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lizzy\Documents\UNCW\BAN500\Module 4_Course Project\"/>
    </mc:Choice>
  </mc:AlternateContent>
  <xr:revisionPtr revIDLastSave="0" documentId="13_ncr:1_{833DCAD8-2CB0-4311-B448-CD24A557730D}" xr6:coauthVersionLast="47" xr6:coauthVersionMax="47" xr10:uidLastSave="{00000000-0000-0000-0000-000000000000}"/>
  <bookViews>
    <workbookView xWindow="-98" yWindow="-98" windowWidth="20715" windowHeight="13276" firstSheet="1" activeTab="1" xr2:uid="{00000000-000D-0000-FFFF-FFFF00000000}"/>
  </bookViews>
  <sheets>
    <sheet name="Sheet1" sheetId="7" r:id="rId1"/>
    <sheet name="Dashboard" sheetId="8" r:id="rId2"/>
    <sheet name="location - priority group" sheetId="10" r:id="rId3"/>
    <sheet name="Data" sheetId="1" r:id="rId4"/>
  </sheets>
  <definedNames>
    <definedName name="_xlnm._FilterDatabase" localSheetId="3" hidden="1">Data!$E$1:$E$38</definedName>
    <definedName name="_xlchart.v5.0" hidden="1">Data!$E$1:$G$1</definedName>
    <definedName name="_xlchart.v5.1" hidden="1">Data!$E$2:$G$2570</definedName>
    <definedName name="_xlchart.v5.10" hidden="1">Data!$H$1</definedName>
    <definedName name="_xlchart.v5.11" hidden="1">Data!$H$2:$H$2570</definedName>
    <definedName name="_xlchart.v5.2" hidden="1">Data!$H$1</definedName>
    <definedName name="_xlchart.v5.3" hidden="1">Data!$H$2:$H$2570</definedName>
    <definedName name="_xlchart.v5.4" hidden="1">Data!$E$1:$G$1</definedName>
    <definedName name="_xlchart.v5.5" hidden="1">Data!$E$2:$G$2570</definedName>
    <definedName name="_xlchart.v5.6" hidden="1">Data!$H$1</definedName>
    <definedName name="_xlchart.v5.7" hidden="1">Data!$H$2:$H$2570</definedName>
    <definedName name="_xlchart.v5.8" hidden="1">Data!$E$1:$G$1</definedName>
    <definedName name="_xlchart.v5.9" hidden="1">Data!$E$2:$G$2570</definedName>
    <definedName name="_xlnm.Extract" localSheetId="3">Data!#REF!</definedName>
    <definedName name="Slicer_SocioeconmicIndicator">#N/A</definedName>
    <definedName name="Slicer_SocioeconmicIndicator1">#N/A</definedName>
    <definedName name="Slicer_VeteranIndicator">#N/A</definedName>
    <definedName name="Slicer_VeteranIndicator1">#N/A</definedName>
    <definedName name="Slicer_WomenOwnedIndicator">#N/A</definedName>
    <definedName name="Slicer_WomenOwnedIndicator1">#N/A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8" l="1"/>
  <c r="H2570" i="1"/>
  <c r="AH17" i="1"/>
  <c r="AH16" i="1"/>
  <c r="AH15" i="1"/>
  <c r="AG17" i="1"/>
  <c r="AG16" i="1"/>
  <c r="AG15" i="1"/>
  <c r="AF17" i="1"/>
  <c r="AF16" i="1"/>
  <c r="AF15" i="1"/>
  <c r="AF12" i="1" l="1"/>
  <c r="AF11" i="1"/>
  <c r="AF10" i="1"/>
  <c r="AF9" i="1"/>
  <c r="AF8" i="1"/>
  <c r="AF7" i="1"/>
  <c r="AF6" i="1"/>
  <c r="AF5" i="1"/>
  <c r="AF4" i="1"/>
  <c r="AF3" i="1"/>
</calcChain>
</file>

<file path=xl/sharedStrings.xml><?xml version="1.0" encoding="utf-8"?>
<sst xmlns="http://schemas.openxmlformats.org/spreadsheetml/2006/main" count="62291" uniqueCount="6091">
  <si>
    <t>LoanNumber</t>
  </si>
  <si>
    <t>ApprovalDate</t>
  </si>
  <si>
    <t>BusinessName</t>
  </si>
  <si>
    <t>BusinessAddress</t>
  </si>
  <si>
    <t>BusinessCity</t>
  </si>
  <si>
    <t>BusinessState</t>
  </si>
  <si>
    <t>BusinessZip</t>
  </si>
  <si>
    <t>GrantAmount</t>
  </si>
  <si>
    <t>FranchiseName</t>
  </si>
  <si>
    <t>RuralUrbanIndicator</t>
  </si>
  <si>
    <t>HubzoneIndicator</t>
  </si>
  <si>
    <t>CD</t>
  </si>
  <si>
    <t>grant_purp_cons_outdoor_seating</t>
  </si>
  <si>
    <t>grant_purpose_covered_supplier</t>
  </si>
  <si>
    <t>grant_purpose_debt</t>
  </si>
  <si>
    <t>grant_purpose_food</t>
  </si>
  <si>
    <t>grant_purpose_maintenance_indoor</t>
  </si>
  <si>
    <t>grant_purpose_operations</t>
  </si>
  <si>
    <t>grant_purpose_payroll</t>
  </si>
  <si>
    <t>grant_purpose_rent</t>
  </si>
  <si>
    <t>grant_purpose_supplies</t>
  </si>
  <si>
    <t>grant_purpose_utility</t>
  </si>
  <si>
    <t>LegalOrganizationType</t>
  </si>
  <si>
    <t>LMIIndicator</t>
  </si>
  <si>
    <t>SocioeconmicIndicator</t>
  </si>
  <si>
    <t>VeteranIndicator</t>
  </si>
  <si>
    <t>WomenOwnedIndicator</t>
  </si>
  <si>
    <t>RestaurantType</t>
  </si>
  <si>
    <t>U</t>
  </si>
  <si>
    <t>N</t>
  </si>
  <si>
    <t>Y</t>
  </si>
  <si>
    <t>Limited  Liability Company(LLC)</t>
  </si>
  <si>
    <t>Restaurant</t>
  </si>
  <si>
    <t>Subchapter S Corporation</t>
  </si>
  <si>
    <t>Columbus</t>
  </si>
  <si>
    <t>Subway</t>
  </si>
  <si>
    <t>Dunkin' Donuts</t>
  </si>
  <si>
    <t>Limited Liability Partnership</t>
  </si>
  <si>
    <t>Bar, Saloon, Lounge, Tavern &amp;&amp; Restaurant</t>
  </si>
  <si>
    <t>Food Stand, Food Truck, Food Cart</t>
  </si>
  <si>
    <t>Corporation</t>
  </si>
  <si>
    <t>Other &amp;&amp; Bar, Saloon, Lounge, Tavern &amp;&amp; Caterer &amp;&amp; Restaurant</t>
  </si>
  <si>
    <t>R</t>
  </si>
  <si>
    <t>Bar, Saloon, Lounge, Tavern</t>
  </si>
  <si>
    <t>Denver</t>
  </si>
  <si>
    <t>Caterer</t>
  </si>
  <si>
    <t>Bar, Saloon, Lounge, Tavern &amp;&amp; Caterer &amp;&amp; Restaurant</t>
  </si>
  <si>
    <t>Caterer &amp;&amp; Restaurant</t>
  </si>
  <si>
    <t>Brewpub, Tasting Room, Taproom **</t>
  </si>
  <si>
    <t>Partnership</t>
  </si>
  <si>
    <t>Down By the River Inc.</t>
  </si>
  <si>
    <t>208 N Water St</t>
  </si>
  <si>
    <t>Wilmington</t>
  </si>
  <si>
    <t>Mellow Mushroom</t>
  </si>
  <si>
    <t>NC-07</t>
  </si>
  <si>
    <t>Hudson</t>
  </si>
  <si>
    <t>Other &amp;&amp; Snack and Nonalcoholic Beverage Bar &amp;&amp; Restaurant</t>
  </si>
  <si>
    <t>Tropical Smoothie Cafe</t>
  </si>
  <si>
    <t>Mount Pleasant</t>
  </si>
  <si>
    <t>Other &amp;&amp; Restaurant</t>
  </si>
  <si>
    <t>Sole Proprietorship</t>
  </si>
  <si>
    <t>San Francisco</t>
  </si>
  <si>
    <t>Other</t>
  </si>
  <si>
    <t>McDonalds</t>
  </si>
  <si>
    <t>Skrimp Shack</t>
  </si>
  <si>
    <t>Denton</t>
  </si>
  <si>
    <t>Washington</t>
  </si>
  <si>
    <t>Snack and Nonalcoholic Beverage Bar &amp;&amp; Restaurant</t>
  </si>
  <si>
    <t>Dairy Queen Operating Agreement</t>
  </si>
  <si>
    <t>Other &amp;&amp; Bar, Saloon, Lounge, Tavern &amp;&amp; Restaurant</t>
  </si>
  <si>
    <t>Brewpub, Tasting Room, Taproom ** &amp;&amp; Restaurant</t>
  </si>
  <si>
    <t>Lexington</t>
  </si>
  <si>
    <t>Other &amp;&amp; Bar, Saloon, Lounge, Tavern</t>
  </si>
  <si>
    <t>Snack and Nonalcoholic Beverage Bar</t>
  </si>
  <si>
    <t>New Beverage Ventures LLC</t>
  </si>
  <si>
    <t>715 Arendell St</t>
  </si>
  <si>
    <t>Morehead City</t>
  </si>
  <si>
    <t>NC-03</t>
  </si>
  <si>
    <t>Fayetteville</t>
  </si>
  <si>
    <t>Snack and Nonalcoholic Beverage Bar &amp;&amp; Bar, Saloon, Lounge, Tavern &amp;&amp; Caterer &amp;&amp; Restaurant</t>
  </si>
  <si>
    <t>Columbia</t>
  </si>
  <si>
    <t>Other &amp;&amp; Licensed Alcohol Producer &amp;&amp; Bar, Saloon, Lounge, Tavern &amp;&amp; Restaurant</t>
  </si>
  <si>
    <t>Canton</t>
  </si>
  <si>
    <t>L&amp;L HAWAIIAN BARBEQUE/L&amp;L HAWAIIAN GRILL</t>
  </si>
  <si>
    <t>230 Thompson St</t>
  </si>
  <si>
    <t>CUISINE CONCEPTS LLC</t>
  </si>
  <si>
    <t>3735 Davis Dr Ste 105</t>
  </si>
  <si>
    <t>Morrisville</t>
  </si>
  <si>
    <t>NC-02</t>
  </si>
  <si>
    <t>Haagen-Dazs</t>
  </si>
  <si>
    <t>Qdoba</t>
  </si>
  <si>
    <t>Greenville</t>
  </si>
  <si>
    <t>Licensed Alcohol Producer &amp;&amp; Winery ** &amp;&amp; Brewpub, Tasting Room, Taproom **</t>
  </si>
  <si>
    <t>SWDP Restaurant Group LLC</t>
  </si>
  <si>
    <t>112 1/2 W Franklin St</t>
  </si>
  <si>
    <t>Chapel Hill</t>
  </si>
  <si>
    <t>NC-04</t>
  </si>
  <si>
    <t>Jimmy John's</t>
  </si>
  <si>
    <t>Madison</t>
  </si>
  <si>
    <t>Wayback Burgers</t>
  </si>
  <si>
    <t>Other &amp;&amp; Snack and Nonalcoholic Beverage Bar</t>
  </si>
  <si>
    <t>Licensed Alcohol Producer</t>
  </si>
  <si>
    <t>Food Stand, Food Truck, Food Cart &amp;&amp; Restaurant</t>
  </si>
  <si>
    <t>Auntie Anne's</t>
  </si>
  <si>
    <t>Cleveland</t>
  </si>
  <si>
    <t>Boba Brew</t>
  </si>
  <si>
    <t>Morgan St. Food Hall 411 West Morgan St.</t>
  </si>
  <si>
    <t>Raleigh</t>
  </si>
  <si>
    <t>P3 MGMT INC</t>
  </si>
  <si>
    <t>14460 New Falls of Neuse Rd Suite 183</t>
  </si>
  <si>
    <t>Jamestown</t>
  </si>
  <si>
    <t>Little Caesars</t>
  </si>
  <si>
    <t>Franklin</t>
  </si>
  <si>
    <t>Other &amp;&amp; Caterer</t>
  </si>
  <si>
    <t>Plymouth</t>
  </si>
  <si>
    <t>Ribeyes of Williamston LLC</t>
  </si>
  <si>
    <t>1056 Cantle Ct</t>
  </si>
  <si>
    <t>Williamston</t>
  </si>
  <si>
    <t>Ribeyes Steakhouse</t>
  </si>
  <si>
    <t>NC-01</t>
  </si>
  <si>
    <t>JD Pounds Inc</t>
  </si>
  <si>
    <t>671 Godley Rd</t>
  </si>
  <si>
    <t>Grimesland</t>
  </si>
  <si>
    <t>Kona Ice</t>
  </si>
  <si>
    <t>Woodys2go Inc.</t>
  </si>
  <si>
    <t>431 N Church St</t>
  </si>
  <si>
    <t>Hendersonville</t>
  </si>
  <si>
    <t>NC-11</t>
  </si>
  <si>
    <t>Which Wich</t>
  </si>
  <si>
    <t>Caterer &amp;&amp; Food Stand, Food Truck, Food Cart</t>
  </si>
  <si>
    <t>Caterer &amp;&amp; Food Stand, Food Truck, Food Cart &amp;&amp; Restaurant</t>
  </si>
  <si>
    <t>Golden Corral</t>
  </si>
  <si>
    <t>Other &amp;&amp; Licensed Alcohol Producer &amp;&amp; Brewery and/or microbrewery ** &amp;&amp; Brewpub, Tasting Room, Taproom ** &amp;&amp; Restaurant</t>
  </si>
  <si>
    <t>CAM 2007 INC</t>
  </si>
  <si>
    <t>4020 Durham Chapel Hill Blvd</t>
  </si>
  <si>
    <t>Durham</t>
  </si>
  <si>
    <t>Winery ** &amp;&amp; Restaurant</t>
  </si>
  <si>
    <t>MRR Holdings LLC</t>
  </si>
  <si>
    <t>206 Broadway St. Suite 104</t>
  </si>
  <si>
    <t>Brewery and/or microbrewery **</t>
  </si>
  <si>
    <t>Front Porch Hospitality Group LLC</t>
  </si>
  <si>
    <t>791 Merrimon Ave</t>
  </si>
  <si>
    <t>Asheville</t>
  </si>
  <si>
    <t>sweetFrog</t>
  </si>
  <si>
    <t>Other &amp;&amp; Caterer &amp;&amp; Restaurant</t>
  </si>
  <si>
    <t>Inn **</t>
  </si>
  <si>
    <t>Cicis</t>
  </si>
  <si>
    <t>New Victory Lanes LLC</t>
  </si>
  <si>
    <t>125 Morlake Drive</t>
  </si>
  <si>
    <t>Mooresville</t>
  </si>
  <si>
    <t>NC-10</t>
  </si>
  <si>
    <t>Other &amp;&amp; Licensed Alcohol Producer &amp;&amp; Snack and Nonalcoholic Beverage Bar &amp;&amp; Bar, Saloon, Lounge, Tavern &amp;&amp; Caterer &amp;&amp; Restaurant</t>
  </si>
  <si>
    <t>PSH Operators LLC</t>
  </si>
  <si>
    <t>2135 Ayrsley Town Blvd Ste C</t>
  </si>
  <si>
    <t>Charlotte</t>
  </si>
  <si>
    <t>NC-09</t>
  </si>
  <si>
    <t>Henderson</t>
  </si>
  <si>
    <t>Ben &amp; Jerry's</t>
  </si>
  <si>
    <t>Natty Greene's Downtown LLC.</t>
  </si>
  <si>
    <t>345 S Elm St</t>
  </si>
  <si>
    <t>Greensboro</t>
  </si>
  <si>
    <t>NC-06</t>
  </si>
  <si>
    <t>Andes Food Services LLC</t>
  </si>
  <si>
    <t>1125 W Nc Highway 54 Suite 304</t>
  </si>
  <si>
    <t>Brewery and/or microbrewery ** &amp;&amp; Brewpub, Tasting Room, Taproom **</t>
  </si>
  <si>
    <t>Concord</t>
  </si>
  <si>
    <t>Bakery ** &amp;&amp; Restaurant</t>
  </si>
  <si>
    <t>1103 Main St</t>
  </si>
  <si>
    <t>Inchin's Bamboo Garden</t>
  </si>
  <si>
    <t>BurgerFi</t>
  </si>
  <si>
    <t>Western Sizzlin</t>
  </si>
  <si>
    <t>CombinedCaterers Inc</t>
  </si>
  <si>
    <t>2600 Youngblood St</t>
  </si>
  <si>
    <t>NC-12</t>
  </si>
  <si>
    <t>Lewisville</t>
  </si>
  <si>
    <t>MARBRA LLC</t>
  </si>
  <si>
    <t>200 N Tryon St</t>
  </si>
  <si>
    <t>Great Wraps Grill</t>
  </si>
  <si>
    <t>Menchie's</t>
  </si>
  <si>
    <t>Brixx Wood Fired Pizza</t>
  </si>
  <si>
    <t>Kilwins Chocolates and Ice Cream Store</t>
  </si>
  <si>
    <t>Licensed Alcohol Producer &amp;&amp; Brewery and/or microbrewery ** &amp;&amp; Brewpub, Tasting Room, Taproom **</t>
  </si>
  <si>
    <t>Troy</t>
  </si>
  <si>
    <t>Inn ** &amp;&amp; Bar, Saloon, Lounge, Tavern &amp;&amp; Restaurant</t>
  </si>
  <si>
    <t>Charlotte Premium Pizza</t>
  </si>
  <si>
    <t>2311 Lord Anson Dr</t>
  </si>
  <si>
    <t>Waxhaw</t>
  </si>
  <si>
    <t>Sbarro</t>
  </si>
  <si>
    <t>Bar, Saloon, Lounge, Tavern &amp;&amp; Caterer &amp;&amp; Food Stand, Food Truck, Food Cart &amp;&amp; Restaurant</t>
  </si>
  <si>
    <t>Winery **</t>
  </si>
  <si>
    <t>Rocky Mountain Chocolate Factory</t>
  </si>
  <si>
    <t>Bakery ** &amp;&amp; Snack and Nonalcoholic Beverage Bar</t>
  </si>
  <si>
    <t>Licensed Alcohol Producer &amp;&amp; Restaurant</t>
  </si>
  <si>
    <t>Newport</t>
  </si>
  <si>
    <t>Snack and Nonalcoholic Beverage Bar &amp;&amp; Caterer &amp;&amp; Food Stand, Food Truck, Food Cart</t>
  </si>
  <si>
    <t>Tutti Frutti</t>
  </si>
  <si>
    <t>Jamba</t>
  </si>
  <si>
    <t>Other &amp;&amp; Licensed Alcohol Producer &amp;&amp; Restaurant</t>
  </si>
  <si>
    <t>Bar, Saloon, Lounge, Tavern &amp;&amp; Food Stand, Food Truck, Food Cart &amp;&amp; Restaurant</t>
  </si>
  <si>
    <t>Pizzanuthouse Inc</t>
  </si>
  <si>
    <t>1839 S Main St Suite 138</t>
  </si>
  <si>
    <t>Wake Forest</t>
  </si>
  <si>
    <t>THREE BARKING DOGS LLC</t>
  </si>
  <si>
    <t>74 N Lexington Ave</t>
  </si>
  <si>
    <t>Clinton</t>
  </si>
  <si>
    <t>Snack and Nonalcoholic Beverage Bar &amp;&amp; Food Stand, Food Truck, Food Cart</t>
  </si>
  <si>
    <t>Divided Sky LLC</t>
  </si>
  <si>
    <t>164 E Main St</t>
  </si>
  <si>
    <t>Forest City</t>
  </si>
  <si>
    <t>Moe's Original BBQ</t>
  </si>
  <si>
    <t>NC-05</t>
  </si>
  <si>
    <t>Moe's Brier Creek LLC</t>
  </si>
  <si>
    <t>7850 Alexander Promenade Pl Ste 115</t>
  </si>
  <si>
    <t>Moe's Southwest Grill</t>
  </si>
  <si>
    <t>Other &amp;&amp; Licensed Alcohol Producer</t>
  </si>
  <si>
    <t>Jefferson</t>
  </si>
  <si>
    <t>Cinnabon</t>
  </si>
  <si>
    <t>IHOP</t>
  </si>
  <si>
    <t>Steak n Shake By Biglari</t>
  </si>
  <si>
    <t>Mezzanotte  LLC</t>
  </si>
  <si>
    <t>2907 Providence Rd Ste 100</t>
  </si>
  <si>
    <t>Snack and Nonalcoholic Beverage Bar &amp;&amp; Bar, Saloon, Lounge, Tavern</t>
  </si>
  <si>
    <t>920 Hamilton St</t>
  </si>
  <si>
    <t>JASBEV LLC</t>
  </si>
  <si>
    <t>13460 NC Highway 50 Suite 101</t>
  </si>
  <si>
    <t>Surf City</t>
  </si>
  <si>
    <t>Shuckin' Shack Oyster Bar</t>
  </si>
  <si>
    <t>Snack and Nonalcoholic Beverage Bar &amp;&amp; Caterer &amp;&amp; Food Stand, Food Truck, Food Cart &amp;&amp; Restaurant</t>
  </si>
  <si>
    <t>Bakery **</t>
  </si>
  <si>
    <t>Self-Employed Individuals</t>
  </si>
  <si>
    <t>Other &amp;&amp; Snack and Nonalcoholic Beverage Bar &amp;&amp; Caterer</t>
  </si>
  <si>
    <t>Brewpub, Tasting Room, Taproom ** &amp;&amp; Bar, Saloon, Lounge, Tavern</t>
  </si>
  <si>
    <t>Brewery and/or microbrewery ** &amp;&amp; Brewpub, Tasting Room, Taproom ** &amp;&amp; Restaurant</t>
  </si>
  <si>
    <t>Creswell</t>
  </si>
  <si>
    <t>Food Stand, Food Truck, Food Cart &amp;&amp; Caterer</t>
  </si>
  <si>
    <t>Jacksonville</t>
  </si>
  <si>
    <t>Other &amp;&amp; Caterer &amp;&amp; Food Stand, Food Truck, Food Cart</t>
  </si>
  <si>
    <t>MATTHEW WILLIAM CORP INC</t>
  </si>
  <si>
    <t>1554 Julian R Allsbrook Hwy</t>
  </si>
  <si>
    <t>Roanoke Rapids</t>
  </si>
  <si>
    <t>Rita's Ice-Custard-Happiness</t>
  </si>
  <si>
    <t>Saladworks</t>
  </si>
  <si>
    <t>Selma</t>
  </si>
  <si>
    <t>Shree Khodiar Corporation</t>
  </si>
  <si>
    <t>1458 Jag Branch Blvd</t>
  </si>
  <si>
    <t>Kernersville</t>
  </si>
  <si>
    <t>DQ Grill &amp; Chill  Operating Agreement</t>
  </si>
  <si>
    <t>Ruby Thai Pineville LLC</t>
  </si>
  <si>
    <t>11025 Carolina Place Pkwy Ste FC9</t>
  </si>
  <si>
    <t>Pineville</t>
  </si>
  <si>
    <t>ORIENTAL PHO INC</t>
  </si>
  <si>
    <t>5959 Triangle Town Blvd Ste 1116</t>
  </si>
  <si>
    <t>Brewery and/or microbrewery ** &amp;&amp; Restaurant</t>
  </si>
  <si>
    <t>Bakery ** &amp;&amp; Caterer</t>
  </si>
  <si>
    <t>BLM Holdings LLC</t>
  </si>
  <si>
    <t>807 Golf House Rd E</t>
  </si>
  <si>
    <t>Whitsett</t>
  </si>
  <si>
    <t>Bakery ** &amp;&amp; Caterer &amp;&amp; Restaurant</t>
  </si>
  <si>
    <t>Nzingas Inc</t>
  </si>
  <si>
    <t>826 Fayetteville St 110</t>
  </si>
  <si>
    <t>Hook &amp; Reel</t>
  </si>
  <si>
    <t>Leland</t>
  </si>
  <si>
    <t>Other &amp;&amp; Bakery ** &amp;&amp; Caterer &amp;&amp; Restaurant</t>
  </si>
  <si>
    <t>Mekvilai Thai Cuisine</t>
  </si>
  <si>
    <t>2422 N Center St</t>
  </si>
  <si>
    <t>Hickory</t>
  </si>
  <si>
    <t>Burlington</t>
  </si>
  <si>
    <t>Snack and Nonalcoholic Beverage Bar &amp;&amp; Caterer &amp;&amp; Restaurant</t>
  </si>
  <si>
    <t>Snack and Nonalcoholic Beverage Bar &amp;&amp; Food Stand, Food Truck, Food Cart &amp;&amp; Restaurant</t>
  </si>
  <si>
    <t>Salisbury</t>
  </si>
  <si>
    <t>Single Member LLC</t>
  </si>
  <si>
    <t>BEYU BLUE COFFEE</t>
  </si>
  <si>
    <t>125 Science Dr Duke University Bryan Center</t>
  </si>
  <si>
    <t>PAF CORP</t>
  </si>
  <si>
    <t>4995 Weddington Rd SUITE410</t>
  </si>
  <si>
    <t>NC-08</t>
  </si>
  <si>
    <t>Checkers</t>
  </si>
  <si>
    <t>Beer Barrio Company</t>
  </si>
  <si>
    <t>34 N Front St</t>
  </si>
  <si>
    <t>Other &amp;&amp; Bakery ** &amp;&amp; Restaurant</t>
  </si>
  <si>
    <t>Inn ** &amp;&amp; Restaurant</t>
  </si>
  <si>
    <t>KGSP 1 INC</t>
  </si>
  <si>
    <t>8111 Concord Mills Blvd Ste 670</t>
  </si>
  <si>
    <t>Firehouse Subs</t>
  </si>
  <si>
    <t>XMI LLC</t>
  </si>
  <si>
    <t>Elizabeth City Pizza Company LLC</t>
  </si>
  <si>
    <t>507 E. Main Street</t>
  </si>
  <si>
    <t>Elizabeth City</t>
  </si>
  <si>
    <t>LEKESHA ROYAL</t>
  </si>
  <si>
    <t>107 Dosia Dr</t>
  </si>
  <si>
    <t>Goldsboro</t>
  </si>
  <si>
    <t>Food Stand, Food Truck, Food Cart &amp;&amp; Caterer &amp;&amp; Restaurant</t>
  </si>
  <si>
    <t>Winde Jackson-Davis</t>
  </si>
  <si>
    <t>105 Greys Mill Court</t>
  </si>
  <si>
    <t>Rocky Mount</t>
  </si>
  <si>
    <t>Pizza Inn</t>
  </si>
  <si>
    <t>Sadies Coffee Corner</t>
  </si>
  <si>
    <t>324 S. Garnett Street</t>
  </si>
  <si>
    <t>Coral Darby</t>
  </si>
  <si>
    <t>778 Merrimon Ave</t>
  </si>
  <si>
    <t>Remington Grill Inc</t>
  </si>
  <si>
    <t>208 Crossroads Blvd</t>
  </si>
  <si>
    <t>Cary</t>
  </si>
  <si>
    <t>Quiznos</t>
  </si>
  <si>
    <t>Schlotzsky's</t>
  </si>
  <si>
    <t>Mikara Village LLC</t>
  </si>
  <si>
    <t>3916 Ivory Rose Ln</t>
  </si>
  <si>
    <t>New London</t>
  </si>
  <si>
    <t>CHANG RESTAURANT GROUP INC</t>
  </si>
  <si>
    <t>5615 South Blvd</t>
  </si>
  <si>
    <t>Adisha Inc.</t>
  </si>
  <si>
    <t>145 Crimson Orchard Dr</t>
  </si>
  <si>
    <t>Five Enterprise LLC</t>
  </si>
  <si>
    <t>58 Cowan Cove Rd</t>
  </si>
  <si>
    <t>Helen Holden</t>
  </si>
  <si>
    <t>128 E Commerce St</t>
  </si>
  <si>
    <t>Food Stand, Food Truck, Food Cart &amp;&amp; Snack and Nonalcoholic Beverage Bar</t>
  </si>
  <si>
    <t>Jersey Mike's</t>
  </si>
  <si>
    <t>Oxford</t>
  </si>
  <si>
    <t>stop-button</t>
  </si>
  <si>
    <t>4251 Legion Rd suite 135</t>
  </si>
  <si>
    <t>Hope Mills</t>
  </si>
  <si>
    <t>Kadoura LLC</t>
  </si>
  <si>
    <t>202 W Haggard Ave</t>
  </si>
  <si>
    <t>Elon</t>
  </si>
  <si>
    <t>Hillsborough</t>
  </si>
  <si>
    <t>Pedal Brake Inc</t>
  </si>
  <si>
    <t>108 East Main Street Suite 1</t>
  </si>
  <si>
    <t>Carrboro</t>
  </si>
  <si>
    <t>No-Rea LLC</t>
  </si>
  <si>
    <t>640 S Van Buren Rd Suite C</t>
  </si>
  <si>
    <t>Eden</t>
  </si>
  <si>
    <t>Zaxby's</t>
  </si>
  <si>
    <t>FRESHVIBES LLC</t>
  </si>
  <si>
    <t>1901 Charles Blvd Ste 1000</t>
  </si>
  <si>
    <t>Other &amp;&amp; Snack and Nonalcoholic Beverage Bar &amp;&amp; Food Stand, Food Truck, Food Cart</t>
  </si>
  <si>
    <t>Smallcakes CupcakeryÂ </t>
  </si>
  <si>
    <t>Volume Hillsborough LLC</t>
  </si>
  <si>
    <t>226 S Churton St</t>
  </si>
  <si>
    <t>Bakery ** &amp;&amp; Food Stand, Food Truck, Food Cart</t>
  </si>
  <si>
    <t>Domino's</t>
  </si>
  <si>
    <t>Harrisburg</t>
  </si>
  <si>
    <t>DKGV LLC</t>
  </si>
  <si>
    <t>8516 S Tryon St Unit 105</t>
  </si>
  <si>
    <t>Southport Tap and Cellar LLC</t>
  </si>
  <si>
    <t>827 N Howe Street</t>
  </si>
  <si>
    <t>Southport</t>
  </si>
  <si>
    <t>11th Hour Brewing LLC</t>
  </si>
  <si>
    <t>357 Dayton Dr</t>
  </si>
  <si>
    <t>Waynesville</t>
  </si>
  <si>
    <t>The Original Pancake House</t>
  </si>
  <si>
    <t>Energy Center Cafe Corp</t>
  </si>
  <si>
    <t>550 S Tryon St Suite 120</t>
  </si>
  <si>
    <t>Cadillac Whitewalls &amp; Skirts LLC</t>
  </si>
  <si>
    <t>201 Ridgeway Dr</t>
  </si>
  <si>
    <t>vintner wine market</t>
  </si>
  <si>
    <t>8128 Providence Rd suite 500</t>
  </si>
  <si>
    <t>Clean Eatz</t>
  </si>
  <si>
    <t>Golden Pineapple Bar LLC</t>
  </si>
  <si>
    <t>28 Spears Ave</t>
  </si>
  <si>
    <t>Carthage</t>
  </si>
  <si>
    <t>AFC Sushi/AFC Franchise Corp./Hybrid Sushi</t>
  </si>
  <si>
    <t>BELLE OF CAMDEN INC</t>
  </si>
  <si>
    <t>269 US HWY 158 E</t>
  </si>
  <si>
    <t>Licensed Alcohol Producer &amp;&amp; Brewery and/or microbrewery ** &amp;&amp; Brewpub, Tasting Room, Taproom ** &amp;&amp; Restaurant</t>
  </si>
  <si>
    <t>Sparta</t>
  </si>
  <si>
    <t>Other &amp;&amp; Bakery ** &amp;&amp; Snack and Nonalcoholic Beverage Bar</t>
  </si>
  <si>
    <t>GenX Ventures LLC</t>
  </si>
  <si>
    <t>9662 Chapel Hill Rd Ste 120</t>
  </si>
  <si>
    <t>Potbelly Sandwich Works</t>
  </si>
  <si>
    <t>K&amp;T Wilson Inc.</t>
  </si>
  <si>
    <t>491 N Broad Street</t>
  </si>
  <si>
    <t>Brevard</t>
  </si>
  <si>
    <t>Bakery ** &amp;&amp; Snack and Nonalcoholic Beverage Bar &amp;&amp; Caterer &amp;&amp; Restaurant</t>
  </si>
  <si>
    <t>Other &amp;&amp; Food Stand, Food Truck, Food Cart</t>
  </si>
  <si>
    <t>Amorino Gelato Al Naturale</t>
  </si>
  <si>
    <t>Burnsville</t>
  </si>
  <si>
    <t>Restaurant &amp;&amp; Bakery **</t>
  </si>
  <si>
    <t>JULIE PURVIS</t>
  </si>
  <si>
    <t>515 PEBBLE BAY TRAIL</t>
  </si>
  <si>
    <t>Sugar Creek Brewing Company LLC</t>
  </si>
  <si>
    <t>215 Southside Dr</t>
  </si>
  <si>
    <t>Breaking Bread Ballantyne LLC</t>
  </si>
  <si>
    <t>11611 N Community House Rd</t>
  </si>
  <si>
    <t>BOOBEAR LLC</t>
  </si>
  <si>
    <t>1947 S Churchill Dr</t>
  </si>
  <si>
    <t>Laconia Ale Works LLC</t>
  </si>
  <si>
    <t>433 N. Main Street</t>
  </si>
  <si>
    <t>Brewery and/or microbrewery ** &amp;&amp; Brewpub, Tasting Room, Taproom ** &amp;&amp; Bar, Saloon, Lounge, Tavern</t>
  </si>
  <si>
    <t>Ekvira Inc.</t>
  </si>
  <si>
    <t>Smoothie King</t>
  </si>
  <si>
    <t>Kate Clyde's LC</t>
  </si>
  <si>
    <t>1023 Unarco Rd</t>
  </si>
  <si>
    <t>Marshville</t>
  </si>
  <si>
    <t>sat frinds co</t>
  </si>
  <si>
    <t>4325 Glenwood Ave Ste 1040</t>
  </si>
  <si>
    <t>TAP THAT LLC</t>
  </si>
  <si>
    <t>1564 Market Place Blvd Ste 9</t>
  </si>
  <si>
    <t>Ocean Isle Beach</t>
  </si>
  <si>
    <t>Catering by Design Inc</t>
  </si>
  <si>
    <t>2316 Barton Oaks Dr</t>
  </si>
  <si>
    <t>Belmont</t>
  </si>
  <si>
    <t>Breaking Bread II LLC</t>
  </si>
  <si>
    <t>4620 Piedmont Row Dr Ste 140</t>
  </si>
  <si>
    <t>Camden</t>
  </si>
  <si>
    <t>Bhatti LLC 3</t>
  </si>
  <si>
    <t>5959 Triangle Town Blvd Auntie Annes</t>
  </si>
  <si>
    <t>Davidson Wine Co. LLC</t>
  </si>
  <si>
    <t>121 Depot Street</t>
  </si>
  <si>
    <t>Davidson</t>
  </si>
  <si>
    <t>Independent Contractors</t>
  </si>
  <si>
    <t>Scott Carle</t>
  </si>
  <si>
    <t>481 Airport Road</t>
  </si>
  <si>
    <t>Bawarchi Biryanis</t>
  </si>
  <si>
    <t>Taco Bell</t>
  </si>
  <si>
    <t>914 W Main St</t>
  </si>
  <si>
    <t>343 N Main St</t>
  </si>
  <si>
    <t>North Overlook Partners</t>
  </si>
  <si>
    <t>703 Dickinson Ave</t>
  </si>
  <si>
    <t>Snack and Nonalcoholic Beverage Bar &amp;&amp; Bar, Saloon, Lounge, Tavern &amp;&amp; Restaurant</t>
  </si>
  <si>
    <t>Foodlove LLC</t>
  </si>
  <si>
    <t>697 Haywood Rd Ste A</t>
  </si>
  <si>
    <t>Belvidere</t>
  </si>
  <si>
    <t>Great Harvest Bread Co.</t>
  </si>
  <si>
    <t>THOMAS CARLISLE</t>
  </si>
  <si>
    <t>15943 Glen Miro Dr</t>
  </si>
  <si>
    <t>Huntersville</t>
  </si>
  <si>
    <t>Cedar Mountain Cafe LLC</t>
  </si>
  <si>
    <t>10667 Greenville Hwy</t>
  </si>
  <si>
    <t>Cedar Mountain</t>
  </si>
  <si>
    <t>BBH WW North Concord LLC</t>
  </si>
  <si>
    <t>5123 Berkeley Park Ct</t>
  </si>
  <si>
    <t>Duck Donuts</t>
  </si>
  <si>
    <t>S &amp; W Foods LLC</t>
  </si>
  <si>
    <t>1941 New Garden Rd Suite 116</t>
  </si>
  <si>
    <t>HEIWA SHOKUDO LLC</t>
  </si>
  <si>
    <t>93 Paper Birch Ave</t>
  </si>
  <si>
    <t>Josephs Italian BistroInc</t>
  </si>
  <si>
    <t>5003 Oquinn Blvd SE</t>
  </si>
  <si>
    <t>Filo Pastries</t>
  </si>
  <si>
    <t>1155 Tunnel Rd</t>
  </si>
  <si>
    <t>Xristou Meneton Inc</t>
  </si>
  <si>
    <t>112 W Union St</t>
  </si>
  <si>
    <t>Morganton</t>
  </si>
  <si>
    <t>Aberdeen</t>
  </si>
  <si>
    <t>Cakes by Gray LLC</t>
  </si>
  <si>
    <t>300 District Dr Apt 102</t>
  </si>
  <si>
    <t>Okole Maluna Inc</t>
  </si>
  <si>
    <t>970 Rivers St</t>
  </si>
  <si>
    <t>Boone</t>
  </si>
  <si>
    <t>114 S 2nd St</t>
  </si>
  <si>
    <t>The Pretzel Twister</t>
  </si>
  <si>
    <t>Irish Cue Inc</t>
  </si>
  <si>
    <t>19507 W Catawba Ave Suite e</t>
  </si>
  <si>
    <t>Cornelius</t>
  </si>
  <si>
    <t>Ruby Red Group LLC</t>
  </si>
  <si>
    <t>414 Fayetteville St Ste 100</t>
  </si>
  <si>
    <t>Gigi's Cupcakes</t>
  </si>
  <si>
    <t>Doogie Corporation</t>
  </si>
  <si>
    <t>29 W French Broad St Ste 101</t>
  </si>
  <si>
    <t>Goorsha LLC</t>
  </si>
  <si>
    <t>2404 Pear Tree Ln</t>
  </si>
  <si>
    <t>Frozen Kups</t>
  </si>
  <si>
    <t>4481 School House Commons</t>
  </si>
  <si>
    <t>SONA 1 INC</t>
  </si>
  <si>
    <t>55 Trenton Dr</t>
  </si>
  <si>
    <t>Janet T Lee LLC</t>
  </si>
  <si>
    <t>9924 Chapel Hill Rd</t>
  </si>
  <si>
    <t>No. 1 China Buffet</t>
  </si>
  <si>
    <t>1220 E Dixie Dr Suite G</t>
  </si>
  <si>
    <t>Asheboro</t>
  </si>
  <si>
    <t>NC-13</t>
  </si>
  <si>
    <t>LAKE BRANDT SUBWAY INC</t>
  </si>
  <si>
    <t>4446 Us Highway 220 N Ste M</t>
  </si>
  <si>
    <t>Summerfield</t>
  </si>
  <si>
    <t>Pamper Us Mobile Massage Service LLC</t>
  </si>
  <si>
    <t>3108 Floral Grove Lane 204</t>
  </si>
  <si>
    <t>Corporate Caterers</t>
  </si>
  <si>
    <t>Newton</t>
  </si>
  <si>
    <t>Fourk LLC</t>
  </si>
  <si>
    <t>1410 4th st dr nw ste 103</t>
  </si>
  <si>
    <t>Cyberdyne Systems Inc.</t>
  </si>
  <si>
    <t>1972 Blowing Rock Rd</t>
  </si>
  <si>
    <t>Enfield</t>
  </si>
  <si>
    <t>Beaufort</t>
  </si>
  <si>
    <t>Lumberton</t>
  </si>
  <si>
    <t>Other &amp;&amp; Snack and Nonalcoholic Beverage Bar &amp;&amp; Bar, Saloon, Lounge, Tavern</t>
  </si>
  <si>
    <t>40 &amp; Holding LLC</t>
  </si>
  <si>
    <t>110 E Hargett St</t>
  </si>
  <si>
    <t>Ilena Inc</t>
  </si>
  <si>
    <t>16620 Cranlyn Rd Ste 140</t>
  </si>
  <si>
    <t>On Tap NC LLC</t>
  </si>
  <si>
    <t>188 N Main St</t>
  </si>
  <si>
    <t>Inn ** &amp;&amp; Caterer &amp;&amp; Restaurant</t>
  </si>
  <si>
    <t>Jesskakes LLC</t>
  </si>
  <si>
    <t>4008 Tillingmere Circle</t>
  </si>
  <si>
    <t>Matthews</t>
  </si>
  <si>
    <t>Windsor</t>
  </si>
  <si>
    <t>Cha Da Thai</t>
  </si>
  <si>
    <t>420 Jonestown Rd Suite J</t>
  </si>
  <si>
    <t>Monroe</t>
  </si>
  <si>
    <t>Dunkin' Donut/Baskin-Robbins Co-Brand</t>
  </si>
  <si>
    <t>Cha House LLC</t>
  </si>
  <si>
    <t>318 W Franklin St</t>
  </si>
  <si>
    <t>William corcoran</t>
  </si>
  <si>
    <t>22 Spring Cove Ct</t>
  </si>
  <si>
    <t>Arden</t>
  </si>
  <si>
    <t>Graham</t>
  </si>
  <si>
    <t>Ritz Gourmet Inc</t>
  </si>
  <si>
    <t>123 N Henry St</t>
  </si>
  <si>
    <t>Stoneville</t>
  </si>
  <si>
    <t>Bullafi LLC</t>
  </si>
  <si>
    <t>9131 Anson Way Suite 305</t>
  </si>
  <si>
    <t>Reverie Cocktails LLC</t>
  </si>
  <si>
    <t>195 Bell Ave</t>
  </si>
  <si>
    <t>Southern Pines</t>
  </si>
  <si>
    <t>Fat Daddy's Market &amp; Grill Inc</t>
  </si>
  <si>
    <t>508 W Jones St</t>
  </si>
  <si>
    <t>TARHEEL BAR-B-Q INC</t>
  </si>
  <si>
    <t>9 US 13 SOUTH</t>
  </si>
  <si>
    <t>The Melting Pot</t>
  </si>
  <si>
    <t>Gardner Foods Inc.</t>
  </si>
  <si>
    <t>2331 Professional Dr</t>
  </si>
  <si>
    <t>JACK Enterprises Inc</t>
  </si>
  <si>
    <t>4002 Oleander Dr</t>
  </si>
  <si>
    <t>Miyabi Jr. Express Inc.</t>
  </si>
  <si>
    <t>1148 Western Blvd</t>
  </si>
  <si>
    <t>Dinky's LLC</t>
  </si>
  <si>
    <t>57980 Highway 12</t>
  </si>
  <si>
    <t>Hatteras</t>
  </si>
  <si>
    <t>brad's overstreet mall llc</t>
  </si>
  <si>
    <t>200 S College St</t>
  </si>
  <si>
    <t>Other &amp;&amp; Licensed Alcohol Producer &amp;&amp; Caterer &amp;&amp; Restaurant</t>
  </si>
  <si>
    <t>Dressler's Six LLC</t>
  </si>
  <si>
    <t>135 Levine Ave Unit 100</t>
  </si>
  <si>
    <t>Tokyo Grill</t>
  </si>
  <si>
    <t>Barnew Enterprises LLC</t>
  </si>
  <si>
    <t>114 Dock St</t>
  </si>
  <si>
    <t>PIER HOUSE RESTAURANT INC</t>
  </si>
  <si>
    <t>3335 S VIRGINIA DARE TRAIL</t>
  </si>
  <si>
    <t>Volo NC LLC</t>
  </si>
  <si>
    <t>14311 Reese Blvd W Ste A2</t>
  </si>
  <si>
    <t>Lakeside Pavilions LLC</t>
  </si>
  <si>
    <t>9401 Glenwood Ave</t>
  </si>
  <si>
    <t>Eastchester Investments Inc</t>
  </si>
  <si>
    <t>1124 Eastchester Dr</t>
  </si>
  <si>
    <t>High Point</t>
  </si>
  <si>
    <t>Marshall</t>
  </si>
  <si>
    <t>Elizabethtown</t>
  </si>
  <si>
    <t>RMB Pub Company LLC</t>
  </si>
  <si>
    <t>427 W Main Street</t>
  </si>
  <si>
    <t>Rue Cler Partners Inc</t>
  </si>
  <si>
    <t>401 E Chapel Hill St</t>
  </si>
  <si>
    <t>Elmo's Diner Inc.</t>
  </si>
  <si>
    <t>776 9th St</t>
  </si>
  <si>
    <t>ROCK HOUSE LODGE INC</t>
  </si>
  <si>
    <t>35 E Main St</t>
  </si>
  <si>
    <t>THE MADISON GROUP OF CHARLOTTE LLC</t>
  </si>
  <si>
    <t>200 N Tryon St SUITE B</t>
  </si>
  <si>
    <t>Shoney's</t>
  </si>
  <si>
    <t>HM1 LLC</t>
  </si>
  <si>
    <t>4833 Berewick Town Center Dr STE A</t>
  </si>
  <si>
    <t>Island Fin Poke</t>
  </si>
  <si>
    <t>YOUNG PHARAOHS LLC</t>
  </si>
  <si>
    <t>2425 Hope Mills Rd</t>
  </si>
  <si>
    <t>TBD Restaurant Group LLC</t>
  </si>
  <si>
    <t>180 E Davie St</t>
  </si>
  <si>
    <t>The Raleigh Times Bar LLC</t>
  </si>
  <si>
    <t>133 Fayetteville St Ste 600</t>
  </si>
  <si>
    <t>Your Pie</t>
  </si>
  <si>
    <t>Valerio Foods</t>
  </si>
  <si>
    <t>402 Huffman Mill Rd</t>
  </si>
  <si>
    <t>Pikeville</t>
  </si>
  <si>
    <t>CE Fayetteville LLC</t>
  </si>
  <si>
    <t>2116 Skibo Rd</t>
  </si>
  <si>
    <t>Walk-On's Bistreaux &amp; Bar</t>
  </si>
  <si>
    <t>Pepper Moon Corporation</t>
  </si>
  <si>
    <t>1068 Boulder Rd</t>
  </si>
  <si>
    <t>Zen Hen LLC</t>
  </si>
  <si>
    <t>1794 Asheville Hwy</t>
  </si>
  <si>
    <t>Clipper Seafood Restaurant Inc</t>
  </si>
  <si>
    <t>914 Mall Loop Road</t>
  </si>
  <si>
    <t>No Joke Pizza LLC</t>
  </si>
  <si>
    <t>8133 Ardrey Kell Rd Ste 103</t>
  </si>
  <si>
    <t>Milton</t>
  </si>
  <si>
    <t>Lakewood Provision LLC</t>
  </si>
  <si>
    <t>1920 Chapel Hill Rd</t>
  </si>
  <si>
    <t>S &amp; C Winston LLC</t>
  </si>
  <si>
    <t>2857 Reynolda Rd</t>
  </si>
  <si>
    <t>East Coast Wings &amp; Grill</t>
  </si>
  <si>
    <t>Blaze Pizza</t>
  </si>
  <si>
    <t>Harper's Restaurants Inc</t>
  </si>
  <si>
    <t>1111 Metropolitan Ave Ste 700 A</t>
  </si>
  <si>
    <t>Milner Restaurants Inc</t>
  </si>
  <si>
    <t>630 S Stratford Rd</t>
  </si>
  <si>
    <t>Mount Airy</t>
  </si>
  <si>
    <t>Godavari - Trademark License Agreement</t>
  </si>
  <si>
    <t>Black Powder Smokehouse LLC</t>
  </si>
  <si>
    <t>411 east main street</t>
  </si>
  <si>
    <t>The Village Wayside LLC</t>
  </si>
  <si>
    <t>30 Lodge St</t>
  </si>
  <si>
    <t>EAST 1511 LLC</t>
  </si>
  <si>
    <t>4271 Park Rd Suite B</t>
  </si>
  <si>
    <t>BLAND'S FOODS INC</t>
  </si>
  <si>
    <t>316 Owen Dr</t>
  </si>
  <si>
    <t>Fat Tuesday</t>
  </si>
  <si>
    <t>Champions Bars &amp; More Inc.</t>
  </si>
  <si>
    <t>2109-152 Avent ferry Rd</t>
  </si>
  <si>
    <t>Filthy Lu's Saloon</t>
  </si>
  <si>
    <t>508 W Main Ave</t>
  </si>
  <si>
    <t>Gastonia</t>
  </si>
  <si>
    <t>Warrenton</t>
  </si>
  <si>
    <t>American Deli</t>
  </si>
  <si>
    <t>Shiki Sushi INC</t>
  </si>
  <si>
    <t>207 W Nc Highway 54</t>
  </si>
  <si>
    <t>Mama Dip's KitchenInc</t>
  </si>
  <si>
    <t>408 W Rosemary St</t>
  </si>
  <si>
    <t>Bakery ** &amp;&amp; Snack and Nonalcoholic Beverage Bar &amp;&amp; Restaurant</t>
  </si>
  <si>
    <t>Buffalo Wings &amp; Rings</t>
  </si>
  <si>
    <t>27 Club LLC</t>
  </si>
  <si>
    <t>13 Ascension Dr Apt E</t>
  </si>
  <si>
    <t>Pizza Inn of Washington Inc</t>
  </si>
  <si>
    <t>1509 Carolina Ave</t>
  </si>
  <si>
    <t>B3 Foods Inc.</t>
  </si>
  <si>
    <t>63 S Main St</t>
  </si>
  <si>
    <t>Marion</t>
  </si>
  <si>
    <t>Mel &amp; Lo's Bar and Grill</t>
  </si>
  <si>
    <t>155 W Mills Street Ste 112</t>
  </si>
  <si>
    <t>Joe's Old Fashion Bar-B-Que Inc.</t>
  </si>
  <si>
    <t>500 Greenhill Dr</t>
  </si>
  <si>
    <t>Whiteville</t>
  </si>
  <si>
    <t>C L DONUT LLC</t>
  </si>
  <si>
    <t>113 E Main St</t>
  </si>
  <si>
    <t>Havelock</t>
  </si>
  <si>
    <t>It Takes Tu</t>
  </si>
  <si>
    <t>1912 Riverknoll Dr</t>
  </si>
  <si>
    <t>FORTUNE COURTYARD INC.</t>
  </si>
  <si>
    <t>11737 Statesville Blvd</t>
  </si>
  <si>
    <t>RANDY'S BBQ LLC</t>
  </si>
  <si>
    <t>213 Salisbury Rd</t>
  </si>
  <si>
    <t>Statesville</t>
  </si>
  <si>
    <t>Other &amp;&amp; Bakery ** &amp;&amp; Caterer &amp;&amp; Food Stand, Food Truck, Food Cart &amp;&amp; Restaurant</t>
  </si>
  <si>
    <t>101 N Main St</t>
  </si>
  <si>
    <t>Havelock Donut LLC</t>
  </si>
  <si>
    <t>B2VENTURE LLC</t>
  </si>
  <si>
    <t>4300 Sharon Rd Apt 504</t>
  </si>
  <si>
    <t>Sanibel's LTD</t>
  </si>
  <si>
    <t>2929 N Main St</t>
  </si>
  <si>
    <t>JoeT.LLC</t>
  </si>
  <si>
    <t>6400 Carolina Beach Road  Ste 10</t>
  </si>
  <si>
    <t>Ballard Dezigns Inc</t>
  </si>
  <si>
    <t>2000 Fairview Road</t>
  </si>
  <si>
    <t>Wine Sellars LLC</t>
  </si>
  <si>
    <t>2003 Cotton Grove RdGerald</t>
  </si>
  <si>
    <t>Chef Hamm inc</t>
  </si>
  <si>
    <t>504 Forrest Dr</t>
  </si>
  <si>
    <t>Sanford</t>
  </si>
  <si>
    <t>Cherokee</t>
  </si>
  <si>
    <t>Pin &amp; Phon LLC</t>
  </si>
  <si>
    <t>7737 Good Middling Dr Ste</t>
  </si>
  <si>
    <t>Mo's Pit Barbecue Inc.</t>
  </si>
  <si>
    <t>331 Marina View Dr</t>
  </si>
  <si>
    <t>Karondas Sports Bar and Grill LLC</t>
  </si>
  <si>
    <t>2036 Rankin Mill Rd</t>
  </si>
  <si>
    <t>ARR Entertainment INC</t>
  </si>
  <si>
    <t>280 S Mangum St Suite 100</t>
  </si>
  <si>
    <t>Church's Chicken</t>
  </si>
  <si>
    <t>yj brothers inc.</t>
  </si>
  <si>
    <t>315 Blake St</t>
  </si>
  <si>
    <t>Wine &amp; Beer 101 INC</t>
  </si>
  <si>
    <t>1228 Heritage Links Dr</t>
  </si>
  <si>
    <t>Licensed Alcohol Producer &amp;&amp; Brewpub, Tasting Room, Taproom ** &amp;&amp; Bar, Saloon, Lounge, Tavern</t>
  </si>
  <si>
    <t>Qualified Joint-Venture (spouses)</t>
  </si>
  <si>
    <t>A&amp;E Sabores Corp</t>
  </si>
  <si>
    <t>1619 E Main St</t>
  </si>
  <si>
    <t>Lincolnton</t>
  </si>
  <si>
    <t>Emersons Coffee LLC</t>
  </si>
  <si>
    <t>1960 Us Highway 70 SE Ste 170</t>
  </si>
  <si>
    <t>Upright Hospitality LLC</t>
  </si>
  <si>
    <t>943 Riverside Dr</t>
  </si>
  <si>
    <t>GOGO HONEY PIG INC</t>
  </si>
  <si>
    <t>108 CANNON GATE DR</t>
  </si>
  <si>
    <t>More Cowbell LLC</t>
  </si>
  <si>
    <t>201 N Tryon St Ste 1010</t>
  </si>
  <si>
    <t>Jimmy's Concessions Inc.</t>
  </si>
  <si>
    <t>2656 Indigo Ln</t>
  </si>
  <si>
    <t>Creedmoor</t>
  </si>
  <si>
    <t>Uptowne Subway Inc</t>
  </si>
  <si>
    <t>110 Hwy 64 East</t>
  </si>
  <si>
    <t>Cashiers</t>
  </si>
  <si>
    <t>Blue Corn Inc</t>
  </si>
  <si>
    <t>716 9th St</t>
  </si>
  <si>
    <t>Pho cafe LLC</t>
  </si>
  <si>
    <t>3926 Market St Ste 201</t>
  </si>
  <si>
    <t>HRC RESTAURANT GROUP INC</t>
  </si>
  <si>
    <t>5033 Arco St</t>
  </si>
  <si>
    <t>Built Custom Burgers</t>
  </si>
  <si>
    <t>Salshack LLC</t>
  </si>
  <si>
    <t>118 N Main St Ste 100</t>
  </si>
  <si>
    <t>Atlanta Bread Company</t>
  </si>
  <si>
    <t>HARRIS SUBWAY INC</t>
  </si>
  <si>
    <t>5401 SILCHESTER LANE</t>
  </si>
  <si>
    <t>C. Grace &amp; Grier LLC</t>
  </si>
  <si>
    <t>407 Glenwood Ave</t>
  </si>
  <si>
    <t>Prasertdham LLC</t>
  </si>
  <si>
    <t>167 Mayo St</t>
  </si>
  <si>
    <t>Wine Down on Main Inc</t>
  </si>
  <si>
    <t>28 E Main St</t>
  </si>
  <si>
    <t>Sly Grog LLC</t>
  </si>
  <si>
    <t>271 Haywood St</t>
  </si>
  <si>
    <t>OCCASIONS II INC</t>
  </si>
  <si>
    <t>286 E Front St</t>
  </si>
  <si>
    <t>Sushi at the Park Inc.</t>
  </si>
  <si>
    <t>1163 Parkside Main St</t>
  </si>
  <si>
    <t>Slick's Bar-B-Q LLC</t>
  </si>
  <si>
    <t>2807 Mitchell Wood Dr</t>
  </si>
  <si>
    <t>Browns Summit</t>
  </si>
  <si>
    <t>La Patisserie Creperie</t>
  </si>
  <si>
    <t>631 Brawley School Rd suite 406</t>
  </si>
  <si>
    <t>Pappy's Enterprise Inc</t>
  </si>
  <si>
    <t>8214 Messenger Ct</t>
  </si>
  <si>
    <t>Stokesdale</t>
  </si>
  <si>
    <t>Youngsville</t>
  </si>
  <si>
    <t>Licensed Alcohol Producer &amp;&amp; Caterer &amp;&amp; Restaurant</t>
  </si>
  <si>
    <t>Best Western - Membership Agreement</t>
  </si>
  <si>
    <t>Modrin Inc.</t>
  </si>
  <si>
    <t>11211 Galleria Ave</t>
  </si>
  <si>
    <t>MADHUSHALA LLC</t>
  </si>
  <si>
    <t>615 Guilford Ave 2</t>
  </si>
  <si>
    <t>CENTURY CHINA BUFFET INC.</t>
  </si>
  <si>
    <t>936 S State St</t>
  </si>
  <si>
    <t>Yadkinville</t>
  </si>
  <si>
    <t>Piedmont Triad Productions Inc.</t>
  </si>
  <si>
    <t>4902 Bartlett St</t>
  </si>
  <si>
    <t>115 S Elm St</t>
  </si>
  <si>
    <t>Yarboroughs Restaurant LLC</t>
  </si>
  <si>
    <t>321 Marco Blvd</t>
  </si>
  <si>
    <t>Time Out Sports Bar &amp; Grille LLC</t>
  </si>
  <si>
    <t>1005 Monroe Street Suite K</t>
  </si>
  <si>
    <t>Saint Jacques @ The Burke Manor Inn</t>
  </si>
  <si>
    <t>303 Burke St</t>
  </si>
  <si>
    <t>Gibsonville</t>
  </si>
  <si>
    <t>PVG Enterprises LLC</t>
  </si>
  <si>
    <t>311 Crossroads Blvd</t>
  </si>
  <si>
    <t>Wild Ginger LLC</t>
  </si>
  <si>
    <t>1950 Hendersonville Rd Ste 120</t>
  </si>
  <si>
    <t>McLeans Ole Time Cafe Inc.</t>
  </si>
  <si>
    <t>418 W Gannon Ave</t>
  </si>
  <si>
    <t>Zebulon</t>
  </si>
  <si>
    <t>Oddwaters Inc</t>
  </si>
  <si>
    <t>310 Sunset Blvd N</t>
  </si>
  <si>
    <t>Sunset Beach</t>
  </si>
  <si>
    <t>Mount Holly</t>
  </si>
  <si>
    <t>Pathivara LLC</t>
  </si>
  <si>
    <t>9101 Pineville Matthews Rd Ste I</t>
  </si>
  <si>
    <t>HOUSE OF TAIPEI INC</t>
  </si>
  <si>
    <t>16500 Northcross Dr</t>
  </si>
  <si>
    <t>Spruce Street Tap LLC</t>
  </si>
  <si>
    <t>20 S Spruce St</t>
  </si>
  <si>
    <t>Sweet Charlie's</t>
  </si>
  <si>
    <t>Sharkbites LLC</t>
  </si>
  <si>
    <t>900 Loggerhead Rd</t>
  </si>
  <si>
    <t>Kure Beach</t>
  </si>
  <si>
    <t>SJ Restaurant Group LLC</t>
  </si>
  <si>
    <t>3700 Glenwood Ave #150</t>
  </si>
  <si>
    <t>Spring Garden TRWS LLC</t>
  </si>
  <si>
    <t>631 N Trade St</t>
  </si>
  <si>
    <t>Darin McKinney</t>
  </si>
  <si>
    <t>209 N Main St NW</t>
  </si>
  <si>
    <t>Lenoir</t>
  </si>
  <si>
    <t>A&amp;T Subway Inc.</t>
  </si>
  <si>
    <t>2351 I Telecom Drive</t>
  </si>
  <si>
    <t>Bonchon</t>
  </si>
  <si>
    <t>Mama Napoli Inc</t>
  </si>
  <si>
    <t>4544 South Blvd</t>
  </si>
  <si>
    <t>DS NINES INC</t>
  </si>
  <si>
    <t>4224 NW Cary Pkwy</t>
  </si>
  <si>
    <t>Japanani Express Inc</t>
  </si>
  <si>
    <t>3405 Hillsborough Rd Ste E</t>
  </si>
  <si>
    <t>Bombshell Beer Company LLC</t>
  </si>
  <si>
    <t>120 Quantum St</t>
  </si>
  <si>
    <t>Holly Springs</t>
  </si>
  <si>
    <t>Apothecary Beverage Company Inc</t>
  </si>
  <si>
    <t>151 Coxe Ave</t>
  </si>
  <si>
    <t>Licensed Alcohol Producer &amp;&amp; Distillery ** &amp;&amp; Brewpub, Tasting Room, Taproom **</t>
  </si>
  <si>
    <t>Surf Salt LLC</t>
  </si>
  <si>
    <t>1113 Military Cutoff Rd Ste F</t>
  </si>
  <si>
    <t>CHINA KING OF CANTON INC</t>
  </si>
  <si>
    <t>49 Plaza Loop</t>
  </si>
  <si>
    <t>Granite Falls</t>
  </si>
  <si>
    <t>TENDA INC</t>
  </si>
  <si>
    <t>9825 Chapel Hill Rd</t>
  </si>
  <si>
    <t>Sandpiper Restaurant of Fayetteville Inc</t>
  </si>
  <si>
    <t>1370 Hobbton Hwy</t>
  </si>
  <si>
    <t>Atlantic Beach</t>
  </si>
  <si>
    <t>Ko Kyu Inc</t>
  </si>
  <si>
    <t>4823 Meadow Dr Ste 108</t>
  </si>
  <si>
    <t>Fu-Sing Corporation</t>
  </si>
  <si>
    <t>202 W NC Highway 54 Ste 401</t>
  </si>
  <si>
    <t>Ariya Inc</t>
  </si>
  <si>
    <t>2900 Westinghouse Blvd Ste 116</t>
  </si>
  <si>
    <t>Groberg Visions Inc</t>
  </si>
  <si>
    <t>48 Haywood Park Dr</t>
  </si>
  <si>
    <t>Clyde</t>
  </si>
  <si>
    <t>Planet Smoothie</t>
  </si>
  <si>
    <t>SY Frozen Yogurt LLC</t>
  </si>
  <si>
    <t>1129 Weaver Dairy Rd STE V</t>
  </si>
  <si>
    <t>The Mill At Puppy Creek Inc</t>
  </si>
  <si>
    <t>1825 Johnson Mill Rd</t>
  </si>
  <si>
    <t>Raeford</t>
  </si>
  <si>
    <t>Jiangnanfood Inc</t>
  </si>
  <si>
    <t>9900 Poplar Tent Rd Ste 160</t>
  </si>
  <si>
    <t>MARESCA LLC</t>
  </si>
  <si>
    <t>177 Jonestown Rd</t>
  </si>
  <si>
    <t>107 W Main St</t>
  </si>
  <si>
    <t>Eastern North Carolina Hospitality Group Inc.</t>
  </si>
  <si>
    <t>4025 Hwy 43 North</t>
  </si>
  <si>
    <t>PW of Durham Inc</t>
  </si>
  <si>
    <t>2945 S Miami Blvd</t>
  </si>
  <si>
    <t>P &amp; E North Raleigh Inc.</t>
  </si>
  <si>
    <t>5959 Triangle Town Blvd FC 1108</t>
  </si>
  <si>
    <t>BBH WW Salisbury LLC</t>
  </si>
  <si>
    <t>Tasu Exress INC</t>
  </si>
  <si>
    <t>3307 Watkins Rd</t>
  </si>
  <si>
    <t>Sub Station II</t>
  </si>
  <si>
    <t>Stony Point</t>
  </si>
  <si>
    <t>Empress Room LLC</t>
  </si>
  <si>
    <t>403 Glenwood Ave</t>
  </si>
  <si>
    <t>55 Main Street</t>
  </si>
  <si>
    <t>Tasu Cary Inc</t>
  </si>
  <si>
    <t>5107 Southpark Dr Ste 205</t>
  </si>
  <si>
    <t>Ruth's Chris Steak House</t>
  </si>
  <si>
    <t>The Surf and Turf Lodge LLC</t>
  </si>
  <si>
    <t>808 N 14th St</t>
  </si>
  <si>
    <t>Bessemer City</t>
  </si>
  <si>
    <t>North Fourth Inc</t>
  </si>
  <si>
    <t>2014 Fairview Rd</t>
  </si>
  <si>
    <t>HayBro Uptown LLC</t>
  </si>
  <si>
    <t>330 S Tryon St</t>
  </si>
  <si>
    <t>Famous Toastery</t>
  </si>
  <si>
    <t>HOOH Inc.</t>
  </si>
  <si>
    <t>2043 Skibo Rd Unit 105</t>
  </si>
  <si>
    <t>Bhagawati Corporation</t>
  </si>
  <si>
    <t>19806 One Norman Cir Apt H</t>
  </si>
  <si>
    <t>DONUT PALACE INC</t>
  </si>
  <si>
    <t>4113 Arendell St</t>
  </si>
  <si>
    <t>K&amp;M Restaurant Group LLC</t>
  </si>
  <si>
    <t>107 Edinburgh South Drive Suite 120</t>
  </si>
  <si>
    <t>Imran Subway Inc</t>
  </si>
  <si>
    <t>316 N Eastern Blvd</t>
  </si>
  <si>
    <t>SIH Company</t>
  </si>
  <si>
    <t>402 Oberlin Rd unit 118</t>
  </si>
  <si>
    <t>Toreros lX Inc.</t>
  </si>
  <si>
    <t>4721 Atlantic Ave</t>
  </si>
  <si>
    <t>Freiz Barz</t>
  </si>
  <si>
    <t>4517 W Market St Ste A</t>
  </si>
  <si>
    <t>Jones lake &amp; fish camp inc</t>
  </si>
  <si>
    <t>5269 NC hwy 16 south</t>
  </si>
  <si>
    <t>Maiden</t>
  </si>
  <si>
    <t>ONKAR LLC</t>
  </si>
  <si>
    <t>411 FAYETTEVILLE ST STE 109</t>
  </si>
  <si>
    <t>Janbert Enterprises LLC</t>
  </si>
  <si>
    <t>3501 Oleander Dr Ste 13</t>
  </si>
  <si>
    <t>RAASVASANT INC</t>
  </si>
  <si>
    <t>1500 Mill St STE 104</t>
  </si>
  <si>
    <t>Granny's Kitchen Cherokee Inc.</t>
  </si>
  <si>
    <t>1098 Paint Town Road</t>
  </si>
  <si>
    <t>Gloria Jean's Coffees</t>
  </si>
  <si>
    <t>Sushinara Inc.</t>
  </si>
  <si>
    <t>2945 S Miami Blvd Ste 128</t>
  </si>
  <si>
    <t>Malama LLC</t>
  </si>
  <si>
    <t>108 Cape Fear Blvd</t>
  </si>
  <si>
    <t>Carolina Beach</t>
  </si>
  <si>
    <t>Uncle Maddio's of Charlotte LLC</t>
  </si>
  <si>
    <t>319 S Sharon Amity Rd Ste.200-D</t>
  </si>
  <si>
    <t>Uncle Maddio's Pizza</t>
  </si>
  <si>
    <t>Uptown Yolk Inc</t>
  </si>
  <si>
    <t>224 E 7th St</t>
  </si>
  <si>
    <t>Beef 'O' Brady's</t>
  </si>
  <si>
    <t>Coyote Kitchen Inc</t>
  </si>
  <si>
    <t>506 W King St</t>
  </si>
  <si>
    <t>Downtown Pizza Co.Inc.</t>
  </si>
  <si>
    <t>52 Hiwassee St</t>
  </si>
  <si>
    <t>Murphy</t>
  </si>
  <si>
    <t>WEATHERBY-TAYLOR ENTERPRISES LLC</t>
  </si>
  <si>
    <t>105 S 7th St</t>
  </si>
  <si>
    <t>A.G. KOUTSOUPIAS INC.</t>
  </si>
  <si>
    <t>202-G Market Street</t>
  </si>
  <si>
    <t>Cramerton</t>
  </si>
  <si>
    <t>COUNTRY FISH FRY OF FT BRAGG RD INC</t>
  </si>
  <si>
    <t>3307 FT BRAGG RD</t>
  </si>
  <si>
    <t>Q2 Group LLC</t>
  </si>
  <si>
    <t>69 Stamford Street</t>
  </si>
  <si>
    <t>Super China buffet 628</t>
  </si>
  <si>
    <t>143 Plaza Dr</t>
  </si>
  <si>
    <t>206 N Main St</t>
  </si>
  <si>
    <t>Indulge Catering LLC</t>
  </si>
  <si>
    <t>3108 Glenn Rd</t>
  </si>
  <si>
    <t>Belden Restaurants WW HV LLC</t>
  </si>
  <si>
    <t>310 New Parkside Dr</t>
  </si>
  <si>
    <t>NCB Enterprise Inc.</t>
  </si>
  <si>
    <t>2808 Rogers Rd Suite 100</t>
  </si>
  <si>
    <t>DRAGON GREAT WALL CHINESE RESTAURANT INC</t>
  </si>
  <si>
    <t>1520 Dabney Dr</t>
  </si>
  <si>
    <t>Family Ventures LLC</t>
  </si>
  <si>
    <t>4320 Old Walkertown Rd</t>
  </si>
  <si>
    <t>Lake Norman Catering LLC</t>
  </si>
  <si>
    <t>400 Gilead Road 1591</t>
  </si>
  <si>
    <t>S&amp;J GRACE INC</t>
  </si>
  <si>
    <t>423 TATE ST SUITE B</t>
  </si>
  <si>
    <t>Escazu Chocolates LLC</t>
  </si>
  <si>
    <t>936 N Blount St</t>
  </si>
  <si>
    <t>Sahtein LLC</t>
  </si>
  <si>
    <t>310 S Elm St Ste 1</t>
  </si>
  <si>
    <t>DARYLL LLC</t>
  </si>
  <si>
    <t>1103 Silas Creek Pkwy</t>
  </si>
  <si>
    <t>Clean Juice</t>
  </si>
  <si>
    <t>Charlotte Burruss</t>
  </si>
  <si>
    <t>3271 Calumet Dr</t>
  </si>
  <si>
    <t>GR8 Pizza LLC</t>
  </si>
  <si>
    <t>6756 Gordon Rd Ste 190</t>
  </si>
  <si>
    <t>Spencer</t>
  </si>
  <si>
    <t>Carrburritos in Davidson LLC</t>
  </si>
  <si>
    <t>445 S Main St Ste 210</t>
  </si>
  <si>
    <t>The Colorful Palate Inc</t>
  </si>
  <si>
    <t>3871 Sweeten Creek Rd</t>
  </si>
  <si>
    <t>Blacol inc.</t>
  </si>
  <si>
    <t>5401 Blowing Field Cir</t>
  </si>
  <si>
    <t>Knightdale</t>
  </si>
  <si>
    <t>Kaliviotis Inc.</t>
  </si>
  <si>
    <t>2409 S Main St Knob View Ct.</t>
  </si>
  <si>
    <t>True Flavors Diner Lakewood</t>
  </si>
  <si>
    <t>2022 Chapel Hill Rd</t>
  </si>
  <si>
    <t>Popbar</t>
  </si>
  <si>
    <t>New Dragon Court Inc</t>
  </si>
  <si>
    <t>4520 N Tryon St Ste 40</t>
  </si>
  <si>
    <t>Thai Spice of Albemarle INC</t>
  </si>
  <si>
    <t>1621 E Main St</t>
  </si>
  <si>
    <t>Albemarle</t>
  </si>
  <si>
    <t>East Garden Inc</t>
  </si>
  <si>
    <t>Bhagatsubs Inc</t>
  </si>
  <si>
    <t>718 W Trade St</t>
  </si>
  <si>
    <t>WANG'S KITCHEN OF RALEIGH INC</t>
  </si>
  <si>
    <t>6300 Creedmoor Rd Ste 114</t>
  </si>
  <si>
    <t>113 FUJI STEAKHOUSE INC</t>
  </si>
  <si>
    <t>2360 Forest Hills Rd W</t>
  </si>
  <si>
    <t>Wilson</t>
  </si>
  <si>
    <t>WFHIDEOUT LLC</t>
  </si>
  <si>
    <t>1839 S Main St Ste 600</t>
  </si>
  <si>
    <t>24 Blackbirds Cafe and Market LLC</t>
  </si>
  <si>
    <t>209 SW Market St</t>
  </si>
  <si>
    <t>Reidsville</t>
  </si>
  <si>
    <t>Smart Kitchen Inc</t>
  </si>
  <si>
    <t>36 Flowers Crossroads Way</t>
  </si>
  <si>
    <t>Clayton</t>
  </si>
  <si>
    <t>PA-Green Joes Coffee LLC</t>
  </si>
  <si>
    <t>2915 Battleground Ave Ste Suite A</t>
  </si>
  <si>
    <t>Drydock Corporation Inc</t>
  </si>
  <si>
    <t>2120 Walker Ave</t>
  </si>
  <si>
    <t>Hatchet Brewing Company LLC</t>
  </si>
  <si>
    <t>490 SW Broad St</t>
  </si>
  <si>
    <t>Granite Falls Holdings LLC</t>
  </si>
  <si>
    <t>1754 Catawba Valley Blvd SE</t>
  </si>
  <si>
    <t>Black Mountain Bistro and Catering Inc.</t>
  </si>
  <si>
    <t>203 E State St</t>
  </si>
  <si>
    <t>Black Mountain</t>
  </si>
  <si>
    <t>Mom's Kitchen Inc.</t>
  </si>
  <si>
    <t>8403 Nc Highway 87</t>
  </si>
  <si>
    <t>Unique Southern Estates  L.L.C.</t>
  </si>
  <si>
    <t>1122 E Morehead St</t>
  </si>
  <si>
    <t>YONGDELI OF CHARLOTTE INC</t>
  </si>
  <si>
    <t>718 W Trade St Ste M</t>
  </si>
  <si>
    <t>Baja Burrito Co. Inc.</t>
  </si>
  <si>
    <t>2109 Avent Ferry Rd 108</t>
  </si>
  <si>
    <t>Steelhammer LLC</t>
  </si>
  <si>
    <t>119 Cherry St</t>
  </si>
  <si>
    <t>Sister Wives LLC</t>
  </si>
  <si>
    <t>452 1/2 W Franklin St</t>
  </si>
  <si>
    <t>EML Properties</t>
  </si>
  <si>
    <t>50160 Governors Dr</t>
  </si>
  <si>
    <t>Thai Pearl LLC</t>
  </si>
  <si>
    <t>747 Haywood Rd</t>
  </si>
  <si>
    <t>Kays &amp; Long Inc.</t>
  </si>
  <si>
    <t>115 E February 1 Pl</t>
  </si>
  <si>
    <t>KNOTTY PINES</t>
  </si>
  <si>
    <t>226 Mulberry St NW</t>
  </si>
  <si>
    <t>My Shot LLC</t>
  </si>
  <si>
    <t>699 Inwood Rd</t>
  </si>
  <si>
    <t>Craven Street Company Inc</t>
  </si>
  <si>
    <t>500 Front St</t>
  </si>
  <si>
    <t>PHXYSM INC</t>
  </si>
  <si>
    <t>1043 Yadkinville RD</t>
  </si>
  <si>
    <t>Mocksville</t>
  </si>
  <si>
    <t>KABUTO 51 OF CHARLOTTE INC</t>
  </si>
  <si>
    <t>7724 Pineville Matthews Rd</t>
  </si>
  <si>
    <t>GREENSBORO INC</t>
  </si>
  <si>
    <t>607 S Elm St</t>
  </si>
  <si>
    <t>Curry in a Hurry LLC</t>
  </si>
  <si>
    <t>411 W Morgan St</t>
  </si>
  <si>
    <t>Ishana Corporation</t>
  </si>
  <si>
    <t>6715 Hillsborough St Ste 102</t>
  </si>
  <si>
    <t>Food Experience Inc</t>
  </si>
  <si>
    <t>1501 Patton Ave Ste 2</t>
  </si>
  <si>
    <t>Khan Subway Inc</t>
  </si>
  <si>
    <t>2785 W 5th St</t>
  </si>
  <si>
    <t>Fiji Yan Inc.</t>
  </si>
  <si>
    <t>1250 Western Blvd</t>
  </si>
  <si>
    <t>Barry's Cafe Inc</t>
  </si>
  <si>
    <t>2851 Jones Franklin Rd</t>
  </si>
  <si>
    <t>FOODIE CULTURE LLC</t>
  </si>
  <si>
    <t>8640 University City Blvd Ste A1</t>
  </si>
  <si>
    <t>Normando Enterprise LLC</t>
  </si>
  <si>
    <t>101 Bonnie Pl Ste O</t>
  </si>
  <si>
    <t>Archdale</t>
  </si>
  <si>
    <t>Box Seat Management Co.</t>
  </si>
  <si>
    <t>5006 High Point Rd Ste E</t>
  </si>
  <si>
    <t>Hillsborough Bar Group LLC</t>
  </si>
  <si>
    <t>115 W Margaret Ln</t>
  </si>
  <si>
    <t>GUANABARA INC</t>
  </si>
  <si>
    <t>106 S Holden Rd</t>
  </si>
  <si>
    <t>Let's Have Fun Dining LLC</t>
  </si>
  <si>
    <t>204 Muirs Chapel Rd. Ste. 100</t>
  </si>
  <si>
    <t>CoreLife Eatery</t>
  </si>
  <si>
    <t>Death and Taxes LLC</t>
  </si>
  <si>
    <t>Two Guys n A Kitchen</t>
  </si>
  <si>
    <t>2701 Freedom Dr Suite B</t>
  </si>
  <si>
    <t>KAKK LLC</t>
  </si>
  <si>
    <t>6623 Market St</t>
  </si>
  <si>
    <t>Nakato NC LLC</t>
  </si>
  <si>
    <t>8601 University Exec Park Dr</t>
  </si>
  <si>
    <t>Banana Leaf LLC</t>
  </si>
  <si>
    <t>Chubby's Subs and Such Inc</t>
  </si>
  <si>
    <t>104 Thornburg Dr SE Ste K</t>
  </si>
  <si>
    <t>Conover</t>
  </si>
  <si>
    <t>Varna LLC</t>
  </si>
  <si>
    <t>10255 Chapel Hill Rd Ste 200</t>
  </si>
  <si>
    <t>WY Kitchen Raleigh Inc.</t>
  </si>
  <si>
    <t>8320 Litchford Rd Ste 160</t>
  </si>
  <si>
    <t>T&amp;S2 LLC</t>
  </si>
  <si>
    <t>4005 Precision Way</t>
  </si>
  <si>
    <t>Adelines Inc</t>
  </si>
  <si>
    <t>2201 Walker Ave</t>
  </si>
  <si>
    <t>Gypsy Queen Cuisine Deli &amp; Market</t>
  </si>
  <si>
    <t>807 A Patton Ave</t>
  </si>
  <si>
    <t>Event Management Solutions Inc.</t>
  </si>
  <si>
    <t>436 East 36th St.</t>
  </si>
  <si>
    <t>Grandview Restaurant INC</t>
  </si>
  <si>
    <t>10575-1 HWY 105S</t>
  </si>
  <si>
    <t>Banner Elk</t>
  </si>
  <si>
    <t>Ara Hospitality Inc.</t>
  </si>
  <si>
    <t>2945 S Miami Blvd Ste 130</t>
  </si>
  <si>
    <t>Japan 49 LLC</t>
  </si>
  <si>
    <t>10920 Winds Crossing Dr</t>
  </si>
  <si>
    <t>ZSGS LLC</t>
  </si>
  <si>
    <t>519 W North St</t>
  </si>
  <si>
    <t>McSono LLC</t>
  </si>
  <si>
    <t>115 N Main St</t>
  </si>
  <si>
    <t>Sarvejana LLC</t>
  </si>
  <si>
    <t>128 Brevard Ct</t>
  </si>
  <si>
    <t>JV Ventures LLC</t>
  </si>
  <si>
    <t>Bida Manda LLC</t>
  </si>
  <si>
    <t>222 S Blount St</t>
  </si>
  <si>
    <t>Centro Mexican Restaurant</t>
  </si>
  <si>
    <t>106 S Wilmington St</t>
  </si>
  <si>
    <t>Valhalla Meadery LLC</t>
  </si>
  <si>
    <t>1048 Copperfield Blvd NE Ste 101</t>
  </si>
  <si>
    <t>Ruckus Inc</t>
  </si>
  <si>
    <t>2233 Avent Ferry Rd</t>
  </si>
  <si>
    <t>Tsurumen Fayetteville Inc.</t>
  </si>
  <si>
    <t>508 N McPherson Church Rd</t>
  </si>
  <si>
    <t>Asahi Inc</t>
  </si>
  <si>
    <t>10577 E Nc Highway 97</t>
  </si>
  <si>
    <t>Other &amp;&amp; Licensed Alcohol Producer &amp;&amp; Winery **</t>
  </si>
  <si>
    <t>Hansen Catering Inc</t>
  </si>
  <si>
    <t>1035 N Country Club Rd</t>
  </si>
  <si>
    <t>Lam buffet inc</t>
  </si>
  <si>
    <t>1608 E 11th St</t>
  </si>
  <si>
    <t>Siler City</t>
  </si>
  <si>
    <t>Licensed Alcohol Producer &amp;&amp; Bar, Saloon, Lounge, Tavern</t>
  </si>
  <si>
    <t>Thai At Main St. LLC</t>
  </si>
  <si>
    <t>317 W Main St</t>
  </si>
  <si>
    <t>Shree santram Corp</t>
  </si>
  <si>
    <t>2221 Roxie St NE</t>
  </si>
  <si>
    <t>Kannapolis</t>
  </si>
  <si>
    <t>L A Reynolds</t>
  </si>
  <si>
    <t>381 Jonestown Rd</t>
  </si>
  <si>
    <t>Mount Olive</t>
  </si>
  <si>
    <t>Romdrey LLC</t>
  </si>
  <si>
    <t>35 Suttles Road Suite 100</t>
  </si>
  <si>
    <t>Pittsboro</t>
  </si>
  <si>
    <t>Creative Catering LLC</t>
  </si>
  <si>
    <t>4784 Kinnamon Rd</t>
  </si>
  <si>
    <t>1900 Mexican Grill LLC</t>
  </si>
  <si>
    <t>5510 Park Road Suite 1E</t>
  </si>
  <si>
    <t>bernardin's inc</t>
  </si>
  <si>
    <t>901 W 4th St</t>
  </si>
  <si>
    <t>shiv-shanker inc</t>
  </si>
  <si>
    <t>10159 Us 70 Business Hwy W</t>
  </si>
  <si>
    <t>TLC THAI MAX LLC</t>
  </si>
  <si>
    <t>3320 SILAS CREEK PARKWAY FC 9</t>
  </si>
  <si>
    <t>Himalayan Grill LLC</t>
  </si>
  <si>
    <t>1207 Kildaire Farm Rd Ste J</t>
  </si>
  <si>
    <t>C F Nians Corp</t>
  </si>
  <si>
    <t>1401 SE Maynard Rd Ste L</t>
  </si>
  <si>
    <t>Broadway Arts Catering and Event Specialists</t>
  </si>
  <si>
    <t>49 Broadway St Ste 9</t>
  </si>
  <si>
    <t>M &amp; D AHN INC.</t>
  </si>
  <si>
    <t>5062 Yadkin Rd</t>
  </si>
  <si>
    <t>OFFENHAUSER &amp; BEDSOLE INVESTMENTS INC</t>
  </si>
  <si>
    <t>2417 ROBESON STREET</t>
  </si>
  <si>
    <t>Hung-Tao Inc</t>
  </si>
  <si>
    <t>218 N Poindexter St</t>
  </si>
  <si>
    <t>Hako Sushi Inc</t>
  </si>
  <si>
    <t>2603 Glenwood Ave Ste 155</t>
  </si>
  <si>
    <t>GC Westover Inc.</t>
  </si>
  <si>
    <t>1430 Westover Ter</t>
  </si>
  <si>
    <t>COPA LLC</t>
  </si>
  <si>
    <t>Monica Eats Inc</t>
  </si>
  <si>
    <t>3121-103 Edwards Mill Rd</t>
  </si>
  <si>
    <t>C and D Pizza Inc.</t>
  </si>
  <si>
    <t>3518 Island Dr</t>
  </si>
  <si>
    <t>TAIFU INC</t>
  </si>
  <si>
    <t>1520 South Blvd</t>
  </si>
  <si>
    <t>SUPER CHINA CARY INC</t>
  </si>
  <si>
    <t>2972 Kildaire Farm Rd</t>
  </si>
  <si>
    <t>Singas Famous Pizza</t>
  </si>
  <si>
    <t>NELLIE RUTH'S LLC</t>
  </si>
  <si>
    <t>105 E FISHER STREET</t>
  </si>
  <si>
    <t>S&amp;S SUNSHINE INC</t>
  </si>
  <si>
    <t>1564 Highwoods Blvd Ste E</t>
  </si>
  <si>
    <t>Charlotte Hospitality Group LLC</t>
  </si>
  <si>
    <t>2001 E 7th St Suite D</t>
  </si>
  <si>
    <t>NO 1 CHADBOURN INC</t>
  </si>
  <si>
    <t>803 N BROWN ST</t>
  </si>
  <si>
    <t>Metropolitan Concepts Ltd.</t>
  </si>
  <si>
    <t>2410 Park Rd</t>
  </si>
  <si>
    <t>Southbound Sandwich Works inc.</t>
  </si>
  <si>
    <t>3328 S Church St</t>
  </si>
  <si>
    <t>New Sichuan Restaurant LLC.</t>
  </si>
  <si>
    <t>2125 Silas Creek Pkwy</t>
  </si>
  <si>
    <t>1004 Lower Shiloh Way Suite 106/107</t>
  </si>
  <si>
    <t>Samoha Restaurants LLC</t>
  </si>
  <si>
    <t>602 W Sugar Creek Rd Unit 4</t>
  </si>
  <si>
    <t>Fairview</t>
  </si>
  <si>
    <t>La Cava Restaurant Inc.</t>
  </si>
  <si>
    <t>329 S Church St</t>
  </si>
  <si>
    <t>Full Plate Inc</t>
  </si>
  <si>
    <t>4900 Nc Highway 55 Suite 520</t>
  </si>
  <si>
    <t>Brigs Restaurants</t>
  </si>
  <si>
    <t>Pressed Sandwich House LLC</t>
  </si>
  <si>
    <t>10630 Durant Rd Ste 104</t>
  </si>
  <si>
    <t>EAK Enterprises LLC</t>
  </si>
  <si>
    <t>9818 Gilead Rd B102</t>
  </si>
  <si>
    <t>LUCKY TAVERN INC.</t>
  </si>
  <si>
    <t>8225 University City Blvd</t>
  </si>
  <si>
    <t>Break Time Billiards LLC</t>
  </si>
  <si>
    <t>6442 Tryon Rd</t>
  </si>
  <si>
    <t>Winery ** &amp;&amp; Brewpub, Tasting Room, Taproom **</t>
  </si>
  <si>
    <t>The Sylva Coffee Shop Inc</t>
  </si>
  <si>
    <t>385 W Main St</t>
  </si>
  <si>
    <t>Sylva</t>
  </si>
  <si>
    <t>shito inc</t>
  </si>
  <si>
    <t>3007 Central Ave</t>
  </si>
  <si>
    <t>phasukkan-beckeinc</t>
  </si>
  <si>
    <t>2205 Midland Rd</t>
  </si>
  <si>
    <t>Pinehurst</t>
  </si>
  <si>
    <t>Bullock's Bar B Cue Inc</t>
  </si>
  <si>
    <t>3330 Quebec Dr</t>
  </si>
  <si>
    <t>LUMBERTON FOOD GROUP INC</t>
  </si>
  <si>
    <t>220 Jackson Ct</t>
  </si>
  <si>
    <t>Hatteras Fish Co. LLC</t>
  </si>
  <si>
    <t>54214 Nc 12 Hwy</t>
  </si>
  <si>
    <t>BULL CITY KBBQ LLC</t>
  </si>
  <si>
    <t>5420 DURHAM CHAPEL HILL BLVD</t>
  </si>
  <si>
    <t>Pantego</t>
  </si>
  <si>
    <t>LONG FENG INC</t>
  </si>
  <si>
    <t>4244 Wright Ave</t>
  </si>
  <si>
    <t>Thomasville</t>
  </si>
  <si>
    <t>Mansa Associates Inc.</t>
  </si>
  <si>
    <t>3205 Sandy Ridge Rd</t>
  </si>
  <si>
    <t>Colfax</t>
  </si>
  <si>
    <t>Spring Lake</t>
  </si>
  <si>
    <t>China King of 3886 Inc.</t>
  </si>
  <si>
    <t>108 S King St</t>
  </si>
  <si>
    <t>H &amp; Z Dining Group Inc</t>
  </si>
  <si>
    <t>410 Four Seasons Town Ctr Level 3</t>
  </si>
  <si>
    <t>The Olive Tree Deli of North Carolina Inc</t>
  </si>
  <si>
    <t>580 S Stratford Rd</t>
  </si>
  <si>
    <t>Liyan Inc</t>
  </si>
  <si>
    <t>2000 Avondale Dr Ste B</t>
  </si>
  <si>
    <t>Bellamy Fam Enterprises LLC</t>
  </si>
  <si>
    <t>4325 Glenwood Ave Ste 1114</t>
  </si>
  <si>
    <t>Pizza Hut</t>
  </si>
  <si>
    <t>VVL Inc</t>
  </si>
  <si>
    <t>7001 South Blvd Ste B</t>
  </si>
  <si>
    <t>119 N Main St</t>
  </si>
  <si>
    <t>JC CRAB LLC</t>
  </si>
  <si>
    <t>120 Hanes Square Cir</t>
  </si>
  <si>
    <t>B &amp; F Wine &amp; Beer Corporation</t>
  </si>
  <si>
    <t>139 N Front St</t>
  </si>
  <si>
    <t>Smithfield</t>
  </si>
  <si>
    <t>FORTUNE FOOD INC</t>
  </si>
  <si>
    <t>5959 Triangle Town Blvd Ste 1132</t>
  </si>
  <si>
    <t>Ashboro's Bottle and Can LLC</t>
  </si>
  <si>
    <t>326 W Salisbury St</t>
  </si>
  <si>
    <t>Ugly Dog LLC</t>
  </si>
  <si>
    <t>294 S 4th St #1648</t>
  </si>
  <si>
    <t>Highlands</t>
  </si>
  <si>
    <t>Rey Khan LLC</t>
  </si>
  <si>
    <t>746 Martin Luther King Jr Blvd</t>
  </si>
  <si>
    <t>TAIYONG INC</t>
  </si>
  <si>
    <t>3629 N Davidson St 103N</t>
  </si>
  <si>
    <t>The Coastal Roaster LLC</t>
  </si>
  <si>
    <t>5954 Carolina Beach Rd Suite 170</t>
  </si>
  <si>
    <t>Derar Inc.</t>
  </si>
  <si>
    <t>116 Middleton Dr</t>
  </si>
  <si>
    <t>Cortez of Raleigh LLC</t>
  </si>
  <si>
    <t>413 Glenwood Ave</t>
  </si>
  <si>
    <t>Canteen 411 LLC</t>
  </si>
  <si>
    <t>411 W 4th St</t>
  </si>
  <si>
    <t>The Loco Project LLC</t>
  </si>
  <si>
    <t>3723 N Croatan Hwy Unit E</t>
  </si>
  <si>
    <t>Kitty Hawk</t>
  </si>
  <si>
    <t>252 GRILL INC</t>
  </si>
  <si>
    <t>100 Berry St</t>
  </si>
  <si>
    <t>Hertford</t>
  </si>
  <si>
    <t>Subway Of Morganton Inc</t>
  </si>
  <si>
    <t>100 East Fleming Drive</t>
  </si>
  <si>
    <t>MANNA (5B2F) INC</t>
  </si>
  <si>
    <t>1813 N. BERKELEY BLVD #E</t>
  </si>
  <si>
    <t>Yesterdays Cafe Inc.</t>
  </si>
  <si>
    <t>38 Chinquapin Rd</t>
  </si>
  <si>
    <t>rodgers catering inc.</t>
  </si>
  <si>
    <t>1419 Trotters Rdg</t>
  </si>
  <si>
    <t>CB Crabtree Inc</t>
  </si>
  <si>
    <t>4325 Glenwood Ave Ste K21</t>
  </si>
  <si>
    <t>Porcupine Provisions Inc.</t>
  </si>
  <si>
    <t>1520 East Boulevard</t>
  </si>
  <si>
    <t>Camel City Coffee LLC</t>
  </si>
  <si>
    <t>110 Oakwood Dr Suite F</t>
  </si>
  <si>
    <t>HOUSHI INC</t>
  </si>
  <si>
    <t>8943 S Tryon St Unit Q</t>
  </si>
  <si>
    <t>kinston subways inc</t>
  </si>
  <si>
    <t>2405 N Herritage St Ste K</t>
  </si>
  <si>
    <t>Kinston</t>
  </si>
  <si>
    <t>AACE INC</t>
  </si>
  <si>
    <t>236 E Washington St</t>
  </si>
  <si>
    <t>Eastern Pizza Products INC</t>
  </si>
  <si>
    <t>9 South Lake Park Blvd</t>
  </si>
  <si>
    <t>Teramar LLC</t>
  </si>
  <si>
    <t>311 Judges Rd Ste 1A</t>
  </si>
  <si>
    <t>XIANG YU INC</t>
  </si>
  <si>
    <t>1309 N Broome St</t>
  </si>
  <si>
    <t>SAKI LLC</t>
  </si>
  <si>
    <t>1448 EDGEWOOD DR STE 700</t>
  </si>
  <si>
    <t>Dumpling Girls LLC</t>
  </si>
  <si>
    <t>223 Cessna Rd</t>
  </si>
  <si>
    <t>SAKURA 8 INC</t>
  </si>
  <si>
    <t>2634 Timber Dr</t>
  </si>
  <si>
    <t>Garner</t>
  </si>
  <si>
    <t>Well-Bred Bakery &amp; Cafe Inc</t>
  </si>
  <si>
    <t>232 Reems Creek Rd Unit 3</t>
  </si>
  <si>
    <t>Weaverville</t>
  </si>
  <si>
    <t>The Cove Inn LLC</t>
  </si>
  <si>
    <t>2633 Holden Beach Rd SW</t>
  </si>
  <si>
    <t>Supply</t>
  </si>
  <si>
    <t>SGC Enterprises Inc.</t>
  </si>
  <si>
    <t>1914 Martin Luther King Jr. Blvd</t>
  </si>
  <si>
    <t>New Bern</t>
  </si>
  <si>
    <t>Mama Ruth's LLC</t>
  </si>
  <si>
    <t>12 Community Circle Dr</t>
  </si>
  <si>
    <t>Angier</t>
  </si>
  <si>
    <t>Fortune Cat LLC</t>
  </si>
  <si>
    <t>14 W Martin St</t>
  </si>
  <si>
    <t>603 Glenwood Inc</t>
  </si>
  <si>
    <t>603 Glenwood Ave</t>
  </si>
  <si>
    <t>41 North Coffee Co</t>
  </si>
  <si>
    <t>41 N Main St  Box 322</t>
  </si>
  <si>
    <t>Wendell</t>
  </si>
  <si>
    <t>Minerva Projects LLC</t>
  </si>
  <si>
    <t>530 Foster St Unit 101</t>
  </si>
  <si>
    <t>Mighty Good Eats LLC</t>
  </si>
  <si>
    <t>626 Haywood Rd</t>
  </si>
  <si>
    <t>Heller Pettit LLC</t>
  </si>
  <si>
    <t>2260 S Church St Suite 101</t>
  </si>
  <si>
    <t>Baked Pie Company LLC</t>
  </si>
  <si>
    <t>4 Long Shoals Rd St A</t>
  </si>
  <si>
    <t>Carmine and Nello LLC</t>
  </si>
  <si>
    <t>8460 NC 87</t>
  </si>
  <si>
    <t>HOBA INC</t>
  </si>
  <si>
    <t>3706 Elmsley St Ste 101</t>
  </si>
  <si>
    <t>Rocca's Bakery &amp; Confections LLC</t>
  </si>
  <si>
    <t>176 Nc Highway 49 N</t>
  </si>
  <si>
    <t>Ramseur</t>
  </si>
  <si>
    <t>Other &amp;&amp; Snack and Nonalcoholic Beverage Bar &amp;&amp; Caterer &amp;&amp; Food Stand, Food Truck, Food Cart</t>
  </si>
  <si>
    <t>Salvation Coffee Company LLC</t>
  </si>
  <si>
    <t>3321 S Church St</t>
  </si>
  <si>
    <t>Guadalupe LLC</t>
  </si>
  <si>
    <t>606 W Main St</t>
  </si>
  <si>
    <t>Sweeter By The Pound</t>
  </si>
  <si>
    <t>5114 Valcourt Rd</t>
  </si>
  <si>
    <t>Queen City Healthy Eats #1 LLC</t>
  </si>
  <si>
    <t>302 Colonades Way Ste D209</t>
  </si>
  <si>
    <t>Capriotti's Sandwich Shop</t>
  </si>
  <si>
    <t>RH LLC</t>
  </si>
  <si>
    <t>225 S Madison St</t>
  </si>
  <si>
    <t>Black Eyed Susan Catering LLC</t>
  </si>
  <si>
    <t>99 Terry Estate Dr</t>
  </si>
  <si>
    <t>DUFFER'S PUB &amp; DELI II INC</t>
  </si>
  <si>
    <t>4924-1 MAIN STREET</t>
  </si>
  <si>
    <t>Save Me The Waltz LLC</t>
  </si>
  <si>
    <t>56 Patton Ave Ste 100</t>
  </si>
  <si>
    <t>Paula Brown</t>
  </si>
  <si>
    <t>6316-a Old Sugar Creek Road</t>
  </si>
  <si>
    <t>Snack and Nonalcoholic Beverage Bar &amp;&amp; Bar, Saloon, Lounge, Tavern &amp;&amp; Caterer &amp;&amp; Food Stand, Food Truck, Food Cart &amp;&amp; Restaurant</t>
  </si>
  <si>
    <t>NEW YORK CHINA INC</t>
  </si>
  <si>
    <t>7605 NC HWY 68 N STE A</t>
  </si>
  <si>
    <t>Martin Farm and Winery INC.</t>
  </si>
  <si>
    <t>213 Martin Farm Ln</t>
  </si>
  <si>
    <t>Knotts Island</t>
  </si>
  <si>
    <t>Other &amp;&amp; Winery ** &amp;&amp; Brewpub, Tasting Room, Taproom **</t>
  </si>
  <si>
    <t>Johnny Dollars Inc</t>
  </si>
  <si>
    <t>3920 S Tryon St</t>
  </si>
  <si>
    <t>J Davison Inc</t>
  </si>
  <si>
    <t>1724 Westover Dr</t>
  </si>
  <si>
    <t>103 E Main St</t>
  </si>
  <si>
    <t>239 Main St</t>
  </si>
  <si>
    <t>Shelby</t>
  </si>
  <si>
    <t>Nakia Cureton</t>
  </si>
  <si>
    <t>26 N Williams St.</t>
  </si>
  <si>
    <t>Polkton</t>
  </si>
  <si>
    <t>Dorothy's Catering 2</t>
  </si>
  <si>
    <t>701 Westmont Dr</t>
  </si>
  <si>
    <t>Poke Cafe LLC</t>
  </si>
  <si>
    <t>11318 N Community House Rd Ste 203</t>
  </si>
  <si>
    <t>lams china buffet inc</t>
  </si>
  <si>
    <t>504 W Fleming Dr</t>
  </si>
  <si>
    <t>Fantasy International Inc.</t>
  </si>
  <si>
    <t>125 Manley Ave</t>
  </si>
  <si>
    <t>Hampstead</t>
  </si>
  <si>
    <t>828 FAMILY PIZZERIA INC.</t>
  </si>
  <si>
    <t>946 Merrimon Ave</t>
  </si>
  <si>
    <t>Vickie Setzer</t>
  </si>
  <si>
    <t>117 Main St NW</t>
  </si>
  <si>
    <t>LaTonya Neal</t>
  </si>
  <si>
    <t>3027 Randleman Rd Ste F</t>
  </si>
  <si>
    <t>Top Shelf Group LLC</t>
  </si>
  <si>
    <t>9101 Monroe Road #110</t>
  </si>
  <si>
    <t>Capital K Enterprises Inc.</t>
  </si>
  <si>
    <t>4710-B Hicone Road</t>
  </si>
  <si>
    <t>Sweeties Southern &amp; Vegan Catering</t>
  </si>
  <si>
    <t>1309 Halley</t>
  </si>
  <si>
    <t>Smart Fella Inc</t>
  </si>
  <si>
    <t>8314 Chapel Hill Rd</t>
  </si>
  <si>
    <t>Alicia Chamberlain</t>
  </si>
  <si>
    <t>1638 Crystal Ln</t>
  </si>
  <si>
    <t>Stem</t>
  </si>
  <si>
    <t>Legion Capitol Towers LLC</t>
  </si>
  <si>
    <t>5610 Carnegie Blvd</t>
  </si>
  <si>
    <t>Coral Yang Corporation</t>
  </si>
  <si>
    <t>9525 Birkdale Crossing Dr Ste 106</t>
  </si>
  <si>
    <t>MONTE DE REY INC</t>
  </si>
  <si>
    <t>1780 W Us Highway 421 Ste A</t>
  </si>
  <si>
    <t>Wilkesboro</t>
  </si>
  <si>
    <t>Farmville</t>
  </si>
  <si>
    <t>Renaissance Restaurant GroupLLC</t>
  </si>
  <si>
    <t>1047 Beaver Creek Commons Dr</t>
  </si>
  <si>
    <t>Apex</t>
  </si>
  <si>
    <t>Central Restaurant Company LLC</t>
  </si>
  <si>
    <t>207 S Van Buren Rd</t>
  </si>
  <si>
    <t>ARNIM SUBWAY INC</t>
  </si>
  <si>
    <t>2211 Fleming Rd</t>
  </si>
  <si>
    <t>OM HOT PIZZA LLC</t>
  </si>
  <si>
    <t>4522 W Wendover Ave Ste 110</t>
  </si>
  <si>
    <t>SRI SAI LAKSHMI LLC</t>
  </si>
  <si>
    <t>205 STRATFORD ROAD</t>
  </si>
  <si>
    <t>Mad Greek LLC</t>
  </si>
  <si>
    <t>5824 Samet Dr</t>
  </si>
  <si>
    <t>KRAZY FISH INC</t>
  </si>
  <si>
    <t>2501 Central Ave</t>
  </si>
  <si>
    <t>Caltega Inc.</t>
  </si>
  <si>
    <t>201 Sir Walter Raleigh St</t>
  </si>
  <si>
    <t>Manteo</t>
  </si>
  <si>
    <t>Autumn Mickel</t>
  </si>
  <si>
    <t>1801 Pictou Road</t>
  </si>
  <si>
    <t>Pony Island Restaurant</t>
  </si>
  <si>
    <t>51 Ocean View Road</t>
  </si>
  <si>
    <t>Ocracoke</t>
  </si>
  <si>
    <t>Noah Brody Company</t>
  </si>
  <si>
    <t>621 Irvin Garrish Hwy #453</t>
  </si>
  <si>
    <t>Artesana 100% Natural LLC</t>
  </si>
  <si>
    <t>76 S Main St</t>
  </si>
  <si>
    <t>CRAFT BISTRO LLC</t>
  </si>
  <si>
    <t>203 E Buck Mountain Rd</t>
  </si>
  <si>
    <t>West Jefferson</t>
  </si>
  <si>
    <t>QUEEN SHEBA LIMITED LIABILITY COMPANY</t>
  </si>
  <si>
    <t>4808 Central Ave Ste C</t>
  </si>
  <si>
    <t>1104 Ledsome Ln STE 102</t>
  </si>
  <si>
    <t>HUANG'S KITCHEN INC.</t>
  </si>
  <si>
    <t>2705 N MAIN STREET #109</t>
  </si>
  <si>
    <t>Bakery ** &amp;&amp; Food Stand, Food Truck, Food Cart &amp;&amp; Restaurant</t>
  </si>
  <si>
    <t>1911 Central Ave LLC</t>
  </si>
  <si>
    <t>1911 Central Ave</t>
  </si>
  <si>
    <t>Taps &amp; Tackle LLC</t>
  </si>
  <si>
    <t>704 Evans St</t>
  </si>
  <si>
    <t>Tokman Foods Inc</t>
  </si>
  <si>
    <t>674 W Corbett Ave</t>
  </si>
  <si>
    <t>Swansboro</t>
  </si>
  <si>
    <t>Mccoys Grill</t>
  </si>
  <si>
    <t>3304 Neuse Blvd</t>
  </si>
  <si>
    <t>A'Nets Katch Inc</t>
  </si>
  <si>
    <t>2009 Village Park Dr</t>
  </si>
  <si>
    <t>Marcon of Wilson LLC.</t>
  </si>
  <si>
    <t>124 Barnes St SW</t>
  </si>
  <si>
    <t>miss angels heavenly pies inc</t>
  </si>
  <si>
    <t>153 N Main St</t>
  </si>
  <si>
    <t>HTBC LLC</t>
  </si>
  <si>
    <t>3008 Redford Dr</t>
  </si>
  <si>
    <t>Delectables by Holly inc.</t>
  </si>
  <si>
    <t>901 Berryhill Rd Suite A.</t>
  </si>
  <si>
    <t>Licensed Alcohol Producer &amp;&amp; Distillery **</t>
  </si>
  <si>
    <t>Ricky Carlson</t>
  </si>
  <si>
    <t>12744 Lancaster Hwy Ste B</t>
  </si>
  <si>
    <t>Twelve Tavern LLC</t>
  </si>
  <si>
    <t>247 City Hall St</t>
  </si>
  <si>
    <t>Groucho's Deli of Hickory</t>
  </si>
  <si>
    <t>1025 2nd St NE</t>
  </si>
  <si>
    <t>Grouchoâ€™s Deli</t>
  </si>
  <si>
    <t>The Casual Pint</t>
  </si>
  <si>
    <t>Mall Treats LLC</t>
  </si>
  <si>
    <t>7606 Canvas Art Ter</t>
  </si>
  <si>
    <t>FAO Cakes&amp; Catering LLC</t>
  </si>
  <si>
    <t>521 N Liberty St Suite 100</t>
  </si>
  <si>
    <t>NAWAB RESTAURANT INC</t>
  </si>
  <si>
    <t>129 S Stratford Rd</t>
  </si>
  <si>
    <t>Simply Soul LLC</t>
  </si>
  <si>
    <t>4339 S Main St Frnt FRNT</t>
  </si>
  <si>
    <t>Carolina Wich LLC</t>
  </si>
  <si>
    <t>108 Gatefield Dr</t>
  </si>
  <si>
    <t>Jannie Denise Johnson</t>
  </si>
  <si>
    <t>318 Hereford Dr</t>
  </si>
  <si>
    <t>AKLA  LTD</t>
  </si>
  <si>
    <t>3 SW Pack Sq</t>
  </si>
  <si>
    <t>R.M.L. LLC</t>
  </si>
  <si>
    <t>636 Nc 24 27 Byp E Ste 14</t>
  </si>
  <si>
    <t>Other &amp;&amp; Brewpub, Tasting Room, Taproom **</t>
  </si>
  <si>
    <t>Quang Bright</t>
  </si>
  <si>
    <t>127 Essex Dr</t>
  </si>
  <si>
    <t>Kreeative Kook 9 LLC</t>
  </si>
  <si>
    <t>1478 Garner Station Blvd</t>
  </si>
  <si>
    <t>Asia Hibachi Buffet Inc</t>
  </si>
  <si>
    <t>1100-1102 E Memorial Drive</t>
  </si>
  <si>
    <t>Ahoskie</t>
  </si>
  <si>
    <t>JMR Brothers LLC</t>
  </si>
  <si>
    <t>206 Millers Creek Dr Suite A</t>
  </si>
  <si>
    <t>EMPIRE BUFFET INC</t>
  </si>
  <si>
    <t>803 S Memorial Dr</t>
  </si>
  <si>
    <t>Bad Mother Smokers LLC</t>
  </si>
  <si>
    <t>510 Dockside Ln NW</t>
  </si>
  <si>
    <t>Surratt Coastal Properties LLC</t>
  </si>
  <si>
    <t>21756 Us Highway 17</t>
  </si>
  <si>
    <t>Coffee and Spirits LLC</t>
  </si>
  <si>
    <t>2409 Crabtree Blvd Suite 101</t>
  </si>
  <si>
    <t>Oriental Orchid Inc.</t>
  </si>
  <si>
    <t>1404 N Sandhills Blvd</t>
  </si>
  <si>
    <t>Aetius Restaurant Holdings</t>
  </si>
  <si>
    <t>205 Regency Executive Park Drive suite 204</t>
  </si>
  <si>
    <t>Pelican's SnoBalls</t>
  </si>
  <si>
    <t>Zins Inc</t>
  </si>
  <si>
    <t>209 W 6th St</t>
  </si>
  <si>
    <t>Rockingham</t>
  </si>
  <si>
    <t>Veltree the vegan experience</t>
  </si>
  <si>
    <t>7945 N Tryon St Suite 110</t>
  </si>
  <si>
    <t>Sonnys Waterfront Restaurant Inc</t>
  </si>
  <si>
    <t>57947 Hwy 12</t>
  </si>
  <si>
    <t>LPTATLLC</t>
  </si>
  <si>
    <t>6401 Triangle Plantation Dr Ste 111</t>
  </si>
  <si>
    <t>Stroke LLC</t>
  </si>
  <si>
    <t>3133 May St</t>
  </si>
  <si>
    <t>TM UMAMI LLC</t>
  </si>
  <si>
    <t>6031 YADKIN RD SUITE B</t>
  </si>
  <si>
    <t>New Station LLC</t>
  </si>
  <si>
    <t>511 E Chatham St</t>
  </si>
  <si>
    <t>bu-ku cary LLC</t>
  </si>
  <si>
    <t>2800 Renaissance Park Pl</t>
  </si>
  <si>
    <t>Little City Tavern LLC</t>
  </si>
  <si>
    <t>126 S Salisbury St</t>
  </si>
  <si>
    <t>TERRY RUMFELT</t>
  </si>
  <si>
    <t>947 Fisher Ferry St</t>
  </si>
  <si>
    <t>OPEN RICE CHARLOTTE INC</t>
  </si>
  <si>
    <t>9882 Rea Rd STE F</t>
  </si>
  <si>
    <t>OLLA INC</t>
  </si>
  <si>
    <t>2435 Battleground Ave</t>
  </si>
  <si>
    <t>SUMMERFIELD SUBWAY INC</t>
  </si>
  <si>
    <t>Pearl enterprises trading inc</t>
  </si>
  <si>
    <t>4535 Carteret Rd</t>
  </si>
  <si>
    <t>Rice King</t>
  </si>
  <si>
    <t>Ku-ru Sushi &amp; Grill LLC</t>
  </si>
  <si>
    <t>1322 Us Highway 70 SE</t>
  </si>
  <si>
    <t>McNeill Pointe Coffee</t>
  </si>
  <si>
    <t>2310 Bale St</t>
  </si>
  <si>
    <t>Samantha Pham</t>
  </si>
  <si>
    <t>2215 Ayrsley Town Blvd Suite D</t>
  </si>
  <si>
    <t>Grandma's Diner LLC</t>
  </si>
  <si>
    <t>11216 Capital Blvd Suite 106</t>
  </si>
  <si>
    <t>Carolina Cafe of NC LLC</t>
  </si>
  <si>
    <t>584 E Main St</t>
  </si>
  <si>
    <t>Spindale</t>
  </si>
  <si>
    <t>ERC ENTERPRISES LLC</t>
  </si>
  <si>
    <t>111 S Howe St</t>
  </si>
  <si>
    <t>RUBUD LLC</t>
  </si>
  <si>
    <t>115 Black Mountain Ave</t>
  </si>
  <si>
    <t>2Beaches</t>
  </si>
  <si>
    <t>1411 Aversboro Rd Ste 105</t>
  </si>
  <si>
    <t>MCZ Inc</t>
  </si>
  <si>
    <t>Robbinsville</t>
  </si>
  <si>
    <t>Harnett Crorssroads LLC</t>
  </si>
  <si>
    <t>65 E Cornelius Harnett Blvd.</t>
  </si>
  <si>
    <t>Lillington</t>
  </si>
  <si>
    <t>The Sandwich Man LLC</t>
  </si>
  <si>
    <t>925 Edgewater Dr</t>
  </si>
  <si>
    <t>Beatior INC</t>
  </si>
  <si>
    <t>Sicilybeby Plus LLC</t>
  </si>
  <si>
    <t>5400 S Miami Blvd Suite 104</t>
  </si>
  <si>
    <t>Creedmoor Cafe LLC</t>
  </si>
  <si>
    <t>8315 Creedmoor Rd</t>
  </si>
  <si>
    <t>88 Group Inc</t>
  </si>
  <si>
    <t>1716 Kenilworth Ave</t>
  </si>
  <si>
    <t>Montero's Inc.</t>
  </si>
  <si>
    <t>414 McArthur Dr</t>
  </si>
  <si>
    <t>James Williams</t>
  </si>
  <si>
    <t>5208 Hwy 70 W Ste E</t>
  </si>
  <si>
    <t>Chaney's Catering LLC</t>
  </si>
  <si>
    <t>664 Heartwood Dr</t>
  </si>
  <si>
    <t>Winnabow</t>
  </si>
  <si>
    <t>RPO Concepts LLC</t>
  </si>
  <si>
    <t>424 E 36th St STE 2</t>
  </si>
  <si>
    <t>Boro Beverage Company LLC</t>
  </si>
  <si>
    <t>400 W Rosemary St Ste suite 1005</t>
  </si>
  <si>
    <t>KAVVA LLC</t>
  </si>
  <si>
    <t>1000 Hendersonville Rd</t>
  </si>
  <si>
    <t>KR HOSPITALITY LLC</t>
  </si>
  <si>
    <t>1529 N Main St</t>
  </si>
  <si>
    <t>122 S Main St</t>
  </si>
  <si>
    <t>112 W Main St</t>
  </si>
  <si>
    <t>Bath</t>
  </si>
  <si>
    <t>Bella.Pizzeria.Inc.</t>
  </si>
  <si>
    <t>3925 Sedgebrook St Ste 107</t>
  </si>
  <si>
    <t>TIAN FU YIN SHI INC</t>
  </si>
  <si>
    <t>877 E Gannon Ave Ste 405-403</t>
  </si>
  <si>
    <t>MONTERREY MEXICAN RESTAURANTS OF GREENSBORO INC</t>
  </si>
  <si>
    <t>3724-L Battleground Ave</t>
  </si>
  <si>
    <t>Pizza Pit LLC</t>
  </si>
  <si>
    <t>5335 Raynor Rd</t>
  </si>
  <si>
    <t>Wallace</t>
  </si>
  <si>
    <t>La-tea-da's Inc</t>
  </si>
  <si>
    <t>3401 Commonwealth Ave</t>
  </si>
  <si>
    <t>EDIBLE ART CAKE SHOP INC.</t>
  </si>
  <si>
    <t>2908 SELWYN AVENUE</t>
  </si>
  <si>
    <t>EL CHAPIN LLC</t>
  </si>
  <si>
    <t>4600 Durham Chapel Hill Blvd Ste 38</t>
  </si>
  <si>
    <t>B &amp; B Catering Inc</t>
  </si>
  <si>
    <t>697 Bethel Baptist Rd</t>
  </si>
  <si>
    <t>Rambling Beer and Wine LLC</t>
  </si>
  <si>
    <t>1139 Falls Rd Ste 127</t>
  </si>
  <si>
    <t>Wal Fisher LLC</t>
  </si>
  <si>
    <t>1727 S. Madison Street</t>
  </si>
  <si>
    <t>BEAFORDINC</t>
  </si>
  <si>
    <t>2127 A Beatties Ford Road</t>
  </si>
  <si>
    <t>K &amp; K Bohacks LLC</t>
  </si>
  <si>
    <t>1200 N Virginia Dare Trl</t>
  </si>
  <si>
    <t>Kill Devil Hills</t>
  </si>
  <si>
    <t>HIBACHI JR EXPRESS CORP</t>
  </si>
  <si>
    <t>10102 S MAIN ST STE C</t>
  </si>
  <si>
    <t>Marco Rodriguez</t>
  </si>
  <si>
    <t>309 Burley Dr Unit 1</t>
  </si>
  <si>
    <t>Hubert</t>
  </si>
  <si>
    <t>Sujin Sushi LLC.</t>
  </si>
  <si>
    <t>230 Bluefield Rd</t>
  </si>
  <si>
    <t>Flying Saucers LLC</t>
  </si>
  <si>
    <t>1200 W Chapel Hill St</t>
  </si>
  <si>
    <t>NITECLUBS INC</t>
  </si>
  <si>
    <t>4801 Leigh Dr</t>
  </si>
  <si>
    <t>TAP HOUSE AT CARTERET BREWINGLLC</t>
  </si>
  <si>
    <t>709 Arendell St</t>
  </si>
  <si>
    <t>Jonesville</t>
  </si>
  <si>
    <t>Other &amp;&amp; Licensed Alcohol Producer &amp;&amp; Brewery and/or microbrewery ** &amp;&amp; Brewpub, Tasting Room, Taproom **</t>
  </si>
  <si>
    <t>Art in a Pickle LLC</t>
  </si>
  <si>
    <t>100 East Main Street Suite C</t>
  </si>
  <si>
    <t>AOS 2019!</t>
  </si>
  <si>
    <t>202 Kilmorack Dr</t>
  </si>
  <si>
    <t>Robert ODear</t>
  </si>
  <si>
    <t>2429 Hwy 221N business</t>
  </si>
  <si>
    <t>Highland Foods Inc</t>
  </si>
  <si>
    <t>310 Main Street</t>
  </si>
  <si>
    <t>HF MAIN SAIL LLC</t>
  </si>
  <si>
    <t>8 E Second St</t>
  </si>
  <si>
    <t>NO. 1 EASTERN CHINA INC.</t>
  </si>
  <si>
    <t>9585 Chapel Hill Rd</t>
  </si>
  <si>
    <t>Quinton Turman</t>
  </si>
  <si>
    <t>116 Main St E</t>
  </si>
  <si>
    <t>LOS COMPADRES MEXICAN GRILL INC</t>
  </si>
  <si>
    <t>1841 E Broad St</t>
  </si>
  <si>
    <t>Babaji Inc</t>
  </si>
  <si>
    <t>501 Indian Branch Dr</t>
  </si>
  <si>
    <t>Element 31 Lounge</t>
  </si>
  <si>
    <t>7631 Sharon Lakes Rd E</t>
  </si>
  <si>
    <t>Stones Group LLC</t>
  </si>
  <si>
    <t>2100 Woodward Ave</t>
  </si>
  <si>
    <t>Other &amp;&amp; Bakery ** &amp;&amp; Snack and Nonalcoholic Beverage Bar &amp;&amp; Caterer &amp;&amp; Food Stand, Food Truck, Food Cart</t>
  </si>
  <si>
    <t>Vale</t>
  </si>
  <si>
    <t>PACIFICO INC</t>
  </si>
  <si>
    <t>429 RODNEY ORR BYPASS</t>
  </si>
  <si>
    <t>HOKKAIDO EXPRESS INC</t>
  </si>
  <si>
    <t>3010 TRAEMOOR VILLAGE DR UNIT 190</t>
  </si>
  <si>
    <t>P &amp; J's Diner LLC</t>
  </si>
  <si>
    <t>2125 N Fayetteville St</t>
  </si>
  <si>
    <t>UNC MINT INC</t>
  </si>
  <si>
    <t>504 W Franklin St</t>
  </si>
  <si>
    <t>GDND LLC</t>
  </si>
  <si>
    <t>300 W Gate City Blvd</t>
  </si>
  <si>
    <t>MOREHEAD DONUT LLC</t>
  </si>
  <si>
    <t>113 E MAIN STREET</t>
  </si>
  <si>
    <t>Cuzzo's Cuisine LLC</t>
  </si>
  <si>
    <t>3418 Tuckaseegee Rd</t>
  </si>
  <si>
    <t>AXAR LLC</t>
  </si>
  <si>
    <t>1480 Concord Pkwy N</t>
  </si>
  <si>
    <t>Nelson's Dessert LLC</t>
  </si>
  <si>
    <t>5415 Eneida Sue Dr</t>
  </si>
  <si>
    <t>Tokyo Cafe Inc</t>
  </si>
  <si>
    <t>714 Greenville Blvd SE Ste F5</t>
  </si>
  <si>
    <t>MONTERREY MEXICAN RESTAURANT OF WINDSOR SQUARE INC.</t>
  </si>
  <si>
    <t>9623 E INDEPENDENCE BLVD SUITE S</t>
  </si>
  <si>
    <t>HELLO RAINBOW KING INC</t>
  </si>
  <si>
    <t>201 Alston Blvd Ste F</t>
  </si>
  <si>
    <t>PITA GRILL LLC</t>
  </si>
  <si>
    <t>1129 WEAVER DAIRY RD STE U</t>
  </si>
  <si>
    <t>Subway of Wake Forest Inc</t>
  </si>
  <si>
    <t>12233 Capital Blvd</t>
  </si>
  <si>
    <t>PACIFICO OF SYLVA INC</t>
  </si>
  <si>
    <t>410 E Main St</t>
  </si>
  <si>
    <t>GCDC LLC</t>
  </si>
  <si>
    <t>889 N Liberty St</t>
  </si>
  <si>
    <t>ZHOU &amp; CHEN INC</t>
  </si>
  <si>
    <t>1677 OWEN DR 102-103</t>
  </si>
  <si>
    <t>Rodeo Restaurant Group Corporation</t>
  </si>
  <si>
    <t>26 E Walnut St</t>
  </si>
  <si>
    <t>lone wolf consulting LLC</t>
  </si>
  <si>
    <t>22 north lumina ave</t>
  </si>
  <si>
    <t>Limones LLC</t>
  </si>
  <si>
    <t>13 Eagle St</t>
  </si>
  <si>
    <t>Queen City Wings Llc</t>
  </si>
  <si>
    <t>607 Baldwin Ave</t>
  </si>
  <si>
    <t>Kristi Griffin</t>
  </si>
  <si>
    <t>20 Browndale Rd</t>
  </si>
  <si>
    <t>Football Weather! LLC</t>
  </si>
  <si>
    <t>110 E Parrish St</t>
  </si>
  <si>
    <t>Anthony Siler Jr</t>
  </si>
  <si>
    <t>935 Meadow Oak Dr Apt</t>
  </si>
  <si>
    <t>Webo Food Truck and Catering</t>
  </si>
  <si>
    <t>1409 S 4th St</t>
  </si>
  <si>
    <t>BCPI Enterprises LLC</t>
  </si>
  <si>
    <t>1310 N Main St</t>
  </si>
  <si>
    <t>Subway of Youngsville Inc</t>
  </si>
  <si>
    <t>1332 Reservoir View Ln</t>
  </si>
  <si>
    <t>Ilar Davidson</t>
  </si>
  <si>
    <t>160 South Sterling St Ste 110</t>
  </si>
  <si>
    <t>Carolina Vibe LLC</t>
  </si>
  <si>
    <t>1 Knollwood Pl</t>
  </si>
  <si>
    <t>LeanBack Soul Food LLC</t>
  </si>
  <si>
    <t>1922 S Martin Luther King Jr Dr</t>
  </si>
  <si>
    <t>ROUSES RESTAURANT LLC</t>
  </si>
  <si>
    <t>34 NORTH PERRY DRIVE</t>
  </si>
  <si>
    <t>A &amp; H Foods Inc</t>
  </si>
  <si>
    <t>8140 Providence Rd Ste 100</t>
  </si>
  <si>
    <t>Yifan LLC</t>
  </si>
  <si>
    <t>407 Meadowmont Village Cir</t>
  </si>
  <si>
    <t>Kona Ice of the Crystal Coast LLC</t>
  </si>
  <si>
    <t>5043 Mattie St Suite A</t>
  </si>
  <si>
    <t>Kreeative Kook Llc</t>
  </si>
  <si>
    <t>1310 5th Ave Suite 120</t>
  </si>
  <si>
    <t>Boondocks Brewing LLC</t>
  </si>
  <si>
    <t>108 S Jefferson Ave Box 1619</t>
  </si>
  <si>
    <t>FeltonFit Meal Prep</t>
  </si>
  <si>
    <t>7706 Weathered Oak Way</t>
  </si>
  <si>
    <t>Gusto Napoletano LLC</t>
  </si>
  <si>
    <t>2711 Raeford Rd. Suite 112</t>
  </si>
  <si>
    <t>Creek Central LLC</t>
  </si>
  <si>
    <t>51 Marshbanks St</t>
  </si>
  <si>
    <t>On The Rail LLC</t>
  </si>
  <si>
    <t>Horton Hotel LLC</t>
  </si>
  <si>
    <t>611 W King St</t>
  </si>
  <si>
    <t>TRH INC</t>
  </si>
  <si>
    <t>3040 Healy Dr</t>
  </si>
  <si>
    <t>Pamela Rutzen</t>
  </si>
  <si>
    <t>2966 Siler Rd</t>
  </si>
  <si>
    <t>Snow Camp</t>
  </si>
  <si>
    <t>EBI Grill LLC</t>
  </si>
  <si>
    <t>214 S Lafayette St Ste A</t>
  </si>
  <si>
    <t>DUK CHUN</t>
  </si>
  <si>
    <t>1103 Montpelier Dr</t>
  </si>
  <si>
    <t>Bakers Kitchen LLC</t>
  </si>
  <si>
    <t>227 Middle Street</t>
  </si>
  <si>
    <t>Randy Hall</t>
  </si>
  <si>
    <t>25 S 3rd St</t>
  </si>
  <si>
    <t>OLR PUB C0</t>
  </si>
  <si>
    <t>270 depot st</t>
  </si>
  <si>
    <t>Honest Abes LLC</t>
  </si>
  <si>
    <t>5433 Wade Park Blvd 100</t>
  </si>
  <si>
    <t>The Breakfast Company LLC</t>
  </si>
  <si>
    <t>933 Louise Ave STE 474</t>
  </si>
  <si>
    <t>Bellamay LLC</t>
  </si>
  <si>
    <t>147 E Main St Suite 200</t>
  </si>
  <si>
    <t>Parco Inc</t>
  </si>
  <si>
    <t>5126 Park Rd</t>
  </si>
  <si>
    <t>OBX NEW CHINA INC</t>
  </si>
  <si>
    <t>5000 S Croatan Hwy</t>
  </si>
  <si>
    <t>Nags Head</t>
  </si>
  <si>
    <t>Danford Restaurant Group Inc.</t>
  </si>
  <si>
    <t>True Flavors Catering Company</t>
  </si>
  <si>
    <t>5410 Nc Highway 55 suite AJ</t>
  </si>
  <si>
    <t>V's Kitchen LLC</t>
  </si>
  <si>
    <t>2945 S Miami Blvd Ste 127</t>
  </si>
  <si>
    <t>Green Bean on Elm LLC</t>
  </si>
  <si>
    <t>341 S Elm St</t>
  </si>
  <si>
    <t>The Point Hideout LLC</t>
  </si>
  <si>
    <t>1626 Glenwood Ave</t>
  </si>
  <si>
    <t>mellin &amp; Mellin inc</t>
  </si>
  <si>
    <t>2 south main st</t>
  </si>
  <si>
    <t>Mars Hill</t>
  </si>
  <si>
    <t>PHASUK-SILA-BECK INC</t>
  </si>
  <si>
    <t>111 Central Park Ave STE L</t>
  </si>
  <si>
    <t>TOP CHINA INC</t>
  </si>
  <si>
    <t>1205 University Dr</t>
  </si>
  <si>
    <t>Blue Boy Ventures LLC</t>
  </si>
  <si>
    <t>6297 Towncenter Dr</t>
  </si>
  <si>
    <t>Clemmons</t>
  </si>
  <si>
    <t>QUEEN STREET DELI AND BAKERY INC</t>
  </si>
  <si>
    <t>115 S Queen St</t>
  </si>
  <si>
    <t>francas inc</t>
  </si>
  <si>
    <t>1116 Broad St Ste 102</t>
  </si>
  <si>
    <t>Sixty-Seven Pizza Co. Inc. at Jonesville</t>
  </si>
  <si>
    <t>1744 Nc Highway 67</t>
  </si>
  <si>
    <t>Art's Place Presents The Phoenix LLC</t>
  </si>
  <si>
    <t>4624 Virginia Dare Trl N</t>
  </si>
  <si>
    <t>WINGZ -ND- THINGZ LLC</t>
  </si>
  <si>
    <t>251 Wood Green Dr</t>
  </si>
  <si>
    <t>Mountain Bread Company Inc.</t>
  </si>
  <si>
    <t>484 Hendersonville Rd</t>
  </si>
  <si>
    <t>Regina Taylor</t>
  </si>
  <si>
    <t>931 Old Forester Ln</t>
  </si>
  <si>
    <t>Valiant LLC</t>
  </si>
  <si>
    <t>115 New Market Ctr</t>
  </si>
  <si>
    <t>The SweetEasy LLC</t>
  </si>
  <si>
    <t>112 N Poindexter St</t>
  </si>
  <si>
    <t>820 LLC</t>
  </si>
  <si>
    <t>820 Hamilton St suite A3</t>
  </si>
  <si>
    <t>Flock Bistro LLC</t>
  </si>
  <si>
    <t>129 Market Place Ave Ste A</t>
  </si>
  <si>
    <t>Voyager Systems Inc</t>
  </si>
  <si>
    <t>8551 Brier Creek Pkwy</t>
  </si>
  <si>
    <t>Startown Lounge Inc</t>
  </si>
  <si>
    <t>16 2nd St NW</t>
  </si>
  <si>
    <t>BGR ENTERPRISES INC</t>
  </si>
  <si>
    <t>2609 S New Hope Rd Ste 1</t>
  </si>
  <si>
    <t>Subway of Charlotte Inc</t>
  </si>
  <si>
    <t>815 Patton Ave</t>
  </si>
  <si>
    <t>Rachel Rakes</t>
  </si>
  <si>
    <t>8460 NC Hwy 87 Suite C</t>
  </si>
  <si>
    <t>Celine Meador</t>
  </si>
  <si>
    <t>408 S Fifth St</t>
  </si>
  <si>
    <t>Mebane</t>
  </si>
  <si>
    <t>Tricolor Ice LLC</t>
  </si>
  <si>
    <t>409 Blackwell St</t>
  </si>
  <si>
    <t>Extraordinary Catering</t>
  </si>
  <si>
    <t>846 Union St S</t>
  </si>
  <si>
    <t>Mambo Grill &amp; Tapas LLC</t>
  </si>
  <si>
    <t>122 E Fisher St</t>
  </si>
  <si>
    <t>Amy Webster</t>
  </si>
  <si>
    <t>104 Lake Park Blvd N</t>
  </si>
  <si>
    <t>Morgan Duffy</t>
  </si>
  <si>
    <t>102 Sunset Blvd N</t>
  </si>
  <si>
    <t>JJ Tea House Inc.</t>
  </si>
  <si>
    <t>601 Main St Ste D</t>
  </si>
  <si>
    <t>Nana's Family Restaurant</t>
  </si>
  <si>
    <t>260 Standard St</t>
  </si>
  <si>
    <t>Elkin</t>
  </si>
  <si>
    <t>BLEU CUISINE INC</t>
  </si>
  <si>
    <t>3425 Frontis St</t>
  </si>
  <si>
    <t>Eric Murray</t>
  </si>
  <si>
    <t>6308 Wake Forest Rd</t>
  </si>
  <si>
    <t>H2H Ventures LLC</t>
  </si>
  <si>
    <t>1222 Carey Ct</t>
  </si>
  <si>
    <t>Antron Jordan</t>
  </si>
  <si>
    <t>10652 Euclid Ave NW</t>
  </si>
  <si>
    <t>Cake Affect</t>
  </si>
  <si>
    <t>4305 k Old Monroe Road</t>
  </si>
  <si>
    <t>Indian Trail</t>
  </si>
  <si>
    <t>Ladybird LLC</t>
  </si>
  <si>
    <t>324 Blackwell St Bay 4</t>
  </si>
  <si>
    <t>Zac Mac Enterprises Inc.</t>
  </si>
  <si>
    <t>2107 Airlie Brook DrC</t>
  </si>
  <si>
    <t>Goat Enterprises Inc</t>
  </si>
  <si>
    <t>5111 Western Blvd</t>
  </si>
  <si>
    <t>Castaneda Corral LLC</t>
  </si>
  <si>
    <t>5006 NC Apex Hwy 55</t>
  </si>
  <si>
    <t>The Grey Eagle Taqueria LLC</t>
  </si>
  <si>
    <t>185 Clingman Ave</t>
  </si>
  <si>
    <t>330 Hillsborough Corporation</t>
  </si>
  <si>
    <t>330 Hillsborough St</t>
  </si>
  <si>
    <t>Obleo Inc.</t>
  </si>
  <si>
    <t>119 Grace St</t>
  </si>
  <si>
    <t>HUA ZHIN &amp; COMPANY INC</t>
  </si>
  <si>
    <t>10720 S Tryon St Ste A</t>
  </si>
  <si>
    <t>KM SHINKO INC</t>
  </si>
  <si>
    <t>1231 Eastchester Dr Ste 111</t>
  </si>
  <si>
    <t>Delicias Argueta LLC</t>
  </si>
  <si>
    <t>2022 NC 39 HWY N</t>
  </si>
  <si>
    <t>Louisburg</t>
  </si>
  <si>
    <t>Sweet Potatoes Inc</t>
  </si>
  <si>
    <t>607 N Trade St</t>
  </si>
  <si>
    <t>Fresh Investors LLC</t>
  </si>
  <si>
    <t>2820 Selwyn Ave #640</t>
  </si>
  <si>
    <t>Five Dimes Inc</t>
  </si>
  <si>
    <t>371 Merrimon Ave</t>
  </si>
  <si>
    <t>210 Main St</t>
  </si>
  <si>
    <t>Tin Roof Pizza LLC</t>
  </si>
  <si>
    <t>7825 Greenville Hwy</t>
  </si>
  <si>
    <t>C &amp; C Endeavors LLC</t>
  </si>
  <si>
    <t>105 W Nc Highway 54 Ste 263</t>
  </si>
  <si>
    <t>Aisha White</t>
  </si>
  <si>
    <t>10123 Chapel Hill Rd</t>
  </si>
  <si>
    <t>Rosa Ramen Inc</t>
  </si>
  <si>
    <t>9626 Monroe Rd</t>
  </si>
  <si>
    <t>Denise O'Dwyer</t>
  </si>
  <si>
    <t>837 Bass Pro Lane</t>
  </si>
  <si>
    <t>P.L.T. Enterprises Inc.</t>
  </si>
  <si>
    <t>10719 Kettering Dr</t>
  </si>
  <si>
    <t>Primo Partners LLC</t>
  </si>
  <si>
    <t>40110 Moring</t>
  </si>
  <si>
    <t>The Naked Empanada LLC</t>
  </si>
  <si>
    <t>5705 Keowee Way</t>
  </si>
  <si>
    <t>University Club of Durham LLC</t>
  </si>
  <si>
    <t>3100 Tower Blvd Ste 1700</t>
  </si>
  <si>
    <t>Mortimers Venture LLC</t>
  </si>
  <si>
    <t>210 E Trade St Ste C148</t>
  </si>
  <si>
    <t>Coxs Ice Cream LLC</t>
  </si>
  <si>
    <t>2116 S Lakeview Dr</t>
  </si>
  <si>
    <t>Bun Intended LLC</t>
  </si>
  <si>
    <t>5 Griffing Blvd</t>
  </si>
  <si>
    <t>East Hargett Entertainment LLC</t>
  </si>
  <si>
    <t>108 1/2 E E Hargett St</t>
  </si>
  <si>
    <t>North Banks Restaurant Inc</t>
  </si>
  <si>
    <t>794 G Sunset blvd</t>
  </si>
  <si>
    <t>Corolla</t>
  </si>
  <si>
    <t>VBGB Uptown LLC</t>
  </si>
  <si>
    <t>The Food Lady Inc.</t>
  </si>
  <si>
    <t>2188 Indian Springs Rd</t>
  </si>
  <si>
    <t>VAP Charlotte LLC</t>
  </si>
  <si>
    <t>201 S Tryon St ste 101</t>
  </si>
  <si>
    <t>Serving Joy LLC DBA Liazzos Catering</t>
  </si>
  <si>
    <t>1816 N Center St</t>
  </si>
  <si>
    <t>Salsarita's Fresh Cantina</t>
  </si>
  <si>
    <t>Fu Kang Corporation</t>
  </si>
  <si>
    <t>3429 Toringdon Way Ste 100</t>
  </si>
  <si>
    <t>Broadsides &amp; Brews LLC</t>
  </si>
  <si>
    <t>1153 Woodland Grove Way</t>
  </si>
  <si>
    <t>Brewmasters Private Events LLC</t>
  </si>
  <si>
    <t>2117 Forest Hills Rd W</t>
  </si>
  <si>
    <t>The Fit Kitchen of North Carolina LLC</t>
  </si>
  <si>
    <t>1794 Main St W</t>
  </si>
  <si>
    <t>Locust</t>
  </si>
  <si>
    <t>Zilco Inc.</t>
  </si>
  <si>
    <t>124 Middle Ln</t>
  </si>
  <si>
    <t>Southern Comfort Diner LLC</t>
  </si>
  <si>
    <t>5625 Creedmoor Rd</t>
  </si>
  <si>
    <t>Perkins Management Services Company</t>
  </si>
  <si>
    <t>301 McCullough Dr Suite 520</t>
  </si>
  <si>
    <t>MULAN RESTAURANT MANAGEMENT INC</t>
  </si>
  <si>
    <t>3001 Hillsborough St Ste 120</t>
  </si>
  <si>
    <t>LIN'S DIM SUM INC</t>
  </si>
  <si>
    <t>5410 Nc Highway 55 Ste Y</t>
  </si>
  <si>
    <t>Wang Xing</t>
  </si>
  <si>
    <t>274 Eastchester Dr Ste 128</t>
  </si>
  <si>
    <t>LA BOTANA MEXICAN RESTAURANT INC</t>
  </si>
  <si>
    <t>1547 Hanes Mall Blvd</t>
  </si>
  <si>
    <t>207 W State St</t>
  </si>
  <si>
    <t>GRATEFUL FOOD GROUP LLC</t>
  </si>
  <si>
    <t>1807 N Main St</t>
  </si>
  <si>
    <t>The Mother Earth Group INC</t>
  </si>
  <si>
    <t>500 N Tryon St</t>
  </si>
  <si>
    <t>PB&amp;J's Catering Inc.</t>
  </si>
  <si>
    <t>96 Church St NE</t>
  </si>
  <si>
    <t>Kanki House of Steaks Durham LLC</t>
  </si>
  <si>
    <t>3504 Mt Moriah Road</t>
  </si>
  <si>
    <t>Great Zhai Men LLC</t>
  </si>
  <si>
    <t>1353 Kildaire Farm Rd</t>
  </si>
  <si>
    <t>Umami Raleigh Japanese Steakhouse Sushi Bar Inc</t>
  </si>
  <si>
    <t>8411 Brier Creek Pkwy #105</t>
  </si>
  <si>
    <t>Nine Mile Inc</t>
  </si>
  <si>
    <t>233 Montford Ave</t>
  </si>
  <si>
    <t>Licensed Alcohol Producer &amp;&amp; Winery ** &amp;&amp; Brewery and/or microbrewery ** &amp;&amp; Brewpub, Tasting Room, Taproom **</t>
  </si>
  <si>
    <t>Rosanna Jarvis</t>
  </si>
  <si>
    <t>4335 Pine Hall Road</t>
  </si>
  <si>
    <t>Walnut Cove</t>
  </si>
  <si>
    <t>Iron Chef LLC</t>
  </si>
  <si>
    <t>2108 Cedar Fork Dr</t>
  </si>
  <si>
    <t>Howard's Pub Inc</t>
  </si>
  <si>
    <t>1175 Irvin Garrish Hwy</t>
  </si>
  <si>
    <t>Primo Partners III LLC</t>
  </si>
  <si>
    <t>Charlotte Plaza Restaurant LLC</t>
  </si>
  <si>
    <t>201 S College St</t>
  </si>
  <si>
    <t>anchored sweet treats and savory eats</t>
  </si>
  <si>
    <t>139 Moore Ave</t>
  </si>
  <si>
    <t>UR SERVED CLT LLC</t>
  </si>
  <si>
    <t>10415 Tisbury Rd Apt 11007</t>
  </si>
  <si>
    <t>Crave Dessert Bar LLC</t>
  </si>
  <si>
    <t>500 W 5th St Suite 120</t>
  </si>
  <si>
    <t>See Joy Enterprises of North Carolina LLC</t>
  </si>
  <si>
    <t>2221 Roslyn Ave</t>
  </si>
  <si>
    <t>Starshine Enterprises Inc.</t>
  </si>
  <si>
    <t>111 Broadway St</t>
  </si>
  <si>
    <t>Brain Vick</t>
  </si>
  <si>
    <t>1129 Jeffreys Rd</t>
  </si>
  <si>
    <t>Old World Baking Company LLC</t>
  </si>
  <si>
    <t>149 Main St W</t>
  </si>
  <si>
    <t>Valdese</t>
  </si>
  <si>
    <t>A &amp; B Catering Inc</t>
  </si>
  <si>
    <t>700 Old Mill Rd</t>
  </si>
  <si>
    <t>WMK Enterprises Inc.</t>
  </si>
  <si>
    <t>100 Bexley Ct</t>
  </si>
  <si>
    <t>Repicci's</t>
  </si>
  <si>
    <t>Howard Alston</t>
  </si>
  <si>
    <t>2767 US 64 Business W</t>
  </si>
  <si>
    <t>Mama's Pizza LLC</t>
  </si>
  <si>
    <t>1340 Benvenue Rd</t>
  </si>
  <si>
    <t>Camino Bakery Inc</t>
  </si>
  <si>
    <t>310 B W. Fourth St.</t>
  </si>
  <si>
    <t>Winston-Salem</t>
  </si>
  <si>
    <t>SOUTHERN TREATS INC</t>
  </si>
  <si>
    <t>104 S MAIN STREET</t>
  </si>
  <si>
    <t>Afterburner Cigar Lounge L.L.C.</t>
  </si>
  <si>
    <t>506 W Front St</t>
  </si>
  <si>
    <t>Fairwood Lanes 2 LLC</t>
  </si>
  <si>
    <t>201 Old Farm Rd S</t>
  </si>
  <si>
    <t>Bender Restaurant Management LLC</t>
  </si>
  <si>
    <t>104 Main St NW</t>
  </si>
  <si>
    <t>Grandma Hoyt Enterprises LLC</t>
  </si>
  <si>
    <t>421 E Virginia Ave</t>
  </si>
  <si>
    <t>Barbecue &amp; Jazz Inc.</t>
  </si>
  <si>
    <t>207 E Thomas St</t>
  </si>
  <si>
    <t>Nikoloff Inc</t>
  </si>
  <si>
    <t>2734 NC 55 Ste B</t>
  </si>
  <si>
    <t>358 Main St</t>
  </si>
  <si>
    <t>DEVAS FOOD LLC</t>
  </si>
  <si>
    <t>3320 Silas Creek Pkwy</t>
  </si>
  <si>
    <t>Subway of Madison County Inc.</t>
  </si>
  <si>
    <t>SLV FOOD CORP</t>
  </si>
  <si>
    <t>Kwality Ice Cream &amp; Bakers 3606 Davis Drive Unit#110</t>
  </si>
  <si>
    <t>subway of smithfield llc</t>
  </si>
  <si>
    <t>306 S Church St</t>
  </si>
  <si>
    <t>Kenly</t>
  </si>
  <si>
    <t>Erwin</t>
  </si>
  <si>
    <t>Jo Heaven Inc</t>
  </si>
  <si>
    <t>606 Glenwood Ave</t>
  </si>
  <si>
    <t>Waffle Tastries LLC</t>
  </si>
  <si>
    <t>1109 Wind Carved Ln</t>
  </si>
  <si>
    <t>The Everyday Gourmet LLC</t>
  </si>
  <si>
    <t>18 Brook St Ste 101</t>
  </si>
  <si>
    <t>Jahan Inc of Chapel Hill Inc</t>
  </si>
  <si>
    <t>1129 Weaver Dairy Road</t>
  </si>
  <si>
    <t>511 Cotanche St Entertainment LLC</t>
  </si>
  <si>
    <t>511 Cotanche St</t>
  </si>
  <si>
    <t>Persuasian Inc.</t>
  </si>
  <si>
    <t>2214 Park Rd</t>
  </si>
  <si>
    <t>Azalea BVC LLC</t>
  </si>
  <si>
    <t>40 E Main St</t>
  </si>
  <si>
    <t>Saluda</t>
  </si>
  <si>
    <t>KHAN HOTELS &amp; HOSPITALITY LLC</t>
  </si>
  <si>
    <t>415 S Swing Rd</t>
  </si>
  <si>
    <t>Wyndham GardenÂ®</t>
  </si>
  <si>
    <t>The Sweet Monkey Cafe L.L.C.</t>
  </si>
  <si>
    <t>133 S. Main St. #105</t>
  </si>
  <si>
    <t>SURF CITY CHINESE SUSHI BAR INC</t>
  </si>
  <si>
    <t>124 N New River Dr</t>
  </si>
  <si>
    <t>Theresa Ferguson</t>
  </si>
  <si>
    <t>441 High Point St</t>
  </si>
  <si>
    <t>Randleman</t>
  </si>
  <si>
    <t>Mediterranean Deli Inc</t>
  </si>
  <si>
    <t>410 W Franklin St</t>
  </si>
  <si>
    <t>The German Corner</t>
  </si>
  <si>
    <t>630 Greenville Hwy</t>
  </si>
  <si>
    <t>R2K Restaurant Group Stoney Creek No3 Inc</t>
  </si>
  <si>
    <t>6307 Burlington Rd Suite K</t>
  </si>
  <si>
    <t>Triad Seafood Distribution LLC</t>
  </si>
  <si>
    <t>4459 Indiana Ave</t>
  </si>
  <si>
    <t>FORTUNE COOKIES INC</t>
  </si>
  <si>
    <t>805 W Gate City Blvd</t>
  </si>
  <si>
    <t>Blue Ridge Scoops LLC</t>
  </si>
  <si>
    <t>2441 Sedley Rd</t>
  </si>
  <si>
    <t>Pina Hospitality Group LLC</t>
  </si>
  <si>
    <t>770 Liberty View Ct</t>
  </si>
  <si>
    <t>Southern Hospitality Catering Inc</t>
  </si>
  <si>
    <t>113 N Church St Apt C</t>
  </si>
  <si>
    <t>SAPS Troutman Restaurant Inc.</t>
  </si>
  <si>
    <t>121 Julian Pl</t>
  </si>
  <si>
    <t>Troutman</t>
  </si>
  <si>
    <t>James Carter</t>
  </si>
  <si>
    <t>7201 Airlie Place</t>
  </si>
  <si>
    <t>Dining Innovations LLC</t>
  </si>
  <si>
    <t>46 Haywood Street Suite 334</t>
  </si>
  <si>
    <t>Personal Touch Catering NC LLC</t>
  </si>
  <si>
    <t>3010 Lark Dr</t>
  </si>
  <si>
    <t>FSMP LLC</t>
  </si>
  <si>
    <t>555 Fayetteville St Ste 115</t>
  </si>
  <si>
    <t>Toreros V Mexican Restaurant</t>
  </si>
  <si>
    <t>1207 Kildaire Farm Rd</t>
  </si>
  <si>
    <t>Biagio's Italian Coffee &amp; Espresso Bar LLC</t>
  </si>
  <si>
    <t>622 Court St</t>
  </si>
  <si>
    <t>The Flour Box LLC</t>
  </si>
  <si>
    <t>511 S Main St Apt</t>
  </si>
  <si>
    <t>Hector's Restaurants Inc.</t>
  </si>
  <si>
    <t>6 Patton Ave</t>
  </si>
  <si>
    <t>BOBBY OUTLAW</t>
  </si>
  <si>
    <t>6617 Falls Of Neuse Rd Ste 105</t>
  </si>
  <si>
    <t>Blend of Soul LLC</t>
  </si>
  <si>
    <t>425 Seastone St</t>
  </si>
  <si>
    <t>Kona Ice of Marlboro County LLC</t>
  </si>
  <si>
    <t>8001 Scotch Meadows Dr</t>
  </si>
  <si>
    <t>Laurinburg</t>
  </si>
  <si>
    <t>Pham Inc</t>
  </si>
  <si>
    <t>8156 S Tryon St # G</t>
  </si>
  <si>
    <t>Subway of Waynesville INC</t>
  </si>
  <si>
    <t>HWANG &amp; CHO LLC</t>
  </si>
  <si>
    <t>1036 CROSSROADS DR</t>
  </si>
  <si>
    <t>Raleigh Rockin Rolls Inc</t>
  </si>
  <si>
    <t>9650 Strickland Rd Ste 101</t>
  </si>
  <si>
    <t>Niyo Japanese Express Inc.</t>
  </si>
  <si>
    <t>3509 David Cox Rd Suite H</t>
  </si>
  <si>
    <t>BigFamily Pizza Inc</t>
  </si>
  <si>
    <t>6210 Rogers Rd</t>
  </si>
  <si>
    <t>Rolesville</t>
  </si>
  <si>
    <t>The Mini Dingo LLC</t>
  </si>
  <si>
    <t>111 E Front St</t>
  </si>
  <si>
    <t>Yummy Tummy Group LLC</t>
  </si>
  <si>
    <t>1826 Nantuckett Ln Apt 201</t>
  </si>
  <si>
    <t>Lake Gaston Brewing Company LLC</t>
  </si>
  <si>
    <t>124 Hay St</t>
  </si>
  <si>
    <t>Subway of Arden Inc</t>
  </si>
  <si>
    <t>Bowbarr Inc</t>
  </si>
  <si>
    <t>705 W Rosemary St</t>
  </si>
  <si>
    <t>S &amp; L FOOD GROUP INC</t>
  </si>
  <si>
    <t>5352 Yadkin Rd</t>
  </si>
  <si>
    <t>Community Discovery Corp</t>
  </si>
  <si>
    <t>1860 Lindbergh St</t>
  </si>
  <si>
    <t>Southern Roots Restaurant Inc</t>
  </si>
  <si>
    <t>119 E Main St</t>
  </si>
  <si>
    <t>Sheila's Carolina Kitchen LLC</t>
  </si>
  <si>
    <t>25099 NC Hwy 12</t>
  </si>
  <si>
    <t>Waves</t>
  </si>
  <si>
    <t>Luo Hospitality International Inc</t>
  </si>
  <si>
    <t>7010 Smith Corners Blvd Ste F</t>
  </si>
  <si>
    <t>3LT LLC</t>
  </si>
  <si>
    <t>3317 Stone Castle Ct</t>
  </si>
  <si>
    <t>KZ Hospitality LLC</t>
  </si>
  <si>
    <t>6205 Ramada Dr</t>
  </si>
  <si>
    <t>Inn ** &amp;&amp; Bar, Saloon, Lounge, Tavern &amp;&amp; Caterer</t>
  </si>
  <si>
    <t>College Grill and Catering LLC</t>
  </si>
  <si>
    <t>5337 Us Highway 264 W Building 5</t>
  </si>
  <si>
    <t>R &amp; C BOTHAM LLC</t>
  </si>
  <si>
    <t>1722 NC HWY 9</t>
  </si>
  <si>
    <t>SAKURA ICHIBAN LLC</t>
  </si>
  <si>
    <t>3015 W Gate City Blvd</t>
  </si>
  <si>
    <t>Brier Creek Beer Garden Inc</t>
  </si>
  <si>
    <t>8521 Brier Creek Pkwy</t>
  </si>
  <si>
    <t>Subway of Regent Park Inc</t>
  </si>
  <si>
    <t>Micromanagers LLC</t>
  </si>
  <si>
    <t>100 E Franklin St Suite F</t>
  </si>
  <si>
    <t>Subway of Clyde</t>
  </si>
  <si>
    <t>Moone Enterprise Inc.</t>
  </si>
  <si>
    <t>7112 Holmfield Rd</t>
  </si>
  <si>
    <t>900 W Main St</t>
  </si>
  <si>
    <t>Papis Puerto Rican Cuisine</t>
  </si>
  <si>
    <t>440 E McCullogh St Suite 123</t>
  </si>
  <si>
    <t>On the Block Foods &amp; Catering</t>
  </si>
  <si>
    <t>4906 El Mundo St</t>
  </si>
  <si>
    <t>El Gato Pelon Inc</t>
  </si>
  <si>
    <t>6101 Glenwood Ave</t>
  </si>
  <si>
    <t>Ginza restaurant inc</t>
  </si>
  <si>
    <t>37 Biltmore Ave</t>
  </si>
  <si>
    <t>RED LOTUS INC</t>
  </si>
  <si>
    <t>239 S Elliott Rd</t>
  </si>
  <si>
    <t>Dajio Inc</t>
  </si>
  <si>
    <t>305 Irvin Garrish Hwy</t>
  </si>
  <si>
    <t>Sage and Swift Gourmet Catering Inc</t>
  </si>
  <si>
    <t>2505 Whilden Dr</t>
  </si>
  <si>
    <t>QUAD Properties INC</t>
  </si>
  <si>
    <t>5074 Independence Ln</t>
  </si>
  <si>
    <t>MR Entertainment LLC</t>
  </si>
  <si>
    <t>22 N Market St</t>
  </si>
  <si>
    <t>Arrowhead 1 LLC</t>
  </si>
  <si>
    <t>2625 Hendersonville Rd</t>
  </si>
  <si>
    <t>Suman Foods LLC</t>
  </si>
  <si>
    <t>15425 Prescott Hill Ave</t>
  </si>
  <si>
    <t>HAPPY CHINA OF LIU INC</t>
  </si>
  <si>
    <t>123 Pointe South Dr</t>
  </si>
  <si>
    <t>Bazzco inc</t>
  </si>
  <si>
    <t>214 N College St</t>
  </si>
  <si>
    <t>Copper Door Cafes LLC</t>
  </si>
  <si>
    <t>950 Hwy 64 Business</t>
  </si>
  <si>
    <t>Hayesville</t>
  </si>
  <si>
    <t>Texas Pit BBQ Inc</t>
  </si>
  <si>
    <t>546 W Church St</t>
  </si>
  <si>
    <t>AIJA Inc</t>
  </si>
  <si>
    <t>412 W Davie St</t>
  </si>
  <si>
    <t>Umami Asian Bistro and Sushi LLC</t>
  </si>
  <si>
    <t>2420 Hillsborough St</t>
  </si>
  <si>
    <t>Chez Day LLC</t>
  </si>
  <si>
    <t>301 Glenwood Ave Ste 100</t>
  </si>
  <si>
    <t>LIGHTHOUSE CAFE, INC.</t>
  </si>
  <si>
    <t>132 E Granville St</t>
  </si>
  <si>
    <t>PM KQ LLC</t>
  </si>
  <si>
    <t>8320 Pineville Matthews Rd Ste 606</t>
  </si>
  <si>
    <t>Sanmay-VP LLC</t>
  </si>
  <si>
    <t>520 University Center Blvd</t>
  </si>
  <si>
    <t>Warrenton Restaurant Ventures LLC</t>
  </si>
  <si>
    <t>111 N Bragg St</t>
  </si>
  <si>
    <t>Thai Harmony LLC</t>
  </si>
  <si>
    <t>102 W 3rd St Suite 110</t>
  </si>
  <si>
    <t>K Restaurant Group</t>
  </si>
  <si>
    <t>4209 Lassiter Mill Rd Ste 136</t>
  </si>
  <si>
    <t>Rasoi Ventures LLC</t>
  </si>
  <si>
    <t>122 W King St</t>
  </si>
  <si>
    <t>J Lights LLC</t>
  </si>
  <si>
    <t>800 Taylor St Suite 9-152</t>
  </si>
  <si>
    <t>Hot Diggity Dog</t>
  </si>
  <si>
    <t>13300 York Center Dr ste 121</t>
  </si>
  <si>
    <t>Elodie Farms II LLC</t>
  </si>
  <si>
    <t>9522 Hampton Rd</t>
  </si>
  <si>
    <t>Rougemont</t>
  </si>
  <si>
    <t>JH Sushi Express Inc</t>
  </si>
  <si>
    <t>1523 Elizabeth Ave Ste 130</t>
  </si>
  <si>
    <t>A. Kelly's LLC</t>
  </si>
  <si>
    <t>142 Burrell St</t>
  </si>
  <si>
    <t>2 Guys Pizza &amp; Ribs Inc.</t>
  </si>
  <si>
    <t>1307 7th Ave E</t>
  </si>
  <si>
    <t>ROOSTER'S CAFE</t>
  </si>
  <si>
    <t>3291 Cumberland Rd</t>
  </si>
  <si>
    <t>POPPYS GREENVILLE LLC</t>
  </si>
  <si>
    <t>4125 Old Tar Rd Ste J</t>
  </si>
  <si>
    <t>Winterville</t>
  </si>
  <si>
    <t>Family Catering Service</t>
  </si>
  <si>
    <t>15250 Hus McGinnis Rd</t>
  </si>
  <si>
    <t>RFNT INC</t>
  </si>
  <si>
    <t>3500 Westgate Dr Ste 206</t>
  </si>
  <si>
    <t>Chai Pani LLC</t>
  </si>
  <si>
    <t>22 Battery Park Ave</t>
  </si>
  <si>
    <t>The Coffee Scene Inc.</t>
  </si>
  <si>
    <t>3818 Morganton Rd</t>
  </si>
  <si>
    <t>The Durham Wood Fired Pizza Co. LLC</t>
  </si>
  <si>
    <t>415 E Chapel Hill St</t>
  </si>
  <si>
    <t>Lubrano's Italian Restaurant &amp; Pizzeria LLC</t>
  </si>
  <si>
    <t>2531 Eastchester Dr Ste 111</t>
  </si>
  <si>
    <t>Country Grill Inc</t>
  </si>
  <si>
    <t>2033 N Church St</t>
  </si>
  <si>
    <t>HOUSE OF DRAGON INC</t>
  </si>
  <si>
    <t>355 EAST WOODLAWN ROAD</t>
  </si>
  <si>
    <t>TCB 54 Hundred Bar and Grill LLC</t>
  </si>
  <si>
    <t>5400 Nevins Road</t>
  </si>
  <si>
    <t>CHINA KING HW INC</t>
  </si>
  <si>
    <t>175 FREEDOM WAY #2</t>
  </si>
  <si>
    <t>Catering Works Inc.</t>
  </si>
  <si>
    <t>2319 Laurelbrook St</t>
  </si>
  <si>
    <t>ROOKIES WAKE FORESTLLC</t>
  </si>
  <si>
    <t>11200 Capital Blvd</t>
  </si>
  <si>
    <t>China Buffet II Inc</t>
  </si>
  <si>
    <t>110 Shallotte Crossing Pkwy Ste 7</t>
  </si>
  <si>
    <t>Shallotte</t>
  </si>
  <si>
    <t>Joseph Stolz</t>
  </si>
  <si>
    <t>1131 N Atlantic Ave</t>
  </si>
  <si>
    <t>Theme Services Inc.</t>
  </si>
  <si>
    <t>4500 Old Wake</t>
  </si>
  <si>
    <t>Grandpa Charlies Country Cooking</t>
  </si>
  <si>
    <t>Andrews</t>
  </si>
  <si>
    <t>Showmars Seventh Street LLC</t>
  </si>
  <si>
    <t>2004 E 7th St</t>
  </si>
  <si>
    <t>Kim's Barbecue House Inc</t>
  </si>
  <si>
    <t>900 W Broad St</t>
  </si>
  <si>
    <t>Dunn</t>
  </si>
  <si>
    <t>Adelio llc</t>
  </si>
  <si>
    <t>111 W 3rd St</t>
  </si>
  <si>
    <t>Thai Spoon 2 Inc.</t>
  </si>
  <si>
    <t>2780 Durham Rd</t>
  </si>
  <si>
    <t>Roxboro</t>
  </si>
  <si>
    <t>Henry James Bar Be Que Inc</t>
  </si>
  <si>
    <t>3915 Sedgebrook St</t>
  </si>
  <si>
    <t>Miro Miro Inc</t>
  </si>
  <si>
    <t>12239 N Community House Rd</t>
  </si>
  <si>
    <t>Simple Cafe</t>
  </si>
  <si>
    <t>643 A Haywood Rd</t>
  </si>
  <si>
    <t>Sneads Ferry Foods Inc</t>
  </si>
  <si>
    <t>110 Robert Sneads Pkwy</t>
  </si>
  <si>
    <t>Sneads Ferry</t>
  </si>
  <si>
    <t>JUMBO CHINA ZHENG'S INC</t>
  </si>
  <si>
    <t>1518 Broad St</t>
  </si>
  <si>
    <t>Buxton Hall Barbecue LLC</t>
  </si>
  <si>
    <t>32 Banks Ave Suite 103</t>
  </si>
  <si>
    <t>arias-baldovinos/garcia-camacho#1</t>
  </si>
  <si>
    <t>112 N John St</t>
  </si>
  <si>
    <t>Ding Feng Inc</t>
  </si>
  <si>
    <t>8418 Park Rd Ste C</t>
  </si>
  <si>
    <t>Showmars Restaurants South Park LLC</t>
  </si>
  <si>
    <t>4400 Sharon Rd Suite G-29</t>
  </si>
  <si>
    <t>MistylouinvestmentsLLC</t>
  </si>
  <si>
    <t>2010 Wilmington Hwy</t>
  </si>
  <si>
    <t>Sun's Kitchen LLC</t>
  </si>
  <si>
    <t>2200 Thrift Rd. Suite 2</t>
  </si>
  <si>
    <t>Ming Jiang USA Inc</t>
  </si>
  <si>
    <t>3374 Robinhood Rd</t>
  </si>
  <si>
    <t>O'Callahans Inc</t>
  </si>
  <si>
    <t>107 Glen Eagles Way Suite B</t>
  </si>
  <si>
    <t>Advance</t>
  </si>
  <si>
    <t>Golden Dragon Inc.</t>
  </si>
  <si>
    <t>609 North Highway Street</t>
  </si>
  <si>
    <t>108 N Main St</t>
  </si>
  <si>
    <t>Aspic Inc</t>
  </si>
  <si>
    <t>1519 Brookside Dr</t>
  </si>
  <si>
    <t>Korean Restaurant Inc</t>
  </si>
  <si>
    <t>7323 E Independence Blvd</t>
  </si>
  <si>
    <t>Smiles Express LLC</t>
  </si>
  <si>
    <t>552 Charlotte St</t>
  </si>
  <si>
    <t>Hamlet</t>
  </si>
  <si>
    <t>K &amp; Q INVESTMENT INC</t>
  </si>
  <si>
    <t>1100 N Wesleyan Blvd CM-1</t>
  </si>
  <si>
    <t>LIN'S CHINA WOK INC</t>
  </si>
  <si>
    <t>1300 Westwood Ln Ste B</t>
  </si>
  <si>
    <t>Subway #36165 Inc.</t>
  </si>
  <si>
    <t>102 Tyndall Dr</t>
  </si>
  <si>
    <t>Wilmington Street Partners LLC</t>
  </si>
  <si>
    <t>211 S Wilmington St</t>
  </si>
  <si>
    <t>GONE LLC</t>
  </si>
  <si>
    <t>463 Central Dr</t>
  </si>
  <si>
    <t>Snow Hill</t>
  </si>
  <si>
    <t>Maurice Chambers</t>
  </si>
  <si>
    <t>3414 Nevin Brook Rd</t>
  </si>
  <si>
    <t>SUMO JR LLC</t>
  </si>
  <si>
    <t>108 N John St</t>
  </si>
  <si>
    <t>J&amp;S New York Pizza III Inc.</t>
  </si>
  <si>
    <t>2025 Renaissance Park Pl</t>
  </si>
  <si>
    <t>K-RAC WINSTON LLC</t>
  </si>
  <si>
    <t>113 N Church St</t>
  </si>
  <si>
    <t>Beefeaters of Southern Pines LLC</t>
  </si>
  <si>
    <t>672 SW Broad St</t>
  </si>
  <si>
    <t>BrickTree Brewing Co.</t>
  </si>
  <si>
    <t>414 E Water St</t>
  </si>
  <si>
    <t>Arya Group LLC</t>
  </si>
  <si>
    <t>2937 Historic Cir</t>
  </si>
  <si>
    <t>SJTKJInc.</t>
  </si>
  <si>
    <t>3810 Oleander Dr.</t>
  </si>
  <si>
    <t>Brenda Bishop</t>
  </si>
  <si>
    <t>403  Haywood Rd</t>
  </si>
  <si>
    <t>Dillsboro</t>
  </si>
  <si>
    <t>BT Food Enterprises</t>
  </si>
  <si>
    <t>8702 Hwy 220 South</t>
  </si>
  <si>
    <t>Seagrove</t>
  </si>
  <si>
    <t>bernardin cuisine  inc</t>
  </si>
  <si>
    <t>435 S Tryon St</t>
  </si>
  <si>
    <t>Waters Edge High Rock Restaurant LLC</t>
  </si>
  <si>
    <t>257 Boat Club Ln</t>
  </si>
  <si>
    <t>Asiana Grand Buffet LLC</t>
  </si>
  <si>
    <t>1968 Hendersonville Rd</t>
  </si>
  <si>
    <t>AROMA GROUP CORPORATION INC</t>
  </si>
  <si>
    <t>722 US HWY 74 BUSINESS EAST STE K</t>
  </si>
  <si>
    <t>HuntLaura LLC</t>
  </si>
  <si>
    <t>486 W Main St</t>
  </si>
  <si>
    <t>Penn Station East Coast Subs</t>
  </si>
  <si>
    <t>Khalid Corp</t>
  </si>
  <si>
    <t>FAN 777</t>
  </si>
  <si>
    <t>2637 S Nc 127 Hwy</t>
  </si>
  <si>
    <t>RRDM INVESTMENTS INC.</t>
  </si>
  <si>
    <t>6010 Falls Of Neuse Rd</t>
  </si>
  <si>
    <t>FernCrest Enterprises LLC</t>
  </si>
  <si>
    <t>1060 Main St</t>
  </si>
  <si>
    <t>Liley LLC</t>
  </si>
  <si>
    <t>410 Market St Suite 350</t>
  </si>
  <si>
    <t>Botiwalla Charlotte LLC</t>
  </si>
  <si>
    <t>1115 N Brevard St Suite 203</t>
  </si>
  <si>
    <t>Michael Hill</t>
  </si>
  <si>
    <t>6347 E Nc 150 Hwy</t>
  </si>
  <si>
    <t>Sherrills Ford</t>
  </si>
  <si>
    <t>Mesha Inc</t>
  </si>
  <si>
    <t>57331 hwy 12</t>
  </si>
  <si>
    <t>4 Carat Enterprises LLC</t>
  </si>
  <si>
    <t>1901 Commonwealth Ave</t>
  </si>
  <si>
    <t>Lachine's Cafe &amp; Catering Inc.</t>
  </si>
  <si>
    <t>1064 Old Wharf Rd.</t>
  </si>
  <si>
    <t>Wanchese</t>
  </si>
  <si>
    <t>Seven Mile Post Pub Inc.</t>
  </si>
  <si>
    <t>7219 Market St</t>
  </si>
  <si>
    <t>Harbor Management Company Inc.</t>
  </si>
  <si>
    <t>6634 Old Statesville Rd</t>
  </si>
  <si>
    <t>Larine's Kitchen and Catering</t>
  </si>
  <si>
    <t>209 Melanie Ct</t>
  </si>
  <si>
    <t>jins buffet lincolnton inc</t>
  </si>
  <si>
    <t>912 E Main St</t>
  </si>
  <si>
    <t>GenX Enterprise LLC</t>
  </si>
  <si>
    <t>1108 Parkside Main St</t>
  </si>
  <si>
    <t>Graham-Lott Inc</t>
  </si>
  <si>
    <t>6306 Pigeon Rd</t>
  </si>
  <si>
    <t>Venusian LLC</t>
  </si>
  <si>
    <t>1427 Military Cutoff Rd Unit 106</t>
  </si>
  <si>
    <t>Hearst Tower Restaurant LLC</t>
  </si>
  <si>
    <t>214 North Tryon Box 31</t>
  </si>
  <si>
    <t>Perkins Restaurant Development Company</t>
  </si>
  <si>
    <t>5775 Yadkin Rd</t>
  </si>
  <si>
    <t>Zhu Liu</t>
  </si>
  <si>
    <t>1122 W Broad St</t>
  </si>
  <si>
    <t>Nauti Dog Brewing Company LLC</t>
  </si>
  <si>
    <t>ALL SOLUTIONS HOLDINGS LLC</t>
  </si>
  <si>
    <t>1900 Hillsborough St</t>
  </si>
  <si>
    <t>Franklinton</t>
  </si>
  <si>
    <t>Bandit Holdings Inc.</t>
  </si>
  <si>
    <t>401 Ashville Ave Suite 109</t>
  </si>
  <si>
    <t>Other &amp;&amp; Licensed Alcohol Producer &amp;&amp; Brewpub, Tasting Room, Taproom ** &amp;&amp; Bar, Saloon, Lounge, Tavern &amp;&amp; Restaurant</t>
  </si>
  <si>
    <t>Hook &amp; Reel Rivergate INC</t>
  </si>
  <si>
    <t>14142 Rivergate Pkwy Ste 100</t>
  </si>
  <si>
    <t>Capital Corral Inc</t>
  </si>
  <si>
    <t>3424 Capital Blvd</t>
  </si>
  <si>
    <t>Edisons lounge LLC</t>
  </si>
  <si>
    <t>531 Richlands Hwy</t>
  </si>
  <si>
    <t>HARD TIMES CAFE INC.</t>
  </si>
  <si>
    <t>2718 Monroe Rd</t>
  </si>
  <si>
    <t>Subway of Sweeten Creek Inc</t>
  </si>
  <si>
    <t>GHCM INC 3</t>
  </si>
  <si>
    <t>238 S Lafayette St</t>
  </si>
  <si>
    <t>Jimmy the Greek's Inc</t>
  </si>
  <si>
    <t>2806 University Pkwy</t>
  </si>
  <si>
    <t>BUA THAI INC</t>
  </si>
  <si>
    <t>5850 Fayetteville Rd Ste 101</t>
  </si>
  <si>
    <t>Oak Ridge</t>
  </si>
  <si>
    <t>Franks Italian Water Ice</t>
  </si>
  <si>
    <t>729 N Davidson St #A</t>
  </si>
  <si>
    <t>NORTAD INC</t>
  </si>
  <si>
    <t>KSH FOOD GROUP LLC</t>
  </si>
  <si>
    <t>126 E State Ave</t>
  </si>
  <si>
    <t>Charlotte Prime LLC</t>
  </si>
  <si>
    <t>11301 Carmel Commons Blvd Suite 106</t>
  </si>
  <si>
    <t>Burger 21</t>
  </si>
  <si>
    <t>Flat Rock</t>
  </si>
  <si>
    <t>Old skool management inc</t>
  </si>
  <si>
    <t>415 Hwy 13 S Ste A</t>
  </si>
  <si>
    <t>Hwy 55 Burgers Shakes &amp; Fries</t>
  </si>
  <si>
    <t>Event Extravanganza LLC.</t>
  </si>
  <si>
    <t>2012 N Road St B</t>
  </si>
  <si>
    <t>CHEN'S CHINA GARDEN LLC</t>
  </si>
  <si>
    <t>1805E WEEKSVILLE ROAD</t>
  </si>
  <si>
    <t>JOHNSON FOOD GROUP INC</t>
  </si>
  <si>
    <t>4600 DURHAM-CHAPEL HILL BLVD STE 2</t>
  </si>
  <si>
    <t>MR TOKYO JAPANESE RESTAURANT LLC</t>
  </si>
  <si>
    <t>8334 Pineville Matthews Rd Ste 109</t>
  </si>
  <si>
    <t>Chen's Eatery Inc.</t>
  </si>
  <si>
    <t>2900 E Franklin Blvd</t>
  </si>
  <si>
    <t>Two Rockets LLC</t>
  </si>
  <si>
    <t>3557 N Roxboro St</t>
  </si>
  <si>
    <t>DC Pelican</t>
  </si>
  <si>
    <t>205 Budleigh St</t>
  </si>
  <si>
    <t>Sweeter Than Honey Concessions Llc</t>
  </si>
  <si>
    <t>1616 Forest Stream Ct</t>
  </si>
  <si>
    <t>KB OF CHARLOTTE INC</t>
  </si>
  <si>
    <t>8170 SOUTH TRYON STREET STE A</t>
  </si>
  <si>
    <t>Dressler's Four LLC</t>
  </si>
  <si>
    <t>4905 Ashley Park Ln  Suite D</t>
  </si>
  <si>
    <t>JASMINE CHARLOTTE INC</t>
  </si>
  <si>
    <t>2305 Westinghouse Blvd</t>
  </si>
  <si>
    <t>GIMI LLC</t>
  </si>
  <si>
    <t>710 W Trade St Ste F</t>
  </si>
  <si>
    <t>papa abdou dior fall</t>
  </si>
  <si>
    <t>2417 Gazebo Dr unit b</t>
  </si>
  <si>
    <t>Waterbean Coffee CLT</t>
  </si>
  <si>
    <t>300 S Tryon St Ste 150</t>
  </si>
  <si>
    <t>Ballance Management LLC</t>
  </si>
  <si>
    <t>616 N Person St</t>
  </si>
  <si>
    <t>Jimmy Pearls LLC</t>
  </si>
  <si>
    <t>5427 N Sharon Amity Rd</t>
  </si>
  <si>
    <t>Seafood Express of Angier Inc</t>
  </si>
  <si>
    <t>3106 Peninsula Dr</t>
  </si>
  <si>
    <t>RED GINGER CHARLOTTE INC</t>
  </si>
  <si>
    <t>401 SOUTH TRYON STREET STE 130</t>
  </si>
  <si>
    <t>Taste of Heaven Restaurant Group LLC</t>
  </si>
  <si>
    <t>3401 Braewick Pl</t>
  </si>
  <si>
    <t>TDW Enterprises LLC</t>
  </si>
  <si>
    <t>2013 Murchison Rd</t>
  </si>
  <si>
    <t>Just Give Marshawn the Ball LLC</t>
  </si>
  <si>
    <t>202 N Corcoran St Ste 100</t>
  </si>
  <si>
    <t>So Good Pupusas LLC</t>
  </si>
  <si>
    <t>1114 N Driver St</t>
  </si>
  <si>
    <t>Jo Jones</t>
  </si>
  <si>
    <t>407 Blake St</t>
  </si>
  <si>
    <t>Biscoe</t>
  </si>
  <si>
    <t>Baozi LLC</t>
  </si>
  <si>
    <t>2161 S Wilmington St</t>
  </si>
  <si>
    <t>Basil Charlotte Inc</t>
  </si>
  <si>
    <t>210 N Church Street Suite A</t>
  </si>
  <si>
    <t>Bailey</t>
  </si>
  <si>
    <t>Baggerz Saloon LLC</t>
  </si>
  <si>
    <t>4212 Ebert Rd</t>
  </si>
  <si>
    <t>401 N West St Entertainment LLC</t>
  </si>
  <si>
    <t>401 N West St Suite 131</t>
  </si>
  <si>
    <t>JINSHAN INC</t>
  </si>
  <si>
    <t>3700 S Memorial Dr Ste A1</t>
  </si>
  <si>
    <t>Tapped Inc.</t>
  </si>
  <si>
    <t>650 East Firetower Rd</t>
  </si>
  <si>
    <t>The Carving Board Inc</t>
  </si>
  <si>
    <t>318 S Stratford Rd</t>
  </si>
  <si>
    <t>Kings Grant Traders</t>
  </si>
  <si>
    <t>10099 Weddington Road Ext Ste 138</t>
  </si>
  <si>
    <t>MBM Legacy Inc</t>
  </si>
  <si>
    <t>4760 Lake Valley Dr</t>
  </si>
  <si>
    <t>Embassy Suites by Hilton</t>
  </si>
  <si>
    <t>Other &amp;&amp; Inn ** &amp;&amp; Snack and Nonalcoholic Beverage Bar &amp;&amp; Bar, Saloon, Lounge, Tavern &amp;&amp; Caterer &amp;&amp; Restaurant</t>
  </si>
  <si>
    <t>Cake Bar at Creekside LLC</t>
  </si>
  <si>
    <t>269 Wingina Place</t>
  </si>
  <si>
    <t>Angle Management LLC</t>
  </si>
  <si>
    <t>1101 W Chapel Hill St</t>
  </si>
  <si>
    <t>Fundrazor Inc.</t>
  </si>
  <si>
    <t>1602 S College Rd</t>
  </si>
  <si>
    <t>RONG XING LLC</t>
  </si>
  <si>
    <t>7211 E Independence Blvd Ste 10</t>
  </si>
  <si>
    <t>Healy Hospitality Inc</t>
  </si>
  <si>
    <t>320 E Chapel Hill St</t>
  </si>
  <si>
    <t>HERO's II INC</t>
  </si>
  <si>
    <t>20465 Chartwell Center Dr</t>
  </si>
  <si>
    <t>CHINA BUFFET DONG AND WU INC.</t>
  </si>
  <si>
    <t>1432 N Bridge St</t>
  </si>
  <si>
    <t>Sueno Inc</t>
  </si>
  <si>
    <t>21 N Market St</t>
  </si>
  <si>
    <t>The Wine Cellar and Tasting Room LLC</t>
  </si>
  <si>
    <t>241-A N.E.  Broad St</t>
  </si>
  <si>
    <t>Leap Foods Raleigh Inc.</t>
  </si>
  <si>
    <t>6320 Capital Blvd. Unit 101</t>
  </si>
  <si>
    <t>Liliana's Colombian Restaurant &amp; Bakery Inc.</t>
  </si>
  <si>
    <t>4075 Gum Branch Rd Suite 5</t>
  </si>
  <si>
    <t>Amelie's Holdings LLC</t>
  </si>
  <si>
    <t>3224 Benard Ave Ste F</t>
  </si>
  <si>
    <t>Jessica Garvey</t>
  </si>
  <si>
    <t>9452 Kimmel Ln</t>
  </si>
  <si>
    <t>Healthy QSR LLC</t>
  </si>
  <si>
    <t>A1 Oriental Gourmet Inc.</t>
  </si>
  <si>
    <t>2233 Avent Ferry Rd Ste 103</t>
  </si>
  <si>
    <t>Mccallon Health Store LLC</t>
  </si>
  <si>
    <t>1427 Military Cutoff Rd Ste 103</t>
  </si>
  <si>
    <t>Valley River Brewery Llc</t>
  </si>
  <si>
    <t>71 Tennessee St</t>
  </si>
  <si>
    <t>Flying Bull Beer Company Inc.</t>
  </si>
  <si>
    <t>752 9th St</t>
  </si>
  <si>
    <t>Hope Valley Diner &amp; Catering Inc.</t>
  </si>
  <si>
    <t>3710 Shannon Road</t>
  </si>
  <si>
    <t>Something Classic Catering &amp; Cafes Inc.</t>
  </si>
  <si>
    <t>Bestfood Inc</t>
  </si>
  <si>
    <t>313 Ambermore Pl</t>
  </si>
  <si>
    <t>THAI STAR INC</t>
  </si>
  <si>
    <t>5410 Nc Highway 55 Ste F</t>
  </si>
  <si>
    <t>Amerifoods Enterprise Inc.</t>
  </si>
  <si>
    <t>300 Black Belt World Dr</t>
  </si>
  <si>
    <t>J Danielle LLC</t>
  </si>
  <si>
    <t>408 W 4th St</t>
  </si>
  <si>
    <t>Basil Stonecrest Inc</t>
  </si>
  <si>
    <t>7800 Rea Rd Suite A</t>
  </si>
  <si>
    <t>poke 360 concord mills inc</t>
  </si>
  <si>
    <t>8111 CONCORD MILLS BLVD STE 240</t>
  </si>
  <si>
    <t>Durham Shanghai Corporation</t>
  </si>
  <si>
    <t>3433 Hillsborough Rd</t>
  </si>
  <si>
    <t>Marlon Nesbeth</t>
  </si>
  <si>
    <t>C/o City Kitch 9545 Pinnacle Dr</t>
  </si>
  <si>
    <t>Rocketship Restaurants Inc</t>
  </si>
  <si>
    <t>2812 Erwin Rd Suite 101</t>
  </si>
  <si>
    <t>Southwest GoldInc</t>
  </si>
  <si>
    <t>4909 Western Blvd Ste 100</t>
  </si>
  <si>
    <t>TakeHome LLC</t>
  </si>
  <si>
    <t>11709 Fruehauf Dr Ste. 223</t>
  </si>
  <si>
    <t>MR TOKYO MATTHEW LLC</t>
  </si>
  <si>
    <t>10412 E Independence Blvd</t>
  </si>
  <si>
    <t>New Crazy Crab Fourth Inc</t>
  </si>
  <si>
    <t>516 Tyvola Rd</t>
  </si>
  <si>
    <t>The Strudel Shop</t>
  </si>
  <si>
    <t>510 E 15th St Ste A</t>
  </si>
  <si>
    <t>Sakura Express Spindale Inc</t>
  </si>
  <si>
    <t>267 W Main St</t>
  </si>
  <si>
    <t>Amelia Restaurants Group</t>
  </si>
  <si>
    <t>530 Eastway Dr</t>
  </si>
  <si>
    <t>The Cheese Curd Shack LLC</t>
  </si>
  <si>
    <t>587 Carsons Creek Trail</t>
  </si>
  <si>
    <t>NOTELKNURC LLC</t>
  </si>
  <si>
    <t>320 W Franklin St</t>
  </si>
  <si>
    <t>Bensboyz Food Group LLC</t>
  </si>
  <si>
    <t>14010 Salem Ridge Rd</t>
  </si>
  <si>
    <t>fFRANK &amp; LARRY'S INC</t>
  </si>
  <si>
    <t>5624 Randleman Rd</t>
  </si>
  <si>
    <t>Good Arz 2llc</t>
  </si>
  <si>
    <t>901 S Kings Dr Ste 140A</t>
  </si>
  <si>
    <t>Soif de Vin LLC</t>
  </si>
  <si>
    <t>5226 S College Rd Ste 9B</t>
  </si>
  <si>
    <t>Bobo T Inc</t>
  </si>
  <si>
    <t>200 Castlewood Dr Apt 1137</t>
  </si>
  <si>
    <t>Tax Tiger</t>
  </si>
  <si>
    <t>LUCKY FOOD INC</t>
  </si>
  <si>
    <t>3928 Sedgebrook St</t>
  </si>
  <si>
    <t>Brown's Place LLC</t>
  </si>
  <si>
    <t>1503 W A St</t>
  </si>
  <si>
    <t>Marybell LLC</t>
  </si>
  <si>
    <t>140 E New Hampshire Ave</t>
  </si>
  <si>
    <t>CAJUN SEAFOOD JACKSONVILLE LLC</t>
  </si>
  <si>
    <t>2109 NORTH MARINE BLVD</t>
  </si>
  <si>
    <t>ZHOU'S PARTNERS INC</t>
  </si>
  <si>
    <t>3437 S Memorial Dr</t>
  </si>
  <si>
    <t>S &amp; S of Waverly Enterprises LLC</t>
  </si>
  <si>
    <t>302 Colonades Way Ste 202</t>
  </si>
  <si>
    <t>K-RAC 2010 LLC</t>
  </si>
  <si>
    <t>Total Chaos Inc</t>
  </si>
  <si>
    <t>711 North Main Street</t>
  </si>
  <si>
    <t>Jamaica Coast Catering Inc.</t>
  </si>
  <si>
    <t>2205 K Oak Ridge Rd. #147</t>
  </si>
  <si>
    <t>Divide Vineyards LLC</t>
  </si>
  <si>
    <t>364 Beast Trl</t>
  </si>
  <si>
    <t>Andyâ€™s Sprinkler, Drainage, and Lighting</t>
  </si>
  <si>
    <t>Cassandra Alderman</t>
  </si>
  <si>
    <t>3450 Triangle Dr Apt 621</t>
  </si>
  <si>
    <t>Parkway Inn Inc</t>
  </si>
  <si>
    <t>408.6 Blue Ridge Parkway</t>
  </si>
  <si>
    <t>CASA GRANDE 3 INC</t>
  </si>
  <si>
    <t>905 Klumac Rd</t>
  </si>
  <si>
    <t>Sweet Destinations LLC</t>
  </si>
  <si>
    <t>2495 N Nc 16 Business Hwy</t>
  </si>
  <si>
    <t>Looking Glass Creamery LLC</t>
  </si>
  <si>
    <t>115 Harmon Dairy Ln</t>
  </si>
  <si>
    <t>TRIANGLE GRILL COMPANY LLC</t>
  </si>
  <si>
    <t>5021 Wake Forest Rd SUITE 1</t>
  </si>
  <si>
    <t>EL PARRAL 4 INC</t>
  </si>
  <si>
    <t>1406 S Scales St</t>
  </si>
  <si>
    <t>PINOY PROUD LLC</t>
  </si>
  <si>
    <t>105 W Nc Highway 54 Ste 225</t>
  </si>
  <si>
    <t>Sweets and Spirits</t>
  </si>
  <si>
    <t>234 E. Main St</t>
  </si>
  <si>
    <t>L &amp; C KITCHEN INC</t>
  </si>
  <si>
    <t>3532 OLEANDER DR</t>
  </si>
  <si>
    <t>Guanajuato Inc.</t>
  </si>
  <si>
    <t>11552 Us 15 501 N Ste 205</t>
  </si>
  <si>
    <t>Charlotte Food LLC</t>
  </si>
  <si>
    <t>9211 N Tryon St Ste 13</t>
  </si>
  <si>
    <t>Family Subway Inc</t>
  </si>
  <si>
    <t>3030 N Main St</t>
  </si>
  <si>
    <t>CAE Wellness LLC</t>
  </si>
  <si>
    <t>9660 Falls of Neuse Rd Ste 142</t>
  </si>
  <si>
    <t>Kwench Juice Cafe</t>
  </si>
  <si>
    <t>Clean Plate Inc</t>
  </si>
  <si>
    <t>1040 Tryon Village Dr Ste 604</t>
  </si>
  <si>
    <t>Barnes and Williams Inc</t>
  </si>
  <si>
    <t>10707 Park Rd Suite F</t>
  </si>
  <si>
    <t>Dinners on the Porch LLC</t>
  </si>
  <si>
    <t>840 Mill Works Street Suite 130</t>
  </si>
  <si>
    <t>The Morning Jump LLC</t>
  </si>
  <si>
    <t>106 S Bragg Blvd</t>
  </si>
  <si>
    <t>SAKURA OF CORNELIUS INC</t>
  </si>
  <si>
    <t>19905 W Catawba Ave Ste 109</t>
  </si>
  <si>
    <t>CHEN'S WILMINGTON INC</t>
  </si>
  <si>
    <t>356 S COLLEGE RD UNIT #39 B</t>
  </si>
  <si>
    <t>LIN'S FAMILY LLC.</t>
  </si>
  <si>
    <t>5304 Sunset Rd Ste D</t>
  </si>
  <si>
    <t>Catering Delites Inc.</t>
  </si>
  <si>
    <t>242 N Cherry St</t>
  </si>
  <si>
    <t>Alan Mendez</t>
  </si>
  <si>
    <t>7609 Jenny Ann Dr</t>
  </si>
  <si>
    <t>Sabor Latin Street Grill</t>
  </si>
  <si>
    <t>CHINA 888 restaurant INC</t>
  </si>
  <si>
    <t>2310 Maple Ave</t>
  </si>
  <si>
    <t>CHEN'S KITCHEN INC</t>
  </si>
  <si>
    <t>106 Five Points Rd</t>
  </si>
  <si>
    <t>Sadies Fresh Cut Fries LLC</t>
  </si>
  <si>
    <t>4136 Banks Stone Dr</t>
  </si>
  <si>
    <t>Laurel Springs</t>
  </si>
  <si>
    <t>GREAT WALL CHINA INC</t>
  </si>
  <si>
    <t>607 Peters Creek Pkwy</t>
  </si>
  <si>
    <t>EL GAVILAN BAR &amp; GRILL COMPANY</t>
  </si>
  <si>
    <t>1403 Tarboro St SW</t>
  </si>
  <si>
    <t>GRITS CLT LLC</t>
  </si>
  <si>
    <t>3147 Dawnshire Ave</t>
  </si>
  <si>
    <t>Kreeative Kook 18 LLC</t>
  </si>
  <si>
    <t>4500 Fayetteville Rd</t>
  </si>
  <si>
    <t>Stamey's Cafe Inc</t>
  </si>
  <si>
    <t>44 Cedar Estates Rd.</t>
  </si>
  <si>
    <t>The Artisan's Palate LLC</t>
  </si>
  <si>
    <t>1218-A E 36th Street</t>
  </si>
  <si>
    <t>Leroy Bradford</t>
  </si>
  <si>
    <t>4201 Snap Turtle Dr</t>
  </si>
  <si>
    <t>Lisa Thomas</t>
  </si>
  <si>
    <t>722 N Madison Blvd</t>
  </si>
  <si>
    <t>Cajun Girl Enterprises LLC</t>
  </si>
  <si>
    <t>111 Knollway Ct</t>
  </si>
  <si>
    <t>YOHO INC</t>
  </si>
  <si>
    <t>8204 Tryon Woods Dr Ste 106</t>
  </si>
  <si>
    <t>Felix Empanadas LLC</t>
  </si>
  <si>
    <t>1115 N Brevard St</t>
  </si>
  <si>
    <t>Toreros Forestville LLC</t>
  </si>
  <si>
    <t>3002 Leland Dr</t>
  </si>
  <si>
    <t>Dehlow Bakery LLC</t>
  </si>
  <si>
    <t>840 Merrimon Ave</t>
  </si>
  <si>
    <t>Buxton Sportsbar LLC</t>
  </si>
  <si>
    <t>47170 NC 12</t>
  </si>
  <si>
    <t>Buxton</t>
  </si>
  <si>
    <t>Alimentaire Wholesome Breads</t>
  </si>
  <si>
    <t>600 Trade St</t>
  </si>
  <si>
    <t>Tarboro</t>
  </si>
  <si>
    <t>Burrito Loco LLC</t>
  </si>
  <si>
    <t>391 E Plaza Dr</t>
  </si>
  <si>
    <t>Fish Hook Grill LLC</t>
  </si>
  <si>
    <t>980 Island Road</t>
  </si>
  <si>
    <t>Harkers Island</t>
  </si>
  <si>
    <t>Luciano N.C. Inc.</t>
  </si>
  <si>
    <t>4325 Glenwood Ave Suite 2036</t>
  </si>
  <si>
    <t>Luciano Ristorante Italiano</t>
  </si>
  <si>
    <t>Savory Moments LLC</t>
  </si>
  <si>
    <t>12125 Statesville Road</t>
  </si>
  <si>
    <t>Green Ribbon LLC</t>
  </si>
  <si>
    <t>3117 Guess Rd B</t>
  </si>
  <si>
    <t>NAWAL &amp; MICHELLE INC</t>
  </si>
  <si>
    <t>1822 MARTIN LUTHER KING JR BLVD</t>
  </si>
  <si>
    <t>RACK'EM PUB &amp; BILLIARDS INC</t>
  </si>
  <si>
    <t>1898 Windsor Square Dr</t>
  </si>
  <si>
    <t>Dogleg Pizza Company LLC</t>
  </si>
  <si>
    <t>71 Marshbanks St</t>
  </si>
  <si>
    <t>Melanie Graham</t>
  </si>
  <si>
    <t>400 N Morgan St</t>
  </si>
  <si>
    <t>KEFALONIA INC</t>
  </si>
  <si>
    <t>3030 Healy Dr</t>
  </si>
  <si>
    <t>Funnel Queens LLC</t>
  </si>
  <si>
    <t>3153 Landing Falls Ln</t>
  </si>
  <si>
    <t>Compass Rose Brewery LLC</t>
  </si>
  <si>
    <t>3201 Northside Dr Suite 101</t>
  </si>
  <si>
    <t>HX PINNACLE INC</t>
  </si>
  <si>
    <t>748 E Chatham St Ste E</t>
  </si>
  <si>
    <t>Subway at Prentiss Bridge Inc</t>
  </si>
  <si>
    <t>3852 Georgia Rd</t>
  </si>
  <si>
    <t>LYNETTES BAKERY AND CAFE LLC</t>
  </si>
  <si>
    <t>3060 Nc 5 Hwy</t>
  </si>
  <si>
    <t>STAR JJ INC.</t>
  </si>
  <si>
    <t>2420 Westinghouse Blvd</t>
  </si>
  <si>
    <t>JJRB LLC</t>
  </si>
  <si>
    <t>3122 Fincher Farm Rd Ste 600</t>
  </si>
  <si>
    <t>Mama Birds Cookies N Cream</t>
  </si>
  <si>
    <t>304 N Main St</t>
  </si>
  <si>
    <t>Bryan Wheelock</t>
  </si>
  <si>
    <t>3728 Battleground Ave Ste F</t>
  </si>
  <si>
    <t>Cugino Forno ws LLC</t>
  </si>
  <si>
    <t>486 N Patterson Ave suite 115</t>
  </si>
  <si>
    <t>Ladles Soups OBX LLC</t>
  </si>
  <si>
    <t>1901 N Croatan Hwy</t>
  </si>
  <si>
    <t>BEACH SHACK BOTTLES AND TAPS INC</t>
  </si>
  <si>
    <t>6300 Creedmoor Rd Ste 130</t>
  </si>
  <si>
    <t>Chef Henry Restaurant &amp; Catering Inc</t>
  </si>
  <si>
    <t>1050 Devore Ln</t>
  </si>
  <si>
    <t>La Farm Bakery Sales Inc.</t>
  </si>
  <si>
    <t>4248 NW Cary Pkwy</t>
  </si>
  <si>
    <t>ASIAN HARBOR INC.</t>
  </si>
  <si>
    <t>1294 S Fifth St</t>
  </si>
  <si>
    <t>TAIAN INC</t>
  </si>
  <si>
    <t>2841 W Highway 74</t>
  </si>
  <si>
    <t>Depot Southern Bistro LLC</t>
  </si>
  <si>
    <t>117 Depot St</t>
  </si>
  <si>
    <t>Gold Hill</t>
  </si>
  <si>
    <t>Taqueria Guadalajara II Inc</t>
  </si>
  <si>
    <t>980 Peter Creek Parkway</t>
  </si>
  <si>
    <t>Public School Inc.</t>
  </si>
  <si>
    <t>32 Banks Ave Ste 101</t>
  </si>
  <si>
    <t>HONG KONG 168 INC</t>
  </si>
  <si>
    <t>2928 N. ELM STREET</t>
  </si>
  <si>
    <t>Mary Privette</t>
  </si>
  <si>
    <t>85 Callie Way</t>
  </si>
  <si>
    <t>K4 Development</t>
  </si>
  <si>
    <t>119 Gables Way</t>
  </si>
  <si>
    <t>Susan Cairns</t>
  </si>
  <si>
    <t>105 Sarabande Dr</t>
  </si>
  <si>
    <t>Wallih LLC</t>
  </si>
  <si>
    <t>12 Sourwood Ln</t>
  </si>
  <si>
    <t>Orrmans Cheese Shop LLC</t>
  </si>
  <si>
    <t>SOO ENTERPRISE KO INC</t>
  </si>
  <si>
    <t>2815 Brentwood Rd</t>
  </si>
  <si>
    <t>Nidal Bouresslan</t>
  </si>
  <si>
    <t>100 Whitestone Dr</t>
  </si>
  <si>
    <t>Infinitive Foods Inc.</t>
  </si>
  <si>
    <t>10101 Beach Dr SW</t>
  </si>
  <si>
    <t>Calabash</t>
  </si>
  <si>
    <t>LONG BEACH HIBACHI GRILL INC</t>
  </si>
  <si>
    <t>4956 Long Beach Rd SE Ste 5</t>
  </si>
  <si>
    <t>The Green Monkey LLC</t>
  </si>
  <si>
    <t>1217 Hillsborough St</t>
  </si>
  <si>
    <t>CDF Foods Inc.</t>
  </si>
  <si>
    <t>6490 Tryon Rd</t>
  </si>
  <si>
    <t>Beans Gone Wild LLC</t>
  </si>
  <si>
    <t>2070 Club Pond Rd</t>
  </si>
  <si>
    <t>Dynasty Chapter LLC</t>
  </si>
  <si>
    <t>2201 S. Wilmington st</t>
  </si>
  <si>
    <t>Spice Jar LLC</t>
  </si>
  <si>
    <t>1000 Lower Shiloh Way Ste 106</t>
  </si>
  <si>
    <t>WANG AND XIAO INC</t>
  </si>
  <si>
    <t>2103 Pyramid Village Blvd STE 103</t>
  </si>
  <si>
    <t>Dalaya LLC</t>
  </si>
  <si>
    <t>1084 W Main St</t>
  </si>
  <si>
    <t>Xuan Le</t>
  </si>
  <si>
    <t>4520 N TRYON ST STE.17</t>
  </si>
  <si>
    <t>Bonnie and Clydes Appalachian cuisine LLC</t>
  </si>
  <si>
    <t>5145 us hwy 25 70</t>
  </si>
  <si>
    <t>Sabor 4 Noda LLC</t>
  </si>
  <si>
    <t>300 N COLLEGE ST SUITE 101</t>
  </si>
  <si>
    <t>Granny Bs LLC</t>
  </si>
  <si>
    <t>322 W. Main</t>
  </si>
  <si>
    <t>Tayste Catering LLC</t>
  </si>
  <si>
    <t>338 S Sharon Amity Rd #514</t>
  </si>
  <si>
    <t>Friscos Inc</t>
  </si>
  <si>
    <t>3833 North Croatan Highway</t>
  </si>
  <si>
    <t>THE BOIL NC INC</t>
  </si>
  <si>
    <t>7401 E Independence Blvd</t>
  </si>
  <si>
    <t>AARON &amp; IVY ENTERPRISE INC</t>
  </si>
  <si>
    <t>938 BRIGHTON RD</t>
  </si>
  <si>
    <t>The Tavern at Jack's Neck LLC</t>
  </si>
  <si>
    <t>238 Pamlico St</t>
  </si>
  <si>
    <t>Belhaven</t>
  </si>
  <si>
    <t>Tropical Delights LLC</t>
  </si>
  <si>
    <t>3600 Abercromby Dr</t>
  </si>
  <si>
    <t>The Lamb Shoppes Inc.</t>
  </si>
  <si>
    <t>124 W Water St</t>
  </si>
  <si>
    <t>Chug and Grub Inc</t>
  </si>
  <si>
    <t>13500 Nc Highway 50 Ste 107</t>
  </si>
  <si>
    <t>Holly Ridge</t>
  </si>
  <si>
    <t>Other &amp;&amp; Licensed Alcohol Producer &amp;&amp; Brewery and/or microbrewery ** &amp;&amp; Brewpub, Tasting Room, Taproom ** &amp;&amp; Bar, Saloon, Lounge, Tavern &amp;&amp; Restaurant</t>
  </si>
  <si>
    <t>FUJI FOOD ENTERPRISE INC</t>
  </si>
  <si>
    <t>4001 WIDEWATER PARKWAY STE E</t>
  </si>
  <si>
    <t>SAMARA BROTHERS INC.</t>
  </si>
  <si>
    <t>3416 Poole Rd</t>
  </si>
  <si>
    <t>Alex Sharp</t>
  </si>
  <si>
    <t>223 Broad Street Milton NC</t>
  </si>
  <si>
    <t>NC Treat LLC</t>
  </si>
  <si>
    <t>100 W Union St</t>
  </si>
  <si>
    <t>RICE BOX INC</t>
  </si>
  <si>
    <t>7558 HIGHWAY 73 STE 106</t>
  </si>
  <si>
    <t>Ellis Events Staffing LLC</t>
  </si>
  <si>
    <t>3717 Barwell Road</t>
  </si>
  <si>
    <t>Crossroads Foods Corporation</t>
  </si>
  <si>
    <t>319 Crossroads Blvd</t>
  </si>
  <si>
    <t>Mulligan Mack's After 5 LLC</t>
  </si>
  <si>
    <t>33 W Henderson St</t>
  </si>
  <si>
    <t>MONTERREY MEXICAN RESTAURANT OF CHARLOTTE INC.</t>
  </si>
  <si>
    <t>10707-A PARK RD</t>
  </si>
  <si>
    <t>Pierro's Italian Bistro Inc</t>
  </si>
  <si>
    <t>217 Hay St</t>
  </si>
  <si>
    <t>7th Restaurant and Lounge</t>
  </si>
  <si>
    <t>321 N Caldwell St Ste B</t>
  </si>
  <si>
    <t>Cookie Jar Inc</t>
  </si>
  <si>
    <t>153 Charlie Cooper Rd</t>
  </si>
  <si>
    <t>JP HOUSE GASTONIA INC</t>
  </si>
  <si>
    <t>3758 E Franklin Blvd SPACE 150</t>
  </si>
  <si>
    <t>Nuts About Carolina Inc</t>
  </si>
  <si>
    <t>6700 Joliette Ln</t>
  </si>
  <si>
    <t>98 Asian Bistro</t>
  </si>
  <si>
    <t>1800 N Main Street 106</t>
  </si>
  <si>
    <t>Duck Toco LLC</t>
  </si>
  <si>
    <t>4214 Lester Hill Ct</t>
  </si>
  <si>
    <t>CHINA KING RESTAURANT</t>
  </si>
  <si>
    <t>442 Albemarle Rd</t>
  </si>
  <si>
    <t>Caprice and Delice LLC</t>
  </si>
  <si>
    <t>240 Pine Needles Ln</t>
  </si>
  <si>
    <t>JNP FOODNARA LLC</t>
  </si>
  <si>
    <t>5318 W Market St Ste C</t>
  </si>
  <si>
    <t>Johnsons Drive In</t>
  </si>
  <si>
    <t>1520 E 11th St</t>
  </si>
  <si>
    <t>Turgua Brewing Company LLC</t>
  </si>
  <si>
    <t>27 Firefly Hollow Dr</t>
  </si>
  <si>
    <t>Thyme for Linda Catering Services LLC</t>
  </si>
  <si>
    <t>210 N Main St Ste 154</t>
  </si>
  <si>
    <t>rosemary's babe llc</t>
  </si>
  <si>
    <t>403 W Rosemary St</t>
  </si>
  <si>
    <t>URBAN ANGEETHI</t>
  </si>
  <si>
    <t>William Hall</t>
  </si>
  <si>
    <t>816 S 13th St</t>
  </si>
  <si>
    <t>seo ahn llc</t>
  </si>
  <si>
    <t>861 Bass Pro Ln</t>
  </si>
  <si>
    <t>The Bakery at Mount Pleasant Inc</t>
  </si>
  <si>
    <t>5660 HWY 200</t>
  </si>
  <si>
    <t>Tavern 74 LLC</t>
  </si>
  <si>
    <t>2116 W Roosevelt Blvd</t>
  </si>
  <si>
    <t>Stafford Concessions LLC</t>
  </si>
  <si>
    <t>1013 S Main St</t>
  </si>
  <si>
    <t>Landis</t>
  </si>
  <si>
    <t>SHANGHAI KINGDOM INC</t>
  </si>
  <si>
    <t>1642 E Broad St</t>
  </si>
  <si>
    <t>D &amp; J Restaurant Company</t>
  </si>
  <si>
    <t>986 High House Rd</t>
  </si>
  <si>
    <t>Nine Mile South</t>
  </si>
  <si>
    <t>33 Town Square Blvd Ste 150</t>
  </si>
  <si>
    <t>JEROME'S STEAK AND SEAFOOD INC</t>
  </si>
  <si>
    <t>4909 MAIN ST</t>
  </si>
  <si>
    <t>BPR LLC</t>
  </si>
  <si>
    <t>7712 Sossamon Ln NW Ste 140</t>
  </si>
  <si>
    <t>Burley Foods, LLC</t>
  </si>
  <si>
    <t>8208 Sturminster Dr</t>
  </si>
  <si>
    <t>Dough Boy LLC</t>
  </si>
  <si>
    <t>9600 Brier Creek Pkwy</t>
  </si>
  <si>
    <t>LIN'S FOOD GROUP INC</t>
  </si>
  <si>
    <t>112 E OLD US HWY 74 &amp;76</t>
  </si>
  <si>
    <t>Tarboro Brewing Company</t>
  </si>
  <si>
    <t>526 N Main St</t>
  </si>
  <si>
    <t>Fresh &amp; Fast Foods LLC</t>
  </si>
  <si>
    <t>347 Ringwood Rd</t>
  </si>
  <si>
    <t>Dubya 1 Inc</t>
  </si>
  <si>
    <t>1377 Kildaire Farm Rd</t>
  </si>
  <si>
    <t>DJK Inc</t>
  </si>
  <si>
    <t>608 N Elm St</t>
  </si>
  <si>
    <t>Tamika Chunn</t>
  </si>
  <si>
    <t>802 S Salisbury Ave</t>
  </si>
  <si>
    <t>NORI JAPAN INC</t>
  </si>
  <si>
    <t>4400 Sharon Rd Ste 122</t>
  </si>
  <si>
    <t>Hertford Bay Taphouse Inc</t>
  </si>
  <si>
    <t>107 W Grubb St</t>
  </si>
  <si>
    <t>Assorted Table LLC</t>
  </si>
  <si>
    <t>225 E 6th St Ste B</t>
  </si>
  <si>
    <t>Family Diner</t>
  </si>
  <si>
    <t>1213 Goshen St</t>
  </si>
  <si>
    <t>Lakeside Food and Entertainment LLC</t>
  </si>
  <si>
    <t>286 Badin Shores Circle</t>
  </si>
  <si>
    <t>Super Wing Station</t>
  </si>
  <si>
    <t>150 Francam Dr Ste 104</t>
  </si>
  <si>
    <t>Crafty Burgr n tap - Denver</t>
  </si>
  <si>
    <t>547 Brentwood Rd</t>
  </si>
  <si>
    <t>Kathleen Watson</t>
  </si>
  <si>
    <t>300 Country Club Drive</t>
  </si>
  <si>
    <t>Fenix Duck Huntersville LLC</t>
  </si>
  <si>
    <t>CHINA BUFFET AND HIBACHI NC CORP.</t>
  </si>
  <si>
    <t>3059 N Main St Ste 21</t>
  </si>
  <si>
    <t>Catering Thyme LLC</t>
  </si>
  <si>
    <t>4604 Bentley Dr.</t>
  </si>
  <si>
    <t>RMPIER INC.</t>
  </si>
  <si>
    <t>796 N Main St</t>
  </si>
  <si>
    <t>Bonner Enterprises Inc</t>
  </si>
  <si>
    <t>4711 Hope Valley Rd. Suite 6C</t>
  </si>
  <si>
    <t>RLTipper LLC</t>
  </si>
  <si>
    <t>21 N Front St Unit F</t>
  </si>
  <si>
    <t>Sandwich Artists' INC</t>
  </si>
  <si>
    <t>CHEF MICHAELS CATERING INC</t>
  </si>
  <si>
    <t>31 MEADOWS BLAKE HOUSE LANE</t>
  </si>
  <si>
    <t>Fletcher</t>
  </si>
  <si>
    <t>JIN'S BUFFET DENVER LLC</t>
  </si>
  <si>
    <t>7260 highway 72 ste 112</t>
  </si>
  <si>
    <t>Rebecca Ingram and Mary Ingram</t>
  </si>
  <si>
    <t>731 Washington St</t>
  </si>
  <si>
    <t>Local Provisions LLC</t>
  </si>
  <si>
    <t>3206 Us Highway 70 W</t>
  </si>
  <si>
    <t>B&amp;G Enterprises of Hickory LLC</t>
  </si>
  <si>
    <t>206 Union Sq NW</t>
  </si>
  <si>
    <t>Other &amp;&amp; Food Stand, Food Truck, Food Cart &amp;&amp; Caterer</t>
  </si>
  <si>
    <t>Paradiso Roma Ristorante</t>
  </si>
  <si>
    <t>35 Camden Cswy</t>
  </si>
  <si>
    <t>NNENNE IRONA</t>
  </si>
  <si>
    <t>1413 HARDIMONT ROAD 5</t>
  </si>
  <si>
    <t>Ahmed Amer</t>
  </si>
  <si>
    <t>7702 Emerald Dr</t>
  </si>
  <si>
    <t>Emerald Isle</t>
  </si>
  <si>
    <t>MR NI INC</t>
  </si>
  <si>
    <t>3626 Rogers Rd</t>
  </si>
  <si>
    <t>MHC Infusion Inc.</t>
  </si>
  <si>
    <t>1012 Arendell St</t>
  </si>
  <si>
    <t>R.A.A.C. ENTERPRISE LLC</t>
  </si>
  <si>
    <t>640 McNair Rd</t>
  </si>
  <si>
    <t>Irv's Signature Catering LLC</t>
  </si>
  <si>
    <t>720 Brewster LnIrv</t>
  </si>
  <si>
    <t>Sarku Japan</t>
  </si>
  <si>
    <t>Enat Ethiopian Restaurant LLC</t>
  </si>
  <si>
    <t>4450 The Plaza Ste D</t>
  </si>
  <si>
    <t>Tina's Breakfast and More LLC</t>
  </si>
  <si>
    <t>1680 NC Highway 5 #3</t>
  </si>
  <si>
    <t>William Mellon LLC</t>
  </si>
  <si>
    <t>123 Princess St</t>
  </si>
  <si>
    <t>Bada Bean Coffee &amp; Things Inc.</t>
  </si>
  <si>
    <t>938 Gateway Commons Cir</t>
  </si>
  <si>
    <t>Pu's USA Inc</t>
  </si>
  <si>
    <t>3020 Driwood Ct Ste B</t>
  </si>
  <si>
    <t>W and W of Kill Devil Hills Inc</t>
  </si>
  <si>
    <t>2106 N Virginia Dare Trl</t>
  </si>
  <si>
    <t>Berry Scrumptious Inc</t>
  </si>
  <si>
    <t>3450 NC Hwy 49</t>
  </si>
  <si>
    <t>3 Lads LLC</t>
  </si>
  <si>
    <t>300 S Brevard St Ste B100</t>
  </si>
  <si>
    <t>VICKIE ALLEN</t>
  </si>
  <si>
    <t>2368 Hwy 64 W</t>
  </si>
  <si>
    <t>Ballas LLC</t>
  </si>
  <si>
    <t>2504 Somerset Center Dr</t>
  </si>
  <si>
    <t>Wind-Lee Restaurants Inc.</t>
  </si>
  <si>
    <t>809 N Broad St</t>
  </si>
  <si>
    <t>Edenton</t>
  </si>
  <si>
    <t>Azalea Mexican Restaurant INC</t>
  </si>
  <si>
    <t>544 CC Camp Rd Ste 700</t>
  </si>
  <si>
    <t>Fuji Express Inc</t>
  </si>
  <si>
    <t>505 RETAIL WAY SUITE 102</t>
  </si>
  <si>
    <t>Rise &amp; Shine Cafe LLC</t>
  </si>
  <si>
    <t>640 Merrimon Ave</t>
  </si>
  <si>
    <t>NEW CHINA HOUSE NC INC</t>
  </si>
  <si>
    <t>126 N BRADY ST</t>
  </si>
  <si>
    <t>Capital City Center Inc</t>
  </si>
  <si>
    <t>112 Fayetteville St</t>
  </si>
  <si>
    <t>Inspired D'Lites</t>
  </si>
  <si>
    <t>167 Sojourner Ln</t>
  </si>
  <si>
    <t>Marcel Boudreau Sanders</t>
  </si>
  <si>
    <t>5631 S Nc 41 Hwy</t>
  </si>
  <si>
    <t>Chez Genese LLC</t>
  </si>
  <si>
    <t>616 S Elm St</t>
  </si>
  <si>
    <t>Juicevibes Cary LLC</t>
  </si>
  <si>
    <t>1369 Kildaire Farm Rd</t>
  </si>
  <si>
    <t>Carmels of Asheville Inc.</t>
  </si>
  <si>
    <t>1 Page Ave Ste 129</t>
  </si>
  <si>
    <t>Hunter Red Inc.</t>
  </si>
  <si>
    <t>416 W South St</t>
  </si>
  <si>
    <t>M'Coul's Inc</t>
  </si>
  <si>
    <t>110 W McGee St</t>
  </si>
  <si>
    <t>CB LUCKY INC</t>
  </si>
  <si>
    <t>8630 University Executive Park Dr</t>
  </si>
  <si>
    <t>CUPCAKE DREAM LLC</t>
  </si>
  <si>
    <t>2861 WARD BLVD STE C</t>
  </si>
  <si>
    <t>Bulgogi Box Co</t>
  </si>
  <si>
    <t>1750 Camden Rd Ste G</t>
  </si>
  <si>
    <t>The Rensselaer Group LLC</t>
  </si>
  <si>
    <t>316 Rensselaer Ave</t>
  </si>
  <si>
    <t>Greene St Deli</t>
  </si>
  <si>
    <t>300 N Greene St</t>
  </si>
  <si>
    <t>hey hey cupcake llc</t>
  </si>
  <si>
    <t>102 W State Street</t>
  </si>
  <si>
    <t>K-LOLLC</t>
  </si>
  <si>
    <t>1649 Seaside Rd SW</t>
  </si>
  <si>
    <t>Daphne Alexander</t>
  </si>
  <si>
    <t>426 Newbern Station Court</t>
  </si>
  <si>
    <t>The third Path</t>
  </si>
  <si>
    <t>1811 Glenwood Avenue</t>
  </si>
  <si>
    <t>OM SRI SAI LLC</t>
  </si>
  <si>
    <t>3204 Carpenter Creek Pl</t>
  </si>
  <si>
    <t>Sugar Shack Jamaican Restaurant Inc.</t>
  </si>
  <si>
    <t>1609 Hale beach rd sw</t>
  </si>
  <si>
    <t>NCredible Concessions LLC</t>
  </si>
  <si>
    <t>3717 BARWELL RD</t>
  </si>
  <si>
    <t>Funk Fresh Spring Rolls East LLC</t>
  </si>
  <si>
    <t>148 Daneborg Road</t>
  </si>
  <si>
    <t>Triveni Supermarket</t>
  </si>
  <si>
    <t>300 S Polk St</t>
  </si>
  <si>
    <t>GOLDEN WOK LIN CORP</t>
  </si>
  <si>
    <t>95 Weaver Blvd</t>
  </si>
  <si>
    <t>James Hutchins</t>
  </si>
  <si>
    <t>207 Arthur Dr Apt D</t>
  </si>
  <si>
    <t>Crucible Bar LLC</t>
  </si>
  <si>
    <t>140 Roberts St Suite A</t>
  </si>
  <si>
    <t>Spring Rolls llc</t>
  </si>
  <si>
    <t>701 W Main St Ste 120</t>
  </si>
  <si>
    <t>RTP INTERNATIONAL CORPORATION</t>
  </si>
  <si>
    <t>2713 Broadwell Dr</t>
  </si>
  <si>
    <t>GREAT FORTUNE INC</t>
  </si>
  <si>
    <t>9925 E INDEPENDENCE BLVD</t>
  </si>
  <si>
    <t>CHINA BUFFET (USA) INC</t>
  </si>
  <si>
    <t>1683 E Dixon Blvd</t>
  </si>
  <si>
    <t>THE SHAKING CRAB CARY LLC</t>
  </si>
  <si>
    <t>220 Crossroads Blvd 2460</t>
  </si>
  <si>
    <t>Apeman Investments LLC</t>
  </si>
  <si>
    <t>111 Grace St</t>
  </si>
  <si>
    <t>Bent Willow Baking LLC</t>
  </si>
  <si>
    <t>473 E Palmer St</t>
  </si>
  <si>
    <t>Village Deli Inc</t>
  </si>
  <si>
    <t>2500 Wycliff Rd</t>
  </si>
  <si>
    <t>Five Guys Unlimited</t>
  </si>
  <si>
    <t>1513 Concord Ave</t>
  </si>
  <si>
    <t>The Moore Girls LLC</t>
  </si>
  <si>
    <t>1102 S Horner Dr.</t>
  </si>
  <si>
    <t>Rita McBride</t>
  </si>
  <si>
    <t>350 Granite st</t>
  </si>
  <si>
    <t>True Story LLC</t>
  </si>
  <si>
    <t>2507 Becketts Ridge Dr</t>
  </si>
  <si>
    <t>CB GREAT FORTUNE INC</t>
  </si>
  <si>
    <t>4310 Big Tree Way</t>
  </si>
  <si>
    <t>El Patron Subs &amp; Grill</t>
  </si>
  <si>
    <t>2251 Hendersonville Rd</t>
  </si>
  <si>
    <t>HAPPY DELI OF FAYETTEVILLE INC</t>
  </si>
  <si>
    <t>117 Dick St</t>
  </si>
  <si>
    <t>STAR FA INC</t>
  </si>
  <si>
    <t>10940 RAVEN RIDGE RD suite 104</t>
  </si>
  <si>
    <t>Stephanies II LLC</t>
  </si>
  <si>
    <t>2507 Randleman Rd</t>
  </si>
  <si>
    <t>Freshwater LLC</t>
  </si>
  <si>
    <t>516 North Graham Street Suite 3 141466275</t>
  </si>
  <si>
    <t>Stephen Wilson</t>
  </si>
  <si>
    <t>1147-A St Marks Church Road</t>
  </si>
  <si>
    <t>VEGAN TO-GO WORLDWIDE LLC</t>
  </si>
  <si>
    <t>16618 Grassy Creek Dr</t>
  </si>
  <si>
    <t>KINGS AND CROWNS LLC</t>
  </si>
  <si>
    <t>3404 Ramsey St</t>
  </si>
  <si>
    <t>C &amp; T Wok Inc</t>
  </si>
  <si>
    <t>130 Morrisville Square Way</t>
  </si>
  <si>
    <t>Curry Point LLC</t>
  </si>
  <si>
    <t>5400 S Miami Blvd #100</t>
  </si>
  <si>
    <t>Peaberry Press LLC</t>
  </si>
  <si>
    <t>802 Fairview Road Suite 800</t>
  </si>
  <si>
    <t>Kiha of Old Oak Ridge Road LLC</t>
  </si>
  <si>
    <t>6310 Old Oak Ridge Rd Ste D</t>
  </si>
  <si>
    <t>Tiffany's Catering and Events LLC</t>
  </si>
  <si>
    <t>135 W Main St</t>
  </si>
  <si>
    <t>JAA Enterprises inc.</t>
  </si>
  <si>
    <t>833 highway 58</t>
  </si>
  <si>
    <t>Cape Carteret</t>
  </si>
  <si>
    <t>Cotton Leigh LLC</t>
  </si>
  <si>
    <t>628 W Main St</t>
  </si>
  <si>
    <t>BBH SUBS CONCORD LLC</t>
  </si>
  <si>
    <t>Not Just Icing Inc</t>
  </si>
  <si>
    <t>5001 Sinclair Dr</t>
  </si>
  <si>
    <t>Mazzinis Inc.</t>
  </si>
  <si>
    <t>1521 N Bridge St</t>
  </si>
  <si>
    <t>Crazy House Brewing LLC</t>
  </si>
  <si>
    <t>330 S Main St undefined</t>
  </si>
  <si>
    <t>NANTUCKET CAFE INC.</t>
  </si>
  <si>
    <t>1145 Falls River Avenue</t>
  </si>
  <si>
    <t>Hungry Hill Enterprises LLC</t>
  </si>
  <si>
    <t>pholicious at street of southpoint Inc</t>
  </si>
  <si>
    <t>600 AUDUBON LAKE DR 7A21</t>
  </si>
  <si>
    <t>Trade and Lore Asheville</t>
  </si>
  <si>
    <t>37 Wall St</t>
  </si>
  <si>
    <t>Sugar on Front Street LLC</t>
  </si>
  <si>
    <t>206-C North Topsail Drive</t>
  </si>
  <si>
    <t>MEIZHEN LIU</t>
  </si>
  <si>
    <t>249-I THIRD ST</t>
  </si>
  <si>
    <t>Hua Chen</t>
  </si>
  <si>
    <t>952 Merrimon Ave</t>
  </si>
  <si>
    <t>ZEKOS 2 GO LLC</t>
  </si>
  <si>
    <t>12 Wendy Court Suite I</t>
  </si>
  <si>
    <t>Paula Bass</t>
  </si>
  <si>
    <t>2339 US 117 S suite H</t>
  </si>
  <si>
    <t>Kim Cooks LLC</t>
  </si>
  <si>
    <t>5621 Louisburg Rd STE 101</t>
  </si>
  <si>
    <t>so-ca raleigh LLC</t>
  </si>
  <si>
    <t>2130 Clark Ave</t>
  </si>
  <si>
    <t>UMAMI SEAFOOD INC</t>
  </si>
  <si>
    <t>2421 E Ash St</t>
  </si>
  <si>
    <t>Andres' Coffee &amp; Crepes LLC</t>
  </si>
  <si>
    <t>315 Crossroads Blvd</t>
  </si>
  <si>
    <t>Boba Express LLC</t>
  </si>
  <si>
    <t>10039 University City Blvd Suite L</t>
  </si>
  <si>
    <t>Kalethy Living LLC</t>
  </si>
  <si>
    <t>4719 New Centre Dr Suite D</t>
  </si>
  <si>
    <t>BGC Ventures LLC</t>
  </si>
  <si>
    <t>4 Applewood Dr</t>
  </si>
  <si>
    <t>Mister Bartender LLC</t>
  </si>
  <si>
    <t>9429 Night Harbor Dr SE</t>
  </si>
  <si>
    <t>ots albemarle inc</t>
  </si>
  <si>
    <t>Simply Asian Restaurant Inc</t>
  </si>
  <si>
    <t>1337 E Dixie Dr</t>
  </si>
  <si>
    <t>Natelege Bryant</t>
  </si>
  <si>
    <t>1613 Holly Hill Dr.</t>
  </si>
  <si>
    <t>Great Universe Inc</t>
  </si>
  <si>
    <t>7128 Albemarle Rd. Ste. A</t>
  </si>
  <si>
    <t>MARK KEYZER</t>
  </si>
  <si>
    <t>91 Vreugdenhil Rd</t>
  </si>
  <si>
    <t>Kaleidoscope Consortium llc</t>
  </si>
  <si>
    <t>1053 E Whitaker Mill Road STE 111</t>
  </si>
  <si>
    <t>Kodatrent LLC</t>
  </si>
  <si>
    <t>1 Page Ave #139</t>
  </si>
  <si>
    <t>The Felix Caf LLC.</t>
  </si>
  <si>
    <t>5226 S College Rd Ste 11</t>
  </si>
  <si>
    <t>Danielle phoenix</t>
  </si>
  <si>
    <t>1125 Homestead Glen Blvd</t>
  </si>
  <si>
    <t>Susan Colomaio</t>
  </si>
  <si>
    <t>110 E Caswell St</t>
  </si>
  <si>
    <t>MR TOKYO MONROE LLC</t>
  </si>
  <si>
    <t>2239 W Roosevelt Blvd</t>
  </si>
  <si>
    <t>Sonya Wylie</t>
  </si>
  <si>
    <t>1813 Lochwood Dr</t>
  </si>
  <si>
    <t>Bar, Saloon, Lounge, Tavern &amp;&amp; Licensed Alcohol Producer &amp;&amp; Restaurant</t>
  </si>
  <si>
    <t>WBG &amp; Associates LLC dba Eat Here and Fly</t>
  </si>
  <si>
    <t>7435 Zephyr Place</t>
  </si>
  <si>
    <t>Wired Cafe Coffee Bar LLC</t>
  </si>
  <si>
    <t>5001 Laurinda Dr</t>
  </si>
  <si>
    <t>Continenza of NC LLC</t>
  </si>
  <si>
    <t>2176 Midland Rd</t>
  </si>
  <si>
    <t>V Judge LLC</t>
  </si>
  <si>
    <t>137 E Davie St</t>
  </si>
  <si>
    <t>Roxbury Nightlife LLC</t>
  </si>
  <si>
    <t>116 W 5th St</t>
  </si>
  <si>
    <t>KT Pub LLC</t>
  </si>
  <si>
    <t>301 S Jarvis St</t>
  </si>
  <si>
    <t>REDEYE DINER LLC</t>
  </si>
  <si>
    <t>210 E Trade St SUITE C149</t>
  </si>
  <si>
    <t>Aviator Brewing Company Inc.</t>
  </si>
  <si>
    <t>600 Broad St</t>
  </si>
  <si>
    <t>Major Arcana Seventeen LLC</t>
  </si>
  <si>
    <t>331 W Main St</t>
  </si>
  <si>
    <t>BP Subs Inc.</t>
  </si>
  <si>
    <t>3421 Murchison Rd Ste A</t>
  </si>
  <si>
    <t>The Green Room Restaurant Inc</t>
  </si>
  <si>
    <t>12 Church St</t>
  </si>
  <si>
    <t>Virgils Jamaica</t>
  </si>
  <si>
    <t>105 Kerigon Lane</t>
  </si>
  <si>
    <t>AFFABEL VENTURES LLC</t>
  </si>
  <si>
    <t>909 Smokey Park Hwy</t>
  </si>
  <si>
    <t>Candler</t>
  </si>
  <si>
    <t>YJW enterprises Inc</t>
  </si>
  <si>
    <t>6910 fayetteville rd ste 242</t>
  </si>
  <si>
    <t>MOO &amp; BREW LLC</t>
  </si>
  <si>
    <t>1300 Central Ave</t>
  </si>
  <si>
    <t>MEDI BITES LLC</t>
  </si>
  <si>
    <t>124 Madison Square Ln</t>
  </si>
  <si>
    <t>Phyllis Graves</t>
  </si>
  <si>
    <t>101 S.Scales St</t>
  </si>
  <si>
    <t>The Open Eye Cafe LLC</t>
  </si>
  <si>
    <t>101 S Greensboro St</t>
  </si>
  <si>
    <t>Peace-A-Pie Makers LLC</t>
  </si>
  <si>
    <t>1185 Lenoir Rhyne Blvd SE</t>
  </si>
  <si>
    <t>JIN ZHENG</t>
  </si>
  <si>
    <t>1321 5th Ave</t>
  </si>
  <si>
    <t>XUERU ZHU</t>
  </si>
  <si>
    <t>1861 AVERSBORO RD</t>
  </si>
  <si>
    <t>Huff MJ LLC</t>
  </si>
  <si>
    <t>5617 Carolina Beach Rd Ste 100</t>
  </si>
  <si>
    <t>Fuzzy Peach</t>
  </si>
  <si>
    <t>The Small B&amp;B Cafe Inc</t>
  </si>
  <si>
    <t>219 East St</t>
  </si>
  <si>
    <t>The Kilted Buffalo</t>
  </si>
  <si>
    <t>8625 Townley Rd</t>
  </si>
  <si>
    <t>meg-art pottery inc</t>
  </si>
  <si>
    <t>15940 northcross drive suite a</t>
  </si>
  <si>
    <t>JBK Ventures LLC</t>
  </si>
  <si>
    <t>161 Southwood Park Rd</t>
  </si>
  <si>
    <t>SomeCorral LLC</t>
  </si>
  <si>
    <t>3551 Grenelle St</t>
  </si>
  <si>
    <t>OPH Factory South LLC</t>
  </si>
  <si>
    <t>915 Charlottetowne Ave</t>
  </si>
  <si>
    <t>S. Dararouksa LLC.</t>
  </si>
  <si>
    <t>301 Glenwood Ave STE.190</t>
  </si>
  <si>
    <t>CITY CENTER SUBWAY INC.</t>
  </si>
  <si>
    <t>150 Fayetteville St SUITE 110</t>
  </si>
  <si>
    <t>Tonyas Cookies Comapny</t>
  </si>
  <si>
    <t>5 E Edenton St</t>
  </si>
  <si>
    <t>Signature Jordan LLC</t>
  </si>
  <si>
    <t>330 Evans St</t>
  </si>
  <si>
    <t>The Gelato Revolution LLC</t>
  </si>
  <si>
    <t>1461 Sand Hill Rd</t>
  </si>
  <si>
    <t>ALJH LLC</t>
  </si>
  <si>
    <t>6091 Capital Blvd</t>
  </si>
  <si>
    <t>Strombolis's Inc</t>
  </si>
  <si>
    <t>5000 Falls Of Neuse Rd Suite 405</t>
  </si>
  <si>
    <t>GOLDSBORO FOOD GROUP INC</t>
  </si>
  <si>
    <t>403 N BERKELEY BLVD</t>
  </si>
  <si>
    <t>Ray Little</t>
  </si>
  <si>
    <t>4207 Groome</t>
  </si>
  <si>
    <t>VAN LOI BBQ INC</t>
  </si>
  <si>
    <t>3829 W Gate City Blvd # D</t>
  </si>
  <si>
    <t>Oriental Express Inc New Corp</t>
  </si>
  <si>
    <t>1840 12th Ave NE</t>
  </si>
  <si>
    <t>NC House Party LLC</t>
  </si>
  <si>
    <t>2901 Spring Garden St</t>
  </si>
  <si>
    <t>Smokey Joe's Cafe Inc</t>
  </si>
  <si>
    <t>510 Briar Creek Rd</t>
  </si>
  <si>
    <t>GUOPU LI</t>
  </si>
  <si>
    <t>4925 W MARKET STSUITE 1139</t>
  </si>
  <si>
    <t>Island Breeze Grill</t>
  </si>
  <si>
    <t>220 N Poindexter St</t>
  </si>
  <si>
    <t>China Garden &amp; Mongolian Grill LLC</t>
  </si>
  <si>
    <t>2900 Arendell St Ste 5</t>
  </si>
  <si>
    <t>Jessica s LLC</t>
  </si>
  <si>
    <t>6856 Harter Court</t>
  </si>
  <si>
    <t>Hawk Sauce Co LLC</t>
  </si>
  <si>
    <t>100 S Queen St</t>
  </si>
  <si>
    <t>Chen Wang Asheville Food Inc</t>
  </si>
  <si>
    <t>3 S Tunnel Rd Ste FC7</t>
  </si>
  <si>
    <t>Miller Enterprise LLC</t>
  </si>
  <si>
    <t>827 Catawba Valley Blvd SE</t>
  </si>
  <si>
    <t>Black Pelican Seafood Company Inc.</t>
  </si>
  <si>
    <t>500 Sand Dune Drive POB 90</t>
  </si>
  <si>
    <t>Carolina Flavors LLC</t>
  </si>
  <si>
    <t>Paddy's Hollow Inc</t>
  </si>
  <si>
    <t>10 Walnut St</t>
  </si>
  <si>
    <t>Coco Bean  LLC</t>
  </si>
  <si>
    <t>1114 Environ Way</t>
  </si>
  <si>
    <t>HOT BOWL INC</t>
  </si>
  <si>
    <t>310 Northeast Blvd</t>
  </si>
  <si>
    <t>Urban NC Bricks LLC</t>
  </si>
  <si>
    <t>210 E. Trade St STE C252</t>
  </si>
  <si>
    <t>Debbie Does Desserts LLC</t>
  </si>
  <si>
    <t>1616 Battleground Ave Ste J</t>
  </si>
  <si>
    <t>KUM SUN BRUTON</t>
  </si>
  <si>
    <t>5048 YADKIN RD SUITE #204</t>
  </si>
  <si>
    <t>SNguyen Enterprise Inc</t>
  </si>
  <si>
    <t>Troutman Food Services Inc.</t>
  </si>
  <si>
    <t>362 Church St N</t>
  </si>
  <si>
    <t>TOKYO LIN'S LLC</t>
  </si>
  <si>
    <t>12105 HWY 226 SOUTH</t>
  </si>
  <si>
    <t>J&amp;K C STORE INC</t>
  </si>
  <si>
    <t>8326-470225 PINEVILLE MATTHEWS RD STE 407</t>
  </si>
  <si>
    <t>LylaSue Inc</t>
  </si>
  <si>
    <t>21 Technology Dr</t>
  </si>
  <si>
    <t>Charlotte Adventures LLC</t>
  </si>
  <si>
    <t>4001 Yancey Rd Ste C100</t>
  </si>
  <si>
    <t>Bakery of Charlotte</t>
  </si>
  <si>
    <t>4732 Sharon Rd Suite M</t>
  </si>
  <si>
    <t>Wake Zone Coffee House Inc</t>
  </si>
  <si>
    <t>1181 Gloriosa Street</t>
  </si>
  <si>
    <t>midway wholesale inc dba midway management inc</t>
  </si>
  <si>
    <t>8031 ardrey kell rd ste#100</t>
  </si>
  <si>
    <t>Calders LLC</t>
  </si>
  <si>
    <t>305 Shelby Drive</t>
  </si>
  <si>
    <t>David &amp; Lance Management Corporation</t>
  </si>
  <si>
    <t>805 W Lebanon St</t>
  </si>
  <si>
    <t>Fuller Family Corporation Inc</t>
  </si>
  <si>
    <t>26 Fry Street</t>
  </si>
  <si>
    <t>Bryson City</t>
  </si>
  <si>
    <t>Big Buck Inc</t>
  </si>
  <si>
    <t>794F Sunset Blvd</t>
  </si>
  <si>
    <t>Sonia McDonald</t>
  </si>
  <si>
    <t>1525 2nd St NE</t>
  </si>
  <si>
    <t>Royal Yogurt Company Inc.</t>
  </si>
  <si>
    <t>5613 Creedmoor Road</t>
  </si>
  <si>
    <t>SANTA FE MEXICAN GRILL 2 LLC</t>
  </si>
  <si>
    <t>3035 W Gate City Blvd</t>
  </si>
  <si>
    <t>ASP CHARLOTTE INC</t>
  </si>
  <si>
    <t>311 East Blvd</t>
  </si>
  <si>
    <t>Carolina Cheese Catering Company Inc.</t>
  </si>
  <si>
    <t>2801 Ward Blvd. Ste 3P1</t>
  </si>
  <si>
    <t>Jakes of Drawbridge LLC</t>
  </si>
  <si>
    <t>3512 Drawbridge Pkwy</t>
  </si>
  <si>
    <t>The Pour Haus LLC</t>
  </si>
  <si>
    <t>103 Market St Suite A</t>
  </si>
  <si>
    <t>Gold Stars Catering Inc</t>
  </si>
  <si>
    <t>110 E Seneca Rd</t>
  </si>
  <si>
    <t>Beach Box Eatery LP</t>
  </si>
  <si>
    <t>1400-B East Fort Macon rd.</t>
  </si>
  <si>
    <t>CAJUN SEAFOODINC</t>
  </si>
  <si>
    <t>1133 GUM BRANCH RD STE 300-400</t>
  </si>
  <si>
    <t>Leon Business Group Inc</t>
  </si>
  <si>
    <t>8700 Pineville Matthews Rd Ste 310</t>
  </si>
  <si>
    <t>kristina derrick</t>
  </si>
  <si>
    <t>30 Woodward Ave</t>
  </si>
  <si>
    <t>TS Cafe NC-22 LLC</t>
  </si>
  <si>
    <t>2028 Kildaire Farm Rd</t>
  </si>
  <si>
    <t>Tarragon LLC</t>
  </si>
  <si>
    <t>Mailing Address: 3871 Sweeten Creek Road</t>
  </si>
  <si>
    <t>KimBees Inc. Southern Gourmet Traditions</t>
  </si>
  <si>
    <t>317 Martin Luther King Jr Dr</t>
  </si>
  <si>
    <t>Heirloom Brew Shop LLC</t>
  </si>
  <si>
    <t>219 S West St</t>
  </si>
  <si>
    <t>WILLOW CREEK INN LTD</t>
  </si>
  <si>
    <t>3083 Wyant Rd</t>
  </si>
  <si>
    <t>Jerome Enterprises LLC</t>
  </si>
  <si>
    <t>206 W Franklin St</t>
  </si>
  <si>
    <t>The Ice Storm</t>
  </si>
  <si>
    <t>116 S Center St</t>
  </si>
  <si>
    <t>Vivian AVL Limited</t>
  </si>
  <si>
    <t>348 Depot St Ste 190</t>
  </si>
  <si>
    <t>Waba Cafe LLC</t>
  </si>
  <si>
    <t>1129 Weaver Dairy Rd. Ste I</t>
  </si>
  <si>
    <t>Margaret Radzwiller</t>
  </si>
  <si>
    <t>1404 Virginia Ave</t>
  </si>
  <si>
    <t>ICHIBAN SUSHI&amp;HIBACHI BUFFET INC</t>
  </si>
  <si>
    <t>3302 Queen City Dr</t>
  </si>
  <si>
    <t>Q &amp; J ENTERPRISE LLC</t>
  </si>
  <si>
    <t>4414-F LAWNDALE DR</t>
  </si>
  <si>
    <t>Smoothies For Life LLC</t>
  </si>
  <si>
    <t>5000 US 70 STE 106</t>
  </si>
  <si>
    <t>23 S Main St</t>
  </si>
  <si>
    <t>Walker &amp; Wooldridge Inc.</t>
  </si>
  <si>
    <t>1514 Purdue Dr</t>
  </si>
  <si>
    <t>Mama Zoe Michaels Inc.</t>
  </si>
  <si>
    <t>2859 Reynolda Rd</t>
  </si>
  <si>
    <t>Rachel Jordan</t>
  </si>
  <si>
    <t>126 N Market St</t>
  </si>
  <si>
    <t>Calvines Coffee Inc</t>
  </si>
  <si>
    <t>2800 Campus Ridge Road Suite 1113 1St Floor</t>
  </si>
  <si>
    <t>Dubya 3 Inc</t>
  </si>
  <si>
    <t>7157 Okelly Chapel Rd</t>
  </si>
  <si>
    <t>The Peaks Blaze LLC</t>
  </si>
  <si>
    <t>15 Peaks Center Ln ST 40</t>
  </si>
  <si>
    <t>Kona Ice Kabana Inc</t>
  </si>
  <si>
    <t>5430 Thom Rd</t>
  </si>
  <si>
    <t>Corfu Inc.</t>
  </si>
  <si>
    <t>258 Broadway St</t>
  </si>
  <si>
    <t>JCW Enterprise INC</t>
  </si>
  <si>
    <t>14815 Ballantyne Village Way Ste 250</t>
  </si>
  <si>
    <t>Jessica &amp; Family Inc.</t>
  </si>
  <si>
    <t>1311 Malcolm Blvd</t>
  </si>
  <si>
    <t>AYKA LLC</t>
  </si>
  <si>
    <t>6616 Hyannis Way</t>
  </si>
  <si>
    <t>B&amp;HJ BROTHERS INC</t>
  </si>
  <si>
    <t>10010 Rose Commons Dr Suite A</t>
  </si>
  <si>
    <t>O.HENRY'S 28801 Inc</t>
  </si>
  <si>
    <t>237 Haywood St</t>
  </si>
  <si>
    <t>PoshNosh Catering Inc.</t>
  </si>
  <si>
    <t>1053 E Whitaker Mill Rd STE 135</t>
  </si>
  <si>
    <t>ZXW INC</t>
  </si>
  <si>
    <t>121 E Chatham St SUITE-A</t>
  </si>
  <si>
    <t>Bali Hai Inc.</t>
  </si>
  <si>
    <t>811 9th Street Suite 170</t>
  </si>
  <si>
    <t>3606 N ELM STREET INC</t>
  </si>
  <si>
    <t>3606 N Elm St SUITE A</t>
  </si>
  <si>
    <t>Militza Del Carmen Garcia Nunez</t>
  </si>
  <si>
    <t>823 Shefford Town Dr</t>
  </si>
  <si>
    <t>Scratch Kitchen and Taproom LLC</t>
  </si>
  <si>
    <t>225 N Salem St</t>
  </si>
  <si>
    <t>Siya Mall Inc</t>
  </si>
  <si>
    <t>6910 Fayetteville Rd Ste 236</t>
  </si>
  <si>
    <t>SK CHO INC</t>
  </si>
  <si>
    <t>8909 Riverview Park Dr</t>
  </si>
  <si>
    <t>The Adams Cake Factory</t>
  </si>
  <si>
    <t>4701 Atlantic Ave Suite 105</t>
  </si>
  <si>
    <t>YHWH YIREH INC</t>
  </si>
  <si>
    <t>230 S Tryon St Unit R2</t>
  </si>
  <si>
    <t>Looky Corp</t>
  </si>
  <si>
    <t>1175 Turlington Ave Unit 101</t>
  </si>
  <si>
    <t>OMSRI CORPORATION</t>
  </si>
  <si>
    <t>8711 Six Forks Rd 101</t>
  </si>
  <si>
    <t>TAAZA FOOD VENTURES INC</t>
  </si>
  <si>
    <t>3252 S Church St</t>
  </si>
  <si>
    <t>Goldsboro Empire Fire LLC</t>
  </si>
  <si>
    <t>1209 N Berkeley Blvd Ste A</t>
  </si>
  <si>
    <t>Waterbean Coffee LLC</t>
  </si>
  <si>
    <t>19420 Jetton Road 105</t>
  </si>
  <si>
    <t>kono health food corporation</t>
  </si>
  <si>
    <t>309 Crossroads Blvd</t>
  </si>
  <si>
    <t>Nazar LLC</t>
  </si>
  <si>
    <t>456 W Franklin St</t>
  </si>
  <si>
    <t>Switzerland Cafe Inc.</t>
  </si>
  <si>
    <t>9440 Hwy 226A</t>
  </si>
  <si>
    <t>Little Switzerland</t>
  </si>
  <si>
    <t>RIO GRANDE - FRIENDLY INC</t>
  </si>
  <si>
    <t>6909 Downwind Rd</t>
  </si>
  <si>
    <t>Ms DiDis Caribbean Kitchen LLC</t>
  </si>
  <si>
    <t>3816 IRONWOOD STREET</t>
  </si>
  <si>
    <t>YAV LLC</t>
  </si>
  <si>
    <t>9009 J M Keynes Dr Suite #4</t>
  </si>
  <si>
    <t>Zweli's INC</t>
  </si>
  <si>
    <t>4600 Durham Chapel Hill Blvd Ste 26</t>
  </si>
  <si>
    <t>Rumi Cafe LLC</t>
  </si>
  <si>
    <t>306 W Franklin Street Suite G</t>
  </si>
  <si>
    <t>Amesbury Lane LLC</t>
  </si>
  <si>
    <t>302 Colonades Way Suite 204</t>
  </si>
  <si>
    <t>300 N Main St</t>
  </si>
  <si>
    <t>BearWaters Brewing Company</t>
  </si>
  <si>
    <t>101 Park St</t>
  </si>
  <si>
    <t>1506 N Main St</t>
  </si>
  <si>
    <t>mr 3s crab pot bar &amp; grill</t>
  </si>
  <si>
    <t>2431 ozark ave</t>
  </si>
  <si>
    <t>Dreamweaver's Brewery LLC</t>
  </si>
  <si>
    <t>115 E North Main St</t>
  </si>
  <si>
    <t>Railroad Cafe of Draper LLC</t>
  </si>
  <si>
    <t>DJN Companies Inc</t>
  </si>
  <si>
    <t>101 Grace Meadows Dr</t>
  </si>
  <si>
    <t>Alessandra MiaFrancesca 2016 LLC</t>
  </si>
  <si>
    <t>941 N Harrison Ave</t>
  </si>
  <si>
    <t>The Argyle Bake Shoppe Inc.</t>
  </si>
  <si>
    <t>4716 N. Croatan Hwy</t>
  </si>
  <si>
    <t>HRC HOSPITALITY GROUP INC</t>
  </si>
  <si>
    <t>6910 Fayetteville Rd</t>
  </si>
  <si>
    <t>TEPPANYAKI BUFFET INC</t>
  </si>
  <si>
    <t>1700 RALEIGH ROAD PKWY W STE 114</t>
  </si>
  <si>
    <t>Cantina23 LLC</t>
  </si>
  <si>
    <t>9808 Gilead Rd #B107</t>
  </si>
  <si>
    <t>GREAT CHINA ENTERPRISE LLC</t>
  </si>
  <si>
    <t>2935 N NC HWY 16</t>
  </si>
  <si>
    <t>Catering by Corey LLC</t>
  </si>
  <si>
    <t>211 Hamburg Mountain Rd</t>
  </si>
  <si>
    <t>Mozelle's Inc.</t>
  </si>
  <si>
    <t>878 W 4th St</t>
  </si>
  <si>
    <t>China One Selma Inc.</t>
  </si>
  <si>
    <t>1108 S Pollock St</t>
  </si>
  <si>
    <t>Wilmington Double Happiness LLC</t>
  </si>
  <si>
    <t>7122 Market St Ste 150 Eastbourne Drive</t>
  </si>
  <si>
    <t>RESSA DUKE</t>
  </si>
  <si>
    <t>335 Main Ave SW</t>
  </si>
  <si>
    <t>Ronnies</t>
  </si>
  <si>
    <t>75 Wilson St.</t>
  </si>
  <si>
    <t>M Hoang Inc</t>
  </si>
  <si>
    <t>5215-B South Blvd</t>
  </si>
  <si>
    <t>WAASCO Management LLC</t>
  </si>
  <si>
    <t>709 Tadlock Dr</t>
  </si>
  <si>
    <t>Lucy's Bakery Inc</t>
  </si>
  <si>
    <t>4522 Potter Rd</t>
  </si>
  <si>
    <t>JBRD Corporation</t>
  </si>
  <si>
    <t>11500 Chestnut Hill Dr</t>
  </si>
  <si>
    <t>IBAME LLC</t>
  </si>
  <si>
    <t>4015 Market St</t>
  </si>
  <si>
    <t>Lowe Valley Venture Inc</t>
  </si>
  <si>
    <t>46 Valley River Ave</t>
  </si>
  <si>
    <t>Southern Style Events and Catering</t>
  </si>
  <si>
    <t>1196 Fairway Dr</t>
  </si>
  <si>
    <t>Piram inc</t>
  </si>
  <si>
    <t>5110 N Roxboro St</t>
  </si>
  <si>
    <t>Sandis Kitchen LLC</t>
  </si>
  <si>
    <t>3754 Brevard Rd Ste 117</t>
  </si>
  <si>
    <t>Horse Shoe</t>
  </si>
  <si>
    <t>TK62 INC</t>
  </si>
  <si>
    <t>290 Pridgen Rd</t>
  </si>
  <si>
    <t>Surf Trails Inc</t>
  </si>
  <si>
    <t>250 Racine Dr Ste 1</t>
  </si>
  <si>
    <t>Sizzlewich</t>
  </si>
  <si>
    <t>3607 Whitehall Park Dr Ste 1200</t>
  </si>
  <si>
    <t>JAPARK</t>
  </si>
  <si>
    <t>2608 Erwin Road 132</t>
  </si>
  <si>
    <t>Gem Lee LLC</t>
  </si>
  <si>
    <t>2101 Peters Creek Pkwy Ste 26</t>
  </si>
  <si>
    <t>PL Development LLC</t>
  </si>
  <si>
    <t>1804 N Berkeley Blvd</t>
  </si>
  <si>
    <t>TLF Biz Works LLC</t>
  </si>
  <si>
    <t>12221 Bridge Creek Way</t>
  </si>
  <si>
    <t>Jay's Chicken Shack LLC</t>
  </si>
  <si>
    <t>646 N0rth Churton St</t>
  </si>
  <si>
    <t>Hyun Hong</t>
  </si>
  <si>
    <t>9630 University City Blvd</t>
  </si>
  <si>
    <t>Kyle Soung</t>
  </si>
  <si>
    <t>6441-B Yadkin Rd</t>
  </si>
  <si>
    <t>Molly's Community Cafe LLC</t>
  </si>
  <si>
    <t>300 Evans St</t>
  </si>
  <si>
    <t>Jukebox Corporation</t>
  </si>
  <si>
    <t>5801 W Hwy 74</t>
  </si>
  <si>
    <t>Bru2u LLC</t>
  </si>
  <si>
    <t>2005 Fairview Rd</t>
  </si>
  <si>
    <t>Fayettenam Ohana LLC</t>
  </si>
  <si>
    <t>4565 Yadkin Rd</t>
  </si>
  <si>
    <t>1026 Ryan Rd</t>
  </si>
  <si>
    <t>WATERLINE BREWING COMPANY LLC</t>
  </si>
  <si>
    <t>721 Surrey St</t>
  </si>
  <si>
    <t>Queen City Endeavors</t>
  </si>
  <si>
    <t>3123 N Davidson St Ste 102</t>
  </si>
  <si>
    <t>Melissae Meadery and Winery LLC</t>
  </si>
  <si>
    <t>175 W Henderson St 272 Plantation Dr.</t>
  </si>
  <si>
    <t>The Wood Box Inc</t>
  </si>
  <si>
    <t>401 N Bridge St</t>
  </si>
  <si>
    <t>Waterbean Coffee</t>
  </si>
  <si>
    <t>9705 Sam Furr Rd Ste A</t>
  </si>
  <si>
    <t>Alex Gromow</t>
  </si>
  <si>
    <t>1600 orchard farm lane</t>
  </si>
  <si>
    <t>Goosy Lucys Inc</t>
  </si>
  <si>
    <t>617 W Main St</t>
  </si>
  <si>
    <t>Chef's Palette Inc.</t>
  </si>
  <si>
    <t>3460 Ten Ten Road Suite #118</t>
  </si>
  <si>
    <t>RHS CORPORATION INC</t>
  </si>
  <si>
    <t>2135 Ayrsley Town Blvd Ste B</t>
  </si>
  <si>
    <t>Mahantswami Inc</t>
  </si>
  <si>
    <t>856 Union St S</t>
  </si>
  <si>
    <t>Julia Robinson</t>
  </si>
  <si>
    <t>430 s church street</t>
  </si>
  <si>
    <t>Lorrmatt LLC</t>
  </si>
  <si>
    <t>1728 Galloway Rd</t>
  </si>
  <si>
    <t>Deccan Spices LLC</t>
  </si>
  <si>
    <t>8121 Kensington Dr Ste F</t>
  </si>
  <si>
    <t>Tanisha Monique Cupcakes LLC</t>
  </si>
  <si>
    <t>1318 North Liberty Street</t>
  </si>
  <si>
    <t>Melanie Brown</t>
  </si>
  <si>
    <t>1881 Lake Pine Dr THE SWEETEST THINGS</t>
  </si>
  <si>
    <t>Oh Miss Inc</t>
  </si>
  <si>
    <t>300 East Blvd</t>
  </si>
  <si>
    <t>Melanies of Boone Inc</t>
  </si>
  <si>
    <t>664 W. King Street</t>
  </si>
  <si>
    <t>Coffee Cone Cafe LLC</t>
  </si>
  <si>
    <t>2042 Killarney Place</t>
  </si>
  <si>
    <t>SiFangCai LLC</t>
  </si>
  <si>
    <t>100 Jerusalem Dr Ste 104</t>
  </si>
  <si>
    <t>JCMK Enterprises LLC</t>
  </si>
  <si>
    <t>118 S Front St</t>
  </si>
  <si>
    <t>Nguyen Enterprises</t>
  </si>
  <si>
    <t>8455 Pit Stop Ct NW Ste 105</t>
  </si>
  <si>
    <t>Poblanos NC Inc</t>
  </si>
  <si>
    <t>808 Friendly Center Rd</t>
  </si>
  <si>
    <t>IFOCUS LLC</t>
  </si>
  <si>
    <t>5478 Robmont Dr</t>
  </si>
  <si>
    <t>Leigh Rock</t>
  </si>
  <si>
    <t>1016 s college rd</t>
  </si>
  <si>
    <t>Tracy Bailey</t>
  </si>
  <si>
    <t>6577 Deans St</t>
  </si>
  <si>
    <t>Leah  Louise</t>
  </si>
  <si>
    <t>301 Camp Rd</t>
  </si>
  <si>
    <t>Little Switzerland Book Exchange d/b/a Battery Park Book Exchange</t>
  </si>
  <si>
    <t>1 Page Avenue SUITE 101</t>
  </si>
  <si>
    <t>Soigne Special Events LLC</t>
  </si>
  <si>
    <t>1512 N. Duke St</t>
  </si>
  <si>
    <t>De La Vid LLC</t>
  </si>
  <si>
    <t>1118 Environ Way</t>
  </si>
  <si>
    <t>Belleau Wood Brewing Company Corp</t>
  </si>
  <si>
    <t>6 W Ivey St</t>
  </si>
  <si>
    <t>JAM Hospitality LLC</t>
  </si>
  <si>
    <t>Vida Tacos LLC</t>
  </si>
  <si>
    <t>1002 Henderson Dr. A</t>
  </si>
  <si>
    <t>Pho Hien Vuong Inc</t>
  </si>
  <si>
    <t>4109 Spring Garden St</t>
  </si>
  <si>
    <t>Natural Taste llc</t>
  </si>
  <si>
    <t>68 Big Cove road</t>
  </si>
  <si>
    <t>Sweet 'Taters LLC</t>
  </si>
  <si>
    <t>102 10th St NW</t>
  </si>
  <si>
    <t>The Urban Turban</t>
  </si>
  <si>
    <t>2105 E Nc Highway 54 Suite AA</t>
  </si>
  <si>
    <t>MAGURO INC</t>
  </si>
  <si>
    <t>190 BRUCEWOOD RD #204</t>
  </si>
  <si>
    <t>jin jin gourmet Inc</t>
  </si>
  <si>
    <t>1048 LILLINGTON HWY</t>
  </si>
  <si>
    <t>Vongnaleth Keomanivong</t>
  </si>
  <si>
    <t>1800 N Main Street 116</t>
  </si>
  <si>
    <t>Gettin Sauced N The City</t>
  </si>
  <si>
    <t>8132 Wheeler Woods Drive</t>
  </si>
  <si>
    <t>Sicilybeby Enterprizes LLC</t>
  </si>
  <si>
    <t>5311 S Miami Blvd Suite A</t>
  </si>
  <si>
    <t>FNA Enterprises Inc</t>
  </si>
  <si>
    <t>522 Kannapolis Pkwy</t>
  </si>
  <si>
    <t>BM Cary LLC</t>
  </si>
  <si>
    <t>2716 Nc 55 Hwy</t>
  </si>
  <si>
    <t>Sai &amp; San LLC</t>
  </si>
  <si>
    <t>6701 Morrison Blvd</t>
  </si>
  <si>
    <t>Black Dog Tavern</t>
  </si>
  <si>
    <t>82 Main St</t>
  </si>
  <si>
    <t>Archies Inc.</t>
  </si>
  <si>
    <t>1811 Lejeune Blvd</t>
  </si>
  <si>
    <t>D.K. Frazier Group LLC</t>
  </si>
  <si>
    <t>16011 Lancaster Hwy Suite C</t>
  </si>
  <si>
    <t>Popcorn Heaven - License Agreement</t>
  </si>
  <si>
    <t>Skyview 22 Catering LLC</t>
  </si>
  <si>
    <t>9307 Turning Wheel Dr</t>
  </si>
  <si>
    <t>Waterbean Coffee Metro</t>
  </si>
  <si>
    <t>1111 Metropolitan Ave Ste 160</t>
  </si>
  <si>
    <t>AJD Restaurant Group</t>
  </si>
  <si>
    <t>1500-A West Morehead St</t>
  </si>
  <si>
    <t>Sparrowhawk Management Inc</t>
  </si>
  <si>
    <t>1215 E Franklin St</t>
  </si>
  <si>
    <t>NEW CHINA GARDEN INC.</t>
  </si>
  <si>
    <t>1033 Randolph St Ste 9</t>
  </si>
  <si>
    <t>Montell Jenkins</t>
  </si>
  <si>
    <t>3202 pierpoint dr apt i</t>
  </si>
  <si>
    <t>Ella Stone</t>
  </si>
  <si>
    <t>1640 Oakhurst Commons Dr Ste 103</t>
  </si>
  <si>
    <t>Primal Brewery LLC</t>
  </si>
  <si>
    <t>16432 Old Statesville Rd</t>
  </si>
  <si>
    <t>Vingit LLC</t>
  </si>
  <si>
    <t>5140 J Old Charlotte Hwy</t>
  </si>
  <si>
    <t>MH Group INC.</t>
  </si>
  <si>
    <t>101 S Tryon St Suite 1</t>
  </si>
  <si>
    <t>Huckleberry's Tryon LLC</t>
  </si>
  <si>
    <t>62 N Trade St</t>
  </si>
  <si>
    <t>Tryon</t>
  </si>
  <si>
    <t>FARM HOUSE OF CHAPEL HILL INC.</t>
  </si>
  <si>
    <t>6004 Millhouse Rd</t>
  </si>
  <si>
    <t>OPH North Carolina Inc.</t>
  </si>
  <si>
    <t>4736 Sharon Rd Unit V</t>
  </si>
  <si>
    <t>Explict Bistro and Lounge</t>
  </si>
  <si>
    <t>1000 NC Music Factory Blvd C10</t>
  </si>
  <si>
    <t>More better ideas</t>
  </si>
  <si>
    <t>309 Washington Ave</t>
  </si>
  <si>
    <t>Barb's North Carolina Kona Ice LLC</t>
  </si>
  <si>
    <t>216 Holly Springs Ct</t>
  </si>
  <si>
    <t>Smokie Grill Cafe</t>
  </si>
  <si>
    <t>5301 Glenwood Avenue</t>
  </si>
  <si>
    <t>Red Chillies LLC</t>
  </si>
  <si>
    <t>5220 New Fashion Way</t>
  </si>
  <si>
    <t>Restaurant 101 Inc.</t>
  </si>
  <si>
    <t>Baba Sikander &amp; co llc</t>
  </si>
  <si>
    <t>3212 Hillsborough St</t>
  </si>
  <si>
    <t>Main Street Coffee &amp; Ice Cream</t>
  </si>
  <si>
    <t>185 N Main St</t>
  </si>
  <si>
    <t>Rutherfordton</t>
  </si>
  <si>
    <t>Wicked Smile Inc</t>
  </si>
  <si>
    <t>301 N West St Suite 101</t>
  </si>
  <si>
    <t>Zada jane's Inc</t>
  </si>
  <si>
    <t>1601 Central Ave</t>
  </si>
  <si>
    <t>John Mason</t>
  </si>
  <si>
    <t>2320 Bale St Suite 100</t>
  </si>
  <si>
    <t>Thomas Sun</t>
  </si>
  <si>
    <t>1361 Kildaire Farm Rd</t>
  </si>
  <si>
    <t>ASP CHARLOTTE II INC</t>
  </si>
  <si>
    <t>14815 Ballantyne Village Way UNIT 170</t>
  </si>
  <si>
    <t>Sazon Mexican Cuisine Inc.</t>
  </si>
  <si>
    <t>2840 Old Cullowhee Rd</t>
  </si>
  <si>
    <t>MM&amp;BD LLC</t>
  </si>
  <si>
    <t>1351C South Park Drive</t>
  </si>
  <si>
    <t>Lantern Inc</t>
  </si>
  <si>
    <t>423 W Franklin St</t>
  </si>
  <si>
    <t>Croissanteria LLC</t>
  </si>
  <si>
    <t>3106 Swing Rd</t>
  </si>
  <si>
    <t>Tap at 1918</t>
  </si>
  <si>
    <t>1135 Falls Road</t>
  </si>
  <si>
    <t>Other &amp;&amp; Licensed Alcohol Producer &amp;&amp; Brewpub, Tasting Room, Taproom ** &amp;&amp; Caterer &amp;&amp; Bar, Saloon, Lounge, Tavern &amp;&amp; Restaurant</t>
  </si>
  <si>
    <t>Cahoons pizza and wings Cahoons pizza and wings</t>
  </si>
  <si>
    <t>303 East Main Street</t>
  </si>
  <si>
    <t>Chick-N-Que</t>
  </si>
  <si>
    <t>2040 Edgemont Rd</t>
  </si>
  <si>
    <t>Anna Giglio</t>
  </si>
  <si>
    <t>149 Sunfish Dr</t>
  </si>
  <si>
    <t>YON NEW</t>
  </si>
  <si>
    <t>213 Mimosa Park Dr</t>
  </si>
  <si>
    <t>Bennett Brands LLC</t>
  </si>
  <si>
    <t>1914 Loganwood Dr</t>
  </si>
  <si>
    <t>Little Doodles Play Cafe LLC</t>
  </si>
  <si>
    <t>6548 Glenwood Avenue</t>
  </si>
  <si>
    <t>Sheryl McDaniel</t>
  </si>
  <si>
    <t>5422 Red Hill Church Rd</t>
  </si>
  <si>
    <t>Coats</t>
  </si>
  <si>
    <t>The Acreage Events LLC</t>
  </si>
  <si>
    <t>460 Biggs Rd</t>
  </si>
  <si>
    <t>R-Hops Inc.</t>
  </si>
  <si>
    <t>1700 City Center Blvd</t>
  </si>
  <si>
    <t>Winston Futures Corporation</t>
  </si>
  <si>
    <t>106 Sea Buoy Court</t>
  </si>
  <si>
    <t>The Palace International Restaurant and Catering</t>
  </si>
  <si>
    <t>1104 Broad Street</t>
  </si>
  <si>
    <t>TKA COFFEE</t>
  </si>
  <si>
    <t>616 N Tryon St.</t>
  </si>
  <si>
    <t>44 Church St</t>
  </si>
  <si>
    <t>SVM MASTERS LLC</t>
  </si>
  <si>
    <t>6461 Old Monroe Rd Suite F</t>
  </si>
  <si>
    <t>1st &amp; Goal</t>
  </si>
  <si>
    <t>7801 University City Blvd</t>
  </si>
  <si>
    <t>Energy Action Purpose LLC</t>
  </si>
  <si>
    <t>440 South Main Street</t>
  </si>
  <si>
    <t>vlh holdings LLC</t>
  </si>
  <si>
    <t>2270 Golden Gate Dr</t>
  </si>
  <si>
    <t>Kurama Sushi and Noodle Express</t>
  </si>
  <si>
    <t>105 N Columbia St</t>
  </si>
  <si>
    <t>Aco-Logistic INC</t>
  </si>
  <si>
    <t>16715 Orchard Stone Run Ste 200</t>
  </si>
  <si>
    <t>First Knight Corporation</t>
  </si>
  <si>
    <t>9630 University City Blvd Unit Q &amp; R</t>
  </si>
  <si>
    <t>KH Nam Enterprise Inc</t>
  </si>
  <si>
    <t>320 S Tryon St #117</t>
  </si>
  <si>
    <t>Juanita Nowell</t>
  </si>
  <si>
    <t>1520 Raleigh Rd</t>
  </si>
  <si>
    <t>CLEAN EATZ GREENVILLE LLC</t>
  </si>
  <si>
    <t>805 Red Banks Rd</t>
  </si>
  <si>
    <t>Barberitos</t>
  </si>
  <si>
    <t>Benichie LLC</t>
  </si>
  <si>
    <t>316 West Geer St.</t>
  </si>
  <si>
    <t>Charlotte Juice Co</t>
  </si>
  <si>
    <t>1115 N Brevard St Suite 9</t>
  </si>
  <si>
    <t>Supreme Food Group LLC</t>
  </si>
  <si>
    <t>2139 Charles St</t>
  </si>
  <si>
    <t>Clayton Bakery</t>
  </si>
  <si>
    <t>8970 US hwy 70 bus.w suite 200</t>
  </si>
  <si>
    <t>Wayside Family Restaurant of Stanfield</t>
  </si>
  <si>
    <t>101 Nc Hwy 200 S</t>
  </si>
  <si>
    <t>Stanfield</t>
  </si>
  <si>
    <t>Maria's Restaurant Inc.</t>
  </si>
  <si>
    <t>6019A Glenwood Ave.</t>
  </si>
  <si>
    <t>Sophisticated Catering Inc.</t>
  </si>
  <si>
    <t>1408 Christian Ave Ste 3</t>
  </si>
  <si>
    <t>JP House LLC</t>
  </si>
  <si>
    <t>3320 Robinwood Rd Suite 150</t>
  </si>
  <si>
    <t>MTK Enterprise Group Inc.</t>
  </si>
  <si>
    <t>1020 S Main St Suite C</t>
  </si>
  <si>
    <t>The Brunch Box LLC</t>
  </si>
  <si>
    <t>2408 Buffaloe Rd</t>
  </si>
  <si>
    <t>casbury inc</t>
  </si>
  <si>
    <t>8040 Providence Rd Ste 200</t>
  </si>
  <si>
    <t>Zukku Sushi Charlotte LLC</t>
  </si>
  <si>
    <t>1115 N Brevard St 18</t>
  </si>
  <si>
    <t>MRS Brews LLC</t>
  </si>
  <si>
    <t>Mean Bean Coffee Company</t>
  </si>
  <si>
    <t>444 Mill Creek Rd Unit E</t>
  </si>
  <si>
    <t>Tart Sweets</t>
  </si>
  <si>
    <t>1834 Woodstone Dr</t>
  </si>
  <si>
    <t>Crumbstruction Food Truck LLc</t>
  </si>
  <si>
    <t>401 Foxbridge Ct</t>
  </si>
  <si>
    <t>Ribeyes Downeast Inc.</t>
  </si>
  <si>
    <t>104 Golfin Dolphin Dr</t>
  </si>
  <si>
    <t>The Asheville Kitchen LLC</t>
  </si>
  <si>
    <t>384 Merrimon Ave</t>
  </si>
  <si>
    <t>Aggies Restaurant Inc</t>
  </si>
  <si>
    <t>7209 E W T Harris Blvd Ste B</t>
  </si>
  <si>
    <t>city of legends sports bar &amp; grill</t>
  </si>
  <si>
    <t>1495 College Ave</t>
  </si>
  <si>
    <t>Geomeld LLC</t>
  </si>
  <si>
    <t>A110 Morganton Heights Blvd</t>
  </si>
  <si>
    <t>CH &amp; CN INC</t>
  </si>
  <si>
    <t>440 S Church St Ste 104</t>
  </si>
  <si>
    <t>JJ &amp; W Restaurant</t>
  </si>
  <si>
    <t>21 Tennessee St</t>
  </si>
  <si>
    <t>S&amp;K Funnel Cakes LLC</t>
  </si>
  <si>
    <t>6104 Robert St</t>
  </si>
  <si>
    <t>YUME BISTRO LLC</t>
  </si>
  <si>
    <t>1508 S Mint St SUITE A</t>
  </si>
  <si>
    <t>Sweet Treats By Ann LLC</t>
  </si>
  <si>
    <t>1014 Grays Land Ct Apt 115</t>
  </si>
  <si>
    <t>Sand Hill Kitchen LLC</t>
  </si>
  <si>
    <t>491 Sardis Rd</t>
  </si>
  <si>
    <t>Pure Soul LLC</t>
  </si>
  <si>
    <t>4125 Durham Chapel Hill Blvd Ste 1</t>
  </si>
  <si>
    <t>THIEN Inc.</t>
  </si>
  <si>
    <t>3710 Shannon Road Suite 116</t>
  </si>
  <si>
    <t>Kim and Bob</t>
  </si>
  <si>
    <t>160 NE Maynard Rd suit 114</t>
  </si>
  <si>
    <t>FGH4 INC</t>
  </si>
  <si>
    <t>4141 Parklake Ave. Ste 135</t>
  </si>
  <si>
    <t>Eat Real Food Inc</t>
  </si>
  <si>
    <t>151 Hillcrest Avenue</t>
  </si>
  <si>
    <t>Dark City Deli LLC</t>
  </si>
  <si>
    <t>122 Cherry St</t>
  </si>
  <si>
    <t>Whiteaker BMT</t>
  </si>
  <si>
    <t>2623 Raeford Rd</t>
  </si>
  <si>
    <t>Not Just Coffee LLC</t>
  </si>
  <si>
    <t>417 E 18th St</t>
  </si>
  <si>
    <t>El Canal Inc.</t>
  </si>
  <si>
    <t>8927 J M Keynes Dr Suite 900</t>
  </si>
  <si>
    <t>MMDC Holdings Inc</t>
  </si>
  <si>
    <t>13200 Strickland Road Suite 104</t>
  </si>
  <si>
    <t>Highlands BBQ LLC</t>
  </si>
  <si>
    <t>595 Franklin Rd</t>
  </si>
  <si>
    <t>Single Track Sisters Inc.</t>
  </si>
  <si>
    <t>3 E Jackson Street</t>
  </si>
  <si>
    <t>Windrush on Everett LLC</t>
  </si>
  <si>
    <t>126 Everett St</t>
  </si>
  <si>
    <t>Southport Kitchen of NC INC</t>
  </si>
  <si>
    <t>1643 N Howe St</t>
  </si>
  <si>
    <t>Sugar Buzz Bakery LLC</t>
  </si>
  <si>
    <t>1231 Kildaire Farm Rd</t>
  </si>
  <si>
    <t>Bali Hai J&amp;K LLC</t>
  </si>
  <si>
    <t>1571 highway 70W</t>
  </si>
  <si>
    <t>The Kitchen on Turner L.L.C.</t>
  </si>
  <si>
    <t>133 A Turner Street</t>
  </si>
  <si>
    <t>Qing Wu</t>
  </si>
  <si>
    <t>3935 Brian Jordan Pl Ste 111</t>
  </si>
  <si>
    <t>Trinity</t>
  </si>
  <si>
    <t>MJ's Steak and Seafood LLC</t>
  </si>
  <si>
    <t>620 Dolley Madison Rd</t>
  </si>
  <si>
    <t>Green Lotus Sports LLC</t>
  </si>
  <si>
    <t>238 Longleaf Dr</t>
  </si>
  <si>
    <t>West End</t>
  </si>
  <si>
    <t>Bad Cat Coffee Company LLC</t>
  </si>
  <si>
    <t>411 W Morgan Street</t>
  </si>
  <si>
    <t>mr 3s crab pot incorporated</t>
  </si>
  <si>
    <t>401 Bradford Dr</t>
  </si>
  <si>
    <t>Mister and That Dang Womans Catering</t>
  </si>
  <si>
    <t>74 Jetherage Dr</t>
  </si>
  <si>
    <t>Willow Spring</t>
  </si>
  <si>
    <t>Edenton Ventures LLC</t>
  </si>
  <si>
    <t>354 Bay Point Dr</t>
  </si>
  <si>
    <t>FRESHVIBES GVL2 LLC</t>
  </si>
  <si>
    <t>1725 Forest Hill Dr</t>
  </si>
  <si>
    <t>MadTaps LLC</t>
  </si>
  <si>
    <t>180 Legion Drive</t>
  </si>
  <si>
    <t>Rapid Response Asset Management Group LLC</t>
  </si>
  <si>
    <t>2653 Hope Mills Road 18</t>
  </si>
  <si>
    <t>LOTUS CUISINE II ENTERPRISE INC.</t>
  </si>
  <si>
    <t>4100 C CARMEL ROAD</t>
  </si>
  <si>
    <t>M&amp;R Brown Properties Inc.</t>
  </si>
  <si>
    <t>6438 Highway 66 South</t>
  </si>
  <si>
    <t>King</t>
  </si>
  <si>
    <t>Carolina Vending of Raleigh LLC</t>
  </si>
  <si>
    <t>AMLA Co LLC</t>
  </si>
  <si>
    <t>1918 N. Main Avenue</t>
  </si>
  <si>
    <t>Shoppinhungry llc</t>
  </si>
  <si>
    <t>4403 Oleander Dr Unit h</t>
  </si>
  <si>
    <t>Brule LLC</t>
  </si>
  <si>
    <t>416 S Main St</t>
  </si>
  <si>
    <t>The Quik Snak LLC</t>
  </si>
  <si>
    <t>131 N. Main Street</t>
  </si>
  <si>
    <t>BIG SOUTH DINING LLC</t>
  </si>
  <si>
    <t>217 S Elm St</t>
  </si>
  <si>
    <t>Hokkaido Inc</t>
  </si>
  <si>
    <t>276 Watauga Village Dr Ste K</t>
  </si>
  <si>
    <t>CYPRESS BEND VINEYARDS INC</t>
  </si>
  <si>
    <t>21904 RIVERTON ROAD</t>
  </si>
  <si>
    <t>MORGAN RIDGE VINEYARDS LLC</t>
  </si>
  <si>
    <t>486 John Morgan Rd</t>
  </si>
  <si>
    <t>Licensed Alcohol Producer &amp;&amp; Winery ** &amp;&amp; Brewery and/or microbrewery ** &amp;&amp; Brewpub, Tasting Room, Taproom ** &amp;&amp; Caterer &amp;&amp; Restaurant</t>
  </si>
  <si>
    <t>Milan Pizza</t>
  </si>
  <si>
    <t>1022 Boston Dr</t>
  </si>
  <si>
    <t>Brews Brothers LLC</t>
  </si>
  <si>
    <t>109A Carbonton Rd</t>
  </si>
  <si>
    <t>Mama Voulas</t>
  </si>
  <si>
    <t>2014 Copper Leaf Parkway</t>
  </si>
  <si>
    <t>James Sourisak</t>
  </si>
  <si>
    <t>500 Americhase Dr Suite C</t>
  </si>
  <si>
    <t>Team Greenup LLC</t>
  </si>
  <si>
    <t>2213 Regent Court</t>
  </si>
  <si>
    <t>Boss Ross Dogs LLC</t>
  </si>
  <si>
    <t>512 Townsend Rd</t>
  </si>
  <si>
    <t>Brandi Fox</t>
  </si>
  <si>
    <t>Fenix Duck Charlotte</t>
  </si>
  <si>
    <t>Sweets and Stems</t>
  </si>
  <si>
    <t>514 E Broad Street</t>
  </si>
  <si>
    <t>Jaime Love</t>
  </si>
  <si>
    <t>2020 Twin Acres Rd</t>
  </si>
  <si>
    <t>XMN LLC</t>
  </si>
  <si>
    <t>5103 W Market St STE D</t>
  </si>
  <si>
    <t>Awaze Ethiopian Eritrean Cuisine</t>
  </si>
  <si>
    <t>904 NE MAYNARD RD</t>
  </si>
  <si>
    <t>Alex Still</t>
  </si>
  <si>
    <t>2542 love joy rd</t>
  </si>
  <si>
    <t>Five Loaves Catering Inc</t>
  </si>
  <si>
    <t>710 Coliseum Dr</t>
  </si>
  <si>
    <t>Cong Li</t>
  </si>
  <si>
    <t>2205 Oak Ridge Rd Ste O</t>
  </si>
  <si>
    <t>NEW NO 1 CHINESE BUFFET INC</t>
  </si>
  <si>
    <t>364 US 70 WEST #B 8</t>
  </si>
  <si>
    <t>Uptown 101 LLC</t>
  </si>
  <si>
    <t>101 College St</t>
  </si>
  <si>
    <t>ALEEM VENTURES INC</t>
  </si>
  <si>
    <t>1216 Bridford Pkwy Unit M</t>
  </si>
  <si>
    <t>Farotage Nation Lounge</t>
  </si>
  <si>
    <t>3601 Capital boulevard 103-105</t>
  </si>
  <si>
    <t>Bean Vegan Cuisine LLC</t>
  </si>
  <si>
    <t>3001 E Independence Blvd</t>
  </si>
  <si>
    <t>Z&amp;B Inc</t>
  </si>
  <si>
    <t>13200 Strickland Rd Ste 110</t>
  </si>
  <si>
    <t>106 N Main St</t>
  </si>
  <si>
    <t>Crooked Tail Cat Cafe Inc</t>
  </si>
  <si>
    <t>604 S. Elm St</t>
  </si>
  <si>
    <t>1550 Buck Jones Rd</t>
  </si>
  <si>
    <t>Shea Spicer</t>
  </si>
  <si>
    <t>170 Cook St</t>
  </si>
  <si>
    <t>Rural Hall</t>
  </si>
  <si>
    <t>Ishi Inc.</t>
  </si>
  <si>
    <t>9205 University City Blvd</t>
  </si>
  <si>
    <t>Mountain Green Enterprises</t>
  </si>
  <si>
    <t>4250 US 64/74A Hwy</t>
  </si>
  <si>
    <t>LORMAC ENTERPRISE INC.</t>
  </si>
  <si>
    <t>6079 Turnpike Rd</t>
  </si>
  <si>
    <t>SKS Fodds LLC</t>
  </si>
  <si>
    <t>3130 Driwood Ct Suite B</t>
  </si>
  <si>
    <t>kakes by kelly llc</t>
  </si>
  <si>
    <t>salem chapel rd</t>
  </si>
  <si>
    <t>Night Kitchen Bakery LLC</t>
  </si>
  <si>
    <t>10 W Franklin Street 140</t>
  </si>
  <si>
    <t>MCE Ventures LLC</t>
  </si>
  <si>
    <t>207 Paragon Pkwy</t>
  </si>
  <si>
    <t>Eat Drink Here LLC</t>
  </si>
  <si>
    <t>COSMIC CANTINA INC</t>
  </si>
  <si>
    <t>714 9th St</t>
  </si>
  <si>
    <t>Bleu Barn Bistro</t>
  </si>
  <si>
    <t>1801 cross beam dr suite k</t>
  </si>
  <si>
    <t>Julius West</t>
  </si>
  <si>
    <t>6104 Bur Trail</t>
  </si>
  <si>
    <t>Mouzone Enterprises</t>
  </si>
  <si>
    <t>421 Fayetteville Street</t>
  </si>
  <si>
    <t>Snowie Ice of North Carol</t>
  </si>
  <si>
    <t>327 Gibbs Road</t>
  </si>
  <si>
    <t>Tamarra Fincher</t>
  </si>
  <si>
    <t>6811 Fernwood Dr Apt E</t>
  </si>
  <si>
    <t>Kym Brown</t>
  </si>
  <si>
    <t>1529 Greenville Highway</t>
  </si>
  <si>
    <t>SAS Food Concepts LLC</t>
  </si>
  <si>
    <t>1566 Benson Rd</t>
  </si>
  <si>
    <t>Wei Wei Inc.</t>
  </si>
  <si>
    <t>210 N Church St Unit 1312</t>
  </si>
  <si>
    <t>1900 Mexican Grill and Tequila Bar LLC</t>
  </si>
  <si>
    <t>1523 Elizabeth Ave Ste 110</t>
  </si>
  <si>
    <t>Beach Bumz Inc</t>
  </si>
  <si>
    <t>515 Arendell St</t>
  </si>
  <si>
    <t>LING LIU ENTERPRISE INC</t>
  </si>
  <si>
    <t>1400 Charles Blvd Ste 120</t>
  </si>
  <si>
    <t>Oshu llc</t>
  </si>
  <si>
    <t>920 S Jefferson Ave</t>
  </si>
  <si>
    <t>Subway of Rolesville Inc</t>
  </si>
  <si>
    <t>SALT &amp; PEPPER OF NC INC</t>
  </si>
  <si>
    <t>3793 Samet Dr 180</t>
  </si>
  <si>
    <t>L&amp;S General Corporation</t>
  </si>
  <si>
    <t>1100 N Wesleyan Blvd Ste 8008</t>
  </si>
  <si>
    <t>ROYAL LOUNGE INC</t>
  </si>
  <si>
    <t>3793 Samet Dr 135</t>
  </si>
  <si>
    <t>Kreative Kravingz</t>
  </si>
  <si>
    <t>1211 DREW ST</t>
  </si>
  <si>
    <t>Charles McGrady</t>
  </si>
  <si>
    <t>308 MARLIN LN</t>
  </si>
  <si>
    <t>Brewmasters Inc.</t>
  </si>
  <si>
    <t>Nived ventures LLC</t>
  </si>
  <si>
    <t>8521 Brier Creek Pkwy Ste 103</t>
  </si>
  <si>
    <t>Zz BBQ LLC</t>
  </si>
  <si>
    <t>3732 MADELINE WAY</t>
  </si>
  <si>
    <t>Balaji Corporation</t>
  </si>
  <si>
    <t>1025 Outlet Center Dr Ste 910</t>
  </si>
  <si>
    <t>JenCar Ventures Inc</t>
  </si>
  <si>
    <t>4009 Bankshire Ln</t>
  </si>
  <si>
    <t>DURHAM CHINA INC</t>
  </si>
  <si>
    <t>1418 AVONDALE DR SUITE 4</t>
  </si>
  <si>
    <t>Cheers Too Management LLC</t>
  </si>
  <si>
    <t>2803 RAEFORD ROAD</t>
  </si>
  <si>
    <t>T&amp;J Fidakia INC.</t>
  </si>
  <si>
    <t>701 W South Main St</t>
  </si>
  <si>
    <t>MAGICAL S LLC</t>
  </si>
  <si>
    <t>342 MERIN HEIGHT RD</t>
  </si>
  <si>
    <t>LeAnna Lee</t>
  </si>
  <si>
    <t>800 Sandy Cross Rd</t>
  </si>
  <si>
    <t>DEBORAH A VANDEN-HEUVEL</t>
  </si>
  <si>
    <t>209 Riverwalk Cir</t>
  </si>
  <si>
    <t>NUMBER ONE FUJI LLC</t>
  </si>
  <si>
    <t>588 CENTRAL ST</t>
  </si>
  <si>
    <t>EJChan inc</t>
  </si>
  <si>
    <t>437 N Main St</t>
  </si>
  <si>
    <t>New Panda LLC</t>
  </si>
  <si>
    <t>GTG TOLANI &amp; HIATT INC</t>
  </si>
  <si>
    <t>3639 Saddle Brook Dr</t>
  </si>
  <si>
    <t>House at Gatewood</t>
  </si>
  <si>
    <t>4017 McKee School Rd</t>
  </si>
  <si>
    <t>Hurdle Mills</t>
  </si>
  <si>
    <t>Third St Donuts Inc</t>
  </si>
  <si>
    <t>101 N 3rd St</t>
  </si>
  <si>
    <t>CASA GRANDE 4 INC</t>
  </si>
  <si>
    <t>2206 Roxie St NE</t>
  </si>
  <si>
    <t>NC Lobster LLC</t>
  </si>
  <si>
    <t>204 Diggory Dr</t>
  </si>
  <si>
    <t>MARIOLINO'S ITALIAN CUISINE INC.</t>
  </si>
  <si>
    <t>495 HWY 64 BUSINESS</t>
  </si>
  <si>
    <t>ZC HAWAIIAN BBQ INC</t>
  </si>
  <si>
    <t>2224 GOLDEN GATE DR</t>
  </si>
  <si>
    <t>Feeney's Frozen Yogurt Inc.</t>
  </si>
  <si>
    <t>2994 Grasmere Dr</t>
  </si>
  <si>
    <t>GERBER BLAZE LLC</t>
  </si>
  <si>
    <t>1840 Hendersonville Rd STE A</t>
  </si>
  <si>
    <t>Nori Asian Fusion and Sushi Bar</t>
  </si>
  <si>
    <t>1412 Barclay Pointe Blvd Ste 1006</t>
  </si>
  <si>
    <t>TDY LLC</t>
  </si>
  <si>
    <t>13200 Falls Of Neuse Rd Ste 117</t>
  </si>
  <si>
    <t>Pamalahall llc</t>
  </si>
  <si>
    <t>204 Us Hwy 17 South</t>
  </si>
  <si>
    <t>CARY FARM SUBWAY INC.</t>
  </si>
  <si>
    <t>2010 Kildaire Farm Rd</t>
  </si>
  <si>
    <t>Tasu Asian Bistro and Sushi INC</t>
  </si>
  <si>
    <t>8919 Brier Creek Pkwy</t>
  </si>
  <si>
    <t>NI ASIAN KITCHEN INC</t>
  </si>
  <si>
    <t>8817 SIX FORKS RD</t>
  </si>
  <si>
    <t>CAJUN RESTAURANT DURHAM LLC</t>
  </si>
  <si>
    <t>2608 Erwin Rd #104</t>
  </si>
  <si>
    <t>Bokaninas LLC</t>
  </si>
  <si>
    <t>105 Greenfield Heights Blvd</t>
  </si>
  <si>
    <t>Marleys LLC</t>
  </si>
  <si>
    <t>6228 Yadkin Rd</t>
  </si>
  <si>
    <t>Felipe Castillo</t>
  </si>
  <si>
    <t>37 Union St S Ste A</t>
  </si>
  <si>
    <t>NEW CHINA CAFE INC</t>
  </si>
  <si>
    <t>2564 Kinmere Dr</t>
  </si>
  <si>
    <t>Hibachi Oak Lake Inc</t>
  </si>
  <si>
    <t>2908 Oak Lake Blvd Ste 108</t>
  </si>
  <si>
    <t>Subway of Five Points Inc</t>
  </si>
  <si>
    <t>Webb-Ferretti Inc.</t>
  </si>
  <si>
    <t>3520 S College Rd Unit A</t>
  </si>
  <si>
    <t>fat gold fish llc</t>
  </si>
  <si>
    <t>905 W Main St suite 20-H</t>
  </si>
  <si>
    <t>Brushy Mountain Smokehouse and Creamery LLC</t>
  </si>
  <si>
    <t>201 Wilkesboro Blvd.</t>
  </si>
  <si>
    <t>North Wilkesboro</t>
  </si>
  <si>
    <t>Frankie Turner</t>
  </si>
  <si>
    <t>118.N Fort Fisher Blvd</t>
  </si>
  <si>
    <t>MONTERREY MEXICAN GRILL 2 LLC</t>
  </si>
  <si>
    <t>1722 Fordham Blvd</t>
  </si>
  <si>
    <t>Iron Gate Winery Inc.</t>
  </si>
  <si>
    <t>2540 Lynch Store Rd</t>
  </si>
  <si>
    <t>The Coffee Lodge of NC</t>
  </si>
  <si>
    <t>1623 Buffalo Shoals Rd</t>
  </si>
  <si>
    <t>Zen Sushi inc</t>
  </si>
  <si>
    <t>640 Merrimon Ave Ste 205</t>
  </si>
  <si>
    <t>keith marley</t>
  </si>
  <si>
    <t>2538 Wonderland Trl</t>
  </si>
  <si>
    <t>SRI LAKSHMI FOODS LLC</t>
  </si>
  <si>
    <t>9539 Pinnacle Dr Ste 100</t>
  </si>
  <si>
    <t>XIU HUA LIN</t>
  </si>
  <si>
    <t>3711 ELMSLEY CT STE104</t>
  </si>
  <si>
    <t>CSX Investment Corp</t>
  </si>
  <si>
    <t>714 Greenville Blvd SE Ste F1</t>
  </si>
  <si>
    <t>Amys Pizza Inc</t>
  </si>
  <si>
    <t>113 Pointe South Dr</t>
  </si>
  <si>
    <t>nrs llc</t>
  </si>
  <si>
    <t>8036 providence rd suit 900</t>
  </si>
  <si>
    <t>All Things Foods L.L.C.</t>
  </si>
  <si>
    <t>9716 Long Hill Dr</t>
  </si>
  <si>
    <t>SHOGUN JR EXPRESS INC</t>
  </si>
  <si>
    <t>700 S REILLY RD STE 108</t>
  </si>
  <si>
    <t>Funtastic Foods LLC</t>
  </si>
  <si>
    <t>412 Pinetree Lane</t>
  </si>
  <si>
    <t>Greene's Cafe of Forest City INC.</t>
  </si>
  <si>
    <t>858 W Main St</t>
  </si>
  <si>
    <t>Sheng Ramen LLC</t>
  </si>
  <si>
    <t>15201 John J Delaney Dr Ste B</t>
  </si>
  <si>
    <t>Copeland Springs Farm LLC</t>
  </si>
  <si>
    <t>193b Lorax Lane</t>
  </si>
  <si>
    <t>L &amp; T DRAGON BUFFET INC</t>
  </si>
  <si>
    <t>1409 W Ehringhaus St</t>
  </si>
  <si>
    <t>PLATES GO LLC</t>
  </si>
  <si>
    <t>6014 Duraleigh Rd</t>
  </si>
  <si>
    <t>Patou LLC</t>
  </si>
  <si>
    <t>605 S Madison St</t>
  </si>
  <si>
    <t>Yong  Wen Zhu</t>
  </si>
  <si>
    <t>3709 Battleground Ave Ste E</t>
  </si>
  <si>
    <t>BCG GROUP INC  HUNAM CHINESE RESTAURANT</t>
  </si>
  <si>
    <t>1127 E 10TH ST</t>
  </si>
  <si>
    <t>Angelena Love</t>
  </si>
  <si>
    <t>101 S Reilly Rd</t>
  </si>
  <si>
    <t>Brouwerij Cursus Keme</t>
  </si>
  <si>
    <t>155 Thompson St</t>
  </si>
  <si>
    <t>A&amp;K Enterprises of North Carolina Inc</t>
  </si>
  <si>
    <t>4623 W Gate City Blvd Ste E</t>
  </si>
  <si>
    <t>Sweet Beans Inc</t>
  </si>
  <si>
    <t>2302 Arendell St Ste G</t>
  </si>
  <si>
    <t>TIRAMISU CAFE INC.</t>
  </si>
  <si>
    <t>6008 Falls Of Neuse Rd</t>
  </si>
  <si>
    <t>CBK OF NC INC</t>
  </si>
  <si>
    <t>2575 Highway 105 S</t>
  </si>
  <si>
    <t>LISA HOMESLEY</t>
  </si>
  <si>
    <t>30 Windy Hill Cir</t>
  </si>
  <si>
    <t>MIN'S ASIAN FUSION ICHIBAN RESTAURANT INC.</t>
  </si>
  <si>
    <t>28 NC HWY 33 WEST</t>
  </si>
  <si>
    <t>Taco Riendo 3 Inc</t>
  </si>
  <si>
    <t>3619 Reynolda Rd</t>
  </si>
  <si>
    <t>KISORO JAPANESE RESTAURANT INC</t>
  </si>
  <si>
    <t>1587 Liberty Dr</t>
  </si>
  <si>
    <t>Asheville Yacht Club</t>
  </si>
  <si>
    <t>87 Patton Ave</t>
  </si>
  <si>
    <t>Frederick Brown</t>
  </si>
  <si>
    <t>24 Us Highway 221</t>
  </si>
  <si>
    <t>HUI SHEN CEN</t>
  </si>
  <si>
    <t>1575 A NEW GARDEN RD</t>
  </si>
  <si>
    <t>30 Love Inc</t>
  </si>
  <si>
    <t>1127 Military Cutoff Rd</t>
  </si>
  <si>
    <t>MONTERREY MEXICAN RESTAURANT 66 INC</t>
  </si>
  <si>
    <t>1001 E WT Harris Blvd SUITE A</t>
  </si>
  <si>
    <t>Peter Ormond Ormond</t>
  </si>
  <si>
    <t>1866 CHRISTIAN LIGHT ROAD</t>
  </si>
  <si>
    <t>Belmont Breakfast Group LLC</t>
  </si>
  <si>
    <t>6425 Wilkinson Blvd Suite A</t>
  </si>
  <si>
    <t>G58 CUISINE INC</t>
  </si>
  <si>
    <t>10958 Chapel Hill Rd</t>
  </si>
  <si>
    <t>DKT Jones LLC</t>
  </si>
  <si>
    <t>2141 Colington Rd</t>
  </si>
  <si>
    <t>BEM Enterprises LLC</t>
  </si>
  <si>
    <t>425 Clark Blvd</t>
  </si>
  <si>
    <t>Restaurant X1 INC</t>
  </si>
  <si>
    <t>408 S Main St</t>
  </si>
  <si>
    <t>Tu International LLC</t>
  </si>
  <si>
    <t>5433 Wade Park Blvd Ste 280</t>
  </si>
  <si>
    <t>Salty Caper  LLC</t>
  </si>
  <si>
    <t>Pulcinella Italian Restaurant LLC</t>
  </si>
  <si>
    <t>4711 Hope Valley Rd Ste 1-E</t>
  </si>
  <si>
    <t>Phil's Deli Inc.</t>
  </si>
  <si>
    <t>4223-6 Providence Road</t>
  </si>
  <si>
    <t>TC LEE GARDEN INC</t>
  </si>
  <si>
    <t>5470 Apex Peakway</t>
  </si>
  <si>
    <t>Zeko's of Whiteville Inc.</t>
  </si>
  <si>
    <t>1334 S Madison St</t>
  </si>
  <si>
    <t>Timothy Francis</t>
  </si>
  <si>
    <t>307 W Granville St</t>
  </si>
  <si>
    <t>Rude Awakening Inc</t>
  </si>
  <si>
    <t>227 Hay St</t>
  </si>
  <si>
    <t>CHEN HOUSE INC</t>
  </si>
  <si>
    <t>2104 Phillips Ave</t>
  </si>
  <si>
    <t>Bones Grill</t>
  </si>
  <si>
    <t>129 W HAMLET ST</t>
  </si>
  <si>
    <t>Ni Brother Inc.</t>
  </si>
  <si>
    <t>4040 Ed Dr. Suite 121</t>
  </si>
  <si>
    <t>DON RAMON'S TACO SHOP LLC</t>
  </si>
  <si>
    <t>300 N REILLY ROAD</t>
  </si>
  <si>
    <t>Lulus Italian Ice LLC</t>
  </si>
  <si>
    <t>14100 Sunnyhill Grove Rd</t>
  </si>
  <si>
    <t>Anjalena LLC</t>
  </si>
  <si>
    <t>500 S College St</t>
  </si>
  <si>
    <t>PriyaDarshan Inc</t>
  </si>
  <si>
    <t>3108 Grace Park Dr</t>
  </si>
  <si>
    <t>Catawba County Food Truck LLC</t>
  </si>
  <si>
    <t>1050 Old Lenoir Rd</t>
  </si>
  <si>
    <t>Corteshia Bailey</t>
  </si>
  <si>
    <t>400 Fairgreen Dr</t>
  </si>
  <si>
    <t>Event Espresso Catering LLC</t>
  </si>
  <si>
    <t>3210 Wendell Blvd.</t>
  </si>
  <si>
    <t>Unforgettable Food Affair</t>
  </si>
  <si>
    <t>5533 Nc Hwy 42 W Suite B26</t>
  </si>
  <si>
    <t>Kendra Vanhook</t>
  </si>
  <si>
    <t>549 ARBOR HILL RD APT 5A</t>
  </si>
  <si>
    <t>321 Uptown Lounge Inc.</t>
  </si>
  <si>
    <t>321 N Caldwell St Ste A</t>
  </si>
  <si>
    <t>Asheville Beverage &amp; Event Supply</t>
  </si>
  <si>
    <t>19 Zillicoa St Ste 100</t>
  </si>
  <si>
    <t>Red Hot Roastery</t>
  </si>
  <si>
    <t>267 Howard st.</t>
  </si>
  <si>
    <t>Blue Pineapple Bakery</t>
  </si>
  <si>
    <t>1506 A Purdue Drive</t>
  </si>
  <si>
    <t>Tex and Shirleys Family Restaurant</t>
  </si>
  <si>
    <t>1720 Battleground Avenue</t>
  </si>
  <si>
    <t>Jive Turkeys LLC</t>
  </si>
  <si>
    <t>2804 Randleman Rd. L</t>
  </si>
  <si>
    <t>Laughing Seed Inc The</t>
  </si>
  <si>
    <t>40 Wall St</t>
  </si>
  <si>
    <t>The Kilted Buffalo LangTree</t>
  </si>
  <si>
    <t>119 Landings Dr Suite 101</t>
  </si>
  <si>
    <t>Cup or cakes by BDB llc</t>
  </si>
  <si>
    <t>75-3 Balsam Rd</t>
  </si>
  <si>
    <t>White Rabbit Pub</t>
  </si>
  <si>
    <t>3030 Fort Bragg Rd</t>
  </si>
  <si>
    <t>FAEVIN ENTERPRISES INC</t>
  </si>
  <si>
    <t>678 W Main St</t>
  </si>
  <si>
    <t>Vegan Flava Inc</t>
  </si>
  <si>
    <t>306 Franklin St Ste G Suite G</t>
  </si>
  <si>
    <t>Cowboy of Winston-Salem Inc</t>
  </si>
  <si>
    <t>115 S Main St</t>
  </si>
  <si>
    <t>Burns &amp; Jennings LLC</t>
  </si>
  <si>
    <t>5000 Memory Rd</t>
  </si>
  <si>
    <t>CHINA WOK 8 INC</t>
  </si>
  <si>
    <t>640 S. VAN BUREN RD. UNIT O</t>
  </si>
  <si>
    <t>North Carolina Spirits LLC</t>
  </si>
  <si>
    <t>504 7th Ave E</t>
  </si>
  <si>
    <t>ARVIAN LLC</t>
  </si>
  <si>
    <t>2305 Barrowcliffe Dr NW</t>
  </si>
  <si>
    <t>Zeno's Italian Restaurant Inc</t>
  </si>
  <si>
    <t>908 Albemarle Rd</t>
  </si>
  <si>
    <t>Dine by Design LLC</t>
  </si>
  <si>
    <t>3801 Willowood Dr</t>
  </si>
  <si>
    <t>Court Street Grille</t>
  </si>
  <si>
    <t>113 West Court Square</t>
  </si>
  <si>
    <t>Neo K&amp;H LLC.</t>
  </si>
  <si>
    <t>8314 Pineville Matthews Rd Suite 901</t>
  </si>
  <si>
    <t>Wine Merchants Warehouse Inc.</t>
  </si>
  <si>
    <t>205 S Stratford Rd Ste N</t>
  </si>
  <si>
    <t>ISLAND CUISINE LLC</t>
  </si>
  <si>
    <t>6246 Towncenter Dr</t>
  </si>
  <si>
    <t>JBAK LLC</t>
  </si>
  <si>
    <t>2347 Nc Highway 751</t>
  </si>
  <si>
    <t>Press and Porter Coffeehouse and Taps LLC</t>
  </si>
  <si>
    <t>8 Union St S</t>
  </si>
  <si>
    <t>New China Buffet at Hendersonville Inc.</t>
  </si>
  <si>
    <t>114 Henderson Crossing Plaza</t>
  </si>
  <si>
    <t>L &amp; M Vending LLC</t>
  </si>
  <si>
    <t>164 Kiskadee Dr</t>
  </si>
  <si>
    <t>NOAH'S GRILL INC.</t>
  </si>
  <si>
    <t>2434 Oak Grove Church Rd</t>
  </si>
  <si>
    <t>King Canary Brewing Company</t>
  </si>
  <si>
    <t>562 Williamson Rd</t>
  </si>
  <si>
    <t>The Cafe On Loach LLC</t>
  </si>
  <si>
    <t>329 Loach St</t>
  </si>
  <si>
    <t>Lindsey Galvez</t>
  </si>
  <si>
    <t>175 Weaverville Rd Suite 1b</t>
  </si>
  <si>
    <t>CHUNG TAI CHAN</t>
  </si>
  <si>
    <t>2302 Nash St N</t>
  </si>
  <si>
    <t>LA POBLANITA BAR AND GRILL INC</t>
  </si>
  <si>
    <t>1925 Westinghouse Blvd</t>
  </si>
  <si>
    <t>Jackson's Cafeteria of Gastonia Inc.</t>
  </si>
  <si>
    <t>1453 E Franklin Blvd</t>
  </si>
  <si>
    <t>TruBlu Ventures Inc</t>
  </si>
  <si>
    <t>1417 N Marine Blvd</t>
  </si>
  <si>
    <t>Blackwater Cider LLC</t>
  </si>
  <si>
    <t>106 Railroad St</t>
  </si>
  <si>
    <t>CB Cross Creek LLC</t>
  </si>
  <si>
    <t>419 Cross Creek Mall FC10</t>
  </si>
  <si>
    <t>STONE BOWL KOREAN RESTAURANT INC</t>
  </si>
  <si>
    <t>1987 Hendersonville Rd Ste A</t>
  </si>
  <si>
    <t>K &amp; D OF CHARLOTTE INC</t>
  </si>
  <si>
    <t>14126 RIVERGATE PARKWAY STE 400</t>
  </si>
  <si>
    <t>Tasty Grill NC Inc</t>
  </si>
  <si>
    <t>1500 E Market St Ste G</t>
  </si>
  <si>
    <t>IOLA LILLIE KIM LEGENDARY SOUL FOOD</t>
  </si>
  <si>
    <t>Comer Khori LLC</t>
  </si>
  <si>
    <t>433 Spring Garden St Suite 107</t>
  </si>
  <si>
    <t>M &amp; S INVESTOR CORPORATION</t>
  </si>
  <si>
    <t>1058 W Club Blvd Ste 434</t>
  </si>
  <si>
    <t>KJL Enterprises LLC</t>
  </si>
  <si>
    <t>1407 E Main St</t>
  </si>
  <si>
    <t>YEUNG BROTHERINC.</t>
  </si>
  <si>
    <t>90 LOWES DR</t>
  </si>
  <si>
    <t>Crabtree Food Corp</t>
  </si>
  <si>
    <t>4325 Glenwood Ave Ste 2043</t>
  </si>
  <si>
    <t>Chef Mario's Inc.</t>
  </si>
  <si>
    <t>2610 Wycliff Road Ste. 23</t>
  </si>
  <si>
    <t>Reihaneh Fazl Inc.</t>
  </si>
  <si>
    <t>3789-102 NC Highway 42 W</t>
  </si>
  <si>
    <t>THAI CHINA BUFFET LLC</t>
  </si>
  <si>
    <t>4900 NC HWY 55 STE 200</t>
  </si>
  <si>
    <t>Galloway and Sons Investment Group INC</t>
  </si>
  <si>
    <t>Craftboro Brewing Depot LLC</t>
  </si>
  <si>
    <t>101 Two Hills Drive Unit 180</t>
  </si>
  <si>
    <t>RALEIGH FOOD GROUP INC</t>
  </si>
  <si>
    <t>7277 HWY 42 W STE 213</t>
  </si>
  <si>
    <t>PORT CITY SUSHI INC</t>
  </si>
  <si>
    <t>16 SOUTH FRONT ST</t>
  </si>
  <si>
    <t>Mon Macaron LLC</t>
  </si>
  <si>
    <t>111 Seaboard Ave Ste 118</t>
  </si>
  <si>
    <t>ASIAN GRILL INTERNATIONAL INC.</t>
  </si>
  <si>
    <t>2635 Hendersonville Rd</t>
  </si>
  <si>
    <t>HE'S GROUP INC</t>
  </si>
  <si>
    <t>1029 E Broad St</t>
  </si>
  <si>
    <t>THOMAS STREET TAVERN INC</t>
  </si>
  <si>
    <t>1218 Thomas Ave</t>
  </si>
  <si>
    <t>Tufano's Wine Bar LLC</t>
  </si>
  <si>
    <t>110 W Walnut St</t>
  </si>
  <si>
    <t>Rivers Capitol</t>
  </si>
  <si>
    <t>1124 North North 4th street</t>
  </si>
  <si>
    <t>WEHRLOOM AVL LLC</t>
  </si>
  <si>
    <t>32 Banks Ave Ste</t>
  </si>
  <si>
    <t>TS Cafe NC-24 LLC</t>
  </si>
  <si>
    <t>228 Crossroads Blvd unit 2430</t>
  </si>
  <si>
    <t>D&amp;F Catering INC</t>
  </si>
  <si>
    <t>3512 Indian Heaps Rd</t>
  </si>
  <si>
    <t>East Bend</t>
  </si>
  <si>
    <t>PARSA INC.</t>
  </si>
  <si>
    <t>13200 Falls Of Neuse Rd Ste 129</t>
  </si>
  <si>
    <t>Fields Corral LLC</t>
  </si>
  <si>
    <t>2618 S Horner Blvd</t>
  </si>
  <si>
    <t>Three Compadres Inc</t>
  </si>
  <si>
    <t>1962 N Roberts Ave</t>
  </si>
  <si>
    <t>Lewis Hill</t>
  </si>
  <si>
    <t>6838 beach drive</t>
  </si>
  <si>
    <t>YUMMY ORIENT INC.</t>
  </si>
  <si>
    <t>1104 N BREAZEALE AVE</t>
  </si>
  <si>
    <t>THREE STAR GRACE LLC</t>
  </si>
  <si>
    <t>1401 SE Maynard Rd Ste J</t>
  </si>
  <si>
    <t>Heidi Billotto</t>
  </si>
  <si>
    <t>3425 Pondview Ln</t>
  </si>
  <si>
    <t>Always Fresh Fruit &amp; Snacks LLC.</t>
  </si>
  <si>
    <t>2624 Leighton Ridge Dr Ste 124</t>
  </si>
  <si>
    <t>Doumas and Sheeprock Ventures</t>
  </si>
  <si>
    <t>905 Burke St</t>
  </si>
  <si>
    <t>The Summit Craft Bottle Shop &amp; Taproom LLC</t>
  </si>
  <si>
    <t>JIN XIU HUANG</t>
  </si>
  <si>
    <t>5167 US HIGHWAY 70 STE 210</t>
  </si>
  <si>
    <t>GenX Endeavors LLC</t>
  </si>
  <si>
    <t>6815 Fayetteville Rd Suite 101</t>
  </si>
  <si>
    <t>AARON WILLIS</t>
  </si>
  <si>
    <t>2325 Red Carpet Dr</t>
  </si>
  <si>
    <t>JIANG'S GROUP 88 INC</t>
  </si>
  <si>
    <t>136 W BROAD ST</t>
  </si>
  <si>
    <t>Adolfo Penaherrera</t>
  </si>
  <si>
    <t>806 W 5th St Apt 307</t>
  </si>
  <si>
    <t>SHAMICA COLWELL</t>
  </si>
  <si>
    <t>530 E 8th St</t>
  </si>
  <si>
    <t>Panida Seepolmuang</t>
  </si>
  <si>
    <t>1206 Raleigh Rd</t>
  </si>
  <si>
    <t>La Caseta 1 CN LLC</t>
  </si>
  <si>
    <t>300 N College St Suite 101</t>
  </si>
  <si>
    <t>Alfredo Matos</t>
  </si>
  <si>
    <t>665 South Main Street Suite 150</t>
  </si>
  <si>
    <t>BWS CITY TAVERN INC</t>
  </si>
  <si>
    <t>113 E FISHER STREET</t>
  </si>
  <si>
    <t>UNIVERSITY BLAZE LLC</t>
  </si>
  <si>
    <t>8948 J M Keynes Dr</t>
  </si>
  <si>
    <t>Meadows-Bodega LLC</t>
  </si>
  <si>
    <t>250 Reade Cir Suite 115</t>
  </si>
  <si>
    <t>LIN CHINESE BUFFET INC</t>
  </si>
  <si>
    <t>3131 Capital Blvd Ste 109</t>
  </si>
  <si>
    <t>Legacy Heritage LLC</t>
  </si>
  <si>
    <t>120 Barnhardt St</t>
  </si>
  <si>
    <t>Capital Beijing Inc</t>
  </si>
  <si>
    <t>1603 South Blvd</t>
  </si>
  <si>
    <t>JJ Family Ventures LLC</t>
  </si>
  <si>
    <t>235 Medical Park Rd Ste 101</t>
  </si>
  <si>
    <t>Panacea Junkiez</t>
  </si>
  <si>
    <t>1320 W Vernon Ave</t>
  </si>
  <si>
    <t>Los raspaditos corp</t>
  </si>
  <si>
    <t>3521 Shamrock Dr</t>
  </si>
  <si>
    <t>East Durham Brewing CompanyLLC</t>
  </si>
  <si>
    <t>1147 Falls Rd 145</t>
  </si>
  <si>
    <t>Brewpub, Tasting Room, Taproom ** &amp;&amp; Brewery and/or microbrewery **</t>
  </si>
  <si>
    <t>Evel Beans Holly Springs LLC</t>
  </si>
  <si>
    <t>242 S Main St Suite 118</t>
  </si>
  <si>
    <t>AWESOME FOODS LLC</t>
  </si>
  <si>
    <t>7021 Murray Grey Ln</t>
  </si>
  <si>
    <t>CR2AV Group Corp</t>
  </si>
  <si>
    <t>118 Timber Creek Path</t>
  </si>
  <si>
    <t>Aladdinâ€™s Eatery</t>
  </si>
  <si>
    <t>SPOA Inc.</t>
  </si>
  <si>
    <t>431 E Innes St</t>
  </si>
  <si>
    <t>Willys Rolls LLC</t>
  </si>
  <si>
    <t>35 Chatham Street West</t>
  </si>
  <si>
    <t>aggie treats II inc</t>
  </si>
  <si>
    <t>1524 E Market St</t>
  </si>
  <si>
    <t>The Cardinal Lounge LLC</t>
  </si>
  <si>
    <t>1832 Gum Branch Rd</t>
  </si>
  <si>
    <t>Bout Thyme Kitchen</t>
  </si>
  <si>
    <t>109 n church st. Suite G</t>
  </si>
  <si>
    <t>Second Helpings NC</t>
  </si>
  <si>
    <t>3906 Woodberry Lake Dr.</t>
  </si>
  <si>
    <t>Michael Jamil</t>
  </si>
  <si>
    <t>900 S Lafayette St</t>
  </si>
  <si>
    <t>Tarheel Dog Inc.</t>
  </si>
  <si>
    <t>9100 Fisher Rd</t>
  </si>
  <si>
    <t>Michelle Creel</t>
  </si>
  <si>
    <t>6711 freedom dr</t>
  </si>
  <si>
    <t>Gene Clark</t>
  </si>
  <si>
    <t>319 Hunslet circle</t>
  </si>
  <si>
    <t>Lichtenberg Inc</t>
  </si>
  <si>
    <t>107 E Murphy St</t>
  </si>
  <si>
    <t>Bigs Bottle &amp; Brew LLC</t>
  </si>
  <si>
    <t>201 S Elliott Rd Unit 500</t>
  </si>
  <si>
    <t>MEBANE WAYBACK BURGERS INC</t>
  </si>
  <si>
    <t>4000 ARROWHEAD BLVD 100</t>
  </si>
  <si>
    <t>ORIENT EXPRESS INC</t>
  </si>
  <si>
    <t>3200 N Graham St</t>
  </si>
  <si>
    <t>VH Food Management Inc</t>
  </si>
  <si>
    <t>2000 E.  Wendover</t>
  </si>
  <si>
    <t>Waits Investment Corporation</t>
  </si>
  <si>
    <t>7228 S Virginia Dare Trl</t>
  </si>
  <si>
    <t>Whitman May Enterprises Inc.</t>
  </si>
  <si>
    <t>6123 The Meadows Ln</t>
  </si>
  <si>
    <t>Tran Group Inc.</t>
  </si>
  <si>
    <t>1737 Wilkesboro Hwy Ste I</t>
  </si>
  <si>
    <t>Kathy Woody</t>
  </si>
  <si>
    <t>103 N Trade St</t>
  </si>
  <si>
    <t>Old Stone Steakhouse LLC</t>
  </si>
  <si>
    <t>C and B Interests Tipsy'z Tacos Urban Cantina LLC</t>
  </si>
  <si>
    <t>1345 N Main St Suite 103/104</t>
  </si>
  <si>
    <t>deborah logelfo</t>
  </si>
  <si>
    <t>S&amp;G LLC</t>
  </si>
  <si>
    <t>235 Branchview Dr SE</t>
  </si>
  <si>
    <t>Quimistan LLC</t>
  </si>
  <si>
    <t>1118 S Main St</t>
  </si>
  <si>
    <t>SIMPLY NC LLC</t>
  </si>
  <si>
    <t>100 EAST MAIN ST.</t>
  </si>
  <si>
    <t>M Squared Management Inc</t>
  </si>
  <si>
    <t>347 Jackson Plz</t>
  </si>
  <si>
    <t>Bali Hai J&amp;J LLC</t>
  </si>
  <si>
    <t>120 Morrisville Square Way</t>
  </si>
  <si>
    <t>Sithara LLC</t>
  </si>
  <si>
    <t>8008 Red Water Rd</t>
  </si>
  <si>
    <t>Michael Link</t>
  </si>
  <si>
    <t>160 Franklin Dr</t>
  </si>
  <si>
    <t>L &amp; L NEW GOLDEN CHINA INC.</t>
  </si>
  <si>
    <t>222-C Central Park Ave</t>
  </si>
  <si>
    <t>GHCM.INC</t>
  </si>
  <si>
    <t>2131 Central Ave</t>
  </si>
  <si>
    <t>Hula Whip LLC</t>
  </si>
  <si>
    <t>827 Spruce St</t>
  </si>
  <si>
    <t>Shoney's of Lake Junaluska</t>
  </si>
  <si>
    <t>3334 Asheville Rd</t>
  </si>
  <si>
    <t>DEL SUR UNIVERSITY CITY LLC</t>
  </si>
  <si>
    <t>8935 Happiness Rd</t>
  </si>
  <si>
    <t>Y &amp; C INC</t>
  </si>
  <si>
    <t>3342 DOCTOR M L KING JR BLVD</t>
  </si>
  <si>
    <t>Kangnam Garden Inc</t>
  </si>
  <si>
    <t>3925 Sedgebrook St #113</t>
  </si>
  <si>
    <t>DEL SUR MATTHEWS LLC</t>
  </si>
  <si>
    <t>3022 Weddington Rd Ste 100</t>
  </si>
  <si>
    <t>GET CRACKIN INC</t>
  </si>
  <si>
    <t>1064 Diamond Dove Ln</t>
  </si>
  <si>
    <t>Peking Chinese Kitchen Inc.</t>
  </si>
  <si>
    <t>224 W. Board Street</t>
  </si>
  <si>
    <t>AJ FAMILY RESTAURANT CORPORATION</t>
  </si>
  <si>
    <t>4829 OLD CHARLOTTE HWY</t>
  </si>
  <si>
    <t>Stardust Cellars LLC</t>
  </si>
  <si>
    <t>1764 Camden Rd</t>
  </si>
  <si>
    <t>CRAZY D's LLC</t>
  </si>
  <si>
    <t>8175 Cliffdale Rd</t>
  </si>
  <si>
    <t>Chef Solutions LLC</t>
  </si>
  <si>
    <t>125 Poplar St</t>
  </si>
  <si>
    <t>China Grove</t>
  </si>
  <si>
    <t>CAJUN RESTAURANT GREENVILLE LLC</t>
  </si>
  <si>
    <t>500 SW Greenville Blvd</t>
  </si>
  <si>
    <t>GREAT WHEEL FORTUNE INC</t>
  </si>
  <si>
    <t>2909 E Millbrook Rd</t>
  </si>
  <si>
    <t>James McLeod</t>
  </si>
  <si>
    <t>21 Willie McLeod Ln</t>
  </si>
  <si>
    <t>The Vision Nutrition</t>
  </si>
  <si>
    <t>2808 Randleman Rd Ste C</t>
  </si>
  <si>
    <t>CB CHARLOTTE INC</t>
  </si>
  <si>
    <t>4336 E Independence Blvd</t>
  </si>
  <si>
    <t>Pratt Family Food Solutions LLC</t>
  </si>
  <si>
    <t>1023 North main Street</t>
  </si>
  <si>
    <t>Cam Sandwiches INC</t>
  </si>
  <si>
    <t>930 Park Center Dr Ste 101</t>
  </si>
  <si>
    <t>Justice Brewing LLC</t>
  </si>
  <si>
    <t>1127 Sweeten Creek Rd</t>
  </si>
  <si>
    <t>Not Just Coffee Packard  LLC</t>
  </si>
  <si>
    <t>Tremont Inc</t>
  </si>
  <si>
    <t>7822 Fairview Rd</t>
  </si>
  <si>
    <t>Sultans deli inc</t>
  </si>
  <si>
    <t>1459 Beaver Creek Commons Dr</t>
  </si>
  <si>
    <t>Safari Lux Lounge LLC</t>
  </si>
  <si>
    <t>5020 E Independence Blvd</t>
  </si>
  <si>
    <t>Y.M.A.P. LLC</t>
  </si>
  <si>
    <t>13 W Walnut St</t>
  </si>
  <si>
    <t>Pinnix Distillery Inc</t>
  </si>
  <si>
    <t>101 Fairview Rd Suite A</t>
  </si>
  <si>
    <t>Mills River Restaurant INC</t>
  </si>
  <si>
    <t>4467 Boylston Hwy</t>
  </si>
  <si>
    <t>Mills River</t>
  </si>
  <si>
    <t>BC GRILLE INC</t>
  </si>
  <si>
    <t>108 E Moore St</t>
  </si>
  <si>
    <t>Spaghetti Bucket LLC</t>
  </si>
  <si>
    <t>175 King St</t>
  </si>
  <si>
    <t>Timothy Fisk</t>
  </si>
  <si>
    <t>7 E Sylva Shopping Center</t>
  </si>
  <si>
    <t>TARPACKERS RESTAURANTS LLC</t>
  </si>
  <si>
    <t>201 W Broad St</t>
  </si>
  <si>
    <t>Weathervane Winery INC</t>
  </si>
  <si>
    <t>1452 Welcome Arcadia Rd</t>
  </si>
  <si>
    <t>Atlantic Trade Group</t>
  </si>
  <si>
    <t>20 E Second St</t>
  </si>
  <si>
    <t>GoodRoad CiderWorks LLC</t>
  </si>
  <si>
    <t>117 Southside Dr</t>
  </si>
  <si>
    <t>Sweet Lews BBQ LLC</t>
  </si>
  <si>
    <t>923 Belmont Ave</t>
  </si>
  <si>
    <t>The Barbour Group LLC</t>
  </si>
  <si>
    <t>3055 Medlin Dr</t>
  </si>
  <si>
    <t>FAT BOYS GRILLE LLC</t>
  </si>
  <si>
    <t>6734 Us Highway 70 E</t>
  </si>
  <si>
    <t>Snap Pea LLC</t>
  </si>
  <si>
    <t>1289 Fordham Blvd Suite 272</t>
  </si>
  <si>
    <t>9 Spices LLC</t>
  </si>
  <si>
    <t>8145 Ardrey Kell Rd Ste 103</t>
  </si>
  <si>
    <t>Yellow Canoe LLC</t>
  </si>
  <si>
    <t>6791 Peele Rd</t>
  </si>
  <si>
    <t>Ironclad Brewery Corporation</t>
  </si>
  <si>
    <t>115 N 2nd Street</t>
  </si>
  <si>
    <t>ELAHI SUBWAY INC</t>
  </si>
  <si>
    <t>1000 N Miami Blvd Ste 101</t>
  </si>
  <si>
    <t>FENWICK'S ON PROVIDENCE</t>
  </si>
  <si>
    <t>511 Providence Rd</t>
  </si>
  <si>
    <t>GP FOODS LLC</t>
  </si>
  <si>
    <t>201 E Franklin Blvd</t>
  </si>
  <si>
    <t>Evel Beans LLC</t>
  </si>
  <si>
    <t>145 E Davie St</t>
  </si>
  <si>
    <t>Smokin Story BBQ LLC</t>
  </si>
  <si>
    <t>5224 Hartfelt Drive</t>
  </si>
  <si>
    <t>Chinese Swaad LLC</t>
  </si>
  <si>
    <t>3532 Davis Dr</t>
  </si>
  <si>
    <t>Greenville Subway LLC</t>
  </si>
  <si>
    <t>110 E 10th St</t>
  </si>
  <si>
    <t>ShrivarInc</t>
  </si>
  <si>
    <t>301 N Tryon St</t>
  </si>
  <si>
    <t>Beck's of Calabash Inc.</t>
  </si>
  <si>
    <t>1014 River Rd</t>
  </si>
  <si>
    <t>Blue Ridge Biscuit Company Inc.</t>
  </si>
  <si>
    <t>601 W State St</t>
  </si>
  <si>
    <t>Broken Ivories LLC</t>
  </si>
  <si>
    <t>204 N Mendenhall St</t>
  </si>
  <si>
    <t>AMRANI LLC</t>
  </si>
  <si>
    <t>74 8th Street SE Ste 108</t>
  </si>
  <si>
    <t>Robert Skeel</t>
  </si>
  <si>
    <t>410 Four Seasons Town Centre Suite 118D</t>
  </si>
  <si>
    <t>Smart Choice Catering LLC</t>
  </si>
  <si>
    <t>3623 E Independence Blvd</t>
  </si>
  <si>
    <t>A S General Store Corp</t>
  </si>
  <si>
    <t>301 S College Street 220</t>
  </si>
  <si>
    <t>Palate LLC</t>
  </si>
  <si>
    <t>1007 N 4th St</t>
  </si>
  <si>
    <t>A &amp; F HAWKINS INC</t>
  </si>
  <si>
    <t>4632 Lake Shore Rd N</t>
  </si>
  <si>
    <t>What A Burger 13 Inc.</t>
  </si>
  <si>
    <t>8330 W Franklin St.</t>
  </si>
  <si>
    <t>Whataburger</t>
  </si>
  <si>
    <t>DML Two Enterprises</t>
  </si>
  <si>
    <t>280 Asheville Hwy Suite 4</t>
  </si>
  <si>
    <t>Justin Riek</t>
  </si>
  <si>
    <t>4035 Lake Boone Trail Ste 115</t>
  </si>
  <si>
    <t>GRANDEUR CUISINE LLC</t>
  </si>
  <si>
    <t>11638 Northwoods Forest Dr</t>
  </si>
  <si>
    <t>Muscle Maker Grill</t>
  </si>
  <si>
    <t>Noni Bacca Winery LLC</t>
  </si>
  <si>
    <t>420 Eastwood Rd. 108</t>
  </si>
  <si>
    <t>Beyond Sky Hospitality</t>
  </si>
  <si>
    <t>1653 New Garden Rd</t>
  </si>
  <si>
    <t>Rising Moon Endeavors</t>
  </si>
  <si>
    <t>27 Tremont St</t>
  </si>
  <si>
    <t>The Kulfi Wala LLC</t>
  </si>
  <si>
    <t>5302 Beckom St</t>
  </si>
  <si>
    <t>Mandolin Raleigh Partners LLC</t>
  </si>
  <si>
    <t>2519 Fairview Rd</t>
  </si>
  <si>
    <t>Samajen LLC</t>
  </si>
  <si>
    <t>627 W King St</t>
  </si>
  <si>
    <t>SHARKS DEN SPORTS BAR AND GRILL</t>
  </si>
  <si>
    <t>8700 EMERALD DR STE 16</t>
  </si>
  <si>
    <t>Chiesa LLC</t>
  </si>
  <si>
    <t>152 Montford Avenue</t>
  </si>
  <si>
    <t>Gabelone LLC</t>
  </si>
  <si>
    <t>305 Misty Waters Ln</t>
  </si>
  <si>
    <t>Carrboro Partners LLC</t>
  </si>
  <si>
    <t>200 N Greensboro St Suite A-18</t>
  </si>
  <si>
    <t>SMITTY'S HOMEMADE ICE CREAM LLC</t>
  </si>
  <si>
    <t>Davidson Bakery Partners LLC</t>
  </si>
  <si>
    <t>208 S. Main Street</t>
  </si>
  <si>
    <t>subway of cullowhee inc.</t>
  </si>
  <si>
    <t>447 E Main St</t>
  </si>
  <si>
    <t>Kula Love LLC</t>
  </si>
  <si>
    <t>135 Emily Lane</t>
  </si>
  <si>
    <t>Brasstown</t>
  </si>
  <si>
    <t>Maxburger Inc.</t>
  </si>
  <si>
    <t>3450 Old Salisbury Rd</t>
  </si>
  <si>
    <t>TWO COUSINS OF GARNER INC</t>
  </si>
  <si>
    <t>7277 Nc Highway 42</t>
  </si>
  <si>
    <t>Double Y Enterprise Inc</t>
  </si>
  <si>
    <t>3611 Spring Forest Rd Suite 100</t>
  </si>
  <si>
    <t>The Unknown Brewing Company LLC</t>
  </si>
  <si>
    <t>1327 S Mint Street</t>
  </si>
  <si>
    <t>McDowell Local LLC</t>
  </si>
  <si>
    <t>23 N Main St</t>
  </si>
  <si>
    <t>Hylton Hospitality LLC</t>
  </si>
  <si>
    <t>18 E Martin St</t>
  </si>
  <si>
    <t>Wilson Subway LLC</t>
  </si>
  <si>
    <t>3401 Raleigh Road Pkwy W Ste 9F</t>
  </si>
  <si>
    <t>Peabody Foods LLC</t>
  </si>
  <si>
    <t>810 W Peabody St</t>
  </si>
  <si>
    <t>JR Food Group Inc</t>
  </si>
  <si>
    <t>4835 W Wendover Ave Ste 125</t>
  </si>
  <si>
    <t>MSWG Chapel Hill LLC</t>
  </si>
  <si>
    <t>5332 McFarland Rd</t>
  </si>
  <si>
    <t>Blue Blaze Brewing</t>
  </si>
  <si>
    <t>528 S Turner Ave.</t>
  </si>
  <si>
    <t>WiFi Wines LLC</t>
  </si>
  <si>
    <t>1605 N. Main St.</t>
  </si>
  <si>
    <t>Falguni Puja Aman LLC</t>
  </si>
  <si>
    <t>6106 Hanes Way</t>
  </si>
  <si>
    <t>SOL Enterprises Inc</t>
  </si>
  <si>
    <t>1525 W WT HARRIS BLVD. 1A</t>
  </si>
  <si>
    <t>Quad Triangle Taproom LLC</t>
  </si>
  <si>
    <t>202 N Corcoran St</t>
  </si>
  <si>
    <t>Ufuk Food at Chapel Hill INC</t>
  </si>
  <si>
    <t>169 E Franklin St</t>
  </si>
  <si>
    <t>The Lobster Trap</t>
  </si>
  <si>
    <t>35 Patton Ave</t>
  </si>
  <si>
    <t>J &amp; T Services L.L.C.</t>
  </si>
  <si>
    <t>320 S Tryon St Ste 114</t>
  </si>
  <si>
    <t>Johnny Burrito LLC</t>
  </si>
  <si>
    <t>301 S Tryon St Ste 55</t>
  </si>
  <si>
    <t>PR Sundries LLC</t>
  </si>
  <si>
    <t>1522 Providence Rd</t>
  </si>
  <si>
    <t>JJ &amp; Company of NC</t>
  </si>
  <si>
    <t>121 Wright Rd</t>
  </si>
  <si>
    <t>Kings Mountain</t>
  </si>
  <si>
    <t>Demake Enterprises LLC</t>
  </si>
  <si>
    <t>9708 Kingsford Dr</t>
  </si>
  <si>
    <t>Millers Creek Sandwich Shop LLC</t>
  </si>
  <si>
    <t>4544 Boone Trl</t>
  </si>
  <si>
    <t>Millers Creek</t>
  </si>
  <si>
    <t>Seaboard Cafe Inc</t>
  </si>
  <si>
    <t>707 A Semart Dr</t>
  </si>
  <si>
    <t>Blue Dream LLC</t>
  </si>
  <si>
    <t>81 Patton Ave.</t>
  </si>
  <si>
    <t>Ambrosia-DAK</t>
  </si>
  <si>
    <t>1045 North Main Street</t>
  </si>
  <si>
    <t>Goodtimes Arcade and Tavern</t>
  </si>
  <si>
    <t>74 Son Lan Pkwy Suite 108</t>
  </si>
  <si>
    <t>Central Coffee Co</t>
  </si>
  <si>
    <t>719 Louise Avenue</t>
  </si>
  <si>
    <t>Michael Goldstein</t>
  </si>
  <si>
    <t>309 Brooklyn street</t>
  </si>
  <si>
    <t>Global Restaurant Bar and Lounge LLC.</t>
  </si>
  <si>
    <t>314 Main Street</t>
  </si>
  <si>
    <t>Medrano 1205</t>
  </si>
  <si>
    <t>117 E Main St Suite B</t>
  </si>
  <si>
    <t>Mister JIms on the border</t>
  </si>
  <si>
    <t>100 caratoke hwy</t>
  </si>
  <si>
    <t>Aboshie LLC</t>
  </si>
  <si>
    <t>3150 Evans St Ste P</t>
  </si>
  <si>
    <t>Midtown Deli &amp; Grill INC.</t>
  </si>
  <si>
    <t>2316 S.17th Street Unit 100</t>
  </si>
  <si>
    <t>Advance Seafood Inc.</t>
  </si>
  <si>
    <t>218 Nc Highway 801 N</t>
  </si>
  <si>
    <t>Food for Thought of Asheville Inc</t>
  </si>
  <si>
    <t>One Town Square Blvd Ste 150</t>
  </si>
  <si>
    <t>Napoli Gourmet Pizza Inc.</t>
  </si>
  <si>
    <t>110 Hunter Hill Pl</t>
  </si>
  <si>
    <t>Silver Moon Productions Inc.</t>
  </si>
  <si>
    <t>632 N Trade St</t>
  </si>
  <si>
    <t>Not Just Coffee Dilworth LLC</t>
  </si>
  <si>
    <t>Brunswick Properties LLC</t>
  </si>
  <si>
    <t>4736 Main St</t>
  </si>
  <si>
    <t>NorEast Treats &amp; Eats LLC</t>
  </si>
  <si>
    <t>3307 Arbor Pointe Dr</t>
  </si>
  <si>
    <t>Kotronaki INC</t>
  </si>
  <si>
    <t>2630 Lewisville Clemmons Rd</t>
  </si>
  <si>
    <t>Fit Kitchen Plaza LLC</t>
  </si>
  <si>
    <t>1311 Pecan Ave</t>
  </si>
  <si>
    <t>HP Investment Group Inc.</t>
  </si>
  <si>
    <t>688 Bluefield Rd Ste A</t>
  </si>
  <si>
    <t>The Hand Turkey LLC</t>
  </si>
  <si>
    <t>961 Burlington Ave Ste A A</t>
  </si>
  <si>
    <t>Scarboro Fair Inc</t>
  </si>
  <si>
    <t>1501 Bethel Rd</t>
  </si>
  <si>
    <t>ISMAIL INC.</t>
  </si>
  <si>
    <t>333 N Raleigh St</t>
  </si>
  <si>
    <t>Nikas Enterprises LLC</t>
  </si>
  <si>
    <t>207 W 3rd St</t>
  </si>
  <si>
    <t>Liturgy Beverage Company LLC</t>
  </si>
  <si>
    <t>819 Midway Ave</t>
  </si>
  <si>
    <t>James Joyce Irish Pub LLC</t>
  </si>
  <si>
    <t>912 W Main St</t>
  </si>
  <si>
    <t>Queen City Grounds</t>
  </si>
  <si>
    <t>644 North Church St.</t>
  </si>
  <si>
    <t>Defined Coffee LLC</t>
  </si>
  <si>
    <t>15214 Colonial Park Dr</t>
  </si>
  <si>
    <t>wnc subs inc.</t>
  </si>
  <si>
    <t>PETRA HOOKAH BAR AND LOUNGE LLC</t>
  </si>
  <si>
    <t>1808 B SPRING GARDEN ST</t>
  </si>
  <si>
    <t>Appalachian Craft Brewery LLC</t>
  </si>
  <si>
    <t>822 Locust St Ste 100</t>
  </si>
  <si>
    <t>Ameer Enterprises Inc.</t>
  </si>
  <si>
    <t>944 W Broad St</t>
  </si>
  <si>
    <t>Chhotes LLC</t>
  </si>
  <si>
    <t>500 E Davie St #123</t>
  </si>
  <si>
    <t>Athena Hospitality BC LLC</t>
  </si>
  <si>
    <t>8521 Brier Creek Pkwy Suite 117</t>
  </si>
  <si>
    <t>SAURAV LLC</t>
  </si>
  <si>
    <t>14318 Rivergate View Dr Ste 100</t>
  </si>
  <si>
    <t>Luna Caffe</t>
  </si>
  <si>
    <t>604 castle st.</t>
  </si>
  <si>
    <t>RK Global LLC</t>
  </si>
  <si>
    <t>1275 NW Maynard Rd</t>
  </si>
  <si>
    <t>Rolands Barbecue LLC</t>
  </si>
  <si>
    <t>1507 Live Oak St</t>
  </si>
  <si>
    <t>High Place Ventures Inc</t>
  </si>
  <si>
    <t>1856 Hendersonville Rd Ste C</t>
  </si>
  <si>
    <t>ILBOSCO LLC</t>
  </si>
  <si>
    <t>127 Depot Street</t>
  </si>
  <si>
    <t>Barneys Cafe LLC</t>
  </si>
  <si>
    <t>Dom Bakeries NC LLC</t>
  </si>
  <si>
    <t>908 W D St</t>
  </si>
  <si>
    <t>Four Point Ventures TRT LLC</t>
  </si>
  <si>
    <t>1007 Charlotte Hwy</t>
  </si>
  <si>
    <t>A &amp; M Foods Inc.</t>
  </si>
  <si>
    <t>162 Holly Hill Ln</t>
  </si>
  <si>
    <t>Bottle Riot LLC</t>
  </si>
  <si>
    <t>37 Paynes Way Ste 009</t>
  </si>
  <si>
    <t>Southwinds of the Caribbean LLC</t>
  </si>
  <si>
    <t>6434 West Sugarcreek Rd Suite F&amp;G</t>
  </si>
  <si>
    <t>Granite Falls Brewing Company</t>
  </si>
  <si>
    <t>47 Duke Street</t>
  </si>
  <si>
    <t>Wilmywoodie Inc.</t>
  </si>
  <si>
    <t>601 Arjean Dr</t>
  </si>
  <si>
    <t>The Corner Bar of Durham LLC</t>
  </si>
  <si>
    <t>Zaika LLC</t>
  </si>
  <si>
    <t>8 Primrose Ln</t>
  </si>
  <si>
    <t>Roy Inc.</t>
  </si>
  <si>
    <t>16646 Hawfield Way Dr suite 101</t>
  </si>
  <si>
    <t>Nachiket LLC</t>
  </si>
  <si>
    <t>4708 Hybrid Ct</t>
  </si>
  <si>
    <t>Hatz LLC</t>
  </si>
  <si>
    <t>1315 N Broome St</t>
  </si>
  <si>
    <t>Ward Restaurants LLC</t>
  </si>
  <si>
    <t>1916 Fair Forest Dr</t>
  </si>
  <si>
    <t>Sup Dogs Chapel Hill LLC</t>
  </si>
  <si>
    <t>107 E Franklin St</t>
  </si>
  <si>
    <t>Carolina Smoothie Ventures of Charlotte LLC</t>
  </si>
  <si>
    <t>5220 New Fashion Way Ste 299</t>
  </si>
  <si>
    <t>McGee St Boiler Room LLC</t>
  </si>
  <si>
    <t>113 W McGee St</t>
  </si>
  <si>
    <t>SCDURHAM LLC</t>
  </si>
  <si>
    <t>2602 HEATHER GLEN RD</t>
  </si>
  <si>
    <t>Boulevard Entertainment inc</t>
  </si>
  <si>
    <t>513 Deacon Blvd</t>
  </si>
  <si>
    <t>Stroud and Miller</t>
  </si>
  <si>
    <t>100 BREWER LANE A A</t>
  </si>
  <si>
    <t>Paw-Paws Place LLC</t>
  </si>
  <si>
    <t>2004 N Fayetteville St</t>
  </si>
  <si>
    <t>Outer Banks Craft Distilling</t>
  </si>
  <si>
    <t>510 Budleigh St Box 531</t>
  </si>
  <si>
    <t>Caspian Inc.</t>
  </si>
  <si>
    <t>9991 Beach Dr SW</t>
  </si>
  <si>
    <t>courtney creations llc</t>
  </si>
  <si>
    <t>11021 PADDERBORN CT</t>
  </si>
  <si>
    <t>Zacharys Enterprises Inc.</t>
  </si>
  <si>
    <t>202 W Broad St</t>
  </si>
  <si>
    <t>Antonios Pizza and Pasta Midtown LLC</t>
  </si>
  <si>
    <t>3501 Oleander Dr Ste 2</t>
  </si>
  <si>
    <t>CJ Durham 1 LLC</t>
  </si>
  <si>
    <t>8202 Renaissance Pkwy Ste 103</t>
  </si>
  <si>
    <t>Pour Taproom Wilmington LLC</t>
  </si>
  <si>
    <t>201 N Front St Suite G101</t>
  </si>
  <si>
    <t>ELAHI SUBWAY II INC.</t>
  </si>
  <si>
    <t>2424 Wake Forest Rd</t>
  </si>
  <si>
    <t>Outside Restaurant Group LLC</t>
  </si>
  <si>
    <t>4151 Park Rd Ste A</t>
  </si>
  <si>
    <t>Woodard Industries LLC</t>
  </si>
  <si>
    <t>122 S. Main Street</t>
  </si>
  <si>
    <t>Broadway</t>
  </si>
  <si>
    <t>ALLGOOD COFFEE INC.</t>
  </si>
  <si>
    <t>10B S Main St</t>
  </si>
  <si>
    <t>Main Street Tavern Huntersville Inc.</t>
  </si>
  <si>
    <t>106 S Main St.</t>
  </si>
  <si>
    <t>Underground Baking Co LLC</t>
  </si>
  <si>
    <t>304 Yon Hill Rd</t>
  </si>
  <si>
    <t>Creative Solution Services LLC</t>
  </si>
  <si>
    <t>757 Haywood Rd</t>
  </si>
  <si>
    <t>Gracie Rae Enterprises LLC</t>
  </si>
  <si>
    <t>121 N Center St Ste 104</t>
  </si>
  <si>
    <t>Subway at Six Forks Inc.</t>
  </si>
  <si>
    <t>5410 Six Forks Rd</t>
  </si>
  <si>
    <t>Rocker Down INC</t>
  </si>
  <si>
    <t>1195 W Chatham St</t>
  </si>
  <si>
    <t>Ganey &amp; Garrison LLC</t>
  </si>
  <si>
    <t>1110 New Pointe Blvd Ste 120</t>
  </si>
  <si>
    <t>Bull City Joe's  LLC</t>
  </si>
  <si>
    <t>Steaming Kings LLC</t>
  </si>
  <si>
    <t>33 E Main St</t>
  </si>
  <si>
    <t>Sully's Steamers</t>
  </si>
  <si>
    <t>Pavao Enterprises L.L.C.</t>
  </si>
  <si>
    <t>105 Cannon Dr</t>
  </si>
  <si>
    <t>Newsome Kite Investments Inc</t>
  </si>
  <si>
    <t>127 Bent St</t>
  </si>
  <si>
    <t>Bermuda Run</t>
  </si>
  <si>
    <t>Axiom Brewing Company LLC</t>
  </si>
  <si>
    <t>1426 E 4th St</t>
  </si>
  <si>
    <t>BUFFALO BROTHERS INC</t>
  </si>
  <si>
    <t>3111 Capital Blvd</t>
  </si>
  <si>
    <t>ishan and om inc</t>
  </si>
  <si>
    <t>5226 Sigmon Rd</t>
  </si>
  <si>
    <t>SouthEnd Brewing Co</t>
  </si>
  <si>
    <t>117 W Lewis St</t>
  </si>
  <si>
    <t>Spindle City Cafe INC</t>
  </si>
  <si>
    <t>207 W Main Ave</t>
  </si>
  <si>
    <t>WCS Foods LLC</t>
  </si>
  <si>
    <t>126 Kilmayne Dr</t>
  </si>
  <si>
    <t>Butreel Inc.</t>
  </si>
  <si>
    <t>901 S Kings Dr Ste 140B</t>
  </si>
  <si>
    <t>Fiducia Inc</t>
  </si>
  <si>
    <t>1508 E Franklin St</t>
  </si>
  <si>
    <t>Rico's Acai LLC</t>
  </si>
  <si>
    <t>428 Julia Ave</t>
  </si>
  <si>
    <t>High Five Coffee</t>
  </si>
  <si>
    <t>190 Broadway St.</t>
  </si>
  <si>
    <t>TMTFROYO LLC</t>
  </si>
  <si>
    <t>1183 University Dr Ste 107</t>
  </si>
  <si>
    <t>Saveedas Restaurant Group LLC</t>
  </si>
  <si>
    <t>5922 Weddington Rd Ste A13</t>
  </si>
  <si>
    <t>D'ABBUSCO BROTHERS INC</t>
  </si>
  <si>
    <t>3120 Gammon Ln</t>
  </si>
  <si>
    <t>Pack'd Poke</t>
  </si>
  <si>
    <t>8114 Dreamy Way</t>
  </si>
  <si>
    <t>Pollo Pizza Pasta</t>
  </si>
  <si>
    <t>602-100 Hickory Ridge Rd</t>
  </si>
  <si>
    <t>Red and Black LLC</t>
  </si>
  <si>
    <t>110 S Churton St</t>
  </si>
  <si>
    <t>The Breakfastime Inc.</t>
  </si>
  <si>
    <t>Highlands Dive LLC</t>
  </si>
  <si>
    <t>476 Carolina Way</t>
  </si>
  <si>
    <t>The Q Shack Corporation</t>
  </si>
  <si>
    <t>2510 University Dr</t>
  </si>
  <si>
    <t>Gia Group LLC</t>
  </si>
  <si>
    <t>1941 New Garden Rd Suite 208</t>
  </si>
  <si>
    <t>Zillicoah Group Inc</t>
  </si>
  <si>
    <t>870 Riverside Drive</t>
  </si>
  <si>
    <t>Woodfin</t>
  </si>
  <si>
    <t>Wine and Dining Inc</t>
  </si>
  <si>
    <t>115 E. St. James St.</t>
  </si>
  <si>
    <t>Ultimate Ice Cream Company LLC</t>
  </si>
  <si>
    <t>171 New Haw Creek Rd</t>
  </si>
  <si>
    <t>Fenwick Foods Corporation</t>
  </si>
  <si>
    <t>20920 Torrence Chapel Rd</t>
  </si>
  <si>
    <t>Midtown Cafe &amp; Dessertery Inc.</t>
  </si>
  <si>
    <t>151 S Stratford Rd</t>
  </si>
  <si>
    <t>NEE INC</t>
  </si>
  <si>
    <t>1984 Eastwood Rd</t>
  </si>
  <si>
    <t>Giovani Carandola LTD</t>
  </si>
  <si>
    <t>4016 W Wendover Ave</t>
  </si>
  <si>
    <t>Twenty Six Acres Brewing Co. LLC</t>
  </si>
  <si>
    <t>7285 Westwinds Blvd NW</t>
  </si>
  <si>
    <t>Three Seasons Catering</t>
  </si>
  <si>
    <t>2701 Hillsborough Rd</t>
  </si>
  <si>
    <t>Calogidos Incorporated</t>
  </si>
  <si>
    <t>301 W Martin St</t>
  </si>
  <si>
    <t>Hoowel inc.</t>
  </si>
  <si>
    <t>ncpretzel1</t>
  </si>
  <si>
    <t>Third Half Brewing Company</t>
  </si>
  <si>
    <t>400 N Polk St Ste B</t>
  </si>
  <si>
    <t>The Eddy LLC</t>
  </si>
  <si>
    <t>1715 Saxapahaw Bethlehem Church Road</t>
  </si>
  <si>
    <t>The Poe House</t>
  </si>
  <si>
    <t>105 1st Ave W</t>
  </si>
  <si>
    <t>Cadillac's Discotheque Inc</t>
  </si>
  <si>
    <t>1520 Us Highway 70a W</t>
  </si>
  <si>
    <t>TMRBBQ LLC</t>
  </si>
  <si>
    <t>1183 University Dr Ste 101</t>
  </si>
  <si>
    <t>KVEC LLC</t>
  </si>
  <si>
    <t>9609 N Tryon St Suite A</t>
  </si>
  <si>
    <t>The String Bean Corp.</t>
  </si>
  <si>
    <t>APN PIZZA INC.</t>
  </si>
  <si>
    <t>12989 Us 70 Business Hwy W</t>
  </si>
  <si>
    <t>Tropical Island Concessions Inc</t>
  </si>
  <si>
    <t>5413 Round Hill Ln</t>
  </si>
  <si>
    <t>MySausageBuddy LLC</t>
  </si>
  <si>
    <t>15320 Jade Street</t>
  </si>
  <si>
    <t>Nocturnal Brewing Company LLC</t>
  </si>
  <si>
    <t>893 Highway 64 Business</t>
  </si>
  <si>
    <t>Twin Leaf Brewery LLC</t>
  </si>
  <si>
    <t>144 Coxe Ave</t>
  </si>
  <si>
    <t>Greenville Subway Group Inc.</t>
  </si>
  <si>
    <t>3120 E 10th St</t>
  </si>
  <si>
    <t>Habatat Coffee Inc</t>
  </si>
  <si>
    <t>369 Ransom Rd</t>
  </si>
  <si>
    <t>NOPA Inc.</t>
  </si>
  <si>
    <t>708 Evans St</t>
  </si>
  <si>
    <t>Smokey Js BBQ and Ribs</t>
  </si>
  <si>
    <t>1827 shearers rd</t>
  </si>
  <si>
    <t>Farmhouse Cafe LLC</t>
  </si>
  <si>
    <t>320 Vintage Point Ln</t>
  </si>
  <si>
    <t>4 F Holdings Inc.</t>
  </si>
  <si>
    <t>111 Matthews Station St</t>
  </si>
  <si>
    <t>TeamG</t>
  </si>
  <si>
    <t>913 S. Chapman St</t>
  </si>
  <si>
    <t>JALOJE LLC</t>
  </si>
  <si>
    <t>600 Nelly Green Cir</t>
  </si>
  <si>
    <t>The Koster Company Inc.</t>
  </si>
  <si>
    <t>8117 Owenston Ct</t>
  </si>
  <si>
    <t>Magerks Elon Inc.</t>
  </si>
  <si>
    <t>138 W Lebanon Ave.</t>
  </si>
  <si>
    <t>Sodosopa Inc</t>
  </si>
  <si>
    <t>146 S 3rd St</t>
  </si>
  <si>
    <t>Eton Cafe Inc.</t>
  </si>
  <si>
    <t>108 N Gordon Dr</t>
  </si>
  <si>
    <t>Pomodoros Inc.</t>
  </si>
  <si>
    <t>210 Julian Lane</t>
  </si>
  <si>
    <t>Kid Cashew Smokehouse LLC</t>
  </si>
  <si>
    <t>1608 East Blvd</t>
  </si>
  <si>
    <t>Farmville Subway LLC</t>
  </si>
  <si>
    <t>3434 Cooperative Way Ste. B</t>
  </si>
  <si>
    <t>RB3 Ventures LLC</t>
  </si>
  <si>
    <t>13663 Providence Rd #322</t>
  </si>
  <si>
    <t>Robert Martin Inc.</t>
  </si>
  <si>
    <t>2101 S Main St Ste 112</t>
  </si>
  <si>
    <t>Dan'l Boone Inn of Boone Inc.</t>
  </si>
  <si>
    <t>130 Hardin St</t>
  </si>
  <si>
    <t>AAI Restaurant Group LLC</t>
  </si>
  <si>
    <t>3660 E Franklin Blvd</t>
  </si>
  <si>
    <t>Shane's Rib Shack</t>
  </si>
  <si>
    <t>1248 S Main St</t>
  </si>
  <si>
    <t>CJ Durham 2 LLC</t>
  </si>
  <si>
    <t>917 Innovation Dr</t>
  </si>
  <si>
    <t>Lost Worlds Brewing Company LLC</t>
  </si>
  <si>
    <t>19700 One Norman Blvd Ste D</t>
  </si>
  <si>
    <t>Anchor Coffee Co. INC</t>
  </si>
  <si>
    <t>1320 West D St</t>
  </si>
  <si>
    <t>Granieris Inc</t>
  </si>
  <si>
    <t>983 main st</t>
  </si>
  <si>
    <t>5416 mt Holly-Huntersville rd</t>
  </si>
  <si>
    <t>Summit in Duck LLC</t>
  </si>
  <si>
    <t>1314 Duck Rd.</t>
  </si>
  <si>
    <t>Duck</t>
  </si>
  <si>
    <t>Family Dogs LLC</t>
  </si>
  <si>
    <t>306 West Franklin St</t>
  </si>
  <si>
    <t>The Durham Ice Cream Company LLC</t>
  </si>
  <si>
    <t>117 Market St.</t>
  </si>
  <si>
    <t>Goldsboro Subway Inc</t>
  </si>
  <si>
    <t>1330 Cannon Ave Bldg. 3735 AAFES Food Court</t>
  </si>
  <si>
    <t>The Rock Bar &amp; Grill LLC</t>
  </si>
  <si>
    <t>276 Watauga Village Dr Ste G</t>
  </si>
  <si>
    <t>Farwin Foods Inc</t>
  </si>
  <si>
    <t>1802 Martin Luther King Jr Blvd</t>
  </si>
  <si>
    <t>Get Vocal Entertainment LLC</t>
  </si>
  <si>
    <t>1078 Tunnel Road Suites A&amp;B</t>
  </si>
  <si>
    <t>R&amp;J ENTERPRISES OF CLEVELAND COUNTY INC.</t>
  </si>
  <si>
    <t>1025 Kiser St 1932 Topic street</t>
  </si>
  <si>
    <t>JMCH FOODS INC</t>
  </si>
  <si>
    <t>6118 Farrington Rd Suite C</t>
  </si>
  <si>
    <t>The Farmer's Kitchen LLC</t>
  </si>
  <si>
    <t>333 Main Street</t>
  </si>
  <si>
    <t>Bunn</t>
  </si>
  <si>
    <t>JIANG'S GARDEN LLC</t>
  </si>
  <si>
    <t>2403 Battleground Ave Ste 5</t>
  </si>
  <si>
    <t>Tasty Taps LLC</t>
  </si>
  <si>
    <t>734 E Mountain St</t>
  </si>
  <si>
    <t>TMW Retail LLC</t>
  </si>
  <si>
    <t>120 E Chatham St</t>
  </si>
  <si>
    <t>MSWG Cary West LLC</t>
  </si>
  <si>
    <t>5020 Arco St</t>
  </si>
  <si>
    <t>Athena Hospitality CT LLC</t>
  </si>
  <si>
    <t>4325 Glenwood Ave Suite 2050</t>
  </si>
  <si>
    <t>Masiello Enterprises Inc</t>
  </si>
  <si>
    <t>60 S Main St.</t>
  </si>
  <si>
    <t>Rachie B's Inc.</t>
  </si>
  <si>
    <t>2002 New Garden Rd Unit 208</t>
  </si>
  <si>
    <t>Wilkesboro SF LLC</t>
  </si>
  <si>
    <t>1510 Winkler Mill Rd Ext</t>
  </si>
  <si>
    <t>BIG AL'S BBQ &amp; CATERING SERVICES INC.</t>
  </si>
  <si>
    <t>2920 forestville road ste 150</t>
  </si>
  <si>
    <t>580 Craft Beer LLC</t>
  </si>
  <si>
    <t>354 EAST ST</t>
  </si>
  <si>
    <t>Postmaster Cary LLC</t>
  </si>
  <si>
    <t>160 E Cedar St</t>
  </si>
  <si>
    <t>Jibarra Cary Inc.</t>
  </si>
  <si>
    <t>1388 Kildaire Farm Rd</t>
  </si>
  <si>
    <t>Hudson Brothers Deli LLC</t>
  </si>
  <si>
    <t>115 S Lee St</t>
  </si>
  <si>
    <t>MILANO PIZZA INC</t>
  </si>
  <si>
    <t>343 Nc Highway 68 S</t>
  </si>
  <si>
    <t>CDK PIZZA INC.</t>
  </si>
  <si>
    <t>2305 S College Rd</t>
  </si>
  <si>
    <t>Jubala Village Coffee</t>
  </si>
  <si>
    <t>8450 Honeycutt Rd 104</t>
  </si>
  <si>
    <t>Pattan's Downtown Grille LLC</t>
  </si>
  <si>
    <t>228 A East Washington St</t>
  </si>
  <si>
    <t>TuskerNC LLC</t>
  </si>
  <si>
    <t>40 Lakeshore Dr</t>
  </si>
  <si>
    <t>Michelangelo's</t>
  </si>
  <si>
    <t>7280 GB Alford HWY</t>
  </si>
  <si>
    <t>Moonrakers Properties LLC</t>
  </si>
  <si>
    <t>1107 Ann St</t>
  </si>
  <si>
    <t>Brandys INC</t>
  </si>
  <si>
    <t>108 Eric Court B</t>
  </si>
  <si>
    <t>Red Radish Triad Inc</t>
  </si>
  <si>
    <t>428 N Main St Ste F</t>
  </si>
  <si>
    <t>Myra's Inc.</t>
  </si>
  <si>
    <t>212 Main St W</t>
  </si>
  <si>
    <t>Class One Management LLC</t>
  </si>
  <si>
    <t>1450 US Hwy 70 W</t>
  </si>
  <si>
    <t>JCD4 Inc.</t>
  </si>
  <si>
    <t>8903 E OAK ISLAND DR SUITE 1</t>
  </si>
  <si>
    <t>ABCotrone Hospitality LLC</t>
  </si>
  <si>
    <t>411 B Pisgah Church Rd</t>
  </si>
  <si>
    <t>Karmic Eats LLC</t>
  </si>
  <si>
    <t>111 East Main Street</t>
  </si>
  <si>
    <t>Foghorn Leghorn LLC</t>
  </si>
  <si>
    <t>705 S Sharon Amity Rd</t>
  </si>
  <si>
    <t>J's COOP Co.</t>
  </si>
  <si>
    <t>139 W Main St</t>
  </si>
  <si>
    <t>Gilder Food Group LLC</t>
  </si>
  <si>
    <t>1514 Us 70 Hwy W</t>
  </si>
  <si>
    <t>Barrique LLC</t>
  </si>
  <si>
    <t>217 N. John St.</t>
  </si>
  <si>
    <t>Bad Boy Foods LLC</t>
  </si>
  <si>
    <t>313 Pollock St</t>
  </si>
  <si>
    <t>Mt Everest inc</t>
  </si>
  <si>
    <t>5038 Peters Creek Pkwy Unit 160</t>
  </si>
  <si>
    <t>Harp Enterprises LLC</t>
  </si>
  <si>
    <t>1423 S 3rd St</t>
  </si>
  <si>
    <t>MBPJRL Productions LLC</t>
  </si>
  <si>
    <t>11 Buxton Ave</t>
  </si>
  <si>
    <t>Blue Valley Group, LLC</t>
  </si>
  <si>
    <t>1000 Lowe's Blvd</t>
  </si>
  <si>
    <t>Sharir Inc</t>
  </si>
  <si>
    <t>5228 Hollyridge Dr</t>
  </si>
  <si>
    <t>Anh Nguyen</t>
  </si>
  <si>
    <t>12905 Rosedale Hill Ave</t>
  </si>
  <si>
    <t>Holly Springs Restaurant Group LLC</t>
  </si>
  <si>
    <t>124 Bass Lake Rd</t>
  </si>
  <si>
    <t>Randys Enterprises inc</t>
  </si>
  <si>
    <t>5311 S Miami Blvd</t>
  </si>
  <si>
    <t>Fullsteam Brewery LLC</t>
  </si>
  <si>
    <t>726 Rigsbee Ave</t>
  </si>
  <si>
    <t>Leli inc</t>
  </si>
  <si>
    <t>3325 Rogers Rd Ste 109</t>
  </si>
  <si>
    <t>Big Juicy Burgers LLC</t>
  </si>
  <si>
    <t>Kevano Carrboro Holdings</t>
  </si>
  <si>
    <t>11015 Emerald Creek Drive</t>
  </si>
  <si>
    <t>Ayden Subway LLC</t>
  </si>
  <si>
    <t>130 E NC 102 West Suite E</t>
  </si>
  <si>
    <t>Ayden</t>
  </si>
  <si>
    <t>KRE8 XPERIENCE LLC</t>
  </si>
  <si>
    <t>211 Peachtree Dr S</t>
  </si>
  <si>
    <t>42nd Street Tavern INC.</t>
  </si>
  <si>
    <t>1415 42nd St</t>
  </si>
  <si>
    <t>Chelsea Cafe LLC</t>
  </si>
  <si>
    <t>1007 Slater Rd Suite190</t>
  </si>
  <si>
    <t>Windsor Subway Inc</t>
  </si>
  <si>
    <t>113 US Hwy 13 BYPASS SUITE A</t>
  </si>
  <si>
    <t>WoodbrewLLC</t>
  </si>
  <si>
    <t>175 E Franklin St</t>
  </si>
  <si>
    <t>Camel City Craft Chocolate LLC</t>
  </si>
  <si>
    <t>450 N Patterson Ave Suite 110</t>
  </si>
  <si>
    <t>The Oak House at Elon LLC</t>
  </si>
  <si>
    <t>112 N Williamson Ave</t>
  </si>
  <si>
    <t>BBKILDAIRE LLC</t>
  </si>
  <si>
    <t>1289 Kildaire Farm Rd</t>
  </si>
  <si>
    <t>Prohibition: Drinks and Desserts Inc.</t>
  </si>
  <si>
    <t>243 Craven Street</t>
  </si>
  <si>
    <t>King-Whitt's Famous Flavored Ice LLC</t>
  </si>
  <si>
    <t>420 John Carroll Rd</t>
  </si>
  <si>
    <t>Ponysaurus Brewing LLC</t>
  </si>
  <si>
    <t>219 Hood St</t>
  </si>
  <si>
    <t>Yadkin Plaza Family Restaurant</t>
  </si>
  <si>
    <t>940 S State St</t>
  </si>
  <si>
    <t>KMI Investments LLC</t>
  </si>
  <si>
    <t>105 S Norwood St</t>
  </si>
  <si>
    <t>TAYLOE SLADE INCORPORATED</t>
  </si>
  <si>
    <t>101 Black Mountain Ave</t>
  </si>
  <si>
    <t>Paul Morley &amp; Sons LLC</t>
  </si>
  <si>
    <t>14112 Bradford Green Sq</t>
  </si>
  <si>
    <t>Slice Downtown LLC</t>
  </si>
  <si>
    <t>125 Market St</t>
  </si>
  <si>
    <t>LJR Entertainment Inc</t>
  </si>
  <si>
    <t>407 East Main St</t>
  </si>
  <si>
    <t>Tristan LLC</t>
  </si>
  <si>
    <t>6905 Fayetteville Rd</t>
  </si>
  <si>
    <t>BBGARNER LLC</t>
  </si>
  <si>
    <t>7245 White Oak Rd</t>
  </si>
  <si>
    <t>Greek and Mediterranean Cuisine Inc.</t>
  </si>
  <si>
    <t>4243 Lake Ridge Dr</t>
  </si>
  <si>
    <t>GLJE LLC</t>
  </si>
  <si>
    <t>125 Underwood Rd</t>
  </si>
  <si>
    <t>Four Point Ventures INS LLC</t>
  </si>
  <si>
    <t>417 E Plaza Dr</t>
  </si>
  <si>
    <t>A&amp;M of Charlotte</t>
  </si>
  <si>
    <t>6401 Morrison Blvd Suite 6B</t>
  </si>
  <si>
    <t>East Carolina Subway LLC</t>
  </si>
  <si>
    <t>801 B Moye Blvd</t>
  </si>
  <si>
    <t>Stagioni LLC</t>
  </si>
  <si>
    <t>715 Providence Rd</t>
  </si>
  <si>
    <t>Capricci's True Italian</t>
  </si>
  <si>
    <t>109 W South Main</t>
  </si>
  <si>
    <t>Vino Partners LLC</t>
  </si>
  <si>
    <t>1603 Battleground Ave Ste D</t>
  </si>
  <si>
    <t>Sun Valley Cafe Inc</t>
  </si>
  <si>
    <t>6751 Old Monroe Rd Suite 106</t>
  </si>
  <si>
    <t>Raleigh Raw LLC.</t>
  </si>
  <si>
    <t>7 W Hargett St</t>
  </si>
  <si>
    <t>THAC INC</t>
  </si>
  <si>
    <t>77 Ruffin Street</t>
  </si>
  <si>
    <t>A&amp;M Dawat inc</t>
  </si>
  <si>
    <t>7616 Derek Dr</t>
  </si>
  <si>
    <t>Southern Roots Bar &amp; Grille LLC</t>
  </si>
  <si>
    <t>350 E Franklin St</t>
  </si>
  <si>
    <t>BCC Foods LLC</t>
  </si>
  <si>
    <t>394 E Main St</t>
  </si>
  <si>
    <t>The Brew Depot LLC</t>
  </si>
  <si>
    <t>26 Church St</t>
  </si>
  <si>
    <t>Not Just Coffee Jay Street</t>
  </si>
  <si>
    <t>A &amp; G Timms LLC</t>
  </si>
  <si>
    <t>620 Red Banks Rd Unit D</t>
  </si>
  <si>
    <t>Frogs Leap LLC</t>
  </si>
  <si>
    <t>Kabab n More</t>
  </si>
  <si>
    <t>3130 Driwood Ct Ste A</t>
  </si>
  <si>
    <t>Cuzco Latin Fusion LLC</t>
  </si>
  <si>
    <t>4195 Haywood Rd</t>
  </si>
  <si>
    <t>Juggheads LLC</t>
  </si>
  <si>
    <t>4843 Country Club Rd</t>
  </si>
  <si>
    <t>The Doner LLC</t>
  </si>
  <si>
    <t>6 Dale St</t>
  </si>
  <si>
    <t>S&amp;R 700 LLC</t>
  </si>
  <si>
    <t>1564 Market Place Blvd  Sute 700</t>
  </si>
  <si>
    <t>Speakers in the House Inc</t>
  </si>
  <si>
    <t>2917 Battleground Ave Ste D</t>
  </si>
  <si>
    <t>Dream Sports Inc</t>
  </si>
  <si>
    <t>835 N Smithfield Rd</t>
  </si>
  <si>
    <t>Paz Enterprises LLC</t>
  </si>
  <si>
    <t>238 S Nash St</t>
  </si>
  <si>
    <t>Garden Deli Incorporated</t>
  </si>
  <si>
    <t>107 Town Sq</t>
  </si>
  <si>
    <t>Honey and Salt LLC</t>
  </si>
  <si>
    <t>2730 Greenville Highway</t>
  </si>
  <si>
    <t>Thirds Enterprise Inc</t>
  </si>
  <si>
    <t>1058 W Club Blvd #556</t>
  </si>
  <si>
    <t>Breakfastime Enterprise INC</t>
  </si>
  <si>
    <t>1650 Hanes Mall Blvd</t>
  </si>
  <si>
    <t>Kaybear Inc</t>
  </si>
  <si>
    <t>427 S Broad St</t>
  </si>
  <si>
    <t>Miyako Japanese Steakhouse</t>
  </si>
  <si>
    <t>5086 Peters Creek Pkwy</t>
  </si>
  <si>
    <t>Club Vibrations Inc.</t>
  </si>
  <si>
    <t>5237 Albemarle Rd</t>
  </si>
  <si>
    <t>The Mason Jar Lager Co. LLC</t>
  </si>
  <si>
    <t>341 E Broad St</t>
  </si>
  <si>
    <t>Fuquay-Varina</t>
  </si>
  <si>
    <t>Patrose LLC</t>
  </si>
  <si>
    <t>85 Fletcher Commercial Dr</t>
  </si>
  <si>
    <t>LA CARRETA ASHEVILLEINC</t>
  </si>
  <si>
    <t>1435 Merrimon Ave</t>
  </si>
  <si>
    <t>Morteza inc</t>
  </si>
  <si>
    <t>9212 Dansforeshire Way</t>
  </si>
  <si>
    <t>BBD Hospitality LLC</t>
  </si>
  <si>
    <t>3720 North Main St</t>
  </si>
  <si>
    <t>Pennycup Co</t>
  </si>
  <si>
    <t>362 Depot St ste 202</t>
  </si>
  <si>
    <t>ENCB&amp;JLLC</t>
  </si>
  <si>
    <t>8204 Emerald Dr Unit</t>
  </si>
  <si>
    <t>Mr Smoothie</t>
  </si>
  <si>
    <t>Mr Smoothie PK 45</t>
  </si>
  <si>
    <t>BMB Eats II LLC</t>
  </si>
  <si>
    <t>2340 Bale St Ste 100</t>
  </si>
  <si>
    <t>DEES DINER ONE LLC</t>
  </si>
  <si>
    <t>1314 W Grantham St</t>
  </si>
  <si>
    <t>Jefferson Street Deli LLC</t>
  </si>
  <si>
    <t>107 A East Jefferson Street</t>
  </si>
  <si>
    <t>Food Investments LLC</t>
  </si>
  <si>
    <t>Luna Empanada LLC</t>
  </si>
  <si>
    <t>Riccis Pizzeria LLC</t>
  </si>
  <si>
    <t>10110 Green Level Church Rd Ste 108</t>
  </si>
  <si>
    <t>Winery ** &amp;&amp; Brewery and/or microbrewery ** &amp;&amp; Brewpub, Tasting Room, Taproom **</t>
  </si>
  <si>
    <t>C &amp; H European Foods Inc</t>
  </si>
  <si>
    <t>316 Nutt St</t>
  </si>
  <si>
    <t>David Jackson</t>
  </si>
  <si>
    <t>969 n main st</t>
  </si>
  <si>
    <t>Belmont Jailhouse LLC</t>
  </si>
  <si>
    <t>23 S Main St Unit B</t>
  </si>
  <si>
    <t>Oakmont Corp.</t>
  </si>
  <si>
    <t>905 Highway 107 South</t>
  </si>
  <si>
    <t>Pizzeria Faulisi LLC</t>
  </si>
  <si>
    <t>215 E Chatham St Suite 101</t>
  </si>
  <si>
    <t>Fresh Wood Fired Pizza and Pasta Inc</t>
  </si>
  <si>
    <t>100 S Ridgeway Ave</t>
  </si>
  <si>
    <t>Mozzarella Fellas Pizza Co</t>
  </si>
  <si>
    <t>134 N Spruce St</t>
  </si>
  <si>
    <t>Blackbeard Coffee Roasters LLC</t>
  </si>
  <si>
    <t>203 E 5th St</t>
  </si>
  <si>
    <t>Om Neelkanth Inc</t>
  </si>
  <si>
    <t>BBWF LLC</t>
  </si>
  <si>
    <t>11735 Retail Dr</t>
  </si>
  <si>
    <t>Zookeper LLC</t>
  </si>
  <si>
    <t>45 Slab Town rd</t>
  </si>
  <si>
    <t>Club Chubz LLC</t>
  </si>
  <si>
    <t>5990 Beach Dr SW Unit C</t>
  </si>
  <si>
    <t>Lark Restaurants Inc.</t>
  </si>
  <si>
    <t>4625 Hillsborough Rd</t>
  </si>
  <si>
    <t>MAKHANI ENTERPRISES INCORPORATED</t>
  </si>
  <si>
    <t>420 Jonestown Rd Ste N</t>
  </si>
  <si>
    <t>Vinos Finos y Picadas Inc.</t>
  </si>
  <si>
    <t>8450 Honeycutt Rd Suite 110</t>
  </si>
  <si>
    <t>Ruddsak LLC</t>
  </si>
  <si>
    <t>3101 Edwards Mill Rd Ste 101</t>
  </si>
  <si>
    <t>Alex Paul Inc</t>
  </si>
  <si>
    <t>8111 Concord Mills Blvd Ste 424</t>
  </si>
  <si>
    <t>The Grecian Corner Inc</t>
  </si>
  <si>
    <t>101 Eden Ter</t>
  </si>
  <si>
    <t>Moe's Durham LLC</t>
  </si>
  <si>
    <t>6807 Fayetteville Rd Suite 122</t>
  </si>
  <si>
    <t>Triskelion Brewing Company LLC</t>
  </si>
  <si>
    <t>257 Pine Valley Rd</t>
  </si>
  <si>
    <t>East Flat Rock</t>
  </si>
  <si>
    <t>fair witness llc</t>
  </si>
  <si>
    <t>21 E Sprague St</t>
  </si>
  <si>
    <t>Luminous Food Inc</t>
  </si>
  <si>
    <t>1908 Eastwood Rd Suite 111</t>
  </si>
  <si>
    <t>HEX Coffee</t>
  </si>
  <si>
    <t>125 Remount Rd. B</t>
  </si>
  <si>
    <t>DSSOLVR LLC</t>
  </si>
  <si>
    <t>63 N Lexington Ave</t>
  </si>
  <si>
    <t>KMS Enterprises Inc</t>
  </si>
  <si>
    <t>1112 Offshore Dr</t>
  </si>
  <si>
    <t>Backstreets of Mooresville</t>
  </si>
  <si>
    <t>111 Market Place Ave</t>
  </si>
  <si>
    <t>TJP Holdings</t>
  </si>
  <si>
    <t>109 N MAIN ST</t>
  </si>
  <si>
    <t>Two Kahn'd Brothers Inc.</t>
  </si>
  <si>
    <t>912 N. Spence Ave.</t>
  </si>
  <si>
    <t>Alton's Kitchen &amp; Cocktails LLC</t>
  </si>
  <si>
    <t>19918 North Cove Rd</t>
  </si>
  <si>
    <t>M Pourium LLC</t>
  </si>
  <si>
    <t>1902 Tottenham Ct</t>
  </si>
  <si>
    <t>Appalachian Coffee Company LLC</t>
  </si>
  <si>
    <t>1628 5th Ave W</t>
  </si>
  <si>
    <t>The Cary Pub</t>
  </si>
  <si>
    <t>6454 TRYON RD</t>
  </si>
  <si>
    <t>Crafty Beer Guys LLC</t>
  </si>
  <si>
    <t>114 S Old Statesville Rd</t>
  </si>
  <si>
    <t>Hartsoe Investment Company LLC</t>
  </si>
  <si>
    <t>99 Heron Cove Loop</t>
  </si>
  <si>
    <t>Grate Catering Co. LLC</t>
  </si>
  <si>
    <t>1402 S Ridge Ave</t>
  </si>
  <si>
    <t>Sweetheart treats</t>
  </si>
  <si>
    <t>10930 Raven Ridge Rd. Suite 105</t>
  </si>
  <si>
    <t>JAYBIRDS BURGER JOINT LLC</t>
  </si>
  <si>
    <t>7920 Matthews Mint Hill Rd</t>
  </si>
  <si>
    <t>Mint Hill</t>
  </si>
  <si>
    <t>Christopher Walls</t>
  </si>
  <si>
    <t>1316 South Hawthorne Road</t>
  </si>
  <si>
    <t>Flying Tiger At Carthage Inc.</t>
  </si>
  <si>
    <t>1001 Monroe St Ste A</t>
  </si>
  <si>
    <t>Sunrise Trading Enterprise</t>
  </si>
  <si>
    <t>9739 Northlake Centre Pkwy Ste J</t>
  </si>
  <si>
    <t>Lefteris Pizzeria LLC</t>
  </si>
  <si>
    <t>15080 Idlewild Rd Ste C</t>
  </si>
  <si>
    <t>3ZS Corporation</t>
  </si>
  <si>
    <t>1601 E 7th St</t>
  </si>
  <si>
    <t>DDJ of NC LLC</t>
  </si>
  <si>
    <t>39 Miller St</t>
  </si>
  <si>
    <t>COUP2012 LLC</t>
  </si>
  <si>
    <t>540 Cotanche St</t>
  </si>
  <si>
    <t>Shree Verai Corporation</t>
  </si>
  <si>
    <t>350 Four Seasons Town Ctr</t>
  </si>
  <si>
    <t>H&amp;M Catering LLC</t>
  </si>
  <si>
    <t>Vinopolis</t>
  </si>
  <si>
    <t>62 N Lexington Ave</t>
  </si>
  <si>
    <t>Mini Donut Place</t>
  </si>
  <si>
    <t>964 Tsali Blvd</t>
  </si>
  <si>
    <t>Zia-Mex Concepts LLC</t>
  </si>
  <si>
    <t>521 Haywood Rd</t>
  </si>
  <si>
    <t>E Zyglis Enterprises</t>
  </si>
  <si>
    <t>249 W. 4th Street</t>
  </si>
  <si>
    <t>Cin Cin Napoletana LLC</t>
  </si>
  <si>
    <t>707 N Trade St</t>
  </si>
  <si>
    <t>Lebowski's LLC</t>
  </si>
  <si>
    <t>1524 East Blvd</t>
  </si>
  <si>
    <t>The Levee Brewing Company Inc</t>
  </si>
  <si>
    <t>118 Main St W</t>
  </si>
  <si>
    <t>Fat Burgers Sports Bar &amp; GrillLLC</t>
  </si>
  <si>
    <t>1044 Nc Highway 210</t>
  </si>
  <si>
    <t>Sunshine Sammies LLC</t>
  </si>
  <si>
    <t>99 S Lexington Ave</t>
  </si>
  <si>
    <t>Martin Campbell</t>
  </si>
  <si>
    <t>1901 NORTHROP DR</t>
  </si>
  <si>
    <t>Taproom Social CLT LLC</t>
  </si>
  <si>
    <t>430 W 4th St</t>
  </si>
  <si>
    <t>Raleigh Deli Inc.</t>
  </si>
  <si>
    <t>10 Horne St #102</t>
  </si>
  <si>
    <t>UGOTTHE8 Marketing &amp; Entertainment inc</t>
  </si>
  <si>
    <t>5800 Duraleigh Rd Suite 101</t>
  </si>
  <si>
    <t>White Street Brewing Company Inc.</t>
  </si>
  <si>
    <t>218 S White St</t>
  </si>
  <si>
    <t>Krankies Coffee Cafe LLC</t>
  </si>
  <si>
    <t>211 E 3rd St</t>
  </si>
  <si>
    <t>Greensboro Brew Lab LLC</t>
  </si>
  <si>
    <t>348 S Elm St</t>
  </si>
  <si>
    <t>Carolina Smoothie Ventures of Huntersville LLC</t>
  </si>
  <si>
    <t>14210 Market Square Dr F1</t>
  </si>
  <si>
    <t>delshooka inc</t>
  </si>
  <si>
    <t>2471 Mill Race Rd</t>
  </si>
  <si>
    <t>8300 Corporation</t>
  </si>
  <si>
    <t>5 Yarrow Meadow Rd</t>
  </si>
  <si>
    <t>Kindred Restaurant LLC</t>
  </si>
  <si>
    <t>131 North Main Street</t>
  </si>
  <si>
    <t>Bargo LLC</t>
  </si>
  <si>
    <t>401 Haywood Rd</t>
  </si>
  <si>
    <t>Kipseli Inc</t>
  </si>
  <si>
    <t>100 Doublegate Ct</t>
  </si>
  <si>
    <t>Trailhead Restaurant Inc</t>
  </si>
  <si>
    <t>Kelly Management Group Inc.</t>
  </si>
  <si>
    <t>1004 9th Ave</t>
  </si>
  <si>
    <t>Plenty LLC</t>
  </si>
  <si>
    <t>218 S Blount St</t>
  </si>
  <si>
    <t>2 Chefs Rock Inc.</t>
  </si>
  <si>
    <t>18 North Mai Street</t>
  </si>
  <si>
    <t>Perry's Pasta Inc.</t>
  </si>
  <si>
    <t>1430 NC 55 1430 West Williams Street</t>
  </si>
  <si>
    <t>The Q Shack Unlimited Corporation</t>
  </si>
  <si>
    <t>4205 Branchwood Drive</t>
  </si>
  <si>
    <t>Asheville Club 1901 LLC</t>
  </si>
  <si>
    <t>20 Haywood St</t>
  </si>
  <si>
    <t>Noble Cider LLC</t>
  </si>
  <si>
    <t>356 New Leicester Hwy</t>
  </si>
  <si>
    <t>Crank Arm Brewing Company</t>
  </si>
  <si>
    <t>319 W Davie St</t>
  </si>
  <si>
    <t>Kitchen Roselli Inc.</t>
  </si>
  <si>
    <t>105 E Main St</t>
  </si>
  <si>
    <t>EJE Inc.</t>
  </si>
  <si>
    <t>305 State St</t>
  </si>
  <si>
    <t>NC Baby Gators Inc</t>
  </si>
  <si>
    <t>105 Currituck Commerical Dr</t>
  </si>
  <si>
    <t>Moyock</t>
  </si>
  <si>
    <t>Southern Lunch of Lexington Inc.</t>
  </si>
  <si>
    <t>26 S Railroad St</t>
  </si>
  <si>
    <t>Andy and Miles Inc</t>
  </si>
  <si>
    <t>2223 E NC Highway 54 Ste R</t>
  </si>
  <si>
    <t>NCK Inc.</t>
  </si>
  <si>
    <t>2705 N Main St Suite 112</t>
  </si>
  <si>
    <t>ARARAT17 INC</t>
  </si>
  <si>
    <t>1361 Chestnut Ln</t>
  </si>
  <si>
    <t>Backyard Hospitality LLC</t>
  </si>
  <si>
    <t>1467 N. Main St</t>
  </si>
  <si>
    <t>Pranzo Group LLC</t>
  </si>
  <si>
    <t>130 E Davie St</t>
  </si>
  <si>
    <t>GKBL Investments Inc</t>
  </si>
  <si>
    <t>833 Main St</t>
  </si>
  <si>
    <t>Egg Yolk Cafe LLC</t>
  </si>
  <si>
    <t>610 A Red Banks Rd.</t>
  </si>
  <si>
    <t>zambra restaurant llc</t>
  </si>
  <si>
    <t>85 Walnut St Ste 1</t>
  </si>
  <si>
    <t>Carolina Motel Associates Inc.</t>
  </si>
  <si>
    <t>105 Sugarloaf Rd</t>
  </si>
  <si>
    <t>Sonny's Real Pit Bar-B-Que</t>
  </si>
  <si>
    <t>Cary Restaurants Inc</t>
  </si>
  <si>
    <t>10130 Green Level Church Rd Ste 300</t>
  </si>
  <si>
    <t>Small Space Hospitality LLC</t>
  </si>
  <si>
    <t>2713 Ashe St</t>
  </si>
  <si>
    <t>Katie Button Restaurants LLC</t>
  </si>
  <si>
    <t>22 S Pack Sq Ste 700</t>
  </si>
  <si>
    <t>Yesteryears Brewery LLC</t>
  </si>
  <si>
    <t>300 East Main St Unit C</t>
  </si>
  <si>
    <t>TYRELL CORPORATION</t>
  </si>
  <si>
    <t>23A NORTH FRONT ST</t>
  </si>
  <si>
    <t>Augustus Enterprises Inc</t>
  </si>
  <si>
    <t>5279 us hwy 158</t>
  </si>
  <si>
    <t>Bilcat Inc.</t>
  </si>
  <si>
    <t>Blowing Rock</t>
  </si>
  <si>
    <t>Pita 68 Inc</t>
  </si>
  <si>
    <t>3924 Sedgebrook St</t>
  </si>
  <si>
    <t>Chinese Double Happiness Inc</t>
  </si>
  <si>
    <t>4403 Wrightsville Ave</t>
  </si>
  <si>
    <t>Slice 17th Inc</t>
  </si>
  <si>
    <t>3715 Patriot Way Unit 101</t>
  </si>
  <si>
    <t>Freeborne's Eatery &amp; Lodge LLC</t>
  </si>
  <si>
    <t>14300 NC Hwy 18 South</t>
  </si>
  <si>
    <t>Coastal Provisions Inc.</t>
  </si>
  <si>
    <t>1209 Duck Rd</t>
  </si>
  <si>
    <t>Meck City Social Parent LLC</t>
  </si>
  <si>
    <t>4125 Yancey Rd</t>
  </si>
  <si>
    <t>Wilmington Brewers LLC</t>
  </si>
  <si>
    <t>9 N. Front Street</t>
  </si>
  <si>
    <t>Southern Concepts Inc</t>
  </si>
  <si>
    <t>2422 Stantonsburg Rd</t>
  </si>
  <si>
    <t>Dakotas II LLC</t>
  </si>
  <si>
    <t>8140 Providence Rd Ste 300</t>
  </si>
  <si>
    <t>Crawford and Son Restaurant LLC</t>
  </si>
  <si>
    <t>618 N Person St</t>
  </si>
  <si>
    <t>EBC Brewery LLC</t>
  </si>
  <si>
    <t>1249 Wicker Dr</t>
  </si>
  <si>
    <t>Barrows Kitchen llc</t>
  </si>
  <si>
    <t>764 Martin Luther King Jr Blvd</t>
  </si>
  <si>
    <t>Triangle Restaurants Inc</t>
  </si>
  <si>
    <t>1534 S Miami Blvd</t>
  </si>
  <si>
    <t>ACMEC Management LLC</t>
  </si>
  <si>
    <t>Carolina Restaurants Group LLC</t>
  </si>
  <si>
    <t>2120 Avondale Dr</t>
  </si>
  <si>
    <t>JMP Managment Group LLC</t>
  </si>
  <si>
    <t>8500 Pineville Matthews Rd</t>
  </si>
  <si>
    <t>J. Gregg Enterprises Inc.</t>
  </si>
  <si>
    <t>751 N Avalon Rd</t>
  </si>
  <si>
    <t>Corral GulfSouth Inc</t>
  </si>
  <si>
    <t>4010 Dover Rd</t>
  </si>
  <si>
    <t>Mint Hill Catering LLC</t>
  </si>
  <si>
    <t>1544 Matthews Mint Hill Rd Suite G</t>
  </si>
  <si>
    <t>Standard Oyster Bar Inc.</t>
  </si>
  <si>
    <t>2147 N Center St</t>
  </si>
  <si>
    <t>Upward Trend LLC</t>
  </si>
  <si>
    <t>7 Rankin Ave</t>
  </si>
  <si>
    <t>GC of Fayetteville Inc</t>
  </si>
  <si>
    <t>1806 Skibo Rd</t>
  </si>
  <si>
    <t>Vorbeck Hospitality Group LLC</t>
  </si>
  <si>
    <t>9108 Coconut Ln</t>
  </si>
  <si>
    <t>B. Christopher's LLC</t>
  </si>
  <si>
    <t>201 N Elm St suite 105</t>
  </si>
  <si>
    <t>Arana Inc.</t>
  </si>
  <si>
    <t>375 Haywood Rd</t>
  </si>
  <si>
    <t>Pizza 22 LLC</t>
  </si>
  <si>
    <t>5130 N Fayetteville Rd</t>
  </si>
  <si>
    <t>Jersey Carolinas LLC</t>
  </si>
  <si>
    <t>109 Chestnut St</t>
  </si>
  <si>
    <t>Jolie Restaurant LLC</t>
  </si>
  <si>
    <t>620 N Person St</t>
  </si>
  <si>
    <t>red onion cafe inc</t>
  </si>
  <si>
    <t>227 Hardin St</t>
  </si>
  <si>
    <t>Made to Order LLC</t>
  </si>
  <si>
    <t>935 E Mountain St Ste K</t>
  </si>
  <si>
    <t>State Bird Restaurant LLC</t>
  </si>
  <si>
    <t>1711 Highway 105</t>
  </si>
  <si>
    <t>Market Street Corral LLC</t>
  </si>
  <si>
    <t>100 Towne Centre Pl</t>
  </si>
  <si>
    <t>Jocks II Inc.</t>
  </si>
  <si>
    <t>4109 South Stream Blvd</t>
  </si>
  <si>
    <t>Moon Dot Inc.</t>
  </si>
  <si>
    <t>10822 Providence Rd STE 900</t>
  </si>
  <si>
    <t>Old Toll Food Group</t>
  </si>
  <si>
    <t>285 Haywood Rd Suite 20</t>
  </si>
  <si>
    <t>Lenny Boy LLC</t>
  </si>
  <si>
    <t>3000 South Tryon</t>
  </si>
  <si>
    <t>Miller's Waterfront Inc</t>
  </si>
  <si>
    <t>6916 S Croatan Hwy</t>
  </si>
  <si>
    <t>Chance Hospitality Inc</t>
  </si>
  <si>
    <t>5130 New Centre Dr</t>
  </si>
  <si>
    <t>Har-Del Inc.</t>
  </si>
  <si>
    <t>245 Tunnel Rd</t>
  </si>
  <si>
    <t>Apple international Inc.</t>
  </si>
  <si>
    <t>7114 Brighton Park Dr Ste 330</t>
  </si>
  <si>
    <t>Down on Mainstreet LLC</t>
  </si>
  <si>
    <t>BTT ENTERPRISES OF ROXBORO LLC</t>
  </si>
  <si>
    <t>4080 Durham Rd.</t>
  </si>
  <si>
    <t>Jax LLC</t>
  </si>
  <si>
    <t>9541 Julian Clark Ave Ste 210</t>
  </si>
  <si>
    <t>MSWG RTP LLC</t>
  </si>
  <si>
    <t>359 Blackwell St Suite 115</t>
  </si>
  <si>
    <t>Goofy Foot Taproom &amp; Brewery LLC</t>
  </si>
  <si>
    <t>2762 NC 68 Unit 109</t>
  </si>
  <si>
    <t>Whiskey Kitchen LLC</t>
  </si>
  <si>
    <t>201 W Martin St</t>
  </si>
  <si>
    <t>SUN STREET LLC</t>
  </si>
  <si>
    <t>118 W 5th St</t>
  </si>
  <si>
    <t>Innovation Catering INC</t>
  </si>
  <si>
    <t>601 Calvert St</t>
  </si>
  <si>
    <t>Stark Equity Management LLC</t>
  </si>
  <si>
    <t>20 Wall St</t>
  </si>
  <si>
    <t>BBC Investments LLC</t>
  </si>
  <si>
    <t>486 N Patterson Ave Ste 105</t>
  </si>
  <si>
    <t>Pizza Pazzo of Asheville Inc</t>
  </si>
  <si>
    <t>140 Airport Rd Suite G</t>
  </si>
  <si>
    <t>SM2 Inc.</t>
  </si>
  <si>
    <t>5583 Hendersonville Rd</t>
  </si>
  <si>
    <t>The Trawick Company</t>
  </si>
  <si>
    <t>143 Poole Rd Unit A</t>
  </si>
  <si>
    <t>Belville</t>
  </si>
  <si>
    <t>Holden Seafood Inc.</t>
  </si>
  <si>
    <t>112 Ocean Blvd W</t>
  </si>
  <si>
    <t>Holden Beach</t>
  </si>
  <si>
    <t>All Souls Pizza Inc.</t>
  </si>
  <si>
    <t>175 Clingman Ave</t>
  </si>
  <si>
    <t>Bibb-Chatellier Enterprises</t>
  </si>
  <si>
    <t>6886 Main St</t>
  </si>
  <si>
    <t>Lob Steer Inn of Laurinburg Inc.</t>
  </si>
  <si>
    <t>1709 Us Highway 15 401 Bypass</t>
  </si>
  <si>
    <t>LAWRENCE FOOD CO LLC</t>
  </si>
  <si>
    <t>105 Trottington Ct</t>
  </si>
  <si>
    <t>Souhail Enterprises 2 LLC</t>
  </si>
  <si>
    <t>18 Lodge Street</t>
  </si>
  <si>
    <t>Rocky Mount Corral Inc.</t>
  </si>
  <si>
    <t>921 N Wesleyan Blvd</t>
  </si>
  <si>
    <t>Innovation Brewing LLC</t>
  </si>
  <si>
    <t>414 W Main St</t>
  </si>
  <si>
    <t>Twin City Catering LLC</t>
  </si>
  <si>
    <t>382 D Hanover Arms Ct</t>
  </si>
  <si>
    <t>WILLABBEY LLC</t>
  </si>
  <si>
    <t>1231 Eastchester Dr Ste 118</t>
  </si>
  <si>
    <t>EPR II LLC</t>
  </si>
  <si>
    <t>617 S Sharon Amity Rd</t>
  </si>
  <si>
    <t>Ruckus 3 0 Inc</t>
  </si>
  <si>
    <t>1101 Market Center Drive</t>
  </si>
  <si>
    <t>BLAKE'S RESTAURANT INC</t>
  </si>
  <si>
    <t>165 HILLVIEW STREET</t>
  </si>
  <si>
    <t>Bivalve Beverage Company LLC</t>
  </si>
  <si>
    <t>625 Haywood Rd</t>
  </si>
  <si>
    <t>Horse Shoe Enterprises TwoINC</t>
  </si>
  <si>
    <t>134 S Churchill Dr</t>
  </si>
  <si>
    <t>Ruddy Duck Tavern Inc</t>
  </si>
  <si>
    <t>513 Arendell St</t>
  </si>
  <si>
    <t>KCBO LLC</t>
  </si>
  <si>
    <t>125 Jeffress Dr</t>
  </si>
  <si>
    <t>Galactic Pie LLC</t>
  </si>
  <si>
    <t>339 Sardis Rd</t>
  </si>
  <si>
    <t>Nines Management LLC</t>
  </si>
  <si>
    <t>800 Golf Course Dr</t>
  </si>
  <si>
    <t>Acorn to Oak LLC</t>
  </si>
  <si>
    <t>Yolo Entertainment Group</t>
  </si>
  <si>
    <t>480 Hillsboro St Suite 500</t>
  </si>
  <si>
    <t>The Ale House Inc</t>
  </si>
  <si>
    <t>957 Rivers St</t>
  </si>
  <si>
    <t>MAJRBpizza L.L.C.</t>
  </si>
  <si>
    <t>1 Summer Breeze Dr</t>
  </si>
  <si>
    <t>Camel City Events LLC</t>
  </si>
  <si>
    <t>701 N Liberty St</t>
  </si>
  <si>
    <t>Pisgah Marketing Associates Inc</t>
  </si>
  <si>
    <t>69 Hendersonville Hwy Ste 12</t>
  </si>
  <si>
    <t>Pisgah Forest</t>
  </si>
  <si>
    <t>Mojo LLC</t>
  </si>
  <si>
    <t>2207 White Oak Rd</t>
  </si>
  <si>
    <t>Little Jumbo LLC</t>
  </si>
  <si>
    <t>241 Broadway St</t>
  </si>
  <si>
    <t>CCABLLC</t>
  </si>
  <si>
    <t>401 Daniels St</t>
  </si>
  <si>
    <t>Lewisville Public House LLC</t>
  </si>
  <si>
    <t>191 Lowes Foods Dr</t>
  </si>
  <si>
    <t>Pub Ventures Inc</t>
  </si>
  <si>
    <t>42 Biltmore Ave</t>
  </si>
  <si>
    <t>Ultimate Family Dining Inc</t>
  </si>
  <si>
    <t>40 Weeks Dr</t>
  </si>
  <si>
    <t>Two Old Hippies LLC</t>
  </si>
  <si>
    <t>1900 South Croatan Highway</t>
  </si>
  <si>
    <t>Barbary Coast LLC</t>
  </si>
  <si>
    <t>116 S FRONT STREET UNIT B</t>
  </si>
  <si>
    <t>Snaxx Restaurant Group LLC</t>
  </si>
  <si>
    <t>455 Blowing Rock Rd</t>
  </si>
  <si>
    <t>Froggy Ventures Inc</t>
  </si>
  <si>
    <t>114 Palace Green</t>
  </si>
  <si>
    <t>Backstreets Grill Inc</t>
  </si>
  <si>
    <t>246 14th Ave NE</t>
  </si>
  <si>
    <t>Signature Southport Inc</t>
  </si>
  <si>
    <t>130 E Moore St</t>
  </si>
  <si>
    <t>Slice market Inc</t>
  </si>
  <si>
    <t>155 Porters Neck Rd</t>
  </si>
  <si>
    <t>Five County Kona LLC</t>
  </si>
  <si>
    <t>5716 Farragon Hill Ln</t>
  </si>
  <si>
    <t>2520 Tavern Inc</t>
  </si>
  <si>
    <t>2520 Lewisville Clemmons Rd</t>
  </si>
  <si>
    <t>Piedmont Ale House Inc.</t>
  </si>
  <si>
    <t>1149 A St. Marks Church Rd.</t>
  </si>
  <si>
    <t>AG of Durham Inc</t>
  </si>
  <si>
    <t>410 Blackwell St Ste 100</t>
  </si>
  <si>
    <t>A Day in the Life LLC</t>
  </si>
  <si>
    <t>605 Kanuga Rd</t>
  </si>
  <si>
    <t>Moore Or Less Empire LLC</t>
  </si>
  <si>
    <t>Nazden Corporation</t>
  </si>
  <si>
    <t>110 Flowers Crossroads Way Ste 105</t>
  </si>
  <si>
    <t>Arthurs of Charlotte inc</t>
  </si>
  <si>
    <t>4400 Sharon Rd</t>
  </si>
  <si>
    <t>BRICKHOUSE GRILL INC</t>
  </si>
  <si>
    <t>455 Corban Ave SE</t>
  </si>
  <si>
    <t>Inside the Rim Inc.</t>
  </si>
  <si>
    <t>327 Battleground Ave</t>
  </si>
  <si>
    <t>Willden Inc.</t>
  </si>
  <si>
    <t>14825 Ballantyne Village Way Ste 160</t>
  </si>
  <si>
    <t>Janik Pizza Corporation</t>
  </si>
  <si>
    <t>14520 Falls Of Neuse Rd</t>
  </si>
  <si>
    <t>MITB Inc.</t>
  </si>
  <si>
    <t>140 Airport Rd</t>
  </si>
  <si>
    <t>Urban Orchard Cider Co.</t>
  </si>
  <si>
    <t>210 Haywood Rd</t>
  </si>
  <si>
    <t>GMG CONCORD MILLS LLC</t>
  </si>
  <si>
    <t>7731 Gateway Ln NW</t>
  </si>
  <si>
    <t>newfound lodge restaurant inc.</t>
  </si>
  <si>
    <t>1303 Tsali Blvd</t>
  </si>
  <si>
    <t>Restaurant Provence Inc.</t>
  </si>
  <si>
    <t>203 W Weaver St</t>
  </si>
  <si>
    <t>MNOB INC</t>
  </si>
  <si>
    <t>204 W Main St</t>
  </si>
  <si>
    <t>Bohicket LLC</t>
  </si>
  <si>
    <t>8128 Renaissance Pkwy Ste 114</t>
  </si>
  <si>
    <t>Eastcut LLC</t>
  </si>
  <si>
    <t>3211 Old Chapel Hill Rd</t>
  </si>
  <si>
    <t>Outer Banks Brewing LLC</t>
  </si>
  <si>
    <t>600 South Croatan Hwy</t>
  </si>
  <si>
    <t>The Gourmet Chip Company</t>
  </si>
  <si>
    <t>43 1/2 Broadway Street</t>
  </si>
  <si>
    <t>Rose Hill Restaurant Inc.</t>
  </si>
  <si>
    <t>312 N Sycamore St</t>
  </si>
  <si>
    <t>Rose Hill</t>
  </si>
  <si>
    <t>PorterHouse LLC</t>
  </si>
  <si>
    <t>4608 W Market St</t>
  </si>
  <si>
    <t>Prince and Hound LLC</t>
  </si>
  <si>
    <t>70 Soco Rd</t>
  </si>
  <si>
    <t>Maggie Valley</t>
  </si>
  <si>
    <t>Homestead Steakhouse Inc</t>
  </si>
  <si>
    <t>205 Frank Timberlake Rd</t>
  </si>
  <si>
    <t>Timberlake</t>
  </si>
  <si>
    <t>Westco of Carteret CountyInc</t>
  </si>
  <si>
    <t>311 Island Rd</t>
  </si>
  <si>
    <t>Jake's Pub Inc.</t>
  </si>
  <si>
    <t>1712 Spring Garden St</t>
  </si>
  <si>
    <t>Harry's Tavern LLC</t>
  </si>
  <si>
    <t>2127 Ayrsley Town Blvd #103</t>
  </si>
  <si>
    <t>JoymongersLLC</t>
  </si>
  <si>
    <t>576 N Eugene St</t>
  </si>
  <si>
    <t>Hala Inc</t>
  </si>
  <si>
    <t>5563 Western Blvd</t>
  </si>
  <si>
    <t>Taverna 100 LLC</t>
  </si>
  <si>
    <t>100 N Tryon St</t>
  </si>
  <si>
    <t>TRIPLE M PROVISIONS LLC</t>
  </si>
  <si>
    <t>2301 HILLSBOROUGH ROAD</t>
  </si>
  <si>
    <t>Shooters Sports Lounge LLC</t>
  </si>
  <si>
    <t>2149 N Center St</t>
  </si>
  <si>
    <t>Ironsidesllc</t>
  </si>
  <si>
    <t>1007 W Main St</t>
  </si>
  <si>
    <t>Suen and Suen Inc</t>
  </si>
  <si>
    <t>7432 Creedmoor Rd</t>
  </si>
  <si>
    <t>YJBM CORPORATION</t>
  </si>
  <si>
    <t>1305 NW Maynard Rd</t>
  </si>
  <si>
    <t>Wivott Company LLC</t>
  </si>
  <si>
    <t>832 Spring Forest Rd</t>
  </si>
  <si>
    <t>Cape Fear Seafood Company</t>
  </si>
  <si>
    <t>Capra's Inc</t>
  </si>
  <si>
    <t>2640 Willard Dairy Rd Suite 120</t>
  </si>
  <si>
    <t>Ogan  Hospitality LLC</t>
  </si>
  <si>
    <t>5000 Departure Dr</t>
  </si>
  <si>
    <t>Wicked Sinsations LLC</t>
  </si>
  <si>
    <t>Carolina Pubs Inc</t>
  </si>
  <si>
    <t>300 N Main St Suite A</t>
  </si>
  <si>
    <t>Raleigh Pitmaster LLC</t>
  </si>
  <si>
    <t>SHELLFISH TO GO II INC</t>
  </si>
  <si>
    <t>1 OCEAN BLVD UNIT 115</t>
  </si>
  <si>
    <t>Lucas Restaurant Group LLC</t>
  </si>
  <si>
    <t>Cabo Fish Taco</t>
  </si>
  <si>
    <t>D. King Enterprises Inc</t>
  </si>
  <si>
    <t>11961 S 226 Hwy</t>
  </si>
  <si>
    <t>Spruce Pine</t>
  </si>
  <si>
    <t>Weaverville Restaurants LLC</t>
  </si>
  <si>
    <t>114 Kuykendall Rd</t>
  </si>
  <si>
    <t>Alexander</t>
  </si>
  <si>
    <t>Plant 6 Provisions LLC</t>
  </si>
  <si>
    <t>329 McGill Ave NW</t>
  </si>
  <si>
    <t>Cantina 73</t>
  </si>
  <si>
    <t>8830 Franklin St E</t>
  </si>
  <si>
    <t>Hazelnuts Creperie Inc</t>
  </si>
  <si>
    <t>9830 Rea Rd Suite D</t>
  </si>
  <si>
    <t>Tate's American Bar Co.</t>
  </si>
  <si>
    <t>279 W 4th St</t>
  </si>
  <si>
    <t>Darryl's High Point Road Inc.</t>
  </si>
  <si>
    <t>3300 W Gate City Blvd</t>
  </si>
  <si>
    <t>Ghassans Inc</t>
  </si>
  <si>
    <t>1605 Battleground Ave</t>
  </si>
  <si>
    <t>Basil's Fresh Pasta Inc</t>
  </si>
  <si>
    <t>246 Wilson Dr Ste K</t>
  </si>
  <si>
    <t>Sterling Restaurants Inc.</t>
  </si>
  <si>
    <t>11 Ashemont Drive</t>
  </si>
  <si>
    <t>Cup A Joe Ltd.</t>
  </si>
  <si>
    <t>3100 Hillsborough St</t>
  </si>
  <si>
    <t>Ports of Call Inc</t>
  </si>
  <si>
    <t>116 N Howe St</t>
  </si>
  <si>
    <t>Old North State Hospitality Group</t>
  </si>
  <si>
    <t>2718 Graves Dr</t>
  </si>
  <si>
    <t>El Thrifty Charlotte LLC</t>
  </si>
  <si>
    <t>1115 N Brevard St Ste 100</t>
  </si>
  <si>
    <t>Natty Greene's Creekside LLC</t>
  </si>
  <si>
    <t>2003 Yanceyville Street</t>
  </si>
  <si>
    <t>M5 Hospitality Group LLC</t>
  </si>
  <si>
    <t>101 S Tryon St</t>
  </si>
  <si>
    <t>Beech Street Ventures LLC</t>
  </si>
  <si>
    <t>327 W Davie St Suite 100</t>
  </si>
  <si>
    <t>Blue Mind OBX Inc.</t>
  </si>
  <si>
    <t>5204 Lunar Dr</t>
  </si>
  <si>
    <t>WF Wood Fired Inc</t>
  </si>
  <si>
    <t>101b  1st  Ave W</t>
  </si>
  <si>
    <t>Shaws Bar-B-Que INC</t>
  </si>
  <si>
    <t>202 West Blvd</t>
  </si>
  <si>
    <t>GC PARTNERS INC</t>
  </si>
  <si>
    <t>3816 Forrestgate Dr</t>
  </si>
  <si>
    <t>Village Juice Company LLC</t>
  </si>
  <si>
    <t>900 W Northwest Blvd</t>
  </si>
  <si>
    <t>horbacz llc</t>
  </si>
  <si>
    <t>250 Racine Dr Ste 15</t>
  </si>
  <si>
    <t>Happy + Hale Inc.</t>
  </si>
  <si>
    <t>703b 9th St</t>
  </si>
  <si>
    <t>The Eden Food Group LLC</t>
  </si>
  <si>
    <t>200 N Greensboro St Ste 1A Suite 1A</t>
  </si>
  <si>
    <t>Big Benjamin Inc</t>
  </si>
  <si>
    <t>5900 Yadkin Rd</t>
  </si>
  <si>
    <t>Boardwalk Billy's LLC</t>
  </si>
  <si>
    <t>2620 Knollwood Rd</t>
  </si>
  <si>
    <t>Food Enterprises Inc</t>
  </si>
  <si>
    <t>1137 Tsali Blvd</t>
  </si>
  <si>
    <t>Pine Crest Inn Limited Partnership</t>
  </si>
  <si>
    <t>25 Community Rd</t>
  </si>
  <si>
    <t>Recreation Billiards Inc</t>
  </si>
  <si>
    <t>412 W 4th St</t>
  </si>
  <si>
    <t>Nanasteak LLC</t>
  </si>
  <si>
    <t>345 Blackwell St Suite H100</t>
  </si>
  <si>
    <t>MIKO Corporation</t>
  </si>
  <si>
    <t>300 Marine Blvd</t>
  </si>
  <si>
    <t>Heist Brewing Company LLC</t>
  </si>
  <si>
    <t>2909 N Davidson St Ste 200</t>
  </si>
  <si>
    <t>Roots Food Co</t>
  </si>
  <si>
    <t>3410-D St.Vardell Ln</t>
  </si>
  <si>
    <t>Plant Restaurant Inc</t>
  </si>
  <si>
    <t>165 Merrimon Ave</t>
  </si>
  <si>
    <t>5406 Eastwind Rd</t>
  </si>
  <si>
    <t>YAO BUFFET SUSHI GRILL LLC</t>
  </si>
  <si>
    <t>153 Smokey Park Hwy</t>
  </si>
  <si>
    <t>Isa's Bistro LLC</t>
  </si>
  <si>
    <t>46 Haywood St Suite 340</t>
  </si>
  <si>
    <t>Tricor Inc.</t>
  </si>
  <si>
    <t>7422 Carmel Executive Park Dr Ste 201</t>
  </si>
  <si>
    <t>Renzo's LLC</t>
  </si>
  <si>
    <t>502 N Main St</t>
  </si>
  <si>
    <t>Steakers and Shakers LLC</t>
  </si>
  <si>
    <t>2711-C Pinedale Road</t>
  </si>
  <si>
    <t>SAM Restaurants Inc</t>
  </si>
  <si>
    <t>7303 Cessna Dr</t>
  </si>
  <si>
    <t>Amazing Pizza Co LLC</t>
  </si>
  <si>
    <t>594 Tole Allison Rd</t>
  </si>
  <si>
    <t>The Cowfish LLC</t>
  </si>
  <si>
    <t>4310 Sharon Rd Ste X01 Suite X05</t>
  </si>
  <si>
    <t>2 guys catering</t>
  </si>
  <si>
    <t>2130 Lawndale Dr</t>
  </si>
  <si>
    <t>Ms. Allie's Inc.</t>
  </si>
  <si>
    <t>QCarolina Restaurants LLC</t>
  </si>
  <si>
    <t>207 Regency Executive Park Drive Suite 160</t>
  </si>
  <si>
    <t>Lyla Jones Bake Shop LLC</t>
  </si>
  <si>
    <t>4325 Glenwood Ave Ste 2011</t>
  </si>
  <si>
    <t>MORGAN 2 LLC</t>
  </si>
  <si>
    <t>The DH Group LLC</t>
  </si>
  <si>
    <t>2108 S Broad St</t>
  </si>
  <si>
    <t>Corner Bar At Ayrsley LLC</t>
  </si>
  <si>
    <t>2016 Ayrsley Town Blvd Ste 1A</t>
  </si>
  <si>
    <t>Zilla Ventures LLC</t>
  </si>
  <si>
    <t>118 E Charles St</t>
  </si>
  <si>
    <t>DGN RESTAURANT INC</t>
  </si>
  <si>
    <t>1945 High House Rd</t>
  </si>
  <si>
    <t>Bakehouse Brunner Inc</t>
  </si>
  <si>
    <t>120 N Poplar St</t>
  </si>
  <si>
    <t>The Cherry Peel INC</t>
  </si>
  <si>
    <t>112 W King St</t>
  </si>
  <si>
    <t>WNP 113 Inc</t>
  </si>
  <si>
    <t>113 N Churton</t>
  </si>
  <si>
    <t>gofo llc</t>
  </si>
  <si>
    <t>1115 N Brevard St Ste 5</t>
  </si>
  <si>
    <t>Mayscraig LLC</t>
  </si>
  <si>
    <t>310 S West St Ste 110</t>
  </si>
  <si>
    <t>Tin Tean Group LLC</t>
  </si>
  <si>
    <t>208 N Tryon St</t>
  </si>
  <si>
    <t>JB and  Associates Restaurant Group LLC</t>
  </si>
  <si>
    <t>737 9th St Ste 210</t>
  </si>
  <si>
    <t>Foghorn Loghorn II LLC</t>
  </si>
  <si>
    <t>1616 Camden Road Suite 150</t>
  </si>
  <si>
    <t>BBQVILLEINC</t>
  </si>
  <si>
    <t>2470 Gum Branch Road</t>
  </si>
  <si>
    <t>Row Labels</t>
  </si>
  <si>
    <t>Grand Total</t>
  </si>
  <si>
    <t>Sum of GrantAmount</t>
  </si>
  <si>
    <t>North Carolina</t>
  </si>
  <si>
    <t>28401</t>
  </si>
  <si>
    <t>28557</t>
  </si>
  <si>
    <t>27560</t>
  </si>
  <si>
    <t>27516</t>
  </si>
  <si>
    <t>27603</t>
  </si>
  <si>
    <t>27614</t>
  </si>
  <si>
    <t>27892</t>
  </si>
  <si>
    <t>27837</t>
  </si>
  <si>
    <t>28792</t>
  </si>
  <si>
    <t>27707</t>
  </si>
  <si>
    <t>27701</t>
  </si>
  <si>
    <t>28804</t>
  </si>
  <si>
    <t>28117</t>
  </si>
  <si>
    <t>28273</t>
  </si>
  <si>
    <t>27401</t>
  </si>
  <si>
    <t>28203</t>
  </si>
  <si>
    <t>28202</t>
  </si>
  <si>
    <t>28173</t>
  </si>
  <si>
    <t>27587</t>
  </si>
  <si>
    <t>28801</t>
  </si>
  <si>
    <t>28043</t>
  </si>
  <si>
    <t>27617</t>
  </si>
  <si>
    <t>28211</t>
  </si>
  <si>
    <t>28445</t>
  </si>
  <si>
    <t>27870</t>
  </si>
  <si>
    <t>27284</t>
  </si>
  <si>
    <t>28134</t>
  </si>
  <si>
    <t>27616</t>
  </si>
  <si>
    <t>27377</t>
  </si>
  <si>
    <t>28601</t>
  </si>
  <si>
    <t>27708</t>
  </si>
  <si>
    <t>28027</t>
  </si>
  <si>
    <t>28675</t>
  </si>
  <si>
    <t>27909</t>
  </si>
  <si>
    <t>27534</t>
  </si>
  <si>
    <t>27804</t>
  </si>
  <si>
    <t>27536</t>
  </si>
  <si>
    <t>27518</t>
  </si>
  <si>
    <t>27612</t>
  </si>
  <si>
    <t>28217</t>
  </si>
  <si>
    <t>28115</t>
  </si>
  <si>
    <t>28806</t>
  </si>
  <si>
    <t>28472</t>
  </si>
  <si>
    <t>28348</t>
  </si>
  <si>
    <t>27244</t>
  </si>
  <si>
    <t>27510</t>
  </si>
  <si>
    <t>27288</t>
  </si>
  <si>
    <t>27858</t>
  </si>
  <si>
    <t>27278</t>
  </si>
  <si>
    <t>28461</t>
  </si>
  <si>
    <t>28786</t>
  </si>
  <si>
    <t>27403</t>
  </si>
  <si>
    <t>28277</t>
  </si>
  <si>
    <t>27921</t>
  </si>
  <si>
    <t>28712</t>
  </si>
  <si>
    <t>28301</t>
  </si>
  <si>
    <t>28403</t>
  </si>
  <si>
    <t>28103</t>
  </si>
  <si>
    <t>28469</t>
  </si>
  <si>
    <t>28210</t>
  </si>
  <si>
    <t>28036</t>
  </si>
  <si>
    <t>27549</t>
  </si>
  <si>
    <t>27834</t>
  </si>
  <si>
    <t>28078</t>
  </si>
  <si>
    <t>28718</t>
  </si>
  <si>
    <t>27410</t>
  </si>
  <si>
    <t>28805</t>
  </si>
  <si>
    <t>28655</t>
  </si>
  <si>
    <t>28803</t>
  </si>
  <si>
    <t>28607</t>
  </si>
  <si>
    <t>28031</t>
  </si>
  <si>
    <t>27601</t>
  </si>
  <si>
    <t>27703</t>
  </si>
  <si>
    <t>28075</t>
  </si>
  <si>
    <t>27203</t>
  </si>
  <si>
    <t>27358</t>
  </si>
  <si>
    <t>28216</t>
  </si>
  <si>
    <t>28104</t>
  </si>
  <si>
    <t>27104</t>
  </si>
  <si>
    <t>28704</t>
  </si>
  <si>
    <t>27048</t>
  </si>
  <si>
    <t>27615</t>
  </si>
  <si>
    <t>28387</t>
  </si>
  <si>
    <t>Eure</t>
  </si>
  <si>
    <t>27935</t>
  </si>
  <si>
    <t>28546</t>
  </si>
  <si>
    <t>27943</t>
  </si>
  <si>
    <t>27959</t>
  </si>
  <si>
    <t>27265</t>
  </si>
  <si>
    <t>27705</t>
  </si>
  <si>
    <t>28734</t>
  </si>
  <si>
    <t>28278</t>
  </si>
  <si>
    <t>28304</t>
  </si>
  <si>
    <t>27215</t>
  </si>
  <si>
    <t>28314</t>
  </si>
  <si>
    <t>27409</t>
  </si>
  <si>
    <t>28791</t>
  </si>
  <si>
    <t>27262</t>
  </si>
  <si>
    <t>28204</t>
  </si>
  <si>
    <t>27282</t>
  </si>
  <si>
    <t>28209</t>
  </si>
  <si>
    <t>27606</t>
  </si>
  <si>
    <t>28052</t>
  </si>
  <si>
    <t>27713</t>
  </si>
  <si>
    <t>27889</t>
  </si>
  <si>
    <t>28752</t>
  </si>
  <si>
    <t>28722</t>
  </si>
  <si>
    <t>28532</t>
  </si>
  <si>
    <t>27610</t>
  </si>
  <si>
    <t>27013</t>
  </si>
  <si>
    <t>28677</t>
  </si>
  <si>
    <t>28412</t>
  </si>
  <si>
    <t>27608</t>
  </si>
  <si>
    <t>27292</t>
  </si>
  <si>
    <t>27330</t>
  </si>
  <si>
    <t>27405</t>
  </si>
  <si>
    <t>28092</t>
  </si>
  <si>
    <t>28602</t>
  </si>
  <si>
    <t>27522</t>
  </si>
  <si>
    <t>28717</t>
  </si>
  <si>
    <t>27519</t>
  </si>
  <si>
    <t>28144</t>
  </si>
  <si>
    <t>28215</t>
  </si>
  <si>
    <t>27214</t>
  </si>
  <si>
    <t>27357</t>
  </si>
  <si>
    <t>27055</t>
  </si>
  <si>
    <t>27295</t>
  </si>
  <si>
    <t>28327</t>
  </si>
  <si>
    <t>27249</t>
  </si>
  <si>
    <t>27597</t>
  </si>
  <si>
    <t>28468</t>
  </si>
  <si>
    <t>28449</t>
  </si>
  <si>
    <t>27101</t>
  </si>
  <si>
    <t>28645</t>
  </si>
  <si>
    <t>27513</t>
  </si>
  <si>
    <t>27540</t>
  </si>
  <si>
    <t>28405</t>
  </si>
  <si>
    <t>28716</t>
  </si>
  <si>
    <t>28328</t>
  </si>
  <si>
    <t>28721</t>
  </si>
  <si>
    <t>27514</t>
  </si>
  <si>
    <t>28376</t>
  </si>
  <si>
    <t>28016</t>
  </si>
  <si>
    <t>27511</t>
  </si>
  <si>
    <t>27605</t>
  </si>
  <si>
    <t>27604</t>
  </si>
  <si>
    <t>27407</t>
  </si>
  <si>
    <t>28650</t>
  </si>
  <si>
    <t>27408</t>
  </si>
  <si>
    <t>28719</t>
  </si>
  <si>
    <t>28428</t>
  </si>
  <si>
    <t>28906</t>
  </si>
  <si>
    <t>28032</t>
  </si>
  <si>
    <t>27704</t>
  </si>
  <si>
    <t>27105</t>
  </si>
  <si>
    <t>28411</t>
  </si>
  <si>
    <t>27545</t>
  </si>
  <si>
    <t>27263</t>
  </si>
  <si>
    <t>28213</t>
  </si>
  <si>
    <t>28001</t>
  </si>
  <si>
    <t>27893</t>
  </si>
  <si>
    <t>27320</t>
  </si>
  <si>
    <t>27527</t>
  </si>
  <si>
    <t>28711</t>
  </si>
  <si>
    <t>27517</t>
  </si>
  <si>
    <t>27205</t>
  </si>
  <si>
    <t>28516</t>
  </si>
  <si>
    <t>27028</t>
  </si>
  <si>
    <t>28226</t>
  </si>
  <si>
    <t>27406</t>
  </si>
  <si>
    <t>28358</t>
  </si>
  <si>
    <t>28540</t>
  </si>
  <si>
    <t>28208</t>
  </si>
  <si>
    <t>28262</t>
  </si>
  <si>
    <t>28613</t>
  </si>
  <si>
    <t>28205</t>
  </si>
  <si>
    <t>28604</t>
  </si>
  <si>
    <t>28753</t>
  </si>
  <si>
    <t>28025</t>
  </si>
  <si>
    <t>28303</t>
  </si>
  <si>
    <t>27803</t>
  </si>
  <si>
    <t>27344</t>
  </si>
  <si>
    <t>28083</t>
  </si>
  <si>
    <t>27312</t>
  </si>
  <si>
    <t>27520</t>
  </si>
  <si>
    <t>28305</t>
  </si>
  <si>
    <t>North Topsail Beach</t>
  </si>
  <si>
    <t>28460</t>
  </si>
  <si>
    <t>Chadbourn</t>
  </si>
  <si>
    <t>28431</t>
  </si>
  <si>
    <t>28779</t>
  </si>
  <si>
    <t>28374</t>
  </si>
  <si>
    <t>27936</t>
  </si>
  <si>
    <t>27235</t>
  </si>
  <si>
    <t>27983</t>
  </si>
  <si>
    <t>28741</t>
  </si>
  <si>
    <t>28207</t>
  </si>
  <si>
    <t>27949</t>
  </si>
  <si>
    <t>27944</t>
  </si>
  <si>
    <t>28081</t>
  </si>
  <si>
    <t>28501</t>
  </si>
  <si>
    <t>27030</t>
  </si>
  <si>
    <t>27529</t>
  </si>
  <si>
    <t>28787</t>
  </si>
  <si>
    <t>28462</t>
  </si>
  <si>
    <t>28560</t>
  </si>
  <si>
    <t>27501</t>
  </si>
  <si>
    <t>27591</t>
  </si>
  <si>
    <t>27316</t>
  </si>
  <si>
    <t>28470</t>
  </si>
  <si>
    <t>27310</t>
  </si>
  <si>
    <t>27950</t>
  </si>
  <si>
    <t>28135</t>
  </si>
  <si>
    <t>28270</t>
  </si>
  <si>
    <t>27581</t>
  </si>
  <si>
    <t>28697</t>
  </si>
  <si>
    <t>27502</t>
  </si>
  <si>
    <t>27954</t>
  </si>
  <si>
    <t>27960</t>
  </si>
  <si>
    <t>28694</t>
  </si>
  <si>
    <t>28584</t>
  </si>
  <si>
    <t>27910</t>
  </si>
  <si>
    <t>28443</t>
  </si>
  <si>
    <t>28315</t>
  </si>
  <si>
    <t>27360</t>
  </si>
  <si>
    <t>28160</t>
  </si>
  <si>
    <t>27546</t>
  </si>
  <si>
    <t>27613</t>
  </si>
  <si>
    <t>28479</t>
  </si>
  <si>
    <t>28390</t>
  </si>
  <si>
    <t>27948</t>
  </si>
  <si>
    <t>28539</t>
  </si>
  <si>
    <t>28625</t>
  </si>
  <si>
    <t>28206</t>
  </si>
  <si>
    <t>28771</t>
  </si>
  <si>
    <t>28306</t>
  </si>
  <si>
    <t>28214</t>
  </si>
  <si>
    <t>28105</t>
  </si>
  <si>
    <t>28480</t>
  </si>
  <si>
    <t>27107</t>
  </si>
  <si>
    <t>28580</t>
  </si>
  <si>
    <t>27349</t>
  </si>
  <si>
    <t>28150</t>
  </si>
  <si>
    <t>27607</t>
  </si>
  <si>
    <t>28754</t>
  </si>
  <si>
    <t>27012</t>
  </si>
  <si>
    <t>28642</t>
  </si>
  <si>
    <t>28056</t>
  </si>
  <si>
    <t>27302</t>
  </si>
  <si>
    <t>27925</t>
  </si>
  <si>
    <t>28621</t>
  </si>
  <si>
    <t>28079</t>
  </si>
  <si>
    <t>28570</t>
  </si>
  <si>
    <t>27927</t>
  </si>
  <si>
    <t>28365</t>
  </si>
  <si>
    <t>28097</t>
  </si>
  <si>
    <t>27052</t>
  </si>
  <si>
    <t>28244</t>
  </si>
  <si>
    <t>28690</t>
  </si>
  <si>
    <t>28166</t>
  </si>
  <si>
    <t>27801</t>
  </si>
  <si>
    <t>27542</t>
  </si>
  <si>
    <t>28110</t>
  </si>
  <si>
    <t>28773</t>
  </si>
  <si>
    <t>27317</t>
  </si>
  <si>
    <t>28352</t>
  </si>
  <si>
    <t>28269</t>
  </si>
  <si>
    <t>27571</t>
  </si>
  <si>
    <t>27982</t>
  </si>
  <si>
    <t>28037</t>
  </si>
  <si>
    <t>28904</t>
  </si>
  <si>
    <t>27589</t>
  </si>
  <si>
    <t>27609</t>
  </si>
  <si>
    <t>27572</t>
  </si>
  <si>
    <t>28590</t>
  </si>
  <si>
    <t>27217</t>
  </si>
  <si>
    <t>28544</t>
  </si>
  <si>
    <t>28901</t>
  </si>
  <si>
    <t>28334</t>
  </si>
  <si>
    <t>27573</t>
  </si>
  <si>
    <t>27526</t>
  </si>
  <si>
    <t>27530</t>
  </si>
  <si>
    <t>27006</t>
  </si>
  <si>
    <t>27025</t>
  </si>
  <si>
    <t>28227</t>
  </si>
  <si>
    <t>28345</t>
  </si>
  <si>
    <t>28725</t>
  </si>
  <si>
    <t>27341</t>
  </si>
  <si>
    <t>28146</t>
  </si>
  <si>
    <t>28379</t>
  </si>
  <si>
    <t>28673</t>
  </si>
  <si>
    <t>27981</t>
  </si>
  <si>
    <t>27209</t>
  </si>
  <si>
    <t>28147</t>
  </si>
  <si>
    <t>27920</t>
  </si>
  <si>
    <t>27886</t>
  </si>
  <si>
    <t>28531</t>
  </si>
  <si>
    <t>27525</t>
  </si>
  <si>
    <t>27455</t>
  </si>
  <si>
    <t>28467</t>
  </si>
  <si>
    <t>27810</t>
  </si>
  <si>
    <t>27962</t>
  </si>
  <si>
    <t>27305</t>
  </si>
  <si>
    <t>27371</t>
  </si>
  <si>
    <t>28730</t>
  </si>
  <si>
    <t>28339</t>
  </si>
  <si>
    <t>28088</t>
  </si>
  <si>
    <t>Lake Waccamaw</t>
  </si>
  <si>
    <t>28450</t>
  </si>
  <si>
    <t>27823</t>
  </si>
  <si>
    <t>28159</t>
  </si>
  <si>
    <t>27565</t>
  </si>
  <si>
    <t>28127</t>
  </si>
  <si>
    <t>28311</t>
  </si>
  <si>
    <t>28409</t>
  </si>
  <si>
    <t>28732</t>
  </si>
  <si>
    <t>27260</t>
  </si>
  <si>
    <t>28594</t>
  </si>
  <si>
    <t>27932</t>
  </si>
  <si>
    <t>28678</t>
  </si>
  <si>
    <t>28466</t>
  </si>
  <si>
    <t>28152</t>
  </si>
  <si>
    <t>28513</t>
  </si>
  <si>
    <t>28451</t>
  </si>
  <si>
    <t>27860</t>
  </si>
  <si>
    <t>27596</t>
  </si>
  <si>
    <t>28715</t>
  </si>
  <si>
    <t>28777</t>
  </si>
  <si>
    <t>27523</t>
  </si>
  <si>
    <t>28713</t>
  </si>
  <si>
    <t>28512</t>
  </si>
  <si>
    <t>28168</t>
  </si>
  <si>
    <t>Connellys Springs</t>
  </si>
  <si>
    <t>28612</t>
  </si>
  <si>
    <t>28749</t>
  </si>
  <si>
    <t>28054</t>
  </si>
  <si>
    <t>27896</t>
  </si>
  <si>
    <t>28651</t>
  </si>
  <si>
    <t>27576</t>
  </si>
  <si>
    <t>28742</t>
  </si>
  <si>
    <t>27807</t>
  </si>
  <si>
    <t>27539</t>
  </si>
  <si>
    <t>28280</t>
  </si>
  <si>
    <t>28782</t>
  </si>
  <si>
    <t>28139</t>
  </si>
  <si>
    <t>27928</t>
  </si>
  <si>
    <t>27521</t>
  </si>
  <si>
    <t>28630</t>
  </si>
  <si>
    <t>28163</t>
  </si>
  <si>
    <t>27376</t>
  </si>
  <si>
    <t>27592</t>
  </si>
  <si>
    <t>27021</t>
  </si>
  <si>
    <t>28658</t>
  </si>
  <si>
    <t>Wagram</t>
  </si>
  <si>
    <t>28396</t>
  </si>
  <si>
    <t>28071</t>
  </si>
  <si>
    <t>27045</t>
  </si>
  <si>
    <t>27863</t>
  </si>
  <si>
    <t>27577</t>
  </si>
  <si>
    <t>27919</t>
  </si>
  <si>
    <t>28638</t>
  </si>
  <si>
    <t>27370</t>
  </si>
  <si>
    <t>27541</t>
  </si>
  <si>
    <t>28659</t>
  </si>
  <si>
    <t>28120</t>
  </si>
  <si>
    <t>Chocowinity</t>
  </si>
  <si>
    <t>27817</t>
  </si>
  <si>
    <t>28012</t>
  </si>
  <si>
    <t>28337</t>
  </si>
  <si>
    <t>Pinetops</t>
  </si>
  <si>
    <t>27864</t>
  </si>
  <si>
    <t>27018</t>
  </si>
  <si>
    <t>27332</t>
  </si>
  <si>
    <t>28504</t>
  </si>
  <si>
    <t>28124</t>
  </si>
  <si>
    <t>27808</t>
  </si>
  <si>
    <t>28562</t>
  </si>
  <si>
    <t>28023</t>
  </si>
  <si>
    <t>28212</t>
  </si>
  <si>
    <t>28759</t>
  </si>
  <si>
    <t>St. Pauls</t>
  </si>
  <si>
    <t>28384</t>
  </si>
  <si>
    <t>27253</t>
  </si>
  <si>
    <t>28902</t>
  </si>
  <si>
    <t>28282</t>
  </si>
  <si>
    <t>28086</t>
  </si>
  <si>
    <t>27958</t>
  </si>
  <si>
    <t>27712</t>
  </si>
  <si>
    <t>27505</t>
  </si>
  <si>
    <t>27828</t>
  </si>
  <si>
    <t>27508</t>
  </si>
  <si>
    <t>Oak Island</t>
  </si>
  <si>
    <t>28465</t>
  </si>
  <si>
    <t>27239</t>
  </si>
  <si>
    <t>Linville</t>
  </si>
  <si>
    <t>28646</t>
  </si>
  <si>
    <t>28112</t>
  </si>
  <si>
    <t>28714</t>
  </si>
  <si>
    <t>28731</t>
  </si>
  <si>
    <t>28726</t>
  </si>
  <si>
    <t>28739</t>
  </si>
  <si>
    <t>28605</t>
  </si>
  <si>
    <t>28644</t>
  </si>
  <si>
    <t>28360</t>
  </si>
  <si>
    <t>27574</t>
  </si>
  <si>
    <t>Candor</t>
  </si>
  <si>
    <t>27229</t>
  </si>
  <si>
    <t>28768</t>
  </si>
  <si>
    <t>27023</t>
  </si>
  <si>
    <t>28458</t>
  </si>
  <si>
    <t>28751</t>
  </si>
  <si>
    <t>27583</t>
  </si>
  <si>
    <t>Southern Shores</t>
  </si>
  <si>
    <t>28701</t>
  </si>
  <si>
    <t>Count of LoanNumber</t>
  </si>
  <si>
    <t>This program provides emergency assistance for eligible restaurants, bars, and other qualifying businesses impacted by COVID-19.</t>
  </si>
  <si>
    <t>source: https://www.sba.gov/funding-programs/loans/covid-19-relief-options/restaurant-revitalization-fund</t>
  </si>
  <si>
    <t>Outdoor Seating</t>
  </si>
  <si>
    <t>Covered Supplier</t>
  </si>
  <si>
    <t>Debt</t>
  </si>
  <si>
    <t>Food</t>
  </si>
  <si>
    <t>Maintenance Indoor</t>
  </si>
  <si>
    <t>Operations</t>
  </si>
  <si>
    <t>Payroll</t>
  </si>
  <si>
    <t>Rent</t>
  </si>
  <si>
    <t>Supplies</t>
  </si>
  <si>
    <t>Utility</t>
  </si>
  <si>
    <t>Count</t>
  </si>
  <si>
    <t>Grant Purpose Count</t>
  </si>
  <si>
    <t>Women Owned</t>
  </si>
  <si>
    <t>Veteran Owned</t>
  </si>
  <si>
    <t>Socially and economically disadvantaged</t>
  </si>
  <si>
    <t>avg grant amt</t>
  </si>
  <si>
    <t>sum grant amt</t>
  </si>
  <si>
    <t>Priority Group</t>
  </si>
  <si>
    <t>Analysis of Restaurant Revitalization Funds Granted in North Carolina</t>
  </si>
  <si>
    <t>Total Grant Amount (USD) Funded in N.C.</t>
  </si>
  <si>
    <t>Grants Funded in N.C.</t>
  </si>
  <si>
    <t>Top 10 Cities for Priority Group (Select N on all slicers for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</si>
</sst>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rgb="FF3F3F3F"/>
      <name val="Calibri"/>
      <family val="2"/>
      <scheme val="minor"/>
    </font>
    <font>
      <sz val="9"/>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4.9989318521683403E-2"/>
        <bgColor indexed="64"/>
      </patternFill>
    </fill>
    <fill>
      <patternFill patternType="solid">
        <fgColor theme="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42" applyFont="1"/>
    <xf numFmtId="44" fontId="0" fillId="0" borderId="0" xfId="0" applyNumberFormat="1"/>
    <xf numFmtId="0" fontId="0" fillId="33" borderId="0" xfId="0" applyFill="1"/>
    <xf numFmtId="0" fontId="15" fillId="33" borderId="0" xfId="16" applyFill="1" applyBorder="1" applyAlignment="1">
      <alignment horizontal="center"/>
    </xf>
    <xf numFmtId="0" fontId="4" fillId="33" borderId="0" xfId="3" applyFill="1" applyBorder="1" applyAlignment="1">
      <alignment horizontal="center" vertical="center"/>
    </xf>
    <xf numFmtId="0" fontId="5" fillId="33" borderId="0" xfId="4" applyFill="1" applyBorder="1" applyAlignment="1">
      <alignment horizontal="right"/>
    </xf>
    <xf numFmtId="0" fontId="5" fillId="33" borderId="0" xfId="4" applyFill="1" applyBorder="1" applyAlignment="1">
      <alignment horizontal="left"/>
    </xf>
    <xf numFmtId="0" fontId="2" fillId="34" borderId="0" xfId="1" applyFont="1" applyFill="1" applyBorder="1" applyAlignment="1">
      <alignment horizontal="center" vertical="center"/>
    </xf>
    <xf numFmtId="0" fontId="0" fillId="35" borderId="0" xfId="0" applyFill="1" applyAlignment="1">
      <alignment horizontal="center"/>
    </xf>
    <xf numFmtId="0" fontId="19" fillId="6" borderId="11" xfId="10" applyFont="1" applyBorder="1" applyAlignment="1">
      <alignment horizontal="center" vertical="center" wrapText="1"/>
    </xf>
    <xf numFmtId="0" fontId="19" fillId="6" borderId="12" xfId="10" applyFont="1" applyBorder="1" applyAlignment="1">
      <alignment horizontal="center" vertical="center" wrapText="1"/>
    </xf>
    <xf numFmtId="0" fontId="19" fillId="6" borderId="13" xfId="10" applyFont="1" applyBorder="1" applyAlignment="1">
      <alignment horizontal="center" vertical="center" wrapText="1"/>
    </xf>
    <xf numFmtId="0" fontId="19" fillId="6" borderId="14" xfId="10" applyFont="1" applyBorder="1" applyAlignment="1">
      <alignment horizontal="center" vertical="center" wrapText="1"/>
    </xf>
    <xf numFmtId="0" fontId="19" fillId="6" borderId="10" xfId="10" applyFont="1" applyBorder="1" applyAlignment="1">
      <alignment horizontal="center" vertical="center" wrapText="1"/>
    </xf>
    <xf numFmtId="0" fontId="19" fillId="6" borderId="15" xfId="10" applyFont="1" applyBorder="1" applyAlignment="1">
      <alignment horizontal="center" vertical="center" wrapText="1"/>
    </xf>
    <xf numFmtId="44" fontId="19" fillId="6" borderId="12" xfId="42" applyFont="1" applyFill="1" applyBorder="1" applyAlignment="1">
      <alignment horizontal="center" vertical="center" wrapText="1"/>
    </xf>
    <xf numFmtId="44" fontId="19" fillId="6" borderId="13" xfId="42" applyFont="1" applyFill="1" applyBorder="1" applyAlignment="1">
      <alignment horizontal="center" vertical="center" wrapText="1"/>
    </xf>
    <xf numFmtId="44" fontId="19" fillId="6" borderId="10" xfId="42" applyFont="1" applyFill="1" applyBorder="1" applyAlignment="1">
      <alignment horizontal="center" vertical="center" wrapText="1"/>
    </xf>
    <xf numFmtId="44" fontId="19" fillId="6" borderId="15" xfId="42" applyFont="1" applyFill="1" applyBorder="1" applyAlignment="1">
      <alignment horizontal="center" vertical="center" wrapText="1"/>
    </xf>
    <xf numFmtId="0" fontId="20" fillId="0" borderId="0" xfId="0" pivotButton="1" applyFont="1"/>
    <xf numFmtId="0" fontId="20" fillId="0" borderId="0" xfId="0" applyFont="1"/>
    <xf numFmtId="0" fontId="20" fillId="0" borderId="0" xfId="0" applyFont="1" applyAlignment="1">
      <alignment horizontal="left"/>
    </xf>
    <xf numFmtId="44" fontId="20" fillId="0" borderId="0" xfId="0" applyNumberFormat="1" applyFont="1"/>
    <xf numFmtId="0" fontId="2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theme="1"/>
      </font>
    </dxf>
    <dxf>
      <font>
        <color theme="1"/>
      </font>
    </dxf>
    <dxf>
      <font>
        <color theme="1"/>
      </font>
    </dxf>
    <dxf>
      <font>
        <color theme="1"/>
      </font>
    </dxf>
    <dxf>
      <font>
        <color theme="1"/>
      </font>
    </dxf>
    <dxf>
      <font>
        <color theme="1"/>
      </font>
    </dxf>
    <dxf>
      <font>
        <sz val="9"/>
      </font>
    </dxf>
    <dxf>
      <font>
        <sz val="9"/>
      </font>
    </dxf>
    <dxf>
      <font>
        <sz val="9"/>
      </font>
    </dxf>
    <dxf>
      <font>
        <sz val="9"/>
      </font>
    </dxf>
    <dxf>
      <font>
        <sz val="9"/>
      </font>
    </dxf>
    <dxf>
      <font>
        <sz val="9"/>
      </font>
    </dxf>
    <dxf>
      <font>
        <b val="0"/>
        <i val="0"/>
        <strike val="0"/>
        <condense val="0"/>
        <extend val="0"/>
        <outline val="0"/>
        <shadow val="0"/>
        <u val="none"/>
        <vertAlign val="baseline"/>
        <sz val="11"/>
        <color theme="1"/>
        <name val="Calibri"/>
        <family val="2"/>
        <scheme val="minor"/>
      </font>
    </dxf>
    <dxf>
      <numFmt numFmtId="19" formatCode="m/d/yyyy"/>
    </dxf>
    <dxf>
      <numFmt numFmtId="19" formatCode="m/d/yyyy"/>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Grant Purpose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Data!$AE$3:$AE$12</c:f>
              <c:strCache>
                <c:ptCount val="10"/>
                <c:pt idx="0">
                  <c:v>Outdoor Seating</c:v>
                </c:pt>
                <c:pt idx="1">
                  <c:v>Covered Supplier</c:v>
                </c:pt>
                <c:pt idx="2">
                  <c:v>Debt</c:v>
                </c:pt>
                <c:pt idx="3">
                  <c:v>Food</c:v>
                </c:pt>
                <c:pt idx="4">
                  <c:v>Maintenance Indoor</c:v>
                </c:pt>
                <c:pt idx="5">
                  <c:v>Operations</c:v>
                </c:pt>
                <c:pt idx="6">
                  <c:v>Payroll</c:v>
                </c:pt>
                <c:pt idx="7">
                  <c:v>Rent</c:v>
                </c:pt>
                <c:pt idx="8">
                  <c:v>Supplies</c:v>
                </c:pt>
                <c:pt idx="9">
                  <c:v>Utility</c:v>
                </c:pt>
              </c:strCache>
            </c:strRef>
          </c:cat>
          <c:val>
            <c:numRef>
              <c:f>Data!$AF$3:$AF$12</c:f>
              <c:numCache>
                <c:formatCode>General</c:formatCode>
                <c:ptCount val="10"/>
                <c:pt idx="0">
                  <c:v>979</c:v>
                </c:pt>
                <c:pt idx="1">
                  <c:v>1483</c:v>
                </c:pt>
                <c:pt idx="2">
                  <c:v>1134</c:v>
                </c:pt>
                <c:pt idx="3">
                  <c:v>2228</c:v>
                </c:pt>
                <c:pt idx="4">
                  <c:v>2014</c:v>
                </c:pt>
                <c:pt idx="5">
                  <c:v>2302</c:v>
                </c:pt>
                <c:pt idx="6">
                  <c:v>2387</c:v>
                </c:pt>
                <c:pt idx="7">
                  <c:v>2371</c:v>
                </c:pt>
                <c:pt idx="8">
                  <c:v>2131</c:v>
                </c:pt>
                <c:pt idx="9">
                  <c:v>2353</c:v>
                </c:pt>
              </c:numCache>
            </c:numRef>
          </c:val>
          <c:extLst>
            <c:ext xmlns:c16="http://schemas.microsoft.com/office/drawing/2014/chart" uri="{C3380CC4-5D6E-409C-BE32-E72D297353CC}">
              <c16:uniqueId val="{00000000-6444-4D66-AE63-2CEF4F41A08F}"/>
            </c:ext>
          </c:extLst>
        </c:ser>
        <c:dLbls>
          <c:showLegendKey val="0"/>
          <c:showVal val="0"/>
          <c:showCatName val="0"/>
          <c:showSerName val="0"/>
          <c:showPercent val="0"/>
          <c:showBubbleSize val="0"/>
        </c:dLbls>
        <c:gapWidth val="182"/>
        <c:axId val="2047729520"/>
        <c:axId val="2047730352"/>
      </c:barChart>
      <c:catAx>
        <c:axId val="204772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730352"/>
        <c:crosses val="autoZero"/>
        <c:auto val="1"/>
        <c:lblAlgn val="ctr"/>
        <c:lblOffset val="100"/>
        <c:noMultiLvlLbl val="0"/>
      </c:catAx>
      <c:valAx>
        <c:axId val="2047730352"/>
        <c:scaling>
          <c:orientation val="minMax"/>
        </c:scaling>
        <c:delete val="1"/>
        <c:axPos val="b"/>
        <c:numFmt formatCode="General" sourceLinked="1"/>
        <c:majorTickMark val="none"/>
        <c:minorTickMark val="none"/>
        <c:tickLblPos val="nextTo"/>
        <c:crossAx val="20477295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Grants to Priority Groups</a:t>
            </a:r>
          </a:p>
        </c:rich>
      </c:tx>
      <c:layout>
        <c:manualLayout>
          <c:xMode val="edge"/>
          <c:yMode val="edge"/>
          <c:x val="0.3150462951265286"/>
          <c:y val="3.24074423289192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976224846894139"/>
          <c:y val="0.22666375036453776"/>
          <c:w val="0.35325349956255464"/>
          <c:h val="0.58875583260425768"/>
        </c:manualLayout>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30E-4BE3-871E-361CCAC9338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30E-4BE3-871E-361CCAC9338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30E-4BE3-871E-361CCAC93386}"/>
              </c:ext>
            </c:extLst>
          </c:dPt>
          <c:dLbls>
            <c:dLbl>
              <c:idx val="0"/>
              <c:layout>
                <c:manualLayout>
                  <c:x val="2.5434820647419074E-2"/>
                  <c:y val="-4.7099008457276173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0E-4BE3-871E-361CCAC93386}"/>
                </c:ext>
              </c:extLst>
            </c:dLbl>
            <c:dLbl>
              <c:idx val="1"/>
              <c:layout>
                <c:manualLayout>
                  <c:x val="-1.8173228346456693E-2"/>
                  <c:y val="8.456911636045495E-3"/>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0E-4BE3-871E-361CCAC93386}"/>
                </c:ext>
              </c:extLst>
            </c:dLbl>
            <c:dLbl>
              <c:idx val="2"/>
              <c:layout>
                <c:manualLayout>
                  <c:x val="-1.9229877515310585E-2"/>
                  <c:y val="-4.5412292213473315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0E-4BE3-871E-361CCAC933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Data!$AE$15:$AE$17</c:f>
              <c:strCache>
                <c:ptCount val="3"/>
                <c:pt idx="0">
                  <c:v>Women Owned</c:v>
                </c:pt>
                <c:pt idx="1">
                  <c:v>Veteran Owned</c:v>
                </c:pt>
                <c:pt idx="2">
                  <c:v>Socially and economically disadvantaged</c:v>
                </c:pt>
              </c:strCache>
            </c:strRef>
          </c:cat>
          <c:val>
            <c:numRef>
              <c:f>Data!$AF$15:$AF$17</c:f>
              <c:numCache>
                <c:formatCode>General</c:formatCode>
                <c:ptCount val="3"/>
                <c:pt idx="0">
                  <c:v>1096</c:v>
                </c:pt>
                <c:pt idx="1">
                  <c:v>224</c:v>
                </c:pt>
                <c:pt idx="2">
                  <c:v>866</c:v>
                </c:pt>
              </c:numCache>
            </c:numRef>
          </c:val>
          <c:extLst>
            <c:ext xmlns:c16="http://schemas.microsoft.com/office/drawing/2014/chart" uri="{C3380CC4-5D6E-409C-BE32-E72D297353CC}">
              <c16:uniqueId val="{00000006-230E-4BE3-871E-361CCAC9338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Amount (USD) Granted by Priority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Data!$AE$15:$AE$17</c:f>
              <c:strCache>
                <c:ptCount val="3"/>
                <c:pt idx="0">
                  <c:v>Women Owned</c:v>
                </c:pt>
                <c:pt idx="1">
                  <c:v>Veteran Owned</c:v>
                </c:pt>
                <c:pt idx="2">
                  <c:v>Socially and economically disadvantaged</c:v>
                </c:pt>
              </c:strCache>
            </c:strRef>
          </c:cat>
          <c:val>
            <c:numRef>
              <c:f>Data!$AG$15:$AG$17</c:f>
              <c:numCache>
                <c:formatCode>_("$"* #,##0.00_);_("$"* \(#,##0.00\);_("$"* "-"??_);_(@_)</c:formatCode>
                <c:ptCount val="3"/>
                <c:pt idx="0">
                  <c:v>207380.23006386854</c:v>
                </c:pt>
                <c:pt idx="1">
                  <c:v>247087.84790178572</c:v>
                </c:pt>
                <c:pt idx="2">
                  <c:v>216725.93773672046</c:v>
                </c:pt>
              </c:numCache>
            </c:numRef>
          </c:val>
          <c:extLst>
            <c:ext xmlns:c16="http://schemas.microsoft.com/office/drawing/2014/chart" uri="{C3380CC4-5D6E-409C-BE32-E72D297353CC}">
              <c16:uniqueId val="{00000000-2620-4ABC-A28C-9B224402A366}"/>
            </c:ext>
          </c:extLst>
        </c:ser>
        <c:dLbls>
          <c:showLegendKey val="0"/>
          <c:showVal val="0"/>
          <c:showCatName val="0"/>
          <c:showSerName val="0"/>
          <c:showPercent val="0"/>
          <c:showBubbleSize val="0"/>
        </c:dLbls>
        <c:gapWidth val="219"/>
        <c:overlap val="-27"/>
        <c:axId val="754170496"/>
        <c:axId val="754180480"/>
      </c:barChart>
      <c:catAx>
        <c:axId val="7541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80480"/>
        <c:crosses val="autoZero"/>
        <c:auto val="1"/>
        <c:lblAlgn val="ctr"/>
        <c:lblOffset val="100"/>
        <c:noMultiLvlLbl val="0"/>
      </c:catAx>
      <c:valAx>
        <c:axId val="754180480"/>
        <c:scaling>
          <c:orientation val="minMax"/>
        </c:scaling>
        <c:delete val="1"/>
        <c:axPos val="l"/>
        <c:numFmt formatCode="_(&quot;$&quot;* #,##0.00_);_(&quot;$&quot;* \(#,##0.00\);_(&quot;$&quot;* &quot;-&quot;??_);_(@_)" sourceLinked="1"/>
        <c:majorTickMark val="none"/>
        <c:minorTickMark val="none"/>
        <c:tickLblPos val="nextTo"/>
        <c:crossAx val="7541704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USD Granted by Priority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Data!$AE$15:$AE$17</c:f>
              <c:strCache>
                <c:ptCount val="3"/>
                <c:pt idx="0">
                  <c:v>Women Owned</c:v>
                </c:pt>
                <c:pt idx="1">
                  <c:v>Veteran Owned</c:v>
                </c:pt>
                <c:pt idx="2">
                  <c:v>Socially and economically disadvantaged</c:v>
                </c:pt>
              </c:strCache>
            </c:strRef>
          </c:cat>
          <c:val>
            <c:numRef>
              <c:f>Data!$AH$15:$AH$17</c:f>
              <c:numCache>
                <c:formatCode>_("$"* #,##0.00_);_("$"* \(#,##0.00\);_("$"* "-"??_);_(@_)</c:formatCode>
                <c:ptCount val="3"/>
                <c:pt idx="0">
                  <c:v>227288732.14999992</c:v>
                </c:pt>
                <c:pt idx="1">
                  <c:v>55347677.93</c:v>
                </c:pt>
                <c:pt idx="2">
                  <c:v>187684662.07999992</c:v>
                </c:pt>
              </c:numCache>
            </c:numRef>
          </c:val>
          <c:extLst>
            <c:ext xmlns:c16="http://schemas.microsoft.com/office/drawing/2014/chart" uri="{C3380CC4-5D6E-409C-BE32-E72D297353CC}">
              <c16:uniqueId val="{00000000-7993-426C-BDE9-0DEACB87FB44}"/>
            </c:ext>
          </c:extLst>
        </c:ser>
        <c:dLbls>
          <c:dLblPos val="outEnd"/>
          <c:showLegendKey val="0"/>
          <c:showVal val="1"/>
          <c:showCatName val="0"/>
          <c:showSerName val="0"/>
          <c:showPercent val="0"/>
          <c:showBubbleSize val="0"/>
        </c:dLbls>
        <c:gapWidth val="219"/>
        <c:overlap val="-27"/>
        <c:axId val="1258090288"/>
        <c:axId val="1258084048"/>
      </c:barChart>
      <c:catAx>
        <c:axId val="125809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084048"/>
        <c:crosses val="autoZero"/>
        <c:auto val="1"/>
        <c:lblAlgn val="ctr"/>
        <c:lblOffset val="100"/>
        <c:noMultiLvlLbl val="0"/>
      </c:catAx>
      <c:valAx>
        <c:axId val="1258084048"/>
        <c:scaling>
          <c:orientation val="minMax"/>
        </c:scaling>
        <c:delete val="1"/>
        <c:axPos val="l"/>
        <c:numFmt formatCode="_(&quot;$&quot;* #,##0.00_);_(&quot;$&quot;* \(#,##0.00\);_(&quot;$&quot;* &quot;-&quot;??_);_(@_)" sourceLinked="1"/>
        <c:majorTickMark val="none"/>
        <c:minorTickMark val="none"/>
        <c:tickLblPos val="nextTo"/>
        <c:crossAx val="1258090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469852F-56DD-4700-BED8-F808DFD201FD}" formatIdx="0">
          <cx:dataId val="0"/>
          <cx:layoutPr>
            <cx:geography cultureLanguage="en-US" cultureRegion="US" attribution="Powered by Bing">
              <cx:geoCache provider="{E9337A44-BEBE-4D9F-B70C-5C5E7DAFC167}">
                <cx:binary>3J1rkxvHka7/ygQ/n4X6fnFYjhBHErlrUdYhbSt8vjVnWhwcYgAawJCa/fXnyWp0Fbobc7aU3WRE
MXY37NUoZwr1IrPy+uafb37/082mbfZXv99vtoc/3fz+7bO74/HDn7755nBz1943h9X9+ma/O+x+
O65udvff7H77bX3TfnO7bz6tt+++SaI4++bmrtkf29+f/eXP/LZ37e6n3U1zXO+2//uh3T++bg8P
m+Ph//Oziz+6am7v19vv14fjfn1zjL999vNuf7y7um72u8162zy7+rA7HJvN9e62/fZZUuZV+eyq
3R7Xx8e/P37gH7kfP7v6ZvwXJqe52nDg44P8rjRf1WWaxkVcJ0VS1Hn67Gqz2747/fg/ymqVJ1me
FnGaVHGS93/25+a+P8n/uvr5uv/Hk9OYszS3t/v2cOBDmv88fYJObvDB+dz8qsE/Sr599mvzvr26
3j1sj4/Prm7kP+We33Hl3z77x3Z9bG+v3hybY3u4eE0b4NlwUaff8+OOoxyfXa0PO/Mr94/dpf7j
jbm5b4aY/uXPo3/AXY7+yRns44v/n340/KT/I+pVHD15z38Y9axK0ySJszTPs6KqRqgXqyJOoiKS
n5UT0DmICnQrN0D4MujP2+bhN5RABby5KQf883Zz13xstyGiXqWxvf+Jdv1h1NHgNMrjMi87ZR6o
er3KkrLOorSoijxJs6z/tp2UXY6iwd3JeeD+aoeCakDvLsqB/t3bdn/bhgl6mUdxf/nzQc/jKEqT
Ik+rqMprUB2gXq3KOKqTJMnihP+SYgq6l8Wa+CjWoC6fwdvEv2z22/aoU3ZzV2e483i1+xBVvaxz
e/lzUS9WWY2eV+Ba5IW82wPQi1Wclxj3ui6jMkrjZAw6R1GBbuU8VP36Yb/Hz7h5r1H37rIc7K92
j7ub9yHCXpXpgu96nuDO1XWKnee/jZS9SlYpCBVFipnPkrqoR7jLWTS4OzkP3J8/bPGt3+qsvLks
B/uPzXr/cd1+ChP4Ja18gSpnUc7Lbnz1ocIDfMGDXkRZVifx1KWryt5YPxFVPOHHO7nPjrvclcP9
u037e7O9DdPQV9GSwKd5VFVlUld5ldbVWOOjVVzXeSkxXn5R4zmLSuOtnAfyhGfbzaPGzHdXdY77
W8L0/aYNU+HrBd26NKvxsXK0ua6qZBTBofBZXVRZTRAX5Z3bN3DrkNLhbuU8cH/ZiooedlsV9Pyl
c5W3v+zjehMo/lmxWN4mXdVxlOO1F/jsEqIP/DuyNiXPQZ3keSru/SSU4yQqrbdyHug/3z9sD5/W
Ov+uMnflFP+62TRvm8NdiHqPH7ag3udxnEWofp2Tvhnb+7JelUmaFrgBaVHzLxYjD0/OokHeyXkg
/5qnebf5QAJTkbUzl+WAf9M27/a7j0EafCzYYq59sUrKMq7juDBh+kTli1VdpVVVlBfcOzmHCnQr
5wH6y3Z/JGN3qwLdXJQD/bu73eH9OkzM89rq3PwoPkoysvIxnn2U8pZPzHzGE5AmaREZ329s5jES
hQp3K+eB+4/7ZvueKoUKd3NZDvd/YS/eHYJ94MvI2du52JvCDDka8e1M4eX8ga+iVZYmcVLxnZgW
ZTiFCnUr54H69w1htwpyc0cO8u9uPzbbmyBVvSrjxVQ9X+HL13lWZklGOU4chgHgyapKUfYCvKM4
5iEYvetyFg3oTs4D9JfN46fdTmXhu7tysF832+MuzIpMli/mzWUrbDepOv6nzvOoHEVxVF+jPEor
gBdXz/j5wyiOs6hQt3IeqM/04+W2HO4/tRucwyC9+DyyafL5xr1MyLvXKdFZXiVROtR2cK+I33Ly
uKYSd6kok2hwJ2FwkvPAXV93l4tykH/3gW6JAAvuJDetQzUf8KxIiMmqOM1KqcgMASddk2cRxZq4
KEnbTEruchQN3k7OA+95eXm5qzPMqb2Gad3rJXOzcV1mFFsqEjFScR+Bnq6oz8VlFpW2Sje07pxF
hbqV80D9+q7d7963Kl8O93Ng3L/b0uDziT6cALtrksy6VHOVnepqnMUZkTg6Xyc1Sb9zX44cTU5/
RV0VFY7eJQees2hwL62cB+4vHtYbdbhuLstp+4v1W5K8wYZteFYLenRpJPF6HddZml5qt6hw9ooq
yqjLUIrD4xvqPGfRYC+foZPzwP56t3m4f/tw0MRv3WU57K/vmtu3u4d9kNa+pEeiB2Cu1ucrFJqn
HYcuy8qkGCdr6hXJnJIfZJdr73IWDfJOzgP5v5Gseaey9d1VDXD/0G6uXlKMCdHeV0m8mM7nq5j0
eBqnddFHaef2nmQNJbqahkppuqREa73KvrGOs2iQl8/grfOv2pv3m3b79mH/TqX25r4G8O83u+Mx
yMRNyfO7nNrTTUl1vcqqOKNT2jhEgwbqmuxtTY3+5Pr3f9j21yWpBnz5DN7g60M5uSiHerChXCwh
dvfQzrfzkfRG5zRdkEWJy7FXH63otMHU828Q2E975mlOVgHu5DzsPH3xyqq7uSmH+Ktmf7gL1rMr
yZsthTsFuKhwcxLjaE4qr2mR0Y3KEMUUdTmJSs2tnAfq83x6uSoH/PP97tP2cPXm4f5+fQzxhS9z
aX9cSufTko6EtNN447Wfv/BluaKDmoZLBnMul2Q4iwp9K+eB/q/N41bp2nWNov2gzIvd5vbwdrff
BQr7YoF8vpJcHME8Br2Oy0kgT++8ePwl/5bpwbIepX3bU10gn/dyXrBrx6NSLsopfKhve5lECwJO
yE7Btc4qydzJLx7oOTae7lqaaKO6kEyt/cM94JxFpedWzgPwV7vt8d3unmlDjSPfXZeD/fn6cLML
04snx7KUgS9WpG1yWqjj05jMCPhilccZ34sqp0grExP9H+6B5ywq4K2cB/C/tPt/P6zvG55lTWOV
ua4z4NvNxzXtmWFinxQLOvQ1nZTEb1WcX7Ly9aou6FNhsiKqa2yC9Sp67DmLCnsr54H9PNdOLssh
/3L97u7ql916G6ZfF7mOl7mxHGpf0mBDh3w36zquvwM9OXx5DxIaGC5Az1lU0Fs5D+hfM9jE9Pld
c69Se3NdDvxXzS3VmSCzteS7FlT6hER8zvxzXBHWTfptyNlhEDLeeOy+FO9GBl/OokHeyXkgPz9n
N9B7UvUB5+xMl8RS4RwV1zor4oIJyK4IM3LzqigvqcwWVVJcaLbCh1KB7+Q8wJ/VRH1qKekjuu8O
d22oAV2Fae6Vb769j1OZHKWRroiF0mLo5lUxAR9kF2kpTBjTJI4cRaX0Vs4D91+bY/PwrtHY+u6q
nK1/vtkJb8mVvCBBxvI0TiwFPeW5WIado6hMaaqW0GGg8+UqonpDPpfU7qVBORI7upYrK+eBPdnW
o7KT2lyVg/5X6nLr5v4QaJMllnIxpSeLA3j0yEdk8BiQGCXsSdzSWotfT3CHN2B6swYleTmLRuud
nAfyM609l+WwD9nal1FiXa351j6VeD4ha9sRGA1VnrosqZwcdCHAMV15va3pAzvOogLeynkA/+ZI
95UuoDdX5WD/K6Y+RCtfVUu23BGpRwWNtfl0LFK6LHOmZssstn7fQNPlJBrAnZwH4LPaLM1VOchF
04MtztHWbruf5qp6RitlVdcZDc71hf5a00hfksePC/rpZWhmpOpyFhXyVs4D+e8fPijnpLqrcri/
3h3acFtvzp7Yubjnq4jaS0ZxLgeJCf0BhTm+D1BD0XYVMVrjEsYnE19xFhXuVs4D9+u9sI+pHHpz
VQ73n9tPV8/bMHvtCE5s5nQu7MJflNJeEUlZdlqYI46TBz0iqZsl/HvT7A1nUcFu5Txg/+6jskTT
3ZRD/Xmz3bb7qx82QQZxtEUtOCVXxBVdlD3ZCV+o8yBOxiJppafBFsqzi6wXnEWFu5XzwP317lOj
03ZzUw73NxBXHmjYewzUq1swWcuMHHOjWVT1pAYD2PHraK7khyB/KU2Pf6bK1zk5D9hn+nWDTG3Q
fh2TawsiX+PRgSwT7kJuMI7dGZRLacuKy8JyWg48ejmLRuGdnAfy3z/stcUZc1VO47vfFKK6w02x
JOjSSktLVWXyMSa5MWypjYXU8uTq20RRH7ZzFB3mvdxnxlxu6mvAHPO44Muew/VVM9hOIb6YZuYh
sIvozMnpvoEHhbzNOIDjLBrQ5TN0ch6gzzTxZiLkvCQTbOhOU9yC2k5FJimTKiFAZ7poVJORWWi+
GFJ8P5GVjpCXs2iQd3IeyOsb6IfKDqN7kN4cwZQ1s3ODt5xxGEiKmH6nkZYwbTwoVa1onU8Zksqz
mPztJFcjZ1EBbuU+J+Dmopx1f91sWtptQnzSMY3Wys7HnDHoWlI1eZ5faLfAgy+kuV6IZC9xzstZ
NJg7OQ/MZ5p3E4x+Hea9ThbjLctXLJaAojSt4aWbEpSWEN9IyEbOnsD+wkAsA9RK7rJezgP57xsd
6bwc7tyXe/7we6AFVxRlQQMvTdSkW6WntmuWHYXrcJPKfDxsxZfaa+QsSmU/yXlAPlPZTUzyVSg7
jY2LVVwptUdpji93OR1PAY6uGr4XNFmY3SK2/tOn4zmLCnkr97mRN5flnvfnmwZ+01dCc9msA22q
TBYM4sSSQ3RSUHIB4BHxBenZiuk4NhN06E9pbkjequC3ch7wz26qlPty34CgmyopJ9tK6HwXjwce
AnrGpczozDg3H6/gvaCHHmqU4pJbL2dRgW/lPMB/0UhHlKoUZ67K4c5SoXsGcYJ07Olm74Pouahn
oMr8O/wGHZ0NT8n5W08BlkkqGOwKt2lqkKCtOIsKdSvngbqUTV82W1iE9yrozX056Pu1bJRim5sw
Qzt6IJb6BuDg01uXMAWZ1qLZ03CewSpILWm7gRTpQusFZ1F9A6ycxzfgGr6bdi/Ug6ovgLku9wV4
82EvbbU/sZguSP3Pl7P62QqLDsUVSRmTjx+jX6zKsszpuoERwcDff+16j4+zqNC3cj7oy8bGfava
L0UJwhSdrK9/5Ft0XN+Eq/yyNaJHYa75z1dZFMM3fxqkmLCSC+lRQjceJkBG5y4RWapCPfkM3dfG
A/6fdOx23T05rYcRobn91ISZv4VkcCnMC3nya0owmc3YDJ58+qnF/y/6Vjv7Zevrc5xFo/JClOiN
+ax5SXNZDvgXe/YIBkuIgAFbsFaDI1cnVNu7XN7Ix8fby+JUtgxeoCpWlmnk+N6o/7LWLRHs7sgh
/t1jqPSluauMzrXtPO1pRCmW4UeTmx33XpQr4j3m40jzXUzZcxSNmldWzsO0/217YMZJ5dOZm3KQ
v1qLbb/6pdkH2WUHv9CCBh4/Hb6DtMRpv8hfSg0e7COGpaTnFiswiOnkLBrknZwH8t9tGpgQbnSE
N+ayHPbPH/Y0Zr8LNXW/aOsN/hw4kKVj3cCpO8m13lTpioKtTMx3P3VxRO/OK3tvSEL7W/k3n8i1
qnTe3NQZ7vtHs5yM9eBBxnE8w73qzTX2lOFosGMzNByWshN8mrplVyxrpQjmOo6r/g/3wHMWjc7T
0+cP/DWjsZ/eKkdj5a4c9G+gvd4zI3m4YiP8bZDoo549CHPR56lnnwzWHB+bzd+THpxihc6zS+7U
Vj0J4yrOokLfynlYfNJuM6J4uSwHPxnBD2yXDxH3sloulJNWHCiNKNjFWU16Zpy9Zf9IzRgrs/L8
O7JJuv/C9aEcZ9HgLp+hk/PA/efmoNskZy7KYf68WW/aIA0917VYwp6MTcE0tKnPdZsmBsG75Ov4
F1go2y0GnwTvHEWJ+EnOA3Hy6g9w06vydd1dnaN+DDNFny+3XArznid5wj5IKhnSbTMq0hQrRiti
ljkkhtH2wpSccrkUn8FbzeeZ967s0Cdp+y9QiPadWtliys6GEdYQMDYByRG+3YX9UiDEUvCeCYcv
xiCSk7NotN3J+Wj7ft6eWG7LqfsbfheJ/nArc6aA1oEw16ujMsfrnkFMi2s33S7GlGRCWyU7gp5q
x+AsKvStnAf6syryg06M5+3h0EKLeXUdbDy3nGcHWzXd9Ch9xc4BOG+MkpwF8jAdFTj6vPTd0gJr
cmw813toT3wX//Lnm9//1Nyy8OdwuDr957fPEmZX/T27eVRHJkS1Fn+324ZZjGVrRG915yp8tqqp
s+Kn1xCfXDD3NXSHaX6iwbmwJ5gmXZ3CWzkPhX9zs5MSqrYQP1D5X9kN3dwH+crXS24TJGiXFZGn
DutRVYakHQwJBSX6U6p+ouucRWXnrZwH7NcbsusK2lr41Af19+f75kAP16cgmy2ZObLJ8rnKzoJg
6KpSnm92iQlF5cipp/QufCcE7Sa0d6N6fezOWTSoy2fo5DxQn7VvyHyPewNPn2XQ+4ZKlyufjzz5
+ZK8TcKWka6p4jyGp8ua1oUsttM0E33nLBrkCR1Pch7I/51NU4fHDcud17qErbkw59g/37cfm0Az
tcb9esKPuvrGeFLv2t1Pu5vmyNqWw/gfXG3458eH2/bbZynpG9kOzSwV4by00Q61XlqsoTOjfJNh
8C/NyXIWFfZWzgP7uS3WJ3e1V/2XD1sSvwGvhWf8aSkXD6vPpljMPu10BZRX04xtQprejdKNI3os
gwp/J+eB/4/o/nsl1ZX8ofOAnjmdMJ/6JLa507kGn44rymSsFmTtREwWbwx6TU4X+hMmL8xUzWSu
gvyPrsvOynmAPrMgz2WdGfuwC/LkWZfTd0J0OMrzBLsPWfWoCUcYj1goyQ9pyJIwn69G99D0cTxn
Udl7K+cB/RzGo4GT9yZkxqMSmrn+9udqPGzFwk8PEXEEswq0CMNnXpaN0XMNcT20R4bQsP/DvXPP
WTSwy2fo5HxgJ4rfbT7oinPmspzGC//tpqWjJ8hgHoh6AOYjz6ZQGM7AlQTdhB0B556kLildojCz
bdR6Fr3CcxYN8jj3/mHdv6TzShfOm6tyuNN6tQ3Xs5OdnssBz5A8xVchQhCS0tEjL549a6cgQmPO
RpC3f7gHnrOogLdyHio/17M39+XQ/2W9DZe/ltZI+9rO1XoW0RCux1AbnfaGjuw9hJe8/zH7KGKc
/ukQlZxFA76T8wD/urmnLVqTxOuuyuHe/aZATf1ibj09d+TjGZYGdxmOGms8nFc0YrBl7kR8hO83
9O1gUNCAjqn3H56ZxZPAHzp366/NI78PEXdZGNNf/1xlpy5LLj6m8k5vPfSFpjHR1ebEuStSxuQp
znYdOgPU5SQa1J2ch6rP3TEol3Wu7jiKYcKeL0ley/QrxvvEYSpbzM7TtkJ0BkZRSXrv4oB8yVlU
wFs5D+BfNvttqxuikfOdo/6TrCAJtqueMod1recrPHFVAsMRC6JPy8RGyFOcSyngYRSgPnSVgj6a
4yw65Hs5D+RnUNwNEnahUtyhlouF77hrzMRSc32y+4IhCyJgyjQ0Vk8Bl7NoAHdyPoCvN8rNI91V
OfvOsiF+U7ALxqiTLPi0w4VB60U/IDO08UKAxHApG8bI3Bsj3//hPojjLCrgrZwH8L/sNu81Xnxl
LsrBTrbu4bYJ0ZurcsmodW7VXOMuDAi016ZMRNFmwWK5IeTMxGLU8fdor6Vkm012RstZVJBbOQ/I
58xJdsnHvhjH8FW4s9A86ovNzFCJk+4Lpid41y8QG9J/AZUxK4VLmrIgEOF7MfTjOYsGd/kMnZwP
7lTi3ulmJM1VOWXnWd8Ha+GZbepvf66656uUCisqT1nmtFFm4MtRi6MOBzuC9FWTlbFRY2/hOYsG
dgJF/8z8q91OR2gpf+Xch5em/LvmXRukkSeaWg51OuxYEUgii65aY8TPUeddR9GpwEJLcnkDBWdR
oW7lPJRd/653ZcXexF/vNtAlPRxCBB3ruFhSlum4gjILkKLOF172asWwkXReyv74C702chYN6E7O
A/QZYZvJN1rQQ2UmpyKynJanPNgy2t7lYMauHOOQ2AC+DWVckJetbILAxump8knv5bwAf9wqX3S5
Kfeiv9htboMN2tAR+7LOf9LZD0Sx9Yyj8Ny4m8Sc5MxZRkJYz4qK/vtmYY91GVk+g7cnN0PPR7nY
MDcQAMCCPlwcR3BQszXK0JIRC54DTsN8DLFNtyH8whZwTqIx6/IJvOH+L3iFDTeFUAs/Pru6kf/c
P75u39Eh+u2zf2zXx/b26s2xOba80x92h2Ozud5Ji6hMeI58uMPdmv7JEJ9zPos1svPVPM6puMBW
CQ/dxc4KrL6E8fDZ0WQ3CdjkLErcT3Ie1n2BtulhNra9bfZhE1TnS64HFrUG+xivLZ/0WJCrkXCe
bI3UYdgiaOOHPnjjLKqvgJXz+Ar81G53ax1Rrbkq98KzETrUBfCEUjZhMl/xGZQgnRHX3fT72NzH
kq1nZhXWegO6LfD3qHMWFepWzgP1OXOw3RRA78l3v2kdZGIWt25B2GmXzQo4xyECYc8Eynz+ylNm
xwtwU3MTUhs5iwZ2J+cB+6wBKROf9LCHPiBl+iCWScnTYAHi9EXDPS4TUmOFN0My7KDisb/ISkt/
pa4KY+U8kJ/bSnfqGzmDf7/ZHY9hpuoWZC/MVzIgVdA/Q7fcVO1NHyWr5GAofaL2qmQvpDXP372f
Df7Ixb9rwgUfzjEbUc996pmUYfMQ/juNNpcIreoVCdyIig1rZRmiTG2usA/lOYvK5ls5D82fyU08
COcD5yZmbXOfTJkLPUY/jko666isP9E/TfDHhEx64rbq/3Dv5XEWDfQ8Fv6N87P1Xu7LOfhBL58p
2fDYYzAXfOhO2CZJ6pZZqYiy3MjXw+iTpJdqLHN0lxpu5Cwa8J2ch97DNHl4POrGZcxdOeBfP+yb
DTtNNpswszq5NbxzkaeJOhayWlhP+uTsuZdPLo8XgfqNbCYyO8L7r1yv9rjrGuSp/J/kPJB/2Tx+
2u10lCf8nXOVf9W8e7dur/4J9GGSGWIvF0zpidrj6aGHT0zDs3mCym1+mZOeo6iwt3Ie2M83+cOE
XsiuHtgvGN5TimeajNKsRPHjEUnx8xPif/EGKyIC94d7xecsSvBPcl8E/HGMH66fX2GDe+M71+pn
bJUlf0uJpsN29N7L2jH4zaRRp8piGaHp/3APPmdRgW/lPMCfvXZM7su9+XTZ3ofbT08sbrPpc9GX
HqysTqEmLi8N0KD6wmMNU0JcEBNMtw7JWVToWzkP9Gfbfbkvh37Qrj52fzHVlziPR72oSOyynEJU
e+DwAT5E9myXh9H84nZhzqIDv5f7EuAPVT9o8EsoynrzO1fzi5U0VhLBX+7Dw+6ziYzS3mk4fsqE
wlk04Mtn6OQ8wCcsW//W/K5pse/uymn96x1rK9+3V6+bD+vbMCv4jDwth36SwG7Fiimsv2R5J6oP
KxZzViTj5NGf9GdVnEWDvpPzQP9fze175XoSc1UO/P+C0jRgbgRIKpYCHpvPiHTNbByV+25eamTz
K1IAdN7W3U66ibvHWVTAWzkP4Gc/+EOiy6BtviThlwMfhSfCI7Hb+XMTra9hQKIxjwUlQm5vM8q9
r89ZdOD3cl8CfLkvp/pBg49PvmCrHrRnPUn1ZL1oSdo3osuChh2e/Wm/jpxEA72T84Beu3SwuyaH
+Yv9+r49CDVykDldeikX1HhStZK0YVu8cN1MNB5ae6YtEn5+CXbCDVUVz8l5wD7f3JvI5Sup31eL
ufjmrWeECporU6kxORDHjiF5PSI7uJL6f6P/1llzX6lcfP6Yv4s/G3y5L6f6QZt7sikLaj7Nt3Ac
xTm6CMJT8OG9Y7ouNdX9KQ+SnEVj8J3cl9D8LmfxVWg+w62LgU8RV6biizpKLzbsSZE3k/UFPSHS
SPPlLBrwnZwH+L80h38/7I4Q3Krie3NdTvF/2Kz/u3nbSlE41KUlRGY9DnOzO7RuVZEslHWEV6Mw
j/J9AWcWs/SXBnEo+KjcPSfn8QWYbfpHE7Zh1/OWnKeX0J5VBlFSQWWcG+9o+O5Dep+m5H3J/1xI
7pDq12g/fXtf8N2X+3LqH/S7DyP1YoV8TDu2nYoN+8okjhu9+/RqQz6S5FDiCsex/HjIpcBRNNjL
R+jkPBR/VtueuSsH/JuHezZV/bZuN2EGe0xS9RDMN/pkd0pat4jzKmq2ptvhTO9jZnLYN00Sx2w5
mc7kcBYN9jSD+ev99ab92Kq3FpnbOgP/rt28fQwzyC8XfOwhq4+z3EZ60yBfVpjAoEWC52L/Rql8
7Hs5D52f/djLfTnkw7b3tFgtpfQQpLHLgPYN1pXV0KSYUrdTerH3pJCh1KjJ7EoaoP/DpyC/5Cwa
pXdyHuDPMvjmshzyofdpO7rp+faeIl4s5RpTnpci3cjJJ7+DxjtPYPDUy+ITDfJOzgP52Wov1+XA
D1vtqbf32jcfe2L3gh2FMb07bCYbq31F+T7pOrbor+3/aq/zHESDfGnlPJBX0yyYW3KQv2427frd
XZiP/JLbDMiqYr7ZVNHp80TZawr6sDDUVO+I+VCbkbb3WwmemAx8ag0p9cLuu+KB+Wxtl/ty0Aet
7by6iz3ypHNiojaCujLivwlvysjSo5rUcPLoRIM6Ab9vuvmj4PdyXwJ8ua+vBvzlFhADPjpdQYbK
aMZ0F61pz07PmvNtKsGWcfpFwn8U/F7uS4Av9/WVgF+yQKpXwPnvPDpNExaRO7xojNoONV9G70ss
Dbn+pLcMA7MvZ1E99VbOA/yfWh2NlrknB/qbZvvbLtDFlEm1aIuWecInaJuKbS4LisuE8Tzj9Q3Q
Jr5Tdmf1ch5oz37k5aoc6kE/8qQ9F0vjkLllY2MMfZpsoDZric4feVSdZ4ApDXh15DVwcWTv1XMW
nar3ch7gz4rkzWU55N8cacg93OLfB+rcLziBxTIqGLNwGZOCetwomhO9p7TKmBVpnItDOImOYIWK
zRecwBJCGod+0Hov26OWe+Kp1Qg9amXT8ud6D/jsNErp3WOlFWneC+N3/TLpP+rf9XIeej/b6Mt9
fTXgy4r4Jy77D2+hjpmtpDMP/60gjW+8YJe+rWKIUknysaHyqQY95RZq+Bu+XFgv9/WVgM883GJm
H44V6cZPSeNGNQzJxj468Hnxz3bTT7N4nET13ls5D72f9d6bq3K4h565X24NNZ2ZbBqGPyeOTQvG
hXxOlBHq896zuPZih4Zy8u4P7Kubb/JNsPpVNOeRel3Mz8/Za1DAtCFT1UWVXmjPKfL8tJrUhIDD
EI+TaLRePoG3wb9u3rKk4uGgaczrrspp/fVuexNqVF+WaOZSDz2NK+yjhUYxlZ4sk+h2th52FaJ6
gj/52QXUOYkKdSvnYetnMSXLTTnQ3zxuPjZBRnVnpOTzc3dsnqT5mtn6vCrZUyU3NIScn8O2AqeO
mHn7XesTt5xFB3ov5wE6W4iUM5anMoSz7+2eeD7MWB4GjKUUPVsxQAXzNZus+nDtHHXZYkXjPW4k
C0mkcMsjOTTwnEWFupXzQH3OFiu5KqfpLCD+cPVT+3/bh22Y0LN3pEdgvsLnsvkgYrN0bNjRRgof
rUjc0aPD5MXl9C1nUUFv5Tygf71j75jyYR9NVq63zdWL/e5jkMDT/bqkS0d6jhXDQpuIHo4sPTrP
qkJarinhscnm7InpU7ecRQO8fIZOzgP4523zQH3lqMG+u6wzrb/b3ew+rdmd8BjiK09otSD2eVQw
SdO14WDNB9a+WqWsKpRVOE+033ESFfJWzgP5/9rdGfp6FfLmqhzyb+7Xx7tg2615lBcszZKzoypL
b2V0wb1j2Y1sN4Lo6PQYTDovOYsO+l7us0Mvl+Wgv940j8fdNkiFZ4fgcq88Tj18SKYXYzpgUfHI
w5Re4uN1Rdr+7/a2nqOoYLdyHrDPaL4bdGAF3HyHqi9o4yVDj6/OzirGpsb1OVQ9ZSMtTwDcuJc3
lPbJlyeSCU8038ln8H7f51n50SxduKrO5MuC1Rk6qAscdkruQos6StBTnYH5ntUHLDnKc5mnGum6
nEWj607OQ9evm83tp3az0bzu3WU5E//y4ZZdWUFaeKKu/vbnxnFSl8GCw41AIrYbmDl36qjI4swz
W8mI/MXEDU2aqjYcJ+cB+ywO7FE1dtPe3++2h0BxXzB+N220do5q2oZR0IVLivaJbSfgp4rfnZwH
7ur4Xf7K0J07TeKFCDvrlRe08lHEyioyNqwepr0Gt+Fc3eV1T0nPksm1nGnDjB1nUVl5K+cB+xvy
bNo1hqdRUJup3ay3gfrxVZnYN3aulYfvHn7DmJarbkp+XJFJ2HCS5oxVpsKBSwDfPy82PZ8o+e57
OQ/YZ/Hdy125t/1683gbZqaOfsj+7ueDDt0VT/tpc+Wk5ULmpkq4EbvFltMOWzxyFehOzgv0/bY9
6hJ15q7OQN81xyDfdabWFivJwHJd1bAhpbROMyPTdSOdFeKSFT21QoTVKbqLH6ym57qSDJ/BO3x7
2W5v2S270+XmzW052F+tN5vD1ev1x3Yf4uuOk0Ui9YlY+Q922OHMU48r+q5pAff8dceZZ26KJO2T
Th1n0bzu8hm8wZ/VZmUuy2F/vdvAmRwk7DTALgV7vsLMSz9111E9Hpkr6banFQNSBPZayGSN9Sb7
NB1nUcFu5TwM/d8f93tl5I7BMrUG69TtNg/3b8PcVcqc8mKxe7ai2BKTrDkNyYxSNpTi6hhWNNI2
dGQwNWW/cL2t5ywa3OUzeKv77H0Ww/g98H0WNDgvp/Vw25Q015l03WQsHmNPmhbKBKaoacJzf7cH
n6OowLdyHko/s7lupPXhNtcVyyl9viqF0VpIcEwadpy4gfkocrRIU9YrHH6d0ls5D9yfP+zZP3C9
e9hK0fxG/nP/+Lp9t95tv332D0rp7e3Vm2NzbPHXP+wOx2Zzvbttv30mVO3mAzlTv93yajwert58
2LPHJkz/nlzKclpfMhfH6Bwp+ks7C2M40dhdl3cUx9bY9ErPSVRKb+U8wL9ujs2nt40Sfm7q3L/b
0nITpF9fwUS7HOiU19lIxypSptgmWTtMvUnQVxH1eUOB2//hHnbOooLdynnAPreH3tzXOfQkBjbr
hyA1Ho91sYJsQQWGWVnAL6E8odw+DOpKvH/2l0BxyJKbRPy8EfhyFg34Ts4D/OuH/X59fLhR8tuO
KrK7/W6zaYIM63C5+vufn79jURl7aYCeEsBJPVwqx1TicfDpzbjMhEKeRKX1Ts4DeHX3hbkop+6/
SkoozMW0JZZ5KcxZVZUSpxe5bCPLymIc0hXw2EN+RCMW5Wy6rWwsebL0chadsvdyHpi/EMdN87x3
N+VA/+Fh34ao5bzt9uLna7nMxpGziyMorOE4G5p3mYqlWsd2MvirL0Vxqc6b5xN03xMvvA/U0DSA
dxflAL/eNzDYBlqQo66xGOqGypLWCQjgMLdTPac2gwVgi023rnCylEzOotJzK+eD+77ZfiS7rork
uts6h75tb+93uyCdeXwhmzSdr/AEuXEdnahNxkl6srUZffOZrKq7oPByEhXwVs4D+F+bw123NFaj
9N1lDZA/SNNWoJbe+tPzgRfqAwrxdLdesvSyezql/M6EXDcz0zsVLopTDcFjhL8c8wl/6zyA/775
yArKQNvskuUm5fIVpCZSpGEyxuyoGb3yEdTGbCmxMZx9aHq/jrOo1N7Keah9D5ZK6c1lOaX/nopm
oLDzHveaN1/l8eUJ2llNwwIS9HoIu4Rw5HGJ7zN2VFziueIsKtitnAfsM0I483n6XO3/ad8+UG4O
0swz1bQU5uLaRYXk5pmXSfMLjdTsoWMFPeGd5PKmo9CcRYM5+2b9zfx3ZFUfNXouf+XcwP+07lzE
IFHH+V4KdZguCN5orWTQWdYMYcAHrRdCbkQNPj21004YbnikVZru5Dw0HbBudhttJDdQdux7qIl5
VsIshzq2Gy0vYKyV/ULj4B2miwx/D5+vW0gwftbp8VSla5ycB+qzuC7krtyrHizXRcks+lKgi4Ev
ha8oTsyI80jVScjLLCRLKE6bh8fNtHIWjYF3ch6gf9/sdWG7uSiH+F/Xx+Pj1cvm0/sgLTz2dinY
IbISnnP8NBgMpco2tPD4cqg501NwWJkdFfb71odvnEUDu7wZnZwH7C8bdTut/J1zXf/+YRukL0eZ
bMESTF3DQ8vSmaLMqkv+e8W/0M9K2GelD9o4iQZx+QTeiH//sL9r7jWuXHdRTtW73xSimkv8tJSa
k36jjCqDEgVzMBMmI6EmJseR5ExDSv1lgjlHUWFu5Ty0/PXu5j35OS3u5rYc7nATb1uT5w0Se4hI
lsI+XwF5ToKGRUM5ph47cu7EY+LFkRNm6jSGwHQSuqFRKifeyXmAP0vhhz68MR2Bgm4Vb26Ohqb5
mP2RUlYVTMerpQR0oTVhYk4IDKd8dYCn8uGd3OcGfeDCB2zlMfNLaTqg01dB+7Q0S16cg5TsDRGd
UCBAR22/be5pVzlzgO7vzM3S9JEvJ05CoJq+4NMOs7SMBqPsOHPjaF00HeLK09zUhaedNizV027l
Preic1PuWQ9Z0V1fywLWnboLgzHUUmVrzDhYB/M4paMaOvKLPHVw2+gK7VbuM4M+7JcOGHQyo0tZ
d1oi2RpCeobuOVY4XlgUmgmdlcTzsn1kOhDFWVSabuU8QP9u09w32xtdlsZcltP1N9vdpyuhpwzS
xMMQvSDyNfthmYGMYSm6ZOLpnStJmjMiYVjs+j/cv+ucRYW8lfNAXl1wMxflUA+ZsSqKF3zWwRq6
SebYa7irui2qrk9WBqESGC/ouSA8I6gbJ+HxCHTvupXzwPxfzS0huypNY67Kof5DczhePaddNkRd
p3CxWKFVErJCSjhdFVclKwy8kB+YcYkLSwU4hkbN5fidnAfkM6fc5aJGqP+4aY5XkvwJEXqe2wVV
XnreZT0U+2RE50eJGraJ4M8VKVUaJmSnSTqOooFfPoI3/DOTdOa2zvC/bcPMxtfLtUpL4Q2/rich
lUmXQXquWIE4pMSAXjEPM6Goo/1c58tbOQ+tv77Tkk7L8QYqD+Sh9lBBC9p7VnMjOFrnyLlSTIV7
8MRNNEHdbpO7lKrhLCplt3IeqM8jnJbLcqr+S7M9tu92Idp4aoiLJeNZLpBDX1CzNkjaqC7RF0U1
e6IjuueLyPwcfYGl29VbVcl4+QzeRv75pkFLNW5dd1UO9R826/9u3rbHu+PuU5CWnt7mxequMJbg
2jHwWkfMPRo+snOdl4FXmMjTGt/vcq2ds2h0Xj6DN/ZvmHlU9tAN2cp+2BAahKjucMsvBjm1N+Gv
oc6SEr4X2bT2JlNxtNHGl9sr5CwayJ2ch5lXR+7mopyyv95t2kO4JVe2vSz1uuPT4agDO268rA8w
BUoXvFNuJ2zHVj7FaFByFhXsVs4D9lmpOnNZDvofMGQh6nq3x6t7Yee6dDzt0j5HsxSDThfaatgh
ErE+RogECeHNssjh006nlQZ0+Qze5v262R/bfauiJuwu6wx0ph6hrr76z0OYC6ChgF6MwYS3PeZ/
ysIkaE1p9fxth7WKgfa4xBQUQnAiA7ED8OUsGvCdnIfGv2w2a5jlNI5dd1dn2G+DXSFSRdWS2bqM
/viSzc6X2ieZc6arSvaH1HU3+jiCXc6igd3JecB+vTnxRGuA727LAf9X4Su6eiXkR+ydC9Lm0+za
wzDX5kNMKvui+F+WS8R0R4+SN0w8MxPLYCzaf1oQPFB7fABVTc7JeeA/r32Wu3Lo/7BnZ1SIoGO/
FsvTwjtN/0xEPx0dVl0idmTreeZlMSzfDanEWreyL8dxFo3Sy2fwfuh/ocVdo+/dRTnEf2z298H6
9ERdi73w+Qq+IqYjGG7h1044iLuOOtI6uIBMSsWuLGAzN5HqhZfP4I36NRSi7X7TbG812HfXdY79
IyzW4XbR0tBqdW++pYeHjAEZmCehLpokbwjpaMShHYfn/mI9Vs6iUXon52Hp58Iv1/X1wA8XxYIP
PSMT5GPpr4Anlpd+9NB3+XxIIjD8075KDqLBXj6At+rrZ6O6Beb9wPPPDf7dy7a5DfGZx4It2HVD
53RMhabCg7swM0GTHa8A0fxpTdy4A0POokHdyX0BjZfr+no0XphIlnPtASKWhgsqMXU9breTbD1R
HY4e1Ca8B5N2OzmLCn4r5wH/f+5bIZhTPfbmrhz2HXNtuK5eXCzo6rEjKhZSgA5b8yq69C3QZzQy
kOnLTO12Cj1nUUFv5TygB6/tRlepMVc1QD7gbA5ILafy5OagrKsyGXpNJjyFFR24bIUgi3d5TE4M
hgp3K+eB+1wfT67LYf9jE7qL76hh57r42YqxV6hoISY1fbTjThyZmaLT0iyGn7ZfAb4ulWflvgT4
g/a7rwD8JeM7tkHm7BCC0wqWummllhweGR0SPt0XoDc6LrxXxnd/YHZqtu5/ZfHdkgPSQlFHTbZg
u0THUDjI6RHfVRG8lq41d5DHhcVCl9Kzch7Kr4/w5J6czf8r7JdX30ta5+qlrJkKM9CLF3z2Yypy
ZPZS6OiZhh25e2T2ePZztsnyb02DexI0yke/l/OAfq7iy2W5L0Dwdh+kevM799GXfvuUIA5KI+w7
JW65qDNfn6b7qMhgRniicEvzjg5+K+cB/8ym+27kv0/wBN1vz3XbPMt86BmyYFKaKcpLei/zFjDi
nDZIu8RC/+BzEpWzb+W+APCD1usfN+3x5i7UxSPZguF9GqfU5cnjGsqjkatH0R4uY3hLn9g2Q91P
hbuV88D99cMRoH7b7XV1HP7UwN7v9i3jVde0EQf51tNLt5y5h5SULh04EC6tIkDna9hQJAaEH+PC
tEXFWVToWzkP9GftDJa7ck/9r83jNuCmTMz9ghFejAtPjS4v+ghu8NKnLJnNi4qpeUnnToo4chQd
8r2cB/KvmhvlTgJzUQ73H2G5f8+a8CD1HfVbUN9pzmJyOiK+Y73c1Nbj1bNRmq5M+bFLJvWvPGdR
oW7lPFCfxWAqd+VwP/2qUCes2AiyFPKyNrhgUXgW13Dd0agzdOyJ6hifpoOdr8cldecLoSrfODkP
4Hst1dRv5A+dI9//rlChh5xuKeiZurDrpbpLOgvoGJyHA69ifNrM1U+KN9Cq6FI5Vs4DeCGl13Fk
mGty+v6KuemAZy7yJQfnc9ru5X+7LgyT8nK4SxYnokGzxioIQfmkPwt9Unl2Ts4Dd/2ozXBw/seH
fz80j//xz4b1oU2Ibzy3tmBvDt2YRQxHLXW7C7sE4bCtILor+o1z1rk4vfFyFs0b7+Q+L/ImJdVn
b14IF+4+SMiLaEELj5+e1IRy0JbG7IybPO7CoJCkZv/E1Jcnl6ez8VbucyJu7smZ+IAJcdjdumD4
lmDgyWyQp6/5ryPIydowS18MJnAGJRo5i0bLnZwH5i+gsVEGcOaqHOrdb1oHady5Mmtj5ydpabhk
gCKtyMCzD974vO5ZB3byeOyKpeUezrNp1M5RlKif5D436oPwLWTUUc4Fgzf6LlFmebcvbQwVKpyK
9ZKJzFG6mLF/0DmJBnT5BJ2cD+gP6402Qdtd1Zmy79t2e3jLhuAQH3bpj10udGNQSqjumIe8sFuK
1ruUUm1OD0b3tFuPwuZrdAPz8hm8oX+tJcPpbuoM9x3js1KDDxF2BmEWK8mQrElqCrAw08fizo3S
dExXpCWDVBVKbxYEW0PTazxnUWm8lfPQ+HkD810Cyrrx+yZQ7mIQWJAFqYpq2K+guikymaUbuvE8
7lnKXknegbz/+dCn4ywa2OUzeGv7NTPusulTk6TrLutM4UnLr4/t1Y9NqH03GN8FbT0MWLTSus6a
QUEmWkEe1q0smDzxUqZRIW/lPBR+Tne9uScH/Ct2BAdch8NhWdLWw2iXx/2g3Mijx9ZX/IhZO7dV
dKD0chYN9E7OA/oX87y7Qfn9RdjeXVYulqnLVuK6QXEVG26zcTBHjjZimIY2S0L5i9U4zqKBntjR
f5Du+f5he/i0vnmvMvjmtpze/7rebpu3u09BOnjZcqMVOHhlCks1M5SpWTkyfOlRemZrCb+epLDm
LBrkUXp/v36m0hvvxTl4QYd0cNQs98yb+iqRPMzl06kaWm5ouU2YuKIHk+mLSUGOmo4uhWPlPOz9
zA5LuS2n9C93+0N79eZu1waq9jaqnpu9kyI8q0Jx8ZikvLCogreerZIk9nLiP2an7UvTx3W0ZijV
/iTngf1MtTeJ6K9E7dNiQe8+hgqDrHbaOfhGQ1ziVt56Zi3Q+9hEflMPn7NooGeEwz+JZ9rjVO+8
uSmn8oYQ6epvm/XHIHWexNSCwKdRDUEO6wtYN1gK1dkorCvw7nKKd+bHk0K8nEUFvJXz0Pnr5m2z
3z8cVNiby3LYw6+0Xx/ePuzfhWnu88Wgh/cyZ3SyoNbOiqFLDPZQ6JCzz6jjCVOGfWesuc9V0JdZ
L+cB/TxzL5floA88tCO5tpSXJ+yXDE6i2B1L/djcw4+Df8/60X68bhDTY7R1iTwr5wH8693b9qCs
zpqbcrj/ZHiWQm21Y755KdiZi4yp2KRPOXjlKqWRvmDU4gmCY86iMfbkhk5yHsDrudCGy6ONtgfL
kCEP8nKw55XwILH4UViRirG2Azs2np/2+dv+D/eGnrPoYO/lPivsclFO2cOGnZHGxYw8zIckaGi8
ovpKs82EBUu0ncYriniGDXMaynMWDezyGTq5zwh7d1EOdlJ3UCUHq+4YyMX8uowJ6CRJYL+4THNa
Q3PaNdlf4sXIVD6dnN8b89frm7v7nZb1UC7K4f6yuWdQMkRXvlqwSpOtAFxq7SyMubSopOQrAdEl
q0r4VtQwJowsvJxFpepWzkPVf24/Xb1struP7V4VyJn7csj/ut7cQ28cqFtHSXSxNTVCcQv62HGh
PjNkpqMYvmJBDWH+KWlr/cnT+y5nUaFv5TzQn1eeNTsZ+rRd4OVZxtcWK8+yZlZS8YXsmjVj8aP0
TbJitSTUZ7ChxjJIMU7ZyllU0Fs5D+hfNbdrbShn7sop/atmf7ijHSNMg7/cVHyG7wZnYcb0M1rP
/w1xZ4NBIZOztk4zUflMORdv5Txw/4UNoVpbP5yJ55X/cDiGSnNqWqW6DMrcEg2Jm5rV8awoiC7m
7Arm5WKSedCcUsA1rXnD1A1nUem7lfPAfd7akiH/Cena9+3+IGtL4MkOUe1hm1rQ3PO8Z9hEAD5x
F5+/9KUQX1GmYTEZa+u6hXUD+OUsGvidnAf8M5ivBp04LxvozPfNIUzQK+tjz9V5AZUQnZhN2i8T
6e0agQ5LBuV6JiVlk9HkjS/rSlWSd3KfFXS5KPfA/9p8bINEvIJusI+q5iIOtyVAV+RpU2GzGk9P
lcWK3uqMh0A2izBIYzOFvUPPWTRqLp+hk/NA/HoPVLq9k+aqHOYv+UX8f0GulK7qyPpWc2FnaQWG
nXpbUsFra3przhW9Slcsk2Z2yiTzLkxPcRQV6lbOB/VNo6MxNvd0jvljyB22DDcupewF6wVzqC3I
z2QsppqkaSGyTQnrIbkyP50oO2SHKtidnAfsv+CD6Ypx8mfODfzr3e+hjk7hdy1GbVUwGgWjWYw7
Z9700TCFEJ5QfGeD/FMcppxFo+zyGbxN/D+b7Y2O+MLc1Jm2m0iQb1CIvhybAxZ72VlBBm0lPIXC
VjbuqBYOQ9jeITGEBueUyBu473ISDehOzkPVZzZXDhmO7C8LtzLD9OJSph6/DlZquIkdvoMHnhka
cjqQ2sZpRIFrYurZYqAK35ycB/7/2K51ll7+yrml/7X5/a4JspdeSAcXxLySwSiaZlk9ON1FVK8o
2pBdiQpC926qbqjznEWl81bOA/OXu/cqO99dlLPzr5tWpqzDtPKLLpok687yORiMTizUAz2niT4i
g8cEhWyWv+DJQ5qhwtzK+WDev8mqYhx/6VzXw7fzpLgWdOlpp+StZikJ20lgvZGrOuumxuWnEEvG
pq/D98amb7jhLBr85TN0ch7449L/+2F932xVbbXddTnNf9nuj6GqPppqMyhzY3hmKEjWxcRrsqCC
QYoR9HRWktuBFyeKZOmo0NcPzL2cRQW9lfOA/m8MNr9TGfzuqs5gl5UEEs89vLsL0upTO+sRmAt9
jvcmMxTQVUOJMVlKwnw8CT32Unbx3nSEAmEN8rR8+A/NXTfH5tPbRmXyzVWdQ3/zfrd/DBT1BSM6
OCjZP1amHZXheIAC1DNKtTDknDjK+69bn6stIl1MZ+U8FH4e7MaG9c0XL5m1DRR2xhkXa7LDztNP
Cy/5qU1+lL+B+sZ8J6jMQ1vLKpJx44WcRaPtTs4D9lnDE+ayztX93d3VLzvaLEPUeK5tQY2vi1TI
yS31+LlzJ8gDNxto6ifytRxFibx/cWYm8v+Puy9tchTJsv0rafn5KVtsAsamxqzcAa2xR2Rk5ReZ
IoKSkBAgFm2/fo5DANqyhnLRbY+y6u7qjEiXHD/c63c990TiG458jRXVMOkwTh4ZuXT01InQoy9e
11AJq6Nt5uI8AryFXBXV5bp/v9DjsP4pQo9e9BqNO9jrLCNbSvWR1EvfBGDfgQ2Azo2sx+LIrmd7
4ZH6cl0F6K8YSJBx7ZeX/HTG6m2amYkHF2FuZF1r00vfUDEDLx4NxMjFKGd1dto3MKFpzJeXWPfs
WY8kRpdwKftyXQXYr+RAyfqBcuifkiBwm2nVozW9LtxlTJNiLZBgM0UcFVr/xI1X0VuDgdIovSiI
To/FHXvhEvdiXQXc77zI9Tdcvlx6VAd63ncxnfjR+ZjajbTuFLnGOx7E5IIitWXMIUHfc1p5fhC7
AzM9kEe/nNRG63TaMH+EPOYN893xxboKyPMz07ODOsX9KQAx/bSZul6qb6ooy85hriSGTYB8HmH5
tK3wCHkMmkLMPoX90mhJvqmiMBirs59cO1ryeLZozw/sLzdNnSoKSavNvOt8g2UHCRTaGDvBqKtP
9D3CtmigUH6Rr2E74dH25boKMn9NCc6JdZeEH26DgQfnSBFOudbAQ82dBs5yZGBRdgfymxOhhzcP
+sOOBFbTy5k6bIUHefYI2boKyPNn5NODKtV93/twJt6X53DiNLODpsZ7Xv6GUiiMlMR8ITZG+Ezb
q99QiwfSm5T/7kKKtrius9v/7D38n/9+3/7X5OMDRKLRl89///ZV1Ip1FYC/wsBLT6pEfjDB5CHf
a24VjiLXWJEBslIwnWFCeJvNEEYK7tCVR+8UfDm012haWoRTci3lEXvshUvmi3X/bujT2yt36BoP
fadMkp5J2Zd/pXI2tf2R/z6JUbkUnf7gi4ufx8mH/dtXCVWXSLri2pXSUpuzAjxQWKOyXlDh0KOH
HhV6uT+ZQ4+9cEFfrKsA/e/RjCs3C7qe9FXOgX9lY2QH9p9/prW7jfTrMCskR+B66NuYEYySjDZL
x6Tm+5HUI3aL2fAYSYVR3/COy5nleU0G9sIDvVqsqwD9dWH7406awWSJF8DfNLPmtlMnDwpGR2oK
2GwxPyAjPzhEHnl5dMqiVzYv1ypqQUqh5/LoIY/VeVBIgj5HrlBOelLlTf8dBPh21MgwDu5bxNl+
YU/9TU2voKsCg2J13PCI16Ap8viSh13Pps8VjEhF4DDHHFvhkXb2CNm6CtJ+Ha0hO6sS9uEE1NWB
7zrNDOOgmbk+5KWUvZix0jPOg5MAHrqowHkHG0BU4NZlrv5RAA8jKbmc+XJdBei76UQRLnlPj6oE
Hjx5b47X3KmikJgaoZd1ROVx5Uq6hC6KU+jhzOMGABmGCD/sUpIOe+GU+s91FaC/UupTRZabeM2W
etjhtZl34MBB3E5FWa0GbZ8yHB1e8uinQlke0reouZWZv39Wd4m98EDPnqGywh/4M4935GB2WKXc
D22voWk6odaOWXTEIseaQo5L/BBzFrvT0C+LxvhfsF5hJzyYgxa3epn1jf2+cG2PEQ5zqfv0tErY
b0CKMLM3jbzlUShZm33HuOoxhwCZecj8OSkCsJdRfQ8CPKYWLk0dxF54sGfPUFneLYwW2MUzHtyz
sypxH9kbp8GXvCzXFrFHSQbaJthgWYRvLyRoVcyTZywYaKNEIAdtlrlhmZv22AsP8phoVz1kfzXX
HTuvEv1hEtpfiD15b2SRPeyx4rq9PoyDUdIScEc1Tjpl7kznI2gLux+t08pncPfIumd74UG/XFfB
xLtG7tOzOkDeZhPEGyz5CKXmAngt9so3ERQ3UPsZ59lZkhakZ8jVQe1jrBNrvCtUTi752AsP9qy+
q7LOH9me7/ARXKZHdQA93Lqmslsi4FYX6qA8Qzk1hF1UWQT3rBQL/Bi4DURMKBBSrpwzfY+9cKFe
rKsg8Vex1R8TWDebrV6prwYP/VTgq4U79zkvPE1uHNXjIMQnsX/wejA+hfyN+xR3eExcNXjlugrA
X1GJlborhSfvOdNZ/DFxmxm5lRltTT2RW4wdxMgZ3O6IyrOCjDTgcQA7uIyRsv9l3WWb07jL11XA
/GrjLuP4yaFvNpExTOzaMvMI4mC0GGw38OKgmJpl3g8degRxWJIG48aRo72Yo8NeeFQ9e4bKF/x1
QRx2WOUV/2S7y0kjM7O6UlvFLThLRQTsMFWazQlG5eUJ6so3XQRFFhJ0WfoOb8WxSY+9cKFerKsg
8zTB2Kg44ZszqqanVcI+9Pw4bjKnqQacchRqsOpRV4koncIYDzFN9hj+LD3bRunt5y1ffHFu1WMv
PPCzZ6gs9NS1wVGIjhieWE52WiX8TzPbfds1UezBZlGb2IPCGsE5VNyi3oLNDz7BHcqepWjQdfNZ
g1e4kTnu2AsX7sW6KmLvuxgexTl5Lj2sEvbRBBn+18n7+2TZUFokoVaKHDRPMzYstEsipnqi9CH1
OrL3+biKU5WPYRZ8Zl6xrgL2jwki7SEjNeET+mOGnPLTmurTt8vutut1PpKzGE2kgaY8teROdD4y
N7AAUY6PWB9iueUX57KPvXDJfrGuCv7+BsXS1E+8GMr6nf073D3aUxQZ/vYVNdmx/fHlKZ7EjK84
8KN44lKfVRmKSGmnZeS5gT/CvdHQugyEWOu650F6JKmYWADqo+yiP8Fc+MaYjhHbw8Cqi0Ro2AsX
5sW6Cpj/7rr2dDbx+Dhu09M6VPgI27tfGt1eVZ+dh4J7FNwgYYM6S3RWZl2nB369joJ7DDNBgDfz
/ooAYi7zUm6v/SLO8KuK+2JdBfyf3v2Y28zDF7F3uhT7BH11TZ00q6ENsi7RZx4cJo3CDRKzovoz
0VdAqFEy5hWxpBx67IVT9D/XVYCeonByY7sul8ZPD+sA+jQJ0EQLX0XatC7YMWAYoi6heQZdL0jI
pNJRSjyrz2Dzxhk7JjjyzofRsb3wwF6uqwD7H5OPhcN1zWdHVYKefVJjW2wQWStc6+vtOxX9cvDY
xY70SYtwGMgD8kjYgMAKOfW06Q6+33FIB3vhQr5YVwF5Y7J2PnhZzdPDKrEf2dvmzqIDdVmNIVxR
AQ0GuBNQYnshW6czrx7Di2D6Z5U5p8hjL1zIF+sqIJ8OkOPR89lJlbCnLTZmQ+cSwRjLD78Gecd8
GgE90kzuz1vnYduBOwUEgpcqsbAPPsTzdRUQp7NJPJss+TBn51Ri/uS4bKiZw5xCjLVL/cNwl7l+
L09fWZ/Cv9D6edCSdvYD9Kid/JWHxGa+ZZS48Wn/2v/1KzSXYg6m4URx6LzHwm9fb/2Q1ZxNQnQD
eMguHPmmLH9SH+qairHR4KrB/ApwYZzf79CSjEMlm0t05sWzvXAhX6w7enQ8Of16fBrib1+v1PI4
rBL6Rmt5MEkVdvX18o4hNKBAQaNF3kNxdL+LqM5kV7+AdpiLA4qwFx7k2TNk6yogf/Nu+NwGfXpY
JfKYO4mwTyMFHrykdQk8im47KhrmVYnV1p5PncTlrhfMxuc984wilQf1cl0F1K9qoUzPqkT9debE
kR3HDcW9sKqvF3cJah58R7IKpwelNsf+O+M9xMxBVOJ8VtwWfsSn/w4AufpqynUVgL/xvXjqL3GP
8t3yrAOthP459Bt5v4PYoDZxR70lbHj0QyNMnxbTHsPOauwFDJ1GX007H2dz5MWxvfDIe7muAuyI
wKMRhgfy7KhKyEf+exI1U9YxErZGHY9ORowhExVYb+nE6MOrndXggCALLTcyy9pdUPLYCw/oqLqr
frVbILBfwLrlgZ190aGkj/zEiZobpa0vIY/qK1AjMMLRgr32EHmkZAUN7KdIyP1iOhXarHiQB91a
9T75q5jM2VmV8n4zcT7sZtp0oCqrS94RmwfpHSoqBVY6f15ejemz6KtkfTRnEwsQz+fz3It1FfQ7
/zRhdkaHaHux7TfRkkOkrDCorrfkUGSHPBsYzDsstX7aIQ3HTehgRgW+M2PAyV+zPBODvXDJeLGu
AuTXOW7HSbjmOm5Qi0UKtAbY4Zkxn0295LhBtaN/AmQIqLLLJ88eW3LYCxfsxboKsF+n2o8qLlCh
3dQqGwheLnPXo474HKuxQoSVzY1IS48P8m8YQ4agnYig7S/oELAXLtSLdRVQv5mgNoZz4GB6Vocq
Poy+9EBn2kgtj8lB9QEvgOJKVlBIjxicdIHUUkW9JUgt2bTRjAHvWNyxFy7gi3VVgL+6Mf4oNtvo
xnipXdsNzxrjASlgReyV+eXHTjtiNfDf2PgKkNx9Mt0eYa9iLzzYl+sqYP+7ixpY3tnC6WEdSL39
NvHsJoq8qtc3qED5piGljlwMeMsxOfpsUEHnG/Jy6KlBp2TWRpHrmjxEh71wwV6sqwD76ySaZWly
Lsc9Pa4S+Ht3t/RRo9tE6GHc1RadBXc1q5wEZSUGUrXPWY9YYSXqcNBFiyFljBnhBHq2Fx7oy3VV
oHfchc01aTI7qhJ2xleOjvgvNLTtRROxBwi13fSsdwpanBGhYIAwqirPtT3uZDh7it4BF9oZ9mwv
PNiX6ypgTycRbx4uO6sj8Btq2MOvqq3IBoV1qKKGXQe2s0+ig6NIXfsbzDrwH+jtX6COvXChXqyr
gPo1JBjpWZWov2ZMCK0ntEcvmyjyaGysrW8KjPUSgxbJtmzE7LHIIyuDAHcbRdSspvaicS/whWnx
DNlLUwF8fsr69KRK6JHVC/1GWnfAvDajHqNJUEeB4nhQV7KszGnYDpizzmm8FymX/TllOfbCI/Ds
Gf4jmOOk/hGYoxAqt66ujd6gXwLNceCkhisvnldXqbDoEdMrGybOzDrshQvzYl0FOUeVWWyHdsxj
z4OSOX2P836JGz+0Z/YE3Xb//9TW/XXX19EBsco71J9lznQG/tHv08rA48LAv+SqRzoOLKZw1vKq
imM9D0deQFm9iDlliOefSvxpDeCvd3W5a+Z0/dGTZA/610fTvMpI+Bm1meWgrkFuHOOBwVR2yUAT
voG1EDylmfl2hp7I9sIlu8W6C4Ad/QiVkYSfcpyd1KG+DqcTr6l2udKp0TQDMwmK22VWFps1tBza
5aid0CSWzcNg4JSzsggB5EEY7IUHdtTkVTfN+BmL2EEdoR42mJISvALFjXntVc14azABFGzz2iXe
aUyUwegBNhoWk6ZEAcSl+TWR4469cOFerDuS7cuF0KCPTNDMznVVZ4dVYl8G8projUE2axN5dDXr
AlgsMBf4Umkk63ETD5uez0Qee+GCvlhXAfonkNdwlchlJ1XifsOa4L/87oS7JuKOEpbacFfAXoLy
d+TR2ByJVKQPVT0y6ozICpkYlli/xEWJvfDgzp4hW1cB9+6El208O6pT4HtsTGxDkS907vXKXkIc
FYMGLodc06pYJFfBXvI5ZOpE2eNo+bLqxboKyF81ZABfdHzRM6G/d+1JBCuvkfBjIECOwvXwY6SM
Dl5C6P3Pu/xI8EFfCH5i+GTZQPBTxyxlqucSfDxDZcGnIK7xFzbfQKH0sA5EPwmDWTOlvlbTHjFp
DAHNLfc0YFXW0jATD5h3wExeTJbLfO68cK4w0Q9d8bI17+tlPxyFOX/DtKfhZG1zFUWzrzmUeUZx
SUA93URpR6alsLKulXZkWoAr2lcQiWMJNnzwkbSzRnbWA4cqKxDSp42vR7CzvfBIe7mugrK/LtOS
PlIeg/sHZFrE2iKwmCGGbDr0uPA5NOYMfLCUIvWqtFFSi8GRhYmRyzwKq3nAh4Xwua4C+Ff0v+Br
TmV+5HsfzexzRBdybca9jNArCicxPKaI0xxKPZS9DI4DlNL+imgee+ECvlhXAfgrhgOnR1Xe8E8e
ou7RF8uGl9hEhY9oqV6XeQeFr2FAFKMjuphdRROMhBIa/NPOI7tHCp/thQv6Yl0F6MEYzV9Mg6Mq
oc/i/NnnvflhM/sjYJPVBT+Gy2CKABgLEMWFb8/mlhxJPsaIgbQU/RMYPoNSq7N6GsaFwAV/sa4C
/CRMvGjj8HERsx0evgF3k8WXfsQ4z5oo+rCTasOeVdWgTg6drunE0NNaKjj2GB+HqL6GqVII4rKJ
8Ueiz/bCg325rgL219l6R8g33tZDZ3JtVz7AZ7VmUtH9eCL4aHEHTS06Y1kbPMy+4sLJQ/jYCxf4
xboK4F/HbcAOq9T8TO4fnY+p3USxhxIrALjWxWMqv82GyyB1g9AOMyVOVL6MWRQw9z6nEpyKPdsL
D/LlugrIX6vyjy79u3cbxLZQ+k2eKQZFnOvfa98AZOsRzkXI9nIOh1VaoMQWE0dQdPc5QPxY8WMv
PG8A9Ff16qqrGKzYWZWif+9g+kBTrT0UMdem9JVvqK5CjYaYkpqkDc5Hoo/eaACPoRRgob80L5jt
hQv4Yl0F0e/tPrjiuNlBlajfvYeTdwSFm6jvUeBQo5kHSkqMGTmolTwCXUPGVgJ1IeM6QGLv3MzD
XrhAL9ZVAB3zwb2USZSnsC47rQPkt8j7N9K8x+SM2u55EBnoGB+EfkhMG2Fq/PieZ3k7NMqyOXOo
4kAM4Oyex154cGfPkK2rgPsjN+d8elIl5k+Bjf66sJHCrnWk+q52mTGSgWpWRhD3jIIYkTxdE8Bt
gWp6WH4X2GywFx7Q1WJdBdBfJzuPT8WnJ1WCfu8s7ObyD4M+tC7Y0QQLPjJEaiRMBxfO2qIg6+iE
RIoemjLnLzy26LAXLtiLdRVgv86VPwrdN96VR8SlyJ5cb86Ddxh5dowQ0dJJA8eKHuY8PDbwlqVB
nPP8PHbCAz17gspqnpuAODunQ4n37FkSNpS2DDxidUk8GxaKSjvGTZbRFZ2AjtnAIKsDe1U2e6Kw
JvPwDbbCgzr0fHXUTURb3v3lG6+ux2EdIx/7QdTIGx6jeusDHkoecTu0P0uMazY9pIPCDJjzbTTF
I2bPmmiQtsu/OEcee+FCvlhXQdVz11ynB1WC/ogGSMyJbSLmSJcWR3+9hmdsNqi2QWb+glWnieAs
A7sVCm+ZA3eu4rEVHsjZI1RW8c/w4KKdu554zoTHicvOq4T+3ommk9kXGA12M7U9ymQKrXv9C8CG
PqM/7rMw40ToWaoG1VqaBK7itCGyePOKygyJy4dnz1D5Dfjd4+U1Sk/qAHrfXTS1uwYCmCvc60FH
EA41eBKbDo0IzYkDj+4aBrmK2sxsCkFxxRSaPp/xnNn6Z/v5RQkeI0OtDDq/pmcHVWLeYE2P/FiN
1bYY9i234cthbtyFoWEYEgoH/xc2HfbBo+bZ/v8DeGfvb15412i866u3hBkP811G4UVGP5x6ucfW
nMS4bg4o7Y4dd7DS82Ger/u3WnPsoP4ZMo76qPr0Omw0AfN72jDVkHA51esqBgeCqQ7pmYyStMj7
5Xode+HCvFhXAfNbUFfxmHF4V48x998Xuy9pH1UTrXhW+1Aj7ojSgWs2nQB7nn3ToAvQL/s5YeSc
fRhb4YK9WFcBdv7rnJ3TP0PUQRpbH+RoghVQZ4NkugA+qnP1jiZKFppDgc0nY+mpeufEPI/n/lsx
Zwf1D8G8zuoKBrYuYw5gxjbKzuj4StdRcomEGwiIL80Hg+bnlPPq1RVXyPlRaUWjzTihxrQb6mdx
qaOy4lJ3LFw1Nk9GA1ElRiaDnPDsSkeWlhPzz3X/VjlnB/UPkfM6GyPBVYMSWEg5myPBKiRP5BwF
1WiFhta/XEzTyRsc/7Z7/p9w17J6gX+CuwaDq777HDKM0DpopmG/XxweIYFyFkxPWSz2LCSDvXDJ
ebGugpzzT5BgB1XK+SsYi2d21MwCKoziqw90DHQG44EKKhu4a6e08lDukH/QkYoCRj+DDqcIBuX+
GvbCBXqxrgLoV1zoR2XSTb7QERerEXNGKcqiruCVBy3IiXLXkV5FHyRsdkwLk5RzhhvshQvzYl0F
zB/RxOK7AZ+fnh5WKeyPk2VkJw2tn9JrNORUEbFXHQXQKKeR9FQhHhjvqJ9CZCbT/akHf+yuoU+K
C/ViXQXU0bzGmWeBcjoy5LJPamRYBjVudYl655ska6iIRoKVBdyRszsy4yDpmBOF38tw2S5Kek5Q
8zfNODxC9q5UwPwRUTQQyXNPdGandSDrNubAN7ZujqW86sKe8cyCTBLwyyiFvaTmMQNUB+coxn1+
Xv1HAs/2wiPw5boq4DvvsyX61HnCsdlhHUBfvEiNFHtwf9YFPet1kNHjhgqaNPKWhjWOND1isaiv
yu7386IKBLr56miKdRWgvyIKn5YIFO5bw6PwSIDViLvYVnGLo1o2jb+d6HsVnJXIz0Dks7khZ6Ea
7IVH5FkSr7K+vwL3oxue3RtNzr4oanH8Z9ULX/6V1i9MbX/kv09ijCv/S3phNjWkA1hlxOLRjsQs
9qN7XmNtkTomh8EYQDTnvG4Oe+HCvVhXQd6NJOS949OjOlT0ydTGrRE3Us+nTC2/sKf+Nu5tNvwJ
NzyjMUvbXA5xZ6VTnQ6KqxRMiUoD8rmiyb33gpzmF/v5VRVNsa4C7leVxh+z2jS+NB6zV2tT9rDt
MfkTEg9qG7SzSxeEHv3toDhA1OY84YqNcEp8dU1/b4e83lx6TocSv21qjysy4jWmXFELq7M5Auh5
zOZ1n8i7oiBQp6FnAsMl0Ap1Iu9sLzyol+sqyPsVbW/ZCNvcsHuauOkw710j1Tycr/z0r73eFZCV
5NyzKb/8IegqeiHR5Ii5n4jbg7/uXNSxEx7QwXlaPRfDH5dnx1QKugUa8vdGMhepklSbPQdCYoyD
YDMFIMxogjn130BiAN55oa2xXwrnIwfYXrggL9ZVkPMRHyVpdk4l4k8Tr7EdzZgNUJeMg7kEtJ1o
XG0j2wqnPZWKA5ddwyvBxlAgGYNieQwkyL/405SDfceViCnXVYD8SuYSdloHwM8mruvHcSNzcBou
2ByB69W7DLYaqHCBjfc9r51DuxtmiyBIx2gKkZc9gx574ZF29gzZugrQdzGhka+xOTuqA9w9f9Pc
yc5oNK4Pd2RiJIRfxYyH6lzL48vwaugosmMN7WeNL/g1F+7Fugq4X9Hdyk7qAHY23hUsxF/uHc+O
mmjSgeSpEL1rZZ6pe/S46tD4CGND9s8iNkjKsKGQbPT3RXXf4Sq2YM9QWeavVPfstE7wDzCzpJHQ
g2WmLrHHmNc2+mBQawHZZ7OFjqHHtAnwEGMSBVqc07Z2+PXHeRnshUvsi3UVxP53zOVFSs7jmjQC
ozTNNBaOXIDJcpNG4i7USVDFMqwY9FnOkjj044A7hkF+MpWep2TAfsB3yRfrKqD+mKpoZo5z5ePS
wzqQ+MDxPtDk3EjgVbXGe55l4hCDu9z3hg5nDJcT2uAzQmcMmA+KDHBu2mMvXAJfrKsA/Y0ToyDO
dbmATw/rEPgwebfTi76R2KN6Pde5197z8jcNTKMY+omJr5cZDWAFIIhfWP7Hqh474UK+WFcB+Uf/
zeYM0yKLnEadC0WP0TKTxG2mddepU+JRWgG/B9d4lpA7ueLb3zR4+xg0IMoscH9u2WMvXLgX6yrg
3g/tD16BT8/qQODjSWw3t+oGJbC1GfZIxYJ/DPF3DMRluZdzw15lw9xRhoeMLbpfiy/OU3LYCw/0
7BmydRWgv5KR8LiU+ilu6Bz3jlp41NeqeeUbSm06oBtPB8dk1m8ZvGMD5DqYMIZZ31m3ROFL5Dc8
tsIDOgzt6iQmv7v2FkW1dsh1xaeHdSjxPnyDe99paBIegfO6rngUW6HAEiKPsZFsPOBpGEfFABKY
f6qMshtGdVNkCXKJx154wMccz+r5mSvpqthpleA/T8KmZmNBM1Nj3FZDaAZxOUFoo5j+tHcC1Reo
xGlLGCpV9FYcWXdsL1zAF+sqqHpjskZBrM81SCw7rAPcZ/5y0uhrvsbiC4yOYOX0uHc/+2IOnXn0
zegwAPMGiwtJWUXjrL/I11XA/pr6Cy0NS+WG/bMDprvQnTSUcRolj/Vpe2RmWQc0wnOp03Zs2oOQ
UsdFD6FHkP1SsgadtJxCn6+rAPx1zTPHabrn0PGcuJE1GIiZ1XjLw4ID4LDYQUoln97yUPYYEgv+
unJa/JGuZ1vh0fXlugqwX+PRpUd1oOpDpGuWk0bOjERFXG3iLsOdg0Aj9c7qatOw7JGeB58NYroo
vEF17eU8TZ5jzV6HM0fjFxWW7Bmy96UC7mzAZ2/i+WtO2z49rxL71xC0lHF2z2Nw6OR91sgoHjpf
6lP6KJqWddCWIVeL3qbTlI34jbEUS4jkoYRDRrFt/sW5f4e9cEl/sa7CW3APZkEu1y49qBL+53DX
0KmRMLfygz+Ts79ZWa18w/AA9MyhshqasX3KTwiPnk2NhM2PQiykbc5j9tgLF+LFugqIjxzv3Xe5
THvcKzirEvTvTc3TIOpSF+YyRgdhzDucdHRSZF0SJ7oeXVWY85OxnJzFcLATLsSLdRUQN5LAdfgA
Tw+qBPwVxVeT90bm5kArVZtmRxF9W0f9DWuSYAXTJ8EbmHUomdbbaJ2BQc+Ks/KXLQ/eYC88qLNn
yNZVQP0pxqifiEe3Z0d1hLqXxPikdTORR5tLDsC1Gp61TzByWcTNQX6B9qgTRw7TQWW4+HKbjZXC
OPjii3PksRcu5It1FZB/nYQh3xB4PFf6RLkHn31SQ5mHEWKpMRuvIi2HxhkdA1cyiT7U8sjGK39d
eYW98ODOnqGyxJMENzvncIHssA5k3p7AMWhuSzxamOuSefkbjHeVReI19M0J8oXkHAqsNRUTpQQM
FjsbDIpiaS5tX66rIPPUd5PlW8Kl79kXHZp1rzMnbvAUIUWvDXpm0MM/Q9IkJTRjLtqh2DPCcTTK
IaiX85/k71yh7nUu6BH6r37RcxMdpQd1IPIOKus3X54CxO6mjXTece3mAFx70SOEw+ZCoS0emRrG
Z3SCPGhvQFmJMA+q8y7xlGrYC5fCL9ZVEPqrQzjHzMRgv1kC+qZe9xDDGtHHWB9c+Ki1/6y3OJJ7
UCLAwlMLIsNzt07gRD9f959An53Xkfg3GH2k02pz6UFBj8EyEuQ7GxmUXo5lYQYbGYi+KU3EiFDG
XHoKPtsKj+iX6yqAfxXn1VFevsGcVyiPrEviMS8QPXQoqsst/BN930HrBWYSlFRn+RfnNz32wgV6
sa4C6MQOY4dvdlh6VIfC7iG/HzbxlofXXSfqoC7FTY/eisv5OcZ0hahLu53J+inq2AsX6sW6Cqhf
RYWRZR0Kf97xIlzvrScEbpcNBb+2KmuIvI7yekTqGVlpGqs5vOQRxYPfByWPiD5YUspWnlziBU66
q2Ldvx37ozLr/wgNyr/et/91wD/0kNjh7tGOEjcuqIiMSTwxvRjVAZV/m9ManSz97HA6N/WzrGn/
47evmA0kiIIInkLE5dBPIbLbuqBJYp933CYF+oLCefzlensSxb99bamdbzJaLGEjtjuKnKVzNhjN
lv0KJRvHc+U9dLHNfvsqodYXlgVrwkcrPqvu//olYl2O6a9YFTCaepE8SmnRv+ZPjjTdbnrA5/T5
5y9eskzLKaPfviID8fVLkP29i1tngYvgffIIEx9/Xfh/2lwaS7skWPbWzuZlKrcNTM+8UcPdaKbH
N614bu3khbUZuz+DlrQfLtzN7XS56onSzlC0DV2tYtLxdAr+KKMlBGZ7LK5IsnF6C2Ha95wl3W7x
Z7V9LwT+YCHHXS+Uzdbct3azH3qy3Ftbpb0xdWV8782jrjdbj/xkYbY0xYg3P5bT0BLmO7reL57i
nT8jij9ziLjv3E/3nYBspzuH7vY7Uw5X5laMCRrC27PxcK4KXXW6MsJtuCLBfGbIfufZFxQSLXaj
TrC09r4bkmS/thaLvWIgMft97oamuFaN3bb1x3Qd9eZLfdjeRHS+9czprqMTSR+/usrSI/5cvxES
x3vah1tjuvAVQ9oLqhGKy+58P9v9aM3oWpOj23VHf11J8WQ6dzrGUp7FCpET/zGWQ7qORpgIOOjM
VMsd70Lqq53Y2Hg7sbecJ47pSklg7DrtLdED19LjcXeX7GZUnOkBUaQxcdetLfWFQCOdoK2Z4+Xi
1pcWprtem07ibkbq1rOSuDNSg6dEdUg4nuIxJCuIHgVlYeLMyUqKiKfejecilVoRDVzfiPU18byI
RPM3R5hTbT01WzPVWHRCsmq3iTJbG3Plxls6fWcnUKG9Jy1vQeWdY7SmARWTHXHGCyNZq05vGi6G
Sqv9w9FCkUa7rd1ZiE+CtnXJzAt/hOwxllG7twndFRHn0mQ3mwYkmumP/soRid+ZqqYjubLhhMq6
u58qMVGEjUOiqS99Fzvy7VqVf6zW4qKX7Ff3oh8GRE+ER30broez9j7u7qXwdrMTSbSPb4NwYUUr
7aW1CBaGtPT+8IV4SvaRMifSfPOmTFXiCe1nyVnvqS55jwttaXmqYHR8p0V0r222Irx+6sCL3Sdf
7xidTYe44usy7seLFo7A3DvdmRaRpbu3ROF5vVoYM7Fzu0pmPV3zH1v70HCXItktdnSfeL3ZLqCR
tFK6yn5jRHPZct1t25yNW3/M5P3PcO4ZseA8eDNn5McSSTqdOZ3pi0EiSDe6sn/crhXRTGKvQzxN
eUlV2KeqPdIM736wy+owUsVR/PF/nv0l/vPfbE35w+M/QkF/fiRTi0d/OFPXuVo6UciZpv/FLytq
a5REoyYCLW0dxFUkWHp/qa1LlqRc5Z2tz7U1qu1F/IMLX8X/poW3ubbGr9BbUYwcY1mbA20Nenu0
XGRl2iy4W2prgbVmIimO8bLIBQp/S1uDvOFMXR/tXUaw8VBdt52FHunt5aLXSoimkF1nGMo2VMSK
Jp45/9iOu+3tljoB1QND8oiq99oOjcADSFTZnE703jgienjn/VguzfFP58/dY/tR9cgG6oiqTx1T
vnXGNJiT+D30Cb5mv4iooJMp/p9OtJvYWg6TJdnfzfvOwLPie4fYLeoawYdIO4PEhCIQuzeq1abO
7WLi9DYRiSND0+jKoYIVGtsNVQKyIFtL1/rO7TwerA3BmBthb27oxOsLPlkbEtkQx4i7c7rrbq1w
NB1GD3Nj0V1sib8g0FhzS+vbzz5ZfNfJ3pjRPen098Qzwn5EFt0pibqyvXrcfB8/bK0Vkc2NufbJ
bjB3yLy/M5emF5Dw+XnukcWNZrTvt2RuRFSxOvig1Yosu95wRbdk+xibKu0Ya+J3ZZ8uu7s75XZm
jY3tnLoCnZp7gq97bL/M77Q5mfpUFKxxfzGl297+VuoGPWVmyX/43Zbp0AVdUn+wuRXp+KX1tDFX
txHZk/vlKDB106eOmXRxwj1pStbDiELbU+WHszU61LNW3WUXt53WXw/nGglf/ZdFt33vDTv9Ff7i
jvq92Ghhi9sl2RIH5yGawjB52JjbUdsU6daScAb6UFjQ6GZFfNI2hdFuT9ZPc0sgIhWM5Ce+lcT4
L07uJrybBb3WW3AXvOm3059R961Fgv525EzxIZsVaUdkGtLAmpL3meE/jL8vzcWuKww3NxIQXJKO
Ob9ZkLWVUNWYPi3ITYt41r43o/gAL6Yr4lLf7HRbDjbSpsJ7m+qkQ9vm+EGmy8EGe1nQxGJ7WZg6
CUYK8Xt4SBL3kwf/0Rnu7MDa9qNbnSjke+t5QX74JKKP7itOkfz8uSCKoZC9NReJ1v351gJI+PHa
Yh8QEcfEawYMF4PZndprsb/XZ2/bmK6NO2ko9ZyhohHFUn0yo/6DsyRLoNNSiSDQcV9Sydhw7yBA
RLIkA+c/NTcvc2P7KvRwErj/XmYzMu5PB64hkBbe5NgKRiuyona8M5Z4u5KbbUycn3Nt4ApE6j0q
N+MZ0YyZ4VqiHXXxXj/rYxoPZUNMSKQT93ZNtb5K1YfWQ9vaWOsd3qTn5xUkZbnCobztiXy/7m17
ycuyGw7dYed5i3Ob0Q5e5525oxJR+xqdjdY/fFOjbnc1DKbG2tpbyUQe7K3OzeK7qNG9hc+9XfSe
d3d4BejekOlq4D7dSUabLklriDvQmN8LRvi0NrQb/G3T6XnPWjdxSWSGVjRckh97w+urJAmJ0rJW
QlfsSk8xlnv3ko+j2PdbZGMuya6rkDadr+nO3Pt4+8Qtlak8gGoaLOwZXsgwIcEHvtcWjLa5dXDQ
EV3JQENYE8lwgIY/mFuLrjPo0PldRLfPghXjnNtUNqMpVd5W3eimdQuBftgS13JwNjrVjBWFGhuN
u0tzZthrOruNyWKwpNPRlAhki+edG/ftvoq3ZXOTSYM/Wg9i8/WRvafqnQioASvsP9oZwaCj0uv8
adFd94Sha0F57UhnRpxRYgh0N/rDxTu8xRv8BsG7a0NKZxYsVQv39nBBZwa0THdl7Gn7TpuRcEo6
H4vu7E4wcFJySKIdaXfnI38i0013RVtmt0P25r0NC6QLAadbOr6TyWNwt3zQjOnNsiuT4HZt4kUZ
2VCPEZGpQJZ0TR6hHyxt1KLQKmFPvW3Rd3wS3TlkY2zpDmYYhVYzOxPJav8JS9z4+bYlndHMaEGT
qETst+j0wTYHojGyZVt/m+M9lT9k43FFdjQwtgHpdEXAtzS3pOt9x74s/EqFUN3175WuQ9+f337i
henis7o++Rn2cCI34o7iRCQc+trw/+x0l7czOiUtOn8LhuxontWev4UtSmZWy2T6cIxfuUOX+CPb
Idted0/e2qZPhgtjR0JDv8NL0uluDcVaGyuXbPDK++Qu6i5t6LRB8Kqb0OAUr584EE3vyXa6ATSs
2F3/sbciIg11Syc/FkQ3EorrFO9lfI8r5R4CQaQ/tvdMVtT3BIo7Mrd3DyurTXa98Ebr7QxpEJAn
NSAtY76BT2OKWGfubcdi+mT1phgLHIa6pE5saX/ublfsmll0fbrCz9kd1qKK+QxdM8Tbd69AoQR3
whteT5loxIU2nu0NHyphuSDJi/6qDKemG9F1zzFlU2aWIlnHVN8bK3s5gHo31n0JYryGx4ArYWot
nlob2oqN6YxEcm/T23tUhCwHZIqztr0b78ExxlTquzpZC0Q18BQkpDNzbM67uuEYu+nI90jcVaFs
BmG31Y+G+kijuP574zndvEbDeE46t243oHOyeRbJ3PRoy1CN/b2mG1N8mjSQKG4K6ljz7q73Id66
dEZWVtTXyJbCoqXKnDrdmHgk6SsDHe8U8Q2RjPETc2F1Xlzq4SZZkvYkHG372xlRre8fnk/bb0sD
F8m9+7izAvLyp3aLnSj9pAcXsCOaG/J9QzWzNXK7u7UVKMaupxuKId78+RKSoEMUKpIVe7JNH5b5
0L1pWdHApVPDo9uX5dPUiF6nhmP5T6vh3JRfcQjTp1lX+NgQjy4MWCbW7GF94z7MSDLcEd/y76aW
sCH4tuGHj6tBuJvjwxKawARSCAwuOrVmeCC8MkPNjN7cKR1TdeQYvkgXlke1Hb559iDCCMPdqL2o
Bhwu1969dYbJR5tMAyO8CWnyLA9nAw+/Da1Zd2oEVF6Z3oNvCGZIxsSBC/XcsdyHpeGZ8jI9d6Xv
m2sj6H8X+tL9R8taEgnmgRWZ6wTA7XrBQOxtcAJtIuKhcDtQ1xSoMniZD3xrgftnQT173t30AuqZ
q/ttd22vu8GUvAR4fXavq8DQ4V9T9yWgvrEzgu8amWxvJrfjJ3ei4TOjOwfvQUL3P2LLN/1e0vPs
GEvxwkBl0fFQwNclRuduY+zNObaxS+2+uema8Yu7xbHhOOifbSKZIl5Nx9Buk9egq7Vouxe8RPj7
r7oBV5mqRO76pviw/A6niUyNdm//MvGI8rA2Nzifex+X5ri3pcFtAsjDLnvL5gPXHlOhv5G7eKVx
lbZI+0aERcJU25j+OR9AnxsfG9x/0HEDlQQbmDZQjIYK2zg2/MnsfolLxxYTI5HJako7sDQn/q1i
yab3x76/fnLM7dt+6AW9aEH2LaNjJ7djl8zvO92fz61b4XV5I2+obwttCChMVskQX2CW4Y7QzbHh
DAJYKDIMwb3VenefIbo9nyCGEljeHbNN5kbgWPK6H0cU19LCjHDXTGFqBH+4hk/t3X3yHg+crvMS
9xzaIatRZASm/NyiskKDvaELpjc2hJ5szv5IzBUJU3OwQxFI8EjHt5xB0pVN1eoMnNt1QtejdT+4
w3eMcSvAlO+qD4mB2xNeMoXxu5X70nBpCpbblwdxX8LfDvtbIzFD/FfrdgYtH1aVP8DG1D0Mnims
7MTYt8lsZTq2uGFmN9Tj6+LG7wbWnozv3bvVg3/TomI/HDr46dyK7zYvEY5PC4GVZwk9z8I5POrW
0kxehLepKc+xO+l13YL1szdg/+JKEyzRdN9lxKAUw5nSxQ2+WTFVs2Vuh1GHadMuroeB0p3fysTG
vWDCDei2B5uB1oURNKX7nnj/v9x915LlNpbtr8wHNCfozStojnfpM18YWVlVBAGCBEASNF8/6+iq
WtIoom/04/RDSSWlY5LA3stt0AcFoBnHXYregqIGCFwjYp2bDI/spzkOx7kwKL1YJ3mTVTk/+dcQ
uP9JX+V1epnCIkADfEvQmp2W9LcEcHrnGaLqk78Cf/tRjodooWP76Mxit9fptGV7hsLId1fp5jWq
SmXv1KcHmgIItBGnCq3MfjaXJmMFSwrnG5QgtE0UyVZlbCQrxycOA1nYZuwKemnYO9+zr+XD24b8
LClZTlB8fCw4QITvHkvDHWgidrGdVYz4hX+0M7ugW2uv9zyTqOR2Eb9pom+UE545pxi3ZGteajSN
s1uY3DpFJ+sjWHeTzqK9Pqurc6LbKQs2yUd3bD9L4qF6lueFPC+Z+9SQ8jIVfdGSdxuYKSTJR/g1
p1/AbOCD+umOCQwpj+6Y91kSkKnwH+3yOaYZfTA5VenyZXSx4gNoXzQF+sjRbPYyHb9Z36vLsqXl
tYs3/bs8lE98uLSvVB9WfNIHP5aPrXWln86mo89VlUen2AUG+1pzN2vqPUscwsBVVvrYXyRx9g7b
+rOGaIQaa5nMdQhQ20Ibsq7YcWnMU9vKkg9PNumgByKGKJtmlfoXueT6Jwdmir4FdYhCDggcKOI5
aQMMtsT5wg9U0MzwNAasvLPT6JLIbeUdZWgeqwASXKr6bZkA+0Q3vhuLe9eMs3jHn0WYimeQ1111
jE58KTrcXoh9mrjOy7iclz73v1rSfso1Df2KuB1xfg5BEVsDwROqrubTPs6nTm79Q5MHabI3Obe7
zFa3QJMEuttpQu9qTpNNuJW2dNtgWTp5sm/OuB7ocfK3Lo2KXm2D+AVwEPtmSl+Wumj4VadDOr+o
4wLOgj+ZJIwIoCPAEnIwu4SM6QIg0R5BE1D0bWJtKrRlmYYPdSY/LHAWcQgu4DjNznzN16kiVVxU
a8a6ozcRX5DkvUndc9echqYhkBQWbxuZrSgzz8+C6Vbmvb9je7kXF/cbd1PrapPnOnu5w7pHMPT8
+dE6TAAB6jAd5GYioEe5N6Dg7z1SFY8NflP7zmLzl3H7EpDvC2EHSl7GlKVt+t29RbsOOIosaCgy
tRgxp/kDUOeyjhl/bDZRm9buM66zW7Ng3gN29SVk4B3rHsrghL/XPGVAE9s641k3EgcV+CQVocR5
3tLc2jV7f/uorqOLh0HRG+UGFOP8kwIiUfKzOqPPFb6NOzfuHqOrf+iyKl2AH6xMXLTJ/OPthYGB
15fZJ+Y5BmQNndTII7T8R34Niy7zt2bMumCH7g5S/tG3xPW3cZ+KmFTYbmXGbo4szMl89MC5Y55c
OB7V7VEC9jK+8/C8mv33MefokyLzUooVhcf4NKG7hkDnXYzbi/9N+vBkpm1YZsOzu423Mal3a1oB
okDRB+rxX+l+HS/JlFKfRBahQdaOGf6eXE14RYY5Ly8oPJzImdjfuIQzIFPpFgPA1PrFiFtQwgvb
FPbm5gTnOtxUAOluIbG0NDD4suWZJnbx3H9bULooYal+w+LZth/We3sKz/j01zI+eyoLcBn+l+eF
ZDLPfQUKt3zcS6qbsiEdWiKWWwO1IQedyWUWHTWqH9SGCJRWoSnV4JIOWjA6MlirB1UG8gsaYHXm
oUjZ4mVVKDZBPQCfrSz9TxZw7fCejEJkEqFIDL78awE3/mMQ55eA+7ev/yXgRv+Now9xgDXmZTFn
c/djf+m3OOsWZxv7iORjXuX/nYX2h34b+PejUpHl+uXR/aHfQmF2EO6LIoQAcHL2v6Pf3odF/5fZ
9tcLR/T8z+rt4nmq4Vbbbzkw+OrR3Il+wuohXk8zN1rzIQizptyGUXlekyadW5bHbbsSxxNPYvxi
UfsQNvrntMoXa0j2ooQUqf36nATVjyq07Cya+AV34GNkVVFLdrD4uPfn4AdulybG50evNFCGsLSj
YEpHKV/X1Tv4XZOOGtu2jcPM7uXJ8zyoyZaTWnbUZHy27c04VhriAxVwLHRXSpoN8dBf5mpNWx69
rmX8Wo0z4FGintx6fbF1p3d+2z22oDOTHk694vvBC3alXQriS9UXsuPnhZZ5qR8cu0HPiiD7zfFD
zIouqI7UAbGYnGIufYYLcb43o41KCSdpKy3VXvpa8KNZmtRb3K//5M2El7QgWH5/hfb9WA0YuP/S
DXH/GYD8tZn+9vW/NhPCD4g1YPz49/gqXO9fuwkGdYhIjI8f+NsBJfjQH7vJRz4Vu/r3l4f8xbvG
BNx9b+LUOse+2yu/fKC/OFQIB/z+33/2rnHU3d+2018v/f7xP3nX7WhKu1Nes9VKsqzp5ubQ8/EY
WOWm76ELmbHe2V2yGSeYF0uJbSeWXVmLUzSorPK9M41bmdNxT2VXJFX8zPrFkGacP8REoRh7Mq9m
pi9c+UFBbS8LNSQm5TRFWKPAlzKT+LkGSnySpNxzMst7K6NjUnISmztwAn+rb/BsiGUDzkdBiukB
Mltu2tTQHqoqxbAgiONzH0Dk8TZ86HZh8g2DofnUPQ7s1bifLcyYeroY81VaKmtaGJWwxDV0p5bK
nNn2saRBvk4fqjQ3v4crbLdmV8uJPi80TPIpmceMzTQVdm9f1mDoH0O3XI5mtg6JmsKnaUzME1v9
Dz0wtomYoUd/PrTTy5hM76v2iN3MB9qsr+P6Na1NHllzl0WxeqIwU0nvWtdl0d8TF27I2u/KxN1T
vz811Zzb9Xpp15iM8Qqy2hO3qnc6QftM1qeyo3sv6Ek827s2iDZSRReUmHz01E8Vy2MbdVvPhbpi
CdwlWwEY0frQtnXuttWpawPiTeEZhdsQy4keWa2zelkVMUm1i3sn62rnWPlQBoI698rVkMAGpW2C
x3ZyjsZb0jHom8zlfm7a5pXZy3by+LGx9MEdYsJUAMRpB0RC4p5H6+xX604ysCGwJsvg+Xkxaach
C8NmL4YWQqWARV0uZBwAROB62U70Hon+OM7isA78LCbzhCmCdCjLPGDGyYaxuaxTdfV6PRFmuw1p
nOYytNWDxVs3s6n3ENHkxIKK5nNIZWaXzed/dJWL7u+hQtTaRlrn/1fl/vTiin9Wuf/99X9UOUS4
cMTCrxMVUa/+qHKhdz9fDePav6Z2flU5TH3ECABHv8d//+z54h0bDjJFvw7lCv6dIgdj++9F7v57
31NoOAsMmOmvRU4Hlg4cxdm2DnWAPAwDUreCboWcN4S5mVVGDRRaFWa1452H4KisB9qGxeCURRMX
QxgSlzNstCobmLvhzWM7gMSUF9o81VDjHbvaL369t81nI6csml3iD88t3Lyo2S7Jz6p/GRJZ+HO4
E12ZxdOSjSUEwbgFSJ+yJIEopqbDYk+kd5xs4h5ZUV4DiWaemH0M4OE1EBjEa6xA/ZvHCWWjdO3U
tZrCaGRZ7ISU4ZOgycZQLHan2cdOn68j241S55EMUoPQSbf8ZH1TIYvypZfHfnqwpP6M/YMrQZOc
dO6mXQW2urSPHXJFdgPtaKp/DBE0QqFy5QVpt46Ee2zHqbsPhm0y/FyMKnDsCrFQFXkgt8BamwAp
mdA4+6l/cQH++xoqcPUu9HQ0xi4QSniLrC5tEHYSbUR4tRykgQ1TvkiQbi+hO9u/GbcHhZgfJFJH
KnZJAHHQmeHe2DAQVp6tXZdO2ia1btOqSfZ8lQ8rN8XsXgPb3vpTl4XKutG1zvSAcEtQbcfZT72k
3xpZFVPnv7T2Z4xo0WDflGivRkQIBolUVD5hWmTjEoJj2GlpLCRtQA0NO4TuvLNUTwI2ZCWecis5
cXvkuJD7wf4gUmysbn5gTGfWlOTaBCcfVa1qRDZr/KbWd27zvAIPUsNX5YLStiVqXreLFU1npfK4
Y8Se67ym0EoHKO20zivHyoJ+2ZhwSZMQbKwaC1rWuNh2E48JPDsYuQuIcQVsai9E1jCF+1fHx79i
mVGp97UFW3AuJIcM6Yqs6xJCRZ/RWWRcQzTRQerUhjBHEpeuudOsNz2Wh9otH/S07talfh0aBJRs
lSLNQHhpPdYa0FuW8AGqtIEAOq3ocrBLZodIr9yWPu6aUenEPBIn3c41bSaE3oDAy06eZqBY6s2w
fd5qhkBD3+060e4t5r0NvD2YCdfr/ohEsQz8yZq6zbKybLQlGaYFO+o74HvqVG4KMaag4mgsWApe
eUGobeuVFgnaNpcTjLP77XLUoWzgG4XhI1fzZpEHtsh8kFAEKFIVwqQrnEe5fG+nQzJWm6hsio5C
a0xYasdRoTwoDCou5hCRtx5YvVcZr6AdzH1aWUEaNl+0guYdL/u4XQprrA9Dt2JTiS0d/E1tNbhO
96kqfRKqcDvZ28p5bhTaYIUsBVaT6dWmNYBTrX7iS0J8x99w3R5DXIQcbWhljvI5vP+p+jKD02Xo
t+E5SiCJDGHCskF1d1zkTlDTW1/OyGmVK9hQ3+Q1h72N7Eir6Ctt1W7sukOQfDGp0hYZucZOII/V
pPV+KkpBzsONqrttpJZzu2CRdl3hrGM6lW1RM+wtECfLlLnAQ1nVnPfmllQjCVyobXtBXwAU0wBb
JfDWVHA8cLrx4Jgl4c/QPXr9T95v4k6S2nv01UQ4hZjIYA0HGyVGsowtNNePUH4YK1tX+z3y1kK6
ELZaJ+/8ZC9LmQYTJdYcpb1Tkbj8YUGLbpyn2UNmQcKJ7V6HVZOqDNKpOfjuozt9a/whC8pPOZjU
H0eixh0yYcVg3CwJLwK4MmxCsmAraiiRfVdMy2cQFZ5788y1887M2zMO5zn5qms4YV8hzL4lQVAy
gOKenKI50yEsB4YETYOqrRsioKBN2LZB/RpNP+pSgidu7I5llv08LCOZyg8vgXKFbRaFW4YaZGD1
INQgvbYIBSUzvhGFzbHGH8g5OnrjNTYpS4i8qGFR/VZxRCC8NJxEatVLzhqkOqOg0JYiE3WzUj9H
eChl9xyWH2X56SO4o/XLQp+9sIZAtBJuD2k53AQqAc7IBf7cVfCAmQDS/kjY0xgr0gc/+BKddPjk
Tm6ejMPGqd4dlIBkrYhfRlkZvmhHY0kiy4Ioo0aqslsEke2p1/DAfDBvlLLag5Fkb+LmiY0a8BmB
TK+oFkaAvwcssCgWaQJ+SuHbT11H5noX1kHeOnEhZWoPqAxWTyQMbI2d3IshcztszgmS88ByLvba
/TYijohW7DTv7bjk7vyBCHFmG7TSaLO4z60tyMThiyonlaLPy/A0AfnPQZwmJfp6gyyKz1PEM4um
oyh5Ku/EZuaHQQ3F6APgyvdlcDcJU0ejBWkbuGMjcgj9SjzuZyycD2Ug09k3uYyf1RKhnCzwZpID
crmZFuFWuWvKA5QYCyHbYNnwER7ge0RdItinHkFJYH6W/YNOrOLeCPqReHiY3tRkE56KH94s8LMV
MVPkRRhMXGVSaT1w7xrFPwakGGqogHA72ECqyILK5pKRvTWlyMQK9zd4qToni7HNk/k1Qt5sPIoa
IWCG/iyyUKDUqjEvK8RKPCiPXpv2DBkf2OrlTwsd1k1u1O7yyX2zQp3p0U9DUDHpPYXic+Iv0jyv
uBdrHW0bhDfndiBWd630ekuSpQh4chUdYlBy3rdVs+XlDwcWDmfda9AhT0UfPbtJA6SzTDQi6txs
4+DHUJo0Grt0HT6d6NAOP8M+ynxkU3QAowf+KVMvQryHBn2sDR9UH5K6Epuh1/lYbWu/RdQFIro+
tNGbthvi0Xvjt560mDZh/c7CYpzh8U8qxnZFmtpW4aMrfNJW86EecPdCtl36gFglNXkcts+yhSMG
3V8E37oILXsq+0uwImARyUy0cGwCc3USSEJ0PMcRvO/pVlGEJ8RCevnuGUq8aEK5fBqigDQNcq8Q
uRunz9hqkVGpE4SCjE43FRoyA/h060JK9EAnCFJfIuvW0WM4Vl/WyjRxjIYuHcIMjII5tek5McHD
WLEtM2MeYHlyuT7g1mxlEx8MC7NqVj/qZOhzuwlvqgs2FEH0dOLhY50A1S7sJKaOlNGO2+2el98s
E7w1UQX4MqVV+N2sIuXlis6v86WrMjXpcxAgVDCpNOLeg+PqrB2OYQyIzEV7dMo2XeNLpaF9dbeW
RSiYqGhI99UTqqk9IIKIFe6+WBUnGrh2GCqIDX1FbIRvErh1cfxUV1U2KbmR9QQUg5iYrZ5lFUK1
ds92hIYwKBSU5lJ344lOUe7H7OLo7tV20PHD4BzG8LhM/dDNUzHHZRq6DyG0dF1teRsf5nkkwpoP
o42AZAI7DgXC0/FtNGh4YwTsMea2T7cKUEq7zmas4cObm4GxlXDAPmDopfoI5+PSbVa4VTGaYtep
/SzwM3o7X6uvzlk2CWJ+Pg1hQu3wtq809rd8KNG9IfGtfB8PYQExwJUwmSxNhhk2avs6912Ot8dn
s7Nr/JgYxMgFMssLg2pe2Zt5YRkevaneW19kMqr31oBls2Q+N081f6igvMvxw0NZixpGGmsiRh2r
8mRQVbphQsmBNxxFEASOrvtk3BgZV2QaAjedljUd1SVqDXQZhGH5rpIjsUvk7kSdNkymnP/s8Pgi
9CO3N6+O962S7Nlfbp3tQjcN7vUegv+zB32AR1m0wrXWsB+VwcqN3k2LXEDHj3ZY/RTTjG1Wn8f2
ow3funEcjz2jD53b1FsLZ72txNUs9knXQe5h3vTcRhhTKB0rST1X28d/SJUsy+APfFti2ScDMANi
AK2ps3/o0lvH2TF8m4w/Gk/DM4QVym4qApyEnhGLvDbz5h9qrpBHZjPfhpBRV+2Q1UVWEnqFEZr8
w52khZcF4cNzUKdtRNGRgQCTmvzf1xD+MjL1axjvLgPcM+P/Uh4938dv/iv91B3OwoKa8seM0O9f
+kszCP4bhsF9JAyp79+O3v6nZhDfTwJx7ue7/T4TBr7+SzPA+5nujsf9tXU4xvW3NzH+8hk8HPPu
OUiY47go+z5G+O+IBpgv/rtqgGOlcGw4DgWPMUd4t1j+LI1GfFZCNz1UAxwruAln+RzEC8LhzCD9
7I435kX0VrFp3wqn2dhDhfihtL0HzBIhny3WcR8I7JkJHQqdP8nX3gWMXq32OC2ID0yrH1xNSeJK
miuKe1FVLXvsLI3oWj2JY3+3Fjx9ShA75rW9fpRj22ZtMqmzO7TywNeWg0Eg6zjUTnRTyZqkS1CK
x4jDQK1CMFan9B5i11qKAbNbh6Crk0NohrFwFKxEl6qgkLNgAG79/DUk1onGjoUrD4Gd27DZrnMp
NsZZpjdb66zs6/m9juHgqyHIpW6QLhdh97os7kwUjRCeazpUwGp8npewItRa5Gkc1uG5FzFqjxyC
TMZIj0Heps/AApkImk0jVnHo5+68rLelpP7OxOoTMwJtxjjfOGpuClEH8ZGFK93o0SqmKZfd4Jw9
r35NJChEFNJMrcIcE/DAmC+HvgQIxs16sQfMjsjQ2zGopV0ovNwKjIbg6P+wJoQ9Ovw4G4prxlcF
ct7MgPQmgyZMt+06PYzcJHnkPk6Ri+S1j7EW2+kLy++RR++OrB+TF/vAbji6or3Ct3krJzEVYm5M
vghw2kWP3TbZ8KkyRT9BcUqcdjvPxrn6s3lotXHOYmSIi4qGIi6oVjc8WnEDEYGrfOisFlkIW2yX
IXb3fVTD8Pc1eynHOPPrtb1asabEV063lf537CO15Uz42whe2KVOygaV1nvquVVC/kHuMqb9JXaF
m0ZBKXeJNAnRgTtvpDvMRYCHUwwJ3fg28n5hYutdMytkVxlGdFqxNJnF1LgdOOxmSwb04EzWz663
v0kLqu9SKe9mW/vKlN7OcdvkGIz3gA6+adqUtZcPKPh7zx1rEteqyYxXW4VVsmQzhHGLJHPiXT3Z
xiQxok9Lr/nQns2P8v6PaB0OJTf1loKuHmzeYN3T1E56D84d7/ZR8rA2kXuK69mF5RaIrG98ntU+
osW1LGqsrH1cLjGANNi5X7Jr7QHKqTi8zd6yQBG/I7seoxVaIDeNy0Bswa7LvFL9RKS/zFdWCQBp
K4r2FsQryxcjYE0dZXS1xmzolheMnVmZwS1Po3pVG1ben+k0ElaydeMKUBtvCU0RjRKCCYJFT9Pc
jodZ029eOTQ7rRDjDsIhbWOG3Jmt4zRW1maNtN4u68NUDwelZHSNbNGmwrn/+osLR93r9Ha21JoN
fjxshvtileWATGQb+lnvSJ4vhseHeuKvNvX1Nencx7Di+7r0vJNbxS/UKrtDM9Gs70ETTFh1b6JD
LE33bdqiAp+wd16DoapRuZyouItC6+wuOxtiA6aj2KGFhVl4FjxY2nYNrP8y3IwD4gWMUeTYbQNJ
aGnirGw4NpqPMqE7GWZTM7tnr67ViXl0w3T74ftKIezQsT0Epn5+thLkF/16PHUuc8iidbxLRpZb
tjfsaVxDb0vWl3Zuke/DVEnkdHbaT7PZ22vyFidDvVnbSBAWiHenLLMu9MtCxVb3XkOMWuyoGJUn
TxVMh3OYzJAYa0ekTSTpMVpW5PxiOqQ+DqZLwzYIU98S42WItHvzuX1x1dBe4im6rStCPboDHY6r
0JxVUhIRq+jbZCjgegDsxF6qqVrzWMg4b7POMKg9fRmQ0eH1zkRRn/UiSvJG18gYUoxl1q4FEC+t
bwHrpkdWupeuQRaSeuMJc6zQDBqNuY9ZdsdQe7d2GV/tBZXf+WGDS14kVn9O7do+9wmG89oYQZBq
NuOmSlZk70fdZrXxy73ukbJT0WdVl8mLVy7l2dfOXnNwv1mW03Zk94ATE/MxFJZbLJikLcIVIerI
nq8rjbsPFkz+JfKs58VGZFGH43MX5b1b+h6BcZ65DqQiexh/sjoZC8t2IRn3IDBBq9A87LXeCu4v
BxXzt6Z2HqsaNlpc3kNcDcfxt1+g+5eRurASLetNRONByohlKw/pnrvQG1w6YuohwK0VAkwexRv5
OSr2FYxHvk7Lx2q3H0uIzzRC0GLUKtlVASZsq2rp064e6m2CFZ8NZaJvibXDK6C+VxD8XlSlAsgV
1bWOG8TgeEwf2YLk07TUD7PNIdJp/GmZdRLUy8TsIf0pE3Pwe5dua9W+wUaE4slFt5ecGkyxrlAS
VottTCnHItTwDkLqbvs16J7GZvQgJYp5Ezpdcok9s4XhFRWRjoY0MIF9TJQEVbKGeBOv4ZRHs1h3
VQtNIaY+OPvSVucJUPnEu/DDdSAPmdB9npxu3tfMua41XD+NF10+wHj1q2kqws7BPEbplDDu3ADD
TshFu42VgGe5P91l+RQjd14W52CbNnlZmukBwOhzbWmbqqVPcp/3z5VJKFRHe+yPq7JyyeNP6i/T
vrOmN9nvLcdLILtDiusTyU+uj9mO3xpJtLAdjTHtvGC0OPeVtre6R08cR0grjRgc6NAKPrLfi2vS
YLZ4dT9dZQc3PtkgQrbyji73EINX6NTUVxCh+haRrGG0iXZo99TVbM2TGG19dGG4im7R28bru4N2
YVd0onLIyJc9HMB4i+0OxWiClvfQlGt5UHPJNoODEK5W3HngoNDRYJKDp7qNmXSy74NJ7yPvUo2+
/TAM57mX1cF36j0Oa+52kt8nTTvrYOZyLRwawh/oZX/rk/KQoAAdu9IbU8oF3/S6D4+mpftQQYNj
EpZDhHd9qlUBFVgtTUdoAAIrW1b9/FDZ4+PQW8GTht3TDCHUXUchRAq6bEXdcBTso/HsdhcPy3dt
B13eJuWQ08FJaR2z07zWI0YHtcT18KrdLDZSciZuyg2eMzG8Eh8TrLnCtddUTlWcYsrYPuPwMmRG
pL6P2s52gSft5XH1HicVVBbVjTBoBqvaTStzwPKTzHTxeDEhWHjMpmO5KGdbTiVmoHTgZ36sMG9n
XKgXQfdj1HNZdLNThHTA2JPvt7t+ivXVs6zXqUO61FePA5yhR7b5DUYgTYkYsvPAROsUtoK4NPGx
fTMqH5Erm631inHsr4gBdvhunylfIogKXJjJSuoNXeF4R8l7GzxYcNkuful/Bj4dN2Ld2rHqU9th
/c1xQzIPQ3SImwZKf+gc7YoMftMeGrP89AKPHofyPuNcrWgKUe2lSQ3BkbUCCqEjs7EuF+iVkgKt
seEKgXGefeiTFRuvwKziKHAX0zCaocP70L+ox+9pV7oQ41UIe0fhi3D7nlh8tbeiC9bUjXhAZmMP
Bx40qfG6OvWbrtou8fLs92MNSb18iixdbwdl15uATRcK7EZave5aOZZQzbDnB1xR6FrQXfduGeu3
SEl8h0wapi7Sv7vt0y1xa7Xjcu+MrNvaHHnFxFnsfeDuuzvCVix0MgCZNdMaGkUZwo0TvnyhfkL4
GMhdbAR6J8QmDkXPruly6mqNMwXm+dpVbTp6tbPrZ9/bWXOSJ1BkMs8CCNfT/zB2Zs2NMlu6/kVE
MCSQ3GpCQp5d5bLrhqiReUySBH59P/J3onuffXZ0nBvCrpJtgSDXWu+UHQYKVSGOrtvf8IXBLrW8
4q5q13pXrD3GwSkUD5Nkrg+WYIuZupqdtDxsgLkVnpTcun15qyiqmr81Yykun80Q73fXd4s8zlP/
qgroDaYA93HLMEqgXrkLK2N2uu6LeHT713DB1V84RXka8vq5agSeS2OSmn0mDkGFmsuqXIxH/jYe
HTN7u1ZgEP5sykxolrsSPItL4mLfmMpb0kHzveymZjdabX036HK4zK3dHkKrqO580x5bZqJjFEI8
yWBYj6SWe/CRJf6fuTqWQ8afWpBWjJ4csM6v0dGmWh79NT3iL+3MixetzsMYMj3d/rOYJeyb6Xdb
069xm6LFj/zmJYMSguQ1SR7Y06XLog7WEgxnoNk+aR8VHPA2jPQWXSyPxlcX9NTW6O1l0XTnpeGu
HCyBH99zz+Ek79toNHt+szo4NkDoKttjp7/PLh2WzxywC3z7WIrlbyh7eVARNbWeql+k+fFAepDX
YX/Daqsc9bMIIMuUh6lgG4sYdRO60rqa94PVJHU0X1xYgX2hJgTJvQNE1Q15evYscDgqJgh5Vr6X
lcyOqZI1JZZlgI/uqOq3Mhi2RwVwc5iAZy7TUO23PCuZoAyK2dHBB+pmD5Fp2y9O375HIx1wN0fn
jIbx4C6s9em65FexLK+NHcxxN9kyrlPMBYJ2ZVoYWOy6D8+NLr5sxF/si2rsTn4IHa2jRR7C1z5Q
eu/2G6topRsKODzhHKRjHFrWHNclHptycB7SKcQepFL4/tttOd705Mabk6aq7vu1/1bkUcDt12JK
b73i2rfrh2oIVZjF2l3LLg1OUi34xLaUD7So3jVaD7Q6AeSk3tRplsG971pt4puOByXtiMYIygzp
YnVtXTFcnMH/7chxPi5pm+67LAB2LGrrvGSpoa4q77DOIPKZOnwO3IVcsfxMzeu6Vlzx2WFj4tI9
wnSVxzybf60+eRA1bJg/CHk3MXzuc3UTMzSDPIPsRXe24VErGgSHZrWy0ziE9qGvWkDiapaHLm8w
27mopfNRnpXq2zM7++SHAjHBueoh5CoHb61TYGERXhKEdCuiSO2TI/TNkOf/Kjz8kvaAbclkbrym
03gO4shRWZxXlPuJdfuUiuFH4K+/1HaZmDvPm1qi+36G0evaNrofUusCX6rO41J6Bx16C2j2EvAZ
rsgxesVYPrEI96pGwbyl90s6f2dy5QX1nCabnL7JEO1a7/rT09g9tYWJqeLTY0o9igVQzmHouS6A
VrH2iDmpo7vNzOF+CngWfX+qT/ZYYdPNFvyCavsjy805LMOCIbpnCCtXeVe7lvMlyALvrpBbHRch
1G3FbEr1aF/ydLx4vjs91rXE9j9leRzI6hDJRl3G9mHpXHHnmrC+FG2qQOtbq6ZFR+Gm1k0dHXbB
3HWqKeImLYvYEjXOZ9VgaPNb58Ge+pMVLYepydO33FEx9Ht1ysoIh65Ht0OKDqaH7W6LmrggHOSB
iWCKdVQj568z+ygLOPppleM+QDy0d24lcBldxHZR+TUYp+Wuxzc8r5j21/Fpbab12iAg2MpUfbkR
aMqb9si3/HvmjricWvk0LfZLX1s3POetggLd2YEMLjpLO3qihkU1d+pDVFbDty7d9Q4kEuVyi4fU
18dOGdaX0Z3PIWNm0+bmYm3y2WmUg8sFolUzsJruqXeak6MmEgW2hjweysHF8fDFaHEVW2ud13bF
0OYGy6nqAalCYWFXNMVlde414/B9UZn3erLU2yA3AIP252RZxauoi/e0nJtrlubfPytWWTdQfm14
dJyhPXWb9XUGiNmcYHzNK9YXb/TuK/dm70IOF7PIuReWFVr2Zy+b6rfc8/LDik3Gizi3cZ0wpTZx
U8zuo7FvnjiVZvhku3Y6GTsfkqBTZ7ZDdb5sK4z3WNrnyOKmplY/uLezXSzPZmoWxSUqDRxGHg7E
1MThQr+XGQdpXzoRv5PRzg2lC9bkZH+DLVyf6jo420TgvCy0gO760vi6/yit7iCnEuzIq7LTTW1c
lQLhQVv+LcVo3/vILf0mx+0HxHspnRanAulDEHiwWQRoRFpehgXujPQWlZLekBvMs3Am12KBnsyq
aDpBaoX3bddZ50FqkmUM73+s7AvQ/ZnkkxYhVIQBA6LxINa8uK+N78Z9XdUQFAtCmkWIn3rG7ocg
xTfq3SErQDigmjtW8kfRLPh1ypQWH+pRdlZ0b3e/5TLFpDGhHVUTkQN29JFbXC0JPrOn2UPvSHV7
Uo3zgkIJ471mmqGzMU/Ddyk2tAXeSKaS1yYiTbu7prH8lzzPD6Wyv+Xz5H3PrPc0tfS18DDzOkF6
CdwwI7KiTjgZ8xhgyAHIHWNRSvtcF6zzVHHrYFkWYExjP1vljWUuwvnBOPOlrA1orier11YPcbS1
MEh+vxznlHu2u4G1nlEvfjECZsoZW2Wb494v3XbfiZbFwm7fVPW8BCRdlH7wy/Vyk8xW2D4KAe+q
DRxdFT4KNGNg6HcRddl1THr21dLsVbAy2kQCSUeAF35ulvLYSJmCN2pQrBZzT1fWOllSLNaZqZa9
lWXWubBuZL5es1NbpXLfzybduZPKTkjhnN0nYjGTArRrTIjSqujgh+p1Os6Z1ZyGkaSivkCrHPKo
bx1YedjkT521vnQe03hN8JFe9Py2RnTK1OcHI+Sv2e+i16p0otdegBAsYBNSPJnAQtUH2XSDnMuT
aoKLpe1sb8l0eM3JU7Jo7u5NVn1TNWMvy2Wxb8AZnsFH9t3SVUezLc1lodcD1s9gsTBXtZU5WBAE
yeqs2PU9pB7F0MTSuB8uqPmu1MGRgLfiWxD2Z1mNb4P/a543hDLbIA+zbf8NKvha5wZ/yIzOOV+i
SxhUQ9L1w0MQGBpb1dbP5dK9BrCSMd3XcqlX8UCrk10yuyJSKc/LXT536i6tLVJnOhfEdXCDy2y5
0V5rJ/GzbgQLHsUuncvxbM27UYYt/RG1onRvESit+jn3RbCHHqPmrM7T0ngNtrj2h7RcLPdVFhdu
l1BxSBewWJLdWrbJtITruR4xbNfUoyAAVMhCE5dZ+BDag0rmcb9o2yM+C9i4qgl+8tBXREvi3A72
76UAGmyq9eyGc59Mhf9qA6GcEAN/t4bFOoqOZVITfkNzj2FvBHG1eJHVlnYiCZNaGxjYcTDlTs32
Ix2IdzJi1EmoxLCX2hr3Slnd2dfDMZgoX6HS+S4CvdoVZUTnH+hHndFVL7k8+WW0AhvhTvY6k+gs
M8lCPJDksoHd4rMKx/yJseIwDr4Ve414sDP0FHYZPCgdVLHZhmeRugy8dVfvkGd3x8/3Wc3Bxvn6
zNj1VO9tj+sfdV+RQtyXIkOgiUK1nuVypqVmce3cm2zPx7dme/n+18SinQRqHZJy3UzcrNVlGDaV
fB4y2vWqC20EZ4CDxlTq2GTHuZ/Skz9X37qx/t13XcFalN01KpiStmB09Pz6b9jpDVmFJoYIDwU4
TTsd8qkadgiEYmyavxafYg1x1FnVXTlGH1v6npdpk7hbKM6dSHe+FaokvB2yau12Wb66kM5tn9iW
JC+tQV0vbrfI5wHIdyI3jHQvK1rnRKASiVM931VuOSbr4ppjl5ufUx6Np8ytXkP6oD3tntqt642X
EN1F2HKftY1haJiZCB2HT7qtXtp1THdB0foHVdi7QAcJ6GAHk96NydY0d6tcsA9ghVkybt71WDFk
IcaozLHY6DCsNvqZDfXvTmzx1IdfthL3u22d7G5GErFBZFAlA+6Vy2rlKnG8LD+5uf2W2uGcuGIk
PWlev/s5IGUfHegC61gt1pNapHNZccZvEg/VPm+sZLVRJ6QZ6sJh5YMY2q+2t4mDtm3SdwKhE7k8
cedSAjv/XmPjSQJRNieh0mtnNDEvZb/F4BPcPFn2NovZ/dptk7PLq/DsswhcwiHUp6zv0tPWr1+j
2vMOnxzJprrx6rW3v/Vw5xSr/WBJXX3IbjqUSH9QmSkrQY/7JbcW92RboZfY7frmmiU42sVk7RZ2
54TGyOLKMqzZOhPva+DmTI9J5qTi4FWg3CBWq73voU+YZQKJQAI5nWr67Oj4C0b0LvN2Azh9oYfE
3A6r6scTo+bLP/clUjlWUC/aWSL4Kor5flzDL03025/exiJ/sbBD7TY9/CByHvnVGGmSUIJH2dg+
AXLV38VGKxERJhRYFqtwZKMBE/ICLGztlJoCgmdS0nA64Z37NnQTix/OMUwAOPIZB+0U3orx3is6
miJuyho53JaeAmRcwS/aFAKvj5HCPlFY4s7U4gXEcV/rekgsEf2Qbv/dLmYeXkSuFQ1w8Lqopy1D
tRY5LAVhz4Bj5ner7b+pXzJ/aJxAH630zlYlGgZ9G6rdr6OtXgnVTywDLLPOL73Uh8ZdDjklYZ+C
BQVaH2xHkzzYRF8rlLqpJb/mvDQJc+dovLI6+1HRU357czabtW+Wh2wYvAvshkbJ6XKJg1YA0mkY
IU3Hu4GQDUOctyDakMz7YMKNIu/MxDg4OCuRAGv3LKvF2bswSc3Bd5sIzdlik4B2yrebmqfKK9D3
7KVyB9CI1tH7RlUPAovnRglfi9cM+In2JRP7iLKTeYY0GA+XX7dF9g3SsJPQbxHqBs1R6eV36UMA
tuc+nw5yHIEMrJazzwn2WL3mMm7inI9+FGcMRE4wmbOHz03nmTg7t7WnzqhRdikSPfQLKJprnUNU
UZmLM6mM2vNsqNv9MDAmedHvJrcw3WQbPXODzvYUAn2BD+wtPOfEukX3RRC+0xBnhyUdHiULRqJ7
WdBh+845GxHu4CwgIyVdP2AmGDFKWez9NePZSO3yCoeSHVVnY75pjEiifiBic7XvZjTDC/0kGJ62
48zrks3P06QZaKuXEFN6sCzfGieaT55c3/rbj6WZouANfDoK9fvC7R/W6SNWwt1nufs89Le1XRQl
BkVfPg12fl3cnPNLO7Ub8RUmyqtfB99niU09GuIuJxtHZEfWuoFZxWUurOekg6G+vdsh5brn2caj
3TaPqBaGfZPS9HU6e7BtfkWUJb3Qj/20VXFQ8aBX3fpDGpxhBTza1BKN81mlb+/88ytTs2926pLx
s2D/7ax3CExCa9rmbXn22nofcGH7Xg2nlca3p50BnkXj5bYqrpGF9QIpexO+UK/McZyGl6gjKJKh
dEt8W0MCOA6Kpya8jxZn2c/l/M0Nmx86C0j9W822t2ra38Z1BROy9zO6dSf+MfJYnr0WUo29KA8W
7WlSdY5M0nBuL6OJbj40L9aOecP9YI4s591uSyvw+KjCe11jZG/6gXgLKcu9X5fZoY5SSle9kqVl
zaQCOO5fTHIX4YNjLpsXf9ZtACx9sdQPz7a+iGJ5zG93ivTSa5YhLHXEi0KHE4cqJHJwQlMcsAbs
w3l91Kpe4rQ8LTZhmlEfxMIb3vAwZNze40M1LVcPROgq7Py4eqN48UaiAkoE/TS7yx2f5IQQwHzJ
ZvNIZ/vMtEZqgj+OxyYKSEAp2r8+Kt8ds/KBnVuQn2/1N8mTNOge7eK83hvRn6dvla3dy6ZQxbbG
45PLZsJ17D/KDHRPHRZAVro0LmbAPJOmryMj4K6SanwEER3TgpFFyXPqtqjIaySkRi9xXQ+sgjdg
zgs74hC+DKWlyVfIn1knUmBFYAwfZluCbPcOK6OTqYseDYEGFdaOKZQ3MSJ5v41t8wBb8egNaexX
qkaYX4Qo3VZMh5Z10o1vX2xJxEamgAsa+VHUsrrYDk1MuD7ik1PXsZCgCShuNA7DKUMEQGNSj/pH
WrY/bT7iXSDXde87Wh3QbxDVMA8o3tzvFgmI3uRf7d4jN6f82TpIWLp1Qi0gLXNZ/OqmGHHUvmWy
3rd1vrdm5HHmwsTjUCV3ZYRhXxSee6Q+toeoWiyKQTgf6JzfIiPWs0P4kWOdleMS6tKjhRnIg4oc
/6ksuXhTWI2x04TkLg7llxDC9qxWja06xbjj/0k7fBS5yC4+s+R+DGqSsrq/2Jbr9wgFbK+ai6vy
6nsUDxF5TCUd5NmIVpw2z/8T9YoQQ6UI+llxjTZYSXLCOYJtkfu56C+ecrojJ0BuQABAJvBuAi67
BwjQaj9FpGmKBbF4KlCZp/AfG4BQrlCG6pswICsx3MDMp1HzWJg6O7vTiz0j3bHwAq1VQYMnMh6q
fWtnPzwa1hud8iuIKnThfGNQpG5Ftsb1hNJ9TjVQoz0GJysj+axtLpEfGBgiJ+Vymgyk6XUcy+yC
BGvdo2RQD7qcn7IQ8zVS0CZyfgPf+09Sk1OWDvfT5kyHmaSS2BTAdRhGdlBqjw4Dtt8EwUFlWcwC
VZ5xQiDuFYgu9KWv7d/paMAmvKWMiyhCk2R3fZz6bZwCDLFa0aXYGHS3e+kQkBiF8xFBJEJWHAci
XHfWOJLkJ1BteQLZmCu6QzemLQnTwbaf/HAibzr8M99vJAKC/41NOu9WIfCEBSVk+XbAawqBdkpL
8d0dv3ihN160QaNQLCWC7xAbl4X642iroNk5gFydh8ylap8RV8hTWNUjhDIShkaeK2FRjqoj4CMT
lI9/BFaGMV5DOk6rgW800F2tuC72bVpDodMVcRnW2TWwu/cQGWwT6GjHKojQHYKkIH+6gsYFs2DR
sMQtAahqfkZmJObv9sb8HgPdsK53bpuKc6GGYV/k7m8JHjzYV8u/JVDn1Ze6H5zr2vl7b7CY72aM
TINFk0yZIyQXU1Q+Ih3O97i39KHNhhemPIq0XZMIVeDWECvhNnq9iBod0Kico4+4Nm8MOSVb89wA
FBxIQf4Zjv7rNo0z9gJ9wNx8SR8D6TWAptBG4I77OtIXeyQ0iEycpFPuMVjt6jzpNkIp457K1MAe
+v2uFp46LRXXLnOw6o1ZtM+5O/rKTyBG6/2Q9nEpLCdOnfbiL3aPBcitDlnorrtMOb+gfnGJ9CGR
RyWx25u7PNlliRPthQlnTPxi26MxIQFLbt+HYiajNR0mQK/lPejus0iN8DfiZ21I9ZAmtE+64Dlv
uvkD8U9z4+jSXVlHV4hgK67H5ij5EeySy8vYLsSBFQsypNtvMeT6ngZ8P4NA5TR1dQgUdCk9q38O
8N2VNTEM8DfBQaQr+uJ8OXttcO/JiPwxDR3BrHrw3JzCW3Xi5Gb5Y2VI0UoncdbI85p6vstaSRio
mAna427tB0yYttVBNMNbHDIsQSNACvljzTGzso/RfW6ndvuKW2/jjhKG1tq4RM8WZdfvVUgt8hsb
rDfEDLnY0R26Me8AJ74cm83dzQiW23rVe6k0QpflNWtKhnvfxcKnCKWxm9vdoEJYeJxfforSzkzb
0bax1gTONwl91IgJfAWZqHQ64nDLrzU6RIJ+AsZ07g9EZJ569nKZX6Gp7g3Cw91QB8Upcp2rDNJv
eYSNVE/hqcyW4hoIEqYaPydVkDBAFSCM0Zm3x3JDaNp42BwYo2Y1HetDTny5PT8Nff2Yhos6OQ63
jRRjirhvIHW0KRJsmvnD2K8f5cOiiXKpeVzXvv3aTwMs7xx9L0REYAzBdU1er8jgCN5h2bzWG6NF
OyMxv6nBMD8wvCWZVx77AS8NWJdLXY6gwujni7fUD0oaDxfzYAbOaftTYtrbk7jQQ7P2EQ5V3Dr0
wdbzdO2DrzIMp4t969zDW3f9efjn25DBKVhFcPALEvKtdagAOYixbJoM68cNWPg8OP/91f/vvzWg
GBi97BeCRMQhlwC3aYdReC7tcG8vzJlroJ2THOWrzUhYdemK2miK07EyNzeOST6/yv/7q89v/9O/
fb7kf37iP71EiIVhofD1QQkHh18xkMCnxvwxj0qJR3TDCtJNKPPWdDtYxMxV+UaeZD5+FUb8zoge
eSzKwuB/qpDAD/Layhx0hKiDk0COjJ2MYNIZmelExCG9EhqiPpEuwW7ZCu2qJ9BCM5d33HkxS6x7
WlZ6Eh3ly6PBrDTljTi0/oqp0iWsUwFz+FC1JPYX14z/X3N0x+hY9no7A7al3787lRPdi/ova+bN
wMwyp9XqH4Nhin0RmZ3rkPzv6QOhEwRLGlAkYsQm7YW0UHoH+O4kXep+SJaOSxoc2sX73rvp05ql
IRZOMCpIbEubn24fONe0mA7OBAkahOBCqyHGKH8co9IDM8Q8OM8oitwAH96towxS6003f20VNTit
PyZn/QO4SrIq8WnZgCu38tbYU1OfdBWeF72gq9lGV+xHGVe9FqfUMNmbpfu94a2hd6EM2uoNPTS4
9MZSsMr6gXbhKJmIdrkTVsfC0S9NyqYB1gsqIu/ASX01YxAzpRe8wh73rlv8UgAUWOcKYvmiuTm7
o/zSWgTBTgZHOVsqTKTCzo/e1nxIbV4xoxD35Bd0PA1JOF0vAFuy7CpzcjKKbfMTzxv8ZNbST0Qn
v9SWo+l5meiWBjsicBFJjcuK8XUcH2qtrWSI8GilOjAQw7/Jd0ih2/mFnfKspFtKgKznDAR2CKfx
2i2PLlw1tuOjHo81heZA2Ayxb13UHvOled5W/ZpHUkGvu/NhnEk1tJwlTIJm6DAlYThXfourGbql
KoBTTVTHFasg7w4svWmw12BOI0DFvcg8qq9r1B2nqjFncZvx5q6v4A8mokNHtBJRx7Vwssa9inD7
xqCIwZ78xiwy+blPx6TvKzTfi3P+PH9nfGQDUiCUxX6ALQfJXAMm7+ZbWFVP/uI9lQbdW/4m2Dni
Ku2e6G3oRXT4/osu6Xdc4KfPXxT5d17AOVkGyDkPrNMEZjDnY3BGt0HW2AYWG4V4WcdVpslkuXGz
ROY85PN8nlc/Jtx+hbTCq9p016ogsaN+KFvCRRvN353B9NddmIXB3vLTJBwsbhz6YTSuTP8VsY7p
/DHmzIIiZIMFaciM7mnfalLgy+Je+s63afHbvRelP1Tv3HllEE91+LG19Tt7QaBpXPACm/TDS/MU
FrvUr7OX7+zNzhOdN0w1UGbCE0ie2YhC6fTdGbR9Cr0ScL9YP6q+X2H8waPm0qqOaZnywdq5/dr5
wx+7CeMxr8oXjZBhhwNvX5o6NpUoXtocZktv9Rub9kb3Vk2/zvhwDGGkoKYxejVEOdiY805WJ/L7
EhP0ZWkLO44aUBcj7rolss66GGEcxwhIaMCkrYiH1uyo4v8I3Lq6a7cfLfqidQhfFqCcDMaxR9Rx
Umv+XN+mKBPiR3U3dAsS5gHesTxAqH2RNThHrUssyDfWoeujnyXuA9RcbB7gyHpN3NvtN/lA9ZHi
smctxk3o5Wvu9vT3FeiWTUe6T+kz4rRVD3kWwFv15bey771dZNjCAjfFkGzhRBVrViL7WuOy/jm3
BLQMHbAOYB3WhW1OIsyma0SYYOlnLP9U2Xw2H3NULImnF4L4boeo30D8XXCDvhjvW2eeYwcmQnqI
gurh0tZbmaSTS2yl3T/Pjn+ZboTG50H3CFR82yLHT6ZvS7UEO3wHN0dzoY/evPxu7C7c46F6ywa9
XWmZuupWQarpINzsC5udNDucE3jQAKyTQNvATrfD1s1AhBPMolZFmzhu8bb1vLZRM1UtcPXVbW9D
z/jbLSpc0befQQHAYHVb0wLb/RtJiYGzEG9iJBOCW+McDR6c5zzeS/RNH30Pg9cjNGvT5dt4Y7A7
WVUH21S/kUvll1n29uOsUL+HWgAGFtYbesVmS4snRMZEL1qCUMWwEiejgptreIEHsMsODy7ResBx
+XWz/q7g9UwS4hqoIniMJijtdnPGP7Inybn2Z3J3jENV8d6Nhii2bcRYvpHFYyWGO/DzOkaRQWiy
0PcN736MWsINQ//norzXTOTbh4VfPwrN8qfxivvoyfhb/jE2cNqbRSoPcgDUybJUB1i7Nzdf9+Xm
E3FfguCvWAa2HBI1cvvi3dXRh2f88feqvoU52Rut/ZRNImBaMv5B4P9PQ8SoZZdZpEHI8pjOLrNh
i2DLw4tycPIsB/NO/1SbQEc9bft8RQaYdRs5xiES0dHZotfwJgGPulF+d8xl6tXTZPsvwVDoA6kA
1UVJeZLN8BWMCuKqvrkFiBlBGffDL5/EUuRf2tEBRi8ImoXU58lgZQuH8odbj9nVT1FTTpOnT3TZ
/cXPEJVUXffaoZHrU1uhL1Y24yy7ViAbFZE3/5KTNJSSaPzS531S0tmSDPESrHq6S53tOKxOy44W
TopWAGHXOvQZDhgHUxSfI3sL9ZdMgsG665/Iq+/arIy7yoi/7pBf2JgnPzO8B6fCcKEi7fmPWjrO
haWQ1F8UFq94vphz8TT9wbbvbFZ/3uhwD2G26WuW+zhmtPM0+ki1lxFaMQwColoJuujMcD/n3vak
A53HlZsDAQO33cvAfp6QSyNfVi0hvBXsagmYOo+2ZE3Xzodyt+JUVG6YhDea4vPQMBMm1TeTT/19
W5X9fTMWwVH2oKv/fAuQH6tJsM8BvcoqNvMkp/w9X/F4NUSmsaC6L6VM2aQpmtFTDUV/rK3hZhOJ
rH2VkyRg+SHr3VId/WUacQoH02UK1XsYbtVd5t+ueQ9yIypH3A2V9dXXbnQEB2iPU/6XCIRbiVzf
oINmZlS2IZkFamkfOlin0E20rKSk9BUi13pLVO6nDzN6AK82SZGv1ZN8NUGFhIjEDyJgNQKJaKn3
I5ERyiDHxLxBS+wKsKQe00zHYny2mlYeZWrV/8RH/rPT2n8IU/P/32jCWwTSbX9Dzw0d4f5bzJAm
tKHop6I8B67CxLMp936e7KRwp+iZy3XSYFPs4OXhkAe3OQZiVVRxmP+txZRCK4WYnVzbGkVL+TYr
SYPb1G5SVIV1Rr7SNHsZEGVveu//WKG8Onf33Ui+YNarc7AUZbLSwqMYqIMvUx0pvB/auXoVOvyO
RCiABHs7giflZ7dPP+rWM/cqGsqLq73HPiWx9n8OsiFjsc70l8wZ4LUwQ/czCjh7Dcm72LTqj73t
vOiQzTb+JU3vP1xGQcBk/39vp0ZgngPfJULpcSkJk/pX36XJMURsLqG4kwl/EwzkfOiR7S6IHZIE
hFj42cO5eN/eCQtC8xPWHl7pxXtB7Yh5l623L6Q2eC/wr+oxFLdNpeiEAtFgfwHsfuXBxYyjwy/2
qqxLRbQS+pLsaakwynPt1bELgl+1M6oEcXD+7GJDRHKRf6/HGk3RsjVvTrG0B9GRlc0SHe6Rf6YP
oaMvclmHK5LQp8nFpyfUcJngnenPlPMmBfz5/36dPGy3/36dIk/SArJlVyDC8OZf/dfoPk+TAIcu
4KxdNtRpm/kYpCruTcfplu5KK8nuACiOputsI2Ul4KLkHoiNR6Qf8PBD2kb2XQ5DEa71eP40sJX+
NJz9zI+ODXzj/rffN9mjPA7Ltn5tluJhsZvlkFZoGa20+bDKcmaLBHFFw/O/nxt/9z+eXMAJBsiF
ySr6t5NbcbG284bsPahrtgqDZ/0v7s5jR5Jry7K/0ui5EabFoCemXMvwkBNDhjKttX19LafAY5IF
Fh5QQBcKQRCJzAgPF2b3nnvO3mtrQJuU+C2qWiyQIW77VOWDYHql+krdTuA1YuHdrCX2rpIiuMkg
Myda5hXwP3fMT+HCz7342FgaiK4mp9XNZQVxr0S8wsT2FCpG9qc/Qew4kpzVHeeemCNBTruPgSVS
F+fiWe+CxjdXiH+mLa5c6biUbeGGoWi8BlW+yVWmccUkPold8hrLQ/xIddOvMhwwa9Xo5WuGEBwo
3oAQc5x1JOrCM10f/QGrBBTDJFa9hjOHA6dJcmrmJus50ze64hK+KO3k6NyYsALrUDIf2PS2SMth
9NRZtK8sPTpymGVBCPBSNskU7Nq6eB5affgaGHYFavdW9vOMxh0pqKxduwEdQ2powLW0Tn2o6OWv
qnwqQBlNfMoSRtK8Rs5n9IP+Uk8lkIVF+2JpXdP9DHa6PmGojYPA7nozvCWBmnk90MojNjscF0K+
xnQZs0/Qg4x89m2I4wIWFcDlS9W+YntDON5uuHfx745Wt5eTO8NoYDsam+qlMHQLIsT8iBZL3SaR
lq87pSEBp0OKOSSygbKqU7yMMiMKSun1n69C5e8rEbA4STMUSxaBSvz1DmPAEwsKnty1RcN0LSJd
VmhtHozhORvkc2wAqVTDRvdoJsq7TEpLWn5puEZCz4nfHDuvuc8cY1F+zzX6vCqzu5UhMicXZ41J
7zy7i4W9Q25xCvR3Vf0CONHoWiBkMz3ItjE9pbTo3wfRK8I2RBt0Rx01Xw5ix3dm5qitc2aV/8XL
vu9TPy/AqClwvRHNbSiSKP1lYRG0GjyJbETrxShPcTrLJ3mG/K9nQnwMtX6XF3K+LsLiVspArNRB
7G+caE7C2HPAbNr+3Kp4LAdDZvqjhQchyPR7s1JBJoNnuRpQf4f5gHLwLoRcph8S7j9bEXAAhkny
yE1ELAYzsbRpj7oSbeVSW9OOTv1sInmtMWrNzeRc8wkBbJl/uQvjrP/iLZD0v3/0uqarGgmh99w5
zlY/rz/GIFY4gmsA/XI1nOYsNA99ozAvk190o+suS6hH2zqMPwwV7YYaV89jHLiNEQJxJ9PcC3OL
GIn01A3SQzanqJhzWbnlBnC5usjo+8bTTqub4dmKXwNkCudhHN7rSRTXcg0APhFU8UlJDBdFCnda
m+BXmctTpwTI9xljR2X2VDB4Oy1x8yyEXewQHplsW3AbD5axDYKiuvV0hNw6n6p135fnrBLHE6Dj
aT+F85sptgMy09xvqxl1uKY/tXOinTpZVU+sly+ZGouuLktcpiTMXtEPKXtYA0e57jWOhjn2kFE4
9LiKnCVUNS8GyHZqGdW43SwfftWWsGZv2owj/yBOBILN9XKtNOlq9lW56+vmqiiduZ8QRF1zDoOV
taA4Ri+5Yta6E8oKz0lXxADuNNwUC+Cjxdp1Ys2oYARDSlvqokl9uhL0jiykLiShTkCQik0xrFQU
6EZl7mWtBQWHFs+bkJb59D8+jdkSPdzUqY0FrHDGPiMnI5dOdByyVTKQYVqZKInbImy8mOO7J0p5
7U6mgfhOElI/ltPiLMb9Gskp8r2Yc3mw0OzWJFg2SzQmOzTdra0LNM21yAw8qZbkFZQSloIniivq
v4yOnhBhfG7fNami87XMSLmW4VU0lHa1RIhQcEZS+/UYHKsCksKQcG5olui7zuQzus2DhGTrNOY0
R1UcpibCHLvm2HVuMnCAuqEp3jTTcIlniZSvoUALaKC2mGPxhs+8vGTRFDsjHHUzCnRq9cUExRPa
isG5D4Wpvs/7mQFPFQiP/7yySDIxjn9dWgzY4rpkqpKqW3/NXowkgcbQYAgrpqmTczcRnjIjCBwU
3dB8F/Vz4BB9BdgbuLMEv64y1GI7RtLbUBgh9AQadwL0vkNpWdO5FeRo01tsa4AvbwTOx+sGZIE/
GKO0BkH/3BWiM1VzftBKrT11s4B0rx6IrIqy7mgFgmNpJiFl8nmK0uh8H/ddKEjxVtzxwXGB6jdg
OG+KcrIyB6JA8m7g50LaKZNRZOxCSnrQS8QPgzb27ohV+qCpOWPzUiI/zCp/MDanU22Whz6KCGWR
uB5jTTKOctbVjgIB2Y9GCPizhHU7n7vnfJSN85jC28Vtdvfp+Xm0zYW+/TDmdhNbqG8l4SzL77Qv
hrVQMi0vE3+hiDgaVLjsJCN5CHAovEVP3JEF2RsHfkso6xpzqYB4RD08d0WC5IYjGKO5eQP3QnN/
9cFrxk7RaetlQbWsczo2dqaP1hM2WuIxaugU6qVY0FxReCvbSLOwA3ZGvcY+DzowtBRPxYZtL3Wh
nNKC0hxh0h4dpiMJFcUGRq8mQxkzYk3a6UUo+sjY76K2uxICcTV6F+2W4Lyh82Xm7hCgxUzSciEG
Nq2P8L2cBWwFIFHMeKgkkzDJP6wUYYCVyLbUBPJONvAq/nrF/h7Aev5t1/stMvuj/LcyXX9KeD3E
ZHm25Xf3c9TrX8JhV1/lPdO8/es33Z/Nn3/778/u/2M8rKlqCmnbiniPATBNRfnTfX5/Wr9TfX5P
aDdFlW/4F+hHI+H1bz//O/bHlH4h+1uVJJnvIib2Xlz8jgrmnyyOMbqkKWy9PAIHnj+wP8CC8N6q
lkY3/PfkgT+wP9ovEuuIcv9RTUGuKf9b2J/7S/tphfrtqVsGUeaWaPxKSf7zqao35jqi96wRSBg/
G9VLRkEqB/KjVvhCYuywHwDvrfqTMpDCbZp0MY8iQoSKZJ0atKK1z4LklATCUQgHGmpTtynAl42I
/bXUAJ+drMLQ2CwC0XG0ZJr6cPdYNRRyDQ+Ytct1Uu6MHEHJ/KQfnum8vCiCjm5B+mKXuyQ9zex7
9rFVqC/aWK84ebgU/FtrGTcSqX5jtZFoWI/Y783iSwkudVQey57SX3luIbmNwbdUyucK5CmT6FU1
kUEC2iphJ5vrL7PFwLxgUlUIKQpoMUlSvQ/GYZ2VAlbmDYBTms1QsJJur7baqsLmh6NINkmBwyAk
0MOtDFRlKf3xmMgBEwDSpB9FWdhES4HiRnqtEfbnIwN6KJ3m1H9XGV61/jFm1rpUQJKDT1o+m8VE
pxrojqSPdKuXA8g6BPbJexTi7Ca1hS6BX3EalIfkMUHfVBWXvBHuE1mixwtsEiKubib+PXRikA2c
jyVAtHSKKozuspAzRyM8vO0GxqkEPLWiaxYdhxsk2LpxWEp5HWR36xLUyDTMzpWGDFXA9qqQVNer
HIeUbytpvGEy3KplkKrmykEf7tHjyzEPQbBWGaJdnGNZCZFOKDEbZ1Jxo76646Fd01D3VWocVFN4
QCEgORTCKyo/x8K5B6aSmewxKgZXpM6N5c82zd412UIPWm3DbBmcMihvjAtutCMj4bWtxDdUJa48
cLzP5VOVJf48pddR+0jilymgPygzocLOxqRqQosPdblmcyE/3CtyYZUzl8WN8xxOywor2nsf1n7Q
9EyIUjrugScab5pmehkhYOF8TpVPrcSElAY+vt9zgR2lJb4nxTivNdEmoO2JZ9fBwnCx0jhGppUO
9qiEWzn7lqT0JSjybx0hGINRFx0gl+rdT66u+mJ2TCH3xCUDBYSW6lr2hOqVEm/uuGMWtGlFwhjl
M0X2Zujf5Lj+zJkJ5MixAkmmRda4XYDhzfjETU+LkUmkSNBjoF5n/bXqlEOr1OyC5SZZHinhAgoM
VN3JbqIrP5bSoYZFaNQj1OeTqnWwuUJIXzojlig7zEnxhfwfm2n0GIxMsBi/aDQOxj09+C9tKDln
jzsJlctwj2GMkS7X8P5VQqPpsG1Rs2DIbHzRQHPeBp/6wo1UmAMTvSU7iyH8yz5ST2o0PkbWph37
DwwCJHwteAfq4UlKhasgNc+prBwnuQNdlQ2OUOkkuZN4KL0tGdKLfnGyDG+pIG/mxrhafb8ZZYWM
0iokpqmokWWmwak0i1MXtN4sp1tdOdHScKHM7JIscFQEmvL8XQzCsajyNxWsxoIsz85ZK4Yme5uW
0YTBbaXrIShWVTTX+25SHliS5t96W/8N2+7/vL3SkkR2HhUNlySrlipS8v5TeIgp/2Wv/E9+/g9E
nvELfEFOoKIlmvcu2L/2SsP4BcGxpUvQdzTjt3/6Y6/UfwG4b2psyoqiWvr9Cf2xV5JGYlDq8XgW
TWq2339nr9SUeyf250bBTy9d+kuTbmF4NDCDq9dDI4AAvWhJ9pBJxiFc5MeMNCqrZz2R35JJ/jHA
YgKMyezKY87uYSzCMhkg65gj82z0E4rkOy9brv0soB09X8NG+5GpgeR1433G1Gs+ykN0TEkqOuDC
iatY8Aiky5cqyMc0MQ/scasmZHgudsDb1dJvB9S+PclS0vRhwa1SzAp+wd2LrNblwP0W78rcpG8o
cf/rDDqBnLmVAGNOmqRbmwBeCEtQ2iMR10O8mkLpIV8qv9GllzCT7k+s2IZ6tseh6+U08O+1jZ3X
IDBAA61VHMU1+RhL/jJahJqW7fcMAxmloBBgfMfMhCR8A92N80X3XOMENgIC2AUEJfWCtNkctzIw
tj6B2V6XOb4KqQWlSYeWzXfaBzQAA3zwpfADOOC1QrZCZcykhNzJOyALbGqham9zoOz0wLCHSlrP
ggHByxQJZNExOqhgpKoYwlCik4d6F2+I6VbOT7Nhros+woY07KuR7Gts3EWZbgMmoEssr6eUXdka
PavBOYNWqOrOFrLDjlZQqSK+G439kOXnArqfHSSEm5WYNlINsWBliAweNU7/0WlRWXwrCTk9vsvE
qYrpBcI8IagLerkanZIlE0e5mKeizI9IBZ8CM/PqmGzlxto1yl3E0O60/mmuXhKjuglFf7WwnHYJ
mWzDcsjq9yWiUmCtMorGVgk7kzXrFUjJA7AdR5KqdYW5HtvliXf0wEzjLazElayib7AC003C8JGx
po+o5XvoVmUIFFTqrS9J3ZZjsVO6iGSGeiOY+orjfkHW8xxie14zriOZgKTVlkSTtBpax8jyFzm+
y65sfKm2xuBXKgZmFjNk18KYfQWi82jVr9EUPuKNfM9yuFDBkzr3+qEC6xQQ65Iu0Sksyrchmddt
CFwbfDy9jIi3nFjwntZLP2pOl1UoWEHKzlVD4Hkk76rE9BfxTWgQ0yz9YzPH4ALI4ZPD99zqT9Mc
fS51u5FwAY4dd4Eom08ZW8piqPjhjfKYxwHZE0Kg+ZPwo8DJ4QVyjXM9JUfQKl/qIu4dMElEmCvJ
cyDflUE51KExxSBppFpJaGh5rM0YCXXhmtZOjuENEa6g653bM0AcmK4wUwVsBIi3NeAw1LjEWrfR
KRbR+sWj+FHr+a4OMIvrT2UB3Ee5eyoQuVQ6RuUDvEU28ftBn8pPK4ZjFPS7Nut2mjz4QVz4SYRe
uFxHJRHOiblXjOahH7T3rixe227yZr281BDlpxHlb0lVZnwPxeKbg34Yk+ShgYKBQ22L2fLHDDpL
yoqD3JAU0cMnr0PfosCE5sH0+og46Iiifz12it+bWCmbcDUQWIyQQGguWgANUU4xNaAhmLe9UoD4
uDJNgBHTrgZyKo3kQ1mSVY4eTcKJybLvyNmjKaLSJyEzQyqUibEbxeU5DXdxioesUt0p6l1alKT+
rQYQ9xmppRm+NilqXEVidU2WLRQVOzfQSMp0EqmQk3aX67UzQRSO09N9857F29QjGkZNVM/rggye
CX8pff4mvKJKd1nhHhLd2MpUv6P0PNyBCAoK7Z6SkqtFzSQ7MAM7AqEDnr2YI7dUciAvtafEsDhT
ZG/f6MBSQePM8TzeGw+j6nX1bojPfRmvQ2AloTURsPJlcvWAR7Fl7CYlD0RaGj+3EE55ox/mGsUr
0UA+PgEXKVQeWzAPCHiDXcd2sIlRxNfjZwn4eAq9ZJy9uduVFq+quKnyA73ounvA6Qe0/SMJ0hXG
xykg5nDo0IYZtoKRCOAgE1XdM/rECbRxVUkPvYoc5B6JBMsGdWuv6fTuOl+iR4YWCcenI3Al3/Ub
ZXcWIfBgxXBwfwgAKGQ5sIWh2XciDE1mPi0/NAiXKfhhlIHXjAcktp4u3PhsRAlaCM5AffociUik
8S3ccwZIR0rRuJsYnwMJfWLll+Nboz2kikrwvewO47vQa0yJVECIOvvbW2YQiVvM3G54t8dnKQIe
FheuwCg36B1xDPcxjr4leoO58oJDDL1Oc7QAu045nEw07fPwaYVQ8/Man0ABZmJBuicgxMTEY4m2
OaauOh7nTIQkBDc7xGYY11gmc7c2IrSXx2zcm8jvFgmRQc9owwK2pR5G+QpYz2d3c7rpTnq6/nf1
av4nFo2qxlBBFmlc6LplkGL4D0UjtllKvz83WBiO//Xn/1U0KhjYRMpDHppOzJ+ymEh2VCWZUDmi
4+7hjlSGfxSN6i86cy5VEhn8SL9FO/5RNPJPDOFNOiuQTgBiS/9O0cjw5G9F489P/S8qiQrBjYEs
JllbM84GJHGSapsVybgQ8cbpFMsgRtqjgFI04/D0EiHMCyEvwrrCqpRb96YxdxgJp3HwoKlA/0Zw
J7lFczi4LACRP7VD+SF+VktH5ddcWBvHVz06R+kBiV18q9i6kZquCA3/cf8zqtFa2IgEsvYBauV1
aX3F/SHJDzoUwrlhGokxgBJwmdiYNl10aMZHTE2StGXYjt9fqFnHd1OJBWd4DFTPXI7kGY31K8RF
GaHHipDbZqs+z8z/wBYJl0Q+UCQEyzmI9wbGqYNgYs91O86ZEovMOmQoM66s8MFUN+O7FWHQmL6h
Rs7t2phswy1WrKeSvA++SOvt5nMJjKxzUyDu6ryGBhLSj4mKq6Q+wzYz7vJ09rYVO79U9tsaUEt0
TnNvgEOoPKSY4HtflBAWMQzAlujwTxSuxt2WTWV3ImZXM5nMAiR0QOYkIdoWIGflY0IgtOwDSwg/
+l1Cu+AYksOcXYb0vDDiwm1O+vzpf+8Nzn3HbBodEAoG2VDug5B/usGNexrbn2/w/+Tn/+igyvcU
VnRozFB+Oxb+q4PKP9FRBfbJuiKKhvlTBxURpGmILDmGKsr3s9wfN7j2iw5oR7ckRdVkJATqv3OD
cy79ewv1p9d+bw7/uYVaSXlp1CkoGBETTOvpRwwBuEZWHVTal0z4eIojaJzjj/BCVDI8Ym9QmAHO
XKw5/AkER8w/yADUC/w2h9wJvehUrspVuF2ep939T8FGuMoiQqBIfFA7imuiIEsN0+8MxAyzdO5N
xrrFZ9uSZE27ltkH/RWu+NLV0stIFE8Dic0xaaakl41u7GNGSFzjxnawfPFLQe94a+HtgqvJ/VrH
6+QJyhOG9br+JHUhHa5ydADkRo82ku3mhZwmcCulBQmW8oBEIfeehRA5Q715YSuntEprR2eW+oJx
mb/Al4V0WilPKLtngXvxqucPEyEFgsAUsUWI60FZ1TApZ/ux3hHy0mHSwXZH3gY9HnpMhV3OF0NA
D32XmHpAeICjxuUVVfwgUZyt22lLf1VUj6UTvoFLLGyM3PjLocvPj4SecSZLorOgr7L+oSdax+GB
xhm7rwt+BRcUciUjBsBEzXkcTScStsFFm57xaMKKhUBGbjhUIK/jpdTZc9VxVvNkKlvqF48zBDli
sH/oac7ZjgQO41ms/P6xXmmk33GiiLd1+hEdLjhYUY6HJ6oqvhKSxZ9eJCRYmS1GDh+j9UDXMv3B
+TW279pOW+hXFOdFDkfffnvjvNe40Lmxc1C60Ty1qw3fxp8M++UzWu1Iv0m2HLzs4GAe5q3AsX/A
Cjdpkw3b0CFEyB04LY+aQMn9gj+BTm1BD3AiGlRwm4fYpvRqHrRd7WCOdqkpT8tzuI0sHy0aPNfF
ZiXfhN4Xg2iH0evnYJ85jtgfGJcZ8xbfIYnzg6P5gv2ervuL6sX27VY69de0iy93Zdm6PrSHZQeq
K/Wih9LZ1If6Md4uOx50spnxXdNHJHbC8Wqe9XP8la+gTNnTunRu+O13wjsKKIeMOP7ymjvXKx/1
KdyWzlfufGBJcsiTuX+t+drhKVjTx7C/rOOXvtGu4mu8+jqHKxBc58Gl5DyJFRECSCWd5aNSveEF
8fi63KEsFZF8O2nj8NBfnfv2Vttv7+/vJ+bVtsR5nsTu2E49ySbgwI53GCttqvoQPbddfJ6GG5ey
heeW8tVVXmbnBfjcy4F02D2PE2xr+x1pjbankJw+BVy05SoZV0gSjt2NgAQCN3io6bbcsg/OqM1r
HtrZ67BpjzWPWt0g/IGLi50FNo5DnFp7VR38HZv5LeWZGOvb6Uayh71pa0ivXPV24mcn7bk7Ke7w
GUOqtZz2yMMhtQrcS/8+lD9gYmfAmIqZVyId5OAIA5/JvjcTL801f5jmBxzjL8IHv5kYGcLWmNpL
XAsca3qiffCgnTlj8bb02ln6lXGBEoEThZvziZDn4HwwrUXZWqwLDq10WAHi2O3beKge+kfpGbWN
FLjhNvT03oaRZqsn/aFiykTTmIGnuMrx4YQu+YAr85TLzFY9EdEs0WfQBrlLNLt5Gjzron5gFO++
cae7wluY+drFOjyP/vnZxI9He/yDS1V607vdOPg8tIPnHKO1l134P1+iXZ9EO7EfAUXYuLFsWD6h
X3UfevCDLsl2Pmhr4bnwyXKpt/fg9taOHFpAZ9WzYIDxGag/+LDineqApXGnDUjuTW2X17fxSeRu
BV28gmlj9wfyMECJe62T7oBc74Cena1rtFxpl8eH+JEQNXOjn4Xj/WK+X+tkQ/H/xI090Ex25han
/NIe6IMclF1x6g+8iTtpnfjQXQ9cTaf8EL4F5wD21al8XNbLr7ddu2pXGCu5dCWexImn7xRua98Q
N7mAaC6KCyrAQisiD5XbLsRomBRZgEZ2y6t61K/EbvMV+vQ+HQ7mXuVQRtsueT+n3oM06VvdVmqg
x30x8UlhwjmsnHPtEDKZfCafOKVYQfN7NphPJyevzvVTyfcwYeOwvo13puaKj5XPFY32UeX6tuzJ
XXyyug6skGQlQeVN36Tn+hBfrGYHcRiuTxMS/bbnWpdi0GMEQTqJz3vBB2OeF41uXG5/pY9K5bGF
CjaYfBRJ7IXxl9jRlLCtiMy9H/qE3WIzJLcifCX1wZVFBFkWexd31Ut4wzVBaJKGpATkAHniwd4o
3ofJE9DUD7ak2+GZkvg9v0DtSN8MJ1iXm/ScniXLS6Z1VV3N9/qhPfG4Lip6v76l5/BT53q85ed+
MxyDnbnL3Q6wlx3sol19Tl+lp+bYbsZ998OYbUXeIlPdqEflE3l5/E6gloLh7yu9T++4MTg1OyIy
NQwcWzog/tJv+vaYK5sm3FiTg/S/fcvfpme6SOGX7hpe4MdO78ebfG+szI/ws9Dtkavi+/EHGcU/
zA/iuOaXwEIi+m0F8HOc4ik+z/ts3Z8C2l7GKlDF28ClHmyiBx3qHkea0TEMSmg7KK4mMXHaap5W
DJIk9XBPHSR14jV9DDYlWX5IbVylQsXskHgdaoQfumwNOZ1p65KnLtgcDN4VNgdLswFnAxbRvqcn
QVybsruw7j1NTyOSJ53awwtJThO8VEIn5Kv05r4JK9uXZ2gXm3mPGsRXVp03fszdCoHTRn3Qd8m2
cnLebmXa1oD/W/IlmgejO8XmTWQ8OjRvU3CNOI/l73XHGiD3yUG2Wul+TbL1Ft4I+47UjNqzrE3d
78fqmAcP9JCw/dTpe5ZcdCzBdNj3+kpUXSZVdfkoMePrWOM1l7WjfQM5U+Mt1x6S4iARdnUgI+AY
3cpU8RNW3HpRCcDK3AlQqYgwaiDxVV6npvndmIAsUvw7h7Db6uOupvc4IMmlqw2JfROwlrW+rj92
CjUABO9FvDSSYZsG+aDQbdgo6GtU28roDw2JpZpCiDnphIiGv2R9tfSks4lfsrA1EiwcNKzLEoTs
Oa0OwboXmeTaYCNW0ADYFK4AoZXKGV/Q8pQbxemc+7pA+iA9I/lQdKvwvVzr18pp+CfVbzemuQkx
RX3o4G1I4lzPjTs5+N0IRWMbPhPy1paP4qtytH6EYOccxn6bdq/60Rq7t08g2QNePm2TP9eMtg3r
U3pVr/0uO0RbGtYueZncjRtwv0611qOnSLQ5OOfJLl6ptyT3CnYF2dccGuCXAi83iZ7CWiLA9bNV
1lBxuVa9EkDrG9BeAs9siTea7BYsFVhv6Nw7vF3GsdiNcBk3Gu+Bsc3WgFqJ9MVqeGErZaBvgFWw
fM7t2llMXwz6XzvTsNt1AG3HXl4V9VyCe/FTf3zQ/dF9plQiEvlbphrEXDTYwSm/kQKzfOeb/oO/
31S7KLlVO3IYcwwg/F7wIxuaYNfmcdy16qnvbEYRqxpOrQ2ywWHNHmmRuSTaO7kLgHDFL2xUl/RI
OKr2fG1np3iBB1euhXWAgd/Hs/4MrUbWXcFPVjPentdB2gHM5rJ4k3d85JJH53FfecqBhMG2X/Ph
bIXDIB4UR+a3j+u2eg4sQGqOeaQ7Gj9wgn9e2A09noebvyTvcv5DORKP2XEO97J14sX+/M7bFT3K
4auKpGpiP0a85hMl0/jl7rLL7dR20SJgQKP5zxfRtFdhXEWr3v7EHu1E/GZIPnZXOrT9V6Kt7u47
d+nSvndIcDtjw41c88O6lBvJYRhjh/xf8ULneNw7hU2hb7/W+9eKPX7cH4+P2+3DZf39NDq7F40C
ms8SBLI9fk8IOt3ZEbe5PW+DN8IlsOw1ezYu66NqN1Nsa5k/egB/M5/W/H1u8iJvJ9+wtZO8Gh1Y
Ni/9VvDhvzjEJtiZE9ADoYewChxIq47p6R7kR16v4KccCSLuefbbFq49Xd2RzrStdW7Z2fWzpTED
t5NHi1LKDq7JhX5LeiKjKH8Q1+WDU54e7y9TcdIz6+PkYXh2RPdHYz92DleBA6gxu+CWj7YVdvnU
mXeWq6Ac4ZR4Tg709s+xy8JPGZR4pV+601v+MR0LT3YfJW8gMshubPEWj3bpb+/FUnkavkA6dcX7
zLwldZJLxc04rmG4eLy4hUNYfF6kGZAJ4Fmagt9js5aXYhPQP79hsLmWZ8kTXdGV5/WQl1/buGL3
oc5I+KCpOa4sJRX6BIBnFUAxr17LV2GPnuWqbO5fhlurKwT9LHV4ihzjpom7cof6pWGDpIRqHGJR
aWyrR75zJ9w03maR29Fw9SsvvH6OHttd+97uMOLagOHe8SeuMtXmrhqfLRdUupc8suiUi6sSmEVv
iKBd6C8bKbEvu/u1cmnX0ar0YHKv1FW1j48k5jUs/OoKQveKw8S65svY8OC79CQ/6+/qbjgQ6708
3j8RzAMn6TAcm2t1/THui2t74y12KWN+aE/Jjv4BIZE3uF8b04dE5mMWtUGse/d3H8kNm37KJ4bT
/JSg8H3m1jvNa6aklWqP7/ciDQN6+sDtscsfkm3kpa68NlkGKhf9/lZ/J5EEUa1JjiAVrWnr3a//
Pctsjw+R/Rhyg7MBck+hhvcRSPtHUtZcoCT+7DY/FGJq3xXJ26QHzoKu5RgORvtNuoFbj5K6+G6w
fN/3PbesD+w90+SCSZI4zuNPvvZr4TX2DZpq7JNr4FXzc4DvAr7AWmaxPJvqFu5B/G5VSOgPBks+
b8cqe2QuVJpsxcxYV8pr/txuAQY+EBqzHTYoyjCc7utrj0AcVcfZ2pBx7YLXPbDv7b4ZUnkZ1y53
8Fb7olt/3zozbzko3nBM1rJbukydtpwGtiLQ23PhfKKO3dZ7QmjsxfH2fLeNZvp7hHv11rDXjH65
Rxb2BAyfO27xDO65xYvW9ZmWbkJsT+vg1h5PAPpVGxAR47WQRimLFPVIs8EzzEKyGvftjWhgc51k
K9JweI+VrXHhiOVJB533Goixx2X5MTloXoIjAQb+wkpGQIkbrmCph5vuSaFSgijl1X51iX3mWQxR
ABVtlh9oeHV7uBTbwjyyV5y6g7yD5svWmRxaLk+mKN7gD768NfAnO+Q+O4+wf6Jy1SIj+FOj73d9
6f8h8e9cxkXX/r//e/cR/FlCce/zIV3UkEOruk6q4c+9sjKSTTDfVrCOr1g5PXo//5ubpppo0rnk
zZCYRFh3Z+A/NE0NTWJ28FPT9O8//8dUxPzFIMsaFj6C1t9HH7/LTg3zl3ugpMmQxULJitz1X1MR
7ReDD0VGfqPImnSPlPxz0xT6AEGTiiobTE7+raap9JuX6KcL4efnbv2laaphsYD8RznBqHYlVFCT
6cqpO1KJy8f4oonUr+ZO/Ozv4GR5dmTuYVjp2q0zrzIApPjYv5Yj4w/qr22Eb+JJWXYxXGHj0tLb
MD4mACstQ85w2Cfxvb1YbOiqLPExfYdGPb2CZ99QES2v0cr0opXGZoL7hFNWu9OPmBCATQKI2/U7
zI4blp6p3BsTsb3OvTcEVPm5YaUqIyeuPtLCGWhE5BDJ7qoHvwUox6SFYjjs3F1MmJ+CeOasjgcZ
4Jjp3aToWY1pofjLSocvvY1YZFysTdvilJ2SU3BOv+Iv/dW4BjfliqxyE+5F/MC2Xrsp0prHc7CW
N3hPuPOVa3jo1tYRLs5Dwk/3B5p3W0D9mavanadp9jON5lWC64pEO/vHsT3Lbv+J6uZY6mtm0NWd
94LV/c6kIRfF6fg90wb8EwSMjfF5Ccm+vTLFJY3J0vcS2r3/4O68llvVsjX8ROwih1uycrCcdKOy
HEDkJAQ8/flY3fvs0KdOV992eUVblpGAOcf4xx/o3D32WOukLHK273RzaRzYm0TtYsUYP5b5wCjY
ZsaGzfRo74AFS4LVl/PA2XIfG56foBYb934ndmMff1WgOjDvGW0EvyB9D3AC72tAisLVQSiAWLxH
UFAkrfF+Yh5m00gBuwj2/FsGJ1D8fHs7/tp3czp0lsbqFbrAV20n70pvix5F26Kfzz/ut9pT9yYm
oVpsJ6woia6bpzfG6REBAK+m/Hjv9m23Z8Qkxz5xMMgj6nnvdy7yIrqKx9tru4lL0GRzd+vBYePV
ePfLkVV9AEtck8/0ZToPyhLYCF1GZjo03NuJ9E3wit4W1sRl1qGyN50Wvy37Ao8D+uhRP2rvVCTt
qwJGQa1O0Sf5kra/h/hwTEB3D6e9Uonwv8uxPCawqX/Gj/Po1dtya73169sx32anZn05IH//KGJX
XlKFYsl5zW5HxNJWE6oXL4OpQBuIDTOW0STLYeNluB19B2DYhcgfUpLDcju42lsiu48fQOlI8Pj7
JzshVdTwztZxNcQD64kgPTvO1mq6GNS1UO2i9kU234zP3rAJQQn0S0jSX+X1ajCn9yzMU2fY+pd5
Sq7ivgoNJwro3YNsdaMUcKeFscKYmWpgVe1xre4omGPiuLH3+XU7hSnFN7DX54WsD8HBggOsUSMs
+lQB5T6wdcLNtcg/kOE9FuMNJMV6yeGvr+QNc9Ls2L9DUmurYNh17+iEV2WIZw0KjTfSARdRyPv5
PpySd/mj2dfHZn9ZV3v5BaQUi+HyqAYqhPWv/kQkuKqDSzUYLnZ+9VV9pZGt5LROoOh2d4rJosQj
+IeLGyLATff7NRBYvx7W5dZcdovJrU7z3+JLse9UpzzyXRNfBfLFs/DykxHpta1Up95icCFPDoEh
qqP49ZZ3ZLYmRlZ6zI8ZvIfSJuS93AqfhGLUOpJe53FGV4nLq/7Du5F9tdvq63rfKmv9AyyNwcRL
mdvtcgzItUeJP+zIZRDPOLqxRuo49dkSd3xKtqGDKaHpjuaqqmzVk3pmO/b94/bdXR/J5wM7T6gj
kYfZ7bze0F9xOe6ZTm3NRQfUznl3Vfexn7YYEEwLcYNQBniFtiZC3+Jnn8lb/FbTTmUBwPbQOfo3
yjrQx3R1wYsWcrDbwDtPeItXlIkCMPZjCeKluTVM5b2Fs44xvKnki3Hb3DdEbRo0vR+Kl2CQRHPy
OI2L5xnIDUELWM4N9+40bg9DB94SDd30OX36sFhIaMHV9Fk9GtZPu4IfZpM+eDKdejW+lPO7z7CK
YRTrCgE9it9Mfno8Z/vRi79ytExci05qupcABB5rY9hGgLrknU1oABymSKNul7dNDZpf0RywXKGp
qmywQ30/4xGbwcQaP6hufkzY6zu+5yVTDIFBxh3OOSaAHYWc36U7uCdQT4rHvGeY9IkE0cAwmtPg
uBAdFTwjDuFTdqmjvFZPc6z6E5aU1Q/YyQU8YSpWZDouCDWb+TUxACP2x35HfJvp3PkMtlNp+yZs
wAzAye7u1Njl2sL1Me4/xrfx0rtgnbIZQDsoVhYew1Ps1DO3qViZT/ouH3ljwhrMLXbau3NvsO1d
F9yV+M4Hlel0E6s1nE0vwm18RnB9iOJ55vNYflJb2uj6QBABLc3Awql1YiFLXjmPxscYr0s/ehW0
MoxepS+0cq7uktnAJAEsJKxWv/5Fcqcdv0rH6Sh8HOnYnlqUZURYkVC61k+fA3v4gkhZRMxcGytz
kQYpe85ihthVbk9Hue+HsL82pBab/kXbg2NiwYmnQr0ReXsuj1VccjKbRWO42ox1CrifxESv3jBN
dI2DSvqulHsyUewWbATZCDvYCszNxBCjz4wOZO+Vp2Ir37gc3HIfhxhwUdzPvcYMHQ1BHzx2uOge
8C47I1znGlkU4CNE43rp23Tgnve7Ze9MAby3Q4JzA3uUg9fN++Pd8BJuSShMNhY0I2BPDwN3d9uI
75dTcVmpe5yml5hm8j7HHR1KBjH0wNXA5Bj1MNdE277hz6Q2YfdzUeCffSrNr1cnPcwVppl142rT
4o6vJR4B+uBGZeIWIjm6Hwj7W3iPKSau81nkOZto06fLzsukANGCLKERIlrycXzscNousQAW/Tw7
TuhgSnmLhSIvtBO9jjcCj13IggF6DZA4Yw/i65oUaTg7AJYkrjTHEDj8GxNFai5rP09Ow2JDfg5y
nfGVBpiJeu1VGwDw5Fw9q3jC6g5ziasYVkiFmEjTJ4sr+IeNnUx7WfKIpaGdF/Dc32ZftInmlnCw
a/9wEgLD56ijLSleVby/i18q4cg4Wjv5jUnRcByVzSViJ4axao85kIgqXNE0kqjwltcbayP/CLOQ
G9vgJQb/+IfuhwCRJ80fr9ZieWZzCHGMQYVm68IG7vQi2Zbgoopzy7GjsZua/ChbCeKP5CPetuts
W2yt5WPBFXFUilcY0EP2UUWfAtOs0mv8VecnC8xMluqyWyd7cY1LgYIbC30fwCQ8aBvG9nT35nJF
0NYTVvuLZov77hEh1Ag+f1VBz3ucfuz67okkEHLrWKQGeDEUSgxmrG+4MeMTgU2tEegQBd8TKOkQ
an71Mf+V6gd0BrpCkwSBxFQxv/n/eS7o6XjA31q2v3//7y2bBSUNQx3kgHDyET/QDf7eslm/mZqm
K/qsz4es9teWTbH4gijSzimSrkKB+YPnIlskJlmzrg8VxH+mFJTMv1sE/HrpGmZjiBUlQxGh6P2Z
5pLfydEzaukRIgaOcb3TInxloM8SfuFghzRBEOvgokQrAo1i3D4Yt1U6WiRt3BhwWMcaQRsVWsft
010CPVGdviIq/tLD6tbaja5ieYvOy33UKanQKZwRWQvxkybFPgULw3xHavy+TcKLyUZiFsEMLeKi
tMIkzDbjrxqIkkjul6pVnIGrd4w2FxYOkg5cwSQiB+ubQaDyqMmjJHVhHefa4c6tUUYdMXoFvjj6
0ZBSBSaD4YviAF32tsL+MxwuEmCN2ImLkqWXQN2yNw9ZJfgWflhJa76S2s6osAy6Dl/z3quG7njJ
KdS4jIjEiE6TIS8RF24ydv57ooWDFY+sbDdH7IQwhw9RZKeq/+HFO2rb2PgftSTBW2Gnp04sZqsH
fhGFFgE6E8nEom5MTKNotkpzfFKJs4sluB0Z+oFs9JBgu8ItDoYaC291PZHQXpgihmTgqKXkVowt
0auvERofLGJmtYK9Lx+wb++DupooFQfzmQx3NvaLPaQtXuWkiliyN7Dmx6OxupfUoib8hV4ib4QA
YtxrP4aJaaYeywRcD4knW+VeVwE/EWq7eXxtCS2Dq0XSiGk4DdISU1G3N8q8Wo+DSqQIJwWBQWAT
O7mYHtQB8l1bNAon+U6Fp7/HOohsU19FsVmhIH20GGA94kWcoQ+H7GThvyg8oCL9CuysKx/TinmM
bYzNKo3jnwhvEmZcetBesufh/kBakLpTUTlZ94AkFE+uzpmOLqkvkgcwifAZIqt4EvvyqdVofZs7
6vX/3iUPnpwFGRtjS80kptX4N9xdVecBf17y/o/v/33JM3/TVMISJPEPKOr3Jc9kNZzFW4oEQMZP
ZTX6nbur/GaxDGmsR1B6eQgY4+9LnvKbid2IZpiiKMP61a3/hNqnKyzWf0Er/3bo1t9cUaIYkwHk
mlmoH4jpLdbSp/IZn6zd5IsOzfinfpADJL9iToAVIsh5+kM3He8Ne/CTdZl7tNHCk765nM3c65iX
pUulIJyEXmGRZ09p4Q2+uLQiN/qQPrVPMhisp26dfpQPt/3BVLyrTvdkEWVLsfFTw1XbNVFvfH6M
iR1CSSJgnHBstE+d+pPgM1+ky4ZJKDBigtiRiccaSZhL5eanjuAxrN+hq4Fy98of/EoqN73ggebV
lCBonjmuuHKUdi0IcAe3HaSG2VIOM3NINf1PkbuFFGQvvbO++/XnnXTtpQyL5G38nJbT6DEF3yVb
obG9TLepZ6gOh8bOnqZr/VzsBnGTlatRO2JmMOBsSufykN60V0FyxMmWg3oKWdZtIfqIaRJ4QU21
1oDL8ebRHUgDIIN9dogOl8cpVp5JOyi/L0IYHWLiAfoNNov9uE52LSj7d3q4f9+/i126LA9QB9tp
mWS7MltFFMqY7Wj0nOjdP6tuo3WH6hFc6OCx2kkNHyomzsjpyvKt1f0wbrqnFliSCTWmwnhdMtCa
OzSMNXljUxoKPGNTGikii8NyA3FFxzkV4tMuE6BxwkWJvDooN7iS8CzMQtOAMB0ajy3Zo5ArIeX5
bYxV8fPJMkkd9IFnHAig9vfxuwpztOWTZms9VS5AJ2YX9rhV3LlbNkKDXRanma9++k6zr+mxbazz
46ytoYy9P46436IYSwiNsYv368xDmk6oI8AriMOr9tU+fhfe7h/xl/oDktAJH494Q5OF9xTpTtub
yb/GlxnEoN1Pouvk0uHO1mT2QEgEE05idyj+E+ARjEdyR1qrL8Ry2LIngdbRNhxbnMqGp/iN7Muw
XD424zfnodEW5bmFd9nfPSndVbzE7OXyCMljmt/ls/wMXiCDHJw6DhEM49R+6EtkvrfBpYBoPzjW
GDvZyRnvWHFCjgf4IQADaQqqtwXiMwX6IiQgOXExKcnwlqI6bx30/Zwxbpb6Y3yWVYb6G5UwLhg0
LpkIl9SLUtdQ6SCjcAEjBV5Kre8fNO6tuU4x7IKuCH7HmYmeBus0XNyb7DdacPsuH9CYgtgnTryF
Ugi1k6cwL+Q0K096AhB2j76+McgypI9exAGH0akw0+PDJkyuNHMwRriJ2Kl+obtBIh1yM4jkNXLM
AblgUnOXVqdkiLfm4KM8w3EAZ3zUyUyWIlGz5fbdspwmQ+5J+67SlRyG7NtSV2X58Mw6dwqIXEKK
eSh5zWhS1vr4yZgp7eAwRKsY2tUlM3ysvBmW2fc5LEY5CPVLCuNU5yS7+Wlm/YzrbtsfrRdCTT6l
b301tc/FQXt4Ba5fWuXXD1+/zgyUXf2kXwd0a1dJB7O/Ejv7lB2yA1qA/CCHbLfLDDoniwKSoeYo
YevcBQnoy7Sxsu/HEctTv9j3IFGwXzbNDjD8KT1wuzFHnq7RGbsx6FtUlRZhvDgym5zVIDVJafJz
Z6RFblfTxcVAGqyktjzs3LCrMHKc610ws9htckcLs8twHveXQn+ZhvpbIjApUrYGvB95fOPZgVZ4
Xjm/5gKK75tf3vZdR5KCiiiMiTmd0h3jSSOwIDiL+NM9XOOGsY1zB5uVIgeHU6J444r5O+iD+aES
/M7sDiINaVYcgRzEwztJAhVGut5DJn5dMBdy/viWLDgpinCss4MBXXuR3eC1VcNAONOtXRYcjDom
d1+/RbtBxXdi9lrNhy+D8SpGLR7aaMjgQfad6FRDtvVuKqR73Td6u6qHwWsrjPxdUrmwJNMR7/U/
Y4P9vBYI8RfjbpwjfMNA32ZE25jEA/+/t9ZhPInKYDZqotX6t+J20/w/ZAx///5/1jqm/BseMfi5
zI3YH63d/Gk0RvNIVPzH1/6oc9ApSAYq6n+O8Oau7/c6R/ttbgfnskybpfhUR7+8d6Lv8p8z2H94
/Pzx/z/PZNFSzdO2v0zj/vq6FbrIP/d2sdSqhVnqVjjJHszreMe2NboysXR5h6c93rGF5mGzHFVe
ybrMygzSSUWkOqOHUsGbmakqlNconEcR8f5ygDz4kaN6kwIxD3BG85JFtoCa6A8Ap4p/CUCAFt1i
3jLmPQ0mrIdWDrHDEArbyPRmCvfEpjpPhG7L2xJ2DR8plNl5IjTTbid39AYXxp6LJ4bNRgmHZmbY
zB+Gy2ibyT9GVlCHZuYNX3EeDkmH7t3DZ8QROfLRk3keCLxwTit2fLbVkO7Bq/zMlewET6slCwQD
vGaXW14Bi+bZWvX7+/G+rY/ZF/M79/4BzVv4dCPoMdA/eNXb+U/9YB6IT/dnHogIG2h+6ZIPf5rg
1ta/f2R7RgXMo7qT/EKwumsuH948w5rHOOTe9Gvzx8TPMoBVuKthtSNkiJz+ud7NnJHoTYIqf34m
+W0p0MlsmkPmaUOYec1hmoLGl57M5+btcp4+Sd8h3WIp7YYdHH9xS5jmRtsVa/NAABzwX5Atel+E
wRLDuMkCa1EEkftT2r6wi47KW8QB6cuzYAsw3FvnCn3dDCghD9G53mRP+QGeYwJENNgxChe4yE2M
NVXArzZ1IXRKV8qh2KSog8fMlsnfwjb2ewwNMWfhHXubmVODe53VBpc9uCx4+GvJUV3wRmEs+Wnt
Ws/YJQuRcVaxyGBZv5gQiv7J0MrtHcdkMQScj5N97u3+Eh2r3rY+u7Xky858fpkk8gOgb/Zr4836
ZNe7e9GWgQBrOClhelC+CLtqcQm6U7dAGOETNLmLTySTEe0+1/jZen6HdE9b3CHGFZvqGeJVXbkz
xohnjgec7nSc6mwBbRVBRrPAc49Zxj24bygZ87NxHZ+7Xb0EnnPz8IrXI1f9PLycjxzUeakD4OVb
MhdclIAUZu0Hl/aarHtIuQwibnaPXdhHfZsvjEAPOKSFsZOXNCFbnUAR+/JTcDVi4IBUxKkWo3eW
dfuMs/fC4sSdrzKuNBkDjTOFFGxtA2aJP3/lOhPYzW96k3lM61c7SNa4BXCqacVD3ekX88U507C7
tejctn2DbKK0TzOHvIZLjmFRvlSIJLQxDCx4jtyjWFRk9/zwuNWMEJnKTHzHy6hkf0/DYTGt5yrz
SqSeDT938LaSh6/8+mOrgXpn9vEobqbTzIqnoW+9eBG9XJ4ZN56UUxmKoDlr5qEzV1gq3npjSWNB
JyGTvRbcj/DuwVmaLzb66f5SjNcOZkwg7o12Lx1TuhEJTBiWy7xkTL7BApWtx2X0Mu2sUN4yAIZG
dpmzLZgQ4fN0/Hqp3JeX2pvPrbhs1uqvaeGNk6i4i3uA0XRnayI2UrZJwUPd/5rZ+PiEF9/yEMh4
w4reJH++7IdVFxqe5pGuh66hX84VOMUG1e484SavirNArOaJ7dlmpju4w3paR+HZst/eiBWHjPhw
5GBe5fQDmZD+vIZhW8elNq9kG8RCECx9zVfcykdWsKz8NEzDK1cOw7qLa3kSpK3FjUMifN0l8NMh
QYOC3gyEXUtbGUCvj7bjEuwJ3jM6+ZzT/5OsO5cak1N9QgOAUxOwnVsROPgc+/Q1DtgQa7DEkq6z
ysEjvbbL2qNE5Y4znqHeOzgQvwrOJyFw/mfPzOS2EM5x7WjB+/s7ePw8d/v1EXtQhzfZd/QUPUFq
yt+oisXFhArKn38U7HssGN5nDcQJcySPGTEfqnPlcn5b0YdDmyxXM42y9iDKcnvfPU62j2RnVksc
c0dwFCq3B7EM+Lg70Ybk8wCavn/DusOl/iYOyp5nSmx3dF9ofJAgYMXvC7AhD18vs1Br3l8SZD21
i2KIaUJuc2pyXiyJqqw54hIGKyvpfTmvFI0PIZKj6F0ob/budJoBA4snZVSGCGMKo2WHVvb1drgd
aDe5ml+5lrBMT3aEW0w4LTjmcu7PhE/xh9ObsKJlTo/kxbKBsdhT2XZfVDYN2JycCLbGXf08vM73
BtKQZe7NG2SLwh+OBOho8QrBPvKOypbsldwZfv1O3NOJdfFtfsvou1c9o1GuvxMWhXYTzqKd3v4c
dxIE+lfg/8+WJcLebpfPVPLO+zuZcfbDlWCkwUnjKzTerrHJfm6LGwTh+5u+G2YK97pcS0vrIC2T
rRHceSlbi5j58k0znBuuLItXne+t7O1ypuWToezm8B/NZTbgjWFrujMKTv1kvvbn29tYuxIIZUvW
FtAyfp9UuogOQxyDHP0Tsktwf6tGZxhdMnK6sA2SUHMgsnsy/MXlAEm4C2ayMFdX+rBV9+KjDUIo
lcdhspNE+zYLB3e3Zcl4CROGz8sNv2KKIFur8TZB97cvDa/e47VdE+6G5I/YUrs/JiuMf48R45KX
3r45Y+GSYnt/p7+bDF8rvWIFtxokIGNDeGyQULqIAt1bQPgCh1CTVQIjQhG97+MAWCOFp1f9STr0
y2mL18399LiHj8qO2MnF54GZoHR8nzzMkD/SHl5/OAivg+aXMp4EtrTkzXxRAuMwj/Y+5Tds84L8
ZL4RFhGKcAyNpeiLMPhZrJ8wuTzP2Aw4EDohdmYGo8g3UAvUQNjd9oj3ljW6KctcEY6ST+wI4tSW
HEYV8V+hL9PAOOp7voXLGX0d/vDfC9PtVta2ebW2Wm7zevQ9mu3X/pWSjtt4uiZPGSSl4ulGcJtz
eRr6Fw3JGZwBtPDlJofgjV+Eusl4BzW4jbon90HDI4wvFXiiCPRhlX1nG+i0IVwiGFrmdmZpJYHF
sJ9EVLXzMF6RPgZicC5Mkm+RK6Ks50otoO1PQTx6ORNRa9s16HjyK1FMTkrStuUrjzCG91SRm0uv
f440Z6CuegiOxo8CZDbSbRVUpQNiLN+346tGrq6K/w2drsNlQO5OsxWQBJirYWPRhTGsTwPV8mnL
76Z94R49dzUcXfFVWBTRwsivffoStZh0fIvjJ75PsuToPGqGtb2O2W36TmKQkC0SeEf5Ok+PVvg4
pFHhTqb7Ae+h3z4WM0G39Nk3+cjhB8+seCrEZf8s/pK1QeuFdkoSxiZGR+ZDn91kcM97JJ3PUQkj
yEm+71fhneYzLRfCvtH3De8DtSgpjZNbpk7+VJzvqXMRiZh1BE556eBY0oMhsohQaVMDQBwK9dPF
l7aPU4eF0BTcLucRl8Ybe4YrGJhfO487KSoBsGCH2KnaiOquHD7/i9tMDQamLiuipmkM6JR/A6nL
0t/V8v/6/b+3meJvBkNE5n6ioksKhqP/O0U0xd9MBW81HTdiSJ4zhfN/IXXtNxmMAO80XcJqA+uL
P7eaHCvzSCaMNMUzEP+ftJqS+C+t5l+P3Zgx9z/FOPRSnzxUsRFDvKBkk7lzjyhbKt1YVL0kZxZY
BEmirXX97j2YhlvkeRPyN9fiiAbrbP5VvkjkYURb84Bud240izUWvD91g4JsAycz/VGelJ2+ERC5
QHNih32Vt/JWOw376JpQCOYraZ++3g27MlBx/2AY7c29H9DvtNCdDvYjpTW0UMuvx6A1PQ0ENOV2
cCk1aW5oklFtKTBMMNOyoT5oC/BMPiXlh1F7lROWUdY/0tyaSPUmOQPEVp0bn7YE2FCiAdAt+4he
6Y7wzrnfXYUcQQBS0y7PNZQblO8JvIODDJkhZ0jpzPhlHIJBYu6EpReKSjH+QhyK5UWbfMrRUgTY
hQICSMtKfoP4UDBxJZxMUkpHw/4GB2SLlqdkMRuPMTBp0l5YEtt0k0p+Nn7quEfBIJ88AkhBnWLW
XIDqH9GPj80Lc9boJL4NMMxR/uIAOu/5bDklDDD16R4tlFfSNvEQGQybFwsyrbDIIoLd0zQMLj1J
j2b3E8rRR/2Rwi+cu4m5cGxfkhMuJpwQISRKYIENdXxhyOAgLUBYAEmnQRvIq0GWVLqA0bz8KbLc
mlpVRBdgHh79punmrUt/vz03r7+kWkxRUcjQZcG7ovFPiPP1ItW2jsLRRNMLuiEcZ1OFcoM6dlN+
J0/DsfYROoToKXY3H06KmYOKYdrGxrTNul10cb/EijLt/V66+hZNsIOKCd6Z6VZygG1RROJjHxY0
+6y/6JtMll8Sv+b3kStdF5b9Sy/5xr4KGuQbEq7rxBErg41BZ1OS7og8IXe3NeLvoB0SG7VDB89n
lTxftjWw9r4MafnRRRtiGLn4vOV7K8Xn4bmoGSDY2Zkl/jv7GURcTRC4evWbdhaecYDakPnaL9vI
E5843VS60bp2BcQeqU/Ee4aBIDC+HQU3w0PZiP0BoD9/QiYc4M3SCvIjKaVxkg3IdlWrI3bvEMD2
tUXRwO0o+O2xX5yL9+Idy7STojqMGYr3x1Zb9/vh6X4GMXkF3M/czK2elBBO7y49SKvbUlpNK7T/
G8yDdwkHjbMA1g3A6RR+Yb7BT9i795v02Xyn5ZjalXDs5GcErLC0+vv+huBenZubhUAVjpzvu+Jg
ezKQmWjZsbGKt+Va0bBvfflpguJ8oUrZlJ61FtYoHpB2oBZ6OD8/hEUWzw0XWOnoaFE7Bzcezgd8
XriGN5YfOFce1b70rnhIQDGJeZwQ8OIqZj8rLzcEfvr3VtZo0iCQZsE0uPFK0+nYnehdW9aLcj83
twWVgbzWXu4nQdpwl+WYXbzEiHG/Gkl3HxxwWIzP/TE7JsfoKz8Jh+ID4auJi3i7VpbCYQQBgMIq
/VQf6aldt+a1eVHfzM9fX91EC1pKtD3Dd3aeq3DtCnNQq6/MblAU60ABVbIkGgxf24Uwjv4sNn7u
MZAMupSYuAWuWnkm4gK/VC77YvJwbeRCubiEMqb06R28CXKquPm0rVl7DadTxthjJyBGHA8XR/fi
Z1jSSGitvXvRl49XzJ8pe9qn/jii9doPHwagS/lVfzVLxdNDdGhYuY560AwLtXJvkm21xxwzvFkw
ZJK+bBAdQ7zfIVeOVNFcoNVKXVje5YSVSbKVTEeFBf8jrrfDVuxg1wfYql+AGHqkzg6i6pPEZANS
iXfrqJS75jPaPxB5UeQglMPbdVMtJXwk7h78J4FR5fdTv1GvyB31s1RBLw5vUADblfGebS7GoQxD
XIYY/T0htHKrjfya+rFXHNQV8qGnaYPfsRne+ieFdBSujy9Kyna/bI5x5xNI/AJjuq+/R86jwo1s
YM/E1XTDKNEVZ2RSxUV4gcZJ32JOBDMMdodr1OciClXWIFhxCl+/eHxf+Zpfta/8egN1WJSVV6+4
lMslXHIRDfQCVrliwy6XuLS/oOrziLZcXuDlz+oGHiO9k6+3/qpDaX8oV/JW2ltr0vbW0348iluS
P3fjsfQqpLY/6mbaiQfCC8+XZ/GAZnS2JBTWeA0zsfCJgXHFg/I0HqQd18Nnsh4PyZpHb3ikZC3J
nW0e5NpHbq3Z6ga3vfEwHkjr+TTjVxIGYdOoG3VTIzvC/rCIvFz1h4H0ZZuAq7yx5fPtB3Ps3bSb
n1V5wn/hPP82z8pO2ZkbZWc89W8zemM9SeBztw+wOprjrluaMIQYj88Fw1t8olRgKI9hSlR99cOr
cFnGJ5Hf8enxo0abhLb8tm2A1CYfILJZp9vkVL8g4YuO7Uu63VSLeH87pltMm+8XThUI44DfDZvZ
mLvn8iMC6dbeSnsTHSGfgys1a+WNPoEJ/vTGcwqh8mlCKH2xduWLeWhooGP3BgSM2QvYM0EfwxPE
/Lm6WQhMmvEhDSDcz6DZElsYMFAOn7CrwpmliCSZYINCLTA4UP42yuctfW1GZDHIU6MtSl4gN87U
oVirrLApAVK77i39eQB7C+FjSULo8nHIQckRYpxQr9yuPXrI6/CufUl7Vk4nvaZXSDkhEkvEqtI+
wcYdoTBhqXjKzLVUB8Txhk6MwFY2S/Ks7f4534kh1Mvvx2uIEUGyOcA5vaKfQf6AkEFNHPR6OOQF
yEI3yfknPiSHuafQX4dndTV9JzQMg9Nv2MUKa51iVaKsEjzM7tOaTz0W9E78sALfsHN2nk0nmBs/
D9pr+pTTA7MnXrNDuavOTBK9yzWX7OZsZPtI8UT78lrUx/EA25tbRRBXJDf04b0I21BicWKPh0PV
2oOCZzlyycdbu9PeM+U1/oZbakDm7+nfKO+kTZXGxDjXdFrWQlY3/8VtC37PBjZbpkHrImn6/09+
RNr297blX7//j7aFbgXima5i5qzTgfy5bcHAC4oQQS7/5PT8qW2B9agxBDM1WYQu9JcJmQpvCIqm
ZMoSUrj/zMXPpCP724CM55JoqBQaK8Z1c1fzp67FgqJ3k9tCCrMaCu2jmzAeidw2i8nO2SflIu7e
IjxehxpantykXt/IrzEUnQZ2r2k9y9mmVpGfGK2fJsBWOH0mAryWmhG2iKkTfMX3WEUiJd7wpMPz
RrxP/eEh7h+R4t9aZRHFySor+5NKOLlgPp7bydga5kuS3xakFRDjGvmlKBAPIAXpHeeS9FJ7Bk5h
GYtLUumHBG+NCVuWiWImTuJFoq7l2x6WlXurBjYZyWvEBDsLaV3BUhjb50goV1DyfH1Qds1wJwOd
gccNNUXHippoiwzIJpqKHyWWoAbfN+0D8QZMmLj/vEVMy4WWSRcoAqlDMaqbGEIR2g+TmgTCvUlI
qS2kswo7erFidEJYjw7QuruegGdp+B6oINtvqGGM9FHp5TP0RyWmpcJHZ3QLkgWgntotcUyFzptN
SGeuDa4sC15VfLVmsRAwb1Lq8Shp5o8oCOF0YzelK3k0OpwbfYHHaqDNb9qEK4tmuZIGeCRF72aR
uaJYeFg27lIFa2JZoFw2JhKEGgwrkmrwL0iDYSZ6WU4lVHU4E4qYuChvZo9PB251MCNB0XsJNqoo
gIIkflOeH/jeyPfzSNiSpVpOPjxXMUG0An46JtI746O8NMSE8WLa5kevKMENOcCry36YdePdW9br
pJOWKVdgUcFXSWgadcoyHG4x0WGCOnxGGqYoNa6/VoGpOFwASVzpGUau95wZrAQbIv/pJfrKopJW
TdZDNCXep8wuh8G4666pwMuvrNG/mdPrf/Uax7qBdbnFiqNSuv96qf8IRf3XKBhDnFeqP7MdTWjY
f/v+P9a4magtiwh5kdb+meANNIM7KjxI8Z8kgD+xHfXfgGMQSkui+et4/rLGmfC6QWf+c2BG1v7u
U/q3Azf+Ru8ubvipV6kgYfxSQQwZIfIlJ6uFrPhAndMO+HCZAuStBoaRfgkGIcJjWsMamGA3gfq/
1tOXW/pYQmJfNJSAai/T2GmeecNHJZIMRsh3QtjxOdYf7XZE924KCr0ze3YiMwmMsBPVDZm49XET
EQZmi2Wku5UQ93iFaXaOC0SR6b17Lyv/Nsq5o5sJRkWCl2QEhyT3ZtMZtxcrwXQ/jTaScQNspNHq
mnrwZF161qd00xcqpKFxkeDlVPZYVvTRuEmjyWHXw75/hOE5Cn6hFa/3KnqBfBqm4kycumleL+tv
0k3/mIzqvbiNTqfHh3uXLdoLplZSW2teYyW73iggYXakNprrxqSWncPt7nKzqBswgSFrjni5rybj
8TTeIYg/uhTmeAk9WS9UgKE43sZmgw5LA4P5H+7OazlyLE3SL7Rogxa3EUAEQisGyeANjBJaazz9
fsiZ2s2saeuxvm3LqkqrTJKhcc7x3/1z+lqfZaPe57WyFrXoRaLYihXopazVK016F0Xsjtg2MCwl
q1TwNgb1mF3D5mVi/SkE2fZbFLMmybaWGq5KgyzwWKorq+w/KNuA4FicvG7cyNrYbnJpzn/2NPup
eyU/NLThNaaHDUyEjAh2USmDp2Hyx4U2eOc0zG2qRTc0CTpiYi7Flo1qDJIglDaa7NvNoKLmEeuU
CQ4OcoI9KYgwviu7UC5gzw8HeczxiCrLduB8F4QWDaJcnuNxjYd/IfbeqQ4ZqkvvIdYqMwYZFTk+
RbgRxvCo8mBPD5sxwadlphQFeds8rQ4xyU80Qj3AFRo95aO5TFNrH/RmuylZqeUkuNHi4UjegPYv
r/NWfqvFzqmDySm0/hqP0yVlIDtRtV1b6Tct8z1jZmJsUf5peIHbSkBoZMpcIOsn1pvUqbauVo7J
O2ouyosnzBqq4iijd+v74qNuwOTIUMOGQnUpN7A7Edw17eml3LpV1pCcnS1hJHcM9gNDVJhrjfZQ
zZrIYvn5Js/RT8gejQOD1SK7y5PpFlG2kof6SvEyDIwOuoPPaLeiiVJkijSw4qkaKk/RmUBZrOqY
JMwC/NCJNVwORrlW5co2cuSykI+ZSRFKL2XPmfqkBTFVuvBQZLIVooa2GCp0DaQrConW/8krAVYu
rroGV1cuEP8LnYE6cpaKP1eC//H9f60E0j9UC/gCPxYxXDckNtL/7Xv/1RfGhkOlsuRX1oe/+sv3
TtGJLOIVs/RfXOp55fnLD6b/g40F5a18i6zoyP7/jkivabMG/zc7GB3LGuAI7Ge4zHhkv+92Iz20
xpyyEFdFd6gCg2GOiOwgGEDE+prQ5nSv/X5tFKKNu4siokU6xSDRcMpEjCSl7skIZbhfQuFMQrn0
C+Pq99Im9xVbnzZK1rk0aSxbhaMs+8bNyHtu4sAqisC2FNKCMjpyhynb8jadoDpitqsttDMGXZwx
9YlUb4XPIEVh5tqkGpg8EnowGoLDwrAO9eikELpEzekVeKkQ3qWC+HNs3jOGyKNKQjOxa0X8krO+
eo7UdKeoZGXbylgE9IdMiL99B7dMxTTQiJcxqXHFIhMxSJe88VTAP5BROVSmwrQA1LQF+8X7UNAi
hv6d4Iceus7Weia+ubQ0uSeJIG8VlbiPRBh4eu2rs55tInpjok9RxK8gy0c9gzJnvMRBfVatiXEC
t8FFuC6kexBby8TwV0nGxK6Y9p4/Sx3MYfUnTgJ0SsiNq2nKQo+JNmc1B+7XodK2dD1SJBouavSy
DlOnVq4TD5sWZZCuykAzTQYnV8+WVwGxks8K1VJcenke9WC8Rmqz4brPrl/DYkbLqT+u+/JDVWkC
pw+gzKyl2Tltq+yVliNEiLEvosw+ZUiojeNhEMxboABD43LUFvgu8n7dmPFV86tlKRYomRZGBlEI
9lQdCnm8H8QS7WZW8UihIpkMwwgu9D2B1GiZyGxp+NAKZiCklw3VfzdrtIISF0fHS973y8GkvoGU
goZKEI9bhRElZd2ur/kIlyMmiEjc9AVI14HmhTnlNMDsCAM6ZMSJ7lcoroLpTtK1YPws0AUjChqV
dcNFNuCcpjKbkSxLrqxgpG0Hskx0npWPdnil13TRmTqo8WtLyjgqzR0g6FNYtW6qISxlhyrlPUQp
7ESOoxWISpcFz1FflYxUgp4E+IfKuMQDGJtppC3fZSbKwwgwL1fBmyk0axjtburRGPVaP3pxZssE
vgyJabg5bnORGr6G3BIXc08PTk3eXSXpMQjlj8GkthRfA/kSR3vdCJaJnlHu2zqhltGsmdu0PTzK
VtxmxluqN+1y0MxdHu0tIEFaB/y9nFYqsiKncnIGFvbwAO0dQGgVFmzlxMFVOv09KjHrpcJe4P3o
icrNVAC8Nc0xkC6WdphT5oH4QacFn19xCzUcHKWy6ZhXFcCN89GYJ0r+emwFAFuILIzQBL/9mgAf
SBNT8z53FTW4Co1+VzkyaxFSuT9cyo42bE12MqJaMt4gdTJOIj+rIWGehISX0boL9YzqbLcBQ4am
PLcSaETV2EaptW7QjZrIJM0wDQ8fNbIvCLXMdtbGvxro8mFE6DXwlpnaYvSIt5LVQYxl4FJJ8PS6
bTl9dWPoFB2GuWyyO+E598xDEnANMsmGm/gM5M5VcoREBfAlghxBct+/SVa00VPAX4zNKVlfDuqx
SW461iy/nHdSbglpVIR7Qf8yDqCIfkXpiw0jD6wDb61xEBQ2mvRGlZFciScPnAYO72wcd8b0ZgJ2
gM1OtAFXEp09o2w9S/pTp4lrrWdAoUE5hpwh6w9xxoOUWGzTk4qDN5pThQP2gUZ+DwfjK4m2Yk1M
nWuHmvsvA5op7qG2SrZcNmwhRbXV70lLmbfCO48oQpm/pnymUhkTVU41UUCe/+ZbH6b6OkSHbMIU
NhBTbonM6IJtGC81dKpEGD/L0bDT9kfBlycV/oKS+KU1RHuloVFRmNwEcpZRJhTAE4QoqmLbhR1M
sOTRtzLujQF7ROdz3G5Q3mOk/jgL3ozaePcr5kTGiDnXm15MafxUZJjEAf4lhYfo0Y8UCtE+Hs1z
IkPvLsgnJYw3SGmi17Sem0r5LrEwDynvFfvTTOfo01S7Uh+3RSc7acxssSkJXhkGsC6gfz0ZFCMY
duqASlu+dkMxI+iqhZH5eyEQL30QwP2GLCasqvKSm+3LHNTyaRrspMIxkugtmJjyMajTWfhMliG/
XfUGLL4OThisFlrZD3EYMxOZ+Og1toGuzCsnDgaRJU5oYRSvozZDKB0Ifmkh3MvwyrUOrrzuqlrx
qQiEYYzGGTRxLg6zK7bKE37SRt0oFNJIgOAa3BlDwb3k2HOU/WmTePXZqkPDJlgmt8Cd6fyFDoU8
Mi7bsNwZo0SdJp7EAsQiBhcrwfnk99dKLK4dH3Mxzne9xUgTQmGhxvcpgm3TgF6s1wHrR6SibIGJ
LLpb2nPb5hQetCFfRUYAU+NHV6NbZlj2/1FjbdK9STNdIclvQt2uEy0ktkMT5X/u3pRgIoInDSWi
YrLrU5Aj/wU5zGS/+Ofe9J98/3/vTcGDQQ1TWEGQxn7l0P/f3pS/wluicQZUkDj+iGSqWEs0c67O
5a//q2nlr62pSsbTosSWO8k9ngPq/4Z/RDH+LlP8/Z4jh/y+Nc3L3FM9Mc1dWdqm2gv67+uYNE+J
ShaqVtd+yzB5yAkEDZyNUnAlsdL+9FqC4Y9BYjNZz3lpcoSL9v3Y3QygLVnMdJrcl6ds+6lkDKI1
W98XTuXkuzLFd2s6oO9pXJ60qLqIWg9bGrXPy6VLVuMbs/Ajhtb0jgg5r0DWkxFDM2ryxxTzB4HP
f5JEPlrszlohdAWp3MWzKUKlGbCqXMOq7rlPEiy0jqkK/CvQ2VZqb3KjX+XImIf2w20opPepkm5J
j2Ek/cjU5sxHYqP61kZNlI0ZR/XCqrqrNmq3oAmqpaVKAJHaS5lg1mP/KDOUrmXwxX1yEsP6WU9V
wMDsGcvR9oz+ORxwNfY9TnSYZqtsEEU76PvMzubo9ODthElndGyd0rbZGEq/DsfwexxJd3fCjosW
mwiOnP3wrejDLFJArQlRcbxCBb5C1pAglm/UV61nf6WNwUrERWB5hrw0BpD7ObjzMilgn3bNYcjn
bTqwNrZFFb2sAWFW2sZXmcG1wsg1jsSUfioSUAxZAx6VGfcuF3tHyQfdHorkUBdB4JgtaM2sOCXd
EJ9GNR04ywq3sBtqRxbkV9mgv0miC7ey1kON2zmJcQdntWds4sL80MnbiwPeB4n3T6Hgbqf/Ta5Q
v9JIcSYT+Lbol2+JIt/FNINjFMND86zE+BC5zLKIrwKNwG805Hf6DMedrtFQHEqwQYaaee5gSf4q
lnR0Zb07dAZAljkFn2XxKiq7w4TTIqeSIolDFHV1O+bCeci8QzNJwrL19Y/YC9hHpvhEKn/6RIbe
eeqHZ6WPMMvFTRu8T7q/kgkw0jFUfsut/8plehfFh9LatLni+p166RC+2SOnF67KePn5zuXUKTBT
hfh1UJvt0E12RVNITWF8EKgPrYkfiWm9501psCsxyqVsBdmy0It1x/GvEMZblob7QVMaxyrqXQ9i
rZ3ou6yTxhnbeFem6skqBTrMUpdu41XUh5wuY0jq/r2qqMgKCNXOpcUkLukxsXY5dCHTmlZFG+2k
6tMwLmGmrVVOdKXGbLTDWdPHTklsuNHDbRYlu7YTPlh2D5pGTmTu2gzVN3TYZz/xlxTurtS6/6I/
bpV30lMpojRNgnioQu0qlDxX5oAAV3n20MJTm2rMqNIqqDD8djumggYx3TANNqURullWY2Knsdjq
qDSyhpdgYDKq46sHl53307RpyohMD16gSGPg0/NENUyV9Xbwtlqn7iz/ufLDcVfTqilPcoHJC9uJ
YBx7Q9sGJpGlgYhukj8rKKs82zJ1tSmA51h/jimurAZkm1radWL8JmNjMxVnzJ+9MjxnooYlOsRU
wBQKuQ3oakNiPDQgYavmyhQh1AfsxBJ2NJyvpwzIVOwPNzNn6g+fX88qOgZjKiFat1C66VkqpuZj
MkJ03kBeBUnnlgo1K6mb+2SGgjVjKkeRz12okqM0FiG7uKwHAoKtSSxt3WP30Tfboi9OvUhjhmBe
Ff2FR+wKBoy3PPzhlIUjV3GyMcFjLxevMoWRk4QzfBgVGvrAreHNGS0KMLJmQb7X7fvmqpdga/9z
V39TBd8Jo9OSZUtVxTmE+C9Wf4NNwp+r/z/5/r+UKfEfdDbMY1iW7D+5ocwo8KyaFOnKSF2qPItW
/1+Zgl6KPxTUjIpcJv2hTIn0vin8OKYYJBz1f2f5t+RZefpTmfrjoc89U78v/5050k87lTJeaAos
cxabcinkj3jsdiXRZimvzsPLxIm/vxdPQBnwQGjXej5+ESihm0I4d/G+RP4G5C3C7xK2IbpFeFWL
MxzvjjMmdoAOkLszKUsD0IP0SUSu5tS8EiFP4rfAa4LzzZ+zUB48c39NH7fNB96mlL7Gr8F94vKj
tcs0c7AMnUhJU6V9I1h381XXP/mQC5KL5G/blzB9xYumETDAvBlR7P3ESDfwt2m2wf5HKyzpy2Od
cYHbk96L6lOqX1ieUYvqhUgSUYd+Wu0scVVvh3YTRfTV+nZYnrmCSCyUif4lG68Uxkufk7zH/ck8
Gr3MDzf09KrpOd2122zPQJirRr81O9u4+ccUiyaRe735KAVH/oFzR5JO2HIYNF57Pux4U0rmxXtP
h2ZJqw+dEADxDBgxIwsoqWPchpeBLVU27hpqe7dF+G5xREkyauymcypvgVck+2DTX4aznm6S1x6I
Rk2eKTj7Lqug3cqbVORFnYtwYMLX/kn79bLAz8g+JW0pgU5XAd48MYkmdlmDGURnLxvcWTWnByjR
HLHr4pwRVguXiJcr39gNyp5XTSrmJAUNnd+EvHCoZMHWZJ37rl/CD/mNVSjj4WE94/IZSfCuMIpg
AVnpyXc4OklFEq6BWUqdCY/9hM2ExOj4LVXSUvqg1+guqovUnfYNtqHoSb9YDZr+im8zhJWM74Y0
LFJccKVZapXPuMCpg1ptrgdbQjSt6LYgCmhBxlyNR2Qj8RlVAyMiuwH8ANWKJGcU0IUSIW3+cgZR
QKngmQ4cDNQbHcMgfukKIcdiPD0jQqRm2xt2DKxQn+NDpHE1b2u+DZ8BkuSGhyq44AH2oBX35gG+
yWQtAoK6lkpPr9upzvA5vVLz6tuCz8bR1plmTUtIECASn4xXYwXqUMWliMHmxzTs/F0z78onX9vy
weTOzMGlYs+lfPyJBCxSfWpPyapl7zLGL30AE2j4rDTMryLmQGGTUkLKwXQukKmOXfcDZnPmVbSO
PJfrVF9kGBmwB/ozTUVWt1apKSM6Q0gQiY+amKdwp+Gx3uGhYIyjOYXDvkySlxTpEp1zByJiFwNm
PaEhFELQHC3k8f4hmw4vtLqu5nyjWz0g4EKOzbd8faBvI7DYvCTRspuu3rBVsR+GIFOdtKP7ZeHf
1a9gWT26s7LXYH0uWp+6A6RmBo8LeVOBKfS+4EB0L8OLT0w6slYGxUWvurUQgfRTS2M+BtcjNEMc
6OA9+Yd4aS0ZzyypqFngSQLKOK46Z+Z/VxgafYo0Uhun+BJpELww2Bjbwhimbcod7V8zmXcTqG/S
VQp5o1a7QduOjy5YqV841Sl90pi4Unp4rbhnIx/vBf8gFMdL7dgtv+UNX+K5Iw3WZNAIGA4rWXfl
ghq0tx67lHaRRurbfOrIaXL9SaYByiTbe3ZOMhEbBXXlMvn6IgL33qurioR40EdEC/NFsWYW6+A8
1U8SroMNCKtYXixU3m/vnrZRBh5WLy5oUBce1payBtdnJGlLh/rG1mdLVYgbnm60ouP0xgazFs5A
DjBteYgoPH7ck7R4uO2ieYQv6Y6LY9LY6LNnXK+Epps7ftTopcd0i93rQg9FZixoG+kWivngGivn
K7WnOkPiIgFPxqfITFFdWC2W5Shv4q3ZTuuaypPKKSks6Vfzv9o63dekkP2B9BqdUybgkyM8v5p0
oWwXzz6c6mVn2AldCGwc4ahCVvkUiazamOZJw9R4SbJ16taCOmcTeUU8sCVvsmC8KnJ3SFpAj3Qr
5Fh54GeGX7Am6y+YghDxlwBAGh1JnuCYL2xCYVOlKFp4+zGNPA8GH7GasCkoTAp5o/argg0quxUJ
qeigY2ujmYYngudA/FIm/M0LJoAkE7VtJ9LUjD9xYZBAr8j82GVFjjlxInEtZJ/pq/BcDkzHF61+
H5CDrWGRfzLSkN6s9/oB61rKHcPRFTshYUQCTjryVuz3PYBKbPgcSkF0ZctptEWeOtjVmM4ZNy48
6dZdcv1QXadnJd32XImG4BIYi0gEz8iFWki3Ih04hmnnxk8FBfF59NcBOdHaDZ90WD7JrfLIy6Gl
h9RmEF6yVS4a/qZawtbOPzwATNopiDZNlayiBOAZzlSFQpfB8RQ02pwGCUlwmne1uqT4CpSldyr3
EDB7n/al+S1LYKMAAroGXAoSE0WcgiQFEOgCp3IJF2ZtYme6WCk3/YuJuenpHWKZXRWpozdHrt2v
HoVIEIBJVxWrnrH75PEDh1vJ6hkiosX8zsW6Fs4jIG5oKq6OuefJwrsITEqBU65Rev2FZZjFjfPn
OPXvCad+ao95uiKgOcyZjfpUQRmlIsnbW6ClVai0OkWGHKKoqXtutyG+ebP5SoZjXe0Hb7/0z5Fw
Vl/lfctHWFgKYL2Lu4hlLJhLCcP38gc+FOAEUuL5xvzoDtCnV6rrFTZVruUqsXZiuPF4STWM0w3x
c41WNmdeMqACkEz1+bgTduGnK2CYS9fq15JqMytkZYWckuo/unDiJdW+xyFZiR+IjcSHrZ2pgJCm
8Fkhq7f4z93oW5LM+JWmYoa67Mb/t42+KaGW/T6C/iff/5fMp/9Dpq9VMnR++9OMZOh0B2BR0kmL
KbBJRHbzf230KQgQNe4U1doiGEiNg8VfOp+GbkjkTJyHxv8Fovw3dD5u4o9tPnec8wLeTvqbqR34
BWb7zW5ZDj53LBoAQWp8QNneiWygBHlOIcbH305D5/86O/xOP/k71vJvN6XOguNvNyX3hQDzk5tK
4QmLHNMNDMc9Gvq/vpm/j9R/3QzKKsE8TVRE9W/2qspTppbBeOyG6rie1SH4LguL+V50UeEn4N5Y
mO33v77Nf/LQIOHpc/21TORP+dtDK0prHBuVkEdVRTZWB3ZT0ACgb/3rm0HK/Z8vl2EZ2IINJGMM
cPPf//YclhoSm1ZKkVuLpo/pXk5Ctw6Ei2/G7T7KH7L01unhMUO+lHT/RxPBN6mj44vGoym7z0BJ
12oKNwzGXYThKbmPVFR1BlsgCTzMeBHy6C4qH0rdvXSYHn2fIH7xpSXPAdmdhC7M2h/puDJAQHZL
hUt0Kp0siTMCDX1pxb8l1UB7wTCWZcO3E4btIdvmOc7+fUCS1YSVNqlk3tq3qmVzpXnPocmmMryg
92wnyhRa/zEPuVMBynpAHBo4CAPIqQucorUWlrXBNIxFlWmO+MK4zc4Z/0hE+kSa4hoooVO87TNt
VYOksFQXBX3ppxsNrddjJJ7XA7u3z6qcnDFtSBmXW6vznAxX5kjBPDQI/60iuU+YdNFbEiPqSxOG
dilL65Jgx6SSH1Kx0MXmIqV4Vq3Ak8ZESlhTGlaMhHOaRVo8ysydXPkuTB5DBiRPtqfqVn4HO8UD
cyMbR4k5s1zlL5pJDr43nNHvD1lyKhpkccmgWwanQmLoQEnLu2ySuMI1N5R0p9EeG1jwDxQ6DMB3
LtqGDnPoyv5sRyuee4V9C7bZMNS2oY/UaMGC5uWarHPA6UkZTrKX8UJmewMte2HIexGvkh4r17iY
XU2Q8PrqOOS+PcaVE6siLRCEiovvEnBzbMAf8ozXuPlMRLwC1OP18yk1OYQ0/Q6xfksEYLMhgSMp
wQltNXBFgH/1kc6Z3dz1ueUmxXTFK0vVMdAGHxtUp105hvg1XPouMFbBhNMgsjD0jVH0OVrhXil6
ZxB1egRw3bIdkFiMdeKrYX/BS2TLIdWc2NVSaa43hmpAZ2PLxqHCGmNhSOzoRlceA6PFAJNeMCe7
2c63R3TWgX6kjoMytR/ACiX2z51XnzIDh16af4YTb9xMWBp6do81IXTG8Ckid5QmFKs18iKRlI3u
b9WJPUVv3tIW62IJe7UZrGYpgL0IH1k3rKuEuKRJ2QCHr6h4xBUUXVBLxDgb361r9rpqvK6IAlbt
1fDBMFYkxObKZpplnAEoWxKBXWt+6IDIzHchLZYaHRUizUgDioDRwlbl4CXC+AluKjnyKMpfBo6c
kfcdVanbM0v1IgHoChpMaDmAkW2/LO6ReB7R+YaU6r3OpFCb1gfzTlJeS9+t6G6IuNRadenpGNGh
zTI9VayLX3OxwDVZU38toxaKWseRVcMe3joG9lIUfjs1YKpBc4/3enNW5wVlejZbl97uZZu+ZATe
cCmAezhbxrc/YN2BdChRmDEz7ryjaX7XXAuEqzJDOZkwUUlbM7KdcN4gyQCZU/EaYBDn9AMiBDqn
7K3S4JrOGsNA29bwrsjkZf0H7A4pBCckMPBnU1bR81CnuquLvZ21SDrpuCgxPTbdXcKrIQcFh3cG
yzFeGp4LqcU1wdu0Z8ePHWAfKspaVh6egTehbFZjvMuFlS5y9kWyacxmNVCm6XG3PE+HEm/SdM1Z
ST+Uae0UpbQcuEoYvJiTfI+ENUDHRU/cqI3ecNc7mvJaTaeOA0IJT93a4Px38l6wlRkJn9d2VqC6
cGzRBbSUhqa7ine7udIwy0rlpte5RHJrJjK6IjIpoLmmFkEI8woaqxRJQ0nnmfGTYKwDRXQbNDAR
KmZcUyeZHVQfGIlC8YUwLlJO+QrxxzF4Udg1m9N8JUQS8R+DAmNpUhwhvSejcYiLn8Zkh0uouH+z
kHP8/By3G4nduQeWo9UuMUYXXwU3qofLsr136rNC2kpG7GrerfyuQGVhHtcF4KkGePuAoDvUBI55
jga4M5nkZYCLuH8tOgG4IwI/q5FYrSN5P5pvEszGMeG0I1PYq+DV5OxidCZXvnemWjTciQh0tt+8
z54BT7ybpLp1ba1XXKr776R/6QLwoqkHrhovHD+o0pnzcA7IqHnPjq2GTbiHbZZYi6T8RInQ66+Y
YdioP8ndOVO+gcSHw2cuvAjZaiBEVfbaIgmJJ+qnolU42cUrPbrosodl7z1WG9sLPhT51iUYf9i4
s1lvpLdUcbvIXPSYKrTgXpF7MrxvMeEIzZFW7fHAyeVSLZEESw5ZdOcIAyG0eHxg4tGKt05+DPil
CuAQPLYKe20s0MPq9YtAucXYCZN6Ldc/wLmD6keWQc/gIMLWpCpgZCRhUXMrSfCc69uk2fv7AakW
r/OIiTtp4iePZTERmp9sLBy2WZewKVYR7yyh64+lkrotjnTmf/Baf/A8LWIRLAddJ2HBWtV+NjmZ
lqzcpCXvJHSrIEazoZTSMNWA03E6xnYnlRmrixhoTxjlLHC9YfSSx2ZLOZI+IDk0PaAMXa6iVaZE
zU1WSkZnRVeJLQ2HA/0bklW9KREmoTZ9KhoyweRrFL3+1ArhRys1lM0sgrkydErNKTxWGYsUEkBR
zNqUnmCY81JrI+uMhpTe3zW4VXJJe5Rdd2fD7IjNTALtWG+M5t1UvXKNUaBfK1PyNOfJc2ADLHlu
3CIm5nrFiTSIj6aKFjZU9Vs7Jnv8Z7tcxGs0GddhtN4nPsZabTJ3GnCdwZSRMmI5FAx5NabxyrXK
HyX2V1XFlkESXY8hb2zS8MSVQytRHL6nnFes6NaDkmwSBfHFk1eGBK2Ad1DePnfVQff9E87Mr2po
Hp5gbSPQMn5k9Z8B+Sm/K5l/eupWwf4OpowO5Xao7bSgYoFaUFXPVhkFRlnrn309v1QGTj1sa7X2
iEtmYXTYe2G25uI2YpVpMBJ5rl+lNMziCRSJ60tKeBPr+MQXnHRDcDJFxHsJIckkQFjCSEOKqRPB
LkxUpsK/cg8w6murBDsp4ztbFVHoKg3xOCt+4ix+KB79Gn1w1ttpJ40BYKfsqR2lbyRN6nDjcFyG
chovjdEq0BhkhJ/qtajGddZp5zR/9cr6LQQyaoz0Iad8sqeXEMxoaozg9JvnSmN1GeOzpX2oI+/e
woocMYUkkOQl65CYbocpBYemdbqLSx7mBe9F/5W1b3j5ta3/j6xlsJhxGQpebXmuQTD0/2UiBlfz
7wfl//H9fx2UMb1wRNZ1E6qKNKcef/fDmJLFYY7bI1wBGeW3czKjK/zY4Mk5wXIo/v2czKukUb+n
SMQhpX/PDyMZv3I5v0/E/nzoJj/vj7NXVdTxqDQ+8I83JgwF6uI8LVigxikgOUCOux7/t9e32VP2
hM/U21JMAN8vWDYPrX7kThycOPrMrm4BdmS6M0KbFZI5woOe1bN59cNVOjlWC7Gj2+s/1YYfkl7H
dxJ1Dco3i7O1YmYCQxDu3G5kG/wcw8iTwNkNN0hIADW7E7/vesQycMRLRXPlYNMVr7REBcPqV1eU
99xe+yNRiHAX7pJHe/R3w1O34RPAzmXY6M/NV3tkxFPozoCGSVuVG7Jd+opd2cEGjmgfuiyvUBUr
qKLUaJ/nHjM61Py1ty79Cx9ROrbWAVdU06W7zHo1GOcoe9YyRLKBAQNtKe/V0/gcfbVzVBCUM1aE
VbWabtOtv4zrupjb/ZQKisJSugku/1PZdmET0Q94tuCLbsFGiOv5lwp6ZoISsOnr/fCpnXhhxi0H
N4O9+888CnpuXuNn/hRhDbnTfx9eh1eANof8+bXayyTJsw3+DJNN5jJGJoMMmh4JL5JRJ3+47oBW
YsmUXiQQGpwX2K4SyM6vyS0CoZrdspu0SKA5FqfYEe+aC9/GLbfeMxBxphQcc2fODVMekCc0BYID
jC+gB6kkB3qHcYBHiRp4nDYeu6OlR+aVdMlX6kpP5jdfE5Q4+Bf9lbzno9zy6knAU42d+g3mm3wO
JK95EBZvWx8uHRj2G2OXeDuUzkhLPWsl6so3gIoAedlfApyEUZ3d4jceR3lHT4/hvO/iu3ClIyv4
pNsQliJC/FU7ymeLPr1jh9GaHY6t7zErTkdjKW6sd80ZruyRZ5ia8C69DVcIb7NTC2z6k0ExrXTU
qKhlhLTQn2a4nb+m0Eh8WNA6XXmvd4RBD/2Tt9C2UHUW0pVIwRc/vn1gGrPepXVtU6E6UpBVg3Te
4l5yQIRnWMIhZSzyAzDMHc99telf2+JJYuBQOdpBPPXn8azbmbekqwn7Jruf/tPs1yXHgv4z+khe
DIp83ODjbC11ep0KNATRiV6SHS5UInXzw2nmaZL4ZS37R4E79KvYmU+5cvT2yQsb4eRDuV41iiL9
u8yH525dOSyb52YnHL3N3LDIVgMH9BrsI7/SbdevZEhGl05Ysu9v70gU+HKBsAf6SZReeUXqYcmf
AKcnEYSVeHBDgPvqpvFfcXCE0VWRDnG3zDD7P1QKACcmZHAM3is6ooJ1AwCF4cGxsZbKc/you2XY
kF2GqwksLzyQBQGNEj7QK65hzST1BZQKZiuvdFFxqBOIRiDyhbLAgfI2XVuTN6q8iYJTsqv6Pc9I
LFNaRzZ5L3ndBpjMuKeVxglVu/lB9amVRW3QCRJihv2Sn5p+X8pHIomNJduclNoCAWzVLbT57tCP
tng6nRQbw+pD5Pq3eFo9lQeo/S5BCXvGDMPocDH4wdvnOuHMoE6KKK8c7oB21ssVR1btA1ijVlN7
w2yWKjo61t473u7BFRWJGeEh3lt3hix6MZfRo+B4yg8TaOGAYJCOe5y+FKaXk21IYO1EfWsY+4Bc
L6QSOLMUI4QzomFHCrjidLwUPpFNUFiIgjCtctR5+pUt4ZTP4zMKZhb6oUUlRXRaB1wstuY9uieH
xtd/rHNLG+Cy3pTD2vtSz5GIFxEqpHQceX9N625Z2jLQQetg3mpmjuIr0+QIGtCyDezqp9syQEyh
oXskOmyMRKLilt0PdBTafQ66t6wn8i6kxncKyCXtTScRk1wsg9bTJzbA2pmHpmjnmI5UCH7bNuKU
vYhU2DArUkaLFHJ6NO4rkjkzhtBYaIqrgul/YRiDMZikqIgZgEkCzTvzp3hmBOm8F+7NS/MR3sO7
cayo1aMbxlU3heuvGRUzHjbsL+zY0e5LBE1kW4u3XxhjKq6+KXHl1//l7kyWG8eyZftFCEOPgykJ
tmJPURJjAlOLvu/x9Xch6sXNiMx8dS2nWVWWg4xSqCNx9vHtvnxqGg2BDpFZh8g4MRltyhesHwtY
lKtNuHRhDT2IO25y8FGNB/FQWnx+Cudy6k4KD553SoSghAZrOiQPgHrp4FI2EyVEtp9gcKFs5WTd
awpdxeZ59R7MM5ZoPJWGY/bOrKvt8azRhk1Qio5QhwcOPjHbGaQV+zKWtrztKVy0uC8vRgzk1MLr
8/iDw6t7UvNnivqk9+QQfS+LxTIjmOuvgxgyLSSqV+6PnXrGq5G8etECCyfcK6xt0c0ias9ujh+/
hkdQjt/ga0kHlD2/fM51bZbsIyg5xcynv8DpH4TywI14omZlEb9NA34mFGf7LrVrI0PM5KVob7yl
dIpvgQMkx2EQr2dfmFCkOfVseyzr/tY/Ewwo0h//u1bX5lqyliU4lROx2pZbRd2k4GkfjcXMWjR3
i8JKJNrQYQGa3jCNICSuh9NKTEvL8cDPy9xJT/4a3eiWn1vkOZa6JuGnW+C9iXIDBKh+F3P6TYH0
lCtqxTfmkmYUR11qW2PVLbtlu6236RojIkWjj5G/KoPHMe7mOc+L6lRfqhNf4IqUxio8W+RzAUYa
5/gpvPYzYLbvz4t0dndn9ExOO/ize6ifxkW1URYUdVPKCxJFf6at3sn5KcIrvmXPE3FH32Gzmd2G
2VcH4ucjgug7kXKt2fSinPjLzApb40gcx8eBOJ+w0+a+fqeEKfZf+KtU6wIrIKmcD/87mje38e/5
fHhIwMHNSoPw/k1+mGiPxUx+cBfRFd2Vim8KSJb2Kf5snt0LToGLDRdt1sUvJuJKNQ/32pe4TARN
0rfZs/SonczDk36Z2HiWYy7oXt+N1/ilVQDr+jtgPqozNYwrC7SxBUnibf+qgoV/U3nXTSxT+PCb
wmFttwif/FeFH3exM7ZE0Vb9gqFhLlMdj+ORlnWxbOq5du5BZA279swJvKw2987x6C3kcKHeuBwc
Ntg8d4Aaew/4TPx6/WPKAs18drNFd+BnxhfWzynksEmqsyCHGm4D8VqbxjxvPjV1rbEefYyf33OO
WAZTxZn+627lVzpX+V8G330qMVyVm2DNXZZ1KiNk+hhcjBf7OA1iyGDcK21WkV1fzN7TNbRVa5vs
jCU8ObJhIYvcff89Nh2VcQa2x0x5TSgGfUUfqwgxvWrzbbOx5XVR7atH7UneeQxdO/NBe40xqOzz
g4HNBQ7hEkVy6vSbMDvdPAPFNF7DeD5RmXzMHFNhsvfekm2nzJiICPwgtiwzNrUGJooWn030lO7S
nXEMnvAJScm8/mAtsNAv9qO/0g8tU8xuCuLd1XE2XtViCQhIx7d2bK84ZLrv1YRyT3GtwaPvwT7j
I52qm7ETMW1tgEN/dWukl5Vx9/fTXwpoimGy+QgguOJ2AibOVBtd0Zi/0u8dLOgRXjFfmn20htWk
lvKyMGeHyBkwc+CFO9qb8xN65LpINlLgCIqojTmxufil3Bbxi2fdK2ABN6X9PNJKG2kHAaR/Gg8R
XysewcE8x5BBOaf6jn8HAhxwpXxnIbmmK3xRiIkaSDt3Pmib8aTks+QtelYv0uOQO22JnU9+TbDe
QE1l7TbVBohbza+Ab5zz9sWCb0U9AHz0N8WR9z9o6BQPqNmaXu+5S3vxU3xFbC2v8q2FHW7OoouL
3sz161F/TY/WMxeTC61QFijHZp5jxpDXZbWxtcMo5v1twhfvkLqetBd9y+tupi3LTXLQKXI0Oyc6
tI5Hm/W4nDCJ9Vv7Nny47cI/tW/Rp82GSSyZkaULdEQJpKF0MMwtexzkDrPF9cCfcJZt1A6BdSY+
1FOweg+fEYwxJjEfM/w7uEeecRgxETnfi9lxegCBQ+NZ8fHRzHg2sXdChZguPhjhuBj28AeppoIW
NuHzxKJ4tjYYF8kCmeyESqpEHppn/MGGt6aARLjz5g2DjnvhGUOgif5Ob2mc+JWMoePfqjdwmB/F
s0Kl9UP2Zl5Y4WgnjUGGZmxK2dNsaX1YjnbXTgjkUeJAywqb1fhSDd9FzcGcftUNthTvlT8YhgUo
bP4peQtLgQKxsr0FJk04WAbFA+SStnTQebxdXV4sSywJXcjJOW9kJ2J8mScP9jqBhWbvpv9aj/aj
fsiezUMFW81dhCsgcKdwZU1f/PQw33MXXmfymyuIMYG26reMPYH0EN9Ubc4i4nGEuHwOX3kM7qxV
xuuRf5s/DcW+pG66egvlF9rJQUoVTn4zNXq6GalJ8CqzwD3RT0o64dxVxGQpnUOWntclptV17n14
PuY7ioKrefcw/VRdKLyHB53IceZQlJoYK/cSQgUd4r1EPOzOBMa/85yptb5dk5bhrHbJUTp2v8IJ
aKwifcNfQkqkU28BcL1NQqkOn4CXDkPpyXPiVcFfiule3zTdU8lKROevF4ADxsJxqXKsF2m9NHIu
HckRddF+ivJteFOLlQH/kmF38+9Vo6BRCVnlP5rQcUpPksx/8WcLTUE5+tW28Tcf/1ONsr9pmL81
BeMG+pJQsBH8bMyzaZIhZwV1A8M1ktOf8L4I2pORAs+GovL5/rBtTJoWcS4WUJaBT/uf+LP5FL/Z
NqjkI+hlgduaTAf8DH7XohoSFoM/oEWZo6D8ABce7rdffjh/Y9fAUvKXT/L7T/dPFnDITGmb1Gmz
rn328kkLjqtZ2Fywm/IkqcW2KjAaxtqqkvu33tOPpYkGovSnGKXKSh864q5hZC8Lyd9HdviWB43T
61BBbOsqdzwXDG1na+O02BZHSwZGa7ui2aVFcYtq5G0lab1HxRq4m8hgu92RZIrSI7cbCWKA3iBP
GCnOyHao0eBUQSc2p7zareuKYGcTPNI9evVLMALZUnHDB82Cp0cnlN1b+5ElckygOQSfaXGPTLOG
5Vm2B7xzbQib1dzgIiZGnNFN64GE1NpV64bL0ZYfWlWZS215znNgtET4JVuZSAvABmnQ0msCQSdb
Z6XIIJ+hM3gGHjHNv5shSoD1lQYHKeK0ylgBamT1EyJI0QZfBtk16qxLvK8DbYZERGA69ObHaO6F
7xrzXtEIzotZZL8ZMesJdjGtsVEHxYkjjZJYIHsdWU9bnykjJNU+5AH42KTtvPeUWd2tPL04KYSY
Q8tm50ofYctVrt6WhyoKfceUi3WQOjG2NdbXIxn1t5RIf6zoS1Gzj8ZrMhTU3kxb14zClMbfF+wx
6bEK+6XQ/GVmpfwAjIvS5pvIx8OfuUtgcsfIZq+SNAEuP+4ocRwurYaU6hSAs/q5Sera4vYkAnow
NA0fq76TIjoFSDqF/T2KSK163YJN9HFQsN3qdQ9jwpIPZUMGZ1DMZZlGq1R+NMV7pZ+KLFWwwbEi
TSkQ65TwPCh4Y6SAaJroz6NhntyGT69oHuOros3yTJ8nlMFaEKpdCWg1wDafP+uG9Tg+ZrHOuOPS
TsRdyYQn7YudTOJRMtnIh8h5AfdsxXD88dEjO5yDLks8QGmWt8n014JZn3Q6hFVpWYt2Nsb0BbnC
XwRteqPOGiGxUD+VWklmXmN9DiXrZimW/UVRJfTgBadu6OGqpiT3Rb2JuKnb+mFQyRxmIUZr5YiS
zpmARVGSm6+of6+M3PH16vvAVK76LbfRc9Vri9wVeMPDdVZ8Gkip4SBR4FbuYrdU2XtWDhStrZCQ
IiRO2H4AA2u6T6rLZlIf2mfsYw9xVO6FSu7cRftS2MdO9Ezz4UcLsS7Puoiu3nprR2h2gJdmqtFe
bPUh697t7h6Kl7SCuKQ3xq4qzGVHCsIuCmpytVURZF9wNhyZ7XURc73sGjrDY/RsUtlq6d9kudi3
xlkUmnCkoq3XKjFNryP4hrKCKVTxPpPqEnC/RP41vOe8ehFAHzx1W48rVldSniKDb4vw2Bd7s2Q7
ihJL4RxQgl1f3mztEmivGZEqySXdh2uGC7mYHL/JtWk+yzhbaJNELX2m4HWHtclKHVs2ZsxPLxnY
eT/ZDPkFs14R39kbSwGSm0DGiq4eC0uyMLUe7Qeullb00Chnv6Ar0n/t8V0IO1h31F4Q4V7Jdr50
DRmoBQ806KwIztG0vWQ1JmvuWlL967/4hKcLl9414lCmKjTSUr8cYn+lxLGWwhH32wn/14//fyc8
hXD/y/eZzumfXCCNYJZGk8kf7Lg/PJn4NNlDKYYhT4BMVlt/HO4snxQseQwkPyhx/+Rwn5LVvy6a
aADGj6lRA0y3t2pNttBfTX5R1oVZqXRwZFfZlp3J7BMAeP6fGN5/+Hl/c7xD9fzLp/ntR2v9ybRY
hRjwY5KSWD95EXrJNiPtL3UkdZoeJ5q065IjWUMSVsYjQdS1nTaLErK5gj5ks0wRhrmxs9eMo0+V
02XGnTaRqf/ywa6EzM0y9F4k685X1/yCV1YqX7QRoRP3NiQEuwfLoVxrDyS5+6IMzSEv09MI8T+u
wSnqwdHINactsFnnjwk1I8AiZ0VHxnusZoFdLHGN+f1ZM+h8rb8K80XnnW9TGlPf8W/sjfKgJz7I
jsrJUT7Lyl5Rbr6VREEBzQvf+UHWtEcAJQ+d9WyDw21G+VridhqxrtOa0ZE0jdo3hWCK4Amdh5hn
au6BBB4yvgi5fMHo54B0qTGuSwbxpIyljsaeJaPoIF+qnJo5ZGgqureST+zFR6Qwy/lQKItwkpaj
+NoOaEfyezSQh6F9K3sd/B7xBy5mEDp8xrktkZxO6ZPJzWPR2ntP6ki0+NzAJVdzMScp28LXAP9Z
81QMr15yM0L2DAo2KckMV20aPglgPZTIZwGNp5SJ9rKjKcGl9sdbr5VHw7hEUXIYkk9RITvoOj4C
2ZnMiQMRMlXdN0n4VoTNiQAx8BbvlhIswSejCELBg7ywCKMUA3skDsiqhFuVszxivd/59akaiDjU
1kIP8EyFzaUV23zSFsDKhQ3+tgKNTNLhBsJ/ixoWN6m7Mtx6P6CZqXQ/d8+1eanRBKUBjh86Xv5c
qtG8UPJLpDSLgi8ygeThp0tfNBA6TKBF4dW3akcPpvhKS66jWsQCUMeAN0jN6ylAfZHb8TlFtZch
qgbNufQi0Mcyx8wAm/8GRGTabhAp0WiYwTMXQDgfpnZQ7VMdX3tdWQ6MtalF83CXEiS5WYTJccs5
XXC3JbB+r4LCpEQnnlFGZDZ6GbOi/Jw2zXBohX+HTkBMMXHnRYVeobAy5NyJs0dl4NVElNC29EsF
M6mOw0vIzsdUIMOO/kruPscSDDTd1Uk/z+P+kqbaSutoULJ2MUhWBVehlqD5E8LmBm6uXDdXHKni
mt4NQ/aoK2a9iKP3Kqwd4tj1oh6SYp8EaAJBTDoFC1VGICOG/O6a9c0VikGZqr+gin4jGOZ0LVt6
OEnz0H9yG33fE33ifEURyp9UAvSjqaxC4T11kr1simoxpuWlkaSTEotdEsogBcHYxrziTT+4h9VX
CqEQPMYsZAemlWIhhep32a8fM0UB5fI45v6GBDckHeXaDDwkKrL8AHAsqNgGAZwmb2uHDCIZpqQ/
aHrIDCD5R2GVZ1emOTIAG1s0xxSEmVznV1gFS1/WnsYOe24uS4+daq06+Jt9naaLgTSFKV89xB+l
oqBQpYzIoH8vpqrDCAkdhv5Ki9SHQdeXGs5NrzcJ7aSbTHDuGzZveiT9jbU18UK2qFw9zePKvDWC
nWxOQaWADW1ZUFbZHpLRv4596ySogEaFNWD8sjpt23XDKs9prJVXIu3veqESOpUPon7UK8KJscEL
nl1xEb7ZOj66zg+GdZSc48K4jEN1CHTaeb3CCTt2oJpJUTJemxw+UBNVFDwZ8V4E5r0RHb8/mf2f
YcP4iZLvwdDv/QDbAt7Ha10XaKnYLJlxj6NCkTDXrFJPYHac7eJ7YLyMJetoHWUfoFeWR/PB67dS
HFz1up3nvBy9jve1bj4liLKBcihLe+NL8rpSR3zAiIbueAg1asHpa3ehUARJjj8TN2IdgBt4G+y7
Z8A9Ctxd4CVL2YCAYdm7xKVCvDfOqTfZJaRdoRfbvEdPwfFtSv1OUJoyYugmTr80S9pSo8FJUvrB
64EwYr41C5jKJWV/I3JZPWwydpBSOB6ilkATxl+8ax6R1Yg+6Y4vQ5BsNVaVRvF6aqz7TKES3txi
SvFmgcVXFT3+e4cxkDAmiXWMP8KSVfF/DWOMML8PY3/z8T/lFvHNkHWcPZCmFZmmXea8n3KL+CZU
1YCjq+q4eGD0/uH+0b+ZsjzZkWwQipQqIZP8nMh0QvQTUlInZS/MfwhqRKL507D0py/9h1byS/BC
t7Q+KPwiA6mBQV324KMp1EvX2rprWPYXLArwcHNvXfhVdiyzbl80mb7udfoDilAstaaD69I5Gg70
cNBe1Th90QJKccxulZXNcqD6bpDE2xjGmJG5O7dknuHlDUl0SItxpbcbnx23HdE2ZAhc4pb1okrm
Oh/s6inNa96QmbfregkOmX0bynIVKOG9iNR74uHcQ5o5JHK8g1T6nHgm3WZFXc1d3s92kS/sito8
LnyK1m7UkDN9wD0+GhV3OQkrpudCNhvotS6ldTl0r1Lwmskxb8hyO+o4ljNfcfIaB7JmbpRO/yoU
99WsuAwNQbFrDcTlRP1u1mDNPX8bape8m8SSs2GStM05rgvVMYMcYKU8TwsMJ3C+pCeXrXhHFTvM
CuzB37Ospg0poI+RKDcuKbm9e1nABnriZhQTQcMS1Rr61VvREhTMyKACZJViYHBxSf9rWKwFw2hj
+2xyQHNU+Tllv26G4bwB3IGbeK5oDx62DBesR0ZaUm+cyie/Slx6AH0D+6PRnjpIIBlEkAoySCSP
oLfMpzTBTRXDDtEniEgw0UTa8hRge+25WufQRmqeu9qEH6kxm0ZlmDzUPIRFE+0Vr9jlSSUfqmZr
AuD005ElAapN3sbQ+pgHoPNYbXCPNaw5AuBzyneFn9Xo2EHVSAy1Kp941GEcatDPGSWtMj+5vB79
AEN1p0rsca3RdDzqvqw6W4AWPVYFyU2ZHafV28fcpwxwzF81OTlqdbAsh7tv2GuLc9lALcvArY0V
eVOgZ4oF5jg3H7mCc8mm/iRuulmuNDN9gtCAuDcJAbgKdF1a121DnGQ/W+hxszAruivcEquS/AqE
8+pyTwCjdwuS4WDlJGcLzunAbwBkatahqq7ugGe9N4jqGilaV3ezZbd46It+59fwgfWwf8jViRpa
wylNMwqGUUa2YVn1C0ZGY96pNRWdcY4Y74dvCYYiifr5GoFoBnRrJZX4yDucD/w9NcebWQGdGs2t
qodf8mjvRKktyqQ6xj0fGSgWEfW6XEa1WJaa9tAHmT4bhYc+6LFiCT2C9NTdFj1sRWxWuse5WcCn
9nR8fhEVMgpVwznOGzh+hD9r1LsQL4rbDcRufRX/tgVuLmP1iCf9U2566qpC3jVigF2hYy332fnp
CZeBKKMPivzXpQzls6vxoUYK4kIywn2p4mXAr5zNyqjYw0C65IWhzEi/DnNLb17NOtsGTEeKq62F
XjiVl97NcSSVpDzXoJ9GM67nvt6vPU/HoZ7Zs0yVD+nYzkEOrkz51fO+j3hArGQbspktyuYJcmM6
L/opePRqJ+FRh/MxdjhuSGyRWpI/AgmrVG1ydKZsCP/N56YiFE3DNq6S9bRl1Ib/sqaY3K9/Pjf/
8vE/z03zmxC6CrGej/odI2NZ35SJL8fn/M8Cg8/6U8kwv9HZgYoxySo4Z2HF/O+5CeAYNL4ts1OQ
5Qmf/0+UDMKzfzk3qQWBv8zqw+ZXLk8ixC/nZhvwHozSkYWuioLIrCkhtCoWxZbKPgNLn3vlaczo
AAvb+iXDpa6Gxon4ojSH9LIIo3bb6nQyx9yIQ7W42zEbu2xIriGg3S7pltnAPdjgNdgFZEkqrRzh
HLrj3DY70oWsErknUjJdZks88cZ6LKXnwTb3ZpNs8i7qHVcBwm7KhNGbYB3GJpS6rIFNJiO2829L
ldiIxN3MavuHEIVBIkcU8CYvEvEl6R8pVz+ATtRQgOB6Ksb+LHJqnXXR0UoYxhttEDh1RHBvIszv
ivwVJizNXR1WnTLkD1minKeohiJx4LenmDeQGfIktA1k4/QS99FHDQwnk7GcdhFfRGsuYt14GvTs
eUjNZu4KFqZtIb0XJhe9yBTH6Uz3PMrhjBhsi5hubNSfeL3yvQiori77Z2FTgDS6MXW2e1i4Uh58
Fy7VXm7vMxhnuz6YshHmxnc7xB8RVA9tzUZf0+iJlYtD2+EwLJAu0TfdHj5OKiNPdeoBdtQ2ENmy
C+r5qNX07kH7AusSLZsYDlaR5Z99yAGBEH7WqMlIyMk2RvWR4ZDDn7/SBBFTSUe8rip2PpK0jTQg
N3rOkxI/rxErM6WVWVpAQzHgzo47YdMRm9sLPzfZPkNna+mVzgvHggxmhpimvH7TKJSjDRTtAtEi
nYvcUAAorK4Z8Di1IhWgUw6jn6LKXmcMJH7I47YlGYSVKiLi1g3FJgrLnVs0hzTssXsNHekgT3mt
tQ678cWv21VqZpc+tBYWuVBGh3llRii658CUDqIjka8ni76MFy0taK0PZsOPVsPwQVpvKyrzIRD5
qpTGnelF4BKB0ATKPBQ4xUIV95wPgxs+Br/EdZijtJHqCShwyrp+2chX0SuMlbdUYath0xbpNcVG
KeKD8NNbk+xAZzM8STRTU0ZDN3kQGxcPWLKVs72jGUuCQxJW7TVvgB3YibaMIt5EqdhIWfOsjfYR
IDH0thqfWHzXzeIhxg4JU3DZCu9UJuzNTePDZtFeTfatAkpvoYMM7LYDSF1GeeA+XH9zjd3Iq1Fe
KhzZaaKeCfkQ0aPsIDAcFoB7V4zrRGVpCIZ4sPpFEUqLKr81EpIGBgBFHtZlHZPcGdjf51SZYzps
KvJhgfUkcoBtOqUEutI++bW7o1xB7vk9IDWa8YQ3onow6iHcVKYGNze5x6ZgPiiC1agr41rJMs3x
g4BKtdFaUXKUcYq3d2oB3lNPPw2xsXYN86XNw0NTmYucElI3PagMmp6LkZFAlSzxuwxUgLtDuLZE
QT85ROLvbroa/WEb0LbAziKj1a/Unw3aLCjEwGhqhPjckgGfn/KYM4pkOWEeu/lKve7g5pgrq3Kb
J6n+qMHinlc6MKUUhlRTc11g/2gHqz7WSULiSVC7vdqZgNFLEJIKG8UxNz4qm6p4VV/1JVbVuMPX
Fcbtg+cPGL9L/ep6xpk5os+h0Cj21eQtH7XRpiwnXq7JLrasspunEP7tBZY9L8qppC4JJFiSPOVm
E6C/UlKcI6NG7xS3JG3OaQvETw8fCPxAPsJCnVLT4FmMepJe/4uPf6EbCht/AAHcU+kh4Az8L8e/
oBn49+P/bz7+5w5D4QKsc1tWbRATv7d5TX9Ea42wNFQSlXP+j+MfuIQhFJ1MjfaTL/vz2jz9kYGz
gCu3asK9/UclxD+4B79vMvjOdU23BbolpQKMIL+e/lZOQjPve3NdWysOUTN9J5kqx6t+U13URS3e
643otszrkvYSeAuVilBwnK8J3a44O5f0fvG4/wpoZqTE4KQgYoezf+8YiZZhgyiBL6FoNpiJ/+N1
RJf0n19Hf/n4n68j9RubK7ZNtjxpJj9IJD/3Yeo3PCsEs7DDKBOIBJfIzzHS+GZMNGLmRAsJhi/v
jzHS+KZP3dg2iEJz8r2o/2SMhEfypzHy92/dkvlMv76QRqGKvKtyey26aUuezEX9kDePrn617R7S
U4+VnbExWpmD7uQWKmrxVtpPvXlJrK+s5Ljw/GU/9NsyldcZ5o9EkIlPpReXCH+qKE9lfONb/+hg
CeqAgMKyW0TElGwqPTvmHOtmtsFC4y4llA2GExwhbnEdIw6nZj0ILJcUL2BxcMrOteH4qoyA1aKW
7NU49mv8Kk6IrdVqUz7eIwjQ19jpgDY1+E/csn/s6bkMi2g2MRugzm4j28IQDkvBONTubZD9fTUG
y6L2X7o6IY5DLJXBj1OXxuxdCjVULWXoar5+rqKR71bFwN2rc7XrcOhEy2J4NJPrtKmWu3usA4IQ
EBspyOV+uykINGlhc44GDCwC4l46wGBV8/YumZ9xI2GYFT4QCIXLrpbaTmv0O0keNooKCsRoX1My
KFJnbeWEDCtX1txXe264GhWeOCzM4bUUGaYHfynF7qYHLRfJZztIbgXEN1MrNibkJDz3MRVIpl1v
4hiAs210JzeHahhcMxev3FAtO/JMpO/mCVHRuL54KouKQgOPAGgazGJomfQKx2+J/6xqCLjhZym/
Kl73MowE4fRnJf+QsDr7Qbdr3asU7TtrXIdFcLYayP5huepYVKRSC64OIIgKOkbv517tYUE85/17
OHwUcQJTiQYs0BqMS7mm7nn1fEqTlQNR+ZLR6+HJ9mPE2iAS5c7S6Q2pa+pExl2Uipvfyl8iI5lX
G801TmUnk/c9+WVX1THmY9dWAoNG8Xgz4A+scXjNMDVlCEpWPLPyxMl9zE62He9h1G78gC4NmxE8
xLqilKcanvSswGEiUyfsDQr52PEpxadajRkGrdTxS/wdwh6OaqDfSNVue8t97GmiU7iatwAlGxge
YUcene5e4x5okELwJzX3NBqB3UVzoNUgL/GDS4hBlX1NRnPhtbh66d31oqNnqk/6KJ9KzT7EenlK
WmNVk0noHuxRfuzwWgXxV+49D4XtSGW1/fc+xmEEoS/bCnh/bIUcz/91HOBpjBb9q6Xhbz7+FzVg
elbrWNYMSjp/NS1a3+jDQwbnqQxd9kcT0h+PceC2fAj/f1vwJOUJ/8c4gIuIBzy0ef4xnQv/gDWl
/NlQyFeuThZICxVEJmD7J8eBLyTJr5M6W9vtZy5t7RvhJ6DuyePZupeYm7z/HO7/f4+DOskLvw4g
f/pZTSfUr+dG2eQuzA43gTtjkyfU1WJxtLT0IezNZzoE1xgslzoztDVSoKtW2bOnNG+DUR97PXmW
pPo66OTJyqHZxpALJFoTFJXwPxt4IxA7M8029OB57Lsn/12tvkCD3SDZozjoPZusdx2UuTqETOLF
S8B6XSMnX/rtnEZJdsLlNskihp/KsJdDCt3DaEEsNRp3rq7XP0JamViZGEtXo2V6JCglN+ui1Gf5
gFuRvFDYC5A7BILsemFZxdoIm92oW+uy7Q+eFnAlkmr6ZLSVkcuM+UgjEOo1o3bqvn1MXDCv/h4e
EPXIPFL1fKlJKZ68DOoPBJaRhytQMKzVkSNNO3kirMp4rUOTLjYEasCOpmZjYNAXZsy5Br8Pg3nt
Ux8uVY6ItI2cd4egYt0d3qqs4AFCHtKiG4/AQOs9WdS8l7S6cj/oOMs6HafGVMfZE9YRQFRQi2Uz
3BL+4OedHKqam7FFhKINnmpYALog9jue2BuRq8S9Nmz0yt+6rE1y6EWRZZxyEO8xBupMxiuXiCWP
T47JcV72pwGuYWZBIyw0CcAotxodboZZqJcATmef2IQrDerjO5xZA4lnoBsGy1GbAHIUpmsCTGsI
YzwkY/rjeO718yI2Fs3Yv9d2vgkaHpGZZV1jv3jid/uZlICt2tJ0KtMgahLRsUrJoppl28Q0T/Rz
oGh02VaY3rHOjc+x1nZZXa1KVvVVVt4knfYviZE4+5Qotwr06qN3sWrANVNCqCMKVfK2MTwGurmt
y3rl1pbTms1nhHmlYG1f9N0C0+08M/x7aTeUdlfdW2UUJ00Fj2/5R7lTn9WQhHV61eJsq7QQxXtl
pUbhivY/YrfBV21Sbq+/0/G08VpppkXtWYiWuJSS8sLHM1/DYgkbfyNjTE8KwblS0A7g5ys9Lk49
mnfXeRdlNGm/6c+y4p1UhbNcNlYGOVqU/7qzb1HGS01KHgLL3XUYWajFW3pMHZF554ZezDWz3rhN
BTdae04gT7YsxhrkTTC6bNiK/GOovFVpPwddeogVY6FXkhO2UMkSAJi0mWHFSBi3XjqmH7XQIFDQ
56qwjPZA/daANmWV/UVA/djYvSfDQ+YHKyE45mwWcPghPDblVbWVJRbCSnBkHTIXoqK96QkH0TjD
h3MXjCIu33kQS2uvSN4SKdtRJzi3ccGkaX6KKDoQmrdPJDJDI80ZhckDEDCWkIH1DMBOPL1lIx4e
XJfEgV2fpdT7UlsWJn2a7OJULKUoXg9GeCksZkbXXshdeC5KZCdlBA/tDVUxUyoY0FOaNSUy1PXH
0oiespImOJVFjFHJTq70M5tFTcplvrPzB1mmm9iiRJe2JX0CgzSkKkzpxbPzfSlJ93aMHbv5yP3m
2MGZtHq3XKEwEB0zmJCTUp6pcbGvEnkjuRWJ/BCuvMK0zV0vQSsswCm1YXMLegPHq/7c1KB1BgE2
2bfOZkxxpZIdJLVzFKw9swg/7EnlXelisjWsEaMPEmbQsv0Lvfngmlt80jwo7LXt8kDLPLGc9vSu
Txq2EovRQJ6FNt1pwGRFzSvE4lUjYAe4MMeN1jjWZMvVGCVUJ9fVV+s+qu6sxM5q5h1ZylwsxmUX
E7F9d/t0YbM9m8zLLMooYiZ9y9TNdf+VdTXoObxcLew8yVXefPBwrhXusBjBuzIj1Bkvh7MDQc7j
QWrnYpxz/DXmSgw4znJWwl7an4zJV5ok1KKW+NWnKrusLZG966MZqO/2hBL1raxe1QPU0NDT9O//
3tkJz4H5Y3wSqgXRQ+GG+9+kFG6mv89Of/PxP6/A8rcJuMnVmn2KZWnTqPDzCvw/3J3XcttoukVf
6KALOdySIJjELFLhBqVgIeeMpz8LfexjWT3VU7711FR31XgkUxT4h/3tvbb4l4KOolkYPzmv4QH5
fAWmpYdhyWTUNCEA8YJ+np045+FclYiCTJOP36qK/Duq8stR5utL/9LHA9UvHmRlkkJ787nm05HH
+dzQRwe80UvZQPpFUgwXqh7AqY16xwoyvP3Kptbdq8vMh+ELEPJcNcj28yBSKMFoLj13cUHGTdTI
LiSd3WIvlzN1LSjioY8Msht8NwliZFX6R6rGtyaZvrJRApvzyELruietN+/6pHnJuPTlbgNWwNDo
5oudtAsXcuWCe3qll4MujL/7J+jmCVvW63I+kjAmgOPo0X3CJwvvwSLq4YgM4DToRqkzZhgx99RZ
PfjfBgVqeG2cGT7gBwWQHxWbDLY2g443qWqObkdaAMS0ggTrF9J1ZDKAMrweKIls0+JiDJNDo9e2
cts9+8xotkog3yX0BbuFcIuknH616JtiteDKR84/TBz2lU8YT000u+Qyl4b5qjcxnmHLvotl1QkC
4ZwC30VU+MgVYC6VEdrNMDWr1WQEKqtb15pwM7rkw0uzF7WhbdNCCKe/B0InsdEAg6nlbuSuWjlE
1cXW8gFZ9/1C6nCV51nVHdQSM6jarEVsqjWdBskA8BJ0F+sYSXlr2DZ+suRCOGoNlZK6zDLYvg0x
+WJstG6bXszIxcD3KrGRzTyqHA0JSwGe2mNhndSeZQfPF70IRnsyXEOfyfjvZcrhS9l9lkdCyn52
7Awfa500rFNikCJ4MkwD2anj7BSjgtC+6vjNaEdFeiszSjmTZTLNh9KEG6cCo0BYe4VIpNa/NJ52
jZmrtzFWlqRb5oPi9MlHI3OHDI3q0vaYPHOh7OlX6PbAqtZ9Pr7jXYtxp0ETzIOP3ioBbzZgL0dX
cyzRemVtZx0WVqklIwF4ekGXDvOqiBMVPoFTFpOcCyHpl5Z7l9fGnVRC4NFzZanXSPCFsJa8TGb2
TTZPYianudZK0IQrRzJCtYTbTaB8A05HKc4/JM9d61h6g46gSgykwcSWmND5XiW4fgjHpmJEylAk
saEMIgaMzL+XaZtwzcAZhWjbMVgvqGIKO+SQ+NAwYs85h1ZdbVODc2vpq6n6IzdlOzVlHpJsp8fm
Ti05mQZICh4fNFPrtnFLhTyT91kL7yxjMF/L+tUbKfAMQ3UZsAm2VL2C0IsOpVrs9SJ8R0a41QKH
On7HvkvQstY/vBawGKU+DrrJstKSs+bnPIyPXSZQx2RC4jQtmxKQWacYu7BKnbGLFx1Z7sLc9FZL
/Id0bKXepx6Tu4kfovAgh6PIwOHFt9KlVm40wBG+u0xIb1SdzEcCohHiV0xi1IiHtWiODpbjhTUw
KjStY5JGF0nFZpLI2eV/alWpal4L650k7kbI7kmBDmImO0EO1hnoERbkhSCEWETf+nzrCvEfLQ2D
41K5W5sm5CpVRD/9t32RDMPXffEfX/9jX1T+0lGFZU1BzP0u8v7YF5W/LAXCFr14poZnz/xlX6Ql
GZAXO6Oq6+C5Pu+L7LHozP8frfwdTUE2piv85ys+05HPP/rknfh8xR/DZig9vfeBDYbol1BxSqW3
w8H8pmoniunuUwrhdWJGkV7P0hxWBehiv79UXbvm0Zz5iXkK+myhxTitLOORYq59QRtvMl1tfExS
hVReQquc3DPr0ouB1eegEZMXIJq23FlTBGFtWjgIKtNWK3Orc7bN6YBIiUXT1MHlb+43O6GHCwmm
tclBmYqq05nF0vVZTQpv0VeEoFNvW47dgm60Ocqtlnp7RTMOAfm/2mj2VNWuTTk/eKpGCAMsjXov
6dbGT4R1xzqbA8St2H0x6xDtc0XydwCdoDiRcmHjb7F+FegWboyyyuEWb55rYLePpEsMhayMqoeW
uWWZaHdNQtMCFXmy4u96cQJQwqIJMcIDy2hpUiPqwW1ZBqiIr97NaSARJjQi+Jyyk3acH7gXUseS
NnekSxwiksdAkq56+qRSKVW29Z73GGLxB3d+uxakY+uxVWXeMhfpdIkx+41WsTQE+mDU9knJ3FlZ
KAtNyE5NkcARoLA9EE6Y0NeqNyyIoK3jgfUTiTiyxpUF7o9VeBZlgxP7zZ2uJnu5gfRSBA9VF+0l
1bpk2XjXRfpq1M2lEQk7Y2SNr0UMGyxONKGkOyUZgGa1K28ifZleM90mDpieOADAoam6uYotZWzq
d7fQ9l6WU/TXOkGJPb2jGs39SFTKh3Lr7Jok/6xsYcaIQ7yNqpwu+FthuPYLHZcy0PAVvEMcWyk1
BspzpntPLo46vW8RKxInTKACa55jcn+PLfGuSK8mpBGFClhRZSCRrNSRvgmdEhNw2ZrVcf5QErvp
YUsxro4Ju8xaHSJs/iTK60JR78ekdERTW+HKBkcVmXdd3b5OG3STL6Oee1Mr+04En7dr4+vYrREK
OCLoe+7VWAlJq4AeJWo6N2Qoqk9yXX7o1DXKQnHvFslO5pcuGuNCHbwnZF4MBckcExo30fcg6OwK
qcKKB8eXd7mffzPLyW8SBIt2lO8CFRKpphdcvDknjcVaQD8KIv888ATI7ZthTn23vG2F4AQFA3vA
5H3HldeyoMcM7iYvXQBXSrZXe+yBBpBSM9yKtfhQAqHuSvNRHdDKrXSfcwdscovKjnSRcwgQi3rH
7QzonmT+2TNqwyIjZnIDYtCF7etfNxBjYjB+FqVZhb9+/c8NRGZ7QO8GGfldXv65gSg6+X1LxSDG
BevztUpkw1EwmWt/tx98kqTVvywLVY+q1e9y9e9sHxK3sH9sH59fuMEP/nn7UDxZ63WcpqvKBID0
KO8s0e7Mh/Ei0ZVHY+6wQhIGt6pid+RxhOeAYtWylA+2zIHETfax+NFrOmfvU8BgUWxtCZG3qtoL
JGX0mcqZpmBX8mGLrY83Geg56mBE/lMDH6uDf2DZaeG9yZ65EaxVF7baHPqfIY+Es+g0Us7KLsz2
qbSEbRHvWZej+wj++ABseg0Tn6ORhtSj4wVdtomNthXjGUuz96zY0boS58fRK/PZMGZYm9w13dhn
P3rpdPBA5bc8t7awAxZFIm0qP6IpgYhti+aZdJqdd8Y9l94Z3rJDLNLlUuxEUihStEkC9EewvfO7
DPntrsQBCpn4Rh7/hYJYrlp2vdfgQM4ym77T8Xl8pm493ZTPyMPStd7pW3ThFp3mkl2iS7iIbHmb
7lDgmFylDXyrYdvVs4Fg/i6eY9EGk9OdxPvM1mB48DuY1a/eKXSype+0NC6lK2+XbokjQhVrZ98m
ftTAyiW9YNLdtHCEzZOyZ/g990pznrp0Oecx4F0WO3drsN+VOeTi+IDXzVYHYRXo1zT5g0+TfFb5
VIo67pBpljTZNv7lNGloX0+T/+Hrf0yoyHlgCWDGxOTruyvl+2JA6TG1KhwnsRv8uhTQdEy7hsHn
XeTMyDTsp8JCR6KiMphSRHIpvzedYmn5shR8edl/e1k/eVU9OUoE4NHVymjzS9drGO5HG1svurZ8
6fNoK5Thqa/4lJmhM4jaoo55eKh13Ul5uc+nEUJlZBQT9SIfELxSYdnPpWanp3Cjcyq+dJxyPoI7
bb7dhzKio6dlfAoy+RFQs6MKyaNCaMHAexAr2OOktjr0xHBmEKWJ6ZXdQz8KARiunY6Um6r8nQ3o
oUY2Trk/LOvEO/q0eriq/myUxQT5xnXQLjSOoRnmAzLxvk5lXB8JnHViRr9Jkh8x19OYKyxDTKe2
0MbOaIqEzvaoy0tt9A8pmrcANzV89cb8SSLp2IY7M2uWHG8XefDmIeXIWDwpFDOhMlPr5sJKG2Vv
3lC3awraxjPDNSMhhi1Ms0XXmwuNty/Dd7V9LzzLmaot2haMs8IACPYrhauz3EA27pwCh+ukCqSt
uLSALA6PBY3xeatK9mj0DUtlphMidinhSHjhEujcloiO3433+UA1xajkiyQWnzka7YMohACYewe/
ywabIBicUJY1s+uXoWUd9b45dVH2KIJU9yp1K9Tte1Or23AcdwakkSQAjZj2rtPCsatMFiYgfpPa
08qADYNHyA14K7Kthoshz0zq7lScc9m2tZq16aXzNozW4rgApc4pXF4Pw77USgyKBIEauxlHu+hS
eozhQKSh4ISS/lF1Fuj8sggdKaR/WVP6W0y/rqhr16FJdpKApc8bQI0O1m4oik0vOnKADdNv0YF8
heSw6NMNU+3l1jv2uX5SzXEpyhZHQn8vWiUUDiQ8ehkADZGI41yqFrRsNN05RNwQZQIIvZr3M67k
F5dpZlRyKuuFtdhjDhxpCosa26joEo7Ve+a6dmTuRI+zrCbvWyleusJIehs0QqIgevO3xoSW6vxB
yD1HyUvaPeWtj/m66PJL46ubUKg2RivajCuVmZyQF+F7kwvetoZwn43pQuupDKhJg/Asl3gVIstc
dBkhHUS5ARdOQGiq7IkkhcwcRHkrdS8uwSomwI8DfZqBRQmJoBw6ifR6rLyO1QjPK1/V6n2HDZX8
gk0G+jnxUoaYuXgmcAS2nt+ckfh4Rwm4YB+BATOsFB4JKYZgm2ZHj8RnmekXN8pPcaecELHgl1vn
NjUPvVc6fleQsopuneueU0+/jok1lyrPGWNcuWIQnJsUWClv53OpaFtvABkrxf5uGMc/Wc0gAEFU
gpwE8rms6iqnv3/dfzTyC58Po//h63/uPxAcFEQSNAhcEJNk8XP/4UjJtFDk+vrraZS4hMh8DyjD
3wrIpP//2IL0vyA9YXHjCGuIhog77jcMEuqkVXzWMr68cIMf/PNhNE8lsgZJDUgsqe+ajOwRToL0
SamZGN31tJtK8gfP+4RXGx/Va1ldcnkR5E5Ku4oRgAxz0YH7UztyF4r2mXZJ+ifwff1Bz094o+20
07Gah/Nq4qXdWFDXrvcsJGQEoOhwf+VsZ979/cv4I+H2ULWm+CmJFRPXKvrJf3nuJuzW5+fuP3z9
z+cOd43MEeX7CefTc2f9NeVseLwwqzCH+XW6ZDDwwuJLuIc0rcYL+vHgaX/pjKK4rPOSp+HSbz14
E1Hk83PHd+E70ETHf9DsJt/Q5+cu83SpH4qK525pQjqejtyf3prj/32rz91vfw/Cvv4Vn99b88tf
4WdtrCe90axGa8yORftYxsbJ6ORlXj0k7JAHzkR0XqEqSBoc8X6DMZ/ARkLHQwDxLnpNe5SQ+qaL
8abHORGw0EaiSUmOYEvDmzTVe0DaAvS3NMsIUBfmYX1YWJQfdmjKir+Vg+C91RVQY8ktS7OnamzK
radmx9DLbJ0Ba2s9DPmxVKmoKBo7kuFm5/uR7osM+q3X4n6sY3QwlOzhJafhiriRMCyUFhjp0Jnv
ppIu/JHXIUit7UsVsrZbPoXBg5IQdHXVuzGmmSiTZhmRk4ScQe0ORAMseqc8ZnBRQ0ifqw/x0zR9
d6vhOrjhixF3di4MBnQu8TCmmbmxmm4vVoW1GMV2q8QBN0VdZEXI566Cy66IAWIgLomZwOSsmxdM
Oeh54TSU+vJH2wrarDZcp4v9baspDxKgbisozp3evXph7dQjAR14TEnzreteip7+5cizp1mdVQiz
aHxgr5qr/WsWurASngp4T6WOkUetF4Ur3cY2OjecA1P/Oqg6PDF43FY0OSL4qWtyGqQF3BYX72AL
Sb016oDsdAj6gPxR66PfAZUgT6n0J3pu57K8kRCfiotKdfiI6SjWJYpLiFiKSxfwVdpoWJmkh0ai
zk6JrqNHIVpDdRDqUEPkkYpkL5NWUezhONPsBhE4NznRmHA+QkI8FjZduQOqqsmYfrhrm5Gt6vWx
GJSbH6V7abTus1qlHQs2lE+pMG3lrtQtW6U5GsFjGmWLRmvfFeS/REvmBcUuQ8voKcu0VyY/S4Ie
C05b67rB1EAQBMGzK2lfGy9uS00vIBXdPTT+TakxdOb5jtAojoDrn7sAWzjMSTOSW2C2zyX03y+e
NHt8WYD/w9f/WID1vyjgpOcSzCFTebSonxs/QUmJqKSuYrX8jnr8YY1EbGJ+z5rIsYARCNDG/1+A
1b9Yz/ifGfBPOUv8Ar+x8/MXflmCv7z0r2MMrhZVSOw+XMWKm9BN3wUJOAujfpcCripZiVUdwhr3
x6ZXWPx6aHmqzACbdleGwzmKf6DOG5BxQz8smxLWntQl34wyaKq1xvely1BnvizP6t6wExrTI5OJ
qVXd54J0krVxGYUY7FJuAyJGqbRvrIPSGjuy8rR3FPNI1qq9WhcLQx0X3FoLjarbcEVNz7ZPunTr
Nx1OGFbhggOIOXUv5dxuuaNc+0LdUzLo45mRmo5W4mJ8SLLw2FTNoyh381LPTlXbHdpWuYt63wnY
IxTVw7Ijr5LaxcgU9SewA0wnmjXYhJmJaWECrI74kDGSymowLLuOxdYf1rUC3U5tH/S4XJpisKoV
hQ+YtK7pYLS856Cl3DAS77iZUZKGqXnQ5BVwImglPoH/j9aT1pZ1qesPFld7TD5Gflor6X38/jXW
O4JpKuD16NCVorVJO+kjk0iTmeBTZm1rWCACuSGsuTxC5qvD4Cq2haNI4SuNVk6YDSUupkht/mSd
mZMGKjP/EC1tyi19Okf8k+fGI/HlaD+dVL58/Y9POOcojXGkavKdp5M4a8OPo71FBy+2HnJI/8hC
6Zy+OPTD9yABQyaK8eLPIxYfbRYL8wfP9Xc+4dBEv3zCp5cuTpca5rTASqYV6PMhSxFy9AIlwTqa
wb7xaEAcmHkpirFO6NPIciWfFzXmUeO+HS0nHvpk3rjDbqiqJ/Rzrur0hBkZ+CgtjR7dSKY7RD96
lH6LUA2FisCd2yuMvcJTYKjH1uweMObdKik/BJApBfAB0CHPSSJ/xAqOTVikQeJtiqpcxk39UWMV
CqTAcbNw2XvdTe3cHTPCuRv6O8AeXMm1Rcw4CMIAg8X+JbbklxJTalX1T6ZrrOVUthNiFFgUbCFs
BXtyhNpZLeLLrah0hQmbpfgEs5g1a3RluAu4fmqpd8I+BHRUHCqxOcSNBELDw/7A3BJG0gQ9hjUW
Z4TH8WF9wMd4b2NzIzfoFx7WYIyw70qeoEa5B09IzrGgzZm4LhVlfPOU9qxX2ozfhTHHIIUgp1CS
QzPLqHR3Jtp4bYK070rHoxpFi7Ft9io98B1TrjoPFoSSlkJf3caRZTFnfqqIjeOJJIN6zmrROGxq
AXOiiowUkVodSk5xmlWujKRejMhneKbsoWtWVZ45hGlfk/iZtPJsqPuV2DarNF4b8J6G3v0mWTTF
uvGSUdwNcXGblBXejg6LtejRasI7uFZQuBKjWRpWthfL2C4qdVFF/tYSHkvZWKWFPuN9wCJuzEag
lUWTPmCEWqu9eLU68sMiC6SubCZcWWhWMFPRe8gk+1Jpl/W2qetFDnGl6cjeafT4+QXxFMzKnhxs
CkFdQ/ZcjPHS1/JV1VKtZl2F+mjxGKVw9XFyQtOFiF5RmGtU735kod9JqCYQ4xsa2VeIGsu+L21J
V9a+XO44As9SS8fH0T345rgnFgAsPcWBpO3Jsc5CKgl5BzHAR542V5Rsjjc24JWLThW5m6yJ2MvK
kzUIH/jN3sLo26hIz2anb61G/5AVDuuepxxywt51mu9BOc1ZavZRXzltbz5hilkZrrxAe2RTFOQ1
MgSzAfc+Clea2C47Kd9hpsPZAyImd0FpRVD3BQwrhgaTxaQqxBwuQpU+I8g2y86IXgqpuHTFngd4
hsXzJaYZLBEmVa70CMKW93EHNpCSOTvTTorFvKYbl2be7qpewr2UL0bu7Am0flgnwjTH10ftpjBa
l/z+mOT9N5e0kO4VTqURTK/BEeNIA5QTRNUcdOxZhcynUTKaQO5v8T8MSsntRZ3XVbPOYwaxyGLz
SDXssc/WRgWmjSCTusFqTq1lbnBXYg0JcInxzDTNQjAfR4apI+XzPSVEtffN0mmhd5eyXz/5U5Nn
ca+kVLTWT2bMuSMeTuIoOIWY2XnvXs0iDWb/E8diC3u36ZAzrLtS6xdWhrVYlmESqw6/glEd1t3w
wlIzH1NxVsBysaoHAlsLXSlXJqBcguMt/cQG3Jai4AHTfc2GMPeQ+/iFhxRZZJx1dA53FPiqaOc5
g+pR+9A7hlh6udC7VcqZXsbj4FV3Q7F327fEfTI6esva/r4SKSMxXoyMY1ExYHAHMlTR1+BF6oJP
ZtumsyA4iPhGvEJ7UH3xGjbmJsov+GUWLNQwdi7hIM9ZgK+WUAQEIsI/25xrmuSQ4YdMPlr9v8h2
7LZf5BP25y9f/3NvRzjHnqYZ6neZ7dPeDq2EePN3zNe07f84vets+6iHXCdoUv+/zNOPvR3MiTqd
FaCr8q/JuvQ7p/fJzvSruvHLS4c59uveXubdIAZDTfmEHFPurF6allFGE1LDxIU7jjB1W5Z6FfRo
LrvBnRQK61Y0GNfqD+C6Lzjd6OJkgx3DW8rFUxcVBywU1rbnPgrWVg9NQ0yZI0ObDrAX+RKZh+Sl
oY2uBfKTp665GMJT67e7HCi7qzZwjKUl/55XDf22wL42gkhxUmAacDqyfayTauUT7iiV74xMlHAU
blrZ4oMvO2Y7znwhsw0GB/LwmpY6bdtZtzLrkUCjQDq2Btage+571csatcf9temkrSz2Z0V0700w
gADSRf7qiye521w9p6rvzoUxvR+ZmCjNKCzFOn83Oo45cvkOy1Sb9fiU0QRIkURCvB3ApVaxtC5i
CEKQTp77Kl4ToLoIRnuNAmuZ4Wxt8vQ1kLq7TCD5KYwsYGpwhE81w2YkzfyMSJcLFVyuudp7Zlyc
XTFcuHG4UjmeKGIEryM5CCJFJfU56Xn7YmSHNt27mQ/z2jU32Vj4rJijyiCrz1ex/CR0jLTxL9aq
SbGwdu6wKc/yhq6Vdpp6GcM2JWZlhdpjAtWE4D5nBms1emDTo+bODSo6P0yMvmjQxGGrDbITC5an
d2uQ/nyDOj+TJlhJI3kzvnFYIkPpd75W+9hd9KuU5Sc59qp5Err70h13eG/nBi4WOm3peMkJ1+uS
ozNea/2zasYLzwOPo7dHQ3w0ko8a2loQAKCAsz+vsaV2Q7zSm8IpO3y5ar+myfrBUDon7YOVllBs
Jimc2Mpg0QTlYiwrnip+U6Q3iX7vJeFZqejACRSydGVwUMqNX5xVIT1LpnqX4DT2KmMjldmuFZyR
yFypUJIxmSL+6OEGPn6ASJObEhwEDQ7/vkpyA2Gt+UVk/ufXf18lTRFSInMKg2gEDOlpiP79AsSf
WMzHASL+DVf8YrWB88DwwjKMfyYYWCD5MxL8CmBG5OffWiT/6dT8/JOTAP11kZRYOmKyavIqEhWs
aXWHJ74cYqwkrVuvJalxpIY6McbiKkln1730bPt6RsOB9J52Knij7Ki0KVrbxaTUryLsZWIZk/EW
1+N2KOu3Vs3sAZt34FfjxgvC7ahtWoYlbn0jNfE4WNE89OAp9cMico2t2Tc3r2zw0njxpaJozR8K
O+rGi+qboNnhE1dgn1UqQtVwj5gazYjRITu33QKJlVyc/Jbo3mqgdacc9lIRrLuU0jiWG4g2D3LC
deUV9MrNzIILx0+mgZQcc5ztjZOrNevQa/d9Ucyqwb/RtABYZ0PYG6SRCjogwYZf71sidk0Ffh+K
sV4XTuv3tjgSeUyD94ZQfDEURA8xnzI6pI2rAZ8vzsZkrQjXnPJPdbwT5BiWC7mM0s/XdcSnr4rn
Bv4iJUyupkcfJ5CmgMR5m/OtysdRqnnPS2zhoAo1Ol9Nc+Fr5n3d6wcfkTuI52b77IsUaEo0CHQK
cOQq60kGRnsVTrCsHhtdd4SiAHAPyAhrgd6cEALmtZydUkz2Y3OfcPCKLZKDwrVvzjHrp0TDR5gr
jhXCphMMoANB4yu0gGv5PCsxQ2jN+Bho1pxD7crXyP+lyDe5Gz342rBKxgqxdUSp0nZdTRgihawj
CSQ8Un+rJ+lDGGRPoRCteoE8vhudmprCu9zl9lbkMYoRuyCBjPkoiTaPVkNXEFmGWNhKek3B1QhS
AYYZVDF88TpefCF1Vz6gu65tm3mRsx9AeKwG5VvadSfX975FtbvtCi4VcCuWmpe/xGVy8bthl0fQ
kGqfxtU0WYTly5+r9SKHqEy1TMZbIuXN/wUmy4kSZ94v6+A/v/7naVGH+KqY2ASnzPpnrdf6yyDX
/R+1Xo01Eu6dxURN1KZz4y9KkCxicGQgzRqqwZn9jYUQ7t3X0+KvL13/Yln3mXp7tcBz66XGRzHq
69HnumhwtKCBDe00gclNrPOcKDvw0QJVurRxWYTUt2W9kwK8DLai0ahC9JFDHA6IBW3DZLBHwpsE
vO3mrL+4tzR1LL5U566KRuuk7xDi+di3YNGm/6bvQjCTX9QX/SV8JPKqfhOvXQ+WE2q/bXm3slkj
Ukx9ZP5SX2hrcz71dMVLGm0cwQ4cdARqH4VoGSsOFTP4Zup+NrKsU47o0ahiIwpgH8lQogGmdwvV
tctvYT+DPlJCzr16h47Or3gZz3UPSWsuPRk4aohzCLOGz6UQbJXs2hbPLi2VnAqlJ/odH6ZWs+bB
uwhH8RW3IHHQVMN0PwdgW0d2Yia0sr4mjMGi3K7xSrcNtBi4FsbZJTkFCUvJEZo3gvbSEaReGfQm
e7uqBjPLh77JbmlfzjTl3axeZdgEafhce+aMjFFAJWSJkLRp0r1nUu9xlo1wrpLfnnG3mMX0NboL
FrR0ZLNZp/URDFaNkXRYGuVlMO+oAw306Z+9tjGGNzCrnnJp3pppYWPaGcYUaxtQkJyJiN464aGu
s4vVF7sGBl9T7qU7xtZwEKWLFe1Ma6O6u8RfjIz8SQNnM/cFGygWbWg3e1jcGB0h5szzQLGnWFCQ
LzTQ6KO2VEsL9sw5UbWlNLxKZrBS5T3wNfSChRBR+GAP0sbPgLBPDUK8NNqI6XoL50n7zeiPCEZg
/I4arHDzyp8MBU8tjjBfP/byQyQvFB6J+jAmL0Bj0cXLctcWVDHzvudT7ooGR0g77WVAr4PKBiH5
1g3uTqGdqCuXIqxVP73rUTHYaTG5q9f+Emyrc25BVu7PXcCcg6dtFnSvYRsyur14zaHPpXnf37Ht
YahJ4SLPqnQeCTPZfeP/ndP7Oa7LaFUGPNrpAVZDAh4gGzZ9d9PGdz8FV/eQqutyHWMhmsW2tqp2
ySnauJysB3DEQwetod51qROHc//D/xiqjQ/at3TIi5TYKFptIZ0a5FmqKfUVv02iWXqx8qhw1dde
n5xaETD81dOKG0UXfFbpWdfK+6FwgnhPhjmq39zxAPiGETlXgUU1lVGfoETCqJVdxEbhooPvEyS7
Lu2hNBlh4ufDaWib1jagHhQaZY7YE99Zvg3XvC9XWXJx3WMD3kcT5rq4LmMiAuWpF5wIaRCDc0rB
AAFKzMQi9vqUDkltpr018iYm7ZBY3JuShaC9BWqG97GgmICaB8q8hCcdviPgRVi7CScvKy1mOoi7
YNxE+ziE35N9E8OKJA7vv+Fu9FHdjoO/KdUXoI0Rl59cpo/aE/edMiyZSLtLj/nxzGvnwjIx16Mx
x43YEASlW3dYDhgS9QP6Tfctppxbdd50eBaSSxyB2uM5F64OD5xOY4gxL8/jjVQ3tTpMdtRxz+0p
isSZKcNAbuZcOKxqMvzxbq/EN5eriWQPR8wFJ5rnt9EuAtD/kK+iuwmYAeF3nR7VccW5jbZMpOHR
qeiiprX4OZ+Wg1n+2ryV4tqvwBMA12BEReMjWAw6HDlv2pxepV0tP4eNNY+rqVfZRIa2DBsRlj/l
J8YlkCs0EC54cJAEqHOPJMbLpHN2vjgbqPR86Y29AUr3BvV5mfDYyc4gbxsM6DlORwCbLzAPEwx7
YJoSaFA7UPcZraLsIiIcpr6hVaqYiQqOviW/RloEJXE+AdZehfYm0tqGyN1Sy4kdLteqFTkQjqUz
D4FC0i+xUkEpmCUqzR3LvjnKd+0L36S8KS75zRnhftwTTtPO2nSZ0pedz0XByc256KiPA8fpl6lq
/E6/V07cdWPW/O24C5NVmDxowiLdm6t6hxug5DJ8LO7rm7Vs1gkUrxkFulRV0o5oMkqcIaVWiVMg
fQyO9KGjs/IBvSmndJU+UH0VXphq1ltJPvQnfpy7cIWAbG0w09INuXOdckWDmrDPV8Fa4xm7Vw/6
nciitoC9OpdpJge+QJMCfBACTk65EZbpCxAldoAZa7F4yG/JsT7jIX/0xXU4zvMbcCSbS3C/zLkJ
zKFfsWjOlCXfrTx7H4V1VHHuPYkTyIbzoHasHqyn9Co+ZJcSk3n2OuQrdkQALkBriVuZcMcf5NcQ
DTOgJvfW3yr0A9NO1HnKgXOqzrEJogoa1G35qcnLDVUHRsllf8FbH6MnC4mdUKTQhC8B94UuwVvo
KPFmLOYi/RJj/CBby0g4uMJG9ajswposgSyYI+7CuT1L+qx6115Efa3F7xz3DT571LHLW87i8EcL
9IFqW6bnLHHgGJCvjFfWTfmm6MBfrvk3LmcMo7pX4SlywGddzIoE0KoZzhTExS1cfMAY2KTnNM2+
AcilsVbMebhWjeoYlTsbEtTq1GmVpadYXG5OYZ1QwbJUilnmmK8ub2ItbrKn0S0dNoBJ265XLH9R
G8z8pRc8ZFh8LNq8OZBIgFob+N/XsnyroLzw4abn4ymlu8KCp/aWl3dD3yyjbmeF94Jlq+WCjbbq
sH7eWHGk9Ghki8IgJfc2Si2Vp7N6FaYITkcVJ7K7k1vEGIENfqpD+V/uzqO7cSvdor8IXshhShJg
jgqUNMGiApFzxq9/G9Wu5wq93MtTdw+63GVVSSRx7xfO2Qda76EhXn7wX0wDf0MyU9jxZAvBMm9S
rW4CYJeeXmFsJ3/IUpbteCy0z0GBm8OwPuOuth7UcsQRL5FF+CbiTDd6hKf432QXzg63NZy5UabV
gBKOHbuuwyd9omAw95GpB30+nS3rrxrQLPZkmTUhFqbPUgs3/kXUTk2IMsbRgNxxgES+tPEACjVd
dS2IPpv21XpNT+dBOV6gaj/0wjIXsjn7gSJnmZhd+3bFRyE07T7ach/I1FY9W7XxWSITTy1n/96e
xZJ0A/CEztQYoQiKvL/fXqPZ+7ln+S9f/71nQc8H1HGyRqgSjK4fhakTk3OiceJygCM6Sf3+f8Kt
/UFfpEKpAuY98b4Y+XyfcGt/SCbfAKwk/U9Z4T/oWaRpOf2jQvDbd04HBEycXRjjvZ9nN/gRqsL3
dJr5gUAw1OjPmniwOBOaksbeBjOtpke5PAvFsxCt22LLJOaHF++/SAinQf7v34KOQY1xPTQyYxov
/WDPyMa6SIVI49PaLGvFHreezKgdOZVdk/jQOZI2F6nJc/vv/179127tlzdN++VH95omQTYEy9+v
NoG48mgc0qVgHCvk3+Pae07XiPD3prGjZAk2MVBKR0VVXxBZps/cDWCoWF9Vw5sEtQpK1p5WTzUI
uabOa5qA5SZzaCo/SH/RrAq3LSwdaqshmsWvqfkuCRszIbERz8iCzZWFyo+rHPl5gAtKS0mEvIsh
BI+OEov9rbka5J6hxtHlr5Etl57lFJcHwnlCpvj48usbt954+vvXSLV+Vy5PT4Ym4cNROEK+vXk/
vDl9mI5FbxoCShzqoqhijObB7nob6JhOZnUzKQGKdaM1XLdPgvdUiK9Q3vcu1grLbRc5JyOJaIIi
zNH0LKz8PGki9P4tpfUbu22SjPMuyNcy2dKEI85ClJIWp1s7UMDzv72vzgJedDlhfwAeMROxhEUr
33gPuKMSejXRvY7Cm04KIyZoDeDYmJIwdx7SLSOcnElRtOnDNzKs1d5WcZF1WyLvCk5pKYLUQzJ8
/mhI96h6n/6ahj9UXXruVbWuKf1XrMVORTMGZ0GCPCIKu9aEZ35UuquKmbiTzp71ELsbtaxnWfUe
8tf35q01j+rQYw15i9WLvtfDB1JTHKEuyLg7NdEmHRy1vlU4ZyT+P1lFVklcCeij0niTyIOm3s0N
5J/9UcrWvfuYVQp7ESSNDstdaiYhsU2cc/gelAO8BKOlmrP7dKsktmxSU15CLIXRxsjnfrq1YHgh
/ezBrGzbfmGIdgxEMp81wTLWXiCKDYPjWUv8c8NHQZ0JGJoCpWUGumikXT4synTZJ0uqv8Fdd5+3
BqiaaCehLdj5e944rTv3fcS8C35J7BUmPvRt9BVidyVVWH4MBKeqKQXmjXcxzWM97sthYlw8d8HF
olk4KsMc+7znbarJBj3D5e3eQ40ZoEko5yoRHLdFOLu1KPcLc4kuFXms1C2CR0Qkcr9p75gks8+6
w5o9095oKFhtJPh3CKBqUaZ6jBHWBfuWdiWgoXMw1BsySWspj70TC3Y28n1Tvi0t2nDmnv4lV27Y
3wXhStuStk4Fe++juBtk1LXqTjUPlbSJhY0cX4u3pN+L5oslPZNTFZTPKjEAbwMx5wMpJEu9m0Pe
QsqKphj21VeQcflzfiiO2xE4uHBjpxWuGHpCkMnuVap3FfoBg3HBsGZzpfdb07+UzS2hByUkppp9
DE62gOQHTn7mzsyZ6DSLkE+sghTmWOMqSOVXqplSHxZ9TyRp/umd1OzYbrJ5YCcr/iTwe/WuYFCM
SCEPr+ZDjs6ZTgb3UDq8MTadD+LBo18Knagf5lPslwQ3ALzMLA7m2mstrExwPzic5K2yEWcR4Wiu
Ey/iB+Xar8zHcWkRJTgzH7Il038d2NmpOoh346PdFUvhEO1zWx/odxYs88B4zQR6A0hH4RMzEHOc
tS8QgHN5Yenvmr5iUw/43MI0G++JaNfRQW01bDcWHdDcLO2W96Egyd1B5iCUDqGAOgL3m38gB2ZP
h6dRvxdPvbD1MudLJFWOSXR967WZ29jrJT1VByhA2tAXjNEDcBc/+xS9WyLvLPOgl+u+2olkBEzp
bAXUGF60QbW94UF/CZpNU0E79aJFz3Gu0vkVD/Xc5cPaL4MlsB1fvrnpLsx4e5YMFdxdmH7VtNEp
KcnkKBxC4SWxjPXIBMEs5sYB+QSPEgy4ae0atqw+OJi6RaZ/+MaLGL8VaDvLWV7VMIln6vAc61dD
drzkzboNAXfMgUhkuX6FRCiIdguhlwVyHD8wLn0dq9dvd8K/0/jBxl7BkKqS0iIp2v9AsjID/k25
8NvXf9/JQdamMFNYy0EI+w877PtSTqbkQ6uIOd6A5PsNuv1duUA1yMIOTCoS52/bvB/ruinrDCMS
g/Nv3vh/MouWp4r0p6oKEduPP/o3f/wPF3fedzGZpAbpFyP4ElOwibWaVSgB9PSzNyBMouwn8FhI
RTvAXajTbliewngsXPtKehOlHopjfi0hK45+sAAZ9RqUzKT1ull0PuxF+oqqx7iJHMIbzVluoYUn
X8DNiGoiKkWIGfd5DFJEFWhl7MR0vGa4AuFIVjJoUU/aA53EOJrUzLysmaw0s45TUTZrp7LaZc3Q
zy0P0JoWYh8vTebGkeJt4hG8iTKuZAZMPqkp6RhP+WoMtxqME4AkrBddyA4yBo5E9OwR5GWlX2vq
yXRgB5mkezngoDEazp5yoYGC6QXhMFpvBHBgYp2mSjHQTgMjhWbnmbAbai4Sf8qQ0MMbBE3iuRlc
sVgjd+KuDiOgZNBKtkgRKHT3IrmY5UM/suEKCnR8FSGRh6Yt18qEoZRd8s6L5qUOpIcaBFjdFbva
v5Equu3Tz6gqt6KgPgzDsch1p0FkUOZrNeF1RUUZiNKbl3QvwDi4F28t7o+0Cg6uaR4EpXCaHmuI
MCw65vVSr17HRkHzcXIHYFDjQ1kqjsjIWJeZoUD2Xw3My5M23VahdIlJoVfD9uSXHi7Y6C68BqA9
tTL7aqLmrfZ7u60hPQXDrjOyN5k5dBrni1CQ9kJCBBi4DqdBvyJNRYPeYZdN8eaHgZ1GZQwNDt9t
+NZqItMzok3S6qVu0wUdBwCYfMLd+JKjed6qlgynzJmhpuA1ieJho6G89+OL3qMgjIJlGne2KU88
0Z68dhiu4b4fp7pB23R9fktqY67WyXYo/HVXgGwTKuoHeS/CqhZVSvKk5k5HjEYWyRHt7HMYnRQJ
TZ+/G9x00SjWvAOxpXQ5XcBJ6A6WGm3T5iGE60ky7ladgt3AvreJux1qBiwIPmOJWkwD21tETk9h
WiAZ9PECTeiXYaDCfHFlqo3+TSDiNBN1G5fu3KUskHxmWcdKl+dxajBDVBAPfvSqvO61YPkvPq2n
XlfVNWKlUJKT0/xDs/LfNOS/ZYL//vXfu3AYBJzIOP9E3HX/QWH/eVobyMsV1pS4A7+xrgw65L9O
a5ps3CNIzb5hsn/aHOr4+n6QZPyDJvxbLtfPh/V/unwwRSw2dfhPP7fAQukaclng00MN53TN+N7H
1cWn+DS46TM1IJoOAO4k5C0NdRJLZwx3OQEqjGAjhjAr7hc62aqJCNBZZ3At0EMTruXN2qzfVhJC
YS0fDmnUmxuyI48x1pgVgYyLHitagzR1lD8FGmDRoxpt9hFVTRoxQSb0gGO2fKxYxWWUwzkut5Zx
oyfpOyjWeCOuLlVh7I2okHHHeZNNzlQzu8c3J08GOgHApq3IBAD5xn3w25XK+e0iZJCfJt1FyUkY
Djqpe+msMt9b9pU56cDcV6+eadDghB8lw4hQAQsYvka0x127aLt4pfancooQ0mBkkRhcj9o6Gdul
IMpsr1Z9sfUBNDViv9JSaY3UnFvKjNe9pN+6jhZihN/VVy86x3cbgazjJNBj/YlgIWh6ZObqabjP
NPOiSSEjVnQHIV6PWnmPTba2QZZtEya1AjTOULDOVs6ist2xjdkPAqC8BlCK267b8dmq+0VHzI7O
BUlW1i4YPXRgzIpdkVY5yZajIezBGtjBYGwaYkQNosTremtR+k4+PrgSyXAMctfOJM2BOrsOC8ak
Xveaj/7ZaF1bQV831zss6bkXLauIW7dUXQdsLXvbUmfHMcjriFmx6qXLZBzxwGmfqZ9+CeSbzgpV
zjd9ihJfjIxVV1EhJ8wXEm3toeaVlHFXV/F+IG4pZKGRhvI2yWR2JsFVGxR7EI2j4UmsLWA7enDR
/Q4HgLROtXxf8WqDyt1Lza1pv/zys8JNmLoRM1C6RZDC8bbgstsNYg2TBtAFiMWetrTFpt9WHNOD
4XhFtDRk6VIV+YqN2TLnFouVfcrWTGXYbnjngYwn8GyrJH8h5ulZkzDwCFDZ4pWHTM1A1Of52VJK
O0ySJKxby6qjEsmHjZR+IC+de2AtfHPb8apHhj5PS4IYuP+xMdhSHSxwZm9C+DyQuRzZ4kMXJnPW
tWurvPRKwwxaXGNijOl4pADW8sAMvhjelejuRgKq+nqlWkxmAz89QbvkAygzKODz22VI3tGHmYBa
R1QjkIqR98z7pqOGUASZH+tzVE2uK2Ve8LSV2rUDvOr7iAVD8989p1XBzCBERi08efT+3mVkauov
GjvMeL9+/fcbghwFDnpRIyAJyPO3ov37DWHAAsCTqDOj/LWeV5Gd4CgnCUeUABr86DJS/+CfudAs
VJHffEv/pJ4Ho/P7uPKn7/3bJPeHgt7LQ22I+M+qqXaJcJLBiXqHWjhjEoIKq12jbS7Mk5VS8xw5
nfqaGdvKPSSCbZhPkjnQT26JWjVLyvpl7258UH/WU17ujWotgIzSHcCITl+SEYDYI0iQoO5T64sV
SNC4WIfZk5AXb2coVkXx9rnF5Dr9Oggeg6sX7TX/1L5KuIKl8sxEdzZ+enfp2Ldgu2EYiCY0uFOZ
hgtRy8mKoT1I2GLLTg0TK3zM640nP0IibiVlXrn6wq8X6P7mlW0ivRtX9XgQKiZh61hbu9pj9aTA
WoTsptLB3Mbypc8eCRDEbRAOGz0+W/1jYDlisUQHERQxGJzHoD0W0afW38PUogsiZNbuCnqPXeBd
XHlO+BB7ZELLl0Bbu4F8O3/etQ+Sca7aVwJWdcwhxkNnLOOBNfZWd9+iOkSceAmrmoUqDAbbYpGe
xdck/vQLW8bWPiz0dlU2h6hdKwUzXvmz7BYyogImT/68EVa+ehu8r3F8H/wnP1mz1yG0R4PtOIUt
CtkqRHETax9i9DH9M691zHwDDaJ+Sh/Ubj2C2ZMF8vawgAxEBGVLI9mrZN2AAlKfCFTA0F6Xmwyd
ybmt57gs6c9IhFeX0xFdZND/XxTxWqXXqNh2vKrwW2TmiCY/uvaIwihX4AYx/4EomC6KjRfOYypz
ejJLfGjcF24KxpiOqm4Ed0lK3ZozfqTZmBXVrH7ksrbmuMz9VxxIFg5Q1DSoG3p59kbCMOflrDVX
nT6LP0t/iUWmYaslIkicR9YWPRTmb52l7bwhc3jXIdU7sM5jFd90s/iauqwF5p2+y7ekD0GQtgwH
TkZJ4vNMXWuMLPH9f7r6Li6WbPvILHA/m3bVM6lMuR2PavDhkaY5CF/SPW/vRBv5TooZN2iTuZbb
nl00nZ0oLfAjYu8BLbVfrmFb3iwPHIZ4OGoUsg2iJ6naDuPLpX900lcu6qUwyUYEfTFkOxWiO7vh
vHXEdt9uoZm9U/fX7d3F39sq6ACGj4o1O+B4a84C7jlE5xC8kkUCzlC7189TecEwkD7ns/sMPqKj
jjJyZq6KU/JIJAHZPNKeHR5Jluys27PyNX4RV0QvHVwJXe0/2o+KhfKmf3Gf2pfhnF07lE8zY5Ps
lAvSewqL7jV5GT5QVaBrQZiQ37mYr8Ie2qT3WB5o8HnqbfkFte49vnTH7pO/HEDl1RJmzNNP/o2E
I6e8Nk/Vm2ISWTWr+llFSzgTTzpcyJn+WDJ6Rh6CHiSeFuENQStn5Y5mIzu1N1KMLnSM7kd6i5/Z
XrNxL++MvcKS4miBsZ6gKAQ30sw48xXKnf24d7LO4TOBKzvpjcpGfRX23mN6MY/RU/lOd8vTIJ/E
jqn6LNoW+/DYXo1D4zB0fuZV7XbNDtvki/YWXuVH8cj3lX2IpY184GjhXjinNIjPjF9FPAbPTAXl
I8Kl/C7slWEGxY/18U29Rg8+Cxw2LXtrk3x0V8KX5HfQzAzxUPziYrZEEifm1Rs2TmxGyjY8NnvO
5HHLKukkHfgUkfBNBK77aBxc7QRLS2TvfetelLNyjp8Zr+N2vvXPGmMIh6YTbUT5zLj7xO5Yg/HO
G3/GetbyimEWxNkYrZjeshlvJkXBzPzA4ySRdIU+A4t1uugTW2d6G6MUmZufXmjDbGpeyC3piPem
rFFm6Tv/ArIyauHwGblc9sF03zqQAQ154T11xE/lMuJvkxz4UaB4+/fiCyq2UUA73KaFDfXi4j3p
OfXmjB1Px3j6EdQoXEFU1y0y326D9oW/CNmJ+5p9tSvxBNoK7cqLsGSPj7ZhYNaSYrTk0Zk+Jl61
ourircDqRUgDfTnU0fGsvNXP8ksOUHHZqMwyZtGJExEChgjvgUxfUrdhGqIvY8TE5SHjUZzpK8tf
SabtIY7C6Jk7srsYCQHDh+4+Tu8jPsFmkVu7AuFHNE8P4xtHen7GVy7wwEZbw1sF40JQDnK+BE1B
8iYu+BwkPFE9+q5sqHDXUX3SgoPQrBFrA0sv8muq4I1fxeZzom/yFu/hNtVOSr8Z3a++5xbZVLyy
6UVWVn24JPhCbQ5lxJBri6cjSM5echbVlS69B9aZqLe6W/lvDFK69wbmhze3qD3HjVthgyFQDOE1
msyte1AvyTV9is/CztgpM3VTr5OLbndn7waYfBHa8PlvxAEcOHTsapc9FlAStSdu++QhWEAp2+Yb
xFlz7Sis+ax8lM+iw5uyLTfhwdtp+8bfRtIkFzFu7tZcZZ/drv1qz1Db82V6jo7iVd22y/Yi1nNp
P+4RlHNAIUBgQ4HUYEC+6WjE9r57wWvdrSFylEv/TbGhncOM7L+s135ZoLBquq9IXcO5DfnQei0u
S7jMrjWnqcrdmZK9cocMFOkNB4LxKh3Z1fr1xkqOIxW+fI69beNCPyZ717sJjbGw5OfmViOCHBjS
zTENZGAsuQcnwfq8Ryp7T2kTWP4y0SPMiKhzEp2hvMuzEDb+bJhLD3o+l/N5WfC8zduP2gLGMgvG
eQI9+VL7dsEzTOnPsIuZUDaDu4d6jVWjNWMnU3B4TGFv0y9k7geC5alILux+8RXGr+3nuG4fm7eo
5bK1kcfg7uWEmCWv45u/Fe79Mx01B2B+kz/kF2UzLWxA/dFDZZxSaM0nND2rDGXOWcGBSFwEDwSP
EaBAMpE6eeKGdh/YF4qX7KW/cLgJN/FBeOIyGCdNVPlc3kDg5Zfg1bghNXuQUJzNe3aHD+NWP2W7
4FG6eyfUYf7FOOsfnKTBY36ZnE+jvDAyPBK1Qcny3rC3EfdlalcMCL8SWr9u5n0E5irguRJjB5iv
V23AT1TcwiHcubWBU0M+ISuAY63Uu/bZgl5ch5h258qwQDiXjS+evyqik+pthOoQsadH26SG2ChI
BpfKLScKHxBzR4nxptE0ceh2jOS2udWvO+5IoOGkYZW9XbZ2PxwaxrkNMFNH4P1wyT3wFGQ6CiLU
SduszJSTq23i7jEqrxpvBtIcT36yQIZW03gi3ndY9LoWuezSvQrDhrBqudkO614QF5W4syKcDvPg
QwJ5ymPTnvm9CEHfS52+59GHN81rorOmmahu76ISr9gPfwX1g9/Py2VE3g7OaPb9CCLpywlZXPlL
gRmIiHRIumH/J6L3rk2vKemUPVq+f/WkUMYDMCn+QcQz1aPN+zuQnDzhKH72GPz29d/7QAv+1iR5
+AFe/L0PtP4A12VBelD+lOX8OCkkDJeOXZHA3Ew0/R/3OpJi4QfDjcpvIvP5J30glIpf9zr84H/9
6ODufh4Vii7ZDb4UdqtMe40kb8FAZjZo28bIb/2IILHTHcMbQ6605kyy5GNetmdGaI7uXoNRuYdc
bGZWvBQ1CKcCZqMbFu85jxKE8HkMIMrUkzW4UFuNJNujfAsQbAcpy4bIxLuDzV8VOM4Uis6ErQYj
rkh7DsMWQi/Eetqmkri7UNC3sCjWXnQ1BdkWdBkFqjHKTi5w4qhWvlIjxSlM7SIVzanM8qUuiU4M
FoHff+qRxoWTTD+Jy4VRwE3PuslPtQ2pLrQmWPvNucftCVnDPfvgOhMDvTIT9EBNAOMzatTkdD5w
yfoeI67xHJXumysKtpahJjK1l5h5nYeqKBKtz2TwzzkCHak9ChC2SkVf9AFn6sg6DNt6jEayRWku
RuhEW2uhjd3s3nbF1khuqrQvmpiRbMf+vpXmGil+jLZ3Qmeih4hpYgPgO+TClTQ3def7SAlQNNXa
gK63zR5Gz0pxnEO65N5QtRDduM9CZiAQdMoArJC0kExSu/GTV1jrvKm8ue8WF3MoWYNThMovXZw5
+kPog0N14XCY5JGVjTb3QHIOnb9uq2jVevtRLKk+3j0d/5Q56q+NWy/MPkFBnNPP6dJwAhWEvF5g
klCI7oap4bIAJkhy8EFI/WVssqMQWbmQ7rZ22/d8RE2jl0zdhOSUBH1oG75MHKuOXka8VdOqWtC7
xZTVYiTxXfUuBgTVZUQDWZkuuvd8iXl5EXGxIT2DEwcdeojtFMmQGkP2QuQyCi+4W52oxI9smB+i
IdhxyLDRXVcSh2SKyjuKw2XZBAePHZumU9HBXMm11655HDF8RYlqp3FrVzqOONlMVgRBHkKZ/q0X
rrpuHLNYOjReCAKi5FFq6GDEWHRMnzo6GE5GgmaXghm0KsmswalX2GL5zVJhN+/J0FJGxi+KHu90
LhZcX881CDdMLslZGPnAVo179CsXN4GCjidySxoT3t80l0CrevG9apSNUrJW9EiOYZ/GAtMOPG+v
t81BddGnM2vRtc7xUCe7KJ/iMEJ4fIdWcQhLCx8wgWgd8ri+uuhAEiZbeEinLOhg58LHAPaKmrSO
q/ubQjF3kdVdWOs6chsfQZksyymygEcpF1oZExLZh6MXAVcJ2R00PfveoUX3MebestNUXlv6VMSj
Yw2Vv1TtXL22ImkDyHN1qd/VvbfEkW0tkjR4a2t5J/lMXcMhehliegVZqZ0GCpsvpxWQcvTtYr6S
emNZqaz6ygrM8YAWpMEFJWbTx1ZNdoZcbGut3uKCccABLwePeVEMRhdsDHoPi8bBTK9gpZZqgNRW
F6KjW5VHtQkcNYBlJwDIG/1Da8iwako7ppmvS8QxvTinPv8Xr9fYLom43ZBCTMFl/8OYx6zzV0TT
71//XQyBQZlsGvBMpoliUp6C7v+8NL85lKf1GtJCYxK78of+tV5jpgq4CSmE8o3Q9uOlKSu4l02W
bKztADn9k0uT+/bXS/Onbx0q58+Xpu9jpiE4SVq1HUEXlbBqDeR8HA4m1vbQcRP3K/DOQKivxaS2
QlFXZTVVGMqwIs83XSNve1NO7K4MnFRMd4pZFxsxR5EWj3t9mt8PbK6aBklfmHkU8HW1qwhQ4hy0
U4X1SiCK81pBD4RQUTc5ceEw04GaXC7hImEWKghFvegV+pFaN4mW5nNdYbezOql2ZN9cutPnP+AA
R1dVkhUT14gbav2YlbWj608DsrAUkV/ckQWAMzhRznpAfIpGNkb43OQaRLRgo0rN1jP6lR5K+8jt
N2pVHhJDxUNd3GsPLb5Ox5C09PVTXAvXfXoqqK9TZGmjoc0ywZ1Fw4cKILqSTX5SlB5JsyjUbK1Y
iO+xlVVIOzrjI4vQB4qPAzYeS8XMwdQyxvUbsyySRLLVvK/Ebz/0LAN+eyrCtxGZXu75W5eJhFRH
fAPdsWiMvRr764gXVYO5ZucRNsCWeJmgOIpse9pAfIojSm+QTjqh7szh7TavbHUATpGVPolm8mBn
6TQQaGc44hntBVWKUaxnSRYqy1HKmbkGqyg4lnqC+BkHGUSaVTWmy5wJVqdK/9HT/ku1U9APNRld
tmVIImiDv62xAev+dlz89vXfjwv5D4AFOug2uAG/RE/JrGHECQ2NMVin+v1JE4/SCtDbBJmD8zwp
6f/SxHOA8F/xT0TCP6qx5W/Agh9F8SxsfvzRJ1LDj4r0IO9iqUw0Y1Vr2iuxbhRHUbfM0LVoYffh
J9ZeDQV5G0ErV4yochB9OBkWJDGKGfP2u0Hx2cn7Bmx+g5JR5NPGjDHFQFXtInlc6dUdqsNWsDrC
el5gv206pdiNbjY3co1tLfD7unruW+sgRMGtxICJw3xI1blkJftUz46J5nhUHpWXkF3NPhjhi2l6
2NGEcQNU1umFaNGk+bka47OI0zQJpF1qVHbKFK5sn3ycyIFS4ZafCEhMV6dQ1kQVAMMzvseITOIs
Kl9r7jEACbC/TvBVtyk2EGtxosmMQjr6524Jzvo5bTxOSvBn2rVgZ2Pp7uswoALKtQ2w9Gwg8Yl9
ucCsX3aNRwIGHZNRCAiNeWJxJY+BeFdQfbvk4gV+NFebZtEyDVJBwBpMBjvJzprsWqJo9FhmBcTv
yvE+ahO78fV5neWrApFlKzUHqWIErIoTpeUp1dRLV3nrYNLCGiMwhBpHEisExnZ9i/kMc3aSXEX/
LriQwBwqr7liCkyhZf7860CoV1OIjm9VW3hhwPPIZOyfoEvOBWbVfSteRAHnYGyeor6+GVpHkkvR
IHrGgBSa5yrKnM5PnNIbEC2nROz6a7O8xwa+Hj9ND93QTuDdd5dtrgsP0GiDvRuoi5GITskNVkLF
aKlWFrKszBWWBLnX3XTMA52Hz02Xy5OXZ9UpiZBqq0FXr0vACxSwVEOZJDOMkT8G4dxZwyksE9KS
OnYr4PvUJD1MPh+TxTIT3xhaRirW8CqkeRXW7Xl0x0OVK6ewAgRB02PBHcTdORxG0zqCs8NmYHGD
6itlyJ0haZ/UolmWpDz1lUpItOx/Nob2LmENs0BZ/JsLrcnWQ2gswFtqLfN/nZwTM/an6QTHzy9f
/9fJOWmYNIsVNUckXIO/Ci35DxJugXPJuJj+PFT/KrQM5iSMSdhDI6yatKB/nZwqclOUrFSGU0LL
Pzo5+eF+K7R++tZ/LbRM4ug0tfDNFVQr5q2FwQfNw1rpQdxOXLdbVH4/C/hQsjo/FeXF56OaMYET
ySXHCq10sy5X67XsiqwGTcSbqcAB4iKjkYm+DuVDbj147BgrJhwqSzYVl3BGB1Mz1KPdNjK/JQoW
nl2h9tXNQGK3itDA5ipLkuxJ17NtKfSbFB9LnBVoGJ08F2dSjmi7nxyIMrLCjSazKW2wzONNKep7
blxIdEe/F6/cHGQ4wkYYjELCCrMPgwFburUSPPVZHc5TVpnhlWetM/dhGe9q1/saCGCCYjvnFnJI
0VSCfYZ2XKPsMH1StKGSE/uq7skbXSWitOglaSta1UyFThO5wVlL8ysxtjyHeU2yJvJ3aZzLZuyU
7nPDKkppT6Z3gftL1ijqGTU7dH53zPKW8CjRPGT+ZPhLCPmQN26IyN6LVzHji1IKllbkr9TylFSe
7cvkcBNEGzJQkNzc7lD7MC9Y6yC/I29k+3xXFGtZS/WmdHWIj7zUQv7BkGYuJtk8rXGVBDACBOy7
viYcSj+1ib16IKt4HeQXVdGWtZ8+upZ1bFlwi6UJkBwhgYVo1eOdNyPw9FqNDZj88dwXPnpL2Rd5
9VzDCoi8g1agaZMrde5XCXtar71x1bBH9IuVUPfQ0pWtm6rn0Bo3amrM5IiUKBdeocRxb4b6QnUJ
BnaLla4nHxYkxDZhN5B6vYPvvkVFlzlanzr6dHrjFE7dc6cm58KYklLUFzrbZ8/APTPk/izqyO2J
ecRmlpLsSlk7RhJbhbDfDrq0k/N4ZB70QVh7ansczNBkFz5+9QqpsouxQi6FldoJD1Gm7sSK0FcZ
0RvZ4piFRABByBYSiYz7cNzwusxzqfoo1JyDWdg0ZrhzSzO7IQbuWVYMazUzTuLwFQwME9gQwzEf
vADFUCQtVYEdaK1Cd1dKNhFSIZ2HeESwFGwG0T0SMUgsrMDsDvUcRFdSXwodAKZB9FCj893IqkSB
kdhDndL8SLcKT2rdIwHwnQ4HVSsz3hHhA9XJPgyYKOBCHq20Zv6dWUspw/ZemccBB4PvgpzT3Xkt
vrvNg4ztRJN9/Gp5d04nsltq+CvRg6QHBE8Wseeq7HWT91p+7CLNqdO71L9rvr5pXIZTgUH+YiMo
e6p4knt071V1YYCQw6kD/KiMnd7IS9fF76rVwj4KtfcMq5QSIVQP9E3in8KRWo3stUAcdnk+zhRJ
ED5jLzyWXc22Vl9YCL/UUNlYxSFJX1v/I28Yxsd3scZxw4rR7VX27cZZKq0D7RbJkiyIBIVcGq7R
f++FR7wJgEdC1hnH0ylM9fLfjeOZn/984f2Xr/8+jjf/MERGd6DKprnCN8DZ93G8+YclSwjB9D9H
7txFP1x48tRfEGCLOOubDOyvC09XaB5g/hjf4JH/aLKgTJrkX5W7Jlcx3wKP8tSd/NwqpHmVqjy7
DaBAVItaWN3ofV89y9rlLIvkUl0UYrxVKnHpWfpcG/utDyRKt5R10+fX1iD7CNJYjnBAtE4VZXhT
JowOBlSmJIW2KWPkwnyqkuog4xIIvXIpG+qrZSSO0cLRLQn0wluZpdqy6L3Xug+2BH6fhMAMFiMZ
2Au5X1WN+PV/3J3JcutYlmV/pazmDEMPYlATtGzATpRISROY9CSh73t+fS68Ks8I90jLtKhhWJiF
mz9/lEASuPfcc/ZeO8DIm3bdJtZXLxHscjqiiTKgdqEqVJAuMsoMhcJO818Nh/2FzzYR8w4g0l7F
s2OQetsEhB923XHAbpd17FBhmX4GFYKaBV1dGsVmij+ShqB6+SBy+ZqYmmqtw6Y2QM+ntPk+44C9
PJX6XzkTOXVAuik8dWFkVWyNcfbUQhVGj4xYrANYpm457B0qQfAEldDeVWhBIlsai34qrD4IzEjp
f3SnoYv9hNj1IGcqmn3ERfteVwUz3snqxcAiFJbOA9PZtot+0Ok/0bsXTUaDm15+k5bxYIsAoJWv
6xoENNSByJg5aPSF360MDiruKIVuGkCTFgnCwFSHahir3LgVYTHAPrxqvDVym5/XTMeFVHpHBgbZ
u9xG2laaQkcTC1uMJ2sMOATO5Bfmj/dKmc0RW1uWNf6D4Ct8F16elBjbVGaIGmyygmSN/DvJCTSe
o99Yl9U9VeZn0tB+JGoApIBnsUc1zaKYBmSj07Ci8WyldD96lLHAtNXqquYr9BRQJBiCN/rozGBh
utJpggt54q2EVUeEoyAEVqWs7XUq7qpyJKEDWmX2eMvkpVt/GasA+MtggRrG9VPYhQQMBCdekX43
WCWFbP1LS0tk3msMfQGQlK75zsf2CdDfLh8wBrYkofX4NPjI8T2sEpGl/rFZNtG+1DYFM9nKuJec
3HTatvzzviJ/BeAlCLn+s1rj3uTTm9FFqatLn6LcFt8aFXaeOLrl+L0E7w2aYtHx2Uqd6AcJm1jJ
et+QVBKi3yp3lbx2k5rGVaN4Qv0115OpgDPKmrXZZ/pOT5W9hL0DvHbUwBye2PR7ObPnYfBHIbYW
8HCXvcB83E1odEGs9sszjDlVT8MDRZ1prBqnE/difuxFNuZw9SEm+ntahTuhQc0ijLQHDpW4DXkE
V9mPlpdHUYwh/0EuUoFEbIHdvBVkiSWGeBLJsimNXQmpYq3HFlZOZwaHoZN8ky8JOJHhR1gbhfmX
TjQypT4uxORKNszO6G6JGCFuTj/nVXprSdihbPXWE5WDwFkbuVeYS8cgl/JT2d6HRdacqJfYeC0r
Stx4wIm+2rdEQiTskEp5l1rOnunsT4Z0DrEzN+vmV7h89ZzvEsZhGGI3Q2u8rjW0RTQj9KK8rMPo
pzdWGFySbRK0x7Ip/WUM8++7Na5VNkRl0ROTcsm57H/YGqVF1vuns+A/v/6PrdH4G7ZGhbMgLTEO
mzKnyD+2RuNvKic6muecfxYDImiDP7ZGjVAUSZLWMsxERtJ/7qLRVRFgNcMGJSsY6MS/Ymr5PYn+
UxftT5dO1vyft8a0j3EgZsUMnDFFcEpAZB+wDFVTchCV5ll+JBupjjcVxxOaQIylU/2lT9Kr/Kg2
E4hwNeCgYgDZt6eu9wyjPwqUmI2YOUmMXXrNeDZUok02941TVizluYytcLWbJtEOmFGaUSV+lxCX
NZTBpHmvAvkmtvc4RXDULoq3ieMQ7ukRLVk1mhPEiz72jTY6tRLWZkwXCv21RzdiE5C3VZkIrhie
12q/lxPpU2N2KAW+yrAt0oY1TL1UfxLWZc46mFmTSvBIWuoxqzm85gVTP/anUP1ENNvUE1Sv5r1g
cl/O54x47qn/UgHNSU156pvKG4T81MyxpbQZbBmZ3KPF7Zz9GEPnpuwi2fCeUC1AvgkntIZhslXT
dBdq4RXgqrcKtjPenYzditgmYBQCzC91Tx/ywDAf/i/ym7DZyOMPMaFxPJ3WovoWAz+O4EOnaMlD
4KO9YdyMVQtqOiUbnvJlGemyA58Y+zMJbpAHZwvWCm1T1PFpaZ25Cp66rNkWRrhTG84PSNUzyJ9T
Jv6s6/TayMORKeB90LonBA5fobwazxUnVSsS+MWRiHCgXIWfIbrZZAAptAJmKGt7WR1I1midBqKA
rkVvbcmSPIWxLRX5vZeMTwXcgUwYfAIgTtUBkSZqtG2qfJOCmmCkwdwySajTEZXrBH2tIGkN2C5a
JpJDqHrozb+nRkcPmnoKKaO6Wj6HRV6b0cQvChWZTl3ZEXEes7LGCX0zRu4wwALFFvUHbdX6lMCb
FqfoV7YWb+u8sYc03hkppEaFPL8MaVdRDW9K32EbV1RTGmmJPg5dP9yaUFoQhYhZM115WZDiRuyN
JNHSwjOlhP5wKOgDlUMC2yDDSx7HdlcsjcfCIn3+3o0y6QKx8e/cbCNalSmFwthAJK9JYBX8784e
9NX+aYH96+v/vsAyzaSq5wBCg+wfaKMMNQUFQQ9h5dR2vzOi/nN9hTaqGsxM+P8FKLQs+H8/evAa
3Cu6yJL92zL+L6yv4nLhfz16/OnK/zLUlKuxbeH1Q3kE40brSn80JMhGKH66eqtFcCIFYZ8a5NHl
rS2qEC6Qnq6mcSEGI+OnlT0Ke+oBuvwhGFImjn350WEvSwLk0ACpGtJXs2G+9IqwUaHw9gMhCcbo
VwJP6GN4gszsU6seV48AX9jIVLSxyZ92WzHZZnSkJnGR4ST7ZC6eowfEvj7XqHjpgoDH1LtwkyK7
zMpmE9brAy4TVDOrg5SIe3oMdkNJJ86iO6+bYwmhHotg/RwSBZFq8BNXijP36M5xeWVFcg0H4aVZ
KQgvciwXMExjxPOQ1+ktri9h1f4a0sYxFuVAu4A6BF8YitvYp0+RnBruMLHWFsO8IRDrXVdSwB/i
qUZ9zsSA5XxY+xRXRYkfO+3Wh2BMrLHSV1DphnA/VFG4k/WSBqVK76cdZncUgldSUO/xQAoFhnH9
gW41FWsGlwq8CxkuGJkCGu379bET13gOEpJ91UO2dM2rdX/E2y7bcp3suZYGE7P6wWCESr9SvB7b
DbU80SAhX0kEzg2gLEObVp68sZdJk0FqMugoOmjgAWNWw7Ud41wLW83Fi+amAwOGXMVK193jEFmJ
WDKPDUSDHPkwc1Lksape+nmJejt7vJTUe1WmupJQuOpMMn0oodmXwMjD8MkHBL6c9LJcuCyxZRQr
+xGcym/Qp6J8pdVEoT49nHTQ3H/jCpCmPFNU1hDkESq6wv92gVr/VvT9qQL859f/MQ2Q/4aWQ/sj
4OpPYHiZZYgIcwxvVH+sDH+UfwAolvKPESq6SWxrDG3/vjzRwEBvwdRVE3+PXv+F5Ym3+Nfl6c/X
Lf9ledI4uEVF0EZA1pWXXDU2cXnTlJTzci9sg2k1M2KMu2EFuT17JqAt8lBdenXfep2iHqZF5fxA
vd7rHLpQ3/Ycd5LMqaC5V2rh1UsqnqgdpDxCVN96Ibt5wHSzgqcTKT6nr0e1Hce1OehfsoRW4HNF
XSGKv4A9SVHmqkO/V5XM1akEsnV/EePmAg3QmwbquX48yaxxoQZ/J5+tcBHDVeNWyxUSb9oreRIb
MqCw/EwJR98284Sks7Hv0iR5nNlPvvTsSXxkX/FD/B67DynS/TStkJB019Io91q1Zo2MoZp3lVm0
5Wumlr5QYW97yKeqbF7SOcfQFjw/JHFF3tywrRBvDFq/SzXVzYz6qyLBiZ3rmrTNTVYavyMZK+4R
p/G9ekx6OG4jk5NWjtz4K2iaCevYhIZZqy5hgBAylUW7ysB7IoRe21qPwUvugGmWhkrskIT3HE37
BASxMJ67rPANprWlXot2XdyzNj8IRexKLTguvfLZhgpbEnsrm7FukQTWaiRjjGdN+/XQ2q0wCJdq
gu+Am12cvgATfY/AckWy+LJOuI9aklorqqBg1XOOjSNPMCp3LaUXdiGvAf9bqtJPPNVctOBUjbbv
4w5hGkpJAIgyRBwjwMOYsFnE6iUqtF3UULFNjScDoaJ1b0nZ6AWEm8bBgxC15pRqgi3Nnwlts1yD
NBeXEDSfyVjFgBvsOjQmwWPeDNgs5sfKJCjQeoyGXUTMnvPkWqrl55S3XtrJgL3yfZJ1EJQW9w2n
ikD2o0dkZ9qWmYoOGnaZRKlw5WfZQ7e7W+eEh2ETIcIa33nW74si2QxRupUodRssPTP+/KF8PK1A
BwVDepRrY7duVkQTyodVNpxEteB+6w7CxJiiWYtn0qOAHoNp7eJrqYgra8gUwY4GfdvU1Vsld7tW
xRstrM1GkG8Pfly2YkfQVk5fDGDQoOATSmd1fbiRJDbmFItOoztTpDmzJGzkYH7SHvpVq7+7mG1P
p9FWROdJpOqvwk2ttHeJcpSy9GkIH/tOMn4lxbBlDHdG+Yia4eFU4eTIcbfJmAKEirCTDCxBsSDb
nRI7I2dB9AwXZGKHJDLOiSi+dxqJUTOVSxe8aSgFa1n0W2ntC3IC+C3m4FiNxK/2iHYjNYvtUc12
cWDsBa6ErtFor2viz+Cfaf36iWnQl96hshRUMDaFA7V4O05N5hr5GtHQ6lY1yT4bpf16RsHLl+kX
pXFaz5Efr/FmNsFWSBoM76dR/pmI3aKvCAll2nQ6Zx6VCSJQqanUUE7DQM6CS4vKSQCV1VaZR8Hy
WifdCQo4WmZkUMVcHbqlk6Jg0G0rVJXjVhkOXVMCH2P4v1wf9UMjjfRsgKxnIkAH4h/QCshGzGgq
2gSNsF+39fYxy36lEqYWwrYtED2CPg4aDRMRB72kPxt6/brgSdq0RyUiYHBDsB1BVWcyRydn3hUB
Bo4RtPoIw6CFLqc/wvugdKrdApipSHno5GJTNhCcR76QRyl6eZ88J0K1j1V1wMJQeGoSZcc4qR3I
pYdCUZBXALVqM+m6lr+g+JGKKWKxSuvk2KYD11ZthySC/4KOZrW+wzwYaFXGxG/WKFazaLMGgzcl
1YuBwS0nOY7IOYgUXjZWdwq2szrWG2XoD4HYkXrzVZbza023U2tZotu115SxU2pPSdLuYwrLMep+
yAujbUxd04a/mEozwMz2GeEU9Zie1omBAR/RjDpXp3450arrwknB+pFMfYoEgnxVyJPEAYJwwcbU
9hpf9+Abeen3Yed3OuTxTtkiLMSiIl3kx+B2OotZzgG7VLlXJ7TWev1cJfInmPIXQcxxJyr+Si0r
CrHhWsbqzsCww9KHe1IO3aYviK5j6Kut7jFxUhyTrblTPFlJn9JobZgTrINURDrPraGGtPamj3o9
bB6tYWop+d4aYUaTvsM5TMvZ6IC/1wTK5epbOcovcQhpmYuVxGKTSMNZKbLQy0DolpPoRrIO2B5y
s5ANNJb78p2R27Wt9UMuPmCit5wPChU1s5y/yYGITq53krn80EA1BZJgJ7pq62BGyGDHT6y5YG8h
agr+Q1VgNjCariNl21OZlkrvZLNyIqPlKZjE77Ww+lobuIpQNuIDfLxNibCtGP61TWCjJngGi/BF
CPS1zcO7QOpzVVSnJJs/JmPcR2rqJYB6qwWsKS7RH1GyV4rZKhHcVKrkRpBA5jXw4+g7mds3kZ5F
aqzxrCWIpuDvacpn/8hvPXboonv404hrjjsgUoXtWqveA4XjtSYgz9TWphI9kFdjLI/qSyTEW3Hd
4hAN/GgI3UfRmbmI4DuiKyTI+4ywG8In8bhz4J/nl4KkyULHOcvMU5wwybYROxIorSALt52yftb6
6aQP2scqJb2hKfGbC3DnJfUmPJSnWfuYx9o2aJPk6+ylI+mSgQI1eNsAh1e8ShnMXB6/xiX9REBA
LlYzeiYp3heasRXK+qDkaBemFSC9lazaqhq+K5ECUG+xP8bdJW5QXyzAekk/xVn80rRSZUq94qxr
YUPHaZeElWtwrENJC5eTDTgBlUV7C3gxE/uplK/AQ671jDtyaJ6lVbv/dy744ejKomjQ92U6+T/K
f/4L6NxfX/9Hwb9A58i1AwsMKo6wKWruP3TWQOdQWfNCXVkE04sE++81P7pvCfWPolFZ/P5Pf6/5
OQaI8v9Xw3eh6f25IUHYC2+YXgkHCEU3aMX8o2xyXMOOUbPG2NRt8i2idhg0zQpS2enU0NV5xKS8
OzVCTRtM84sHdWkpGJEn8zByVqcFseLsKE94nG9rteYQGlyahn5FqAWIcQXlmhRI+CnpVoROzIlA
qlJ/bYRLjzOkMn4JGuaawvDTitSS9bEBF6AtDFr1oT7HSI9EGnACQRnJWrRkrbS6FplwfVUHkZbc
e1wuLTc1d7JVbzXpCrLr+xQU+1U5ApSI9lNATkh4UePBnAC+zGiIR8zzDLeeMxqLyUkvCHkPJZI1
ihdNyncPLit8lH4jBLdsIfjQiWF5MDv8qDRXHugwJfGQRS1WU8lSmvoiqozxFIKl9frWNWBg9Oy4
XtXUDYsG+/wQvlLlqOLByMfAbsNyUyZ1ZDbBZIuN0zwAolLBy6BPw8zTCSfpZfmoEjmcUsdKgFFV
1DnBpD+TEgWTToVGCgy+yrbahH7c2E7MjFN4u9T/1jy1B4gRsimGjy9ZIThEvAX1ajsVq9divTqO
QJQKfd6Q9bsbwsilMDdzdm2xf2qNW7r+GFlpF+EXwd+4cygzUk+Tz2M3/i7RDOVa989Gh2iGpMOY
Dz57C9t2V2NNqcN7LX5PZL1E3fxs5HsA8IGieTlaJVnXj6Mwn8dBuEU4jhcPDWVzL+nOCuuH1mos
cqUT1YBKJtWWIUioQUnw6VsuSl4in3LIsAFO+t4gjKNoNxKjgQ7jUiUKXwOesrhrzyn6XpiS71k9
OYKc2y0EXJkDXhG3blcVPrPaCzFhF6n8lJfE5wwFfz3d1yWBCKVEnGL+EqWPTx3tVC5803UBGqfZ
eiB7taTaE1LaNmlvK73c05lCcoXAtRDvUZD7kpiJRIwloJNbZiKpHZNOyLjY5oh1rNPhktPmkcvU
Ltr+js/gV5jpmTNWzSlqDB9dtTfA/7MQUZnlYODKlZrQynTpSUaqX8SN9e+7KKNOQZciojSTVPQn
a7oR/12bGKfMn9vE/8Xr/2gTq38j3BRNCegghnD/0CbWmbWBDUI8///MpCzXf6zJ2t8guwN+p3ss
8moi+P6zD6P9TVljlKFftHBC/1VJ5l8Vmb8vXAF6tzScaT//ZQrHICGpRTGiL+q+vwNzsFRX9hFF
2J+g3Mxgg0PZjOzY5+D37O+KdxAPcHdU84v4B3u9F8yfdvMPn+X5/04A/1fR5+cyLrr2//xvBCm8
uz/tFH/9NOlC/eNOoQ552SD5ZEQjz/v1Q/YA2BHKLLupBk8a2Y/BIyA/IYlJoTaga/YDNZc3LGs+
xJn31sEiaIf7hx89Y1vhZaQxnGqv/E69YKPZaztyeXpgTCauaMYm3dTNY9/ihzVbT7NQbiLkdNQv
1axNHrgzbC0LsxoAgCfDJODD1G0ed5sAFLx3tnCAn73vNsFzYrdm89z40+vjdXVCUeGQHuR2m+rO
ymeyDHjNPjRhMjyPDm9hdIAfW1NpMgzbV27usD/dawvssUnIiqO9S97DrT/Gn2y7tG74SxngJpOr
LPFvWs0diI0NGjR3s7f51j3rbm1xQfvU4gtzeg//vtntRjfeFhu0AYmdftOYcCSnOMcb2QbQZAnn
wE7s5m08iHb0FfOGgbCafJJXfoT18HSPDcmiyeAiyXcCMBGTJzqo+7aDairPqoNJ6CTYmUOciZM5
gj04oE4sFEcWaxniC5MYCyd+fli/yCp0WOTt/k2xQ894MqyCDyM7YbHcY3uEsjybwq/WZz7gG4fe
LrfVh+6VPkhouwPjAxhFWZBJMtFkT9KATsWOd1Nl5ztMh1/0q1zCXD6XL/T9BqbNVy6DLVn0q13N
g/Tujw9T3/QeGhq+QHy/Jk7G5lkDtmRXwaF2wBdZiXUwXM4dXuu9vwJc569ZqSO67Q+ocmv5Ha1X
uaLdbBmD8C1t3tOPT/zMfAsz91xw4GdvdFd2O1995QGazOf3bEvzygrttWVstKd8b4nWtbLXzmuw
M16V28OGup08q79IV0nJEFvb8xeqyRPUO5NcNOsApcBN7FN9HJ/kO+yTQ3oBHLQn88V81Q7Le4z3
0E/c2sT0W3/nXnUvrXpJg3uYxbPwgQv7NfAEB3ydrd7VDbBIW/0luuQUiDzulf2Fd8HM/Ac3L1/Y
ptkvVEERAbHFGMem8DcRdGxnT3lXn1c0NrkoGgr0gvgvmNR2kgXUxZK/ujeFecEVXDv/PXl9T7av
KxN5k40vYQfb34SsZXGznYpT7lSnxyaws3tgp070hvJtj8rYVd5q3hZaYweMEl7zLW/9VI8b0EF8
XxvZ1Tf8dVekB3dOrempuQ8AdJDiXuqddhM+Pj3VoR/srLe0L4rrtGUv5RZbCNjNJz6b4ZMbJuW7
Wl2hsLvSiKDMyr1w10S/H0/m23vU4+NTaWWfEF4sFZef2fkN70G0pY/lmR9IIUq9yA5szZ/d5Km3
FZuEKKt+yS+wZ8sD+VgsGhcEQ/7rCXex02zj5fkH+WeSbuwk208+YO/5fXT4zqxf3xFfBMXJh3Bg
iXqprc/SzG+C87i3fIu6251FnlSaCz80WQ9o2vHuvJTeSXSfxQ0eadYRbkUz9Sbzs38aPXItN+k7
8U7b1hQ3n6/RtjQZAys3Em7q44OVJIRBW0HzTLm/5QRyxccqxkitIBDHbL26LX+og8/n9FuGED2A
J/20AuF9M1QQ/jxLXuPixSAZL1ij0ubHlAznO/TZwWMv08ss0UBLFGgMyDW6bj2RabKC/YXony5k
xUXPlUOpSrEOFwGkRn6zEt54pdrdll9iLGNveiW0s8xq+QuV9PuHjPyg5VeVvFii7bVc1EM+NNOn
UUvWHBMBxuKNy8DU8WdOMkscf7PgUtDKkwMHyao5NcOvEbPA8l/gM5KdLDKPiwSw7/cHZqeE+Oi4
wsckwMtCcjxZPqFJ5vwKNcjk0viqQ3Nbe4blE5dkkljlYV1ycRGaD2tHT9pCM8nGWdyg8JjDHhR/
aRODtI1d1fLP+tFMHId4M/ND2zjEQlip5RNit33xO/MYmM6v+OBr/DIoVjAizezpnFtnFsid7I02
WoOb4so7zYVuZM9s2qEb25faiQ7jhvEeJyULG5O+LQ6FFR1+dg+HQtZsXASopmRfR7YuGnzWJrAQ
l7/E1+vH6H+kp8QRndXlsZMtgnT3ifm2w4l0tfzGSbde5H7fBXs6ZsfCmQ7tttyqP4Mjeh9oE834
2pjn0Hzyq2OyaYgh9JQ7iC0WPTzp+5d+iyTiI36WrfSEX54PQ99NVmc66dtsA1Zid1nZwfEj+QjM
4w9ME5Pkxt0bDVFrMH2Glqe3O4/vfnoqzN3Mz/1ZmxjpeE+RefQMZzK9yqqso/E+WAQ3wsRqbXCs
ZB/w7/v7aN+jz959A/VvNpZgPxx1hy7dXjYVDLLsT5WpuY5f2zSVyLl6kP+lAbCRzMrSz+M9cMRt
ZWtOuxn3XzRBlyU5NA07PmXWXth17sTFHJVjDlJMtHLltLzt2VStl8K6aE54ks9IiH6WD8TYXkrb
8F4q6yffoycPrHrzI20MO/LGO7mBtrCfDpWVvXA0PezJmj09bM0qzdQkiMRqzNFPeAulrbiNFW1K
N1tEoNQ+dvGiss56wmbgO5eegiO/MXjKScXlQ9olu9BWtziDM6/eP86BsyR5MmOzOhvjbBc9EShY
QV47SY9t90p+iEXV8lY9u3yyPrE/trY1WI0hYXs5/4zZ2UVWLVc1N9f4SkrkBa7RWTrg47GjC84Y
M9Ct6bV14puQbLCdkJb4ukQxf9M6xu0GQ4DV29Htm3rmAhOPEcOyPUa7zFPPyz+N5Dz+Dvm0Yrd2
r+WG3fycXeZ9tNzTl8JLDvmpvgdH4xxdbg/365I44ya2G+6D7ACVKzyp29U5v34JbPzrI0e54jDy
zcmdFf9wPevD4g7Yd5HNnCI/jh/zT/yUchZtL1nkRV/tcf2hulCfmBDhk1m8j2DHIwc2U3Bhx/Mm
e7DxZPcOVeAreDELcFR+Azl46ez61u/KzfrQvSVbySP8C6Xj9jXz4w9cI7wG0MB27U2+cYIDdQSO
68YfkY9FiXmc9fzYF6fpCmNjq7rj08PP7NIrL0Rs5M774LdkDsnuwwaA/E2z1wV/wudV7JBteBxE
RetNc5VN893UZvBJq/g2+6rVfRPstq+3yi+EobGv2cFmdpfcOV77hKCXJ6M8WVClYnJRJh9Rwryv
rL3m2dydSGUdSqSRCob4+OsP2U/bmYXG2EbORTZXJz7Np8b76Xkc4+3HuGmsH5bu48jigzZg5fON
OciuqH7ae/bCevXTkCPLi7kFHcG63agojxwiAmu1V4496yulUemE/ER9C6Tsqd9I98obTaSprBSr
LQqJcQ+WBpzJE4+FlVyqly96qJbBJ7j/Ga9LoZqe+KN2h/rVlu4MZX8Fztfgyyx+830Ptm1rmK+3
q8bpJbbhrpn5D+FoTys+UMjZ6cfaG2/tx+pEZIHiJK/oh50kcjp/qSZa6/FMsX3OnsGD8fX5FNJ2
SQSKyQjShr3/OfIMLJfTmvWBeDW3cIkwdyaKd44W1G3NJgX5aPAotfZEKshgkZjgy9ab8Drb0V55
JXjB5Ni1F5/IHL9MHAkUSzc/R49zyj6iTDu91psbPBGHbjVrUrVlqyVWk6/QfNibxPzhnbiZN+4v
84bFX8aYaZaE+Pb75WNePpUJiZlgFrufxJv3xpnK2xT80n6r7ZGdDNHG8NKY9yeRs0Ryh5hM3UPk
lfn9C7E1Ujkb6repnyPTCWTzzDj14SC9NrNL5zUmi7fgEuHC3bitNquDyHJleMyWPMwJNsodviGc
zuyZIzsAKasMuszZVS8VtZv+lIJaVKnjKpZUy99FO+0Trc6eqD/xhUk1by+2yTVlNGVr7nCLjhX7
61H3PoDu2zN3E6A+s7AYUllvlSPvRnvakbxqvXEG5JPG2s/7hlW2w5rgFDfGOCfiLfhTYcOqzx5O
47y60fMpt2no0WfxjuOWFotd27p1/xA/cCHwP83cobXjaJRu2fjWvG5tkrT1oKpx6012kHwoC5S8
r7fEqzsWYgKGdyRFsT+sbCa/NuU11TUxmytkB24IIpzbGk+FFZm3aNvvxh1xrFbwtH+lxuFmYuG0
FC/yo63mKTvNm3eJTyStR6Try+Um7GqHxc4SEMKaw2ua25I37sjYRZQEHY6lI/zAdln5q2vhNxEI
1KVsfBVZqNeH13hH+Wd2tuahGSoZ7VO1zw7hEp7Gkab6QikAv1uBhmqq0HRZqVavuknGl7P2+o/s
Wdrppubk5ntwYCvydVPg5JpYPHCsr8qOpKCdRvgTp2bZHFzeiaP/QkexfXy1m8qOtvWtcQdbdkMS
iVcc46HRuT81y2vKB1bf6dY1hDPSaeMkEd9HPptsW70Ov+bdiqpy+VfattvHqx6yIM+XZEtmluBp
Dpn1juCpvVmPdveakq54Fukqb6QjzhLs7DLPTX1fufPTV3o17HbXvDauagfO6hywaBkbBGsc+wDl
ciU816fUHa/a52rbf0JAZDvGYGmOrFU/PAPOLjHpVjh4+6m/vJk7NQvN/jR8X3nZHsHbeG+BtoGy
sMYvQql4NsGF8HvUZ/iqnrSRbPJgKZXKc4Gy1M73X6x2pfuWcUAGmmOOG2Gj+NCLSNTOvtv7cr8g
MMltY8noxMVZsQkm5r13l/s8MrkD99eEm1owwTTzw8f9bL7IN1CnPCkE+y679XvnNoU1pe68k3at
M50Rx8JfDu0Ov6ApHYKXhuUm/6zs4RWZLzf3al/42kE8Gf7K158jP9k2vdWzh4fXtUP+tj1TaoAD
Md+nPWcZAoqviIdBbf4AOed0SLilXZySK94la+TYPDvkUHM6XkrTl+PoBpvJOoYWzEluaOV9OhVc
acAHLNihrR1Z+h9f4nXzMlME/3DmdS5UdizkW5AANt7J39vOy8faPF4v9Gp4k+l1xQ4kPzcuoz8z
v3CCMPfIAM3Z+0qcnW9Y3kdkrt3l6YxM0Vnq8eGY2pGjU1HznfYbtJPlVrpnXm9+dS50Zq/wlD33
5D5mJfpip+CMy2r8lSz5yNZIvc0oj2Uitdaiq5zBqpJ4yk1T+xTx24LkXN4VvM3AveOdubN2WrLF
du3hv2A/wDV/RJlswY9yHo7NZ023DbYyz0NOAhjlIKlhCrllZziGOX6qB8tQd5CWyvdHeVVeJ/D1
EWxXK98+dg8v3w58ftNRstOAX8v+TGV0TryVL26JCTA7t3a4dw8DZ9Gv/jO8GtuWehGKVuatzmv8
JpH7ILbGobrsvkNuA/bme2ZBgbXHa3qKDtUhcDTH2NLoIF7lrd73LNyFc72hWja5UIo5ljb6Vq5u
95vkwsiztziIO8JxsOPNbC1w0WUVGGkvsip4l8y5Q/4+s2Fwv27rU7UzYiu3+YQBuo17cKvUdlwP
5yCeqgdHbBd2poveg19Q1iwAjZ1Yui2ejY3gERyAS5P7lhFK9aqTo8OtKXj6c3qLWEmXtXPmTLIL
3qdfuMqOj9OsmisOLRft8ruJA1XLBmoLsyZlcdPfVBvSj6meI1IIrJXLZ+my2JzEk0wTpPHpirBY
hRTvuNYtoqQd4UmjgGDXXhYUGWokW59AfrT1s8uOcB8liDyEHzg95w61Mr8Y3vA/2OP+7T+4O7Ne
xbFsW/+X+3w4wh22r3Re3DeYvtnwgjbNtjEG3AA2/Pr7rUiVKjOqlKX7elSpUEUEwQbba605xxhz
jKcLp/7VsbWKUqsa/xx7nkFlJY4sDD2x99wgW/L63m4sOlTCj2mHetPrsHW0n9v3x8UHmVc97LuX
x63z+Sm/cVbnnFxu1v2JSpfLVw8VlzCd5QjXCOdirzkguX/NsB3ew1eUf9crHCE+9n1h8HLNZSJj
mK2k6I/3BTiQnV7SWz4pKQfewxaPNr6tPPEt61TUiZkV0ePS3/nMPhwZF6Bllljvuv9YGR6aCvHz
RsZYotsxAgKHCRKilaPLnA5ijt3cmsKH+Od5P65tldLyHZb2ETM9zwjSzc0lW6g+/T0WrWDS+O+w
aEPSVUWCBgWT/ysWLb0VDO76A9IdtuTXlziOevjcX+OBK0+L4dsu5gwGMMmGnfAUoAZwEVdbSqw8
enX2HFxJZAKycGyT/anloFQYqmPno5ynmMS0j7tnHT9MybvVhK7e29kc3Vp8HpmgZ10AysxRjdcA
xzNtUwVoZHrIOwpeRn7RQJyKmMvdquSjuhXqlILHK9sgZpNS1Bqc6aZnPKka3y4uSz7PM8sQS+CC
g4fz4qvv7m8Kk5NOvRdHtBIWfjrO3LS3OI9157pvKWM+Xp9q5BnXLPHLejDT+BhYv7Bk5KCPvMJ5
eemId+clucuphL2ko04/3mVmehXzevYFp0Pn8Iky0XxfQSLfI43xSZtP7GfjypZtjdPtDMRC0fD4
Mpa7bwxL9qlTs8bqp98QJuL3o5SIRp9nwCYgcT5wlQmikmG/bz/1xVtf9Lqv7jrLO187MtTxwpmH
QwUM/UB3JT1sVJ3nbzq+1xCHynb1dls3WxA/8q19tW77rf4A3U/uwO35BMddzKJ/jFVvrbr978xO
3wFDQ9HZmtXxHWUUlapElUqdnruyPOqBG3Wzsy9RBikj8FMFO/7d8RNr+2yMmqOLpf0urPfGxqCI
fHp4S9nKzeeuOFjgA9bTfDpPcUlfII2L3FNfARCkU2IfQ3uR2fxFoI/oGDxhChDvnC4GmuysCWS3
3dh7OhVO0sXO1w/YCA3YAXDkZsTf7fARxgDUY1gPUcjTuv0MOO1KTC0w0yxdhK40hdaEdTZaHy7+
Qj1BjbB1kKAJDmJXCdpNlxuQh+Sh9u0WZJyBS0TdooYHk1EBxFA0eu8TodYWe+Odh3rC1lFYB17F
had0vZ+ZBrSyI7+YHKmIUUY9DIFcGXC6reiuqpkE5j4aRNqhDJmwLI9NZROhRvd9HdGSmV9pUIDV
n2d65jxCdSUv8UtsbJR8JpqA70ffA9h2zxEdlvOBleh9Zy9A8DOYaOpKQXUyNh2Xg7FRvIGW2iiF
B+olRA6AN9s64WGo/+zmS3Vu2HtJ3svw0qVJIONGBgV1XjGSmSCzK+sLkxEf9yKmj6eiXDmP8wRs
pQrYtGlnqWdOSGUd40fiFHtHL0+Z56FBs8vq2evs+X1aSDzc9rvJGM6BWMuLNTbRGwT7joyNWBuD
kahTFLVjAIZdQvgo96cfmOPBdDclW9Yhc3iLTTQdJqIsuDnrQI9lL4pDak0e7g5pA9GQFtAvAlBH
TYAIrNekmcpLFeJH1EIr7C2IO2Of4vutru4ZS3qbZAvcnKy92GqykFJsbvgkFl1pXcV4EaI/ruVC
lGsMo23kyvt1hoVE6m4FH0aB9KvZkd3n7Ob03Ed89dvE3NPA7gCSFnpQz9VyeE3tx1yGERrnPQi5
e6Rk1g1RQSyTsTNrkzsh519ME6ReMSk9fc+MnEmvOr9PGQwv5qKR1naWvLqebYc1TBIgyX7pOap7
DlMjOrtpZ0kxoiNxD97NccGM64bUATpjTEG/Xh51LdhVNpYA4vVDNnlj/G8r3m2RsrzBWgAmaZbA
BhFwW++RKYQHgBy0Ty7wBGPx7GViZMt+uirX/rJ8vYcKcKP3PHXEx+beYlGgmAX1h8Sxx4Rj07BJ
c3GxpEVKKVi6p4+1x8Y5BhyxpMUC78yjHAqyp5toMJXMoOCz6+SesjZOJlKvMI1vnhKU3jnOaH9J
WuSvWQR9NpVLpAVXhujgGGCpgi7ehebosuzNyFsNevtrBKk4q0bph+8ACRGYrJIn14InQV49hn22
nZMGqKfCQ3ysR/h26+EgqkbNjG9xZijEqtlMdOiuDCG6o4I1ioc7wmxPfMhM5Be0yTvho5Us9J5d
loywuwxr80zIM3XwpKx8OcVCXdGUOlpKC0HEsHchQ0NYiPK5DdST3NZ6jAwlMCLmZNQfc6xGF26A
ZFi3cZOcp0jAyaV0sG233sh9XIb0ZhXKDfiqEyvXbr9qN2VZCUMFMjHsgb8IBUPGtmtlX7196oap
f5oJNBUrEQ6Ph3Md9VevBa4ir/A+ul1txrdDGYIs0Ek/PpHVogVmXAEZw+55grjsgvO29/IyzPdP
+ZwR5ul9eIBfHVOXWaxVw0fRN70mn30/6RMG4suiDh5ynnBBOGR4ZuXISD7j21COumEzq4/58ZO5
WC+Te/IE80LpFL4cTnaRiiJxX2Y87tBiu7Dca6NLLyjn5GJOtJE+ek/6cLpFXMZ1YHIxL9MPIc+V
c6ZARX8IJWN3Pj6rsvNZ1v47ZCywCED2A6Kk3WLWB7hQeA5oAam1YGx7SefeJ/ns5QLVrPRIiyAZ
XMAUl+QJ9hqvc9tx7+PnfLPo5den3EUeRMn4XsgeUFJYOZzs5XfjaLwb9WirB/o0mkMlRHIATWQp
0Q0vOh8LCs47Ui8czi5Al9nOajkE7wdm5F1AejouoMVl4fOBo3Kq8N5ByrgsNMTL/SYbepkvRVNR
z8ood8tlA1gVmrAc4hWDuag2ixnfyHqw41x92NSDPNan8DAwhj1bdWAEaIcFYX312jFN9ahZKIat
/ezGii/5NJ4YyjptSLuEBJ9UJFd1FA5ekVY8TJnTWvRxrN9UPO+c2cllTPrnILfTeUmwwg5UAJHx
9aDGV66fBiZULKXVRuA3HJ1PA53TrN3mYOUQY5xPM3KKODU+AFBDsTHQIyJsxglX53kgKcVmYMBm
P3ucPQySMczYP5PWl9Uop24wdiHDvVYi+89rvKL8DGTOFpczj233bG0hYn0J3jajSK1GuYnJnSXL
PkwfBloM8dp3mjrShb2njwQCavwSwEKKmix1+VwjIqpvjHSJ8u1jjbdxUYX9wSbdi4ODrYNYV1sK
PgGBKJScfPrxloXVvDjXsV0iu08KGIFF76wSQ8NK3Ys6t3kjM2Mr2N+nja8Hu9WFNwIR8K6j2yNQ
4CU91iR0KQZKLfN606zF7JTRYSejXfYy9h4sPSzs/lPxh3efQimdSusGODBiv+Al4/crTA23J7nS
Xj6pyAXRHKTSEsvsGxK+a4FH0ed8dbpVz2eujifnsRo0rgSx3nzl5wHBQzbGFy8eMim8p5P0sehJ
68emm1c3jmirWBg/2hcW2TbjA+zigNQJzL7PVk/v3UsGFmebX2xzmlq4D54S9A8ljVwwcM5h9ZWv
c2xaw7tPPIfPXaNqKdZ6txeWJu+aLCJlpfSsZn3dS5Nmz8kamUETKZPeol3XycsHSl2I5zy1r3Pg
oewd9YkUyZuve3AJuI1UhMQHfe06Cy9y8gA+p0/Sm1Bal9N2/kROBxiKX6tIB2IPyOJi9onSsPLa
EC3447sfcp7F/QksK6GqcZq0o2qrTtLlbZ5/cVcxShzcXCYWNbQOh+uyaOLuPK4ac3i/e0/Nlqnf
3/aVmvNgJgCl+LnPafEiUIr3QvupiCh/rYqbyxC8ntTx5WTOjA2GUNnTak7t8hO2q8uIR3mJN+z2
0wQUiibabuszB356DFVWJdkHkzM7A4AYNl6ePtNRKm+YQ6cAmN63Qo+z6KyXvRlhWE5byhYhVuZ7
KIPTR6LtvZB3Bf68G4vfDuIsYFZRHtIF1Z1j93AmsWuK5JH28yFF7Tv7RvA3CHARyBy0gYRrvOG5
UhcPRdxvCyWsofdJHtoFfH9yv14QXOfRp6HkLb4+z9NjX8YTwjsvyR1rn3AXitL+HhEH4ZB3Ocn3
DyVMT7Vkn5MyxmqFGXJEqdZt3VIXJIWD5+2Qk25gmVNRk7ONYUTpqiHaCQQpy/fJXIuSgLyg8Inr
zd6Y5F6b6ME9euHL72VfyBb8bs0wWyw5uGZN7qMuHGCYw8dQ9ib8whU1hGPG5YI6BbK1iqhA0Ejh
sQ1PLpqPEBUKYDXihxpkIVtdbApjnBcG/KhyDD1lyyEWbFzFsI9VQpBuKQTs/ryLugiJAP4iNvc5
lOhqBhPQZ+Adr4vJM55Q4dtIOJJifU64qWmUe3zq+5JRgqtfzKstYcBkfDG2sr45L+pa7ExdIUoR
uoo9pV1F3vJ10Jyexex9rJ7BzYTEoX2lw0lepuzUH2LACKakI2VwiAWDB9w+j/qg7VmktzZQlJ96
vUlmDGGcwmPqIR3oUx9PzMnZWebB1XvzcaObf5fsPq0nIO5Tx2MhLNnvOv8lMVEDFMwDFRRTHFvZ
5nTq/dHb64P03oglFljgiaWYbVmS8GCn/rq/Bvq925G0Av+ZmZDuKJz5T3/7hfsB7XcG6xtMLS5J
4iAWPN17DvTlt+KvwHfbiftdgrk+79E91ib6RgnlmbaBtA4epzcuT1Y6xixJ5mxiK90TugQ7bxsc
TCU/IQ8UEbPFD2LEyCNRyv45/iFTYhMDJ1Ki1BZs9M6dKyB4jfuLC9SO4Ov21TPhBZ/7hoROqzeB
hzY3eFPMtImhE1wQQkB7fPAJhziDPiFcTXa6nfRQD9n8d7OL04x/sLvyLmNmiEF4f52eBLME17OH
MKTdl8vblO99cfC+LlmtzdE8ycGNSga3uTE1ATMLHDB2v28NmP9jR7luyJOCtTSCLOhWQvHg6CE/
wbmj8/PqEQ0WUoUf2i0AQwF8ECO0zxI+4biUYuBaw+UWgL2cQV8GNDO9YeUyM+MjY/4cH+i3QUW0
sIWIe/pjISBrIoIe+lYWgNRaAVxCljTrNsijwn2GS+DR3IZKZln5H8Dy2ZOtad87Zr7m9Ke5YMF3
ffuy7i2e1mqbBlhhgoy/NmjqICqgQKR+3ES8K+znrInvcb/ybjcbXBG4Ur7i/cX1rQDM8T+KZco0
Hj4LTFhwFBitwrEc5yMJVo/rRxoM1z0dN4E6kkJQK6Y2bTXox9W4B8gqimFyfp1L0CLw8QarPYP/
M6lB94bY5gIh83LuXJ2z92CEDbhXc76Kly95mPaHF0QlbFQipd2vQCrf1nsmj5qgiuVEiCa6zWB7
G5bDF8yqPGK25YUSgpErnpONgGggTGaK8JC1lckTqvm2aNjluLx3t+X73D2ybozZdQ0dDD0G4Gxp
m9dGd/jLWHOYF54id+GGXsatdQeX0p3iCxglfADGSvzaQmn0f+g8LNashbUi4BEG7465gNqo3JcX
F0kTPDbNOrfplOdVIDpZSKI50O/DWe1QBWZhMbysaqcXP2GdziON9HUXlMvRNkruI4aNApxvp6No
atBto/EQ9+EawwvZMm8ufie4I7Qf8EM0uAJLp4RlA0JKu+2W5/HLF3ITAbox7AelLf4BKC9UIMB3
oAFycqlcQQBd55+kCH6IMUwQFO7lISknTneSQX7rmRb1vREKnyrezUiR2qRged2mFkqZGpQYkv2z
UZNnpDCnAM1+ZJYrqlmBuY9YaPq2jiWoXm4PkhVrfAywDaXX7AUwzqIpITvM8I6tJWzBuXQZ4R3z
MA4v1KdrHvb3tIlJfeB+0KA5qmTDjXxdWX89XKp8uJwiyZcI1r/wO2DDWFXHO39JsFgVkbaZUEXn
F17TE0B8kpJNhQ00HHbmfN2GZGZ1Y/G0kxUBgimYOX0oMZWRB32uG88GL3D6dLVnHQimZ+18cwyW
pibgLWCgWOtr8B3mL1FINa+XbBxXNtOBh8cjs6BWjVG034IQclmq8c0XC4/ngecWbS4hYKA4b/8a
X/eM4C1ZSaTbRyAWYTl6kgJGaaKSBGVAbGR+vmzjy1gOCLuJb7JXVtZgzV76gtJ/WZaAMcYDPDp9
ymAgxO1gkSaoPT1UaRO8LDBQQJ+JZtJ6MhmDVuwRZTf/Eio4e1HpSDPjWO4ZNI6ePnhCfAEB6OIP
2uGG456YbIBhWPMpEIsU9Ea7RTt5BDfVV8PN5mGjlK7mzAhMtEiJDADDQ3/ODMuMMS5gRS/fK0m2
v+11sM00BFCLzgtCrsa9rcJaIJGUvDbo0HE3PTOqYZUBBYFVTTHj93eTx74Lci9vPZqUdPqKe6gb
HpY6HgwfkZDwptYCt2pIETrgioa5QMcCMGzunGuyC88R10B2MwcRY7G+fzENMXpvdp487215ta27
KX3+gDaSGwcTunl6uv2IC6BR1K/WLPUr531Ad6Db4ALV9JeuC6VE7l19vQF2IV/RzmZ0KTwNLjLF
ARRxHi6wgu1yW+UfriX7OWHSf0Ty3dfZ1mZPLwtkdHiGJRGL4FDGlm8qWWaWQNcazuPNOxhxF8v9
AP1n9tMvrcPwm5234jNuejhfgCGBdwnoG6Ml5tSpf8BJradPCQTsEN8TCp89H9Jh1ohwUK7YgGW6
AxFyhgdkHkm9zueDEOx0m9I7+VSfL15kumXA3QLlZwWM9URpLBhFzsv5wy8TFGI89ISZiB2GbUcK
V9NiS7S3U0fAkM1P7e1mH2IloUp2thKy13B+SjZDMEPVux9f8CxQhHN8xG0idTlL2VFA9kPBdAMf
s5K1Tc/BXjJiz4G1hoCzX6trqE/RJxLdED3Y3GjC4TK582kohziKaBZTjKDmBlpGZoMJ/WSWhc4S
Ib5AiBlpZBsJJITTTMr7Qk1IIIWjRJC+30gs5zXjnrjaHSQSJKdol7CZN/3ORafSOm+RgmlIDp06
XbQ6JqJ0iqDEROQ9fB4wcv4mpVce6lPpR/sRtQ4Gjvp3NW/Z/7dGfJsaAU1aiV9uUCdGrK9ysCtH
W5XMogukYEby1DcQm/U69SK403pEgy5ae7SrKBkWOuc0qkK8IrKP+/jefaXm1Xk+iRD38d8nGWCY
dYz8A6KoY9iPhemfF1wlgEbVk1YoPE3/+VUNUZ2Q6UeQIeZZDm2H+Ya+4wd/Z4RstYj5MZyWua+O
xsbFYFITahjzp1Mm9oPSL3WEW9b8yjm4g5DNKfN+KP6mO7eFveaY5vOEF2yk75F8SdRLMqALwEGa
EgfnqiEUI2ab3F3BocPpoh8T1Luf+RdW6B00iWqYOz3ODFdDYAfH6l9AzxmvWvY0+4zUoLP0DTtn
xwMyvXK0DWC1Lx4ZnzvUqGYXoROtuIS4Wjj3+LbUJ70jUM76HeDwe/UuGyl5JO+An5xFhFgSU+nD
hImP9Aw+m+uegiBCkjPDtNsrF10XP0I0d9PztF1mDBDOC0daV5FKR8P89+ZyutM3ZbaAQEtarTdw
7W5FUtJ9hi4eDfUFyXz6zeYBbEixjQ0BR/CwZruXnJQ8EQv0EdEIkxK0UdNqeXPwetSF5Oo96ieq
nU/uHwTY+3Lc+twxWD3eGecbuw8FUfmXqehQTOsJdgpQgCh0hIRw4CswBWeUWy3VDO36L5kY1hfU
J2yuDjIywB0ocNmHDaMAWIlXdKDDYPgesWULdbRiNs3G9o4eEdLsEqj2CvVJa31d4N+ow20mYL6o
PaDH0T5UPwQMb+GqUQY7WVLF/Xu0yt8ewPmi2bcB1QVHqbGkjnKh2Ph8QtFzZbgnNCmTSvjKjOJu
2vyUZwQ2MoK7Ye9A+o1rLuiEIv5U5gHawW8KooEHd4KqJWpQZSBIc7mSqHxeQvTIe7j3VTns2/T1
gLxs2wwt7hxwHCAgduV8sqf1tAxUkVHK8cXJEp8x87DvoxJ/A+/pvobSsB4X8zQNLy4CvI2CmkOf
457GpuLkYeWmoxLCH+mxeWSkM7NvcPCmIAPWz+QxAU1X0BlgMuCkq3RfM7RgXF1m4g46iFa50Lkt
x/lzfPawn+K/NpBjjcxeFCb0LcwJzOs/lCS6ox1v3J/EdHY3GgPq2p5HpG5CXXWeP4NuUjrQ9w8P
ooD/B+vzcAootOHd3dlw1BxG9IZf6cN9/WgwgTvYbqT3nDyaWwePmF9dpgoOhJ0q/tOTkRrNs5GC
g4utbLHkTsP34UNfNE8dKpVmL8+u3rywBbskCrueAyrJnciTZ3yBYNne6AfPHs3vglFCDwNA55ZQ
e0ZqrDIDgTAIAJMheexWp6IoOiNLZMSHUdfzYskWD1DscSoZgRqoe3htv6y2176VeuJ3hvvgoY6l
MXy08rQ+VdhGNbMxY6FTFb1D48JoXd7jImxWEHgIGcwD0CMaaag+YLcxMglXo4xa9CPVT38GjA8w
iXPjVzWBT+Tx6QVoHUbn/WtTrfMTAhi4tnwB7ImCug0ozd/oBehSgt5CTQzkACXVLIW5C3eGjtrT
Jq8TjSViJes6K3g/YDnkd1wn+j3xnA9cNdE559L5zn43HGqUgYjPDB+bX+/uqjRcDji0M5iWbF/I
RqaZq2niDWiLCoYqLahn88jrnms9hH1u/RcggELvMphVwRM4c4FOSAiOpK+Hpw/P+2ZNoxaqAkvF
7xWSZJCoPuw7HPXN1b/Ir5s1K7rzZE9QO91Tbk8Vyv6RkKQbSDnP3uskpKZCzkn+DB4krnKgERv4
WJ+lq89YWVAv4y4dfBBl7WCt901wzse8CQ42eaJD6xNnHDUXO4UUOqprxEZuWqJXk8uIE4SnRXZ+
STrtltO4N6n9doEiSoxfcxru72OUGt93j2NqU/r3eRZpaYQCY8BFiHthTfceKhLGcchEkLo/Jyqt
hT7lIhj23f0gz0R5a8ya/R9d4b0Z/b1yQ/1X3YaGvTeznGIiHrtTMfh4+J6dbykzh9J/fZpWvcnF
rghi1N4rcXogMqC4cvEfAEaLmeSxMO1H4jYp4jukEstSR3i4UCLNl8cjtEodqhUbmGhLsWyT7ast
DFcRvVDf+v5Aktdu38v/8FY8dP83Pd3/3fTjvw5k/vVz/+aLJZ/L57XX6UWAL9IQUtnVgwVk+GkH
D2FsQPbRDzwPpbUcBCWC+Of68uHp+PuLJ//uHWhKf/0Qvw1gGtnjQ/pVrwgEWC//SFe7/33hDIb+
xwum9aEuNgRkfhkUpu7OANo9Q027P3//MbSB+Dl/9oj9/XOIQdE/38TqjvPXw0DcyGlKlTYn0DiF
FIUpUJzLVBwcA5++3T1/t+7Of4VwpHCR1TcqCP3QJ0ze6/+UUJ91eP/uu1fclKzn6DYB/VSROYjp
Ml8LSox6dh6IbMBcpCe7fcEYYxjDKckYhRZm4XlVBYxYxNqJUOoIPAXbi8MgTjldpohiGOoM3v5N
gRcGCWJw3r0j2dmquFgrOASEqT4huOm9VIbvb4wMoBP7kzrIxoK6qJY6Gx6yDzSSPlphzEiWpa8z
ps2wDrX32AgG3mWCxMl7ISpgvgmPXCRhGkBbQQUl9618+karlUCJRSRwX8fFibqPMzGNoVPCd1Qi
ub84iqvKuBVaOOMc34vHtMcZs87cI2UHXmqZpQ0vAT5YKPCEiB2VZnesZvDR1QyRr328eC+f8HSh
4AatZ0dE1ctGfAREit/OOh3ihzjTsCiCMQ3KkUnDu3ou6qjBSBuhdVRs8RfqMRkYPRLDk+gPpz+c
DKM3lJScwANTgklfytdTzKlJ6nCHMSDX9eUYF05TsqOtCtnRBUsGFK+WwUb2oTwkmPIS46yjIYlZ
M9KuNXahBgTPN35mb/ERY9OUENSdaS+ZVPmZYsIQK8NrQWAMGL41LoiyG5aLh2rf6BUyf/e2+I9v
BtJQn7gUQEjPVQ9ekyCQ0Z14VSQpr5AxUsOqs2E5V9bA3a5BCza7rc+a/dx0fGxk0Eogb0oaVuan
Uv8WKITTxaiBbGX2mTFWFijr3Ouj3m7i3kgVtG5DzqUDtWAmxliLsEYbZgjd6gRROBBCOzQELktb
ZD/ntEfDIjCCZn6jlMSQhhV4OdSzjyBRQbB+Pq7sGN5tdneKKXc9TA8yFY0VI/AVj4RtJJd9hqmc
LWNUM38hX8Ym3lNH9+YX2pO8uEfMbk3gcrXaw9TifOtbai86H7tROxc1kdfz7yGqmYfudNDfX49V
L9mNd4dulc06XQz0PhqvunqYi0IsycNdLC0hxLACBZRM530L4WBD77w7opC1aJ3sPJkrdo93dGvW
kC/khyAyk761TBtHcNYFIvrbCF6l56tef3EXaAyHeEF2h/XyOZUOEpcKZN8BzkGEbYLol0nhKq75
0/lqIFjrt0NoqoDTzRWBI7EcdKfXCQN2B1yPqSvTWjXMZJVsI2Hf3meQXbagKhr/xsflf4bfIFDI
JgRuRY9h9XNfCTzBp/hc81mQqb5g20zW5/TCJ8ZV02ef5CzMwY93MxmQfy3qhmaSHmo2lMsFDZEZ
mgyfJYRk6c7f76D6v93ITeKiMEdUsDb4bSN/XApVu97Ta4DXaCihw1y1nFsL1DN93CqY0gDUrmgy
6FVsCiCPulVIecZasFXpbMToweLBaE+P0eT3ZsBAoHxsPXPJ6qaT5zwfFoyyGGHOHHcd8NiXiNx+
DY3T3UL+lAA2j6Tj8Z1nKJsMdqc8asZq/IwrZPjlf/i+5r86B3Bw/en7iqrgTwdG/y735GvLwRUn
9VgHgRGIGjvSpjvW89ckrW2ZSehHKHk75sPRoVnbc7z9eDWDzIPVLkIOp3lX0fPRW5ozzWUYJXkM
nLqAvB0BspPCE5f+1Ytuo3qkuC+fqTsXLo3wvhkgEhMtbyRohWMmorDXbLTGDK0ZMyF8Dnn3MsST
CYTUT0cv7+2bQ4kqqLeRA65NI1nSdxkpbn/4BNMR2+x7jb75758J6d+XRn+6SMKa808XScYl7669
KI2UudgN0BjmD/f+ITUIpQEjRAa+rJ+IjFG23g88i+bIAxvOrsLlDBNs4CqgxFNz+hjWZXtfEq8H
5CMP+46QrxecQuoauWzms+biCkXGdmAwKWypw4ayT6hJxOqG+6tjUvbgSGS38esx54+LeOJul/Pc
gwL9+EhCGDTtMBSo4+uSoeIuUMMCsIrODfQkRYh5OqO/CIrowZi2X4j5yJr+RgwH2Xw997N8Tu7z
u0eYIjNrg1E6pnrHlEooX36yQIWUZp6ithk+FKML9LOI5rbsXsx+svfbmM81roCdDWStOxfCgnUM
EMJTkKTf7wgvGmDhovcfb5G4Bf9S+PzzFg1+s+UgILJoTfEca9YWedaDh2P6HOFGwIefPv3bxoiq
1c7/cGYj03CwDsgcVJyjZnhAcmHf5si1EFYItKCwzQ3DhWD9AChWudE8FZAUgIPZQ9nHB41eqN1D
ggEqQIQwu9ELSLI4vFD1woRNVjuaqt6E8z85H4K4G37CavrgNElwGuKO8QB0/Kbwrsl1Sog5EI53
dtvl2e3NCJzw+CM2n2CdHgsLkzIXMY03NMKJ5m9kz8zDx2hzDUkbQVG6Nqmqs5HqkM7iwNb3fMa2
cSCV3JxvAPrlFp8p4iY4rTPPJYlVSzgKpMn1ErI0FPTaf1grprjQf3cjfjOtel4uqaRI3Ij6QOHL
JUWeymjoIwSVwHWdjdVv0UZcOztD6poUO++5LFkXUY34jdF3v+Z1NPIsZbqOj9V+P0e7H/knwz6b
RfSKz+yj98LrIsbdAX31+L7FshtNJ24igKKXj2tE56A7ApJKJFaPusVrfp0pYKiQ6YqTzsjMRZcH
ewc0gvNBGnXin2NhIHhyyHkl6YdtaKD7v2/qKHPLKbPNYLg1PDAbGjCrOVUi5YepvuiyGaAI8wfB
izIQxXCJnAjsGuKYhaJF2lTXLNytrgBtwXuexUS+dKsOTYL/NoLHiPC1izjiDc88ITjzoNtfiCoS
BoP3zb7a72Z5C6FluLq13WqMTnZDA3WYwIZcZrKgzZO3GpbL1+l4/j5W6xb9WBEBYpzH76Dy3g70
hVP6z0BH/X8ff5bgK+BQANN/f9t1cVf/7q6LJu1PO+TDkApVVtkh0Ss+v2V3IcHRVh+28CdTC25t
WPetkNiCfdkovwDOsBgIqsT8ooJm9xQyBSFBaQ+3ABVKn5H6xzc8w9newCREpj+wUFsPHNSmSFLU
r9Q2PObv3fuRKJqlfnqIUWeqbqQJfEFSy+zdf+iP5X97CmBBr8j4u+GNL/92VFZKkxnK9YbWBhlR
pWyk97yHCW9nBpd29iqGOeRw47UIRnZJKkSJiJaQL74s89B85xN10FFOodhi5bYaukDTf0MjUZCf
9FmaFNaw/h4oNuMjrObSZZCStY2vG9eAMUnLHAkxyEkboXIEe/OuUY+Wrr/h8tn7B8AdpyPzhbew
e3BpL1dgKrhsB/oO5EulZQl4AgM49315OiYf+Os3LdQQtXTE7kZFViL2GeLzYMxa7IYhjAfrB9MP
EkRqLWB3xqckO13k4ACCYBpqCb+C+l5dbb0LDxOYH0rQZZ18dxTVgOxAd98vBqwoi4G9SvuToJVw
nsP+kGH/Ho8lA01CW7AbYezlVJvlFPEDsG42zU9giWuG3aFJr2uTPX0gZqJkJAact0yeszG7CjjP
y2OQ3sZMIF8ywM4+R0osZDGZv+B0YOPswA40pjPYA7N3ibx/zs+Q4TV1JslcbKDqoQhu7kaIHPHB
3g4C/bs/vBkOY2NZAF2BV34o5mRNTtQ+qs2GRU1FHJf34d+voF/wyj9XkEE+pyHsBklwVik+8ST8
6wpS87IhB4B9c5DECA91JtRW2VpTEjAWRoizKWfpA/He+tfP/d+ZoE00xcAYyHipyyKA9T94juEe
9lfPMbKDfv/3//AcM4nF0wekSxBDoWiSKPvbU/P4n//T083/NhRFxA1htSpysqmg/2E6pv23bhgS
yT+q8o+/+qcRJFgaNxMbM+WPMKH/D/N3CXPJ3zbY3z774LfH49V9Wo1QR4y0QS6hW1xzgN10CGLe
SY5EbCjNAk4Xu6hktI3N9UbVda2FKEHhUJMcfpW3tyaiWpPm9z6E9xxCJPp4aMhnxSFjDpBJK9Re
jP2gjL26RKENkNfLs/f2jpow1INOOr6k47uOPts6upX+5YAAEPLPPKEXPDEsrAEY7jxUCHgJfSsn
m1qknnVkpsacVttnQWoqzbGbG8TNh8wYnRlsX/bhPXAgYwoMJUVPtisVQzK2ysFWQvYr4ia9gU5+
HbWEIJoqhxPP02hiFfGdoWs0K253zI48eUlm33+08Q2Bw9v9kt82ogbmdXEa5F8TwvFg0o5/85ng
P7FL2qt7zcPu63bJ7Yc8BFvmdVeCKFFCkFV09Xk5SDmbeT+5rF6waAYknn0x5/UdLFobZzKEEc7v
eTXtvpC0k250G34OVwZdhkXhMV52G8Jv+S2Ybxt/vpjGwpdMKDKhW8eQY7qzm7Kh9TDIRtCEBBLw
CJnQ1W4YumjCXDtWlX17cl63y5oftsJ/XNaF50Jh+pkmhtyuRHr/8Gdq1Ovm7x/w8P5lXWbu9Vsi
Q6laVKtsgXHHjhkGzlt4bcbjckbAiMceEEznYUFNXDZEsfP/uDuT5caNLgu/Sr8AKjAmgC1JcCZF
UhRFaYPQiHme8fT9wX+7XS53O8Jbu7yoUokqDkDmzXvP+Y6pzaktlGYlI2DBUz1CsqUnOHybH8mb
hZXFmru8RUwe6ANns/EOWpsXwhEgkU5gnxtl1XkHBkqy/ai3fJD4ihhGYNwfNyptawYbQC2IFnrU
dMcdHprvsn+s6guyFRfBNePd1ahNTbgjPxUgXOUd5N/eKkQtVfvWF2dvfOBna5jdXIdJoaki1LbL
dXaLN1iByHBnphLAg/tmfib4SPiUbU4iOYNZ48FsZhBWUGbce/RPlORQpIqFwc1B72M7Id/POSog
GjTBEVDFg36IvscHqVhzGY4MQOCKKsWGfNRpckIxuqC+/d4pj9qjtCsMggIccy+etCsIp+Fy6ylT
mJKMswSHG1f/OPPeI9CdV/r2ZhEvrAANXboY0yWDMX4jGfvx0QCQ8GIDeHhiIgd7AftY1W4UZGV1
ugyZN8jL6QuWvi3ylUiOPiYR2m5349SdfYrDttefoGv4REmKR3r2saAQSp2BLHQVNdeE65eXVv5N
746MuSHg2paQ6boPXnIqjXSuSPPIWoUo7FU/3sqSWJrDWnhPAXoBAaL9M1YXd7nd12iLkRMk54QT
5s59sbozi4eV7Robj9yj2p4D6TvpnCGde5D3GuTKiJcR/Hi7RJpZJ40BK691fK9zKltJp/XHvr/3
P5Ls4oYfVYPjaR8dSbHYU+9u62uAwj6EP0RzAoCRDxcQXyOqBpOU4mZxZCB+aq0FYxbgLOYlc1ep
TY7yPERUx4GVeSqSVEKXq6VuOC6GxrdJzHkV9xpyA3Y6pMBcTeZi6BBqcKhg7M1hYiKr6djj6JhP
BVLBH6CR8UtBuTMi5B/zreutPWMBGrF6qg7aTlsbO/rX78Le14/FeTjYz+aOQ8G4DsU9JAKmqu5y
9lJoGA4LGqAdkVdWBgxpOyjF0Rf6STwEHiFkqG/hltWQZ3m2EMa676R6FSFNVWnnbbNmEWZcBpCb
WiTMLtVUN2xKyHj+NopPSftqw//I15rtLTlqwjSdiy+rar5p0tdcYwxIh5ifks3N+tlTpZVZRJBW
qtVkgNJAWUyuwOmXNoEHJt4hp4YlsMUlGw1wb0fmlkW8PP3tQ4coOFjys+Rh1d4l7idWX0bW9+Ct
+o7xGDWT24ckTDVZRdtCR6EdfUnR2UX/XTRES880WqgSWRo9N+0IAkW6D/XWqDCUnZLsirBbIWyb
lj4gCokOfP6EXO9QoF7UqcR4B6VVCgSEYjIqF6BvK4Sh41r+wFt9iMGdZHsF5ogJmlFD8GfgHE+P
5FRuw0uFyeVDv8dv/bdWznr0rDT7WaDv4m5uu316Ka79W3VFgsK3Y+q+ZtfwgqKPYenofEkg5pLq
IQuhq6ykdGGiFkKKeeYfH+lNdYJ7eBn427qa04LnrL8CVrjBlkpfe+3D1GjXVr3gNwIFGbfPC9/y
5J6yp+wwolErVjKzzWSuc6jRNikVecjznZI+2rmbrcoRQVTIQGR6hP8A3bdUsH+fTfGb1ePSIh+y
lj0+Y2SCmIozFPrL8JFop1fvLF3cF4CAT9GTdSqfrQ0nK57a1F0yjgioVu4+fia8AhNYuhtBHs90
7tbBmndHtV4W7t1AbF6fpPoWtY8qve6JSdc1zOKvanYIyOhLt271Ij3L/ax5RUHz5XKp7Yx1/VCd
B4p+Ddim/+GBn1Jm5aP/4WKG2PpzvZ/zNVT48sLM13K/8cazC+0DR3a+7oItGaXFWcbhfSbpjnP/
tlSnn6A+dSvpuXyQgYE45rs2mToOJpvgDGlLt462EiDD/jXlQ5lCLgKss7qHKyPWd4IXYgf3Fvx/
UTwMPcNqe1WY6/qbW6dZmLf4mfvgnUSt2vEOWB/pNbaHCtnLMcEW7D605G/M5lDi+eNrQ2LX3FC2
LuMbIIn+JRhuzIv193KV0cEt8YdIq2bY9OSTfrjeg5J+SEayrI8qbYaudPwGPgFztSV9zUjC1Ayc
k9cUP3SgAYhsrPHEVfqTkuykr57I3RRBfNEfyeoafWQjtxbJC/nwfIbjSrIBHb8nKNXF52g+pNlx
jOFV7ktuTwt3aq8Q2rhqUfuIHQa1SdUpOHSP4yoqtwQ/JqVD5AbfYmu74EPVSKqZtzLw45mJ0ojr
nJ2nZx4k0/Vzv2WuAY3NDkoWxsO11L33x4oqSUeGmQ6bMNyaNYHisxb2Wbx0mzfQFUgHkhliCCz2
T4VOugMb3kzOxgUslE2yy+8jWql1w6Qw5LzI3O4919jk9zbGAPl5ak9iniflFw0JiBUAz5qKmOmB
pFpz3uKuk+XP6egbg1ktFJpJb+TWW0gbzxa+q/HVeAruT5j0aEUzVaGl9NJXsycWGaLRAKhDXiw+
Ea6NyHEvxSm/gGg4pgQT9BQjczaf5hqpJ+02zfap1/juU/TSsmZdm8+SWo6a7UT2+kAfabgWn3yb
nTr1Mb9YNDqCeYBlOF4TJBYiVW1XJsGytKscomPgPnn42bDDmRPDEqYqxJ6WXu8Sa213i08lttP8
CpaSZ6lMnixwIGJWY4eGWUnpupSRJ6J7Cy+c2LXv8i281DmpL2jwZt1Lvsuf03e2ZV9xTGuP7jF5
aApH3SEt48wfPEovwSMSlvQglTP+9wqnTB2SFd/qN+ObJMdPoBhvXErmN7PslBHzLL1UV+9F+m42
eTXTbjiBtJsv8xnMuntzUg72Tb5u5au7Q9pMw6tF8m2B5eFP/A//aUJA3ZWKcwSRGzKR0cgzuNIw
cXzyNiLP5Bv4TmbHA5dhsRhfk4/ow+hnARXerH0N7ozqBtaMETMBQaZfCBbL13JuM+F+D5TJ3Fli
wijYPAr0glCLH+OteBbv4rlctU8SviZ9bUYOkS7/4rM10bWKLVQhc5w1zYna8Tc8b3LZ1V/O1n99
/P+crS31B4G6smbJ6pRmr+n0Bv/nbM1fEbuhmbQ9CDowoX3/fLZW4YeQzKDofw1Wkw0h6xy7aZdo
Fklp/+BsTYjbr0frX576LyM/0epURQ13pKJZ6aao6uAzlz287JmCXUnUAMdGzkRaR7O9yy9j/9mM
8NBUJM8GOaihKNdlRs0sEpy8Gq19v+YAbH7HoLMkkscCEy2hwF6ZRdtojO5hGWE4VAKNWFlrX5No
nsUqDU3bfhQ6pWA1jUzAlsTjSjG6J1mK9npHuLtAT0SRZ3CdNq296BI2T4WypzLNN9H30Lnyo+io
dg3UUOkDIbkrQchUqLpUtvaTRhVXldEhdZVtJdP7i8elzRLsFwLXdnrpDZbgrmOGEzGgtHCVtlRS
GeHm06bVg6l8U2Vmwy1u16AAgiut0+ymti8uJ8fCKD7KnMxyGJZa0F/loHokQ5aRExujEa59V3ca
qCpmcYi0yElS91hVFQuXkzTmI+HuCkteQc/BbV0oGJcuodORRKsG0kQXbwH+z+s8h54XPjclTM6g
+IxrcZZzCFWReigbPqjkuQ5P6jisPJ0GrVmWT7ZqXyNsFdghm47uRNZEDBgL5SzLyVYtMMGX5ndG
CLJWyHN31I4xZZaH9GDk1DYWvtPnCvktuIwiPH/koOcRutIYsJYFQ7AAPzHAe2Ar1QzOC618USLO
GxZyfNEuTJ9T49jsVQ8rhuet5KZzyhbNhBK+tkwNcpsuchQfBNaNEn1uh6KWIByOzBEzdFlWFnaV
Lm1tX0V42wtrij1PkRvIMksbmRcMsWIKdfV9yBV0pnb2ajTHTPpKMtvxacEkPCwA5J73BrGWxp3m
FzrsAiBZthtr9yEh723wmoOIyw9fNdd2lDukHLzF+UD+un6xmmhZl7SbCm2dVuha0lFeZkKlUGBU
6Q8qQ3DpmisvhAzPwr49pToyyI4XSwe1DAB4cYOM/T4qWYc5Hjd2v4lVmHb1QaSI1zPdiVtwCcqe
dtR336fLPoCWFb9HTU34cdkv8+SpJF6bzjON7jFB5AKjNTN3sYJGtDsVReN4OqoHIRKnExVKpFw7
ByFss5GXquhsrSBMhcp4T0u2WrpjMVp3othU1UgURL0xjKufNHxUfT8s3N71sWOMD5GRrYcyOegW
IInRw7YK43EoF1quXPjBqwJnGdf7vldkp0Mk25IQl+jx1iI5aREq1krwCdUFky5qb+KHlsJQ+CSy
u2vXJGeF17SAi0Sw2hCb58HV7XmrN5uQJkMFISbc5ESuBCajGwVErt2XuwKzQh8dmindFW9WnWyH
pD2FzM9Ehi0sJxhbnrk69RErVWevJPUeCS5WMu1YFzh0+hQ4hcl7CJ1TE6vUSAx21GAXGePVzC4h
7uSxhrQSjA+hggU0b/P5IL7NTnCNIVetwmVfs7j0vuN2xnoglaxT8/rfvF0asqHatOxVQayEPLVr
/2a7NFWZXvWfQkj/+vg/WtFCEKghVBkdJlsTnd7ft0tikmXTZjzApECZds2ft0tigkjk0GR2xamR
/Uf+hfHDkC2N50qCva4TRP9PtkvdYKP/06iPTjQZqFPgKZMKsqJ/2S5BHEhx0U3pvm4cP0WxvfY7
2ckq6TZKnmMGjMjLauEX5jINWK7C2lgXde/oYX3rGdYlVXOuNHNtxKYziPHZpfgKo2E7hhZWS/UU
SEiBAwvHDnPTSmc/FZ02zOPRvbkiFeHCMoOtXNfPiqB7ULwNwUhCmeKkyriRcBN1KE58PLRSdhjM
pV9UC4X8oMTk1uGw3rp4PwV9QkGaHimjzNAkySkaBU8SyXRONXKeCd6L3rErY0H24kzVXvs2eIly
7GaaRJpm5RT0bXQbKyyducbUjoWrnxBdHvSx7Ynj6UlGAtZfGfeAA5I28OZYdEFMmUNldR67welC
DyZhUi9GBECE68wDCSmH/OIl3j6RvJNR9Ws7hcWrtaveQHGs0gd345dCFFSpLMmB+9B7+V0yWUgG
6ykmCsIMWQpVoz36EctQYZBuP2JbKM3MqTDgGbF1tRLOl924lQUs6wa8IStkVXrfbsrqnsjtMUw4
ebo66sFQQZNA6mo8QHPWXAZiJf2qVH00lPEcFBoWEreKllrjwrwa6bw2gFQ9zMWldE1TzoB5d06C
xCklZpi+srYK7eYVw0pGfmJluI9aOg5quhaltRyTkOoiIx9UozHac0wYF0qFs9hI1n61s/13RWDq
Z512bWtjauXCCCsgIiDjB+tIYMy+klGgDpZacAAPWLoidaOEqX5NDF+65EOXbg23fZXy8CvL2GXR
UsYcaqpWWQRlvHdLbefW9KzyWL6WXkiTo8Z1UJLpUUQozTrHzPudLC6ZEh+zeNGZXuUkA3q/0teA
0hZHhTNjPoqHlFousMvXWgPxpXYzrRenyg9QUtfWWR9MujaUVLzrsoZ/N6tOZvxdaNExS8Kb1rbO
6JE4UBT00YvH1k+2Kee0BJ9laip4h7xZpyElgCIQZczTGeqMAwp9O19VNCEqje22QmeTxu/DUN4q
39j3OSmX1TVkpqEQEEKVYZb53u2R/2T0H4PQu8cy/USCLhWPKSmNjSSJkZWaNWYTO9/30VqxOKEl
hBKy25noMWx8THInjiKgZ1fqLU053JdJfOxjlyHqqLmo54+h/FllyWNVqvgXJWKe0Gf61cXV1GU4
5Nhx4qPw4Ywwui0YsyYRuugG4jj1k9Yk28pmdoBfa/Dqt0YlhKGEMSrVB5tIbsuOuaHyVQdOqR0q
UoQbmIf1+KEBIXAHIXCQbztlo8D6d9lwuSA8f9c1Ntsk0CbY3KlRrBQx5W6L3Wi95c2mlPx1Xmpr
DgF+eI7MaCMh4S5KVM+KsS7z9l6X9Xb0exJkpWhrT2SYksD2gM9KNr9kvX0tMDwVHAF8t7pEED5E
Q3LiMG5iEBOqwVlasp16wDBkuzPFyI5Fpi7jzLxmdTsnhpF8HuBIia7xfrIoqaoTluWhbxn/C8jH
lrEohUscOPZlK1slNCtrt93FOjiAGjJdf1b7dKVAJgsj+zkKbCfhAw0UCHsIhMz3tMTiPU5eTs9J
22pdpkwxMkyOSMD0hCLZoLvkUQhBjpLqTaXLp46+ZGrbdLNQ+qfmc9qmGyOjGSHZj4WF5k5nDZNk
bi3iAXKQpul4T0fmjIqh02ELK+YQdk+Xoa+wVXL15Bb6N8OuX9o6WuiZi56y7/ZeABMgM1ZSU2GB
jIlDqIJLmgzPdYoHVUsYSQAazmhHUnm2Kgz1AU96bT24BNTYE7Q1YqYkkdpq7CxjZHGmeZwPcx8V
WOe6xzoQYETQsIVJ9GwXkEh7sY7S4mnSZhcBtyJSuCblnbMEWa42IdmzzM1vNWGcdi3tFBRknU1Q
Xs3YZlQw2iounmmzn6eZfx569u4BjXmvyss0L55NU94pCWmpKf4eeyhPHdref29bwVZknRwvS7Up
PRTi2v++TjJsqomf66T/4/G/10kWYe3Ej6GUINPLpL76fWBv/TCokGzBdUZA/G+z/N8H9uKHbMmy
bOu0D/Qp9urnKslWCAnjLxXDUE1N/ydVkib/WiX98sTNX6okTzH8MRQyWVYibZmn0qsbveOUTmin
MYapiMvKbQCf19Tupad9VU3wYlXYMkOMj229NCBb9CYbZYeZJU92qn+My2AJui8ekFfb/aXzi++B
8GrfjPYIR+ajAOLnfQ9atoyGbBHEQPhksDzgNb2shxBQnAWjVc0g+UnN9iLS151Rf6RuAdd2NPdD
0C5Ko9xrXcjCTBNCR+/jg4Fp5IVcG4Sxg3vM4NnlU5YkpU8EJw2kMFt8iD5HDuHLqflikFMgS2hv
9OFdKwhEsz0Ki2hVtvlCgrFWp7RF9ecCl3jReJe8ywkDj95oP1zKkqfiGjG5Xy28Btu4ebRKxmaS
MTbL0oIW5mUrYe4qImRVz5+biTHP6Ux7JFwyvEk1bRb6ML9/W+iTtRLTuZct1q+mXGk6G402xb72
lAeK9J41dDTc1qkE9JYKl4s6bLPCfYp7THxmfolJhRy94GrzIky/PKtGfJm2EEs8iSHBJ1GMj3WR
nlq3XriSslOB8WUFlAjp2Fn5eqzBUuvqTU8gQbj2o+cGK9xXqCLk17rEnRxVi8hGzh7CrZA+OgPf
MVHREi3xyL5oQ/QShNHSHNu1ENbRLZWDUdvDjnz7l8a6VaHmzhu7ZP+ERTkOzVZVA3KlWYrSHLCg
KJec5BBtBDDHXEIoXGiMiXUhHHSt+AiZOoyMWvRQWeO6JT87asASptahMx5Fxol06t4Lt1yqPEZS
kY9BuR9kCLVK8hz72jKTCFei4OJWuw4pUdNScvAkZe/1EsNdwC9WsQ5z+9iN8ZPd+ntBWiK2s2UV
6vus6vaFF6cEwY+0csDaaXzaEHiKPj1pvTrvjGhvFNYpl5u5yqUkm6854cNDy1g3dXfxoOxECyVI
IefZStZem+/GDNlb0pAUP4bKTEvqRy+SP7zBd9Bu05JLN7KsPhiNqVKds/THEoNx2X7qXfQAtPoa
f671ysoWYheZMATpUFhuvgh0/I+d3n/19ajO3AIqr0lfRVZfEg93cCHuYw28WMNgHpfHyjUZ3kL4
skfiI/vwYDUoFYLirA7UQAIpNeEtJvualI+LVtnSr+rNwXEDHxH8c6bZeFUbuokaY99EGr8AxXWU
q+2LR8p5aOl7Vr2VHyc7PUizrcGGaFnYfErUKX3xmCrKNi7kpeaifFNjrKpeuIxl88lsSQKNX1Ud
8rhmkrYFuU2+FehKAvV9xGtg1nwwGfNeSqs09Q+JnDp0ANN/8wFfN2SMADSakZoJbTpq/80B3zIn
J97PG5f118f/0Q9nw1IVw9Z/a14rbB2/H/B/Cx02NVPVNWH8p1X++9Zl/OCJkAdM1KZFe2Dqov+h
NVNVncaAgtCM7c38R/1wUkx/PeD/+alb09//pOUNdZn2s4Q+WfXnVqavo6BkJyHPR16pYiFj3UGp
s4Rsvug39MSpe6Ej4gMUW7HFarcZl/61N2mT3ZQE3s0zqjL3Rv6id8DDwGoULMoOMuY5XWfWdzcg
cnfvyAB8qV/GX9Inzdrg2ZKdAg2v924t3R1dJ0ZjOC/EuwlUWYBaPjDri/ODzjC1WKTjreS07DKC
HuKIbz4gEnWUtfFcckbR5H7BmjIOrGqJU3lb7BxMlZb1eNGTC1sp46cdI9RoHj+Uj90lfpFvrKJI
yB9bcGqkXL60V/QyfvIqqQuVvMG37GLezWaFOCs59vtQW+DRxzR5pHeLnAwZvr3t74rL08N6SQr6
xuYfyB+bJ4X8SSjdCFZwceRbNeSGHBfI6HIOKViojC1HdOZ0SNWStdWrq+qx7rEQqsvWUWF+ameh
Yrqdt1sUxxkdwXkOKKXc0UYgzVaejvV0Aqfd4ThAPMFkh8XO2tsdIc7X0K2XdrdorvVxTJ0mdGST
M7ADaW4uPm2iDMmGBNrwQfJIz1jjFJ9kFPg472jOz8wdKxbGLYxmH90c9Q6gKjxRWyLvDVrKN5dl
DFRTOQvirXEHnmvPQ4A7/SK4eCzw4IH208jyAs9gRY2ApRoJFYT2blETOkqX/RmPSLXVcVHJyJiT
t3qfnvIX0D6Fkz7ilT1NWhymIAAgsSwC6As+UXLcpKeB2SuK8VMPUZBd2RKOdCPF8ySu6TP8FGwV
KRhfzpSr2j7bA2CRcWVwWTC75N0IAoejJYZt6huSoUJkAoSMyMDUcOeQpeCTlJOR4BYeDfzM535u
HyjEjsUVEeIWhmq3PAG1eQ71B9PhaTAtJuit/AZFQE/GRma4EST+eMFuwOuzJu4QkMP7ZJftY+AM
VAtgyYOzJLbNoTkM/UYrtiZTygiFhGs/GKrT4lb2XqwY5VSR9rugBS6AN3zmPYU4Xy0oZHPSZhL5
IR8hCHQ3uk+Ibu6F4Egyw14B0n5W4TINZnV5qMa5WszjU3EsjjaIghvEXgmlejp3Gb/3zpQKiXId
txt+CUTrn/HJ2w2HbIvuAsFLtMKAy3uzRdW0Ev3CLddt/FjHhEyrH6r56eFY0mj4byR9qyrhol5b
J7fuHFt9UDdlxxSm8ZcpeB+/IZtHMAt2AmJmTjZq56xctBRGzKg3xWPTLQ2bW0LpgW1vRniM1szU
cV3lTNYBIBCA/Ub+DhdEu5HLlZo7aY9B2SnZygWmsYzXRNpAdqPpb1rPLo0e2lfZChmHNZzaceO7
jxF01QJflrEySUfKXyL5a8CgYvuEVqNgobJZWDV+w+tQOL22ZLSuGnvRfUbDReJAW0xBGt5D7JTn
akAvUI0ApfDZcoqXkL2gi40s8GuwGL216sEWsIpFTxWtRN4ig1DeaSk5LXk2/TDvEaIYUvXQeZLB
Ne1PQ8PBABTj3jDXJd17VlZteHxd3JOZ6RMuvlPUcVEqF+Qs2VNLnOQ9h94BXFVdF/f4psVr/824
BJ3DeT4AlvISXnuSZL61PbVdfGKw10VbVvTkJp56PNPvk2F/EgsDCEGxaX64hBFMmJWJt05bZkbd
goO6mSl8zIsqWZgZ2sFZDt+Z9SeaIVUrgXRjyM32PnlriBt5v3EBiJWHjIHsLrp2GsO1dDqnMNWS
NlL6zJS/eMETv65X8uwxJIVkeI8PLWL8Labo5CW/IO0aZ8a3Xc4GpLEsSihI7y1S12AJ12on74k5
wk5Rzp4mDKM/sZc+k9kt4XVAETxnxDz5YPAnnTMHeHX2ms3ei9n7dSKnjMBvMWs+vE8uL5gH6Meg
FyDJdSYUIuE8gCtwKZDHFoGAfPw87/gmSL6/aQGtm07AiIGTiFSkvQ5aBqoNWDXqthkf0o3TEb/4
ZBff6Rws3WTGwI6BK6FmzaanTfwvVuU5T/n8PflxPm+EyUDHs4iEgdPhjEt46zvOBAadqTMG8Uvw
ot2KEx2O5oqwmggtCnzev3DN7GhXz9WdPlkt8UVi2yW0gjTMf2/bgfLIljWVFHGkBypdgL+v3iz5
L9XbXx7/U/VGAWaY1G4YZ6dpys/VG+UZ2Sa/zW2mlsQfxRutBUY52Ac0S/zmIfijeJueK4MUmiM6
HoN/VLyp4q/F25+f+S99hyr0ByWRFXsd6t1zGJN+4I2rIu7PepIfp1XD78k/cMnCpG3ngqhsipyW
3ZiR96w9a6nqSFm1NmprL8nuNTIAAeYN4Y2Y3+KQLZ4QDhp7cYjeIVFe5fHJT4H31WUzC4v+udPz
eSOYOxrqSQqtmRCwbZQkWzJyXCSturBb81Gh2y3r6KJS4hB8m80mViwEhLn6oCmsVqbMk1D1zRC2
nMcPSYppyGge7SwG2N7CqLC1mxRKH3mVPJsShicyPbvA/eyQpKVydcnd8ckLWYzqTj8MYLqC+quu
BYhXhXWkab+stl33FRJtLdGXEaoF1cZYaY3bAkddhVpD9Pq9VDgRjuqmjYF7WR3pUYt+NGaNfjBy
XqRnIAaOIFdryikZxLyTkjev0bacd+eNsVfQs1ekG1dZvSlDMPEA7k2yRYbxrmrvgf4dijiZp8x5
Z41iLuOSXUeBJHStClYcIaHwgN6bVndVJjOZVknWv8r0ubOohMdPnkAQhYgEjC+0DigZQmds289G
w5XOiMAc400hCGgnnIRwSAUtgPqV58WXxj4bNuZhIEtFKhkAjcZ3ICVzTar3MZ6QXqPjHQ6j5hRR
JDFiMJ4ZeTRKtTRBGfrJc2PbTgwLpBTx3kCmWUunIiMfB9eC2Ux2qcSapV6/0X2c/USixSo7TYEc
v2csMlN9sbZy1jNV2yRqs8r9nsAE1OV6y0bKMLEcAR9ryh458Hw06UBVSPkIZkERcGn94cuPe5Je
ChojYCN6jdfVWiQCC2YZTY4yQgFgm5hfYwKUtmQ1L8kbDEH8l/RjJVKTdLEwGKX4Gc9DMRkEmqvW
HYh06baKVF1sm7eA1n5QQHhMmm1VCr7g4onPQ31W+foSaniKTy7BPCC1naOV0sYonsas2xaYq3vU
HcGgOaHbbHsjvxiefuyr+liaBFuV3UwUxXtvkgup+HtLjVaBPJzU0N42XkxLp3nSUo1JZe50SUKF
GE/SBt0/isGPloZlEwwpV/qCXvZitMXBqrNt3phHra9eXGPEd15+8x6uc/wUajJ1CBWuLRrjta/T
RIzmbUsRghRg6sL0cv4Qq5CEesn/V28TlsWEXTZxfdGftljL/+aQbzL3/vWQ/5fH/75NyD80juOs
94LJO+f9P03xdV2zOMazQwGamAbov+8T4oeq4P2yNB6lmYr8U39a/FCmEb5p8FULE+o/2yfUX23a
GA5/eumGMvnNfjrka26mmX5ugfNAHql2w3rQyGgZFbqhwzUcPGZHMMoZ0WkqsJC8SPaxZc8V0996
wjjkdbMfA+nBzccr6j1AbxZpCeHFiOWnroEqY/VrJTKsRe33n0aBAD9THF+5ePLGroqdGHoaX9rV
8pb11BKNLXTm1XB3fRDrHYG6GgAJFRy8SFf+KOB8Z8fBAnpSMwytR32RNMa8zzGWqBgEmBHpY3Wo
8kZbhGQDuQQdDGO9YKD36nk3X1pHFXlztBgGJOAifDMRLBXobZvm1Pr1VsZHU8fNxjTsec+gSUYw
Z1O/BxpTKalcF272OMrdQbbbdZ5jxomyN0lSH/n6oZSPKmxjXZl5pb6IK8SqKV2T5kNoqMXpvte2
vUvdCOorO6HnU2sjBWgCRPwlAWSD5m80zLktstTJt6uNLkYfHBUaMIwinRX5Q1DQ0ojj7svkRbTp
cCr7GqJpJsZNXxF5FHEw7LTWycvqoLT2BrkZPbxs3jTprm/jt4LNqZLxE1edo6J8rZKLOdJjLhKH
eS9siKK61WADC0tlTC0turQ9o5D4pIU6l6p6qeP0CxTtYsiEcoBPGJZZ+dr2XwEDe85sWiPwpwCE
NOjr2AHGGZk1qnksNADOujwvB3MeVvZKAaZeENVnBOrWILQoB5HfgvwlkygNlH0q68fINma5TBh2
jbHYJ8VCNWM2bK3AhJx5zyog7LQJPvwKMV4ALaV/YTaO1I0znL3LGrEczMSJk2PAXxaaflCVSTNm
NK8eBrwswJ+YwHIxtF1T0iNwLw1XuVeMC1eFXa7jgQj1OcIod3ITRjatpIFZCdK20uK8elYz5BqM
sAfXJJEsYmAdxU+TjtIzKO8nDIw9bLweYBwYARNJ9yQSyIPNv7cItxWdMllHcKsjgBL636+urIfU
sj+3UP+Px/8++zN/yCoNaIUl29Y0Oqn/W4Sb5g8FU66OV1cImeEf3dXfV1f9B0suvn0eainU8D+t
rvoPYVC6T//Jto2g659M/36twacnLljIefVMIpFK/Xlt7SMW/yCHtq2qxOWpWEfSePvT1nP6jy/8
v9ImOWVBWk/8vV/X79/eHEIWBQItXWOS8+d/w7Rit0nkJFybI1FAnKRlo9n0UNBsiKymh0SioKBr
PTHPa/0/ffz/F7mH+5mf/odZ3dB/+WgMPtqfd49OlSW3MaqQ5kSqriyRNdiGMzK5WqKfh3BVSspG
hT8q6B7IWNCiXtKXwSjuivoV9c1SAqHUEYJtVkJdaC72iySq8aPS5N4nGu73Li4KJoocUaKPwrik
tHosN1mGCHNChBJD/CGs53BINoai0U55iLxbXYf4pXAXsajZDeAZeFt1/VTWh84+9r67lLDXiBGg
GsouywOxkpU7tzRnoXnRoGhlcrVVSzL0+m7HdGrutcxr7PBhmt16TT3PS+9g4xFRo22Y7v+bu/NY
ct1Kl+673DkU8GZwJwQB0LNIlp8gysJ7j6f/F6SrX0dHCil62hHd0VJLdcgigY2988tcWWkswcK5
QWRrLHxjSb0pA3VVEEUIios6sLVCcakmghI1+cpdqkEibigNqeCw6a09VzdclitWFWSjU4YxjCsK
A6jiJvLrqNyxx6eoLP1QYwtF3Ems9CQY+WPM1rYPm6dKMFd9TdZVJjCXpOsaCKmodwwUx40+aLY6
Jod6eo2U7jQK0m62yl1ahK+5pG+NrPayNHGt2dh2bJ/nVnfrYCBEXb/V85NSQvPqBBQ99Ta1syOU
pHBBsEfW1ijAJvgPJe9lXnTqtnlLQg3oZoz4Uw4q6pfYrVvJOOolfjsZaMRsQZxLJ2sl6NpNKCil
bynuJBRlBRFVhsqx7YiFSTyQjeKozF9VHpABzmmOHZv3eBSf6lr8UAisWqF/rGUKjRPfDZPSU/TO
zq3qpJbDUxPkuAJbR6gpA9aBI3GFzKbu6YN5NskUp0ymW5kIcNlsG6N3VCGkCOPbpK48DfVVrJSu
mpEBZ+aXCCRBh5nPsvEYxqzJI60k8S1X8hdfrw5JJ5FM77D3TJ1/GVWZfm+JB3tuBssmZl0I8ybF
wS5IPMZEqNjQXApSpbpWbWUdV3BZb1UO4WnceSOXoqmT/MbouGZqucdgjv/QPLUmrp+s6hub4aQe
huuSTHHassXPvurkPg7TTaJ0nhFbnLkHkHjDe4U3RSk4Nab50dTHo8TTTpf9m1DWq4Y1oGdaW5bi
ex9xlJMMn9MFVpxSfxwYFVZB+NHL/lPHS7QpXddi/xjFgDRqZRlXBhVRYBECM3YAi0HM2EZI+9j2
ZIqQGZfGFqfOHvaWhcLuQ/JBHoxNQqOCuc3CwJUSXnthSKVfFb7PPMWVicV8tMp16z9oGZKmznR2
gtPa1/ezTqNJuVXEcJNI3baP2zut/RxTggLxITVug4isPlyDqncUxAerIKNMYTYVURH3Kz4DNzYY
sFTHQWqcmItN02jHmCRcipz1GyoULSn7l/VQ+is0jicdARceL7qhSvJPoss4zdMojzHLYXWsmtQr
LIZPk+vLim3MRBfzTzGdNhFihhIMXpYzxhiz/b88EZY19y9rMnY0Thy8Bbb3f16TRUnOuEh4E0O+
L63XMBVQYR4Ncu8aZa4V/kalCO8agh2xWP7LJ/C3z4MfXpsn64/Pg6DRZD8bEnIeekcpNOKqKbrc
K7jaHv/510RE++tvqZk8VmWsRfymf34lyWwaFcNKvMmlGt6l5vZU7DH0+udXkf/2w/zhZZZv/Ifj
UYismOlThLgKLH/Q8s0sQ4qPntu53vj1Zz/uKv/mzxhFeLw3YGaDp0rZturnZD0nLazktBXsNhov
8/QyN5r9z2/v7y84QloSxnJF5RL+89vrRjxMXcjbC6RdDDpgxKUg8lhoyo3afY6L6OZzapsehqjh
ycw6VFz/+S387ffwwzv46ZJPu2AoxJTvIVLo0S7fxqUtA1/xP7/K3+2kljDa77/nT7ucxo91IQ/C
5WuQvKKEDRh//voK/538GyQKVedALC+7X9TnHz7MNfnL/9s9n96yr//9H/6Nv4QO/vrzv8sV8i8q
yjRmnf+j1cj/f0NNRk9bfm5BQv+eR/h9Q639ouPtwzhDkEo3F8H7D1Vb0yxjUcl/24fr/8l+Wkbc
+PNdj57/429uLrvhH25H2cwwhE21tbFgiEhRvB41Tn7TdEGh8MySkJPFWF0AI5qelYhBTFd4VdBA
/pBpuOsNNnMHvGnwNoWtX5trAeNuNrbu6Fec+aCz1YpAl3yxM+Hitkh1UaoeKjyeyYSWUFhYDNQX
WYRyGgixNw7zayNqF3NMPbl/EhKJTSMFFwijojQxD2fsX0UMi9Bq55iJO4SvHoVjlg6dTxirmK55
77TiUz+BcuUZm5c6FjaZhkpjX43Nh1gq21DqAOgyxNc5nqrhPhfZS8QkfYeycEyxcJKqXidZdEpT
QCmmfhSbnuKD0lyXWsCgTrlkYJonmDPqYFzqevjWdZ9dcaW8hFnPzlu7WQw62V8eWzm9zDE+hJ7i
Kk3xQjqzptzRpdgpIjCcOm+USEBj2ROqZV0xi58LOt1aZ4LcN08YnJcwFyM/ET0jLC1PMZqdVc47
Fiavs0zY+KfRhIktdl6nNG6AhtklxOMMC285j+4W5zmGmGMSqk5I2r2hVEFViC7SiMEGfwwa16e2
l5DYiueMk+boFugoftyb+KNIv43PaZzSykw5pd6Cx6hpLphxcoQR00pQiEX+lFCVgED6xrq5NQPA
wOxnwoT9bzo7mfUVKjCVltoR9YMj4puMPG92l3aI1kCetgGjing4WNNTIN4G1GAUGzgGL0rLR135
cI04AuXWSY/JdrcUSYhvdfwloSClIRfIe98v3RzYO5PYevThygqMx0PtmmrNuglInyM0dHEUO5Ek
3mO8JxfxVKX+WxTOx5HRs68Drtd3UdZQx2LuzCh7EItLi7zup/QBzeDtrdKp9OlN4s3NECOKUKaN
NoaakGGCHI3dXPh2o/VvoYTkAYCp08aDTPnfoOOxFKOM+t8+gnVLz41KDVaLNbFRmBdM+OybDL7O
ZFytMvkNq/dfu/5iv1JkElYKQel/y0hLLIg/ChrLKvbTz/+x/uospCgl1q8R6R/lYuLTKBKKDh7O
ZEy42MV+WH9Fol1oFsjCv80i/1iAVZllmdHnb5kv+T9agJd3/qdt109v/ecDf28SJyn9BSox5hhj
87fB0A8DIcyUix0Lvz1RAllx++Rh9B21EuOl8a0KwQfXE6yivCVLxYzQFNRLqwgOdxhZ5ngvy8JJ
718nrbiMg+E2fkWkP33yyXOJaIpt2LrhkG1yv/3uSFmqzDos+OdNhQdDNo+RObHVYYuQuPkUn+pl
ZDIuwxODKQrAtIeeqUrPdEVhylLN4p3oszmv4sPEFMZgGqP71L8xnRmY0qSmxn/ra8L0puplJyXy
ybl4JWjjTq8e2KZsg4GGG2Y/NdbI3n9isuJaSKmpVsJDWYZFotLvuP0dibRUybRQZqqUiuOuTkS3
H3RPnHQnYvrEiBghkl4+1spqgZExpcLLa+t4YnIACiVTLIlpVhahOyzjrXwZdGWhwRDJ4nQPXSVg
FhaX/VfMbMyYCWjlJhwS2t6Ynfmtcug7EIZt/qAxWxOWE2+raGgfYUkXujYfWnzAmgrNBUleQDoy
eulskAivSHXlQnnyp+lY69m24rNVwJNiTVU7uF05qIskNlw2H2tJqLclxg7JTzZZOOMGZ03n0fSa
6s1pyGd2wCJ6RWiN54HNgh311F5X157ptO5nVFOZ5hOO3FMjlG5Zp16Os01p2nuUoU2RTzy4d7XR
bIfRFdWHvL0WxuDqIRkeHN3KuKylFCHhPmcyvCriaFv3pHFTEl7mMtOoLQpMS0DzwO5L4lAnjVSr
j2G80HAMtfJWFFgI4/kbM+1DhXVPD/SdH2Kzy9oNOuEuGyFtsv93UEwAr/jKOVNiRHNt3dedI0nh
uZFGbxgBnOJOn2bfKdviDovmo9Ckew3vG12re20UD9GofBvyRyZWX6kFrX8eMHGVgKYQN5ohu06d
cl0kI6xLXFha+htb8r9yjSU3YSBpSkzHVFIdyxb2n0Zyv7pXf1xj/+bn/xCN2ZAahqpoxDUIeHDY
+D0yYvxiqZIq6jIv9/viSlZEJUwr4tL9zXH74+7WUnRJIQLMsiwtyvZ/AKCQlhDMnxbXn96zxQr/
4+42FLQkG4ey3gzWXSanMtnKsXqqS0SiJCEOGBiZaOtEF9/bQr6MWvfQEfFEZb6acU5XtwUdiJqu
8B4xsO3r1ylPRleQaIBqserJJTMhZKfGcjroKQykz2ZZUMJm3Ft5jReyokJSnPEWWPCaWu5n4vBr
BZqKVlsvZg3k2uzdqsXpqxT3EktMblIA1QHaCYFTI4KtCu7yKVHuar2/pRV+Tz2pbgoLKzJbbUs1
JkQtuJkzBczdeSzOYVgQ0Op4lVG/KLV1jhJz22TFGdbGlbDns9Wld6MFMC/ll9UqLG8NlsdMw+tZ
d5STNN3Wovc8p8t4JUY0zMXQZgxypoXcbayMDOpYrLuu2jXjVyrCVe4ITgavbem/jkbt1jhUQmrQ
/OQrUB5mg9kSjilTPY54FGcFaYwPTQkpY5pvs2p95IbuNSbkuKCpP+oRNZc6NoPtdT2mT9gDS7ac
wdCoKJcLeifZ9p11mycCzFa05c9ad+2UOcKczRiPi3UzyXvSdhSUyoK/UizVHScTu4LQAE8U6XIK
6CtK8+ciq++LqbpD09zFinmuxHaXUcElJUj9GqB3gnyFoB9Ds3lNcWAq7UvcFy2kcZy+YslCexjj
t676aBi+NZgZO6HkI8cm2I48rbXyJHYU3KmizNIzffz3Hqy5ARffPAsPgFdO16hB/7joWPwLPy06
P//8H4uORosEkFjGS8vUnp/8fdExfxF5XaxNdC2pGMl+2NjhAxBl3ssy3WHrZ/CP/tjYWRj9OVyT
5v919vWfrD1k9/+69vzprf8kdCm6PFbgImnriYWNL7+qXbA15xI0Bjq8dsnyed1htE9j7RRB7+po
gNXS6D7te2BtY3DJUF1lgaZgOQdzaamXxk/XQfPoZ90Vg8l7J5f3etY+NkNJ7HcWr4Ssz4Iyesks
ntogcUw1J1gPVqx9VYcuBLVC7rer8wPa9qUvezse861A6Lj2sXSS+fJfqyLam9FnOJefhFLPnd56
kqQDzwleh450uJrt0/65Lyn147doLazQ6qu/uMSkW0jU3u7C1J3052B+U5trZhIHDzrbmIqzMmWP
ZvUp1QvQE8CshrUgov+XsdCIVzhqgjXPeC+lBInzfY3XawrglshXiXEzrcwFVBaFqfxsyXam856N
0CMHzXiGtWKGMTiXIDkQh4eTqderonmdsGTNvgE98W0Ct9WyrTKDW8acayQjwAB/NfefKorElHGy
h2/QKfUJMWbVlvnzqL/E3WBLQ3CwxtFRom2FywHmAVYrECrRU1MtKedpnRizXSqvykRV3qCihuB2
F96bgM6bEGeTdguiV8UoXcmHPFdvUtqNOj3FiU4nbbgblonc+Kmr/irB/mvIG0O4l2rFEZqnSaSC
AouBCRVRTt87MV3HenlQZJ/JPXVoxOuZ+qtMvsr2LseuXUeAE9mrMlkrqSVIsBjIveaJ/rlmiN5m
z90yN5NugjZ4ZhczdtPpEKMfmegiPmoA4N2qMDBa4UKQYw8vh11juYjFmyJ81PmyeVwJYb2x9HWe
UiANRAz4bjzDTdUgVnLEzlTDU9OTDPFTAtguaM8txO+ovk+FeTWFmVN00TqrjbXQyfzC9AuNXwK+
brUjjGIFkAjvxnk/gLctGG1a9VMJkZwHVmbSjRvhceQzWnT4ENEkpanAao4dsx4NVGFgYgDphnWD
U2/gAgviZ0Wha0qnFLWsb83AGEe8COXXQAg8riCyVZuQiYdE8D4q7jt5pPb5LCGDyPAroqHa80hb
8YXkxLxVQV5F07hTMfzJYb2GJLHSDHIWpOhMwRtkzO1xuy7KhXVBYKSkYa+4K0l7lkW8kmHjWXjp
u+mBEbKtkXTLCabURuKZ8cfAgJTnkzfJ7Grzq1yVe/K+q5oeLc2HMQVmzdCeixrUWrlP6sDrzWhd
UOgch+rGTJKTNkanXj6HVUkMkbxCx15c0kk/pMdR8u1Zmt+00NoJVCsOQnATZZq3czzo9XdUqIcB
snNFp0qlJVu/L/CzAeAr8pe+197roLuNsXlAvdy0BUUMxAz81NXl3m3Tdh/53Z4I7mmiBFZryHGn
E6Uq6nFGc4tIvUjMiQo89gF96HUFTCjbx4P4keXlrsF+VOf1OhdLSB0Um0r0PnL7DEupiEZaHr1b
IcnpG9QWWfumJqegcvMK2alMtbcKh0ykNMqm1/AyJZ1ABniIjnqnXdWqaODqUVAp9NmzQCOdP2Of
nAs1cKzhbaaEyM1UVogszE95B4I4YzMlyeYjHB6wJy3TbLVl1B5+5lZ3FiKfn5lWzRRt27mj/qmC
0VrRxo4+16kY58ci/YLYYYeReR+V5sZS0TV9KNNmdh9a2l0sQ70W1cgzwQj0BKRUBKkqlTdl0ZE0
glFtKpuh5xOm7UWHO7r4GWVzZNzeExeKq8eW84vIWLKcIZLxDxX/lFXzOUyUj5BOBNAl+K8kOLNW
wFNkQvwKdoGEvQYZSsXKOQ/cobm8JgRnC0AXcvkj1s3vqbJOiQK0YxRtTb6fwkdLybyh7NzBpA8E
XIgpzM+hzkzVaI55nniTwAwUpLeMFyDmSmAWzs5NbljLMnWenaHMtohbfFW6mwJnaakgHa8+59Om
+1bplquJk2jxizFBmcK+Sxz4ENVEq5Z5LR/8WINVrlvxkdvkmIgA+600YQ6UwHkpw72sgu4Nw/TB
D8cdm7GjGUmnZgSpBqA8Dj/mfjrF6kgGLqexyBSeDYxZYefvlvSIFdP+KGiXGeEkGoJvSfC3hfie
h/HeLBMMVDA/MEvEQkyaApKDJW+VBnkOGKKQjJeSQ60uuTB4SFrTODrmjiylzgBjWg3hbJW613fy
Z9uOoLJaWylIZMf6QcxZMarswgAPOkl9MSl5HBTfzeM7cR7sdqJqbKKbnqVGNaMPsaK6CraLqj8a
dbtRe6JqEqeEonVEqKSBxLwbsJcQfbAwrkdB5xGu3zc1nbcGT80EQLXOFV9BpRxEllRTgOuA1t2Q
FpReAxpTWsp1/CK9Vlb7mWTa3jTmlYgNtxGjkzznr/D6GOq3bmZg4i2NJ40sTyy8agqj3opHRAwD
hnhTOIDhNaa1ahA3E6E2pEblKrp+rCpqXzDoSRns7pnOpuJhnrCxj+CxO4E4PtllXF1KgC2BE3kw
fqR01OrhOmKlhVWdR71rFt+4fNbaQKIJYLVCEpuU0GiNjs9OgS9ZHOGfYhBYLGZR9yamZOTOlXBt
jcSO41PCo32M34XgPcY7GeCioChSyEKunSvmCPjr07qLaQoVqLqFBxCRkxbgYaaIIgGyeLYFTmen
i26RP+TVSTOvWTDieQZfodP3mtfg1UZX41cuNGSa+5Fa2OpZET97IXUsQOYYqKGFIDhgSRn75yQF
c42cnTdOiJ9omL6isKa81LRr82GClwnkt+fhW8k8ubEh8pWDSbQN/SFA2FIQ3aKNXmDWbB/k7qQb
md1F2nqg0mZcGGIjrrn4hSM1lrzGE/vKTeZrPhIS6/gFGc4rDbD4gMIv/10DlWfm5XaiebbhAd9M
1zKizK88ysbgTWyyKjpuyFusrGzyDKYo42zsUrNyJbJXNdMFg550Kzu0zEUZC60g/RghZT+LJT35
roRbCzQ7THIvx9ceE4mTxMlJxQRTRQItloPe8J1Ul6E4FoQeR1h3NeRqDZcBhotafJFob0Xea9gc
cA86Zfw28GUwwSAM9WhakdtGmDZNgUVjocdvjYZMXiLT5czEiNP1AO+pxinOF4LjxE4awVGWL098
r6u7xTqaj+qui2WKCPY+tF6zggWt0rpdqRsF8FovocJVxzoD7r4mgsAhGBgKVbw51+DUTIehvW8L
aNqggJV1qHbsOnGHmDhMy8ukPCRWjhkidQ2e5oQ7RUjj7YvZcfv0n2ZHn6D/2cZfKTkjHUd/QIp2
quuzEGMBFa+1MF3y8M7SqMKCfGzIC94lW/Y2bqr2nkR7oTk0XqqzaW1AKu6aivNBqO8rldxmSLd1
5knlSyw9TiAuMX5sMiKvrfJZaNWqGNW1DFxc5VKPNQhgJrnACZcHKM5ixFXlH+Y6/cZQBn2zcP+b
z6zE0jk9gmHDCUmu6B/PrHBQOEP++cz6l5///cyq/6IbRMzpLpFN6zdR7Pczq/4LZ2Vc7RDljF//
2R96mfqLIamYvS3Jkpgka7yh38+suCtNWRYtEvWmJWv/WUBd+htvxo+/+c/Wx6yPkkbRR/jX2Qsu
m+k0FK6UbXwo7XQ6HGMmsPc/fFh3f+O2ZNr9l3Pynz4u5SeNLheYBI7DEG0QVZLqfRZYAWj2LMnJ
1k21svrKHqInmFyWAMJpJCcs24q+GS1g2p0zh3d5gdtPeqESvpHP3Q47Nao2pdskarr2zcgCSgIF
LyyPE9A4o3YESjjR/CfrqSJLXREqmW0LH88EIz079PxvF2+gQzpVRv0qJbGJy22a5KdhPIfDPss/
Kbao+yeJP5k/VfONrdDaHZzkKQYs5jABxPW/SOltzcHEVzYpFHBj1J3cYIZ7gYN0J2d7pjlLjR9Z
YbBcVLiIXkh7Gn/POMPuFx7W2gTqXPuvQcHWzBlqtmkUrXwkHFJa7b3ITxzo11R7tw+krfqQwwIb
+KG+qn2Ow/EojhyZ586b59LTUnSBaGuxDw+spxKAKAg/3kQVPyezfGxgq1u0D+jaJSSdVHWuATVd
7YCslzzkFLfsoi0a/YHVFWAq3KuVZI/X2OFT0vkL9tY+UQZGxsW5Ul4ffZDlaSSuk/BMZesYeuwr
FkQHEQNSpV3CjPoo1OdB3kjDjqrXvXJfbKS7peGjZpKwEUTX8EvHQIQN4ktoMBxQtnJsjwaGAeUE
0ctlyeU58J0Y92Sc1npO8M1tAPwqqBj1VbTW0oSvbwAbMhOIXpV3xbGhZY5ii+Yq7iRrBQGoFGgp
PvJFiYiYIMFLwO8ruQe3Mq4U8z4fcCj515U8eiMU/eic9RcOssGFPPAcbyqZL3erjBvzKkpXgNkU
coUwcBweWPngFguM9zrnm559OwC3jEevSuh2buyZgVRNjytmxGEjsKGW3NS8JLSjswzvFYOFOb3E
w5dIvwMHv47gNoXFWbHOTMe04OwktJc/RrYmPgSAARTFgwQXvkWdp02vcXjkP2qzGZmlNeFeUp7b
r0lYG9us27c4hostexHzUlG4s3RJO4xZmowT2y4qNxnV9YdB30FoxJeIp0+zlfixWzhymyS0S/5W
hV/22jPDohe6s8cPEYjvTqTZKHII/NI+u47WyTl3hJ3+TOcDrWZGCjiAGbw9xSBfPUaQtermQNXk
TQMyttq8sPPmNEHt4GpBjr/0JuKwy0Wqhkc+ORB1Atg8jMUcULQZwOVxim7Wc6xuMZyAWbvpElF/
uLAUGqBYjDj17oaPjuE+An5na2giNdtw2z+MT8vM/XWW2T3vumJPLL1GtF/N78jkSPiqK9AUwXl+
eo7frXCbZGeVr6mD3PoomG5B5Do8zhGR/umIEU8qvd4OB2vTddukPBqzykEjWfenjurS7A4PhBB/
SPoJFYQ6AXGkLoH9LCVv4i0JNu0G+LKuPlFWEeMEzldqfGZEOVTbxPqM4ndiK7F+6cN7/xlQND6O
G45LYvgNGIxxlwKIApMZcBa1VuOL+gTO3s/sGj0D4YKFAUa1o297YEZeFe8jxozSZzCVDmYeBqUl
YTfTxQxaVK5GBwnFzJ7lFAXtgCKt88gwVLZI6zE7xNpOTFxUB0HxaojFyluyuIqv9Ch0YPuRn2Dv
smPj9XZIVxkIo9LtODiYQAhYfEnMMG/ljArpjgopDiHv/k1hW3Nov2P10tNbOnii5Ur9cZyfM+Uh
VklySxvxXub+c5naIHc1BhJefGFgzLfKjQcwed6b/U48iOea8z+79mnkrVxIcLbm1WoxNN2P/jan
JwHLLvKWpB3i7KhwaKvWuGRRCBD4xsmeBUe3MJZ6jb5pRU8rqSpCXXDm5E7hUNR+y/rObNjL8g0D
0aZdVvPmfX9D7RTeVc2OO7d8U93uhYRvTqNS7b/g046rtc+YWHeq6sTYPDWOKhNNgaTks45DnNbq
/taZ3Lc7mnNia11T+Zzsw2jnF5wcnSY6VzKRTk+ux5XEdcQsiKzreKaIjc/C6WvcwtQ8nJIAlstG
y7dtaLPZBAhDZTmOAV9/kyyHrJXyMFJBYdhquW1rO/DdiZHxirZbijFY2VbKgT3/wqTc5fi/38Nr
TlX9SngtvFhZhXfpbb5nF19cQnPFty5ddGHBD2jPPJKZbXwzE1FvM1C/FUndpeR+KuCPcxRdiSaW
cqd7QXDlDFZzpiblXNCStrxuRbuVw768woqUbJrGQU0ICPyH54mSkydiRfSRtSknZN2eI68QHVDR
0biZgh1cFu7aoXfwf4XJ5ssHEgOwRT4RhM7f/LOZvCqs9rTDB17xqT71Om0Ip0YiibQ2a88Sbrh+
rLdCclVlpVpwWNZ4B6rcVclVRTfODnQDK9BEICwMdzJtjfcTf7YdFs/DsB3Cjai7uXHOJAaB7CUe
6v6kkwU2Tvl9/2J8tmtp07/3FDC/aPtZXEgxgoHkvBI/6GlehBFey86aXfoOlDWfjweYrd0HT3KJ
MMKdfGhp96VnoYVf+6BsfadeOeEpeCg3o7NMB/coCvoVWryXvzO54zSmc1neBRfZNr2JBmSqWPfj
ut8GGw4uDtJ4eMq2+FnXS7U0lmVbeuzOnAeil+4AgLK61/fGffos7rt7gZnfnX8HjQ5FkCCdBM3r
xuP2YWR5ep65DHpvfsSXW5+EHYZ0i1s7XMWv9Ghv/TN7xPhNPc+7bBtt8434wReUPQ8f+FjSbyRN
8TbdJVsSC9oO3ly7X3qn0ieZZiYuyPKxf5yP07Zy0910n+4A+byk19aLPd2Jtyzgd9OeKOVehByR
uLUXOrUHykKj0LNaib5NzxIsl3v5pdM3wXY6gNxkQeUmXKMSorKwNtIgvmRccPF581IKYvJwgkC8
pW2DhwikERTdApiSf5Wg9vaMX4xOtflzzceax9qjZr6thezgY08s7eEyXQcKVD9IQDTFvlxSmtuA
UI7pmlSjsHFE3Q5pFrGF5Ful24Zke7eR4g3MwLlYhyBlHw1liytFI5K3BnDjvyRszvb9XlQdbnLE
VvixO+1ETRHcfC/O+W7mp9JR7chrnlkoPnkmzpfAE07ii3ZlivSAoHfomE+UmETqrWTdqLXiXmXb
NdkVoN1zul8WvD0qVM2Y+Fu7DmB92JpAwGGniS659dkwhGf5EyM7rPzoK3nwD/qh4zlzUE71XoAy
NOD0RwJHibFnXhadCgP3oXgO01VGdo+byzylOHDc5nlW0W43s+SVlR2oDnjAVkfB39VLwRrPzuZk
oc1eRZin1qsGXb9+5CrjUx+IzpvrggyGxFKQ7mPZAw5XUjTs70TRTa27VgBOzO+humD5weFv+Q3k
7tKLb0n0oYsuSg11cCsfbfmgw6EFThBSIpY0j+KMGsNQ+DvuNi3Kvcb6byDocgJe6ew3ER3sYNs6
6FT+bbxMObTbb4PAJZPwqd+wORh4loJawSFQrQMBfCI6w2apLrVn2RVBGm4Sg9TsxgQKcUl3w1a5
qPfNS9tCdtxblLAgYzxVR3qUaIIPDqxx1WjzTen3JQSfb+FN/ixJ9gN51tyoBkZsy/C/a1gPrj65
ArwEnmhbf8N2gPoBfwDsvG0+iFHqH+MjYhoifR9vCSsRfKJEypA880MBf3+tIgbmjoptUUGi+1qm
XwjFXGo1T48Pp3wT6CHU3FJbjaKXfueP7HH1j7ZiCMWQZiVhOoMhBqHmbFKr4BBD6D7oBoOqKF26
DlcjbWHkilfsqsiDwkgi5nPxlevScpRmXGQOH5fG7wVSACatx/Wif8wPCpigl4CdmQFi3JiOtHTP
vq3RoF7s6P/q0Jgyhw2QQkKFwClN1jDOavdpAVTlsCQgVDOQsdYIq/vqeYBK5SCR0Pnlonplz4hp
pKFX1fyUJhtN9JLJ8/utVdUrwjeUuI/tSmFHf53uonvYVeQS1E/9PkHqRcaHT8QtNBAuehhaRngr
Y83aw75kCmiId/k1WunFyL5kHiZcIjYiZkNYuZsAF62qh1HdigE1xisThlJCfok/XaY2MiAqVPcP
CXFWehFR0e+5oyZjyyaEFcJcy4AeP4uY2culkihAthmcjs2dAUFR9jfTC3Fv7ZkHWaRcVRFuOeij
EDHd0Z+K+TGGr/OO3keX8OyNV64CcMdr6KGloxx9Ec6pXfF2o/WTv0n3FSvmYToHB67mmVg6rFIG
zQcolBySbH/T7nq7X/4fjjZYwphcwUz3RLiLtKRKl4oZWCLSNXcoZPJCAYI4oK8UYo/MfiGYnbx8
FwC1ibt2Ov6LeqAsQ/Sfojn6Yj0iF/prz81P9vWwsIxBm1PiZd/qCUtiTmEk/reW8hDmZsOq6T+C
jFzQnVIc0/7W0MGiudSSCHQXV47JyBG8SjgQr8Je5kZsWJeiPycz7uYt33XMiFbmgGQj2R0TGsDl
R1JIjGxP/kPyyCRQrezSd328kjFp7eV4kD1y37HAKvKWJF9fc5Q/N1z4lNilviPFu2VI9igbHkLv
UiHDlmY9wusO7yjjWxVM4jFW5/jT1wR+iGismkOcbvwngP/TZtiOnvIIC+XF50qrV6noUOsEqWLV
vup7eCpWuWycYHzcrE1FOxpMfqfn+xsvYYa+sMMZmUc2XVypvK3mAzpfGJ2s2qnXgzXwwLqDDbjo
7ujWfPmZ21yE87CLL5BUA85+gw1DybCp6fiXL/KvRi0CEkv21QQeDM74JxFIl9Rurscg2jTJJtL2
1bupeEtP6mdB0Rwj04syt4zw6bAFdrBZmGW88/r1n9/FQhj669X0w7tYrrYfwhD1LKbgZiGWD80h
DN8k9bFFya22A6WS7/2wY6y/Cnu7vbEZjiMmAGzNjzSgrEr9Mn36zOv54sIHKbnN8q4cHyLfqxSK
Sjikvgr9v3xmv5rX/nLt//FurZ+ufcoBxLJQ+Myw9rfzaVQOmcH2qAM6VGIjgcTl71LpK5ceDdML
4yvlQy2V6fJKZilX0w3sOqG6iGzp80eVUltXuKqs0xi/VMgQAbC3qd7A62Henwg75Tu6K1Fx1P/H
3Xk1N26lW/QXwYUcXkkEZlKURFF6QSki54xffxc81+M05ap5nRp391gW1QwI5+xv77VluzA36Ncp
QQmmOrIdzk7UOGwYrwzuWTUydQMjAC4Lfp7lyCayEpxlty+diX2esU1zEpqsLR+j9ACxdUb4ioAx
HLviHAeukW4ZCgdkWzsKWfARrPLiuZtsvG9JcAykp2WucpKaQ6J+1bT0flqvSr5Ozho9lmfRWP3z
IbGE2v/DIYG4qmJNX/xGfz4kkhjcugScY1M42CRqN3kkyXGevAg8Zfk43PR3w7Guql3S8rNiQM+c
+wWP7Ul3fH4Z22MEUkI4pY/Rd3j7bDfMM8/M3JpPsBTrckN+5sgd/X2ii5KgKwleOGVWQAbOLl4a
h+CbTWXOngytev3nVyb9NfnDkbOY7clUSkzJCSj9+ZXpcW6lWayGG0MBLVroK7NanUG3tfsKgURE
eHRAw8XWvtMcWV4zFxmzsz//6w3+n3TQmuAAFh2eAhmC++AX/vCO/4eUGNmBPw8G/sPj/38wYCpg
F/Ck/UvDh2/wby/b8l/wt0GnwbUuib/ibn7z0Wq/8BwUC1sdjt4/zwW0XxZvmyRCw/mVx/BfMdd/
nTD86Sz46zP/y7EyMdad6ykRNlNRs94CzpnVts4vi7UJ9BXtHpwXY+gcIJSPb0ZUuLM6u1CxnJAa
12EOCC4z9i1p8Qx7dzIpMdSEteKzb3/tLLp/B3ldhoOd1w8jPSXca+T6s2VKl27o8QwrxqwQuuxM
PVEeodlN8klRWo2Vq0FI3bfxUzPsULqU4FXExdEwQ6e7Vczd0CS30F7U4MuveWrTQ02Wx+Iqp7wI
GUvGjS8S5YdZCiGwcyxhjY/T/E6Wsozpu5kBien0wX+rgFK5is/AXPddyNLBG9kvzu3eSF4LlJuI
wl6psfWgdeKsRJ+4j2zUwhsi8qi/WTBLgzhDchrsfi9g+I/l51I7SizPGq9sj9P02gwPhvFUb/BY
cJOzFcMlq1DcePfQKI4sAaPw1uaL+YbGW+GLyApOJJaS8WcRJSuZeJGFypZAlRQKeyK2W8dPPnmG
YJtNttymtnUlmI5aQ3fJFkgrNXjKkZATVWzKm7FWhBdLfqgblgN2/JpxMd5au/6WPVV0/Eo74Zgd
xh1rvfv4QErrIHjVNrjEJ+EBry1GrBA0Gnl4jC7+0Uh2JlvgBkUvULvNlFEAXp7F/aiu0h2gtaRy
og9aksX2Wanv5XxR2S2zqebVRAYzVo+esJotEglDbi3MGaDJlfsRQ1C+pqRjQ8Cv2mAWEztXEbY4
fJ3lOSpe50YH5ShxBTPI59rKUfEmN7nkJ75hm5/CqyPtwKYXh3lNfGtT2LSpEjiAACkesov2Y+wk
x3SziM3FOrkPW92lu4tvlN3okpI9g1qGAw08GSzP+Fn9HLg4nkz0k+RLtqFkyh/ii/oBRXn1/I5+
uUpXFwgSzVrguVyZLCBLmM2OHZ36md+muxQcxyWCWHuxJPyEWChRxTyZe4N1EffZuXzQN8/ttYnJ
2NmZjYh2VlTQmV8aVeZaS++vZcfIjJgSYe8zhT70FFuz+j6xIXW7HWa3feEYNlWuDMzLB1yycFMf
JSSR5/lcbdj7fmvTTsazwRFn3kRK8wR6BJdDaQH7l5SQ6DPC2Jiz6UNyNtYm5tCeAsNzU6vYIaxV
geLIvl3ymgDrFPKp7nOsbX1zI0XQcuWjAhfOqtZafeqVvWg+FIHdWR+aZouptcIWNzAFacfnvLkJ
JO/YWIRrNlatZcva5zx2YKr2vsZOCF621l5bwLVCex3nM1ee6pENoRWU+2FQHRk3B2qI/y3qEN05
xpoTFhtpvi/W8kQ1AO7jBWCLj5N0ak8dX/WlCdXl3ncPtfYB6joSDuFhjC4sqKBIQa5jO4sw0+sH
mQZD5W0h5LYDASA+aTBJPl2sTBR+vUP8j94MrYWPA1uTpPyyB/vnmyE5ur/eDP/2+N9uhuIvmkXD
iMqPJwLC7fb3u6H4C4WmUN90RuF/SZVwy9N0AyQcuWgJQhzrnd+m5BDeqWjD+I31m/si5ST/TaqE
xdFfFoVsUv742s1lN/OHfUIvloNfKom4KVjq6fuu/NZnRzfX7JlGRgkpJ4JT7VBPG2kzQnun7Bg1
zHLqzM3AQ4cfsM65ufXVQzG85SWQdKRuWWQrEQOM+QAAANcD75SjA+fwl6pCOKKvFXXyYF001Nt5
Vf1U2Lbi8jWIjhFBZxF0upk7sZyu8s4/x9Uxqm99jxG2/hm0p7jD5EO1d7EJprVY30qB5TbdH+6A
924ysF95KQTn7sAzT3kUdB2aCibtocNHkmzlgZozxuNwI9dd/2rSB2X2h7Rlqe6N0mXOQGYH6wGB
Ky96AtfrLOWs1exu3oW910W7EteWItsBFOkqQzMyL1XytbSHRsRlOWfD0RmbzawcusbtOLsWhDjp
Rv7OZDXv08fsbXimkmKmdsEmJOLGbmwDGd7Mm3FTeOOGkVLsIBgZaEYf5Yf+Wn+g7cBpxGYOXQxq
5cW6omW+jvuQavfobVDJI6+e0N1QtbmBdnYvEClfhd/WsA7DnbAdVrbpCG681T3hHD5NP9Ep3yqu
5hJwdJONv0NhddWdvEve5/vsSu5oq2tmKWtMim6xRtsGqT44ZJ8fYYU3PZ8nQPhlW23iBsC7CSqW
8GDv5ofZ3Lj8QodDYZsHnIxIR8nFV/ZswdPqVZldob0PuExJXPMRAIODSylQSuJvWbMweCK5bFXO
lNs1n1NXuOjYzej6wbVh+MeUpnKpXbf6qzK/5bSf9VibdjIzJUPb51zoR5G40Vr+ESm3Rw1DW0Mu
7iaaxtmQu5P1TRu15WbmLdePveS0ydNIt207HYQSj8WZJbMz7w6C/8qRO3CzFIdj0J+BiayW1vgl
QURPHfhZmy/uMEXAYh+ep+8MgG52A0U6smuEQ2hn1p1pH5/ZOwe3+qx+d29Nsmrv+kN+eJPu0r25
xRfrboajnaK3sEWlzWDlHv1btUPdeWgLQkbriPndvE5OwjnJAfy9BTrzJeGitwcOCA2nFgsEZqZL
dNMQ30TWbOGDL3hK9DD4W7m+wmiSruoTCo7uu+leObKIlIyTFh8nNtUPF0bMyIlydIDNKAZXNrC4
qFcmK0KVWFe+7eLz8BE+xKgyw6Z8poUXnczW8n1+a62TUrvKvPUfoeDq/m41J0vRvYXztt6S1Qe+
gN+F8ruJGjDH8J3K+JjkGymurN3lTPfVNd0H+rex4c3lIK6lNQvsZZkoFAZL1wwfbbr1g0dp+pFi
l3YzddqBAB6XUe4EkchpxieSAUCYCNJKkFFRyghIrIjKT3bJHXel7EoaaVzE1owxOS0vx2Lbyaup
vVdbhmsZpRGmly+kcloJNvIn+3mOMvkePUWag8SJ21D7ya+a7DFITV5NeTW0G/qaEgQkVNBUZBDN
gQ2EzNZE6tLvxgszwmW4yMkbg1IV4AluzIP6ilBrfXBf16KHkQsN2dghWGs+4a8Rdv99AnvM0pt/
GEsoQbJl4SxI0CKgilGGOD9F5O9Neg0YPoNWSGYvhEKYVIcQcyGLC2sHYaWsF0aBPHgpiHDJjt91
69wad1X9fh24WAnvBu5vzUkTKJbxbqZdGe+cXj2FIoVtEzYG3hrD05Jd2yqrAefHN3UGVnHhGIRL
sKZ+54Qp1H7mXxhZFt1qP7rBe5TZVn4ugqOabXskbAyGfvsodz/pcCyyI41NVfrUprwl3mQQkdFx
bGAYgeeu7jlWmo6kySr7FoNvYFbDwFRaPemM7TAVvCAdl8NtqZ3YiNqFnoBL/8KYkChIWHuYVffF
8/jCkZXkwrliHV+sTHkdYkCnlAfUw0xgrjY2vflMxbRDVCZx2CqxjZnLHW978c1v2TOXMnwr5B1s
/qKJ7p6F0RO4pfnUQdeMtbcRDPWw/hZBpu99xjguGMgLa+HyI/HUy4y78VRWXvnC4cA/GJeME3mI
rwKIGHZmFG42AAAklynVkYlRSoN19RlwBq+Le3CoPtsdYZMscGZG5E74o7I2k+OnDstO0nFjDL7r
Wx1F667Zl/fyWykPZqbZgf8gptw9heSWj1vdcvUyOWBj9YLpp3+WmCyF4Vbjj1bZh4b5mT9khcQ5
tumeujXCWOUgA6GSn6XHbrdkriUbCidrWUIXBOph162i/ILHLGIAyKGW79kdM8ayg/f5c7xr5+mh
hCD0eWcyxa2Qy5VwnikkcyL5ga0zMhj/K736OX7IHhfkPNP//ps/PHG/sPIjN3Ryfv/XL8BXbrij
PWZfejwgXGXn5XHtd/zw2B7b55Y+YqzcLPwpQg3GnQXYmo8FpAadHFDD2QGVD5G0ynekDZT6wLvd
SMw3aRhjCc0+eX3mWjxAD6QrMHDGK5c/RpmJxXFOewSZIg4Xv/aEhJfJATbStrVuBBwQi1cI8NtK
rQ+pfsASOw6kL7YBiwQgLAx5Uo9bu+ufzKv2KjzpV+GgfSlfxkGz58fhobxjfsNTV1tHAhpCdqbd
DY+WB7+kfKAlg/4Aiee8aYUXjamG4eUQ2Ntr1myoWxoIqlCpTeAH2MxTJzOj1gmYJe781n35jLiF
r85fcf2SfrT5bLA6CL6CZtjg6EulH+yI6900Neea5QaswuKRRFh1xqmEKzt2+nET3ClbPSUvCS6F
j7Y5t+olKnaYs2LiPsJKvM4peOgAAyJjfrTr0jNnl7Zz6d24iU8x19F1b8CzYXhufJfijr9EJouA
rUPexOI9prkKdnn7XHOWQ5FuAKzCSV9j7l2xsw9PY+EMj+pe/WAcpcQed5g1BQ2b4VA8DeqNS4H0
Ezz5jzFDP4DZ8Rq9pY9c0JGMndldUoaTXQQPNC6XF4SJeaFM0HVKRIKS8eyVy8FY0uezT7F8nvD4
MaEX49Vu5Hxkh/Y+3dWzv5G3Md6mecXEjeFRcJAZjXG3XaVv+RtQWYqENUry6pRZYsyyj82g9ALC
NceTl8vXqL4OvoaL8HHCijdz5/m0IC06+tl4oNX+wXrwz8GlfI+JYx+H9Fh9sCzUMOvNjihua+HI
OpvxFlflp+VHu+GlAJNL8vhidRQHAY0pt+Qk6GcJv4R7cW1OmB0d1bFcuAPu4FF03q0m8nxMRd3w
k6VJ1dvdQ7Kft9Np3H79q1+i22sxRhBXCjZGv2kYZ8aXSt9ho46/8+FBrF76GGfKKqMwJNg1++bF
2sYYFshcsY7kQV/S6/ya9huEC591HXwEyek28XHxMrTfJkut5wrZK3W0b0bWG3IgTPF0h08orNdZ
ZJPFaDkKq8wVIWREtlGt55vg1Se/2YqkGR4sMoysFBcr/0GAhN6eENYqiMQvwmtbrfSXpf9IdOpd
Sm+FMq79F/MDBQZ0wppz8ywyhJ+WMwH+1zpEs+BaX3sFVykG1QSnWIL5BCo+5ZnFMkXrNKQOjNZI
SlJfiC+ibPEWYM2b78xMVm0jPRsYjYZR+B8miVmSTDyPHLFM5lmhl/Oft8Xa4i7/s3n8b4//zTxu
/LJAETQc1P+mm/9mHjd+4YuA9Y2l8ILuTva+v4vEfLtoiLSi8dxQkP+4LVZgGkoWO3gGbzSf/Tfb
Ytn4e+D5j0+dvfafd8VSrUZdMOEXr/v8SU+G0zyOjzoBYLcebwX1gEqgbcTA2BaYvY2kOiVL20qf
XTMuOCNj5GrOb50+HQ1tZn9Z04iFaIue10dnLVdVTH/pR1Vqz76AAtRJH0UQbvxEvRaV9dKZJ9JU
TjlxRIsEetKgeow0AxPOYLlpb6IhZbhxWB3oy9JVjY5JbumumH3o6nwWBSp5YoJ6dT/+DHyq+OEw
Vwn1QA65o5cgnDjyA+1Vq1Mca11+luruxVKnc+OLZ6UD0Jr14qMfjzd1YGye9cOH2ETceJWWdE6V
bsO6f4/alFIDHFOhX+B4IKo8dkBX26o+R/KIWGtg/h4rTA01lRnxUDCWjtgboEnnsfSVNLjUp7xG
l6MGKKkxsUrh6DYCQ2BdsMOcLi5shFY0uEOm7IecQfjERT2p1TP0V3sMQwbMYbBN0luQYYWSUOUp
gmDprXoCq+s6Vz1ToqDQ6G8JBIouAbgaBamnZ4FnNiVL5MEtgz6xy658NXuTLqvkPPQGvQ2LA8MQ
Uq/FH2uh7GYxe1BCPRLlvRj7iBa+gyvL8cPSZUI1Qlzi/wBX6xb98Eqm57M22SamCRnjhBtVNTSU
XYpu0Bu7ZGKRqo7HCOzyvKwVg++ofW91RDqAr4lAq2WP7d5P2YRRjQp3TC3gtfl+xzKs20G0H9fS
XNoWKWJxtA6S6X+qKunPPN6mhGhq+VvvGSzoGV5GLYYfhHU0nQXTkdtkb0hRje6gHYZJOs91eFDH
yBk06o77RBUAm03vlXYWUU9UQ2sJt8/npmT6NzI847SjjQ7jWSMPNDzjbzfWFly8Tn8LuZgrMd5U
UGEpnTGUoJC3Kzd9RbBNC1JiCnUgYS3qtlFeOWHUh6hBjVvl+VbV1NehY4lljCqrIdNAM4m0S+L7
uVeFGk1zgXRI8+Ycqf7JMAqsLDFtLLIbiNl1DrhrCBTAdGWyqyBFz72xTaDcJXlDHxjr1UjFvjvC
4ewWbYHM1UkLotY1gzw8c7oZGynToQD5/mpIwWLnYU0Hk5FdpHKiArPIPqa5OgNMpVx75N3s+tRL
OEuklLDc1K+FOCcu1xLs06fHtgwPghLuu6Fi7t+x+2a4HE/pVmUjUPndSGhOjUC0+EhFKqgPccAj
M5Se4JuPcvKezqAGC1giGUTbVvj539VjFz3UsEQL3RTSJOSyf77xqOJf9Nj/8PjfbzwkkqBfEV0C
i85f8W89FiY8gEqGoQxEF/DPH2886i/cpgyFUBMlUIuM+/uNR6WMw6T+8ze45X+jxgJf+4sa++dn
zuv/831H1ivFbBS8gczmMLmNj6l2lYzvYNNvKbxxjU22mbfthQx/YzLc8n8IPXfvdPmFX+Ru86f4
KYyu1a3p33Ptmrxn73NBdxM2fDyZkyPdk/dO8uLt9EBB0WNyy27lwfhsbjyaYkqcP70tPObQF1bG
uXX1Y4BMWJwUCswyp99Wp+kG8+OTCI1b7Dov2lcnktHbycm3WIUcyZ0P/q4/8Aze5/m0BCSvrG39
B8LzQoCeC89wNTFyKtfpXdhT8LjzH0Bb18ohRQraKecUgZL2BZ/YsLevHOER7+qWsWhpi0fsgxui
tnPgjZRErkWnucnr/KLP69buMP3oTu+KtD8iaW6qh/rcn4lx7JPNTEUkozhnPISXEiex6GCRwirp
tlt1p+7I34oUvxG24B1IlvW2aQIPXSXX9glu8EV1YJs4ste71rk85Fuu0Hyl50rHt3Q336u34UX8
qQ/SPc7WqL4m0tyIMFLbhcMGnNdUH+TMNr353t+zzAYvsbXu6WU+ED6GUsSzCC++53vBRnF9oOsU
kazMdBdsomtyqg9t52Xv4VMq28mJ/dRWdjJnEW3ld8A922jfXfNX6VBeeJT+M+OIWU8OHNNNs648
eiVf0Y71Lc5I9ck8BLiZmwPX43Xohq7lULX66G/w369FttAtA6vKTrzGkzbLf/XdwfXP0o9/1nbV
FoP4TnRLh0YiR+N4lElLYUF0+wNysM1cDskY799aRYXGUGtr/BLXIU2coDmf2st0Ur+Nl/BRfGVm
cNGuVII6Mw7IN1j0W+NY3S0ncPpzd8WU79IyaIPW2I53FZS64zvNXrNlT2HrM3jWEzEzjD2be/Fu
kGZlCFsexk1c1yso5hFJ7XZlxh7D46gkwbPrEqcp1lmJtpo7Cp2gKsV4LKtWnxes8LdgG75gf9IY
zz2iwjOK3HTS90BMhOKnHaZcbdriaiwdq75a5LGbA7PmmS7kAwWSGrgW5tW1CxNFBIsCDDW2EX3j
1TJAMNnpA4IAQY3PbOlCtGYAnkv6B2iCbH4H3tDhm8Ft5Ucfn4P1hS2MTat4rj7z4jYEtk+7E3PJ
fZvj3Eo9FfsporCE6qviu/TPRQW91CN2sfjw0TXvNPAUX6z0ImEXhup6HtnHmqvoTaRPVXokov2Q
/XTSrr5PlOekV8F35/AqLAyKZEcwoFQAkzBZXLHllH/yflF2UmA5kCLiTSztZ/NZn9YJbwK6ceuF
NDpYzdYgYpDU9b6Ec1CWJyggs7n2X00Fbu3OP3cHdWaf5/RvfbE3vEXWQlwVjmJtC2/miuhw6+DL
RXEt3+fSwXuBts24cgNBQzsp7an9SPqjT2sOWbFnBUkMka7q8X8R/20Ry7Txk7gzMYog/TDM12Hc
aTqz5xMEgnwrtSf4K9QIB7tuCR619tRvuaE3KBN9/NSbLo/lJAFtm9AG4xrX6Jm10Mm4ElkW+w3f
gyA4qLY4evorLRAxYyOHT4CszQUl2Gs39UZknh87lXpJ+g6cy87MXcHaB70zkcqgQlvE4Byeq8Zc
jcFKll/4L3xLcumIkOHYuOrbZZtgw0uhRXNjbo2TLKz48S+m4WRHJKtvZOX8ksTHNPIscVoDQwIw
aUvmlQVaqv/o3cFCXB1EjNrn2T/3MTUTzBsmcy1zJGZ0sXYfBopbiGHtcZKPeXYoyxXjZsWzlhLw
9Vzc03YJ+2Fh0bLjiE6HHoM7MVXIKeJei1JkNGs1DZuEi+ZARDutdovKWo1M7nZNptCKo5Kui+yz
vsjUw1nkyxy1zMZEFIq7PnvqI+bRkM+XaoUqGZ5CBijxqxo+ay3M3cco2hXj9smX7vUjwDUNJ7BN
4U+t0zDIsVOcRGOj4O9WnQQr77xhkKB4yfiiTZpjkXmQ8emWuJrTx1p+Umgbrh5mA3n6py++q2Yb
ZO5I7+kuFd9kZmNBQZxARxhnmFD0l1xXmfmFngz2gGLr5GvpV5LtKS/J6XqyejCqU44pAzR0Wn/h
Xlm/l8BMh8OIBT/qPSU8mvcIJEqSufxIHUUUSYJWuQP/l3kDfKSdrDlZ7+Frh4o1WRl/3FuTfYBc
OBKZg+7ugxQO1ScAG8GXwCaKnyXKTLFuRtLbpezlcFpavjtoGtvormKzzUe740SlgjjbEukIbPoM
WIZL3Znfa+3E7KYQ1vWz1rx1KiHVjY7XCE6B7I54Rr5Zt8triBUPqCmxI73N5kugXQxrPTcMHgKv
Nohr3oAbWDwGzfPNhOb8pkJOANHyKB3VvbwfqF7+4Nq01Y5gk7ldkGwDitIDqHgqtvSveI0rneTX
YKfsz8Y+JBrKDR+XI8L+ZTrm5/hRu3IWPC4EhHqJN9JqXSWHYj7NyYY3rnoVyAJxSCOheoY3r41j
tOZLqZM+sG8QhnX3Imyjc+i03vSoMf7pbPJ/RA3MlfPONncV7nzsviv9ZDooVl5OobOxi0/5fJ4Y
vVHOEjLpvQzbBt7K3QdGtTEoZrxoqEkn/VFuvfZH2Vme6s43Yomq78kgK96MYu2LGPdX1WPFTMJ0
KjiimExiLgLurzL+uvsYPvCYzFSO5/cgeyKGvKrfpOd6JxG4TJT18Kmei0N1oDNrq+zYavWEvyBx
OFwWi60leZZ3ILZpH0Z0r1WIoPkW3INP4AmTttGps6lsdN1UskP5y8f5DCgS9zOm3jd2ksZSB7bK
fmC4wgnioKTnyo5Vh73kimveGjeXPW1KD0Fho09b8uQ6mDEGFJa18+PHANcW4up61JEi+Grwq2E8
3wYhQ5D2O6W71l8nH5qdlQsQEpM54K+13uAKs016v8GGW8eZsSuZ8JJLLPcy86jQ8sHYwp2It35i
bxcimGjKG1l4CVHeeFSYCIFkJXYXY7x1ORvJ0BFCqGtYWl6bX4fH5hzcBKzed7L0nbYSPT/bh/6O
1xjz/iF182FrEL5WcHjbTxqSV7SGUeD2qUmUof06z2AkaD4uVZ2uSDxwnfzwBPnx/I7RZ9h1zCY3
BOoVTFJrjDL1nRnggYGWB9fHZizlRfNGGV1QZuj6/ugIGx6Kv7wA9b1VW1beDL3WXOzoAD7TS89M
JT9XzrBj+ct3yB7h5/ruP4fqp/YInrFxWgJ8N3EFz2uFf52PANUmdoj/01WEZilCIosWsTh7lz6r
nyT7LpyGBKqSrqZpi5wRP41b9B2EIhNzEePdjgH9o+pRrh4ci+ISSZ7YvdeNkx705hpvVe7kBvKE
TTxQ/SB1llW7hBFJdi6Sc78rb8kFt/5eqVZaZ4/xV33Ekt/thw3J7WPzkzq9BzTTRWRxU+z883t2
AWRw6aL3NoHSxFlL8uknpdJop/1wEXPKE161BZ/rJsNXjeCs76DHl+1Z9vfRbMtEAuO17zDU2Ahf
vkNIXr8OkoOtI0SXHVbGZZTcjjAA1qe4OBic51j8SyYZO36C2d/wTHf76DyAADGrRx9XXf4e98es
2aMrY3RkqshkVPUorFXJI3ZuGuzKYNOVjiSsUgZfBa73gNiLceHnaN6AjtNrl+hl+crMOC9e42kM
v8v4Ihd2G+zG3kEy5x/UZRR2Y2teU68Uvvku/pVH+ATmp0JwU28J8jLG4UG9sBlpv5rvzcekvcVH
gVH1c8Y5wLL1hPymEKRrbV7U8pK38l7ndaDeczRg+iLA8zpyudt0e1gHex42jx5JaF7AHBNrXlnb
+hn6M8tYb/lLeSbo+tjGUMksW9z4/8Nodqgk7P0pCkGqxmis/7OgbcA2+aug/bfH/64rLIVwWLZ0
aWH9LgrBb4K2+YuE4CBreNShw4Ir/qOgbeq6hWRtSP8ygf2uK2i/GIoO21rUDV3m8cp/I2hL/0HQ
/tNTB67yJ5uXXPRS61dKvcmD4UOY+q8sDX4Cy3B9A+sX1bnrpZBHEAU7DaZDYxFMExLuhWgiV2Ua
3pVI2IYpaNo+t67tBCatm/yrMtT+mqZSYlgaG+qkhkCchclK1ybQF6A+QnUkukSoXhxZlbJoBnAC
JFdwGq5PkR4w+HYnyIOWftO4vYwSNynfcPuiIvMWdec+lN0yj3aS+S2OX1kC/6LxN81IpLns2P6X
m7lWH+tCeh/wBhd5AUk7+SqSYm2WmceO8BxgzfQxkhrSySynpzGHB2dMtyFUv3WkJ7tT/IkFjn9U
RCRMWIAHrh4sz4TxLEi5G+dpudbjLwiSIFFYBbSod02QXEQqlNNx3iVEtfVy3MetYK0zun4sM/22
zPAJ+ztxPKMks6iy6B+xm+qs34Y2ICASfphFetbr8o6OPBTbsp52RQjjXVey/ZCVJGznOTwJfnFT
RP8QWuERnRrYBYs6Jthxob3NjZWv8rY4+VazKWlcmwXhs7f0Uye9hKpxQ1hzTbV/r2iNDqx2l6BY
FLW+zpUXRXuK1DdFF6gXqfBc6M15EACBoIoiZk9MCXXmC93BRw3vGvhYk5tRwE1Ix5YwxKXVzxhm
67THqxOtEHCric8lJcCCnxorfCw2dkexYSvuZEZ3FXNqrRfekrRxh6LpqF2NL4rpy+4yVTB76akd
iJ7Bh8UEJLJllozXuhN+WmHcG8yM/5d1UAm0rk6twhLTsBaZ8x+Jwwpy4Z8HcH97/O/XKwjjlmlp
tLwvVGF+9G/XKwZwJkKnCr1c+9sAzsSUanIJ/X86+h+vVxosVNkChg4LncKf/+Z6pal/taWCRfzj
S1+4VH+0pbYlhXkj1bMkej6stAm3wRSRuGaalWURt8EgpwBY2yhN+FWkP+JEnNT3t0lVeFyTjgYW
jlCrd5GKjoGE76Qy8nz0UuXKtk5ityTHK1EzI0XM+gfWaBzHQpHaRSYfsxDQh5XUn32fHsYesbDD
h9o+L7XkjL4lgEqFyqnXsatF6a8bcTOOCAZadFA735kp4i2N5toyBdE6c9W0JJLZN4VG42mx8MBY
6JMRHamA9DTWGAnlbp9hImvlkVOqXtyDOmHq0g+zUyWk19LM5vUgswfGwmXmEYTZBNKuaE63zsxc
BkIXIWqRlSRcKE1+DhqkYnxcM3w1taQ3I8K74yunpg+rTT/m2UaV8BYt2ZCJeG+wF1I4gDK0vNin
gCMbg61YBJsJyngpeAn79pg/M8DBoyZsy958yOp5D6PXCQn8C3W5iriyWewqmqncl6QVkpB+YPWt
DwTyLuZWroBqAIOzTCwYVvUph4tlbS4zR1YX57lKsrrsWlbGQ343CmL+tYy/FEfMbJ4LC+au0jGL
0odrngsr38DgRBH9NDSrPIdNodBpoz0bnaf22rGgNoFCQJx/EDzlmMSdselMXMLWQZhSx8+Ea29o
N20gVN6xD1Pah77VX0rcAnWVXdqWfGNuCTCHw5chRCaCOjgl3XWUe9agC3DJsD7jNqTRM6XmBpMj
7fYWW3cwk4oR2UOd7NUI/VQP3iewm9VsMFha6BxwUSkxHSWgGUL5yPT0nhrY+2qYrYzxOpixomnZ
qhSgTbPjAhk0qST0RkqHNW1r1PG1ZaTHhRb39Edn3WTOhFQ2b3Lz2TO4UsRLEj7R6m6rZrDtgcio
Qet1y2247wH8gMjAgxwGoFrn8BlbFEtbkXKm4TnBCTM2twa8EcfSRmlHewom7I+vqgF2YHEKIY4q
hsz9eNkDKkfGMU6gBY6u3cuObEmMNafRDhpUnlbXYWgGq5BGJ47ZtVqpM4kXPGNaj2IU7pRU/0ii
fudrT1Ws48wI9wkobWrKVFtKu49CUkzcqFBLmx7pyhcMTHyT+goW0evrPnsfU8CYXAEeg6z9TqJq
H0gUgAi54MpivZfjZlcaAjYrVD0/fTAKpIX+1tU0uIw+3A5zFh700fjKEW0noTmLvviUZ91ro1qY
sNRXILBbKkm11ZDMn3ofkt6cRKCPOh7VQEoorpH+j7vz2nHcWrfuCx02mLl4KypQqZQq3xAVuphz
5tP/g43dv+3aBz7wrWHYgKu6uiW1tNYX5hwTrqLt3YwBgaU6dm9JYB/9Stz5IaZlzKswiOVunrjl
4VqNwne4vFs79U6pnz2FefRaDNqxiOXi0hQ1GJkeW7yvuaWSXrq+69wGK35DPsw0NpA+TDmkvW/3
ep1ttHjcZrrYjVp+S7oc+JU5/jQMRM/dzyKLcSQBhUms4VGOs2WBmsrGd9w1PiQFAf1VM/P3WteR
Viuffe6D7zY1NInSS9yAWs1UAyORguwzEPi4EjWlfQz899BH2R218IEQ3F3TTEXObrymts8bKuvJ
hNEx6utId3ScPn7prcte+lL0BLVYfdDKauX37b02fBk9ADWBuNagLRqKjFIkNTaFim1clJK2taSY
8gPedMsqNuVV6pud1Q1bRat582kF0OKsPJp2uh/i6a4sGMa36kGRTBIe6RHr/FkLi71cDRtPWK9S
Hz0qfWAddBUFwmDlV3nQH6PIc9vxibx1F/y87jR9EeLKIqqibOVX8lzTVS/Gt67AvoMFqLdO+ZQk
5yyd8Ov13bJv2Vj5qC/K8qJLAodgTwkaVwQVk3de9P46Y0SXRmAh7DEPnC4MH4aI9f3AfN6zh3Ws
+XeSbntLls4LPIgvYUu+uqUUCgDa3GACC+lBlFgsFImm26y0fosX5YnD5jPXxcNkIlQrMi1YTUPx
quT6c8TSry3afVd4x8EsT2bsv7TJ+JoYdI56sgsTQXspmnw76i0rn7S1nchgRlSSq1qWaEFCAnVF
cR+NYiczleB8N3mZgRmZDUB1+S4FpOApn0qmL0Ep/4zN6mfkjZ81cHtNv/fZ5E/YHScEa3ZZfgUj
zA+zutMs0MNK9ZRXaN/zOFgW3fScD9KF9INdxrbE4sXWRvMjiNDRZ6jA66Hf2ZU4qUO8DscJ33Dy
jGDivpvVKkYYI+VOjVddlB/kXdiuJqXX2JDIsyzVJ6AR0Nw85PHBNgXPIQ8BC3hGRh1PdA5pjpNw
KccyOAhsC0YaL+20f46ZfvZo5tp22muBCcN1wrFYrNMuhW3MCE7Ez6LtUaFXuzEb3pX0k6N62TPr
jGdpR1+3j/9jJxoIxCSHKJ7OA0FfCZ2qQvQdB2yoNJTZQ+QfwJqvdGYygzlssha/qI+GL/SZjmQc
0tFGEEvn/nvL3F/1ra6aFI84uCk8/7bMFab8rcz9X37+P2WuUH4gIVDJwgQn+ucil2/YcwDu3ONj
SFbmHNzfKjPzB84qknGJzvxPZfzbe2X+UBT2/9iQVc3S6Nr/SY3LFUkN+2fowbfHbXxzIhdDM05N
Kwl3Gqqrr9bnyAuzpy5o1lln70c2DUnAJd1U676YjhZu5GXfIIOkxFQXRmZu8mBqUSqFL2nCFqRk
0BXOMKAy2QelhEIZuoSV7tLOOwqGjgabiYlciqz9MgfSFmXlo6HnEtYT+akMMfVFI8XbSSYpvjnG
1bNfoya9VV24icQtQxXbBmwj82cxT8GsZJ1CMlCaB59ID7814dunu4mNHYPG3CAW234U5KuFOcKt
3Pv0fePNH0nimnzmXBpDA6CgYqVkwVJjRw1tJBsBLMMR7qHayHDKAv9JRFgi2WCCTDnWE9dl+Fal
8j40670kaLDrU4wDwO4hhUrWno/9va6dw3RnAfsjK5HADn53Hr+tS+sB70UWTJ9qe6ywlioj8vuH
sIEuw8Refw7rtyg4CxLWDLW5msqI8OjdSBhJsthJOwwBzCWrd6mUnLSD7mhlcc4coMMLlG29PMSV
VruVlK18NVj2tXpT8vI+r9RVxcLF4tghXJII+snRgtHJ2ZC2v6ys/t4r2DOoBgZzzWcY71k7riXW
ObnYoULc1IG/C3yAPwHHGHdIVcZbc4ZEN2l617BZbNrAiZtxVQTZWq14+PmnHHzKNTslDFDwRCnr
yFtIp7U65uyTIYVWH8wtKiTMXn+nhJmr5O9yYD/nkVh2BUILxjRW5S11DboLHCm2UG+NUTmlfx8I
lmmowAsUzSW9D/YDVRcsxguDQOnmVELALyESQczpx01U5msvwN/FXSIPYEbwXIEWHVOYjnD5Yi9f
Z558FzAXkDD9mPHVtLNVyzZAcFnx9mVJgJVa3xo8L4SfTgaRI0Mr1oHZTpX3rCEuCfehbRxyBXdY
sPAxWXcsw3JJWdYpZqE4dgNPW9c6pXtuuznI+IAYTJ8oJuLx1iPvNTjwd0ZZrhTfPtK+cPtYWy9N
L0moL0sxXscI45j6njfqWvdNUDXT3gaAWRTDa0tgpmx72wDuqWZ2+6mz+Sy72RivTQnr7jhZJWii
u0Q5MjJatYG87I0vxJDkHlAHlYn1c/Lw+/iNf0ck17OZsYcNcw34CqxbkChU7ZIjw2CVmycFUK1g
Pz0gx7ZJOMSzUsfvA8JIOgnGXOvEbFjKtOrkSL2Pbwf5fNWzRKk3rf8h+QrOnOcedYHVoWaoZWNj
96/D4KrlcFTtD8sed3YXwU5lsTbhEYAUW8u6Y1W5EynNW92zArbg+Cb+ScnvJ0RwPtSh6aOP6qMA
lKmEX554I52djbGyrmfvZF3t1MlbKNQTLS6hmjHRHPBgTf2JLIO9RXbCVCG0CTIHHzLhOWdDpUn1
WLwpMo1YuqwCem/5Vo6DM7X1VfLRjkwNnKkWCWRwsxp7Q4KsY4ni2kbkjDXtIQLdibYYT9zEbIwG
ipkemYtDCSmy2BmR9myO5raOG9dPsm0Zmwg3DDqUSN1VKPAahOvTqDwGYX1RE/kYMeH8917NiL8N
aEbwPLhCDX0eE/3NBEr8+gV/nUD918//MYGysC8bhE0JTZa5nv+YQDExV7lnTQCg/yGL/76b9R+m
AaRc6MgDf33zjwGU/gP2tilkFSw5JJF/pgBn1vTtcv7+zL/5osfSF6RTIWgZLOQ0re3tLDM7FD5W
C8KXd7XISEsrq5vMFMQTCE7EKmoMh6blQ9Qwl4PRQ677ZkbyEW7ugPGhZ8HZDtEpxbiXg07zWOu1
Gbq9bJmmMxH0KlesnjkybBzOhl/gdr1JSHfH5F6rm0UgbyRz9hNz+0iwCulEC9ASxUiSMiqGhuVg
BtySsJZ9wwEcW+hs1HLXCrf3P3zppHWQkS0PJCsHpL8u0Rs0NnshEgNyfs/SJGyHq73kMOGJyEx0
UjC8E1lR6jCTuZvTkPj7homAWX3w17rG1svY8q1Un4UEHCllPt0grJ7I/DRerYKMCxMFENgvVevX
Sqy6U3/XGXCbgtzfpHJ6L9H0GOWFe65cjGqyDFkrAHVHntDvKg8LHcHVQhK3Pi1fwckz8bHMU22m
h8A0bzaWUDKltEXR6diI/XTfpeV5UuEh4PI/ZqiLcCBsOsYSJszjfgrdtO/2vVwCgde4j5nj1z0h
fJ+mf9MaeW/nFlILGpZEVRF2GAe59q5JsPPZustRtIqVtzLUHW/40MHaGVxTmo3iRgWcF5rUTxvJ
kM7l/PIMr16vLRQhsXGfR3W33n/N062EIsEg1CoB+5ooXB9yxmFoE/zRa2siSwVOzkRiI6FsLA94
dSuOFqitiNVpBwYxEinqSWyFgXqfmGDuYD5P1nCNZf/mo0uBvSltbfpfEBgaIhTWu5VvPBVW/CFD
pxwLGIEFW1WD3swGo8rutxI3HZVTXSKuNA86cvh7WYmJ42nO9kySm6OPSGrZyjFSJczF5E0MU7PE
J7oUPTNTK6qfpRr/J7Q+mTCLfi5yZtuqzN0q19eJ9I45L8aP3ruo3wy4vwyOa9OUz8w8l8bQLxOQ
9YuyiVwlsb4MpguLMPrIdB9MQDvFTpzC1O4tyRlNsoVo5gYnbRRplcVEUfsIimSCNsaUl3vSS2kp
Q+8SGuNBGZhLxQZFRhJm1AhcEosScPQdXbE+LAMGdR+D+kSm5AcdDG/QhoN/VtqfSam0S7PpLqrM
GIiuxT56wTiDMsCalModn8+tZ1vXPEW+N2nKLhyzh6gP96PAcB3S4iBJU/jovqtIJ1riH9WUPexQ
7yHjRMVtZE9Ikq/90JQU+KUk3wKGVjbz19oKKeDxdsUs8Bvj0Fq4qiZAoo26t4kfLyxiDOC6F0r8
aA/jMpQDDOvGVuVDT1SR7qiCh2blcBeUhOeVNg+xWZDjNignI/1Im/QMo4JXPygYMeE6x/TQ5r2P
ITZBadnWu17z3yJ6VSO5ywoct2lzLNlwK1Z68AdAO74ZkbaDzIu03FHJdyzwAC2ix+s1e+2Viuub
4kktgIJL9zLD6THLXzKiRN/NDPRnX/WXQY0xMHQoQ+XsohvmdlSDDcXlrjWMs2fqmhurKBlN7SpC
61H4Vu/ISfrsBeWhieN7M2hYKsrg6HUkGXYHD9/TiIuykgJfSRZuPNy+toTjQIeM+m++trmtNXAm
rKNVRbcwZv3NtU0TTPv712v7v37+97VN7IdpEGZrCZBrFuv0P65t8weOLtLHf6+6adN/39vGD1pp
Vt3m/B9bhVryJ6CJZrEukk3N/rUf/0eLI0X/b+7hr0LFlGXDsHkw82LpTzwTQ0g4l+oqdm3IHrui
SJ261btDHZhOXdiANUbbCap3b4zPUg7mMq4ePTEsozw8h8GzlGr0oyBAWgFQsH7N8mertc5lNW56
47nn5Vh0AqpBRG6Y0yvp6AyBhCJrVH4OsBF8m1qUeZI+Sifd8/ZJFr+oWfHFTpvLmV7MkFlSGfUy
bSJnxFGaWjqKLv/a5LLbcPYrBd+j46nLxxBObJWq2ykokcyHwEOKcjx3ScxzKTFwN5taywLiemAi
Twq83s7OEE4NHrIkhCKTxh4+1qhsLdZPNIMKcBLrJrXdslTbZwnakq9+TanYmeZAGm7IgwvgPYC2
HcfQYS3rlsatVOVHozBf6+gzbN/HtF4Rd0d/AfK5l4+xIm9IZ9tkE3NZxVhKY3BsMuMs+WS/+QUi
r2C8qgQPTSb0MQJ9YCshjI6blVl0d1k1rNgLb4sg3vQjMIKCECdbi95N5p7a4O16KYfhDEuq1Zct
wBCVRlFrMXkzXT0pISGjY6siupXBddEia6WFr5d8PRb8HZiTbtTY+uTIW0NCVIqVBxVFkoxHHGkF
o4CA2ICHsfd3Uq2kL5UN3AUFUMuEwq6eIr74ky3fzF7StGn57z1KKOQ4QoQwyKXVKdT/fjhnGbNl
5c9Hyf/y87+PEvHDwoGjWKAb+bFfh8LvHbTNpI2rUtBzmOLPihnzB12IoiNm+R1s+/8PEuZ2rMhl
gZvzFxpJ/SfTOWNmLP11OvfXJ65+m85FuVwZUc1nw+/NbZ/pH7Y1fan+1C9yDbd2QMzVkLWEKRDJ
bVteuKSObmp9HUf2JbXV1FGMjAR5ghzIk9EtZPvVULjhyG0WI8cNkqUoiOyRK+KrCQZIpq0xaiDG
JnbSkfnG2meRaADJjYByRHupegkymuo/jJnvsmVBjAttb5C7aBXI6aftNXuZ8soMlEuIpH9qOPhY
S9k+lLQxrwdoY9M6ICdcCf2jUnb4IQpmTndBGtLCW5vQD9YyoBufFaqRyMjT8hP3t6sgbZ/i6NUm
BjCOmuqm2iySreQ8ojCXjcMo4aj32hBpZvUcljKDrfzYmsEe6nZDtGrOpqkLdsLuT4rnH/q6OuR1
vo10EGuqdmz96b0LAoK1FWj6WmqvkrDHBWuyQYMRp4UAwmfoQ51eR2O6Ybk8Roq3oZpkXxju4qBc
qGOzViRQwRJRoBrL+ymTr37NmpSjKEtJrjDqn6kpPcRpGK37UneZtR7jkiW5bASvRd3fc5mcRTis
7Awku/AixpdsHKLQPDNRIPKhJ5ZAjVk8NuOat8LTEDPhiZVL0Bko7wFjMfUZRfMxkZvY691PO42Y
CiUaqQ5puZWkyiWFleQ82RqqadUVSf1ZTnAnCgTSIVmSBaKfSjuLZDrT4q3g9m6muH419J6gF737
aKryZBXGWyJ3K8vHR2VOb4Hojj00GROFuM1SIWJG0idYTaWQ4EVsG9qMYegefK9xZKCr2H1/lvp1
QkhLFDBw24QFPyxuluqxlu0kX5wNXs2kUlVK1h6HyQignI0L6Ti4WOS83UtZcmlqEyyO17t5m57N
nKkeVtZRKcgDsK6yGXyVJkgRO9SYXQUHf0T5FMoHu004g8NLjZ6nUvtdGqHGNTDEJBTlizqK17zG
wH+r2xQaFw3hbGVxbdD1GgAKIpTx+GcJim0I/bAqegDFk2lLQx4JP+7vIUUZ7F88nD9a/KnH7Fi0
DwKZHa012DCCBeBV6SpiLvojFjuY2dS+NCbVTB4aJRSkg9NYjLeZMM5JV1ZcbSX51DPosoRTSE9B
up9XodxbzpB+asHcyv9kIP6V6h/tOIsgJpdlN9H1gg0b+QakSwUR6GwMcUHGogkyDZ6U1J+2vQWn
BTNvwGQNjtHW0KajMVhOOlafLJWWhYIjiSaY2Lw7wyZPhfHuXpNqkDbydG10C8ww9JIwQPPi64ch
D54VuefzFwGr6BwrehwhTPZw3vF9Lw0cgEOfrsUccAEwykRVPIHElQMMWgPdaSkvFCU8WC1fMzBs
wWsILQCJzP5C04Mjat03srXOmTOLoiU1QuzBW29Ug62trZJQoLu5AEof+lsczRrOd6NaqCSVpErE
mE/ejMCkjJGTQZcGbPBlg0tOOmcAkfKu3Fmhtx0M866IlQ990LNtX5eIHHztvWY5Edqzkb0llgQZ
S1Iazv90KjGphWpTs9iv/HnMzlF5y8FXVCXJOi+N3TTEBJTyQW58mMxrgS8q5UWRZG+jNPqm6Oaw
yal5lsb26LfFmahKoPjdVqsGDrUMq1bcrMdYAeEm7hPLZrVnnHus92ZCPlY+OJmnXOqY9hNzgMcc
ln7Y3qeSuoZX6ubkH08ppBMVmhvi25H2sp0MNtt8TpIUXIve3MWZ7iZ6OjhRY8PVjIiLXRX5EQXM
MitlVrhAR8uKRXBQrQOb0kxmuGlkvRui2mAy6VrleMuqgoxR+9pPp8IkSKssWaFLeH5UmkUmO8u6
8Uh1QCgjefBpAj6KYoh2RaM8mmI4cSJCIQiuMunPyGuCZR65XrBVM7EvJkJHUP0MuecEhCVFPQtW
/8HOs3uLqnIQ5i5J4GcrhswQl9JWITC08OKbP5nHIe9eRPBiEDVQaAE4K/mpCuPjhDhcgptvIW4a
8/alG6pbZMT3hYzIImrE2lYqDpMaS2Ah8tXAH+8HyaZKoo2stISZk3TE58mq2ueGDbsIovvQRGUk
pwcrKg96Muxbm1BgHT8pQg20Yxc76h2pxBU+FPehby0awTk+1o+Ffsw1iXo8W1eBMixRMLzmQXUs
xb1V3E8+50idn5BVbinonc6UthqLFqGH62HGGXqJvJN9QciqjSi8jU8aax+hkePCpV/F06MN+1rr
GH8VcB4awuoaTmXhIa/PzmqvbvWU3JeWiYOG/EnBfWGzKJHGav1vrjI1mdbQYBOL6JYN0982rEIz
/6vK/K+f/11l2j9AhmDaBkj93fFtMzJW+KLKGJpJ5Swy/N2w6vSybFPwY8OeJheT6u/3FlhHH4k4
UgaNQic7V6f/wPOtza32tzrzLw9d/6Z0LOpuMkeNz7Sewx5QIN6o06Fi94GqCPAaYKJ8AArU5qy2
oO+0yqRv1RZ9SBO3zx1iO8wy0l3q20+Mt4iYT09DiqFI8daqZx8QXDijbwboqZoEG2zwUMMiro3w
VBvghJjEFKP+HJQ5bkc2rQS5H3vVPyR4nEotvZpVstatYtnV4UGQAIaeBd1vug4xd8cRWM3GH97J
qZkGGYSuiIkPKPxjaMO1UyFPLRJcakkYuEPX3HqLMBwJw4IVEtLFDH/vq/bNm7znULTHPhYAEuaF
q+kHx0Dtn1TuXIot10PlowY+NEbbPwddzWJyfIj77jPz4Us0AeU1JcY1ycY3rfbOSsXwU4sRnCEB
wg407FXferRsYKHBLKOc6vuiR69StBkBbXgE9aYynDCBWZZ4w15ButJ5+FyUWQU+EFVEwRMA1ZbI
VonXSAiJVYuBLQ3QSfRjBOgc6EjPiNbXvooAR14KCk0eWdZnwvRwJ8c7eZ6p+TWM3mwtFwxqpSf4
Jxs1V84WgMuSIPYc9c4UEtvRT8cMyUtFkE4dfvmNzZnnsTkYJjyqVR1Qo8rkPfnjU1Va9Bfdougp
b3JkRXEJik5NhoPG5SR7JSK2nK6+lYjGK3E1EXsZl9fWVNcGs3Ram02reA9lg4o0qjfoXteRiSdt
TlSRIb34lMJ9OEfI48UGlSEFwaHTEn2tR2LLPIEaTcH91GjFqejLmyahhG+iGf7PPNLDMZTHsuR0
7ZewsE8ReBW+SN4t7I6YguOa2Bm04b31lcmXmNTyVK9nBAvkrlehM70sB3dK3udxSfc2hecBL2Gq
vZdYB00Cnikihuo9nQOVmGn4YLqah0TbV+UtpfpoTBDHSNmIp4yYAxvqLa1yBGufDa7aFqqOlTx1
jUDa+TrF7zWmg4YMcmNkwwxIrKshysk3KzuNEdpZG3JNhvTWRvVqrCszRyGcvhf+ZBOOXCOOkoAx
tN0sI3TSNn3R1fqrquigAlGSQentNDb9UYs2NkMzZqjsxTX1OPkg3n3PA1WmW+QV1KiJO224F3nT
baIYHEPf4JrU6nIhYy5Z9L10wZtF9VngisiLJ7PWcPMPisDvOXr5pgA00uYNly6bGp+MwgpBp959
pUa9GqTxVUvrU233LD16yqipZLvSoSVBrkBmQy0ftdCONqnGAt0zCVsOPKhqfprdcpmLzPC7O6ns
9kFOmg8oxNpAHtABmKOGUIp0DhSPBO7V8mkKbOzilvQRKPU1lUq3QSeR4QWry3bTBsMHtycDX4yf
NkaRZZtqr9KQ+mu/ZNr9b77/ZFXYCtMODEKq+n/sWckIAlj1bcry/ed/338CpZNma5ZsqVys7FP/
GNjyLS4/ENPWf+jUf9x/5g+ZxGi8AeLXbnZ+QL/vv/lbKuwUdrBYlLR/pvRXdG7ub/ffX566/e3+
ywwRt5lS9G7xCQpvicKEXqnY4iTi8FLlLZIHYBFHQknQFd/KY/6arcFE3PWP8TWdVtilaQFlYr3o
0zzAGYv6zU9d8ChEK+dPHzU+SieE4NxvckaLS5Jmg/s43HvqXZIv9S33K8poBffrUrkqV/TrYFLR
7yE72ESRS7acTUAh2j0QRUSUgXv4ImdATtbssVQxA/Vqb9nvAcyJYtW7yF2o9Pzhk6yXn3Ww6C/9
pd5NN847jH3Vs76xTv4d4u3ZbbO5fQGlcx4fMWLepuE+PqFTfCqOJsiTn/ITxu341BwA88JrluMd
OfeGt4O/MHorX8MMHbvWB/lBAohluOhJqZPX9O4L6YtYt2pZb1PjE386/aQjeciwgHf/q3cirCt+
cXpsKs1fi4G/24ngyvvrR4yf+v7zvz9ibDdw3FFeggjSZ1TeHx8x4wcuMjYSxJoIthx/LjEhuVt8
a95RqN9KTL7FZ5LPl2wIRYYf/09KTH7Tbx+xbw99fmZ/3olEth6IWkTSxrTPbSOWmpwvCx3iIePz
HlR1Rtqb9JMvmrDfpiVzN8laGS94upGkdccqXqJ4s5kTzXK2dV9wx7isc+VpId4axMt3knKGVJyC
uoJXnO2w4rFlGcsr7hEU/iQnxfji5jCFs5g2rXkThA5fKYYqaxMNa0nsumrnIbUezqq+U+C9AMf0
wRMcRgiT3SZECpG6crKawhUxvZ23iXGsswHlgAgdxoEhQUbzZ589xmsYXJh09rjRSL2oqVS3vljW
8haxcCu7JLHza2rtUreHwd5igYNvFHBDHgHak/SKUIyaqFY3ceomzVFoDEXXGukZUDbaFWjNmhRE
6SGTHuz6OEhL82cu89TcxnYl/eDDHodBRGwvyB02r/5KerSIRtK45dANXoy94fr1Q7KMRmCy0wLK
+yi5MZlS0Sa4puXS+ooeE+mZqM0m3CG7k2ecDeiPIX2OVLcjAANPIZTTcV23R4Z9ErRbWdnD9u6m
dzP8KJLMiaq9iQ/9MYhOGgdJyrr6WIdnC8xsump2M0m12JMCHN9nHjXqa/AVw3fSDjWVUj7O6S5O
7e1seTsyDFioH8HdImYUsNS0rRbf1OBaYMLqL/boIqXwgVmQJeVaq8oFNP6JbrR+VhXAKYtaW4Wf
Z3kOs0wqxN0OiOnExh2xCAGzbSlLLY2IYNp4NKvtKh1udbePrIutk4e8vlPIXzyr47lAuGkmAKwP
FgBvp16Tbmx89s2GQTd2HmhJEGMeLcDCuZugz85ONgLO4tRqnwwdjU1bbclFJHgGwnlIac7zt2K3
hbRUuyNufVWllcr2NeEt3DDYkvhgwIPlXezfauvRjPZ0ECOKVf5SOvv+3DVfANaNqwV5Ijz7YtW9
58UraoT4nr/ALgcHu2DoO/Q4Z24QV8xhiVyRXAAWU5ZVIRqCG3S02b/lzJwKh9SxWGV5r2/bGgwc
kL1Nlq9HhBcfs8yXdPthnV1Jo/S3SX8xpH4b2Ivp5s3ufze96a66UHhVchb8ePkxjrF42AnzIMAs
4z+/V8/Ea360S8VJ7ggi3/Wnce8v8edgBxcOQzjXXAnnEj1YuCww6BJG0LlesZmz6ZsjAuN6ZSyE
IyDzEqSzMTblUj4N16okJe0DWIdeP1nnKGtQkFzEVd3X9+0BdVPENFUBEz5Z8K4xu1lLhPW8q1/G
AmC7h1j1FH01j4pwkHCO+naI9pH/JMPubWOOD7KyyR/f9v6iQeacogR9qqWd3b9VUr9qtS/tosZr
Hw6TI8Yn1Lq+fjdQJJABjCPhy++ZFmOBKpcomEZ12QCExIrHIWQchQfAY9nZSwpUxLLpvWl8orDx
eJMybrvxeyokusluCXdxBUi9aJHFommO6bSSncSrhKffSZSNZnAgePiImBkx1FJJVJ/B9tzGrUB8
zW27KutlEbpwDVvwzQ2ZCD0yXKBc9ZYk0hTbDm3Y7AS6s/S1lX3lVCMurhFdOhbTNpNWerdDsM2Q
rqOpNj4Q/tjxNioea+0QDG6XH4bqNVYh4aCHeRrXpM6VBwg547qiDOJzbEQfAqviSIm/lJQ9/I8a
bia63qa4aLwJDvX4avYP6TWz3jr+Dp6GJ733nJxIa6BajnVp12A89z6h3fSc5AQEjs8Ww1iQAUAR
ArujQTi5NaytjZHt0b61X0PrWDZ+ojmJA94xf5gj+iXlRw32uCZqesWS4RjZb5i8liVS4Dzaxs01
ih6QWHXQWwKUP+pnQLeguqmyGTjYPW+VqYeJAWMBd5M4rfd5GcYgOw23wXjXVa4gurghtD6/74pL
nz+G3rnG/y1WQe9iIlW6FwtepXaO2WiMLoruZV/oaylpPoUF1WLdXzTvVVPRAXQs92G55vJmUoA/
eK9VetLUpyJ4GOoXU36TZD4J8r0aHS3xBVypQEHHeWi9lMG6NC91tPO9vSev+GI5LoXtxO8mznSP
uOF1yuDRvAQRRe46ZTRABA9XqOxAvRheIn1Zt2uEzxNk88xBdWUFH0l6tVsSeC+yDVH5pROPSfma
j1ezvOWaq6uuLjusaoA0e8aOUanBu5Nf+T6nCcO6xL/OUaJvxohI3r2nb/rhoGunGNCzrbtmfJ83
eyJb0sKtLQ1W2XYq1+gy0UXBLkLP08RPFgtMPon97l/dnAkZxzNwYR1d6v+5AleQ23xrzr7//O/K
kRW4zrJa/lN5+HsFLn4IXfAn/seF/ecluMG32LTbtmFSHJqzeeV3cwY2wiBwCPGLhfbnnzZnGMK/
lY6s7//82L8nKwbT1Ok5kzsXfxtXkHthXeRDqx3Omv/QQts/g+hNym3krxg0bqHw74gP8M6gZ/C4
7SAULPLtsAJ5tFBWD1QCZJ1HNjyeZb3iHImqrXaybr611CNIqkuQrfPp0t9g1FkgfSkU8vPwkcIs
QjD7ql+yekWNgsmyW6sXG5ZDfMsO6oZ1WQu5USZodaug3w+3A2wgmiVxFzet03sro+LeYtGGH42m
MveYMJFwffDzfZWfZKCY9yNpuuCf7lLlSBiH/mWY144tXfniQ0vTnaBejo8VOMyZjtesQCOYX6Tv
YuUzquPQLYgEUuQ7o7pnRhK91PRdhP3Vyyxdk5nMJifYxOZaarONJL3p0KBK6qa42JccAl/eDrj8
uTjX8BNVyjMW4Q6dbPLZv+H54U/1wFPGd0SVAJMc1jOlM9kOa+tEO7kYd/Vq3CUH9UJX+QuwKV5D
Ns9b48aLtPEftYX/GH7Jr7ZbfpVf+sW+aSf8yTtxNE7RAc/3ItjOv3L+V90E2/kfgH/8/ww6qpbB
If4aL/NXUCC740VyJfric8cDoIeoVkwniY2IOaSfWyIAsGGkpDut0iU8DQwsRA70JBcO630Bl/BL
kMl6LJ6rD9hF7MBbZ/7tQGG2d+Gejl/AtYb5aOB+PTAmxl8+n7dO0Dvd7Nd2NNVhnBgVx4GKjosl
cvFs6AYn2u8YCg0wPgRJjJ8vxj3WTXc46ceARDTztfuwqAecEfjVjL/KV2yEwVSOziNvRQfBhSPv
lqax8I57ADzrcdc8P3fr5pk8DsS0y/zLuA0JLn2Xy7P7mF8v8zh/NzpoJ/UyvzHhMT2DcuJFa53u
g//1yd11eubLM5mq+eACAtETzM98OokHXsDpJO2nm3yX/D/uzmS5cSzbsr9SVnOkoW/KrCYkQLAn
RYkUpQlMLfq+x9fXQryXVR6KKE/LaVqEeTQuOSgSuPeec/Ze+05WCJifBWceaUMMliThSgeDktvy
sd8qG6t3ZzASEge3F+4QsvhCAQ0u9ZHoxCrPy5F/l4az13F22KE+zq/RY/igvMfbbJU604ZouI4e
gsysHHjgAsP6UCzSHTBNaz/Iz6bTyI9E0VOU4GdRjnnpmg7bjMfwbw0sKTs39Du3xqqw1uoNAigl
37QIXrwtEGwG47Qpy6M8OUa7zc6UXiLK9XXw0g52s1ODHbmDCrRCO+jA1WLWMfttbNCWsL5D89Z7
l1E5CuLVFxbFmjldkS5ou/OHFkgBbOEQIjmWbPJ5vFMZ2C8vrQ0phDR7RsvLmgOPjsH7nhHBcBjh
FTrVlhwoPTjrt+rcHpvP/pIoZ6w7ZFkIKhlRK6knnimzvdu0WY3pWiP24TCowFOLBTm462DJaHpn
7MZrtjJ2oBphnpZLQqu2f0R22dKudCN72PEnvg5Ya570cueBAkuW/M0Bff677TgH3SzEwxHGgL1+
VfCnTQtdWo+tsRc7whfkcoepjvY3xUHPyBwyqWcHj+DwntVhyePQoxAhiGsbboddhYh6juP2VtZs
l3OwuqovNIixjp8CJptYqsorzNEEaLpb8dxtGQbP6gxoOfSz7OwEZ/4BNi4uKhNwS2DLYCjurKLi
9/hWYzdslvlrvB0wYEWLdiCeaGF+i98ycZ+7aVXekidq9LN6w4vGjB0l74haIVph3JO/43AZkxpH
7TcTI1ZRCPiLoI9C5zDj2wpRV5AQG5hnqnbA+1SrJ6mhzsTIxUxmFfPO18ZK2VD/t5d5Yu3W3p3c
8rUBfFhbKTynDHY3+rZBqYDGkvbaPGzd50dN2PKTq8jq+1t4NVAzx7pTgbwCxzXsY18nBYbu30I3
nEBz8Zqrg+t3LwrNv2F0ohjk3JwY9dLwZ9e7QN2EdOZD5gydshap0OiKRI6vPk/JXczQT0TEoLWO
6k7g5Gw2IoV0tHHVmNCGbGgFw135IJNrX+x5Ij/UbXxs9tZHhuXtbvJYVGcSXB1lr78VdrUaXWtd
scq2S9mdl3HFWshMIGq2I9/txpWeOprF0W6BUANHE0QEnh35u70JH2ycbCyZcRn2notXkL1Lu6f1
CvBe+pbnO748g6acbLK9ykrO4oMFlDQfL3GivbA2D+qD8RjfjBMMaO3SfnNyX93VB/NA62A/7xfy
KwXmVhBsyE0n8QH+3UP5nX8P9/g2bxzKKdiMbgmcV3cC17BZFuGN+TYAjWW2DG3CQ9cBm33lNgek
EYETODGpQhqjCTYTpFIWQ7LX+pv0oBFqH/G4LAW31/4ifuF3y5S1DyQoYjtTHnH7V/FhzJbiJ7E+
LAihty7mRWpOyePzCNjvhidrQn5+6c01fhhrxBm69RjXMdaJtroC9xSFyqlUn4MaprYrVEvzUWdg
E13GkKMDpph1lB85uFTZ0Tc3Gdzo7yg4CNrCeoBshCMTJ5r4aRJ84gXwSs4DUXr6oaJjVuLGnNqb
XKJendYUjzFa3T5bhVBwB4BOBOigFnpVgmZT40pjTRuW6uKFB96ej0YaVGXEbAS5ehyZEOOA0wNT
7FD7L9EV7OJ7K6GFIzBHofWVQa1UvoUKyOHW/5SWE8cuQJ6OvEo3qGVP/lNxqwiF8A9961Y540xb
/5gvwI9pJqvmRm1tA0fZQw2sNxoPzooAlr26ajfNUXLmPKXlG66cpcyJLVpU/JNAxkVqgxJdRg5/
bSuXx9qdP1DULc/jbhTBzi6yK7oJXyD6y1kezXv5FJtr4SHSVnhToQG3wG0Gm+Kq3rNu38cP6SHe
B4bt9Y+0k4gKHKKZwIuCMThN72ipxlXwBpMkwWFDFGF/rB88BsadberLlh82tv1iNb1HMpRANyH/
pT2o1iJitMc7SjcwXWc7XIwJ4H4WUYQ++Uo968QZ4zCCCrCkHSBjM3xtXVwQ8QA0c90PfJRst0t4
wNpR3CREBtdPxlv6QrvHNZ+aXd+t9afsG+4/kYjd5kDRGU0rUKZoN4lvzNa0M1kGZ98lhFhICNsB
LOAlX6q0/Ia1+hLYic3AeYsjdRk6ogA5dJnJWF/s4EYk3pqGDaKehE9lTs1b0MNkQSEv/pA9il/Y
o9+VdzDeOC8HUKzVwuOFAuFWSC8igMIhxT6vtk1yNIH43son6eDfO7eInZB2LA3DhRk4pM3K0zkm
ENZaGFTI0zIi65H2B6IABUMOeR4WbaB1RRAu/bHWLTQW55A7UziYBk5X53kOqTJRp7ltvfkDXwsg
1VqYp474qrFEok3grgFj9EGfnmMVMau0fnjgkwZJSIQJsb+s3ct+Mf86Lr5BcDjxKSG6cOeFK4K/
9MlOHpJteTJ35eoq78V9foYc2d30e0TAn0M3lE8Q1x0K2xnte+7H5zbep0/qXQZmveSOitCascm/
ivXWe4/AlI3zWUI5cHvgSN/H+3Y1badtvscDSzyTd8KlFQK/fkPTc2jXyZUAkOjL2hgvRs+/5J7t
Hb81cpOeK6Yxuvas8QWC+oiAsKBc0YHA0+tq1+xoQ+sI065TFtkt3fTtsrgRJfgkPJR7/xw/Nbfg
4p/Tp/CcP9FzQv7J/Q0r1yxO/Ep+4eSMbGs6ucFOjMhKWDfdhu4ABXujwhuBDwn7sdzV68it+bXe
5QQ3kZ2MGW1gtN2TdKS7IWcPglZJB5toYfmu70oXZr6aeNWxX89+PIhUaOcdsV1E39Mxj1cAa3hf
TfKUPkhTjeyGLGom2OnmGiyuUyEvsS/2i6BeNvk2IpB77bvefjomu/pF3Vu3JneUZuUDHXlrLjSt
6hd8XOZ8fMs49hW7aq1+IhtFi1Kx+vCwc4Zcq3DSh/y5bDf9S6A/pNp8tsFUCbuoRb9mgyan0IH2
qx0Eu/oqDhFwgYCRWPFHgNjgdq667jmH8OHt69VHsiOirKxPmPIgYX8MDxCf5jAAhn+ZugM8Beoe
sA49LZbyFGciR/B3IiZDRn45yd+L7M6pOziojla7uAPVa38hrV394jlmY2+d1/xIZuCRZ4e2F1y7
RbDkpLKYbCIQbkBwqs0ECR87vpNeos+ic8m7kWwzIwwgvAwtVrWTt+C69GvHFbEFTm0T2cpEUl0Q
C2IX62pd0EiHkXoujhyjt+HZcqNjdHxBi/ymbCsTSQgr1UK+Y1qxwdirOOibhXFsdgLR2vjZPi2U
rwiKoY4OSIDPxIaJy2ZDS6eq7Xy8muLaCGyTSrfjUOp4AYXJOnnivzhD4ZUxyidT3qKZi871zCpw
QlQZrA78cKHjqp+9uKuQMCo0dumghi6LU8ydm7ArAJc4lvo1pAVw6s9gh6qvVGXBYeJiBkcA8Pmr
RXXvsFnaBFhewBGON39ahNMiO796n8bFupgv6TW/ltf60F5jR7wiOnmmOeem26fiJK0j+8RVSNZZ
4qI9BKdu1+2gUZIfEB6qXchtzmBjHz2TwrPwXaTYL3z2IU0HcSnvdbzsb4xv3em1c8sVaTbDsOhw
855MlLXMuSYXvRBBfUv/Ht6bBwjX/Wd7Fp/SF+2Gf6XCkrYojtDNB4ZcVAkygkJbuo17nc3TXMn7
GYPr7cx1vqqW+ap9nF2DPFG0RPQ1m6G/lA7VMr7XPe0Ku22dzCmY77CWcTGeFCfaVeyxC/5Pd/F2
6P/n5jXSmaXGGZ5ditP5SSGFl1eJGegVV98GxJpd2DKaYMHboP+0oFfz21dfcUDZTKxywyZHPHSY
rjokARZ4gtPYmlJyneotD9vKuhaOvy8c8YSj/+FZeYgBDO9LeiZ/LKbxqtp2D95OugbYnFzqedTk
dPavj6po56XdcANRHi7Ep4ajAsiNdcjQAIIJRay19JfX+pym+/YzWZOZ5aTFvFWN6pJ3MWRX2rPa
9eMOHa21TcKDctPBhJFWr+mrbY2lwI4o1L2WasORCqjCO8H/FqEfvGYFJ0oT3NnYdc7AgMNjdXRw
UZNEUA0bPkhpACgBKlsYltW2kDdis6ku6Ys338xEMUjWCrldc8zPvu4I2+JSnlM+X6P8AvKuX/OG
1ar5rLfVyuoYHvGgV73LtHRCVkSoxXhsKD5n8tu0M0HnkRrFak7jf9mKB38AinIPtiE0TLfszlFs
p6iNTbZgqHSbUHRpJf8Ht1NVnH40KE1MhApwgX+h9TQMepJ/aqf+9fv/u51qKv9gYK5aGEcNE43M
L+k+/Jai0sRVLclSFUWbf+ufWk8NGahGKxXLP3RLuKy/tlMZzc9OI/qss9zz3/IU8Z0/u6l/ful/
QAd+MScGoE0JhmuFdZTgwZf7lT7Q1oCFIpm0ARNhCzluY5CmWKrUEJJKjuNUg/bWiC1j3t5VMKel
D2CJTG+F6TGpA44PJWwgMX+VWoasAzehp4gGTZ5sp6XFPRc4WEtt6HY4C8FihquugyPOZGw0yH9p
2mNaapckfej1YlxrHiehApkMqvtkpvAZTKNi8anVxWMvI/bO6KkFk9sY9z4bCK6StvX0rRIG0nKW
GAcgafp4Gct9lgunPsRuLSZDtcSmspcqipVjVcUcxaiPC/jbox4wT6ryFy8kmIfobCOnthO0VaQR
WVuFeAwYd6slp1nagPII3EYnPs1nDBw8eaK2lLImI6oMmKFPzWcE2Pk4fPuicqubcBWP1WNVd6gU
y40YZNusbL61nMFhPbIxx52rWfFepnhLSmIgUHBaXrkJCS1G8GmbHrnSg7KpQPf76ZcR7kD/kRye
GSelIOqoKJetkO2xHM7+yWZZkhiLKaWyU5XTVJEttPilVfq90VOsNKGNeGQZp6IdceTA4Wx2PsRA
E6XsRmQnkjOfw7DG/tq5ihlvfOZCIVP5ikw8wcNxUK9L5kPQCpdeXNli5G/nJLpU0x5G5aP2C5Sq
uRMPwkuevVtV8DhE/UIj8Vz3W+ZMknITCu9hygB+eoM7Nt1NwXulZuqlHHym2uJDhnnCNKfNXLGW
1dVUSz6ecpkG2cM0hETOiCiGPZ20++m1rxNIimZ0n2giqkp/CVv685J47j2MbGKxnUQZbYNHtpRI
xLwoXCUhfxhbQnTNZo5aM7yz7EmrCE9u3ilfohW9NoLyjDrxFE2cXq2mx4RS0rgXQnGGKDO/nUQM
P4WJdlZyR+JoVYldLMZakoKYjsAHifkbelQ7TDMIRhNCgARtRFtDgoo5/1sxk7XWMzaS8gT9dq/T
khto1UWjaMvBsIsH2SXxEabFeFCTdoNt44hOeZ+FBe+ViBLAWPSRte0kFX47pM6QMduYbNUiw6mT
4Icp2pe24VjEfNswsnVVDFSC46NEmpsORyZJfSaD0XEydCLqgpGAiPhLDbp9xDhWkjBCaAq0vZhj
qfcu1tnDIAQnOItMQDJafB2xNYJwqTrD6YK7Z4ZYXMoT1ln2T6o1cXosgFCYYniQxeiE/tTuonQr
gLzUo+H1P3ezgSPMmquh94L1Jhsy0qzfqb405Yex4G++/5+zO+MfpgTWRVI1Q0Moqfyi+jL+wSRN
0bC6o680/9Bc/rLZIMRUWen/i1LD9f7f7E5WcR1gtZVFCSid9e+ovlC2/dhsfr50JJy/qr40bEvq
zApe6w21UKa8KKq6knioEzHajYaxHczisfRneY6PLiELXoNaQUMJSiYwVmolHCNfu/oaAyyJwy1l
aEOaRtShHSrI9n2EKceyRlmDPbsMcrdVt703+7tZBcWgpwdGCdpX4hkpzKrm3NhjwMvra2iijKrl
bULntyczEnkHu5hXLOWpI4qRxykHWZUhuJya4FEIUSmraeA9G5b3rpfkDRVS8AbOksJSHVYKRoc0
NO0cL1A7rOT+M1P1ra4mu0IRr4OW+I4/tJsyUe2mPCRFfmlj1BqqVeGHp6xRHjN9fNBEGoU8Wy2H
Vr2lW468e8N1nv0CTEqv1wl2W7LR0p5isgo5kQ71qwVZLPWhAqdSMlBNMLUQPb9bep71JKaU2MIg
l0j00WCOQ/4B5JH0TSNxU0O7J0m198tpmVnlMYitm9aRKFnoi2DA1m7VUW13Pj2zTmTVMPEJCSlt
Jp9JSD8D2K34INACS1Q2UKnqaNbX2HQbPYaWS2RTj9o96rw9Doc4Us5jlZ6nJnvXSaHFCUoDLcY9
VhprfRB3ep3NuALqmT46AGlYtam/bsvOybtxH2i6qyvBton1+8QUFNXF3BkPSlByEc7e1O8/Om3Y
JN1wGuSHjP5zrd5KiV0+kHPXkLV+aSgTGW+1dZFH6GtQjckAwKg/pelrl2V2PPOqpXU9U4MrSpZZ
viBYW2VifjdLLXpSb4JdlN4ly3QMonrGqV97KVMd7q7K/8JDNrmZ+a3oZBnE6bGoZkSy2i5iQCiT
RZGJmiVCelMheRvzxjj6yTyLWNcYHxZxDDxgSte6mT96fXpojNrxx6MsC59NwHhQQ45RVns9RciU
gU9Tp0clT1zo2yezPI1Geu0o8br4aExAErzyYxLI8SARVyAUK8ulXSTXH17o4TBMEJgIyj1L2mXW
vTfZl0XzDSbEvkhY23HOGIF8KHqZXgMYYGi2WBHXMi2cbmLA5NfBsTNDws619LEvrZNi+C9GQCU7
5GfIVNCYsSSrSDMR3404eGrckRaDSDSI4E8XnZk++BJh9dmz4Nds8+qeh+rFq6W3iuDrGG5i5JHa
e1BqZowyMRBSuTRq8ry92jUyni+lXY9x9RDoDVYPGZlSRmoDe3Blse9Fuy4pjkWTW//ZIn4JlAFV
hmzBHxP/xV6DxPdHYQNx4Mf3/3OvwcSGoAMNCpp8/vFLYWNY/0BczBFEVdiI/mxi06l52PwgnZiK
Ss3FDvHPvQYRP5sQFYpEFgoctn9rr1G0v5rY/vTS59f3615jpEYYy9U0EqVTfYuhq7evGjelIQTv
enXFR7LKJhUZqy7s84T6np6/wuw4ZLTVSd0ZI/ohRDRY68oGHzOcJwg+fuBG5BHOAK+EuYeMPMTg
yUrbwzQcLZowOuxsUOQopYQMd7KAMioWN3pJmht1UWgxoZEEBm9d+1hL5lmiZ2xF4iaTemzZQPUF
phYNpVIpLfUKknOO+6g3xkUmkYDEQKGTTBo/hA20gDB72lzCKAT2hKwLMfWypOuRxOgyvVMsszYq
3apECREyk5JJPDFC9GYh5JG4dfVx2JQ0USNp3zXLrsOa5tdLi15x1le7huFX2wjvdRwneEKlC8or
u0AZUJNaqdPJS/XEHRkWVA1opEEGOV/ne+yyixGdI2eUhSox30llu/SOIdDi8ann4jrWthZrTlyL
K7jM66bOVnonkgjH2D5VbZN+IanP26Qm7jX2oLVDZJcOuTg99+CIawv1AV6ezCCgy6o5IFv7RHtr
hvgljLUvvK0uSy2eBt+fP5PZD5hN7Itw1DUSOAvs0ljuJQUIdE10X1LTVhGJUxJjlamJqn1M81i1
5TsM4cSBiciDInwKiBynVdlsed81uxRQ4wz6WzvqDFjha0oPvtUioNN2pnEOTOGTkAjX6+U1JfzW
L8VrBdK7md5nJoUspUiFDCdMjRMEpENgEtPoxdcURbRFJ9Jrk7Oq5E89uQuB6I2IgFuS7Qj7S+rs
OY/870SpZigl5XgARQLQ81rUZOIHjftgRDs/Gzhc1+2zXPbMuruXRJWOVsX4xNetS9hpq7ErBFst
URMCn/2SB2BjhSQd+ij88GVzO8jo+NB5VuxJsk+AgBhtTa91fUSnyRRtIBk9qy1RqwACJxlmqAl2
kHB334pPkd7bVdesuqZaCoqyL1V9Z04j2Vb+izYJW5Au3z12wiCXL0F/0Wn/W3S4E/MxjBgl6rFr
zOrVwttFQ+5W3aUZnoDUy43B95hEuWphdqg9Ak/F6SWPkktJQ9wH+KmGw2YQW3wvmq2UuZ2IpI0z
/jCsgvZ8raDGyHMQu13L80n0gDn2aBYa+cHrBFTVSrytW3aNYfBxo1bNoxwiYpWbh4aTR2pVZ3xM
AlNAKHgGoIoaIWRXKpdInHYBx0UN3sQQxRmXjwC3dutEjq5NRwK5sBYJAUythwBfn4BYzBAUwgrl
zpUxwEeAd2eMRpE7kVl80XlZFobvDAHyTALs1FLe5EG3CpgDjCOBcCMKnRm9ammkecUFxITqS+57
1bEmoovML1LZbyW0eqNm0FOrEImlL0iNDyGsIz0F2dgTAyp5KjcVmm1xMg4J52E5LpZ+rH+0EyIu
oEQpgLm6Srax2O0BOKHVIHHgEEWMUHT/G3r0Qc2lRYeGl/PSCDlionkqBrVrMVDVDMi+4A+6+EvO
fWdE6hHpxb0cb5NOXHQLETisknOvoWLNMaZPJp9g28bGxdc7c/OfXBHSA1QNqiy8NSoWnN9WhP9l
/f61/cg3//z+f+7S7LdwTKn3TJ0vEef23j/VnPoMIrcQdGLy+29w6f+rCGeJJX46AOWWoWt/sprP
EWA6LVBeL8Xmv9d+5A/6k9OO16RrND8J05AUifLzz5t0OMFQNnQzWNcZSjXzywzJp62fcPkt0LKD
Kriwoobqk+9vJ3UfRQBAWOC94WGasI7exvZiwH9EWI99ZsgqrLqhrauYcHwJrGT9X8FyH8P/8r+Q
yyejn2f/IwMSk4dZU//v/8mS9HevFyQAvSgRLexP7akpGB5dWyPApjFcai0+KEmyMZXRzZono+4Q
5z8WkINCoT0H5XNAlZRXxyC8hag02OidKIHlUchrAf5iQTDrR4ALoUs3zTjaEmI9mYypunLK9kVD
oq7nKjJ1dv/yo2F1jmNkVlLvjrMenhFE1Kq7FmWmNdwNqqUxZUjaoaiKqTyIXoyMpQQ8XJc+mGeJ
5XtVsGhnRzNmABSVIEPmREJg4uKwrLsvtUErQg1VirFdI2Saip3HMB8kSp+8BsBAPCtYJprGeNlf
pDIDBkbFcYN8DOXgWLmaUDIRGhZJonPGAsqsMQDqD7k/7BQzXJfdY6ARJlgMq0jFsC8hw+O8VCnG
oia+A/Ri078FgvwSsVxLRUgQh8S62m1jqM1VlLGFkjrbeYsYaDs1n1SPCC0PTZS5McjQ0eBHlJnM
cM4zmMab5GWOb+zCcklHtDol6rPBtGiU6k0FfOiX5+/vbou/vSsI2jPoksw5Uz/8onFtUO57ChEP
2aea3oYawp33pgkkw474sEJSZaJLBHI6CL7/xaX/9gH65dI/HiDTk1IvHdVgbdbJJZPf2jBfscXc
UiKM6P0x38Ynjpgmes3oxeXXOP/OqspOeuBgBIf8/tXM7Ztf0wP+eJpn4y51BHwL7Ud7R7YydYha
3oepOAV8stNwyOL331/j57F+voaOJ1nnzSbzwPxxjTHpxESwpGCtqqObwCYt0/eO+eOoEFePD80g
0Pr3VzR+jkh+XnL+DH4ZkRiwVhX6bfxYc8TcmHwllsfRiuHbpG5N+sqjZlwiBTGCdq7zc18OGxr7
jpF8t8kxTY2nIsqdvuA0kWH4/cw8BX88hxIRHSlOsi7u0RZ07oiEmx4wsTjiMq3RIj+3dbqOcMhk
KfmsMRGdSbHo1BPDJkdhal3uGl1YaNI2q98kjX0XQv447ejULLpylYTPU/oeNWBtrlYV4bNQwLtj
qeieRvQStSesUonDoLADWOUowzKYv1bK3bjm8NqhSk/T9ADfaQubPOjWv39T/9oJnD9Gy5p3GZZ4
7cd9C94LUqtFKgqEXzJknRrblkxmGenxAdAf7ykmRP73l5T/1TV/3DoNYYZFaHJNPTumydGnwebH
0kVPUzuV1l3EVNobjZ0FoclLzwnScaYjPSVag4krnErgvq+Z+uKP7zO3Ws5DxzMJCMb1KZGTm6Dj
imT9wxIyl7YXO5C8+/0PMLdv//J8/fKmGT/WGTksJcvQ+AGC5LVRtW2A6LaO+fwFUuTDAO60v5NQ
lEHwzUoF/K1K1Fe8yr1uFSIoJBKDVtpOm2r4cemqiSUnY6AGb4G+6EPdo3z3nsq6hnptiqtuFE+5
gXUv1m9pV+5//7PM1fePpcKgD6CJTDA5AvyszvM+GweNsoMMehpuhBaEZXn7/SWkv7uGym5MrAqc
AbrYf35ugZUFcI24xoyt8vyJPPjkEPjslq200XDktiYK5gldQolODmMYQBoiJeJNBuL496/lb1Yt
02KuzB0PD55Qwj+/lAZETqFaEUtI/hTX5EYDIBZXVUb02nkmI//+anPX5ue7a1pwdObzJDPnn9Gq
mQW0J7KA3KQ0xOuAHVo07JHKoe/Nhc/cz6IO4BbBD0baFfmj9VAuDIwsUvxVzll5GhnX/fAv3oS/
ef7IaQTRS1KNTOtnftW/rKNqpCtdMrXcvrm4jUpsFGa5LMsI0kyw6pvt0JL3wpD592/G374Xv1z1
x11g6tApM6Vhh+xI0wqeY83cpCZLpDUuC9TTv7/abKz661v/fy8niT+M7dPQZmnu98Faw/tAdzNQ
3gQZgq2Yg4pGbqhKjpzfauOQUQWNk7Qyh8vvX8Lv32Zp7vn9+jbXTHKaKOiCdafeIGwvAXkD9v2s
+vaqUx5nIwPd7r+xC//fo/FfmBlskr98uJL4o902mALpry1XzQdCTfRdoCB8JeA5N5JdxWOuI1Nm
KE9ozDpgSeKH12l0pWS+4nqqobGE2T5gboLPIf6cDOsoRpIzBrEjQ1T3tBeDaHZNiZeZPxpLudW3
cvhJr2iTpOGlDI4E1NipRpOKgWmTh1ukMUN5nxBTmYzUg1J/yv0IQnDyL9YxcNJ//cDBwlIqcSAx
WNHmj+OXu7oPwRiOWs4H3meOlFyHVF8qiXQk1BOGn+zE5BL2/n0wUY8BuOwHTC9YMcT+qZCOtYIu
i4GqaKLhT86lp685vcEkRxQJMUnPK5eBGZg77SljcEpvyKhoDRJM0NfdKaPDhOBX1RDFa0eNBDBT
pQseu1PY8thjtaTlEYklcC0AegnE4miRjTXufbRWLeFjmNx6+m4xzm8FaVJDClGPHcYIsGIU4U7p
rz2xoL6YngxlcAT5D04igktkYhCY6qlinkJ+sFR/TqT/0QGql3VS4xrtFG3ZkzHumfVwLFs0ul7c
+Aq9hm7HnOlZDOLC1nrj09KFU4l1SetjZuTKI30Bbpt8Z5JEsDR99VHxONzlYkZa4pSErBmSMH1q
Alt3nW5YaVyFloWMvjyRP4UOnCWJkVMLLoWxiRB9KYXkJCjtPQI6MxlJG8KEaLScYo5L445Q5HuD
REDW3YCxu9mSIdq8c4Jbqvm1hjWYMA8C+EfGNN6l7l5iXW4R6dX6Z5EB3k7VZWo+6/knA7uSm5F8
I47XuMUwF8sc1kLMGBCwVMVcViVZAr2jZM1SSJ59ujOTB38gWeeKjkyMGACAj2KM0m6gXJrnlwJw
rcchG+z5/QtJlBAZw4gDsvEOQ3ddOIOSPDVduzHw9/nyk8QnbUpbiyjDSpKXelI47VDbCgk+Uj3D
BeN1HgR2XFhugEG5Hd7DAEOMmuLwIfUhvAnAftOqPIsGGIeRtbFU9EMU4I+IvHcSKlwVLFKbJOuo
fVDa+pVEHXBJybPE/ioaEeTJGcxrEaBQuKRR3sMGEDjo34+i6BUS7hjXcg+tabvtk/QlKTvGkcFW
b588alLDLEljKGhiNyjVmfqgAO0HAJWo6CYeb1eMFMaMxZyugb0nRtgvVMZm5GyxSIsMGYg2bsa4
jwIs/WQKST1lV1Chb9FlNzSxPpqsJoIGsdLTnHJ48hHgyBUkHC1H8Z4saHu4el1i3hNWiV8+CFgR
rGpyTea7o+4ftLo8G9VFk+qdVTdO3owkxbaLSsfVILznrX+pyGYp69zNG/UjKz3XqguCpxqeM3PR
GSBLKgido22IzVLP1G0GR0jmPE90ytaMwseCDI/REwlM+gQEao/zMxRjFheprMkqml1blvmu09f2
ebRkAfsmJEylCrzlVOvHbJrO0lw90w6ZA8MZsMFhwHA9xNHa1NJ9hP4yNPylyTlbTPyVXmKgiz9M
n9jZDkG9DzlCMbGLieOmCcmvnG38PjdT0q3EVnBNg6UjmyM8pFVTHrsJeTNB6APy3462hBJNV+AD
yL1jmgW0JRhTZ4gaJ6BGlaRC8joIRIK0AA+6cOTQheelCK+TIB6LCf039puxCO4NfOWWokexhGpZ
1Peiy/YRHIPSkDEDQjyYwrsBsYAG6ikPGgeo8DYxRGohfQEb3g6S6i0oojsYVKZ/yNPyCpinRPKD
5siYC5OMia2l38RJJaNtgKvuZrCyuVeKJ1PoztY1Nas3gZ0jmLpdPnrEaLBTS4DSdK9jVPJCNhbB
jq8GY+0kq7al8Ri0PNjotwU0/SWCdjnUNjEMGLPeWCFBjHGC4yZwp9pb1jIHHxUgk9XfJSS0xIzt
BwGLMALaJMOgilgpDrJPT59T349hnq4NqDZ1ahyMYMCEaR18VdoMhbjtgFZDokZ/NXCgMxdhhRfX
4t0Df0rRuvCxlSW4SrjdtI5ovtCdKEsLMf7wyUcekRQkSU96aeJYXb4Wx7s5IE2KlHWB8K0pWdB7
3F2BsgxB7HjowKQx2Epg67vmWaihVqmIjfv+GIqKDWH3caCJFSTiPsYEIeK6EIBFsgwwLEJMgZAr
wkc2tdljoILoCx5F5ZRVIAUsjDN9eEeZtDAF7dOs0D57OWN2cWcipW0HKLbexZR9t46MhQEAWMbe
ICjFxuMPNjK8xBHjcNhaOLL8Dv2c7kjNTRdA9gN08EPeDTFe8syA7X3Lowa4Sg5DpNHtrL8bBVm5
KlG2tlLH174gJKE4WLCdA/05anw3DL2dbGxLLd5K9PEl662HpoJugUik2SBI/T53sUXiiP7Af3zF
qAvjdkRxdTYwHksxe24bcaQhC7h8TAAylwWu67zfCKHM7bSv8VTktG3+D3fn1eW2tW3p/9LvOI0c
xuh7H0iAYCyGKlZ6waggIeeMX98fZOlKKqul9quHfewjSywSJLH32mvN+c0kZMGvstskIOc6alcg
aldNsYeYuADmQd7Tazm9JcE5sHR7CjyMNaRIZ5EjG2+pqGw1Beh2TC52R/p3SeCJTDZLH7oVQAtL
9W15nuHEObrD5uwh0oIm6SpKeAiKmG+Sawm4Jlv1VqgIbcrLd4RrlwlbvNgWMMZVR5b9g0xwU9FC
/zRLMpJTWzQmN0JHJxa86eOxi0XHR2U9wsKs85e2pjUojsBPEoAjuXXDds6q3BDNFN5K0sWD0C2o
1UkzPg8anq45mG5Ij6WZOrCU5DF+KThCC+ndRDKFWb8SCqfUt+wvT9bwXsqI9vNTZ9G3CKtFWOPm
EQ6W3+4D7oSgCQCQR0uLNG9dblxPQLYBDy2u18TNLfsS7bxJrstopxYScJHvLSbEzrs2PjjrDsRE
f23CaB+X3HrSWG+1KVunmmUXTFcmnAZpB7c61TunjOplURKkp97L/nDb9BcfUtAU7VScsP22QT2e
hOPGpPdZd+EpqBB4SKdeIEfOO+kZPbIUDps4yU+G357T0HDSFIB/gr2XdJ+xVD8bfPUAgrc3Cn6I
IXy3kgpDo1TfFBE9GjkndUYLevahmNursIjsE7ih5OBWxoK+lOTJcCJPxOKj4XaV2I2qoMTFlofR
Oq3gVyPRwLFH2LlZEsk0EB2i5thwO+OQDq11ZPEhG51UqChipQkllzClsxiYZ2+qHJkkv2Dk65ii
YW91WtyAm6PcT6m/TN4LQfZMt8mnfEPQys6otmqFKokf2FvSUpCUtVHWNF6GE8VCF4OmUm+y8iwx
fJL9+hhIyR5QMfPKLfDVRUOu4JzbF5v+Oc9OWpy6RcHcDQwX/K+8wAOUEup40NJdhr5JJfSjBLlH
dkGbXKnjnuSKNa3PC5erMLxqOXnSjaT14MEQ1GZwSquHihXGa0e3lq8dE4k8ubbazSBec/+mmE1k
quF43ksDuCuNn9EfrBSLWymS8b37jB9C0XustNaOM9GZKEaTUXL1pnHKBBt92g5O2gqXYDgLuo6k
COWmtU/JxGpnkdTob9Rc3koS/RAvvYpRsh/xoxv4azqANE3lr8PioKFjkrSncUQpVGtXPRbAEVEh
G8KqDqaj1hyU6ba0TgJjEgnXLZY8OX3MyWVStdfUc3OpOlfKk0woMI6PXodyQVnGYA+CkXxk5p0t
Ji944sjLDL/2XwSKXSUgudPA3CkXZ5Dm9Fg9stkIg4tlXMcIoZ/C6WrxyEZFN6zVmBf/0OaeO3Mf
ukWWhFRSFQ0FFcs8IPvxjJVHUx1lFUNEs32JtE1uXj31Dw1J9Rctmp+e48MBVutbrxcHnqMPA1fX
2QukaFurJMlaxrYOwtvJMvgkYuz45jJMAbOCd5AjcBvKS8r0RzkJNeSLZK9QtxBtU+kEfYo1iw04
OllclM3DoD0WGhq926EC6aMdRHwXiUKO7CUo3oThXgvSVR1B7UZYR6LsQu3PpWoc62Jj0ZqdrmIu
byoMVkozkocQ/6F7/4u+wU9vwIf2KOnPvMWN6aPQtlyV+axZnhKl4Lz2OUeg0RucSYXhD/2SX52e
f/xkP/TWh7RoIqnlXR8ic5EjUu/lP7RD/vQMH7pORlPIYUb9vh7lu9iY/VXJH67hFx2mn964Dx2A
LmdTr2SeQa1ew4Yhnvye+tBk5bNYf83p+X/3WX5/J5gf2kuhnGSS6vFclvEpaODZgAv8ffvoD1fz
cZgV9loVCqLhr4MpczQMlA1Thyq/qcwHAnn+8J2TfzFbweNiUCrSBCZ458P1TFlZqczP/PV85syV
VecLmCovftyfpHKwBQ6GPo31osudZrwG2UsY4Rsu4HJ7Kv2B13IGjYxELiu06QkM/P178ct154fB
/IdvpzEUPtlZvNs5emAGf8u2gen3p57hL7+hPzzLh29oRWhIMM2rWx3oGA2w10nH31+HJP3hSj5+
b3ojNwDaajxHExuzjQA/WtJgmGFablClSaGd1j0UvwbioM4uTizEphDh8NAqzJvIUcJoO5eVWpg6
xsTJFCSC38e20bZrfzIWclfYo85BhLiSHAKPrNBzB91c9u06q9qVgu6pqY+VhatIPaBNPejYIOty
M02eTRP/mJbgxfthBWi6jsMtoYyOzHHKV+9N5STBoq5MdD5AZGNmvrm6n5df33odCQeJve1EToWP
nwKoS0ydNPaunozOyELZY2YwTcGJSoFRR7TMSAhM5Kd0YJ8yYWawbXv6vEVzfLclkqR1JDkBE+08
eJDNahHDGstbvnDdnBPzpOVYFqvXQCFbISSe/CD47zoa04zm5iicDe+2xd4fzBIjGhexBYMPWXgX
k95t1jsfj7oaHWuCKiVpdHoyk2SyPDVftXVtTbjpacQd6Msnq9cOsWwtI1pq46Bcv3wf/vdPy0j9
JQPgLS/GiqSk5sMv//suT/n7/8yP+Z8/898//5KHfP2R9kvz8tMv8GGxlJ3bT9V4+VS3SfMtcGD+
k/+/v/nVQ3c3Fp/+638hoW9ekmX+/umDBJUylUwDtKKiTlrfPDX4jV3ChHf7x8d/8+bJ/8FEJ4mG
BH33awTgV3GMKf9HNXhCej4asTEf7BLoVRTZUtCpzmlgvKBvElYguQrjTHwWmP6+2Pa+vS2nv8qZ
vz6EX6tN0Oh+WOzNny7d+JIH9kNrucqJMGgn01grqkRJcSuqpevJyo3aPlsNFTdOZNWyqzkWJ3P1
DsBh/zyXHFJwbf0B/NRdbe3aaVoUoIusGvd3eifqI1pxaWcF4rqe4EECY9dQ9MkobjrBkWdKiKSt
WnFEJVKvVH0V66Rg9bc5kwszfJTReIh1DPxIQy03n45QcDMyUmXd1sTWTWJzobWYeQdFhXVGyr2P
vl4aveUYbUsYm5S+mj89lBMtUtr4FjJzC0GLpzzLHMKjNHvLSDeRPrdDsRqM+raKNDuE3ORHtMbN
SwL7WiDoOJQQ6qYjfUOpPIhSDGpiuOX4w5lk3Enky6ttf9NadCVVY9jEpeXiJMDJRPcEkCDNuGBA
1h+pbhWhkiW8LwPNYimbmjeu0Qx7gO2byBBKM+vqQQ/qNfx+cW6HEG+SgFN/TYYsvyZGbW4XIIK3
1k0mO0MnrwQleRtrmSYIHo2hf9NG85Kn0mbSpKXse4cm6W76SV1jrwpoAY1NvgxUYamCqDQ4YiMv
LQXfTcQ5U3ETiMYmlgo7nehplsgGhnI9S1c1mKSdV25VD0xE64wmH4Dl+zuyMmhHPOBJWOjoGxWR
sXSC5LgeXUDLoIkB7pdNlS0LurcBxOPRp3NLt7LAUZBIyIPpKwxGsclGa2cU+lNTkY2qipFdhvVx
rKR7cnaWaQ4gUmtWgp6fAzG/oSOHD1s55ohVQ69zVDNat7hqAguBEuNZt5jfNLnhsDEWCZBSWqD0
20XlItefRqTSoa+tgrachU1rIqZWns/U2Za4AimTXob40iFuJGjezWCdlVVgw0TaIcci+qB+ikIk
TjHKRK3NXlPTuxGm8TaoaDDH/ggWcNaXEqnVADvv8eY1cJHG/t1Ck0lE105mhlIGmEXpjqgTUTsW
BwCJSIeg2o0SauymJ3GkXEvxu5HdIh2m10LgOz1KrcJWjnJSimwU0vCX5tCIwonYrXILEg9grBpb
RAov1Qe7Sq+miq56cM3zamPEsHOMOz+EdxsHGBdabkD6AUp+sugFDsxGpTJ1E+IrJnRgRDMdAygq
KdAKVLxUIkC9CqjqPg2lGJjSg0mWQ6s/9WDehhqmX3v2q1NhPE9NbA8pow7uw7Y2bqqGcx7K8XzT
I7S1GrJU4jG+p9myNgPkxuLroPa20jIX0AG55FxFbIhvQT83AYp3U+xszXIY+DGsfajEF8adJDCo
x8asARUHKxlmR1HsatRHVdCXCymHB+FhVFeQI0neWtEECVXa7LQPSDZFdEpoyzhPKWRqj95I73P+
rSr7KUHnkvVnHuNXbwU9/ZbQwUShQfEpV3l5rZfiSRUOSVcSIDYuNVryurxp6mukg8Uu6rtGgBKj
ccdGoU2wMBTn9xh0L+E2fxWy/84dVZMkxbRmp8U8hZ91Mr/bUcWZEP+j3BTd58fHf9tRJYIYSMnE
RI/64C+2/Lcdld8yZSwfxEmwkSNF/dHtDmwe+Rx7pqp+jOJlrqygURVn9+K82f6DHRWp2Mcd9eeX
/mWK/cOOGkd1mOlyJ63JOfSWZTI7vNrP3kS71izcaox3Smw+CzFVZAc+BbEISik1XhPydyu1iMe9
rICtJKCcaZFgteVwzAeI2lOPVlISYFAV4y3WtbXWZVtVbRHre/V+nKgfDeleNE6xetFaa4tN+LXB
vuaXnG96WtdkydFvWI0TvFDufga/K4XFrlcrfNBwx+kBtEa+z73+OpDfJRlnU51cjYxPTYTMbtGP
a1t31nmHwYMH9Ueo9L0sEWJEQDYt9ofQapdBrsEBcvOe9qSFNCFqHnxTAogsc/D2tX0zJOg4k6Mc
RE42MkFKwxOnZxKAYjfx8ac1kPQ6jByCPB37DrSN9RyHo936LaNCidvdOqdkP7YDf54YQw8Tw6LB
zl36GRFkyTo2BYbLB0PKl2ko3hhfSGQ028CFtapbx92JxB4ahM9ShmKulG6xdN/h7ONkndFeyuWD
TptPFLW3Nmh3NTyiqZRW8KGflAYVa9UQdyMtAQRgQmDYYbqxAXgtdUZm5x0xnCPU94xcw1wHGoOZ
PekjNxqLjTH1ttAVqyqHhokaLHmJFP8QKeG57SQMoikxBL5b5eRd5mD8QRJncq/81Ub4dy4hCM5R
oqF3xZ6MHJzj5u+XEG7En5aQvz/++xIik6Y73+t/xex+Xz/4b/AzLIJ2v6Z8f5er0xPUDDSYCENN
huk/VeSqbrHa0GSyZI4P/2T9+GKH+6kRCcnjx+ueCcg/NiJ1ZSiTRGNENmqIjqUW0Gx/JzXlyvLv
yQe0o9Za+SL3Nf35kMjLSCLiTII318vDEQXwbcVQlVZ9+KnnLs9Bv6ZqijyA9cTwHmZJkFLV70Nv
AnOBE+RHp5DeLRx4jaYgOeAtKWCMXdvQynHHktPYXNMJZhX8QD+TkWeEw0MXVPcBYJqiniH1AogI
TUjPbaA+NAIhhwUchhJqgyWAS9VGeEn5Vujnk33aovkM8bGB62mne0OLXVmQb0KlYgjX7gqhecoZ
WeUe/lIkTtvQh2jTCHepkWE/Ex3RQhASjX5giyhdeaOWDUjCqiPhJupumBS2C90Pd0JUIfcndUne
GTNsPNEZmpcbT1HuStEzl7qu3yiZBMVdJLxDYzB713q5U+gwY5X4Ez2ZVVKBToq8nHBTuFpmLr8P
in8JJAKrBNWN4/TRwC5TEsllIodsGOCzkC5yJi0VA/IeLYue0eKY1k3fLJPcALuevipDjLIIq3HB
0H2wervI2QJ04xWr1D5n+F5zuWGJDGN88JPaFmk5Mc+4U6PWDnzwpgCnfQbyENzFRljFwPIzALI6
BgDfc6ryph7ua1oUuqacYus9G+FkNV5xSUwTZIIfvozyvvKxGfnmQaCNmNYaev32TkaVY6H8EVBe
YPorb6sMnJcPzYxA13zMymUR4YQPpOfOi/m+aJdQrG6SurnPBUaqWAlHkwkPfOk6lREB0NKgv6zU
xecwCi5Nr65TRhR5JWzVsMASFATXAPO4pBlbaVAPWgd+SRVgkpLr0CdXAyP4hPiiI/tTH1rsldOj
THZsOkUXdSjfS9W79YlioCJ7qU0m1/kb0lpHC0I+8vClmh5rXGAdccxoDjZSl+0AkqyjMHnJSVma
aoh95AZjcgPmxN707218WJJk6ZIkQWBg1aN0+u0ai4uHP/DjGvuLx39dYw1cQVRTigSvXWE9m2ux
r8ssv6XLFsUYdaH0YZn94iXCoIuV6BtC4lvjQ6fxYWJD+GLppZ37T1ZZzL4fqrS/XjnIJFxLmCqk
D5JNn3jGKmqybN0a+rUlFFwY8iNl08IrP6N5Xnd9sEX7xyxafEz5PptlsYPz0C6C0PokC2hQzIr0
4VB7zspaXyYe+Ew/hmc9oIwI07y/Rrht3ajcaOWcYJsDB62Lp2Gwrfw8cco1Uco5haAHGz+Vm5dR
7LbKIL8kmX/uOgAvhdTYZllvQsa5BXZYGh/4bZgga8XZwxyDwIqosE2nFxJRyQExrapIKEw0doc4
Dz4FE+lyaXTOyZFE9OE5YRMf1Swn8AKk+ZRdqTpumhy2bdF89mvLnqJpa4gpaXryylfIHTQE9RSO
cWbLktWAf8AibPZ0VDwJptokkZEbp/ZgEg1bRohAVP2zEQeAwKPo2CbtOjQCadVJLelA4ClzVCHi
GDqFN5A61ML1KW2NSo2dBcNwYLwhUZ04iLfQUEdfezSGN81qHIVFXTDz96EoiO0Rtk0FJNNSbpQi
a+wssx4VUin5SHQb0+6NBgktDnpnxnF0Ws1/ixxRunS0LtIGMKk/rEN0gLGwV73hNA312gx7aN0A
jlomYN4d9eOiFh9aTbmaPYQcyVhLDau7TyesBpU0FBodCelfvWCoVArUTYo4ZzEYf+iUzt69DwvG
3x7/fcFAQET1xZrwBUjGCOPbgmH8By03/c7ZkKP/xZz5XpfJCrgZfuPryvC9LlP/g/UDsxSxfZYo
g3n5JysGPcK/rRg/vfSPQyt18D3Tgj+CcBJWV5G+iiIo67APr1XD/dqoKVZVqUbmSMAgIoAOQUiF
uELNLWurF+kxBE2DiU8FCJ630rsxgF2WyRzo2XxVNboHq3OjmO110GMw8YPZrGKhf+oQQqJbg6Zb
15E9ZtlE/TbR+ZpIzPQ5Oi0kvXW6JKQ7Eqt085QFpdo+jnNrWaYIVSVpE5KFl1Cp6Q0MQ5BOia+Q
vjTn1HLQKMCJDuIyQW6UMI4rqq2MWVoz5EMstI/tRIgBGX+4Hql8InNd1aKAamtcERl7C3lExNtn
xCr4sNDNuems9jFEyRJO5llFJmMSRZPJ+gNKtrt6EF8aeXz1LSCSuUkYIXoOsco0e2inNaITezDw
njcD7pZxfNTzloUmGnpnkNtLONK0E+OCWbi4hTGmL3XuRDUc68VAEtnoV27qh7eiBZ0edsKU4sWP
Zh9K13evSTSarpZEq2SMG3wB+MY1PodBTZEUpp+9BrdSYdI1rcOboPWOIUFZ9YSNKnB6K3sZ41ND
QSFY/UrIrFfZS24VRVoNCRwrDuxVhXqPtXRZF8fSu3hJdJHEasmI/aYofScI0S2hk9GFepE31W7i
401NhDwgXMrMc2VG9JGZu7ovPmUxxDYckKVwHRPPVZh+kTa6a/nwhjp1hPbzBK1ZV5DjBWDtgCZz
EIgDaq1c6ok0kLa6HG86q9g0QXiXxt0hMpl61pkVO+MAK9TP9lpHjJOXQLrP0uxojvo2b9M1p11I
tyaQulLB0GHKu04IcL7XxjnrkOQo2XNcI4IJ+xLig2d3ZkZ4bk8/z9oW5qdO6ODCYgciyaHbalFz
kkG1VWID0tkDFl81NPwj7RoKBTQd89zpMpx0w1qEhn5sRMLb5l1kzHcdmQMF/cg5BjLS1hVsjGqe
AQCa8InX0AvfKRG1ivTrCz9YZw1cauE84EEya81J/HyTQbsbmoohYCTiwHpqIE+0oHBigbSy9AAd
YenJI5lSbP6oe/HpguDVNv1EK74WIdF6/XsZa1uBsYFfNY5aKUCdAWEMibJJx/GMAG0tmMGtlcpO
VxHNRGAwlKRwOIx6uB4GsoJx+sPkpisqAUXu+EDheex4u9djkW/BnImxsZPTod/qdIJBIA1AVf+9
ZSjLvmHgdBYlploW0ZG/L0OJnfx5V/nF47/tKoS9UmySnM7PBvgyG7S+7SrWfzjqs9zNqa7WXFD+
gMa0VLyDooQJXWeb++mwj+BfJbkIpuZc10r/aFP5m1/wwytXufIfD/tZLTVdEI/dOhfEJUr6datP
MwRdQKkiFnNNJ3XcavJW56g7CnBbI6irGWci8AfQAT/L5fhqMqIaJGWnmYg1ytuiljej0tqacqnj
cUO3e6lYkGgnEmR72U3aYKcVEVhF2Sl8pggV1CjZWA56tWySfQBkj712GSUvlYKTz0zJnEQqiztC
8FmkUKYGbYMYOF0PlYAS/NSM031WPCK+wHpGCkl9VsBHGpSKRXDD8Y4gSSieUrkmef7SY4yQcGb3
tYi6tQPIzr0WLjLjjEmcWGW5sm58JLVtx4I5as6U44aInhqBMZf4XHnPIWVaVCB7QgrNIMXUgDj7
7yLmdKEnqV0bFkn+pJb6Jo2kY1lkxOBNwUbKBKij8SXGCDdSvHcEtUhRBjodxVU/+i4sjXNQw2Px
huBO0+LXtiA7IA/Rg/UqyUj4yjGoR73O1oQBQwoPuVzt1MEiGkremVFw5b1c9RbqKnTbiZayqQ4M
JZhVqeYnCdhMJGHnJ6M6w+RACrFTtfGDXDPx58ZYoZxcNWEFuneS7UIyLooRb/UyPvCp2Wp2a4yt
iTRAphlEgyDbt8ohgzKZoA0Wu9KN+31MzqQ/hMtKDm0BmKbSj3ulRkzVF/1BlzRsK3OOBz1ks4DK
waDtLiVFOJSMNwnJ+pDmjkDxbeVEEaORzhFut5fRAiVtqA8K0KDBH+yxeFbGzg7hzmQK1P16GJdd
r18ydQ79BgQToXpOgaNiJblE+KVC4GuVVBwtM7+f+vZhNORTEARnuZJXRhS/F00Gkzq0e/wBFoGQ
qOaDR6WmL6xotKctGVxJXT813niIR5A1U22u9FS7q3xr41XKvDaT7977ezRYR6OsbFrq4UlvIhTE
iXfCIQZJpSUyIFvSF+GjaNK95sU7yDXsYhbE0HAftcIdrE0HqsKbkPSugJenRKi3LGJ5uPv3rsoc
kWWO3IxLaIFhn/59rQ9M6IMq4heP/7YqG+QD64yrv4sY/mdVhi8JnYTjP1Y/dcaJfF+WoXdhPmbs
YxqGyu/xfN+aA2TDyZBCeJWkwEEa+WfLsvR3ydhPl/5xhqNafidzCi/XVUryVR82e60cJ0SRwuRU
YeXUsrDqhewmLhMXgpcrEhgDeljF3bYU6sjCguf4BkMMpPwjrpa6X3JkXQjtc5yQyuCXZBZJ2FDM
10LHvkQaD3G+6mCsZfWOqb25zKHtCHjZGtNYVgHrSE+WjxYJDw1tT8A4Cn3PGrUA6PTJwLIYBsGq
KMZjSt4krqp6Uaq49MEsT0JuG1O9LGF9iBPz4zGwfeIw8jkGPLUI1RhtMW/2HCcu1mTsjRHOPBhK
i0zI1PYV6+IHqbIu0/ypTnBHNT6dDV1vrmWpf1IgHE1VscgCEpyC527oNmaRnxRSerOK0Yef2Umg
IOr93I+R7Zf1FfiAE03CclCyy1SvDSslT6b8ZCbsYg1ZCkQJI28q8tcusnDT4lgj6Qk7z54dHNiE
sqt0Qslz1MVohK3QW5XQDaRU20SJec7rhNV3PwTTmrkvxxyFFIumXXu5uii0YsdGv4IwBiZKOArR
U5QwOG7aq9yLnwUBxotAhkiircqET4yclbrxDiOtS2kSd73i0RBhx82egsDLF2LCyjLKzV4yce34
hg6mWpyWDO6R6yvz01mbUIgt8Che7FZDbJF7otlm8lxTOyvle0qRmVteZAcs4aWKH7NCFp7vS22Y
zyRm42pjXBLAiVsRlPKguiahoX55VJMrCMMNevtFqRFYxcIX2+vSMebejB+nm1osNmlJugHpm4BA
V1UxbKuUidnUPUj4EMUW+rKuIzLM84XHxIoK5MVq9X2rGueulVGikcOJiN8gJcIrHkFrsqfrmi3C
rEN8LGETY6nceZW69EimsOT4SIt101rWZmjJJjSThyGpn3JvvMycCMNsSXEVd9Qed1UXRP/mqbiq
MWY2GTMb9DOkP2B551XuQ53798d/XVERk82za0zCsyf/56k4ePi5ikX4imFf/VDo0oBFnvbtQdTA
31dU2MEQfmVaL4ZKj+8fFbp/40qgM/vp0tlMfix0jQEwk6CRFy5NHYLfwhO0RwVzRJeFbju+AEFb
RBawgNlLi4k3AGs26OVFEJ4yqbIlGcullsS3VevD8dO0gzIOa6tJVjr3QZx6K62KbJQnDGiLaxt0
ByzZO73rHeZ8dsiEHYkJZox0Uz6WTOVn1Wio3Hfz1IWehT4U+yDsTpL1rnK8FqBk5+O0H8s3TSic
TDT3vdjtwpoMKHQ6HadWLcx3aiiv6aIuLf9NRztsKtM7UIs15FucRSEs7REBUjq+Z/jj1JEbfG34
93VYOCo5J2mDxSwfllGqRa45DkCIXsyaoRIavGIERN+p17rVDi19JkH5JJCXhN+NeVOG84hWMw6Q
yeCPiQWeKDScAtOZKL76sn8ziTg+wDgprwV9qQTtXOqGtBTy16wdPnc9kPKh3At+CeE4WEf8kBGO
kxn3BgYTsqKwPsRqSumWYzDjEmAIexoBOJwyuv6FGYHjx5o7qek2syxbjjpXSS8yFgQ17dyk75jX
mQexFJZx8MxGuQ6AUShtuY483/bq+GIas9OHOV4sWE8mYrCkc+KwuvGSxDVo2fYWWjKlae8C3PtW
ywUKDbxJJllcBXpgAC6YAov+rlPjSxni0RFUgkdl6xP2Kfj0eGrI/87zlRzIIPOkkzTgHTJylBhA
I5g/tsNegFIjhexF9LKzSLT12dgUR3xVnr3AvMuybhk2971xp6S4LbjcwrtUSJLDdHJHjhydkMxO
pIVMShr5eGczbE8x2gwtVvaDpZ7iWFmztWL0PSSg/XuTuClBOKiitQJ2OIMnF3FvsXspZ0N+6vNZ
0oQl+CXYW3M4rJFd0dC5zCGXtamCkMGsr2T8nzxjG0KUB9VQMcB6VZk9Bsg0tQnDcLnKo9Rtxd7V
WgKSS/m5p9qAe+d4vrWtsvGdMAhAB8m/egnWTRoB/IPVDUTs7ydexGlw9v9x4sVh7OPjvy/BM3wF
tcLMnIGIR+v7a6uB1VmnbqUTAXxW+bgEA/RiAZYtNMIQLn4qauGhq+wC0hfpML2LfyJMEvV5pvWj
xenLa+fl8ZeJElXjqX5cgxUTa5Ec1YTywENFUOQdk+LpoGefe+KdnDbaFM0aSGIMXOAwwWcIV025
7+Rd0a2F8KYNAareeN4JE3Wm3lDMRI+dt8ZeG3bXiTMv4cJ4i9uDEb1O0r6Gej5eWIl7ZYtNScTb
ipo3WYsiPB4b/ELlvyjFwQQzaZSHMlkLxcZsia8vVli8asZOvR2rK9A5cvUqej2qxYuIhQAJqjk6
KI1yEjaQ2wePiQTMWrxhIxFMt7Mbc2Mh1ovUfW7ZhnozDBu9v8m1zdRteHX3FLGEpOsieLlPECbL
zq1DjtyPAejq+F1M9ol6x1JRCcyyHXl0aoAF2cYvtt51MDYZFnzVKY2CV71JBBAj0UEjUHk6Vu12
nvoJL7W4TqG05+eE0jCr7DnVOHZ0onzDlTwsJ4jmslvObj3c5JLbCietdc2YMHIbwSUaMblwM2If
BwyX1sKcnoRhJRIXD042AFeyHLpdKbqFvB+8Q5vv/GSjFq8mLL1oQ5yFIOpzxK3irU1vH1z9Yp2W
zkQcI+HRLUuoyaDfkctVbXokKLmeBVDwmUSL2GpOgeHwjLO/lipb7wScGYVjkMfg+P5ZsDYTdN5s
m872WwwNd9Kwgu0kExzcXflAFJAH4TIH703INRGK+bZNyf5Nmz1C7ypZGtJt3MV2QYdVeC/oZ8j0
kgpwonM66kIgiUPZ9sla13ekqhabSd8AJmWaCnmilLet9kjSasmTp4HyhUQFvAKFQme8hf4KX0U5
uiGB1IMIIB3UAsyfsdulDQHy25Kzk+JqxJbF5QJ1V9idOY/I8a5DTNYddWYOiu0nbqyspv4kx7bn
L9kmm+BGwCcdAr2zM95Sinxytl4V7ZyJZ8WyxZmYn1+kfCNb7CjngtuKt26v75stArzphrdzbdqx
m+FEdWhxb0JS6djHFl/iMLfCs34UDvFGPyqudRCerQOZUfZIbKXI/9o9UdmjufYe1dWCOfC7sZVX
xQKVvoMK2003wyW+kpmzT4wF002c5nhS3qMbeCH6m7AlGphUGDJf+lP6Rllu2umSRD97WocI04+5
yz1Ast5pThLzD9IlZfYZ6fSPRGuJQ/pWWBqktAGPXylby6034764pCFRfRyOFr3dOJUzuVyufEeU
AjaW9+RVfNI31s1If/+gOaBDttY53xvn5D65J5t3JW2TFzjH4R12U2nbOI0juXhS+Ct2m53Jv1X7
7UEldLEj2HNy9BVMiTUGsU+E1izNFY3EpUjoJ9F4buOEm4rHT666iJeGI578g2lbDuZFIjD5hj14
+LzmoMmoIgjNHao9rbAZWBAu9Nsk2mD55VOobdD9q2w9ubQD3WE7vjFBJikx+4wjnp++tQ7YaHR4
FajHsQVRlm39zZcEwBVe2kVpV858aeVe2vJlOY+rdIOM6oU0wdWwVaK1EUL62sw/KblvPg+EW45O
Y9iyDBCcqE/JDe6Hs7lX75gN8ffIkf5uOpdvDJSoeCtt2xUP2Cas5j6FQ2K4w7sk2QHBuruU71Cz
PJpPg3vN7XRVnI1Dn/WO6dudeDfjmwtI+16wMaWHgoaEfNM+BaY/D8uInHjp52dLKLLBB7UzC3nZ
4Tet9PsabkMkSKsaAXalv2S3JYfN48ZErsiNRbI9qRYtAqTltBs/Zf4+PEvxskZMMwuYiNdrduTo
eSzvqKa0et2gryZm8EXeWkdffzSOxCpLWEJQQE7Eo9qlclcnOJLjJc1I4628195wNEhvc+Au2nmi
N4J88X+5O4/luM21614RXMhhikajc2BopgmKETlnXP2/IB9ZFK3PKv9DV53BsSSyI148Ye+1h5Ny
G9+nL2m5wiKhveXMIwgS1w+e+Dhn09ZPEWzCiXwepSNfssRAq5W2LmILIBeOrAfb4HwqqpUsPkQo
tHqsk1roCtV9HzMPxrmSmQdLI+GBmx6wf8wK1YPCJ1+PZ924a9VrYKps8MgTx/tuPJvpY75Xpg2w
dbfpePemNeDXJ7Thr8x70+QRHski4Y3UJKiKh9w8DNJdZYFdNgmxXkaHjmRbr90F4ZVnbg2Z3vyu
Rlw++hcvXBq+5HgeYB3M+ka5wEVdEVL5oDxzLiEoloipXliP0ROaNrdhfMwJ+ajdDU/SgRcqv8yv
WDv0L+NLfNNcCA9xCTVy+TTiiIND55KeFmwXbrKVfzNyIpTc/9zssg628r36Ut6wgFzKDjqxI6oU
ckhJESZPb9ExScbxUlPV25G/CJ7mjNNts0odmWxdANWcFr17Hl1i5jikoqv+xZpjRC3uIgDdsZLf
F6toK5GVhEujOhQX7zolchs5/s4/CfQY3kKu+b0p6izTJhIIsucSENG+qMjXg8AzvDer+bE0ziPv
ZNosPZbpWXdB8tz43Ro0bbbT34L7/jwdGXcX67JnPWHL5/Ec74VDSaxjumgfuNQppA8RX2Wgdfc4
D/xFTl+x1CuOVe/t/b4Ylx5ZIsWLmrfL2AM/j3mf8KUUwL02j2z6cG96LCsUWz9Oj9OjFNnaY/Ie
n4h9XpmoIy+sG4I5L5MpmEEMorHo3MRcqeIq7J1gQ9kgXpn42WHfohFw9PAKy5MfbsSBNWZ6jKOt
rOFwGNwiduVD79vA5FrDXivnklm8zezbtz/8E0ZHuAKBWfPpYGtmON/5pH3cBkS9YJ4RbumokwP/
1tDO5BWzUpV37c30ZO6ybXGFIm6w+eP6hcWLPlwrG/NoPAqPs/qAnM2T79ZrQLxcbNHaylbDNwaG
U7O8J16s4VLpN9FOX/snj8cPNpACXNFRH4Ytlzz+IATgjSMLNjMqIJGpvyjYFr1ILBJ23mP83txn
L+atzs0NMj7bHRA5x+Ku3CP6CUkzcDhuy42xpS18IftAzg9+eJYCl3x7FX+Ht/PHFS6Zylu2PuG8
oQDfN3DjDrpwrC1ggvFqRwHFgtMVe9penCMwD1775ibrrjO0h6N+XfhXZnKFC5IokP/umH9GbH9z
RDDvIdfpd1YNSWRH+VNH9Pef/94RieR36CgAabO+h3R874jEP8jowC8GsVIhxmOeF/2Q9JArxRIA
mbX0TQn0YyilEj6lWLOJG6Qrncy/GvMrs3rx54bo56f+zcrxyaphWm2fGXEyrOUY41CYlMWzFQPz
YMCEYTEe8ENQCVazeMCrinUSAJsm8LivqnNJZeiHKbSempufMunbwtJ3Vj4c2ioCuuuHj1kgRE6a
4u5KRvr3miAbu1Siez+XthreMyngJGizU+fLD3k2OmqkYn3o8GNJ1qo1vWdx8O+FqL4f8+QjS8S7
pGCVKylUTnRQfq9uU83AWifcql01/35m11mR7bs2fPJUCeJmbiqrRkwA9ejmEiPbo2mlp6GDYjzF
B9EDkkJmEaZhbx+G8kaDRkbZG+48hcNRB21eVWm80qa8wqoiyyTBAdKDeijWpG+YarQB3Ftn8+kj
+x1eZgW+cM8Av6V3HAOytccIX0SHxk4YqutGwQ8ijAkHVhxdTyJhbWIpl3aYj7sSm6IJXCgcKBzn
jASLDORIvZ2SOU8WNZXWcdtO456Y4bK/CUk9XGqlCHTO0/H0FdJT2PebRuiBBsqHnH5Kyrg1sJl2
ikQ5sbOE2DbONBrqvzL1CPya0Ac2zbMq+m6mRmO8mOQB7VZSNFu1T8gI9ldCrO0U1qmRl1xlVGF+
F7layt1LqK1T20eMVfSjWfmLVvRfEpPEJSyu9Gl0LWV3aBOMbg3+bUV6J8FlleEAiicZUNC0EIrs
hEGM8FTlQHDheSR5uqDzbWY+e70paBYTuTvD+julavRgpsmNN5r7Mmp3nYnCi95sbVTqpojHq1xt
Vg2RunowbVMZo13HDbS9MDa1BUTXnSoS60UaZjNnNsItj+KNnBRuoqeOSjGiSD6fPNsPjAK5auEI
lPMbFGaXEBiazEhMlZK3SOUbISosg9VE2yhKujctkA2Y52mJWtCG2VYI9H2eafdh3r/LNUuCLIan
kFXza36X1An8Qqc8zSQio/BxAljd1vLV+5DQB6ozEbWPSByx2MjL3Bfuy7G/1UJRX0TqvPBurWUQ
BRnEwOhdEv1r1tIkc1ZLfWoaopiDK6NuHrHAumJv+I5aaNxqNBEiqpptezO8z1sCtfSm7y8z9svK
pEuIod0OAeB4MhGV+iUwhVWrMUw21dzxAsB6UCzpwcWARlZ/6+vsQ+oNYkdy5EJDFn/keZM48SBt
osgns60rdkor3IkN+T410igxj3fwuN+xqbmjFB1SKb4JU/9xrMYl0/bZZwtipw9WhRlsNV+5gpf/
Gjf625B7T3UNmkvyj5aKIbcm0E3KYdZOLRdrTKOvQJGWcv1Ssf0Top3ZSxvEU3wDpvGo0OPI3XY0
qltpUlaD6D0J1kdn3Isob5vYJx2NaB8zcq3eX3ZNt2smc9fDkkvb/pFaZ9NbJG42IhUZG0MrE56k
0HzM1VzjygvWZdv3dqtHx17rHFNp3bIQ+BoPqcbnp4cBDE7zP3wvhTNiIjkl1QJqvGLK7FP+ybOk
ziO4z/fSX/z8j5U5eY4zaxlTBDsZ7ZOe3uQ2i4aJGJ7vQte/7qUq2RxkLhK1oaJeVWZy7PcFj/oH
aitsSxqbITafjCv/xXSRQJov99KvT/3LgocVqNzVcUYWOOg9WajPQzpd1fO2diSewbBWxaStUl1+
zAwwfda09lgSe4q1LBKZdY91rFFCDsM+mZgUljME7p6B+rWgTKtJq69TKtsAn3LjQ/StZleLDjDv
QUjncGmCqog+6uGo+jPYF6F2t5O68aBHIlGm5S4qfYKgCMbTpUWhTywqQltRj6FXUJpq65pUVoVS
XwuSB1Eazn6fsqLtS2y9jxnDMPjKmvJShZtwEKhiC44FxlB6aSySVgWT6qkU+wZcAYHBoLyQyY6Y
rI8Qi3fI/rPBOl2E49bTkKpSMmgb05vvumUFE1E+jjCIdYjFSCUfpAZNpFBvEhCqAchsS/ZKOw+i
D0HMD6PR0QMBmnZizVhO2BUmJUXqEzh9IO/AA60EbeKsGU+BJh3T8aVEU2g1IhZukiEAocSzBtKK
ULOjRui1tUdB3sR9Rld/Lfd3QrfPpO3cKbTbur4mcVmXFMrwDsEQup23Im6PU8KnoAFUqaoXD4OX
wWStRByv6ExWwDp0Fi71AFqAQaKyqBfyMsAsqeE+Ddq7Vqflt4IGFxv1VHk/gi6M9WmZiMwMiEq0
QwlzGnFaZ3XQdn0OqgAgGoAV41qPpvVAmhpMBcnX+Kj16M0r9Yveg3ZLr5pCImErSlxRy3FbMlaG
ODjXGbAUGnGlozkTRbRreX8UVYHppX4bygg72+wsD5rjD+pOCSTTGbrOKSb1TaQbU7UC8SnbHSNh
uUVbm7eryQyXcLdpaKLYtVJUG+abzspFi82NAi1TQgIuCe0q8pin5jFvB2nuOvntcncQlOA4TCIc
u9xp0uDGwHyX4YLAc7EilPEpGUD4CTmhzyyx/Ca8MWIQHHylQgx4uFFcoNsLFWo8WuClkTdHS4JV
E6fjwhMFV8pBygvGGxHWoAH0heZbDlKZNagIx8CCDwwZVMOw7hvR9tLw0ifmSVaaWzjFizbA9Au/
ICkepHzYac1NKMibQcX1UksZ3IaM+3ix1ZnRaNUcx8xmdSB6I2xqEuSSVYsrBuHb3PJ5a31ErmAN
9xi1nZqWW8/JjxRow8WE5Ob+UfJ9JvStrWbGc99qTGf5NLv6klsJVzHaQ7qF1RjCJgbBwzViN2n/
PJFYpeKrndTySQzv/HraV1K/VrPbyJTvzOypbwW3o5xNfWFZD8kNyZz6UUuWhSZf+0wZtCixO5g9
gZYaVM4kYxhpcSeqL8MQnRrEbZ5o7AfstkWB578KzaOmlNeDKkXLlniDiakZ9LrGIq/G3Pqwa6Xk
XGsRimbhBuY7DWyp3uRe4vZQXk0/2ZlFcopUNI6KWbasTyNlWRQT9+ZcZ9AtJ/77EJC64yc6UNBI
zN2+Hiyi1yYJ+VzWbGhXqejTYiPI4u1ksnCuvEUUontsDZh/5PvFgb4q+mzRjmZOavR4kQXR32l6
s/VVfR0DmVhIU3WMdHa7geBvJbYGDTzTkElBKKj3nTnsdJbmCsj6iAhSWRWu4JucjDhfdMIb7qwI
FGR3bBvdQQGz+u82yCzlWOzN8mSwAvjWfnNT/xY08fNN/W8///2mrmNRwc8y98Gi+s06/H1laBh/
IL8jGOub+AJuwY/+WP2DnK0ZqqBZmgy6AJHIj3u6zq+x/loZ/ivRxrx6/Kk9/vOFS6RawEeQCeLk
7z+1x2IqKZ41JdG6AHE7LYJmjftFAgVzb9RnJb5iWi0xv6rRIa8k9JQDSBZS77aJdUDOymhreFWr
12C6b6xL5R0M7F3GklH2ZNyoxsboLiJhtlP7IjbUlcsMd4S1TWC+x1eF8Bp0m0/F1fnPPedPyVq8
Zf/4cua///Ry8rYTRs+cQdV0FOgFMtrMB0JmyU8egXtwJSYZKHtb2/a8LFnlv8s/rV4/MbE+Pwd5
fss+r2C/vqWzyejTc+iJCw1MledQuanqZsqb2exL7uiwOpkgMpknflLdjI+JCXHM1t3wkXzL3tWC
TQojSHmHSAdP/Z/fmF8ljvEF//E5z3vjT0+q1JNJGlqeFI7ooLhlFckqoOfIaNCHbU9i/WYWrsl4
9aVhYI+jw7prxGXTvELDKdVN8r/p2f/5LjHL+eXb9NclJ39B9gVJriSyFfGM6NSZPIBeV91WvsXj
orHB1CgBDOPEunksFggDCQHWiEJAMgo9E9B4sqj6m1bPL4Kk2+B7CvDcrKGFAdOQYtqE22sTtDUJ
rIul4jI+jQkKxVMMSTZQ3mLGv9k5psgUuJ3o3ZMaTwv/uR6XpupWyoJ3AKHdxoL3ELMSl6Dqt89Z
EG4jInrGbcgsE60eMxCoFPPU4qPYo8C4iFf1BzvxO2WDpJS0VgA+vbZDIw2ElXqUni6oNio7Kdz6
AGiiZVVXexxUpVmB3LapqrWdKOz7XgC3yp4i59iHO95qu7YntftBGY5CnzuC76FM2hi88pqIcqFc
Z1fgjLipZkcwddz6MPpU/nVhXEqjwipEKqvjaMYJB3vGzNrTChIMnis/3/rgg7CyLUurfjQLhU98
pZSbMH0Xp9hN87OcY79PGJ07mteyCoZAL7134RPcxL0vbf2hXJb1dQ57uL5uiitdvEqbZwtf1shW
fE6VwLTNPkm0DZRSCR91q4RvInt9sRn55MfzFMgbqerv2/GgkUMxbvLiRebfAxTCXP5syBvRWNUo
+6Ontt4WjJLNg06Db9DtgxVlnQW8qNz41iG6txlB1dl+qhZVde3XJSkVC0HcWiPGM4IdtpH0OFmw
Sua0hUvf4JNIYfbzSyzcVWLwRD52g85hXPO/JH031F0vXCE+1QjIsxAPhZtpO0TbIHmvCvZh6IAV
5Dgoc/ZpcGnqs1UtQvRFBA+kyy66FyzMw/u2vMKam8/78hLGgImA9GKI20TkO4S7QN8Uysk3CAW+
VBGeOQDU0l1guom6koZ9U8Dottkbegvh4L92g/Oqs8YW3gN5MdwLz7q5khZGcaz4fxf95MvAxRDP
XzMpgD8e3mbUEMuufmnJBDuVMYJ8rpeOc/FUO0N+dx9591i4JNWFRFyf/EsB3BthCKmCtqk4vEq5
3orlRgHjmqrLWNimmzkG3m731gcHhUE6r+R0W6TEg+fKILEbpwHwCJEZJ2FGM7XKjWWGczA4W3qN
jnnB7UD7SPd5eAma/WhcRGkfwdwGZrFI2FGhxgbHuBoYkpGgy56DwTKJjisckUSaGTfsc9CkFhSd
wr6BP136By7Ssb4uEirXtVIvFS5MDwszk41XnAAltT9Bw6o9BW6QbmK0sTDrLz2Hwygfc+g2g6uz
dFYgou2C5jqqfRj8SKqkd6W91KVD54kvBWFczbdX4KoMqpcKYbUJ1AFpDPgoor10ymAW0SMYNHkv
E8FciFcNroVwrxO/PJRMAxfZeGJb3OJGC+GcA95Ap9aQjNWfW+uUwirQeS+ju/phai8h8K3qBQJs
wZGAOvGWHs/ilKHt9Kt1l52JcI1LtzK3SrkkAnko5jXM2C0jNIKkjG2widNsdKYr3IWUmkjVCVSe
cICTHsF6b5HjUOVQRXS3r8zlSKMSeMdhXIvKPXJmbHAfTe9Eg++YfOwdzSJn4Vbs7iHctAzyFO+c
0drhB02MrTpu02r/guKdps+60kBkqM2iSrd8PbpxGXICvBYfOr9LAjItExzhKgyGX4vRDnY+PeGN
2LnIF3p/Jd7ME7dV1J7lfis2B9a0fO7Bc30bWOg+QCHTMWD9zpW3nGB3AMODKxvkyl1CyZELO1+1
MsvpLRJ4mykmdA//tR4WmJjm4X+B9ttuEDFGthLfR/Ih9DbmAxHwUeJY6o3l3RFXEWhs11MMiLZU
fPCsgmRHQLR+n5+qrefvM8Otjnrg6OPNpPGVZ7xg2VhYvNfmrlCuImmTSet5lKr7S1KdR7ZrZXcV
mPS5y7JcKOorONpl+xC1NrjTWl+PDDhWgUnPtSofkchO9JgfBQLO+Jxo50zcZSgiib4UHv+5JFCo
IX9Rp/y4AX+RitWJ1jPmIpM8jm4CfeAVIVySPywWdbh5kIiw4Rs024dql8K1AlO4HyuCoskSN4/6
dM4MGluy6xycZIqx9glXZhywUFh6cjfDMgC2HLpMCueAncZktUsiNiAe/PPL+FU82+fSXZ7rjE+V
zWj0nVlGvAyvfMl7x+ueG1bAJXlkKGLtDCVQvfSrcFWgmcJrYPym3PuFj4TSH52hagIcwvDypbLS
lHFE4kfaYO0t9eJY40auF/NFOi6nkREwPfRvAvx++5DzzuvTS24VlLjo/8j34Vstfkwdvjm725mM
fT1/icEt0H9XP/6yqP3xKvUv1VozQjpLch4yN5BSn6TSSZMtw4nyYNUbjY0E0puhdWlWuV4bYSkR
aelRqCyio77jvKWoxVMXe795Xr+KqPv87utfvsRxWpdQAbDkttyyqfMglhlXGmIPP1t6worPvvuA
tyNExxozuBYdOWpkw25/9y34BTngp+fx5VsoSGHeyLEVrotmJU5rP1ywQ09ObLAt4kT6K6U55+MZ
BfLATJ0oF/XILeM3b4Y8z1//1nl8+pDmD/HT96IL667RMz6kkRSzkFpAvI3YSmrGs8GmkPW+RZYQ
Vn1HXObXAvxO61qX9lP54jWPYDH1Brn21kLujIFI812sN4KxxC7+/3PFEqfI7teC2P31immENKrA
wEfrQF3Clg3XcgutaMtt1MiAdu4Ib+uuOnDddcctxv/Nw8u//qh+PPyXq4e1U9wJHo0H4ktf3qJO
EllYQa47zTwQwKLRVh8X2OulYUcnXHUuSYeUVG+V6SrxTYK24iFG9inBfgBpKv7m+Vm/7GF/vD1f
L7U26yZmArRq/ZWQ36rskhI7Hx6H6oQduBvdAUcAreV06DSEpg76HsiZAUqsaBMNTw35otUWuc8U
LXlRUX6r2WK4ITdnKqGcICEn04RQGJtXJwcHYlhojHvAduab0cbLLEMR5lT5wjRwF9iMu5TBmeCJ
k9uggK9Yjk8aA05njCuQ06uUMPjrEIhMTtDIEkZLeCRoqF2F5duUoJsCDmjHhxbTB9WqfFtIByk4
jNz9jrV8nhqX+5yfXKvNGkV/y8ga4do8vWxtlpTWqjSvC6aC/rlHCUSVov45ofo/m1D5l7fAT2/1
l9NDxy81cm+N1oK3LRokbefa2CGQRM5Gr8gMoUEe2DiARv3KHtzae8gQR1EwJ47feCsQ4jaqmYza
THUs8Td3tv/jcv7rizpzVj5fzg3g2LJo+aJKo0tstVU5gJYH+IjyLixXmFfjDFasjZ1VObXWoodg
xD0vtRXaZAgMJZd+Wm5U61Ar+yZfsS3PNVrE7W8u5999X7+cOjDeKmjRPE0dNaF1CCkLcptvg0LR
9TIrq7SFlKJZXKkVW0dkbf/8+PPC7Ren3o+3af6QP516vaZNlg4nck13q8EX6pyyu4BSRu5U6TCv
l9Qn/cEKT7DauE9KLReRE1KAC+2lT1m+7qm6GGmLTmPRVv7mUP5VkierN0KmRST+6FO+vD1drxa5
lPEda+j7mgVYEglFiXoAzLyKyE0hX9B0wsxW3v75fZF+ec59euAv70ukKrqvxjxwnZ0JRgs5GlbJ
I6aWFMZeRwrMVWcdBTxXvsu8CVVDEv6uUPnFR4MJWCGudvY4KOaX62uovSIda25IhkTtGMOVWpER
zWIOdXJYbVr5zq+uujsWV+NvHvrb+OjLvfCnh/5y8YydUeoioK51Ty8b3xH3VU+HlgbZwHIbAfJj
sW/jQhj9Za0wKWQCBSgwRqUf2pSsHXvN313P8yf996fEl4DtLhveeb37+YtK7x/kaquF65iZxah7
CxXTFDR1zwEK07SLWGVesBLEZYiPWNbwgiKxyL1tepu9N9kMlqYgFxSMwqAgetql39x5vpXKP54g
E2BQ9MiEoFzC6gCcMX+cn64kkBBS44UyRZ6w7zBw1NgXHNKpsuml9T6seifF5Hjcs7qmd2HnBHH9
CiGu9Uh3JF+k6AVRaieEfz6t/ybQFHO6qeu0ArICwnguR/9JHMA//lkcgKLg689/3yOYf5j4SXGV
zjHUkJG5nH9QTlgjgDmhnvomAOCvvgvt1D8gmVjYkqCQzFkC/NWPRYKq4iJFU8Cfz5bRf6ENQPvw
5cv99Zl/ud40ihaDwOtiDXsYi0RLz8rRat1oQPkn7q4l3u48WEl67WK8d5j8LhqkdpHkVMwvNP81
jpp1Xw57jRA6v0CX3XY3bTg72ylbYsuuHlojcfSZq49IecguTXFt9QeFraeWd1zQPuQjNguptuxL
RkCqvB2mVREJm6ql/4Z4T8FdIuBqS2vXqP0iDj14SbFb8mSlHstpqNqZ1h8qI8XA8kYgndCQ2WFg
RBQCws8mMvFqgr+OjX7nMSfNddfjuQXCZeJF0YJurfrKgicYKOolQS2TF8osVrLRy7jcx+mRGPZE
phtGkjtRMWl4/Ufm1q2mH/DNAgpNbqLSYMIJ+txU0UpLQFtLURvtfnit5g07+at1V63glu7VrMcv
jgDZfBrUaqUp8k6UqVtLvDwkTA09LBl0D6150ttXrQjcgjiVmZRaIs0yS5EQUgHjS0650DpDAU0+
Mvat/DCOW5ESp84x+QfVNSmDSJYT3k8g6TBiA8J/E3a9hLqQjWcuCk0iaTR1s0ZihGFtGmNw+uJD
G5i9DPe6/z7y9KVmcMoktyvDWxvgzOBUE9ICARtNY1cCTArskFyIMnmdRrIPgm7hl3Bm22wXQS81
mSMJ7EbjeShoFVsVqGqOMwidl6t3ynJ+WiW/Iiaa00OYIJLVHpDFAvYkpC42U22nA20opXAJVZZJ
NSMtogh9H4dTj1i+wCdq3HH1LfW42AFlk2w/6Mn6Nc41SuzRaJc5a92SX63yEKnISM8vzjFw1Ra5
dwAtq8FSJmM5DS3kIcRSIpy3ys6WJpNYzcJRx2gjd9MBXcw5FK8M8pTHEszXsKwo7juTmYEnLUpd
fS0bUjimkgW/aUcwVYRiJxILEJECZ/Tqpq1UIDWHkkVaQMRqPsRM7vGHkiGpGtZaRX8od+NqTEx2
T9sw5TZfYc8fB9fiFcsD2N0ue02hrPjkZJaF6caGtiS95HoKptCBiOH0k3atW8neb+JbXzO2DVix
DCFgx+yxMSnh1PEdWveuFNolWp7QexhG+VJXsP4zRn9xxiKR/9DJ86uE7rofsg14gIWc0ByksRub
NOBTeyOX1WYm+uRTqRzqWBcPYT8uC+BClQBLK4xE3VHSeCOk2VMGnChOCH9m90E2I6srATcx4tNU
KYRlIqiwIOrXOMUT4BkB0+CGOWTJhZrjuRbVfSlhk1JH6V0eotsKtBtLSnmt94weu+xOyplTYZtx
PKOpFoOE1yP68HXBrbhYdB4qEJp1i9tDahi6ZroT8TI7bdoG411CdmJL8jxhThVDRBg55Fxxe2Z5
1fYSRNwJ41Qil/ghjXWq8MdafTC0LdgyLAGMcA4xEdVLa2LRM9BJGBU5LGxfcYBUWXOpgitNGIiX
jD3jxi/RCwREAdmhr7zHurlpjX7jBYmDuMBGvLpophK1D0Boga1N1qpEnHjzxy7y5HuhKBctl9Nt
zOx96JoCxDtfPK+sadF6vDQlGZJLK/Q/anFfMUVJy+xBbExvBZeImblPLYB8WoOtqw1EE8prFnh8
LOkV7uR1MNvEu3AXDh4ndrMUpsgtxtz1tPAtZ3HHt1e0kzmIaboT7yusnaykRDQwDPeRnRrJ2swC
5sqJ+GTm+raVMNS3FmNwjyxOP54untkjt42DtViLhyQUN4MMToq8WUF/qCqRfQkhyp0JKTjSznUp
bOF473tZIahaqJmmJ+IxN6WXAnVNas7WzoQAN0mUK+RQwkGKohtVDdGsFgJ5MAa3AyGrVn7FstvD
EqYk07HUh8j9dr//T5Y2iP8wL6vg1SCiwUmnuv3H0mZudH6WSPzt53+UNhDX/1egzIXIX4UNqkeK
ZUmUVPW7duJ7YaNBvODPZ7+z+E3c+Lmw4XdZ8ECZLvGz1Nn/orKR5hf2pWz/+Yl/qYrDqqn8Wqnx
yIjmzYQ/CHQ7ZruMLEUuAIiSHXzpqAetOM/GdYawScNyQ0gOLXecPEsZmOdaiUCfWBbNxDuZ6cNz
r7f0x1mkX4mKjN+V4Sg+WcXb12w+8U6XsZMW3sZiLVyyjuwaE5q6wfgmZUE0+FmP32rtZy2kbVnd
qWlfsbaKdABfWD7VrrmxRG6wCVBRAxfzQGlgS4G5qtD6WR1+hWmMP2BfgeRO3oJKf8/k8gPh8p69
LLkvw3WaxfvUT5yc/pWQSSSEkdHD4UxDDIB9sekp6DoxuDZJG+9J5x08pofYAIomP3jQTpt0QAg1
OQoUhrTVbDbdbtGTmSDAngNJl5CnTF4Mc0ou+0g0di3sYIZZE3Gggwsm7UGKm/OUhwAxx01oDEuU
sa4uFGdvom5hMBfUGkKJQzQoEIFUF60JcaS2onZuLb4N6biNq+kcRcId9HOy57bo7fRuWArc9ueI
aRmfcj4Ny7oJ7mq09YH/oDe43yZUMBGZPIy5FH/YBzxnj1zwntFFKrBTDjJ1rfjWvWESDB3UMqyO
+NQOE+WJCjMW0aiHOevsmU+mH5y8PrkZ5ttu/KjXygKhNV7sXRpqTAGmTarFV2pzq/UaRRHWA8cP
dKqGTnkTp+7P9vM/edaQloYfgE5IliRR/a1fCWb4z2fNL37++1lj/UHm2kzm+WYuEueh2o82iraG
/BgVOqVhWiL9+Y/ThoYOfLqqyApSa/Jj/mqjtD8kWZSZ7sDdkXFC/SuNNT/55bT58tS1L31U7yUj
fQFpiBGhlgc5KiDCmEKkbEafC6xuQ6dMjWdBJ7negvqqlNKboDRbi5W1T7KhFwQP/pSepq4kDFjT
F71O0FKqHlsfz22bN++mNjauNjTbIWPubQUjXtMRKYL8RLIzWmN6lYz9uQqPGxFDcRmk2Om7fmX0
/Y5ExnudhG/aKMIErHE7H3td4c2FzusYsZgNxwjrkmC3FV6d6r4jOM30ZxMmFlo/5OrIy+RJrdOb
yshYKqZPXiWe1Kh6r6fwCiIukNfFlPSuzkwow0dVb7KKHOXpLOL0TQXG1JRyXem2yXOKvz/WqHr0
j7gLEe70tDI1wN/nEARWPJ8MpzKHD4kOpMRbvZTQKVuKyDIIukGQbHnIVUDgeza4faewmiVSYxof
VYMBry47+dA/qsxZlDK3VcPDrhUsDJH6Z7zMb5A/ZKeemIcyNBcTb7CWxk5m3BYmOznyYvrc3FTT
vBrVG3es2p0xbsvaQlWa3w8ZLiQrJ5myf9cjdVek1qsVq2ez5YyBETNRjAplcrAmIiuSB21CwzES
pNxbCwH9UQrDgDh7+saNKPPcEvqZ+lXhTjHOWdiBpy1G/ZBUb9/IRmyo/XRailq9jRN5bfAtSrJ1
OXImYfPKOXwhm+Xhsag+ynwO0Ase1YBAaaBIaKkKdKsaIyClP3cW+72JyRTB5Z4lbfzxWgosQl27
4qoyxYVokYZDDlfGTKvpfP6C6q6glSziTTt5qMuiG6MuD1PTASmV7HhSSQ978WVuKHWOQSUC5aFs
ND1edii44pA+yj81aUwyBYIwVe7XqVYc/7sVGJhGXSY34RtSkekch9A/VWAccl9Oxb///P9ORVMi
rgGniD7TaTgTf5Rg/A05DaKBW/MrWEz/QzINaDezK2WeIDER+j5aguLITp4MS92A+cUP/psKTJ5P
858qsC8vXJ8rtE9zyZQpVtbpJoaRANiLKbvzd11mnqxAzzW0RTQXYKovrpspd+Ezk06lL6cmILqA
FkgskXEp+zn8MGdyME2lbWkgFAVxrUvBUUy9Mwi+52Y+StrbjOBZQnWWAfLHimF5qFjHSDW2rcxg
Uy4qwqvFU5bgdS+PTfgWoDqnQjqMOKphPjrzEZfAY+xYWlWYJrS3kZSqBswBwXsCsTeg3fg1t16+
STPA8N64xTS46LRTAv1q0Oqbyn8VSyhOgi16uCXVSxrDLWivMhJ4aoZMmYrAQgkdj0KnU1LboCeP
mmevsfaSV0AvpAUVgdLIcLHrNWPeRVGgK5XEc1+n+9CqwoWPN7A0MOdFd8XsBJ9TujtYtuvQE2V7
Mnt0aEM8vZU9Veb4Qg11yk3TqbGxFF629JkttUR3VreiXNMjqReyPfGuoGv1213UNk+avxfIxapy
C+e9D7Pk/3F3ZsttW+vWfaEfKTQL3S0BsCdFSZRE6QZlSTb6vsfT/wM+2zu2cyqncpvaOylXLMoU
Ta71NXOOKVQXx8YcdrxmDMFKuKt3FqR6OZYg1edPOqCsGfqNCaRbUusHP55grOfuqLW0ZMWuLF5N
/JA9Rh9bBR821E45dG4WAkUZ137D0im0OyIa511vWmeyAum7Tcb64BIWkn4jqNWW0F78Jt2IwYRZ
jNF4poLqXi8/RIsOZ1GqxdFDqwO4GblaOq6tOE42IaZ4jBkmsEguieIDF487FyQOVbFT+/ZpSQKL
KuEIZjREcq6pVlYttX6c7yOonJgv32qZHDJmQ2CnVsPQvEi85TAUkY88AvUMGAnh8Tk2uDFwqcau
TUb26HsS1r2ii9ft1K3IiUOrlasPaYI4VGkwFDHc8Nv6EHPzL4RMoX0Zp2gLkOhQddjnDQJFIn2B
GivDezgDZpqMCwy5I40tZ/78JUiYss7mfG6C4aP355dentyiZ+Eu6eJLovmvfRduxIDduajWoTJt
K5B6WW8faqvGiqFkL4VWXaSufEiYztG6n4iluostBR+UftRbzvi0f/AlJDHpyJ0bVAUyQXOdKa9A
ldE+fTG1GaoOrBCpRRKqDvUxLyBgsFmYEbLU1nnQQOoQ48iEQZiTExG6Gqdf2aGsaooMLeZvOL2G
c7xh0OcqKWmNMqDpmbq/7ZjAVG43M2FQlrEUC/6gh/Zc3nXxdApka+3n3EC9BY1mal2cqF45vuoG
LJmh8/7Nt8xyv5CXIyh1LXVxDPzdLSMvuPWf+3wLaPpvj/9xy8h/cIvoGCwEYqnvvMkftbclQwu2
WWwQhfz9NvlphaH/ocOVNH6iVP73nuG3NOpuanX2i8wDtH9yz2B4+Ms988tTX5JPfr5not62S83s
FKZZQBedcFffKk+BDPTBJyU4W/f1sXfjnb7SL907uJPspdk2ezzVWxIRnGfI1OvazVZi07rG5tZ5
83rwBs9ehZfs3B/rXbBF4+0I501fm2sAMM/CwRTEEbnCiwcA5FuDRg0g1LN17g7+GW6K/lodtuFG
/xzj1fzK+fg5Dytzx58NGeTCMDu6S+5UqCvlV9LEALXC98AQLmH/dY1vsf7NBoHI1236LwQNj68S
ejSkARxc1rcZstP82ezFadrIG321aAtctMvTWh8e/Wwzr2VH6Rxr0wIfzNC2Pcd8fp5N1OBnsRlv
2TM0mz0jEFR37UlsuVepoMGeee0HWHaPKEpnIOR9ocm00haQSeO7bGu6hqEeI4pv5TrbJvglz+bx
GdKHtPKhvkX5YQSMqzoH6AYh6LFTC5X+Q5bBDgNYv0gfQbMiwsl0hwrs5lUgs1fxcoYg1DdJd4xG
NzsH2t7fhJfooT/qN/OmA/qB9OU1ON+LFZtNfizCGImsDq+tIO96Wp167auKARF7IXmz/G0D86J6
tXZ0TTlqz83c3LLM7Uh0Xif38+omcOiRj6lMuaMLz9gM2E3Cazoi2nRymyNllZ39vb+fEB+/jS/l
C7MhqL/14wgKrNqbkL4cFRaBvReeom+NPOSefkN1hEqhfJ3OquXq0pMd0xStplfTASr2LsPZabDm
LJAxgNQkuJzVC65YLpZde+gPKIE2UCaZb78AAKBRAIYz3WRr09lfEGwy5swAa94vmLSHLMkvneb4
j/5jAoJSO6avGeGaTvU8Yv64OyVf+JlviHjgOqn3iP06ecdBjOUSyMJqIUJnZ8UF5sMPtJ+1bTHc
Z07zhLV/1YCQCjSExRK7LgA4dr4ziqM8ejI/hkrmcOOlz1l1z5p9EQhOjmg24JPpRcnDNm9NGB6i
6YQtQz+akOUkEJz9q/+aPZEVPCZ7KGOhA3MsfobelBfn0HJGiHn7vl6/mCfqMea1CekiOkwBp1Nc
QBZwz2A5k9nXJ3uU2FbgRdauNImiXhnoQ8xtoVIm3PVIuou7AVdH/VF+YZGot+/kmyuDG0n7ielN
CMGKBQkByD6sIVd8yCnGqM7VtOGo8ziVVDrxdVT3dboKrvhSAsSS6858QmVQZ15CTGAJHU1HoJo8
0pB1dEg6E6Fqrbo9isk1sQZLDqqLRG7FbCrYVGO3kehVJfukboxTO3tB4+ZsSMMNQnx+rZ+s/tDz
Enphtvyo3JJ1sm/8uxESt0cYNHg0J2oOJplBbO76bU/2o/Nvvt4sjG5oD23Ax8tw6W+vN/p5lK6/
Xm9/efyf1xtzI4g1hkkOMWPnP0dLXG8C574mY+jD1ffd2f9jtEQcniwWDrNO6sivoyU6LCz1/BaB
WJYMb/SfXG/ci3+53n556svz+/l6q/sWqbRSa9s57NdxPyxb8J2Qbgob9zLiwM4sJyeAnVmzE87s
I+XSLbvHfNZdPwKpwXyyLmVmDeJDi54MsDltd5fn76l4oAZEe0oiZHsnZ+MugPOuZi0bTf1zKMZ7
tSXRZ1xSq6jBq+ZZbwriJIOF7YGLuskYJDzWzeDJCnYijD9Dn35Rw/JQS2zdgoo4OX+nxN1p0AeP
eQB0LOw4uTHviu06MkgzHY2JiYySrJEgrMLyauKXZjPkpk3qRoq4lCYC9QIEQCtdRNKuDLtmTtGt
g7FBkivdN8QIxeSKJJTaKhBdrWNiZg/HvBr40FjdXad/AskZPXshlMzdKUJUFYzhI/rjQ6LZ2xIK
QJY0d2Kq8ah9lTuMMAVxWOgO5i7bVCFT5E67I2ETUSWu+oKxeJNN14lVQpOIexG9i5aStHzAhBFi
V2lMn2sKkBsjbhAy2zDhdNLHYTtM9SHEFC8nNfkE7FI5dqIvMUtFOaOGTuWdokeuFQJfvWtBSA++
5FCnH5JO38Lev0uSdjOE0zumr2Bq7qZovp9VHDe4zGdVnAmyduvB36qKBZvYB3F3b9PZ9bJ6lwiL
OdR4qa3JQjkAbdJWOBAtTm55CtZZLpEMVj9OrEfnbC+AHKD+2pMrcicbHQs30ktG22h2amBKoOIH
F7HcvK5kULA+hpshDek2oxfYtncD3yMwUBbYpr7WqMWkDl4SvB7Dag+ZaiMtJb4GnF8mi3MWKcd/
84HGKkJVVAPEMKXwktDxd/U6a7HfD7S/PP7Hgab9Qbm+KAj/p7gGH/Lfel0sOR0o3hnx/Mhc+nGg
sZkjKlmBNy9by+znF8mRzciIHFJmPNibGRn9g80cFLG/HGi/PPXv7K+f5kJ5FQmTT2m4G+KI4Scc
bv+tl1kuGU859sppk8zTSzVKB38gv2sVdGCeXEAXF1+6jwzAAp8dJFUdf4AZf8ly1dHDt9x6yqMz
YhdLORHxs1pk8gyMXkqaWY0tlqtTLz4P4F4rXGBhlzkq3rzPfsBOhg0L68xK4yNe7Fl2u2O8oZrC
/pYdSr7RUHyNg3mV+3fAP0zjSVni0TbpR/zYN6+E2gF3T0F/mXGGnGkTwIg1SXjyPk0faQezlEp9
xaMNRJOquRrxa69MVodIqLfRVnPtQ7XvTtVbdp89mABNV9VZOzRP2ehoW8z+4asMnKRAKVRt/Z7I
EaSuQ/uR1iBFD3mzw/eNPwDJkP/aXhrZa0o0JtEG+pIjG0APHmfzwWxvVXgF9MIrsYY2DJgrDqQV
v1k1a16Y3HgajdP/CKjbiEov3vWAE6L1aHjT5KEQc3QUwfA4chx/kdOobvA5P8eHAlTW0/xVfyIn
CDHReM4eGY5M2SoUlxGZOw0NewF8eo1prnStZ0wO4cBBm01d0/mo1VkalkDn7QyFdvqobCsnd3FK
Hppz/llfGvqv5IyNcJ2c66N/3x4Hb3ZzN9vHd9WJfzYMfLzUNdfB1gBjatIgxEgsc1igDZzPbh+N
T7HOUSfXCZDBs21N6NDqS6ZF776RXNNePA915UnTdmo3tvndLtk5Ax0VynH8dh2OAocYvGklw9a2
yGI8MJaggp2Ls/9IYS4p+yjh7QdXBe/fCn5GDxljUZqskE0Ai1Wv06f0ZdJW8Xv6LgCE8X/dKRuH
HUuPaJ7iWMY9hl171SRe3V/k5q1tHrnUkuU/dOo6ehuSM8gyAkHm9/EdXzzMbVgQFPVo36CmhK51
MQG3aCsMgSjW1JahnysQnCbF+2CDkKM21nghdv5wleOPBA1FWRmrLj+O+j73TYxX7H4afBSB4fb9
NyBnAW2pZF7b8cHig1cESPc2jGGpzRwrekDqz6bHYKCTVPCBZHnfJE/RxUJMU65kiRyXfbPoqLzq
NubfUkCQJNWuTXYsHer3CkutUoR8yWPjn0KSSrQGEp56b0sePs8hL7fR9IK90g+WrHFvwmzK82Lw
GFpHs/fAvH40Jhw6/8LYLGvc6rW/h+hX+p9m606SI40bf3o3xB0I3Vg8psl73LzlA0stbZubCG02
wXjLbbfjg9JcyDOTH7X72uv5X4Kf4COdPfSxTkyQ6EGFl8DMCqMGfx8f+TddrKnXodaZb81NPxU3
HssHFJUVp87zQMTOKnyPNgtvWRaLvbN8qQ/qbr63n6qPS+WWW8S5u+hEQiI+cYPtCeO11Eaf47CS
jw8l4NdinVYeK7WUuEcdgyTTceLgEe1trPgQ1jjkXAyyHI9V7M7dOu/XAieDtmXiRhJEv+YbM2Pn
1xId+wJ9xrG884/qzrr613GrbIt9cgiUw0T5tagGEbqDVWJCkB8b5blpN9EtKO+r6BjV2zInbIgR
AvPZwv7SF8+qeDDYbLXQDL/10TVGkZTfmf5RxpurkdgLQgf83OxgpbYBxJZ9tlIxjK8kMXGcsiyP
ekacPTJl2wheYh3BBbHBQBY/jet0UXBpEhAGM2/lY94lE5iR46f+nKC9vibRzGzYRXV0YMh7n5Vu
/gZ7FvnGe/IoSVtOm/6rwUD+ZD/7N4ypmIOTYodoQ151V9V/widTImafz0H6FOa2Y4BSwYbDrL8L
jkqmHFoVF/1aFg/tREJSZiOwR4gXhhu0IYr9KpvPk/8xipCCF/fBvfKIRsHD7cpn6aIhT8I3oazm
W3kE1+YlZwI8NSJ+HLhCsGFOgZue0qf06/YbaZ1uuUk3ZBe53Up3Dc9Aq1p64C1i7KaZx7HTV/SE
uxoec+hlzY5soxIoPl+tHXJse+MJdBE++ZRPmvHE6uRfXUwxaqR+wfm6EEpZhP1dMWUufsRfu8Nl
VPnL4/8spkj8o58EbqoY31VJ/y2mNDZp2kJq+0+uD3/qn8WUotNJLus0GtZFXfDT8FOmJ+Q7svkS
33vKf1BMkV3712Lqp6cOCOfX7lDXcy3oTFoZpTDpBfIJeqSz4EJpozcNPZFEwIhJ0AiLotVI8Aif
Be6dYTOY7EgK0tUJKDEabNwEluAGcQcCTHJ/dkMCTQTBJuGScNISdWID7ZWIPhFLBApRKMLz43Az
4FmTEr6rfs/uAaQkSHRuBzbv60EPz8KACp2a62o6qYSuIG7aprZxQRR/bFDqIRW8wAO992tgWYS2
mDmrO/gAMWEuDaEuZPbGpsaYKT6O5jUKnmPwAiD4rkb0lhYIj7jaC0Ji+gVRTWhMAL2bKJ0jswQG
s0uuzJhjCQ8D7eLnrN/bck2YuDpTzekkgNlfA53h7RTX2WYgsgaMHZNJXoM+9vRcoMpuVwMRNz5R
NyrnY20b+zziA85Za+uT21aM3rRZ2hQ9vk2DJT9LGUzqqLuqFPUTvAf9li6vGbm5UsQR5mfbgnDE
TNRrU3o3RvGuq5SE5p1gzGOZxTnLArcJ7iMz9WpxFPZzlH9IJkELcx7fyqp9iowvlQ4vNTZZYRZU
Bcpa11okas2dAZ26ZxJQoWstpsYd9OiQqucedXzWvsaENCjZt7j9Fk9sXsZ7OzohKababijKyMbG
zUS6nFPaj3EQbEWpuYYVgKybDtKgeHaTXkLRnIvh1lEbTAru88zJo21vZ94Mgl1LpofcKF1F005z
b6AOU5nH+pzkhaNmNcFrCPYln/UiCvziS1Ppu1CQeh3NXmzp+xaxuZJr18AyWOTdFa10NLsRJVbI
S96s5iDbA1HZKMl1UuF0WSbgMrLLwijGMjbsi8leouWlRRWbIHDRXGskEdAsAHUrgyNZ8x2tuFsY
BAEoxm6koVcNeC3TZwPZy6IGEmm5bcdhLcavuZA2pdDIrgBNvbh/GRbGjCh9Mz7lBKCEMADKqN+i
cNyUCWpC0LmI0phtA2JjhxkbvBNgbMfdm4kUpe41l6Yk2jSktlh9uLfnHrVJHx/40L6bEEm6GKA6
79ZWoJooqZmr/OQr5V7qbYKPat7nzT4Ens0Ce4jAhzUxGmFGGgx422XVaPdemJLNbVWOzv4UZS3k
BFqn6gEaLM7l7IWQdEe1GW8biifDxzBCxtj8bB+FrW7mUPcKrdyNeBBlCdF/ojMKr48Kkh7T4DKj
aNIxZEn1VwMqRjrAqiBfFB33poYG1aNwNvTqrEjaJiUhVgpCN24Al3GsTBhJQuygDZmtlh4eF7Gf
gEEyqYyRJxaSoeIEmfRY6fJrGlZ7C3VTSCklVGyolaDhKvNtTIwY4y5HIsIqbDl0tBmXbHZoesC0
mRYcOSKPfUSCqyyv5TlClA6/X8TrJC//xdci2l92gaax9PW4wxaP499di/jbfr0W/5fH/+dahIHG
Lcv99j1NiYvvhxiPjFBDNXEVkWSkgz7Fpf3TnciuD1cTz4h14jKW+CE8EX8stFMhc5uarOT/2UKQ
Ae1vd+Lvz/s3x54t9YZidVaGtdXKDvVIEMJANBdmnTcmMm5tPxPvOG30DAFK03FRjFg2Fs0BZKLK
Abd7nynyl0JR9tpYXxLLOAuzeqxScY5H0bs6/M9cUdZDisxNzgIvDrVLgZG4SoMnCzFHHvUHgQke
SB/R5vQ+mXQFSH2YwXFoHZ/Dnjs4pYtQCAjugv6V3ckmaskF4ghIu/o5D4qj0JB8aQi9Mt0oN2RN
7ia/DNb2ojuZB519iVmyK4IsXkOT1JEFcDu338K+2ApVPSsNALdxYtMiVqCPndGgn2E+oqXtWYH5
4XN91EPnYPTyjKlz5Vi+1Lm/V8ktytHIWfm7XgYQD/yTPCAoy8RxLqFXTsrWKihRkUiuOSJfUvwO
+pihpSDF1zUzMuB6E0ZVfw3z+tEeSDiuBKkYJfSEIaxOioC9s4yri4T55GiW91rfBfdFOoMO7S5y
LR9SpgmhWW0ikZ+MDPVwyoi3yVqY4hp5qEOG9UEhIXmnkyoMXxIeQPhWsGzVLzFughYmng6HSc7z
C6cSgcLCFWpyY3MObzsBjkTHKBfZcwMTjwBsglAX7fdyspJGEsE51dt1HII8EYpOFgqOiGyfltJm
hLCD/eA+KWnVdep1IjQq+SgP81NrkuEwWGtEdmuqQfaa3/Rk3segTNJFPZ1JLjJP7vDSrWlXIj/d
imbeWgbS7NDAqW/sUuDhsYx9gjelYXxYi2Z5/sIQexXa+tqmpQHqVxqkGZrFrZzJ68CppxCrlPrT
QdgK03VtvQAxU+2gQK1NdKIzhMLI5mJn9Q7h+A6gdgIwVKaJUvH6tCJHTSmY5tgpomhdxz6TXlkj
fInJhvHnm9pm1IKNvuU2zWcN8BxH8AIAta5dXz7MlbgzhHwQTfoYxODQ+hANpHJofAMW3EQmFSlL
5JMoC41w0JDRsKSoy+ewaI7GwvoNsFnNT6oqbfRefLUIBYn17ISAKHMKdbjJEDIReFiao/fDVR2Z
KyH3fSpy3sYmTNKp/A/E4d8ptsZCwZxWF8I2sACrnLR/d7iby3n7a8/zl8f/6HnUPwxh0JuYQkeN
+P0Q/8/5TlwerrIl/YF4CCbCv4qtMX0gvUIholkGv/jzfF9my8AvFzCmhuHVNv/JAJmH/Ha+L+6R
pc1TWcsxqP6OcvxlgCxLxdSFNobnZIvTEah++2HjEFf611p5Zquxa6JqZfahNwDNkhFcd8it+ohM
TfsCX9ixLaZwQN2KanaUklmr0uQPDUYxi0+nOipr2SanbqB3r5OTWVAusdWXFInozdhRR2NjjeD/
VVenIBGWdFZLsjwZfZJagfqNEUDW+65tIBSoCW7PzYuequtEyY6qPjzV6byBKe9FabQxBSJw0s6x
aTHfmQrXaPyjGdTaLqcRc+I5ucGr37NU8dCduf6UXRMyber6WzGhCBEaQxcfvUDfzVwtFRXpEqOl
diiNybwaP6umeNeG5EGjkm1G5HSystWzJYEKFDeZfkGl3SYr3MzY6iW2elPVsITKIVsSD0hzUObT
cZIzT5iRN1rLzvtN2EvscUvYXMA6SHg6cQVQfbfY0taRYnyrx7PBFE9BB6OU1SMSctCVNFxAdSqG
KoYKP6Q+oed3WzX1rJkTLU+YM7cPXW078mStag2MCLuviIH5hP03o/QkdPOAUdWz0uGQtNralJOd
FTCxmwPGyOUKv9FKgMLSYsLt5GAXUfSroc0ijmoaCQHX6lPAnlIyPuNweEiM9CHMpG2nNexVa48L
40olvM4H4wX+/uMwZNAXCyKbK/zJ9tnU812aV5vK17xETp1eMCOe5pjdKivYPk229ryORzhK2RtR
s+eKNJ1SdFuZGaBsgVPnalFNRuOmk3D5ExNC43YNwvlk41AR8UfEiMqsNYXBrPVSAPekhD2WPjsH
4o3GWdxlIRg2UMeO/VnuIAXJ42ePpAHP4Cbu9+we1HLB9PUfVnAy09yL0AlJVUtL/NVPhAuUYKXy
bjWVSxYTzEsLpwY3+BseFQsTUZyjEdNP/2uVLrI74WrEFGkLDaaJNwPuUL+/6xpuIEaVi4c05rXN
6X4NQeuDpVKzeRfM8tM8QwnE/2yTs7qykehkAKSmADMqQ+uOvJB2/AzCZzDzqyEk5UyHHq9WKDSh
0xopubZiUcd7CqvHXKJ+yvW3vLgJy9hNksLbl1C5ULjlMLoWwZflsyl9tLQWS7/czYVraS/h2Hpd
Vr5khD8sP0Q0yBdYYy9V3u4LU9k34W22zLeK86ONwnUWMEYzP4akdcNRP3MFurqJmrCpNqPxUekD
zWHHVnhCO3mDldJWr3nTomk0HcU038fJPqjNexgLr+/FuilVRyZ6MREDGpmOr/EnlEkpK2FFeQur
YF3ZXxOtPgcz/ECGxLRKSaOzBbtFtitS1VOwYIfdw4jGKQCGXRPsSA5SGcvACOftwDy4FfEhhTUt
B9EhSHpv8P0Hg/fpaJC6Naa85Q9arFynvDnYnbgOdtF76py6w4jWZSLw45xZ0cbH8dbNVMQqC3XL
xjShS7s8K3zXol0N9fhRU14zBqgKVWudx0hutYzWd8hfo6DHgVoidqnJuYiK5iXuxx1eB9YXrLjE
Q7JUWbjKipSnMpeHhGCVyEoOfsrwNkEUgK8gEOE6Rs3cWsxlgsap4+kpYP4UNsa6l6R9YRkXu5oP
IcK+NGq3ivRijZ/0Ed0GD3rqNLb0kOp8FCtZeVw6ytGf78c0ex4GVj1RHXuzob50qr8rhvSdDGVr
BX98PdThrix1WO0AYI0CDRhVC8sJm4IHHzF8z1uZFM9RWTPK9aN1n0Xr1pcTJwuHHXFD72kTkhnX
bPVO3CKz/ZBU5Rh2EQGfygP+VVFJa20SuH9y7dbKhhcmNMUJoykMxmkBW7QkcrLJ3qpgJK5AfS9S
w8EepJfPCtGcc1+j8z4NMbxCHlR2R6vJ182surGRO0GIDdC/NCi9c1SFdbqemvhUIdaqAwWCZPhG
nA8bgcHTdDrmoNpWc3fUOni5FqnUluGqqKymSX0QOieXBgEJI35eLXCbclfEqB59JCCAGnTsG3HK
+7JU7oxyIJK2tFgubEcJDKlQzqKSnTIH1D+Ibxp5CayU9lE53xeaJJyO/bOTNoS8TC9jT1IzfiRh
Ap5Uq3HTxZdJf+7BH42JeppLYmha4z4BPeXntmeTwtRgYeoywwnAEpCc2ZF01GfTdlTux3J0mzrb
zuY57czHWvassTqnuX9eHHzBEvaGs0X1WzfyhVf2YGSM5Gjm+OX98jG2uuu/eUaOr1bQdlPI62Al
/o96UTaZNP9aL/7l8T/qRcLEwBQs3/R7/MnPPhT5DwYBAo+nZeLctn+dB4AvRyOs2LwdfoWl60SQ
oUSQmV8wJ8e4/E/qRcXmR/vNiPLLU/89TEwy8iofmXNvQZl0+zZv9rUE1rZS4YIW2asM1IRYeDZ9
2UZtc1SFfuOS23VIDblZqQq3XGkhLbb7XTuH13ky11I8fOaCAszv/A8VUEif3k0y/DPQUCPZuIOO
DaW6V6xqPSnGBs/dLRqRIw0V2+npTq2Nc5oyJtfDrkcoaMo7XcXyoEuM3MoAC5e+lUWPnjVeErY6
e03Y1SblIxgU0jlL1Du7HrZh1cZOU2rvqlzsNCtBgp/ANWY20+PILdBbspMquEglKT/Z3EBG4sOB
55nFD1FobAeFBDVAt6P9ffqOFhe+7T5vhvWUkf/bL/yABEiK07c2JVyBZutlLqRd1b/xd7opcUXE
hGrWA0a8EgWsbztjB1K4mA8RkSTsTMk30Aecill/CchfMwzt0GfD3ooVxQMJMq0mbOtrq0/IJBWu
PmrFLp9k0ikoTLvxZcr1bSL7Hl8OWFAjJ+LUW8XZsMTDWOBLNugf2fB2NL1B/MSROc3vPojdnMNg
nl9RNlELG4Tg8k1WlWFtw0naGGBWgih/nfppb3e3HNXVkp7V9IeygF1o+yshOH+mzI0068Q591QM
865hDamQ7QaSgoDJ7joWrG3nHK+JxcJWVcpDG6UHsrkIF9mVKSxqjVbfzO6Gss52JdrQqpovFvkY
i22B0YFPEre91VL70s47UUhryc62bQ5nUgvn26AUn4XfIjotvKgyubDxeEwT8wcROlM6ekK3dw0W
PPT6+z5mVkB0zGNdopaN8N9IeaUhIdXv5FnHiT0E9+bYHouxp+bIcS9Riiki9JRep9LH67cOJiqx
QcnXo1XdhxPi5CxusGLEks085d8tPKWkYKKJixhOrPp/ufeURTf127H5++P/PDbRndK7czjCj0J5
+t8xKsJTHWkYE1vrv1vHP8eoxD2oCLRsBp+Qazmmf4xRdfp2FZOGUHX1fw7bf7BaVPT/5dj86alz
uP+6WjQrcpFGEvy2iRlBcbHq4i4Ph/KhTrptQbZgowXbotfEZiaVzWmUvmC8plySidZWCq9RyBzH
iItHc0YdUbA6AvfilWGDCzh6lRNCwSWgzYo/crW/FbN5wPztTRIxbHXDR7qS0/tMbpBfm8DuGtfX
Oi9q6zd1HIdVr3IOTDK1S7rO5ehN1RhHYnRrNPs6msEVR9y7IaMFshP5NCcaY8Ehj3eG1aHBrt87
cwRjjws6N/lXGGDZnmxPV7seXdh0ytWxZHqafZsA8cF0G56zEHR8p6/sSL1T5eoSFx5MhVWUSwfg
Bts29V/0iIGzZH0mUn6JFCgRJW4CWz2VSneYGC1wg65q1LM9M4hh7IDby4911X0MpKYWRvUgE3lf
UNpLGgk2heRQ0rB0AsLXLf9d4NcQVzUZJlZgAznAicyaVCv37AXLdVgjUA9omxED7IscgUWeFpt2
hKeDktyO+EAbkeRmnf9SGtgJE+NxCuKb3rc7H3hNT03VzsFDmlubvP1sREUDB1nh/4VaUyo1/2xJ
CnpWgNjY9XtLntXs6gq5khdpLLY1KB3FpyRVn+MljOo+i7p1o92MUvGykOUioEdE/fEmDDLAW0ME
cSLf1Wpz4C8dT/JRiXy+Eq6rFWF2ENq+SmSHWhE0R+5pvGkMH9Y9VzVCHUkZ1mOsBP9ipIuFGN0y
Ic6pDMKYuP39WsfEmfXbkfTXx/9Y61h/2AzuVdQJvy92bMAtFPa4vOBCGnjBfl7s6LKhIZ4nGXaR
lf602NH/oOYzbNJwNJuzE5LkPziRVPUvg79fn7n2G846t5NU8DThzqb5N6PLt20MnnzKj1ObQbyd
aU8FCoCO/DetGV3RBoD8g+eRplmLe4o7nbQCILC5fdITReCpYgAfWC8+bkITycGUtaDnmjsqwdsU
NsRfNlDILVaVIlSgffJRUptjajIXIoSlDNvdnJgSGiFC04VyygYSTiXjjYd7QmWPD3urblln2wCS
9fcoUbetlt9XJWC2GAdL2M1rnSysJlPujbJ7KMJgH3TaRi0YZA06TjQpXwt2Q5M67RHfv7XmZ1or
DkP2tS2z2cJmDOrAbcOWrefk2qGOHzZ5GZoOtbZ6JczuRRjpmc3/U9Fpn5lCt6405INNCGBJLItW
KVMAEUrHysDYlak7e9DwFDO/9LVt0lEp1YGX1vixcty4GRalLMIMky4jDeQiqo+2VHiNrN9Jesis
J7FPrakCCZXXPUou9FOl9iAPmM2WjXovNsVgP8jBBDV6CRO383PfyB8SHtQsjh6VBcnbdccaiclW
gNqqedWLOcZAIG2niLo6S+pdgV6yJDYwaLW9jHO8tVDCSpU5P4Zt2ZKORpyBMhvHPCw9P0IRuK+N
EdefiWJwoHFXSaid+BFrDKyQtZ6r9IumPVbxsKz6eTehI5jz9Eluwkd8d9fS1px6yk8UVx+yqK+D
Qeia7R9m5hdWuETv1l4hIwFBl1H2XrMQ94qA4Iqs3mhDf5BD60sUyQ/lrDqoUpxpOBJHuPF1+Snr
wn1G9rukwR7ze+CiJknuX7SanBb12c+5VPX8TVMJOUMHEEPACSqfdzI9cWesCnxVIs93fe4fqSlv
ZVA5sjI/+CrBSTqS3eqh09Ot2he3Hv40fCIGS4H2iO7+UTUzUuiG6WHyo9sMSpFG3ziYkUWEPdVv
UrXfgHGRkMtdx0XMH6xpG6MLWmSf2bbXWmiI6lmo/5+781hy40yX6KvcmH0pypvFbFAG3jQaaLep
6GaD5b2vp78HkjgiqQlNaKuQJkIaCk0ABH6TX+ZJWlJMuf0dNf4PHcNwnyIEJDGMYNjFaOMvxzDi
nXj74/nwT4//dj6UfgGExZWZycn9oHeftXwbw0i/4MfnWKqoHCF/WImZh1B0ynILD0f8YQQDUkHT
LFlR9Tsu4u+txL/C3ot0Cop8/fnvf4F/V79/2ngvfjwb1vFIy10tYjun1hDg9bZr3gNL49BTf9Jb
d4hq7aFCl21R9DpjQntS7WDSj5PZ23UXnBuDVqWWM4ocJU9ZUK0FSz5BUVzWffaQD/2uq4tHuZ49
xUfI55WthyBMFlM7bPK0B4c4SwQtlasC99EZp/Bo+cZSI+fZ0mEijAre0O5ijNPLkCaO2BGxDMkQ
xOWqrw2vxD7Tpki/VbyOQDW2UrAc64r1TH8zK23rw5RQ/OgwtOXGiOv3WdIYYBu3LDWuwXQ1J8Ou
oAYMkuaOsrRQBNBUJhyIRDAIxMidK8l2rLDkaA2XSIojaSTPuKwWWsC3kgSRQMkoVu05zNYjfn2t
Q7FEvE6mF60wd3j4njJafUOsxyV8zcLMrrPW0mc5nBOpJd7YHroieKq06cKtc1nkCtFG5gcTbTQW
DisDUblNonUXPqIcsv00YMdJCicaDiEOsZQeYmFiUU6IN02XWCC8UNRui4luwhqupM/AZXZ5l+2S
8WXIZE8Y04dAqD4jroNV+BnmgVeroDRnBhCDsYOthY99PVsHsqOkNnkXg360c5Mfrxe0zCiPJTXb
fv3WC0eGOAy50i9hN2z8qNmIxcWMaDaXYATm49lIKcqq8qNlUUVklY7QDFuz+qqFipMEF8t6zamn
HjGKl2VTPsgaEiiSf4XZgebvpqzIgjVHfkcnkckSYO3vxtQ16uuIeBkGGBnq9uzfAWbdx9A8Tw0Z
WgMjtMiVwm+WKh9ZwSz2hlk5k5WuRnwEiXKrBMlmTuDFYooKcwoyrhP4PSLEgrY96cJZm2U371Gm
i3knUI5uJcx7csUpqSAv28eYD5BhUXJEcTWTt02h6UudlLTVwRpRAq+QQex8NMZRSNrLoO4iuVwy
GeAxDOjZpVV+Iw2qSa7SERalL1lC/mK+gxMVR9IPKE6PE263cUj2Y5q+CEnAIUOCPwvp1YojkmGX
ArCbShSmHQkOMwOLLbu4n09wYTh5WVEAU0XLTpwPg9+vkJ7fSpmkqjHgJivC8KwOWLxUdSXk3fqf
rKFqDL65fBtc2SW8TH+92OMZ/vNi/9Pj/1js+YlQvMEw6JyW7zLCt8VexmfM+k9ntQpsAefUDws+
hEXRQCr4LbX1vRiAOxntAruV+psF+W8cvfFH/UlDvb909AWFwTtZvp+O3jgXU8OKC23ViVjTpxoX
fE4Qq6xeBz9f0uKagpBmxtKH8YuPQWcy+pc2vJdRiedZK96GUt7qMFI1yANVVtpqZDxMmFBmOdmE
QeeWZs6n3z8qNTH0bqZ5SbeEk6KGS7/r1vEM5Jj8DiuwHReinReyKxBzDCr9gBTc2xZCgalLB6oX
nscifFSq/kmOuOx3lP61Q/dFEtcFVay+rx2TgiFBbbYvan5vuaOLin7e25yENxOwMbZkb26Etd5Y
1SYryZHK0rMUiI6FqVpFaess8Zi1I1Uxwy7TMgDNjN2sxypLrkKZLrNwuojpc85ZDtOB0yr9WvA5
x1oxB6tZ6266scuqdhdix63zolkwNQaSqLlyF7lgM1zRJPuAEuuE6WsztoeAFJA8gGgU8rXVjV+n
9D0fww/6rfejkm4UH99p4r8LnbT3w4NAMN+A3Qwm+RwyBAmqwM2CzjNqCGp59rUrmo/EF/YCo2IG
OlkEBa1/0Cimk1EFVaZjDeCHZmBBLRQ66syTkvjerPAcW3QI65TdYbkyWDbjLa4E19ISp0uGfR9U
1IIIHyH0bmEYnjOM2tielg1JllrNPRMLqU/FyRzPruI3XFoiwj1K/6IWn+OYnIs09opSPEo9aGZO
6kSW3wLhdSgwxQ7aJfeLi5DMHB76eoPXZNcm6ceU3uYMb1QCWNo6FFnjlVK7Rg62CQ0vQ52EUwKP
OtZfa5KtGU6/+5ZGUoKWsmn238Sio2lFwqSaz5EdJbMnVPdUoR6/1El9mUkQjpaxHufgIOLDGlPt
yWgbp+ND0SVwffiwsQc0uEnqFZ5XQrn6sh2KTVjXT0KusQMyMzQRlopwthtQIUVo4OYijoNTvi/T
ixlOril2mWPKlmNocYXbfpC8mjyKoLcU3vG0Jqld1sSErRgXFfCBAdGfN4wwdnVkVz1FpKUYRVw6
pVvVOV6ze7rL96m6Y8PqFO1VqHUvzfVzrPPjR33VqhdOYswcNZQbjON05EUQjv3wU215ynLbOTro
9zidj+mYPnVhtNUATKeJujPj4lCX9HNOCRO/+a4dIezofNPkdVtma9EMN0Hf7mPa16patwXiZNQT
HIqaEV6U0Nz9K/h6MSem2wjpijb1TcbvU7Ffq3V/nGKAoHxI9A7cgzSokEMGGj9MgcxdVYiu0sr2
0PDVlzGCY1cYciAsmZG8WRalnnM/rTW+ZFq9USdjYxUF7ZHVmR+zHCf1UKYCw/5HMFiXYVavcR2t
xrDzMjn07lYaXWrSVUjx+uBLryEoGe6PiyqJl/zYh5JKvQLpXaQEMFVho0g3KYUvUtQn1Hhg4cyz
s8rFjWNner1J+fhJkWRz2z/6U4M9R8rOumCdhS6hrbuxBawShLPNhSnPW62jlXriY0H77OgUprj0
E9ybea149wQ4CtBCkfmkzvNnzsx4IIxljddSAbhXUCRE5g7nHVP/r776pBPym3oWpa7zYr+39aIF
RDUtdfjuhQDGXZLPoSFDJxNJUhFC1JFlSYKUSBQylS9Nl7qFH+9DgQBA4Cn32veueMad4pZyjVqh
Ot14Uzr88BblhAzAohx4R+uIkfg1ycDfJv2rKRM1ofNdK9PnuVcXSoCdaVIX9XgUKZMbJ5E2RvMV
cyaZ0udSBa9DZNdq4g0Yw3cswnYlUAHasf6KEnnxfDGQQeG6wweKEIYpOoOKhxH0jHzP0bPqLjqE
nEquHiw559x5zWT6NszWJayxEyUdxHb64GfUrcYJ+Vs6koQZziwpf6zmW59qpntyMax75j6eYWVH
LU33EdywoaWpAFXZwhMfz8sZ1HToP/mhvvXpfE9ycR+26lHzQ/xG1Jdiua+n3vOT9mGcDhK2W8SI
CpxBfh4y2L89RP1FhGgwFbONixmmCjkY2kt8Qd7W9cznImKPax7rkGtCjoE1iFK3jYx1b9aHNJG+
stmS/Ep3LZXvTYtlRfv0dZFWennRKdmlk7oSlni6QAhwi6TiStS+yyBWKmb/gZjtDWg8Hf3JVtA/
ZmK1kcGmZfJoT521DSAPW8BxdBZ/05S3yd3eo7z3/mclBHSM9Rtf9R1dDHYy+PCQvTLCaBbgSwIR
ioiuOvO4pzQHPxegNI66pjTRjmDtOYs6Vdu+FPGTyNc5q64lMRkpIyNYRXY9+hAB2xMi4znCEqr4
hPU6c4WDi/semT/F2lssJNpMXheLGRcCJnNelg0HvyRi0prQioNTHL70AjTz5LWuJP6kTia9922P
ukyAXC7lU6SBexoFrwxo2SLUUdbJqmchNDptp6Tx6Y5Q6EnkDnWwnSRukFp+zFsaTEXMF9gyhCDY
YCw/61MJ4Exyp3a+9xe8pUqGOUq5YnA5WZMGZE5x4vCsQVc2waNlfe+KfFx1a6by4OzP64C05axE
DAeMZ5UNy6jlY5eER6xER3+seLBCehctTPLVz6CClzdne04K7myJrgDhcCEb87XSrnFHFUIaYQwf
0TOLq957bRhhkkPq6m7/3GP6HRDDZYQzMcKEohr/UyD/iYX2Xx7/h0COPo7GDPIPEQVX63+O6QbU
c+snueaPmR0SjkyojYoZXfrJGmvJ2GIB0BjYav+mNZZ2qp+O6T89deunmV056602CGm7kt8KMMGA
aYkUfDKj8YG72kPE9ZFojuMDHYKpOHtkU2PVHp7krw2rDwvSU007a/uhEoGeyO+N7cuUszydRI4h
Qfqc6QvJuvLfxq0LnhaEF2G11MLHtmzkZW2tu9UDAvwCj/vksidbozd+AbJWOmDZIBF/JaHUWh/+
UvHovrDJ1q7wPi5YQtzANR3YAHbj5dUHbgDXcHWHiK6jHNijeOYVHDPLrmjdWOeNM70HgWeKK3LE
vKDpiWgwDEQ84nHvBivx/t3cqmeFVISwJoPExGl7qQcPiTz62lOv9yh+5Lc5+FoYGwmEOxIGVoL0
yokIi2+8T3rUf5HmUfQXbSnPZ1iUQ0F4bzkPK6DAJh7AArWAyHE7rKdFST+jguVRgspmQUdx6Paw
IICl28REDA8d8vbNTQzVj5o0+WeibQn8STPWS+VUJ8BsVolw4QzQzKxsJFFudXRSAGKgVN3C8EuF
BSS30bSg5MzGuqSuOLSpq2xl2itsdDL2/Jn3p1mIxL/8RRPZpYpecP8PBsE16f9Fu3/P3vUlIhlc
OHIPbJ3FQdr5T+AUPHIvLkU7gO6KhWh3LqybhW7L4BaCVX0Zd6NDBAx8BAWCRNHW6do46sveOVKs
56Yew+DF7HCHsMt1u1M3ok3tM8Cqezq6kj2qnEca3j78V+GMrlN/QCugjhkiWrv1L/lHsA/22mEG
YSA/z/7IMevQ5296P+OlVIFDmFiAHy0j4Q0Q+Zzpy9D3Ku4cZERkEfQQe150CfpnMT9WaJBMY+BN
iK26HUoYPa/9iUzpinPyhHuN0Qr+7YFkQxsIe6VYBfGmirI7Tq5fFdspN56sxGZLLn2C9bjqpIXR
LpDWi/O916JaGSn8sqZk04kWJ8iyFJEDfohCpwnfY5jxibKrY+IUd3YZR25UKmoaa7eEsnf3HApI
QETvLtVoRzfpIl1UqVrm4S4cveqK+VvcS8rIXIYyvgN/SHq6zrU1Rzz1UW/uZzmLIzocD8108NoB
OWtpjcRdOD742nOdHjtopI1GZXkIibvdtoQsUQBz7ikcOCEbcoh2StLr2GkU30lpLIJtCoKPSfCg
3OJ3V5aTYwEAKChs339vmvjSqtgZp5QrpDc0bsafKSMf4zrnpyHxqMMrGZQNp6x70HclrAY7Ec9s
/mHyFJbwSK/Tlu8IxIf2BuhB/6gesZ2PyYL0D4blJHDq/Asl8/qKHtRF9NIvu8faVm4SE7CBwzmx
UkfBnx+An11P5XpOtzH0/8fx2jwSOwTe/YDzeyxs3l6+N0RzkvvovFtHfFrgAb9xm83BPdyEfQy/
cTqmaQGEdaWAgg2p4pzosLTlL8nayJYZZ8V7Mzr4Dv1Rf0y/Clf1kUv7kjAyt0zkNNazRcwbbFFV
vVf2LSTcHrDUw1Q8BPLd83n/pbsvLK4+xvP9/ypuOOM9LA6rYikcMKOCLEm9bpl7YExAl/BG2Tr/
yx24im7kxg6xHXdeHKvFGxWgtrXABLTAym3T5W7Pi3lBrfwC0xbfttlh3Vxktu9Qq+CMrKIfmqdv
grPyQoLBbteyaz6ZNwWT0q09crjj5w1uvQtPw9PkSg7rLx/0im9weazs+1/z4sblwk7sZEkWYk05
8VpwBZeBq+uv+5Vg88t0JNmR3S9ul8sbhVMLjHQ2EdQFXfQQLKjpZi344FOVi95cpHgLOFKhonDL
3HBt6AVHIxPxKxORCjBxM5d2BisdEZz2r9hwExgXLgCSKliHx56B6To0LwFTKIINeEXWTYCRXTyV
3JAabj3Jcyy4qkCiIaTFHV7kU1MeC9VGfjFeAVaKkivnK0bFerbO1D2sXOPit7eBp1RtOUzZeP23
+ZJuCjt2a7u1Se8uCORefGC1/BU958I6ZvBVtHRQFcdaIUA8CGyftVdQmJFwxv8SrgtXcwzHSZfD
ijJPQOn7NsTGYHP7KbKHPuTWjZPQnp6FEwiIPU8MY7kM+UOldY1mpAX/oMRoPKs7w/gOvMd/sszz
s5+zw1FvhC1kQXCR5lh2uYL3HEQx7BDcKc3WJw9FNgQeqbY0S7eadlqw8Rnemovpg0CbyOeUGp+A
Fg87B8WWv0jhjX8V2PdMdZ2Xu7jcBQIum5tWA79ww0N88BXbpIIYKlp4Lqd9haefb07bwO0Z7WKr
d9m2gBIkq8uJ9UuD6zWn6+6ZtWJdPVuf2cf8Gj1rl/nxn3sOZRank5TS0XMN/jb+x2xQN/4kF//p
8X/IxVz7mfT9Bz7xn3Mo6Hc8HLqkS/R3ir8pyd/OoXdoIUBD3BqcjbGcMVH85h0DWkjfIGfQ++kW
G+/fat8BGP/TOfSnl24xpPweWsjJvOsptLBWsgjChXoGoVfPAVUxjZC7SdeshCK6JAiTi3gKOUzN
dmaNr0k0vqoFnIlpnK6dEhzC1IL7TGnF6D8GqnCYjWJT+JObVWBerdY8RAzHfQbjZmGwxMwsvDFE
IcXg1BfB1eQ+mllUu7ykdbQcsEWpUgc5JovojyanXrxNQ/HQaHsfdLyZj3t4GRUKgkHoyETikRto
DlzUotLCcA4xq89WspLuGmW4zqV6qSiJBQCQoDfgNKuLjT8Oh2DUDzP5lC7kCq9EB6mPeifIzIdA
M7ZTzDFOCbKVJRObXzaNxbd0cqsmXqvVGSnALmfwCQrtcEk67dpwF3Q4eGcLLTKNdE8RYC6YRBMm
LG1qATKBQ0OUruNO2AS83YZ4r5grmJTW2SNBtBVjf96gG26KxRhkyyn+0rCeSFAvmFg6FE7owoMx
m04IC14aPvV7F48uEolmo0seym7c1j1eXl8YnGZ4pglvQfzWNaanxrwxAbbxby9mdYub1i4Aecn0
GyNkeq1aO1L2GBdPhbLX797deBMSUZapE8xjXovycC9wRKq/m75WXfZWUh4hqek5yCd50RdR7GXk
qMJw2qLtO1lJU305D0/MS121azwJVlsn18ekSnD1xezNMQsbxpUA+FqqL9rurekqR1bphlNfG8Bv
+aTZIqklU6qeQXSsag45OR3RQ8e5WQICzyejlM6dpe1m9uEud3PpYwDLFRuAwOgXgIJh63XgtCMg
LRqAAnlhTpGny6j8Rkg279rC+U3m8WtccSyX2LPoqstYOBPzaR6ZjIIutqBh9GnuUffngzcukeaQ
lPu8PZp1qa0ykypCdkNJqletdNTGYhmZhhOJj41W02jUvxfIJcPdXU0PJO6ARVeK+zyGDxJaL3Lx
IUf5ShiAw4/Had60+hchlxy5L50qmz1qje6Bq8UMNmFuwI6Fn6n6KfGaLKJXcTu5hLhtjTKjJssO
mpWgxPH+YkL3yhA8VMANAI+SWAOS1q1NDwNjIVjGpk54QrIgekzJAZeVwbaNSXzRUiyHMGkiQpYc
QduIU7Qw/IOde3fJwJQk0AmSqAPl+WthAj3gpwzGf3n8N2HC+MWQAG9CVhDJ9f7aGPv7/BBWg0lf
LCoDBmaDSlnUjm8bgvoLNkIKrnGGELP4Vc74tiGolLgBnv01f8Ev/K2e2ftq/71b5P68NRkrIHkO
VaWP6cfdIGjKxuqknJAk3G38vhXJWBPk/3fj1dNvP+//cB2ciihvm3//S/nZHvjj24MZ58ffBoeO
Soi8SFbMJNY4Asf+i4YqHYzuvZdAKd9I59rqdEdZh3arAmEsh6U+t/BPqqWi6Cexz6Cage8ZZpgr
gvSaC/qyESGyCsK2kr6MCudUzfqosmtXWBWND6chO/ol523tedaNkxrp9l+/KIa5/+XN++NDQ5Pf
j69qlFtVH304j6SxublAy1Wz7piEpDGMyde83NR6Z8YG6kpFugk5ACZ6uEqKS5UjfN5LNRWsBGJ3
sKZs15bGYaIFah7ETSex8PkgjhgQXAIrd/22P4zkWBOfcBaXYBFWWoknruhUPF8ipZz602hhdpkv
vai+hEX82PovcfyZ+AodQ91ZyUE8+sVeNdNtzl1qMCHgZRMzsGYvUkYVhK/s+/CiGDzgf8k14zyh
seQtx2d653VIQpWQeH10UGKBTMNEvoVlNOE6EEm5XSj0bGckOufOrVTZq4VqZ+CeNjiR5oBLnSgA
oKT0S7HOl+PMTzTkiEFgoFIKPBtvJmUhxWIuFSIQ1qOsRweZUWveYJDQuRepCS7KwhvCcTsHxWq4
OxGrKRxsSVK5cAlTwDqMDY7mud6MOV1wo60HisiZeCmyvxvMqEUzotxGgEcsToCZcql0A1wcrx3g
IeZYTLTyur20g7VWxdEjsbaa6motR5A6lVVdNEtxqlYiy7pEVDCoJeorBzcspKd5wJ+evc/xW6EL
nLcTqIafKl01RtYwVB0efBCk4IjpFQ0ZOBUD6AQVkl4GY3D47GK6DdpoxY4WSO8iJVUExoFIE7gT
iRVmAE650rChRRW7THWL2gdNAdIoqpC7QDblMoZTvhcsa5uB+g6LR5fx6yygKuFAJSKt32LxUmv1
Sa9yJHF4EnxQcsblcVXv4wivS6ltQj/YKcJLJBWPgXjievyFwTKVXNJj7CeMiAsvZKfCyrSdNQ54
hf5WG/2xbGhRpgglbM5zcWLui3F/EwNWVUuaGyx9pxYvYTm4DDQzTJmw1+lgj9AFODNNyvEffP/Q
8CRCm9N/xf2Ca/hu6XHe2/ffjYiH9+z273/JGLtZen7wJv758d+2GwsyOpE+0dAAMRAqZMX/tt1Y
pFCgRlA2quu/E/O+bTdwIGDlcS35XT//IbtCFB4Gn6GCqDb+1m5D7OCnJRM00fcv/OfbR65l/iCV
frcy4V6P6mffUtujT48Ko5pWir3axLIxtFcZ3JneDtsQFbEOm2OKLbobp61ct8gXn/0YwuGmDCD1
meul7thGG4nKo6mbGHdzQg/Zx/zBONSyhuk82eZZTpZYKx3MYoA181050rtN29zcvZR5Lzo5ILlR
eqnUbN2R8kbgGVuvKv0DOZsVWiZrn4JozzeXk77QHbLJMNepjmLbtpyzM/VsBCn6jNDvxU5z4qRa
ZNAcAoGqE9WNlXe+I1N9ZT6ZCzkMrQimQO9Kwb6Oj3O7CSqEwGHTzUuKNS0AMZL/DIMziHcT4iu2
TDm40W5Ma/iptZYxVnM9OEoh6R2EfYWgDSfNV3F6ZERyLCdybgxbyxP65DwCBh5upnSUuCHE/JtR
6wsuR3Gyb8d3NpVF317j0T8W4XmAWTTq3AVkdN0g3ws1sWkQCkAzCAxNPvCXWxafZ7n9tSrIUNKF
rK95z/AgosHXnlxiH5m+TDPDepAZM8NPPzQ8Rb3KxWtE27Skv0Vk4YA1IZSuAu4lrfkQ5vG2Lc37
uk3Cv7PbIF5VsobCUvarEsbmZCqja9baoYwDOh6Kx54hvdiKeCRZSUsJUBKkkH44GbPOXBOOWtp8
BmYxk2BkyDcEdI8yisMlyG44zJ4VCecplz/DaXBVPW8w0PWnhGK/MRlNB83qTaghqcV5/qrPs5sP
9V6lOlsMO6alhlPm49WIolUp6wDpn8XyMweSpJexrUu0cvyTlzVRte7ZYIPIlEGx3l8uawbe6Z+X
tT89/o9lTYN584N28t2yBtqMDQ5z9e8tSH8sazQu4d2Tf4N9Sjyhb6doDU7aHZqOsGJJPNr6WwGY
++Tyh4M00Z/vX/rPLrwaCqI4G+24MgzmaUG4S8JhW5bBvsoUT8ieitHaNvjzpFYidiWdNMCfU4Tq
SRLXRPTAZBUr0ULEalBa0kGjGrsaz1nIzF5QLn55kvx62WbAjFV9EQBsTEA+0ZFjF911bPZSyQkU
w2igEuDA5BFO1UKEf0KzMRINYY5sOPqZ6uTJ8B4pzRetDahYuLd6wu22+NbErXLTQqpDpfogKuG2
8MONOjP/MnRYLnrPPwW1hockhIyj0psCG1NQj30TbLtSdyY4MgFsRcHvD/VgUAPKKdE3AVlEOFBA
YltNW0LRAg0zDKsm1La4fbZx1L/FcnM1TBDnQgoXpRW6ZevreI2GcxgCytHm92mI3DKDMZ1qEr5n
bRPD8ooaGna0/NLVwkFg5tMhvcQtEGfBRxb4yORua5atQXGnLIFALJYqGktEO3QYyfQHJhCU9R5C
j9g9I9ddmOx0lzJMaItn7iknnl6Wm9ifPjXIa0krniKh9qw4vxo1Nu8evwtnrSL6nExM0ESrqUDd
Vkn5Ivf+1zmm577gTtV0+RdYROdKmT7FUHoRxYaSDm03EmfPR+MrjB4mE4lvl0pEijM5ip2xmYd6
OabMK1pKK7Ra4XytPfgURNR9Py2U1n8cEnEX9IWtzSmNE2BZweJNTYi/EfgnnOPJDETsBoXGCBRp
rJznrVlHrxz7101V5Gj5HNIYh4EWdUiNJbaMFckyppU/3eZUB2I5R0e1KZ5B1zlpOuzw5ywq4gIV
oT+DP8+RT8RgXmPqp1rLBLaDLVEOqa9IpseUBkGD64tR12uzS72w+bQaJHOxXYlEXzKi1iPzVunW
pAetVLwxT1dNQFZG1ewOuC0E59VQ6RtchbRry/UKeAEGMU4FFYhNNQOeKpQW05scDEXNMBADXBNI
T1oorQS8I2mUuVo5PBix6ea1cOG9WIRFS6lRcaOh8KHxm8SL0lFxWaofRuQbTSsAU5h4/Bm76mqM
CX1m2FDiJGc0mhuU6VU72Qx2YfxEtgvI+gPXAZzbUPKxePSBtU863RH49KcDSQipH65J+GHOH1M4
uyrQGL01r0kbL6t2PA0iLr3USKgcIYIg+/gVm9WEIyUpzYs6AezgGEQwQ3rpTJKb/+C9REUvwYKo
QDzTTP1/7CWs5GgOPxyR//z4bxI9tm3suveTsEV0/H6m/XZEhqJGepu8JHQDqvPuv/JtK9E5IeNd
IX/5a4L7rtX8sZWAq0S9IZopmiI7yt/ZStg3ft5KfnzmFmfx7xV6qIXsCn5krbgP21lc7YQZ35cA
T8WKlJeqkE4dQe7E5DqrBg9lVT+F/nho69wV7rz5Pl5mCWDjUTuObekqeX01/OxK6b1ntPkS7/Wl
DIxTLXzJsSYU9PXI+rRqEdDh8DuCyFi1p89AHpjTTUArynKVkJwx8/QEJWwx4kObclow5YeqiNeN
YsL4oelzApIU9FgZadMgF92X4WouZI+XcvcP0u+A9Xzsg1VazISqQ8+XQ0YQ6qatoDbrn0ME9qwQ
3Jkpb88UPpdGLACKM8Eu1nGHaGaBqBM8Wj0nW1Bu1lDZUy9vyuIphteY9Qo4YdEdjPRNYsQZpsKd
HMa3y18Yg7gFEbryC9+VQxnnhP7UM99IsJ0S5feyGVde+W7eMygVUKdaWKrxtC1qFmfK+womy13z
NVdjp+F9MEL85QQwFP1sAocwVZ8q8HJhMaUbenbr+DK1K4XQ+wy92E+lh0mJl4qU73rjVjVvVtxt
syBeC3RQdwNsRVzVSTKuOvA/CgVLybTSBOGcsLr0vmBXieIOM2kd2oNU1vxZn+F/gSSWFA/06cLX
a3qWnnyTxcQ3INFtpzKwvG6ONUdVRQfwmuFMzVMkNrt80JbZvFboZkUe9uLc5GVHW3E0H0phNzYW
maAJRbw5q4LgyjQQCOy8Wusj0I3bvrI2Gh8joNAh8xH+M1uVDfYIxgwaDuhgwDEDQA2fHGxvv/3s
JNSIGvenQF+CqaGBpNdGH1YTgja7BH2yGv1MGXYQOJtVBUDOl/ZNkrmE5NaSXFJ3OAKP5rPgK/2R
mvPlLHdryAtI/dugood8XsmTCnNq2A91dtBHkJ4GTwQ5MdF85ssSg9j0wZLw6tAu0yNrtrmEk/99
mLmdEQtDytnmMzBVwoFUoAPu0vxuZ+jzZ5Fo0I8TI3dD04S7p8KG1UbMVdOwleII8lmx6KbyKMqD
g6a2YFHApeFfQZ8/KDgm6efqMRqYW4V9Lit0t5VJqtFrkNUUdY94B+JxndIy2yFcVjpUMzzNbAX4
10txXWOYV9UY00q4KVITTmF1FUSZ82RlDx2UNF0m1J/wJ1S35WtIfknoK1Kycb2dtOLSwpSy20ID
6C2S/cDMX1ivaTA+iuKI1ySprobUeYmKyyqsDNcajJcx8l8na2DuJTMOj1Z6FDEPKvPmIgVP2nAJ
KPMxffoPkq/JlNg+N0vfys8z50p74kqEI00EKld7YwW/sbFc3eq+FndIdqzhVM5yExeVvmk03+2D
6bnPnmbyA5KWOjSHbSSMt3IOIVY3Saz0w1fEz9e5smimRHpaqFbd0IJodA9RrOBV6T0zQ18Kcs9S
9XXop4fcGlyKHNxECV0LZoxQ+Du+HluJwZs2wO8pFFgYeJtElg9rKD2f6RG6Gej8Dzk+l1DEwy69
6INyDjsCLhT3SALkvqRsXnIzBPvD9fZpVl5Kxoh4yMlYIGwC3FAFe2x9Bn/ispqp/+AEAhSOLLbM
QD7wSrxEJIRfGAMAz4uRBbDAGJhVSuXS5OOzEE7rMaxWs197KtVFvtFB4e/xn/nSxZ9Vr80hVQYK
CLd639YIjZN+KFLqJwADxXmxlqdir2n0iZRzw1gKKl+WeEUXbJXhowMVpGf+Rp/yTQ08GLA3Yx+C
bWkCMnIWXaPXn/Rixj34btbSvm/gydf+dWwNL+2Ps5AdFQo56K3aNkZ2k8yOQmqMrSY8vMnE1lyo
3gSPPLCqC2bP/+fuzLZcNdNs+0T40INu6UG9FI0UN4xodohWCITonv5M0rnL3naNrJG3Hq5y2jtC
YYmQfr5mrbmQ9I8EXrdRUij+CCIzpkTLRobeEt4KPoyxIkFj6j+YmKMBT8bVbZI+9WEMa62Neinb
ovG3LsbtCfeKgynbJ5cEr0Hj9vNcIO/3bd27D3iBLUZF4rCjCk3yIy2fe1I+5Voj1qZLnQ7/RyNf
KLA7IGlava67GGXgPDeS2QNeRUTf8eZmPE6FlEMhZfGWgdjsrh0ov8VWelRWPbLJHK5eM1be0OCL
ja8XUifLy7tZS6Gml58yajN1KJZGpuNhfSBvMTf3HACjgpkmXUzR4qruZXi/md4tr/yC2zI/FAIO
AHKdFlfC2/DYDrld3eB5/INrPCixImwpum94NvMq6z9ZtJlo/mXrRsX118f/nBeYv7HFA1yOF/Bn
QOTPeYH5G3wOAybGv63Y1F8/izztN9oJQFvIgefa748Cz0BIYSAVNmhu/0uLNoKOv09Bf3neSDp+
qfDK+qYoZiM+iMfN2uhar8Wc1a0FVUqMTJwqyOTL7r2J11iGnJw4C0IpYkipZjj2zrVxhiJepoZo
N6P3+I5pr/AO9FPA43P9REpG9yBJjDFnJBy1Jii4m6748Sx5ryvhqOzKeLl4ms7JWmGw2gXkgSkI
8HH1Zlb6obvduT1XLgFHpMc+LOlYuULQOMlqzjRWjs0ZMqM9EDJC6YBDejW+DcfHvtt1u94vgzIY
wmZnkMZMEJzXhtWB/bLMLA1l2zo93OifqCsM5q52krhyBhWCvEVul8Pd7WUAWce7K+qE8PDy5NKk
QENhNwdbhhLfWOpLkd18Ja4V8ulsDbS2tjNNr64CXMOB/NglSPYIIL9YAZ9rP/ONsF7KJaYXqw4U
rOoW0rYnY8VrG7AaUpIeFWsfv48H8XDBkEb0dGYTQL2sUZzO/6SFJDotZIdh4auBWC15vXlTsuq+
GoirHODjZgDyi2gBES5P1dhyoeGeY2BBhjZn1SHNrDYEX8ilOwJrz5ezO0kS/KYjWQqx8MQOzjbw
c7CON4JY9UAuvij9ciSFDEfmgNBl0S/LF9aMnL3MG5z0XVq83xT0vxv+S7BIlpe3S5RsL2/svi77
xEsc7aRL/jVUTjg5ctrtF5xs2ZO5ThGXjC7lBpW2HNXVMk6YzKAXt8H+rC661Tn8yRXtwLZn4Gox
X3kpdtmXcIojTUZIfN+0IYFJD9PRvO4JNcGTitgRtRkeuuZJdDF8qpjcfOFUbRDcHkjTKDdNWL/T
ZAuf/OpKxjs4LiHXwcu0Sz/eXZB1O90HShH+eFjyv/lzTPrwK3/j/xJPMACSR7Pg18txrpmeKQSX
AcmfN5pudqwgesTOIwaOqzlUXzH5n7t7vhT7UBx9CNNai6fU6utZ4CsBpVuDzmUKkgP+dJ9YCbSk
1IgQ+pwKegC4/NHmfT2F7a7d3ZIlsiFcPJDxodGVQGrQzrsiEvzJBTKgC25Rerw2MzIuvh4JqITC
2B8cFLOfGXdgK35aj6Z9MvDARVQzQngnh+tJcnSbIFVrCi4Rs/6A5XUwHI1AmRPAfJOEstwfQE6H
lzXby51SBgw2aguvOurS1fjUFXjJ7MHv/NJLXAF1Y+GDmN71CwQraADB+juMFDzyFZyLfbH1qzfh
wLnRzflZ5SjI9s+G4cFhqTkS0PzqYASRayOXISjPRYLJ3JA/GYQTHr2L3wU/2Dyr4SVUNtcKvRGS
Sfy2aBxDvhE4X8bfhBdpMxyKpbLu4KcelTXCoOQbhSOfojdibFLs8ohBbfWI7Np4k8jRInvRTV74
V2o/eWusu0i1kpd09fAa13gzDHvIgpaB1L7/ZH/9sOevNu6Kbwkbd7DRBdM2WnmIj88ilM3asYqx
G0tzVUe1Xl/TkHc086i3+tRGLFlW0wYimEWa2VnFQih50+hiUSOMAWJYVYiWRAqj6YMYaKf1VVgJ
P9gxNBj7bhZFJQF7SLyxw/2AjYtPunHvlLb91xjKdE/WLEZmiskbU7KUt8Uz2SeJVX8SwuovauZc
VrNFqPrwWTSjm3YvgqeKF4sd+bOpuHQ7rEUWhculM2oPf9n848btrG++eyAPtvfPNuLDZWG0dec/
wcfIX+DEuVTz/0v+KyuQiGHUKg37k7HW9uqWVcznNbif60/12Frq8V/fuJf8Wf3OEWFdR4v2fztE
aUgDGWLn84Q1A07f2E926yqR4YvefWX4kCb86omW6Dy8s4bC/SrwQIdZq9VuyK1wH2H5deuZSi9r
WiPQQG4zvGcMOrFNFJAkqeLJVXJhUUOIEIErvABpb4Xjrd40AyUZVLM1pSlDjPSLtdJEJw2scyX4
9ROPmTAO39eFeTIK0JCHy1c2OGWzzoW14ZMbRN7ww1cWm4sQCfcVCOIKQ/SVNToq49sa5x0WUeDg
5CePm1aKFovXmB4Yv1cTiq1fVrQC1sObIgDJoC/lLSUnO+yHRcS4un2crt8xipK3dLG9fguGLd+j
Lj+aEn6bzTh6onXc749Bt8YQ4otWVDrXqPbMZXeQrerMONwqsbiRMIXMmwzRnat7dhb0YbfBFPss
c0qetOfKeY4Gd8QQ4DAPWbAG9AYfr354JXckEA9KKJZW/iEQ9YHwuQ7uDGeequXEDesDrJFJqGpy
boVvevA5vW79kNxOCO7L8qN+Rc88640Z1uItDoCdfCer+L2UCOpZYYVFqTwumSUFshPRspM+oq4I
2gvmnHPhuDhxni9O95f2xN3y/sEeID8S3cEeMWQfYMzDfKvyFDs7VCEuzRDs6LORYYD19gnBjzjX
P7Ln6Xwd/PyjVEIFraYVH+4fkArn/txvnwl55nPxdQdsesfxwPbxuRY/JCQbsbo2N+pgmdzFPhBK
YBVKDg3zLUI5objQKXDJG9vmfcMhp9nvfPYBBSovEEtW2gaK8gj85GLd1DVZRbelvGMw4iiH/Ayw
E/4HDb8jvbvW6rzZ3P71qWrcNOQjFFr16rLTot4xok0JtNr9caCn3bHQYE7dLqvKU896yIry6R7K
4uYeTi8gxrFLvnQbgtNYa0JACJXnYgxzTmiY7lBJFiv5kK1x+TcWMTCiN/T+Y6MFgsxV7pzWeeBu
UktH+EKkTVTi44xPnOw3negpTgvchIO3o71GFmov0M7bDxJKM7sJxnjbXQ7ifpr8lnd+t3DH+Xei
p3sw54a2whU/+MmQe1rxpaMmWRMAu/4ndx0zEEpSNap8Ew34/yH+VuZd3y+T5VnD8Ovjf3Yds/hC
ZRZMYJNMKP2v4gtN12h05N8JoH/W+mm/wX6GHDpTTP8dZv9H50FSITGFKmsqOhZoTv8FK4S1Jk3M
X9aUvzx3Y+5M/hTQMZpDr4zx9AhGOw3YyFG7efQWgICtyyE3TrXylGDpz5qn1FhOzF40AEnG8iJu
74zC+gQjWNs4eoSUB1uBp17bndSj7e0UcpMnYP/LCkZRcaDNbROX7lvnIwRh2UkNoJi7267ZtVvA
DCV0H7BIj61ICCwaBMYxjKZMyEsLv58dcAOPnhaeKVHOIVDFFlkal3DRsDN5MBh0KKNUDDAX5wYY
MHZS042JVK0Qf2+l5klo1iKFq/itnPIr8QO2cVrIBM99a574PLI6a6gmb0Hpm86nsa4YbBhvcCbs
ovaBuXcBTiBHWcn1po5Y10aAmxg5Cl8pH8m0dPqNij0FKWNQiEnU5tg1zk1uXzEcbgv8epWPknjJ
TCGz8zXRwg4pJU7+dFtWtHbryhafWesp8o/pk1+Gk05rWoHiWPtw2JExXEnWzX1D80dD3SJ7vyF9
zKlD4f+ZbcBEtt0OaLNJQnJSt+QkuPgaTqj+c6IClh0qGepdF/Ew95UNHAB1OLH47cqQkfjN1Vft
8uLKNa8KwzskeUsMBXxN5ZuGLRyHS3Qx3XxNeUQ+AVf6pCQ2aL/spRAD5W3aI3nPDirOJ2MlMvi6
GeeF27Das33BFs8ZVSCo/mWOqUi5cCsyyIP8KIG5jDiuBPOID6gUaFXWxuIs4ym3UvzaAtbAO6Hf
fSTkxkqS/SSQ6oV9UCgnlTfsXi8NFkneEDdu5Nn7w0ycOfWgTT0xy7ABeAAn0gVnXjMBzqCfINjk
qrOXxccNR8HJw2KjevmJTJNA9sgobF/6kjRLb9FYlyd1K7wUWTBEo1dsmgMFnhGhyEZaPp7uDZ4o
T7r6xUE+KfP1tc7C/vZ+3SywVomsUP30q3xKWNS7hBz6IveLPqReWXNHoIrhmywytlfvR/gDXmml
DpWPfbXeSb7kX0rvQtEqHqXIsJ90bvTycnp5Ji3QhmoeIRBgpGrxHGj6DzHhoX6yec58aUu3HsBC
pNFy5c0i5G7tUFCG+QoWtfM4jsc6zJ9aZsXhbc0s0ZYiLrITb1KH22Ukciu5bvRltqcpDlmtuMxC
fU2z5CMreuuxRY3vaT5IAL4Io5LCIHfSYxZx0wtSBzIVd1l4g9vb2hSR+jkYmbKocKe1gLrf79bX
wmn8MViERlj4uaewzTHs61oKTTtxicm97tPtItTCm4Mw1JtzcuhgjA0U8CU6mlJxurvdBgaO2XP2
KhBoYuGsj7860Wpf1cyf3RGImpaa+6m5SK78Bz5+rGHUxpJdqJjJCCgGNEPmzTJ/HtXXATseOQqW
tpSWl/3iYGzSZ1bYarg4YIGrn8X1Yy0F2TE5In29G263rNa1Tr/hoOLKFh5KsSKmRb3h7+cbUM7u
FodynWEUXHjXM56579hXbUrMyBhX+ZsW1HvwIhxmr/WzEnRfF4LlvTJQXtN9cpwJ65VHJUEykd5b
RrzUDmi89N2Cd244ewlW2h3Hng6e7iBh0VOtyz5fxztiq3cj5tADsTAmM5vDdHNvH7xUZZPa1498
zQXSnfv5wYv/wQ+brxefddWtaesrS3GUD2aaZ6RhIHf2xIJJQXMLRWwB0bQc5gb84rK9YwGDJzI+
I0CxpSdQPYkNlM5hV6EdMu++X3hwNuXrakbct450oFlE4Tz5nKOrvPCK78ensa/C0RG93ktXwEIv
4YVsv++CNZ1ii6cGX2MHs4fyHrByuyljKzmwLXxZ7CvZ4ZSSEffRW89vZ6y42G8cNByLt/bbWCel
a8B6xs6y1fYsNJkJEEaJcsxCsboZP2V5BdGHM7AhYsbPNskB5zwWbNom0xrcupzf0JsywVVj5U/p
jo/pe0JYxZ3Yo5c0A3JtFXwuhBNg/QwbovYkxiGykFb4kgBjZH7O50nzquKtwyCDW0ozkUUsDcS5
F67kY7Ed6HPa97v0nY4bYmde2VXecUwXz/RMhJJMEom8/TZZ8kACs3sSr1i4CHb3PJAYTwd6+TaL
vVwF9+Hl1p/T4cdkAgfQ1J6Fz3J6bG8sLya0grtC3+TcthF0kEKATvl7UXlkxBDp10jLKntCCSK2
m4mMIGSI8IWsjgFZy37JYfvFnrMp3EyzpS20K2YAAZ+rA8FQ8IYYt10l1if8B62ERB/yOoZoMWxu
FxIa7O7uZgUCGj/GSs5UfAqLE0HdCB/gCtxvL4oF31AfVgIuWOQfOFv1N+7RAn1W/SHL52l3p6UU
0EE706q6rAeGADFJKTay4pTjpFjrqk/+Tn5gEdldfIOmVH1TRf8CaDaUG9v8MBlWPdZy9aJVz6jn
m3rVG1vNJHg1FB5okGZDpvyi1WGZRQvkR/djjJX1IDRPV8ESJyd+LdWQboYFD+93FSRX+d1yi7wd
Hh/qLVicVTXUpeeS+9cFd7gjpH5kwiNiXsVdSmD3CQkAh5bT1U7XOv2NsZcrdg5JCbQ818+GoWAc
LS4HA32jel0+rt/SwyfUTC3dkhwdlDG8FUdWTo60A06kH9QDY8NkV2+UsDIt46w/1y/ZV/XyiEy4
JE72Q9wA4cYZf/vkbYiZjgFnCxIgw7caIOtxRclvHdxa1sVLOa05w585U23d5Qe+PgLCgl2ZBd25
5Q7PsUNLtIb2RhPpfHd7cChgGDjOGzRElviqfCk7AtxX9bscPci1StbmIeAkd/LPIjKcbCV49fLi
ZW7lQYvJvX55D3SXsC0n9uV3rEiyS54g3uj3zrs5RijwApDEQioosBlyGAG6tHmvL0J+Z4EMrCAP
mLM4tIWSXXHIHh6R7qsMxB1hqa4b2crfEby9ktR8tY6qx8k+33MeS25K3Ne4LLJPXmZo7PqPfFt6
41HvYGUyn2j85nlxCYxd9YHkjvuIh+ATkVCI6N69LxntuqoP/1P3FavwtR/dOvWYGAfQLY/JzgA9
4PZ2+cESu+I1EvDklctHkPKiUN4GrdM5+KyZ+NRW74u8fqZYnO6SLTJ6WXLJHW6elvxx2ULW3Air
6kMHF+ZgfbcgcHwldK86fTbRyKj39pNjeFOov5eb1rkx0hNC+fVWuMzCvZjfQrPi6pKV501btAtO
9/54grHjECUV/IN7OTxLhHkR5i7rJN0o/0cvZ/xNcfr3x/+hEgLPyGLqf4H8yr+hlFdoAmfm49zk
/bE/0uX5WaBsJZeCL/55hzQ3eAoqelHX+KH/VdKiOitXf23k/vLE56//qZFLS6WKJ6WIA0Ht7aLr
LYIOIFdUfrJottm9eammWLM08NgZacswrREamu5NPF1RdVpGl+209hG0uhyYRHldTHP3INrrQsSX
gKhdaGBg0xDciQDr7kMkKImn6YKXExE2O1YSIsNyjQ0NEWIXNV3KOeQH84Zc5VgzxJkk3c0JHtOn
x6uQ3e24YgShs1ZljHo9PzLOYESofNCNmR+Cqj/XolirfVMrt5hgl4Wqu0KuvEuXYrVQsUVes/Ek
S/c1iVMvjXhpUAwxARQ0wy/uqOVEvL5Ntm4vl/WtY/Y2pG5fmtEAvyzFBCkt+qM01Tpt6qeWicGE
IpIVTInTnyr6oRzavjwkjfhZ1gtH7AlRXMybdLH+ces+s0H5bisZw5G+XKSjc2mZcIvmS91Wu2mK
6VIf3jBLGuPRl6Vk2zeEYdx1R4YCx5Jxi4YdwVB+p1cTNf7EiIThgVdZ/TQuetSQG6bWt+d4IX3n
MVsIUwlvWuNrVxoKgoqBBkVTIgaPBlCyrm37mcvYZ2FcFZbZUa/RFYKihtpG8DeO65vRe5l2kNRn
yMs3hbumGpEUuR+GiVzb9qkyRrtuCr8Vbl5bLzbDTXgdSjgScXycsPtOxM0MC+1jMZSbGN6nSOWW
d9PGBA/zyENJ9PWcJHGBXHThKCeVq3QcpA3pjnVGHpIR68iOkXsyTujTsErLSG7bV/J8kamSmFP2
Ca1jZ7gj2eAMr1i1CBU63ssemfaXMrsCWmNVKLQksDc1Iw8uxd1tUs3R0BOX2QhlC3IOTJWU4Lpk
UUZ1ky9vKtWHUCYXuA1iAB7GVhJjtdDaT+LrKgp2ztMsQ6OFAS0H9a/dqjNaq3NHCZMIVJGIsFuT
O06fuQt2lSRiYCXuwpugok0t/BEknw6n7AKT6d50fP9Jj/fZcKpGcy2zj9X0XSujuJ66fYeASV1c
/UREfLbYT+nrI0mOE7XEIpvsWH3uL49lvEA8J6SHRZM7tzwa64XV1NrWIJCwU+6WpBShDLweDmc4
FmWQZVMwsiiUxzKob0UEjpLsoZiuW1q2D+RWgs7ybJyzCnNyPSYbzwZzEuKDW1lvXfS3KRpsyMo3
BGMduiodt412mYAvpu6l0zaP0lwLY3Iq0AyaOkPlfJ6cNxSkDId1dngg96FY9J8ycAuDhJZp9vwR
HK1zFrRAa6Y0o+gm8EgaMRf3BHGPFsrpIManI2D0VvQ1ZDrUyy+Qvs+p8CQNrqLEkVnD5DPwdFN2
5lW/Lac0uvbX43xtxTIQybtLTHZ/zIJ5k2xVUCFXtTqPwrop6PWKlv3OVbZaMovvckaK1G05SQXi
kGi4E/xwZ6uzuJxhUVsIyoI6JhyRQTRHDbzRbYZKxGx5O2mL1WjGLIR5MVeAImNxfS8Utk3gY67U
oKeHsXDuLAh1afbHXiCcy0icci5lkiGGmkzmXYwfdOVGs3rbLLDMMb5m9JAO9kVn2gyZamrpQnS9
oE8VnxeJjvKvWqX8RluZN+54Fw/G1H+jgnKbnOmveKe27nijSdTe135TF9e1WJgr/K64cJW3K2Uc
VD0vNS8vI8teKU+dx+X6Et+u2AIwt1f6usqSFyE1AFmT3lkBwhxpyEUMfyb9Evq+50RMGZQoUJKA
h6QzIdKsLYVcxVGgBrp8F32/a1OGFmJhGVUbqpr2JVXZs9Rcl6naR5pk2gV9d9NxcRKkSfe4cv/B
xYhGLBSOEkgdDG1BPP9HOQvTXG7avw6W//b4n8WIiGaFQkeUZeP3BJg/JMt8ydAW4EwwnzJfVv5k
IifkBcPXT0/fLyZyZs6IZ/gawQOGMVOt/4vBMkKYv5Yjv7x0wm9+LUeUZJQf+La5tzrNqt5k+g/e
6cJJAKSGTmB7P5AQhODvyr6qtArpyGGWW+K6O1aRtqz2KaQy5bVeo5BzmMPgPHXDWyAY+3JtnqX7
MhV5M4fJg4PkjfnKR79+Un8YmElFuxZdYP511K+hEAXFsQSncV9eDkTEMp+bXBhrss2G/vEyvgBe
AxFLVorAkDT271LQ7t7uG41WZY57d4RtlzmLJ3PumpbzuguGU3bMxf2NVNMsgGYssDNFhpKBsz1k
Eut0spvDSfehXYM9MgLDy5fpZVZDXFNe6FeZ7NPl9NQeuR0QSYdgRI+seGe2Wxr69NlwBXvc3kIG
rMW2fO8YbCw427WNwYGnWBq8q2LWFQdkJIhglexGc7N6DwRYpqLrDUeF0X0nL9Dv1x9Mo5bzEj1l
Tc/+20n9NojDIRCFg64c8x+xsUJ7UT6XP8ydsGEyLdnDC6LYwV34VSh6ZShFZWhu83CKBH7KFNHz
rsoVkkbnXwt5m73wmkM9qD6FF331KbxLm2uQvV4Ij7GSj+wVQcB4Fs/+7dX8wsDsqmdci8Y8NGPe
znCuIuoU1S1DiMpmYE701h3AKQCyBIEgU32LIR1S98dbHS2W4ro/9If45XZW3++Hx6Z7kt/rAzJZ
ZKjtU/E1vvTv2Zf5bX5DRukeUVpvzPrLRO5Cn0lAKXetwgKjEaNAyQ84SiAbpkEXItXhrzqCEHt6
7NvW7rYz7LDbLbwhHMLLMtkRlHqAfxfGIZePafX+4iaUX/Ck2FOk+35draeZmwcaMQJfQDk6spXT
ovblwZuDbaZM4jlCyQUFCTRVhsKPsAh0T15dN8I+3qL1zlfqp/lZHLi/bGbk6jsGnU3F1Z+idMXa
/pRstKjcdS+oXRnxHeruzE1pUwpr82kmhGXEPAJ/YXER5PlHBRUq9ZFMoVV25JBcX58MX0cKrsf6
DXc4+Q+vuV/5eXQ7MoWEBAbdJoCt6NEbwHZkGm69CdZ2Zj1WPgnp5jn3F4chmIeAJR/PxGMw6N9N
hwjKz2o1RZenPESUe3ky9sbe3Br7xT7ZIFsLa/8yT2zTCHnvkonRtn+r968slS1uWCAkDVv9FzsS
vTfPVXDZwYT5sy55M9RMRzbADOyG6c2q4H6jQLaUgBXphyQ4DTtViEOsLCitlC/kJNpb9Rl7w6Fm
INJHbdPbKgKVAeBvvGI2WbwyBkA8p1iEykuxLeX7vvJkNtAS+DSTIW4bmGFq62c+CsIGc/7li33M
DtUWvzbbvPjjPWzgpW30yupe6tJukSfsrpvrJt0NrmTLnsY0fXPZPVZKpEQMgTzmroianJJ1CAjF
3D/48NigttksZYLOuvjTPDC9rNugNoOLjoybNft4p8Df3yb3skt38WfdWUghyie3eX8gakU8Z55E
Bpe9w+CXv0YWAgyQQvAEnnkiLrJ7RywhiYFg2gaVXbJGKpdIYUn0FksIFDH1rn7qVwTGr3D3OX3Y
h9nSZt3gMARbDuwEmog5hUWJVn7GSzkA6jy9Db66yk+V02/7LfXlS+U0kSAx0MBm/CStH6AePPFp
8Ad2143NemV0oufxqD1LUIFZfCxezADNRRzzFLD7O/cbGw42MNawYUKDnS94SAQyOfV52PRffPXq
qrgmQLs1EX4W+7GLosfusZsfUgRayGAzmp/r/ExnecT8DOfLZHrZkv0Yz5Gr6QJGW1UOCdgpwSGS
dY8wExynrbpOVhpMedAVzJeZjc87ctDO6/QIpK1+xTjAMGpJHNd1N6wBITbPM4bUzGzUEzgGmaLx
j5TaXvyjOPEP0i55vr/OUxp1XC3O2Y/7MnlupuPggbRyJNVd7AiAXlbLofYobLslikXcJPK+OQl3
X/rSHOlcv2a1dWUXxzCLBp1hbmtlwhfqc+OE3O6205hv3QKvdg00CDefWTZMwRM5WHw7Tu+H5kM+
uuq7OLOZ1wpf6ugo8vEBYn5ECLbSnuqlueGLqb5u1kXU7RkQiKuujIgogbQycq7KFPRLcfHcJWsd
hLd6teBEF6kt46F8Tvpzg2ehdXUGUjdPzPdafwY74oiOgDJIiaqw4m1I9Y7IJFMJQbUKXg7rWPh2
N/phG/IxYDv1jmrG7sB9PzAl2DaNCEOvXj6PtmJltsb+j+6f53n12sOwGTYSwhkqca6zeOBv3XmP
kgTACL1ElsFC8ho+8m5aRb0W3Q1i7C2C5L6UkNx68+YvEcFpDi7MB+4Sfmcn7Ysfph6YAYbSjmGJ
EhpP/KiJ3cEmDWQErUzpoS3Cl2UOqVk8jBOytj6gqHL4cVCh/DL8FHMO4+j2ORmDon02pn13Vp4W
qwonk416Fl03Vzzx+W+CgVL+wcpuaMcUiZoOtW7mHmn/eS5naDLf8OdS+H95/E+NxUxzNjAdkHby
M+/wD2U30VqUtP8mNv+aac1Qjkp3NhMio5AQPvyhsUCzQWoX1Cco+WhC/ptSGM3GX0rhvzx1c7b3
/WkyJ+k38qhpegOeBG7Qm/omyS12U4P7dakbrxlsJ6w+N1YTfFbqtFsKWQE1tzL5eN9oUctJPMV6
/p708TLOfqgYG7IuDhW992p1eTXlSKx3kjTRtu0v97ehEX0c0L6GjLFmkqEBtxQhoM8xCCQuaXDD
sKa8tugUsmvs63jR69wl1QuztmGbwufl5uskuidla7dj6XYxIDhRdebhTU/CcR2fJuhBj3T94PPS
y3vJfEsrEmTvJowEIR28wpC/m4diXURl4q7JPTvBeU3ceXjJpKDu5SCO+UjcOlKxiGqRh9E1hIIz
dRR/1MxLtPwBA9hYlgP6RcaHtQg2uCGcQsuecYu9Kcr0KuGqu8RU37dc4FznnjLKhSNW1eFKPIRt
PlKitcibXeXGZdU36bpnCFjnDFOaWd1xxbUoJjjyqoQkW834jEfdyzoQ3JIyCc69QrvI5ATskslh
3Ge5z/XyrnrOEk6Dq5ReAbx3KAfQbKU91hTOj/tzwvE94IDRMymsctS65vd1es7U27NgMJc3uBnH
QnbkPtxh/jEK8CYyUV6Le1Kuu6GFQ32nF7rot3deCPMwHcPbMIdkELmzGLPvQavIhMCyUgFrK4RH
kD3uqLM7f+jV5XRH/E0Adiukx1Fs3HpAr100yP6JTYkFVMm83+ovMXsalJq112tVd+bvDKx/ZB4g
DDK6YWmWWi3g2ag03//vZ8/7vzB3VJlG+tcj6W+P/3kkwXH7n7n+786RnyeS8dsCqg4IN10TiWaa
D4ufuwKV3FYTu7AsYigBx/Mn5KfyG8TPBVqw37FwWFF+PtF/w9buf/n3X+Br8l8NxX955dpfEqKq
y4OpQWsiOr2aUYVXfUju7900EJGpQt+m+2WUP0oPV0ipc3scFBKd5WY4SyTiGVan7irCWJmuHtiI
ifcR5Q2b+a/44ukLu9c7WxNXBuv1DsC0/djo79evfrJyaat2OL+g22uDZMnNiz65ewC56p4Mk3Hk
JmvcI/7r8l7U93WOLsAbTjXCqxk64TCycxVapjQErna7+XFQO5PtjgRk2A/2aQmyL7ASgDasL93V
qFlYIAu374pngRoDjFfGDACd0lfLx/XY3pGbk4okPE4LM5iEu6f0ZB4RY6h9izIYauT9rMMNBVNW
96FAckBKjsaSVL/8QagegiaRphnKvioch/veKGIYmVQs430Nl2gxYFUrb4yT0YlPVHrthfOEJTsq
kLYov3SM2ncU+3zLg+epsvSUMTAj6iV9EQWTpv1QyHcVqN6RTieLiYV6HClJ717VFTFeeb0xZDwX
YIKSs/zeH8b1kLxhW9CwypGS5cQPxwhADL1np+6YBxwLR5WpuRqUNFHHaiAAHAMQzsbI2BRLJM8z
vsIqJlvBQ9ch87NoOZnyAfYv3JoBJ5y0z9bt8X2MNmpoyb+fQHHS6CMq4zrx01Zs7jfDS/00fScb
8ROh2IAvZ4a94eFOVCQ6iH3Ldt8/ThOeHncwHd1soJ6U2LMd81Id+hnGadj4L0gN6j5ENFfpp3jZ
XCfZEWWU/iUJhl/+kIaP3r6sAcZ2KM7s+lNkOCv4k/Q0mu+FajJPwJ+7vWVhLzBcYDMuo264YhB9
3PaPYVNPCcfnKRldpDN415v+LdVXnIazbJyxhxZ1yO+tyw9gsRlKiULed1ysbFqTP64WJqoyMEkT
H4F8kT01cFwsjVTYuwAvXzvTll69QsBZ2yD4L5+1u7jREyYqTBzuC7+9q69xZSx7RugpnqEZoWGX
xkGEqiF7d27ugfGdcdt/RHmxyuutJm6vNHxIUhZ+rK4EPkeXHVFZGBs5yIfBweBwm8O7l/864f6R
hznOv7mwlIBk8o7ClvcfD3Ocg38Nd/37438e5ovfIAktIAcqZAniFGSH+/M0X/yGnZDJmjybAP+F
3vyf01zjoMfKyJeM3+Nf/1xfmhCGgA1phvI7n+gvp/d/Os01/e+j1j+/dLClv9aXRSF2Qpo/EN6j
FNAj+Vv8blaLT4S2mLw6iCj7m2zdEfWEeRFJSHBA0O9MX6qYcLpoHcj3QBphC6f/z915LbmNZVn0
i9ABb+aRJAB6kyTTvSDSMOG9x9fPQnfXVJU6oifqtUIqKVQSM2mAe+85Z++1SaIwt4zavOHeV989
l5TP9Benn7+bVihtsexBnsQPsWwouTO72oz2+KwGB/zMI1BdWFjHrrupykk5l7gJwl3EBHfb1cqy
eGMDIBhjTXeMG7La4Mmw3gO88tcS3cm2u6rlXrlFUBHbdbD8wrq1FEUHxxk2rkI4eDC5Sjq1syim
ICdjG7UolQ5pag94vVGkMW+6cErEXReodnJL8KwYp8oh1qJd7rzGEd9FvE/3dFu72ak+5O/pRYS3
GNujuqDhyK/9o0RzaYJZBGAPa+HGGslhFVeAHfx0pJm5nn5UH+XX8MRQBCnsiUzW5qS0u5F8AZYi
V11BqcCjsGhO8YNRGicveq5JtQUQWWLvKt1JXBgKGIENoVLMk+bxIfJ8dUlrtzs1EehepL6r4WXg
kYE6H4i3g7DLY1RbjJbCt5JhKQLRcPm1f/kwF8f9+YxW1w3dau3f/UPg1G6+xd8P/a1Z9k+WAxCu
pV5eGmvz3Oyil+iz+BSOCCKrEzX/2lwV6/YtoBSmPh6B/9CcpFcJ9mBZA3mitfoWkAjBJGuZ0Kwx
vpg0iz/1B1fZ1rwoq/LefU6faWyH9Je/GfKmr+pVo/FZHNuTvsZjuPDYFzhFCPfhUq2faDbDmGpX
dbu60dJWPse3LEHSWm7oXlduvfLPwROxg3ZOXwNYFcSJD9bJkNm8Uvw0PD+uHDc2FoOGAjDf+zOm
HIfahpzABHV1ssRXVqBY9Gw82wXeCdg8u+4ZM8pM6Jj9N9lXQ7KGHawFlx50sh07OxWemhe83ebg
WqjcolM4usPL9Ilc89HRhy3tBCQ0frISS+ouq9xoeESr6YW5BMpUWpO6tAs454C5ou/rYYYL4fts
k2fE0d4p3MSbLnVJPOlJGkvPEimDK1xBRXruZRol/jLGVQW2jraZZYeVbRYQlRioO/lpAKm6QoW4
QDu0Q34nrpFJIXNeq8xVOMTv+CVHaP0CBoTawBrYPYaFrhFsAEgY6Vbo0GcxSNAQ+E/8JMQv49ni
RXXnAWV+0knD1Y+l+Q7EQa4qO7tg3/FrRtyUc++9fuI8FgWrV2QJKAyME7/XkktCsGdnc7CNBaNh
XWxpya3o1dkGRAcIM66PDfGp3v/Qy/KvaMjSL/Gm2zRgtG9zado4lIzzuFPXtMppse6x6e4sl24n
e/Zz1K4QrTmFK+5ip1iCet1BrdgJaIdbRFfKOTjM30xmPtGvxhVhbq762TyXaJW5WeOVVDht9Mar
wkwkEeyyCl7i/iEJ0AzXiOtoPSW8RZ8ak4YNYsz21uRuhWMts6PdVlUdT3RNRsbliqvhoQZ7+m7j
oT/lK8QC/2y0WXRajTefyUWLDVRYBO3f2TxDDC5NFEWSZhYf3ZT/vvGySf+5iqJn8+vj/73xmuI/
8LmIKr/8nwH/3xsvf6WalGwmdn5Zm+uo38soNl4TMKDIBJQ655cZp4GjRkfChT5sDlz4a2XUf0qu
/vTUzV/KKLweY2J5lbQ2JXVlEi7pKxKAX+McZdZj8Gj+DbteO0s5ffmE+LoelGdqsrO1JSIUuaJ5
0jXkKmaLrAvXeZc8mnJ0xSbYSEZ2l9XirRmjZ/QMKyNtN4GabFTPicp8w+fBrGx4GE2z6XBDGoOy
lYpoZQ5dggjGPyUC3dSiz190Zh3CzGQ+Wk15F6HELaTaiImkLg99TsoNoyZcFCBFNiZ8UKuRyR2q
bFRBxE5Vq4mUEzHw9sagvhO8sFDakuQZ3L64mtxk3iZ9FhxFW08KFG5zslhqxJ3V+2/GyK5R5Bqq
XOHDSFo7n0OYRl+nIS6Xb2otl89SJe5kMwMzRwgY26VQa8WSRHfUDwm2cEOBSm1s2hH9CcTADSqI
W4LcjDevGh9+gLxFRG8ETVWFjUrXJZVvxnCwknYrTycS0xdg3dAHmfskfQuzr7KhnV1lcDYwswsF
xJGYHle7T3KEz0a+oiKGt6rYZcH0FXd4U+dgqnHrMZkMCUOcILc1DbGSonYlZGCcE9Mdw6DcidJd
WqiPClxOGzR21U1u6odraZYORd1RQMIZhY6efOYCBJRiTmafXDWebIFMpk6kFgFmpcrweIb85A/E
uzBf9juSO7XcDmNkuSbG2VRg7yzzazoGOykeMXkG3lGXC6qI5ixUa2nc10lkoBxiVEv4RonwiLj1
lSgqybbU89cw9Y+qArG5mz50Kd4AA1z1YvqYZEaXql+RvYtijxlJGn5VbbXKBgTOSo6zINHOdRgY
C20CPy4hHKZ/sQkyfSHXEMEyM7oOg+C2/XDwI+tRB+86gL02cBM5Ti7JmDB0GhvHyPqDX+VEdgUm
5g3k4lN8YFW511U5UBB+JJ3ucRV4+wFQXq9mx7RrA8iv/bjIB/B4KYHAY2aBUiCIQc40vJdAqbPJ
gjbtQ9zLGNNMxD1ZOn2J3u/uodzhpA6Z+siyqzdI3bBw1ZWxquhe0tQAFwGhBzqwBsNRPmVCvul7
fPF+fhvRqzlV2azVUFwmEr5jpiidio+4t149U/C5jqgQJ7KrIhptA6z5PpAIhsWH0k27YDKP6BoR
z3fkgKZz3HtOuTYAFvZpEmoFr1QhZCVOC7stOOaa9ZvJ3t/RlFsaav0cD2pJbgoT9NiKv9Kk2yst
PNBImWFk2QU+iZuhoR9yiPGN2vRu0JbEROTCsDRrWgcpOgHfqr/VBpIhg1DQ+B5gYGMIwAGRRcGk
OGYsiem5V0xWsBl55m/qzrx2VNRS0dqWH+MzbX/CWqZNQCapQpJw+l5KxHwxchdBIAteswOv747Z
cMlmE3+Jm7gozwWjP593IaSnsiiKaS+YI9om/TJksU20DcxEGtJAeZ2MWr6eutXfunJlQiAqBD4o
TCp0ysv/1oZUfp2MUPn++vjfK1fZkDRJNVmODfOfwuTfK1dKU/bCWSk974S0CH/rQ2ogD00Vuo2i
GXzlP/Yh0Q8hZ5oHJhbIZ42/+iuVqzZjbf4YNvHLU6et+afJSFiA2AssEzuCBepVUQo3tiiBjPnw
WRFgOWwCapdZxDhE3Aiy0n/FPexNXziW0ew/EiLHT9oXve93atox+4xXU1XdlaEoZuQzjcxQK3aB
om87ZU7Q/KyV/Nmw4uHq5ea2RsgIZBhNgNQ/wqFaGiyoYO6PWl2/KIH4lMx2+pbgAV8XiF6wnBx1
oDWhcdPkdtlpJcNhYz2SHlhV0spHz9qn9Wqq0T+LWN0xrlmUTXLWrUfO7hqaz678nGA9GP4HWYY8
dVvt1a1F+K5sMY2tto1FRDUer5SgJIiH1OVh5Rj1ZYiJ3Y4oA4Dd9miLQ1p2A6ZUdV2BB6rkcFmG
oi2OOPQZYZgEsOkJqUNi86KySpcalJMWE6dCxZk1n4awN0OqaARTNYk9inzuIgrF4SXoWDcl3lgo
rsJAeJ04x9UQk1MHbFJtceqlcEfSELHjyT5Q45cMKW2YICog6AeKo/WA4lWrThqjeepishCi1PFU
gUOGQfkgTTtyWYuVb6EMZSqkoz8MCgOd5LAvGuBlDErYa5BYMNYfsmUQWYdc7XYEn7MvYanqp+pU
xeFj6oN1OyRLEGRuyhCooI0aIh2CT3nLSB/XGOrrc/gCDQsNsGIBCDhrr7166I1dQVcif+QIsAUG
apbwPWVM8gW0G+pebe2CcGFRG52II5JS5OU6YBPxi+kht+gyGaQdQkyrkpE6eky7Fz0LZM7Sine1
P12bLia+J7ZbfPh1ET/xpN66If4uR0p96V0STD6zd1GmU8pX7mp9MYJYkKEn9D4AxIR/RZ1Wxu+G
jpVN/BKVcF1VsjPMphKwv964lelVWMqzLid72cKqzTZRptWmCCtmYnDfTAbSCnKLRt3UWOMm2hil
efYZ+ku6OxjtIsHtM5CypPKvONcv5FajYf9Ul986y3ZZJ65C2ekh5qEjEZmTozXyxvTMQ0ndlHs+
EuitNMu2+4+BS2E0rxWYGygxxNnTYFYRspy7KSALubSl2SMLmdOorVMSNJcJ4lw3keHdr8yIRkU+
KBcPkZsyFh9WGR687sJVbw8WuAaxIVirO6Y97hyrRyUSp06MlzFvLkVO3V/d2+LL9180sA7B2K10
zmhKy4BPesrQ9401HKDsOJlsnsTEcK33wo/nTcup3Q4DuH2dPq3PwFPtUNaTrIuYPIheRA2BU0Pb
RqGeRLlMNAv86PxZwD0htJ+MzNA1QP1sFQKiwAInV40IMj2KqCoZhLS4AOsBLV5sJts2bZyxzj6D
FM7SSHApauKvJMlu/YCzLvJg2ljo7SK5vccWhKARSYkUqsuirnfNeMgVOtK9INkBEqVJk589jVVE
LgAoW7uiNu+KXD7pXXTnHjmFDdpf8sJqH/hjS3Nfi9FziBD2k/Sm6ZUA/PkzH67znNWrOD2SAL+3
lPbGKQUdsjXYWQpvh4xeiVzAqblj8cAt7u1MjbaSRAlDi4IYGJR13IdK/5IUEe6myXvrwnFWJIXh
Ug1ovYvT4PZMbdKC+zF7r6ne9cqWkcp15jryWDeyZqUyaCm1L0FUrnmbuhbwwVQMeact8cFo7c0Q
6pUxpa/ZOIAGTEq+QSohxxpJ0tI5CkuMDXzrmM6rnBSXwy7tZIYxw5cRpkdRx1OY9uW28uO9FAzR
S6AWw8qrcsPtZe9CxDzPUnTTov4YmGaUlrEn833RFN8xU3DPai+TwWE3fBG6dIVgfDFOeM/EEpEo
GTix3F8LIX0LwjaHt1q6BcFpSY0Cxg9PpmQcpIA8FgiRNV8zxzyp1g+d9qdmiLYvXpQAfKIgXjIx
Pqp9+RnLjMEMxeoZuxBV23dYD7RnXzfQRc4ocGSoccYq1AROKOb3emyeuyDZmLlMEB9H26GK1m0L
2UUiuy2KEtVNFZgrIV7C3Ligzl5qydtYfstS+4b1wFEi+dtr468qo7Zoi/XA9D0YM+b7rUnnqsq2
QTM+yThu+lJ6GYhkqiO4WkTZ4iahD6fSKIU3EJco/Jtph7uDQsxQv0dsbok17JLCYprP2LkfCGIv
7bpuCb3Xv0rPW/l6fYrwchbdcxr84Kpt82obqYdUEF4rRjEBYx2I8W5dzWBfKmZcuyFheeh2A7it
m8Kao/PA4hif1YSEQdZtMVNsChBO1OZy1LgGM/rZI5zypj/2vnAA0QxvG0KRhtU4VJZyIZFCRzM6
mJVY5DhMVMdRe8BMdhUzdKYkFukmx1wjc5Q6vWZl8v63Ppwy9KDBQhqZLtE6+a+HU8Yq/6Fg55F/
fvxvh1Ooi7PaXJpterj15kf+djg1mZ0wxWESbln6rwp2kww0DHUaoZj/Aqr8LtshlEZB6kOPyeQE
+5e6O/I8/v/1cGrMnj0qKTDfhHD++XDqJ1FeqELcrRlb7PunFMxGd6VqwmwmEqUr2mFBRGtDUzhf
CbN4nZaCACOKOtIHiW+wyd5S5Q0Goo0GeFuc4q2ys7AQs9pOM5l4UUSv3MzkVIXWTtqb3xry025t
wq6Qd9pXrznIafLjdJto8uzUW+6t9zUeYUf8Fr+hOO70/ZRLm6h9ng737r0pyLyGglI5EfqzMl0I
ZJws08W4TTbiFrnIBUN5/K2fRmzGVnbW/E12597RMcXSab3G19QE5VQc+E2EUUVy1KJ7VS/kTh44
N128h/9Sb+kHuUiradm/52gd4VugD7y2W1KAq0VpN6/5T/xc27OIjxbGKthm+MznRGkldeMNcCya
xCIQusSeQXU/wgrvbHbv18bKtHWb1Fon2uDAdfFTx/KWo1jEJOS9izaAteRX6YcjMVpchqSIbzEt
+Q3nfEcCdYwQ4SuuVgnptohsrkpqKwdpi+l2K8KVWcvxLc8xq8us36VdyTtiROWG1zsVoLz0Y/Ml
s9DRMedVyBeOf7D/ocoE2r7bG8qsB115drKkew287obI4AcZlUhWIxNe+uhIR0WgwkvxM7lENvJU
usmZPbjQfFn4n4VteTNf81t8q/e0KJacipofniR2oHz8V+37NfyP/8j/Lff4o7xD0pRfFWfUVX+8
68z57/+gOCuMtBLDJOzW1Venr0fRlUr62Wv2HsOd/FUa4ES69/rKmGWmrkV7nlNawKTM/ww/20Xg
ejb4HJv2Oc2dFIJh/axi/NZdcYvYY/6Ahtd+tFtb+jKzXbGv9sIpPmYbySk22W0+9S7MH4LoJ3pe
RHczmrdNPhd1aWJXhnRyjo/BmSwel8EkSQ8rYPIX4zQ43qF7jfbalQE3l5x8mL4N3aYjx9Uk7lRE
+dDmMaITTsFVqJwAoC2YRByyPbVFUa3Eaa3IzzEgSlS95dK6Sl/egVPyxX+WL8WrdAr208n/qRiK
MiqwkwQLAt63VeUoDJw4D9Cr+GLctk53o2vt/c/pHL+gv5M8SPhLZWO1sD/JSj5aHH4twjdt78NU
XC3YcbfBQLCaG4mkyXDcLaGKjW5AHPUWn+PLpNKEXabkjqx/kkP/yeYGQSRn6VgIbyOpfj3OlCuA
lNXs0e8RHpt2i7LYWofhhhedvKJYT9Zj81V8V/Vqxm5TuabI+BZwV39olIXPz9ZuPALDWFczDehW
XRkf1m7i1IdwS6F4mtblIaQsuIbv0Qnw63WWvG9KOGhQlghhWQNhSgqQJHJsG4iJY/sGgxb311om
A1ZaIE4TXsZDup0NOsUJaOZqhlNm1/S9fsSX8BJdyzvHTn7md/kwEmwb2jlsivpdWvvBTxvv5OKD
Uj7zWkjZ0Efi3Caxyg3XIAJJonoLEM7sZ16osdNJOD+GxHZlsFaXE/YLPnxHtodNiuqo29dPn+oS
hQ60H7LLQ+XA27Cc09lNyD0LgCYzuX9FyNNNvkskp6Add9HpFUv5rrGWx7uWzzxZstDQxT3EDLau
mH+v4kW8NI56aJziVXRprIpb7hVAC8KLPizhYzNpu4+HQl6Kw0bE81A6gWK39yBYcHipiPEWNooK
Yoih0+TCbjmU7y3ot4BDk12ckmY5mQtdxbZDQgp1RcVasp9u45wUrzCf3KtchstSu/B/rJkf08JR
UVbsENUbSTFHP1pOm9mqYqzpe/I1umvh1EsAtBtCZDCytMd47W3DdXkMOJ7aIwNP6KLegvcxOZvJ
oruF0JjQC5nP7dO/7FftJXoNXmveMS6bfnI51FOhV6eeYGLGZPQgnd41P9I1Ksvv0ULOpamgkvhS
5RNpaftw/c7BvAQDCxzryPeaf8vO/q44v8t2t5EAPGRvhmM5pJ5Bt9nxzOU7Zq0dHwcuQevO68DK
hBhWvSdfGMK853LrPav3woE5HjjiG+PtHdmH5PpM83C62gUiUHUIN2SB6t/8gQ4n6lKigR0Nlk+L
ZmdejOmLHxtaLvl2yLexW0BA9JaV/+bdsvAUugBLvG/LuCnq+9MjP54sdNznagb8/wQ4MHAoTAvG
50Aj7U8yk5byLcNYohzkZXEuYYmen85gRnP35tuzY4ZP2xHQnnGEB0S8SxfPMy04g9UAqsiudyUE
4SRiKYNp3u98wFsXGu3qrtP2UY/oCNvTUhyX41bbh966hwbUOv3ZL+Cg9eJKF4e1BLGQLrANv9Aq
3GGdwczY9G8xdn+O6QvepWonMM9kt+K22CFoO4R7jf/kk3zSr9LFepdAgIabuR3PBmSX+9nh5Z1o
4YvzJvAuvQCKQfK/yQ/0MECyuPWhOOWX5qSScLlI1/qDSairscbkF2UXX+bFhe98eQpOjNA/mdmv
wkf40CK4tPvmExdyRc5mxP8WIJ/59+pTww4DoYmjTmH/+3Ol1n4xb/iv7qRRSyLytRGv2C5mV5ke
IcbUGKEKBOICteuCbgcx4O/le3Xt7+MjWRVXTpUIHMRF4sytDrj/Mo2wbe3zOm+9f52G5yx77U27
MRATO+NwC/y9QZOdlYRTywOba+SE7wCEp3UEM9l/z3GWm7YkfkbRqVtDkfMbDTaKBQhn0e3iAQtA
D5jGA0Am2WgG2ui5F55mOhSPmlZlfxA0lwXUNG1qoAiYrbKru1Wfrk1OFNXboD8Cnx3rTEy6nuBA
E7NrU57qio2X3vl3b3WLQJmXeQvhGAcdfS9+DPOtqyV3VkI4mHy2wj37yX6KHzQheP4rc6kxCAAC
8FV84BjahFRRxZuI5Jvah3qXNsOT6iRP9c2a4V9bQJfhspoW/UbY6k51nHlL/X56rj4YBeBx0n4I
EuXYkr9Ol9w6TBdFh9vEWYntWv42Dhkmt2L5Qmb8XFS1M8yXFexC/FRggF/a0WOEz6sApB1Q0CiX
2oHGy1W/+oqXX9aym29afIEFno4eJ+h6BO4st9ttStYMkWm0FnKyIPYpXp2yw+uYMsM5ZtXZwq+M
6BB6f+BM4vKrA8bsooVBq8LBCrsgxxs7RxNz6wFOzaaswWaouU+eWl5pwvIHQBWWMQqEZ8W+zy48
Dhj8kPfq3viIdobvCMgQPKjl3a01dx7tEQ9sAR2VT6hXL9wtCGZFoAML4WHco5/6i+ZJ7a++EOGP
9xZYlVL+jEazlNQLBWnHJtoemT/1EGVJFDw3KCmPMzEneJAtpp/QSYrgJCQXtaPANg19x1gLIHGY
LQnjspFmFJsxv7NAa8/oW1BM8a6xoRlrtkif0/Deqm/JW32c9vRvyg9aMS2hOgZkcDS5nrYP2LZ6
t+lQ9tQHj9NnX524PnpkqYtmHT688JlrZPoJb8FHWpOYsUnyM1OtQHNobptXf5+AO1xMF/0k6bt2
TwrkmjRl3smDEp3pZelHSKb76VUbXtLhmz4LyAYG0LDqCAt6U/1jBAq8cEtHuxuPifxIfcM4zCqc
NDnBBakZRBIpJn1F1Yeow0pAOzkQt7X2Pr2XbFtwhmfexw67lChwtvFXvZMNmEGRC8q96WloLSfy
oo81/bPz7OXxoe4gJ243ERETgFHhKn8IO/mdPnBvLH0uDbopn/ITJjK3XwvnEIfxNY2XqmYXiyWz
KghtJUBAz/pU2j2bNl7iS4A4mh5jPOq0/pYyRtkPBJxtuDIx5YHB9Vco7WWog0/93p+JBrTvhVlq
0wMQ5PSneM9JAeB9NSr38FrITjdTQhbZsKR4QBEGzKdudkzKGPhJyHdHt+JgyYsoLrFTueyAnA8z
lwRirv7lT79ODtZGoEuquRNsX7C63+rTRVv1Mq8Kre+q3uqHBCnX7FIzlzOwTP4yTyEMLW1hgsVk
D0DNvNEu1U+7KvTX6MPIjzV9eRDBtvmp7swXTT/qumv4WHXX+dn3V3nXIWBzRpJCPDdubbD0G2FX
awpURA1vn7xLs9fH4p8GTyjyi5d4wwrFloMWiu3nKtx9gIdYUFby6St4BjzdOsHzjFjm5IdJOVsT
HOICtucHlI0dGrCAlMR7BAf7I9jR99+H534VIZrG1Ue5mh3w60GkOhpn6w2vRkDb6UwNG9jVvQCJ
jlJoVW806l8uKUKjiwMgMHx/Ub9DQyawxnl2zopQ+E/6+xhu6GwLMwyNckgZjrVIzvM6ZpjhxD8N
0ybSooG+L/KfOsUVB3nOqahC1uquPPEkF8rdXJcOl0X93XCooxSMX4f3/qo9wi9eiv+VO9m2cctT
TnWubZBhcYq7F+/Q06+gEodNeULWa8J/e28uzZMSIobub+K+OSJZ2/GzPM/8dtAWWBzHGy7QNahx
+Zhj34Zn2n6nn8xFhjfxaN3qz/4TyRzXEIHekH+T1xIfzbKcAYz89HZBt+70t150cgp8b1dDo3q3
xpFZOP431UNsJ+I4yu0R85u4Mqe7+I7PDYwhYruECfOiFGYtVfNQP6HOldygPgcsxmjbmWmCv++h
vgTbaFscEKJhAZ6tcqTDOOwZ/BgXUOH5jP/OgSeWRCtLt2h0wV5Q+MN/7a8xlaWU/7MH5T8e/3t/
TVUVHvELdpi2m2boykwlFvG2zTPX3wa/6j9U/rluWTNaQqS79rtkWSUhbzbXocUirlkjfvqvDH7n
kfWfemu/vuxfJMutZ1lDWATZevCg1FiD9ez107cQGEx+XhW0vLoBNIpFwxQ4VEhEcRFOEA/IPj18
l4Hojnqx66j+JMGZtPTZ8JQt9im7m12gfr8LGe6N88GLvbvOfYIvCxAGlmnXIpRjosXQsS0L6bsl
Vr1OIJ7Spxb8lNGQ9NxxkxjCUyATV+V/mINyKPzyNUQElBrJQSgBakvacJRzdRMyhwsS5pmIZU3N
Y4jrrZROPaltsk5kwc4tSmUrl4pVX9czAaqkVkg9/6kacraPsFevg26QWDYwb55pyQ2AysriOXfm
w5DjD1xxs1o6O8dqSeglZIxeRu08gMoSOEYYMQ4MRiZQBukktCTDtS9yO5JSJa61PN0qevsSzTXy
hB4E/KvfYtwNQlfjpCkZqGIqgio4PA8jw6xynFO0LolXr5IM5FZUUxY3xQeim63AIFyY6pNkCU95
gAnHZOY6MqiCdthNjNbQGSFa8rYV2tpiBO3uF29aILuDVQOAxtExSG4192dm2xyeDykRHXGoz1WB
fgzRdORPmzQo3z2RsPghC5iJx59tR25HCZ6Bdv2cXhYKgAMVBn0mmCgdWlGdHMqy38SF71oWTNuC
6kJDPdsk0aYah/e2YZ4qtoeBpISmBEdlcoST2QaHhlCVwju0ClgB30mGsy7iXE6H50HVad8We70N
92WH6CDXAEiUDP8Ir137HD6jZGCsk+JisrzAbSV/M6V7Qgs5u1Gk9pXwFLVq4ZiGdYqG8OH3mbZO
hkrdxT5kNk0emWFMLJdZOXLE4lDe5/mxanOVSmM8SF2Kxra0FUbDVcdRxYu3ZaOsQzaIyfcAGFdk
eUQoCzzlVvWw8BVT/JYj6Wx6AmhqEg8HLEHQQ0gwrAaaMEVISVe1CIoMwFIJjn0KoHdD/EgNuNQT
BhqZKsPnfW+l8ZplkEALD3N/j8O7VG2Rg5YgJidDJUu30taBUV1Gr9hmxDmMHvSwvGQblRL14pXl
EVel1dKNUxrqcU0nUzzJs4ugUCDUkXjRSwnxPFr53tK6lSRC6FV7ziIhnbIUSKvUDsMiTb1HzpUJ
2QrJsjjiamwJkDSVGEqcDg8pndi9Ui9fFxJEGVHZqLBbqNy5jSNO6QatJ6UccCxMjs+hzA+SpWhy
fB3DnEYczfU6NZxQbyp+oe0hVMToFuy7BUmQk7WX1OhHQmhR9uiv4+aShNqHX8v7vIMqOefl+oFy
LJR3M89+BI0b1Fdy1B4dbrGsTAd7koNt6HGrGyVFURlpjmzRsC4mExZVhfudN8MYIGxHX1MnUDUW
msTsUHlotfmQJ87F6tB0tAQ6go0n8eIpAQCayYT+T8NQLTJGpcmLNrBHD/23oQXBOWibJ7UgOMUa
3hOGrxwlqboCedkpJnCUfjZxqPFlksA9l/BN48Q7j6CkzUomNUIihCltWeA6jfgexnxT4qK5k2ik
yW+KXqzl9K0M3pHxkvBYceSZNgEssUoBFgb2WhpHV5NG+OIhzxi5eVj196rCPVBHuAlUiofqqVU+
yoGpR0qfrrmrE98/JopYENe5FT61BgN7SU5R0Rp31n+6Deo1kPPNVDZ8bn3Sox0fN3o8Hr2yIc4p
J32js5zRSDbx8BpRscPWOpVdTEe0TdRl6RmgS0snVAfIACIDxQoTHdSTiFUO37TVx/u4AgPGhrIL
U8mVFX8dVnLgqOQjVFm0iSxI1LK5T4GL62A+RICvRtQ6UdO9VjWXjJ7IbqIiTcKXYqTFeSwJuSpB
4AhINnp1E8gUkp7xoivTm1mV57ziUJqY8OhqZdt2zdU3+pQ+icj7RNbVKMYvRmztPbF5itDrGJZx
1tHwDZ2x1fPCNYPaGdJ0HVDolD2Wg/qczwLPHG6+91YV5loKQ8bYyXOawCRTpdBp9XMpkJNltVRH
wBL2GdCKToKPG640xPEaDpjIoP0B7aTgTef2mXET0U4I9VsvyS9lgsum457SC/mt1/NdKHPt6hWM
M1WwIlZ12jM5CJXao4lRpT+RltD/Lq9pFJ9CyfgRrBRaa/gQ27vKJ9xbDTA1K15XVvTUVsPF7xAZ
lUKFByfmdBwpINSbDovdSCKX54uruE4+45ZPnHtup3ufwdQ4XlMzwJDT1CVQr1xVo0QFlw8flQUq
Ns68Dz06jKkI+JKhUNKQ56N4YLlhUaU5KBH+UZ8UZzlu931R3tW6fJYL5YkvcxdMAq7/zsNeBRKp
ykAJfaxoWv/fYXSmmf7xMGrywF8e//thFOU90kHU/hK/zyS0Pwx7YZWpFoJ+ZT6R/gFXxoFUZpKF
epGJ778e9duwV4VkhjTYlJjQ/uWIZcQLvxxI//nUMQWiiJRI3FB/mZjlU+P1kZXna42oAI+8iWgg
U7Olb+BzG5fcziK3tcjtXQ6m0yWkVmBt1tTENlgGBKtlC9GHV9ieDpo0R29zLEPBSlIec/sICf8l
FtRbKN5qnd54Xe917n1B1iA/JddmzqOz9I9ILxB3awcjbC+9qe1z2brURuOEqCDKtntNwEj2PXJ/
86Fbo0OMJJAIxLfzgoe/FI+PzG3HWggtcWBlJE3cKXXhPY2Y/OrCRP983EzzYppVdKHJvd+oiXyV
ufVNU70HerKSA2ZbBStyyco8sEKrk38Jmzupvksdr3OnfIRkMLCmp0D/RTX/KecooWm8xyz8hVF2
W52tQDMILIK6ZBrdMZDJSi1qXEQqTrJ3WXxT2VLSeWuZ9xgRzDJbTs/WA6oQNfW8G9VCaN50RqcJ
G1U971hMjdxGTS/tvJehWGZAxPaWalAa5v1OY+PT2ABDNkJBl/1zpTffXFfLbN4q2TKD/+XuvJZb
x66u+0RwIYdbIhDMUVS4QSkikcj56b+BY3d1sMv/37euDnWOJIoJ3HuvteYcc947p0R4RdZkshXE
9FKCDs6ZKrLVzpuuNWnfWY96rhOyZiVV1aXRY4/ig/afEZ3MVtwg29ppMZznWlurQUZrq0Bxl911
56Elb4JcfitNNWzkcrTrVNqMkfjTB8lRVWUvDCpfzeqtjN9dGg6lkC77e+d1moyJEeZ1YjDUi3Rl
n6sWkn1V3SlSx24EDxN14JeRpdfOkl71Ihh8tifO/zG46wlPRsYRmToJLNs9k2jGMkGzOlFDgRSd
dKN5A++71rR630RKSV2l29UjX+riGK1Eo2Hs1w4qa6iSOr0Q1tdqJLkuQdHWy0i+wsiPk9QiriHm
IifGSpLfVPS2GVjb2c9hhJLiGB2pd7lm7hNM9vrdWNUh5ndZmjh0j648RE+dkTwVff8i6HnFlJTG
Ypc0J8Ew8k1qGCQ+4llvysCJsmQjB7MNOp5uHaAUddKOyl0xmPPDwh0qEgyyInmuaZDrs8Z1gkYb
mq+Yd+G5D0wydfXJ7Nkusmx07mM7yzD8ERtsJpfLPEcmVBnit5oTAFOP1HzoMWnGmlfM+0vivd9K
k6saXcqzYNFX/V/eCUTZ0pH9zGuvbPw/2hKIeFjP/7wT/Nvtf9sJcFPj0pbn2+DfokPx+07At6Bl
AuMgjZXV/o/gSv0fIlYuyTStXzeauxa/7QTaP0xL0ZEL4bLC7yHJf6c1wTb3H+3Uvz934y+6n8B8
1GMLOs5PrAUqbKa/LYRc/h1xO7nyCehkXdE/8xok33R4iV9pcqRrDFi2BskTaAsq/zHOP/8vupi4
NGAj1Gv4NDE5caNPz4Mfj8xlPK2qlwYIK/iFNzTL3adc2JRTPTPlYN0Inrw0pG3qSgtsVwtoC3Zu
zwO0GUCVkvRjueJR2avkXhMowrjyI5s5hhizrQXdb+CVb9bsmlzEzzkqa1bZk7gPnsyduI7ItnYk
+IfDStncD7OAcqe+Vj55TXhFpO1ANPZr/kAFZMsA9o4r3cHHQogz5Sdbjw08mPAXndQZOqt+5Ner
ejUj7wjTewtX8jFwOj/f6dAaL/UTSjqH6bna2g8anyQ1il/8fjzDSM1xwArnyUcX4CiO4rFa2uUp
fThM/JqITjDyvFO7+GoXN46hT9i51+qutYFoeNqleWGet34RaeCOrnqSiJhGeJAsaJqXzoPoDAcf
FW9F3WCa3Qn2tIHK42jPk+w+TgMu2+FNbpbqoWRsFACIZBvWl8UregPVPnwkL8Vl/PpkJTlq/ZZc
Q3uel72Dj/xSSe2ZbOsnicn1yVetQ7jkfRNslbNypu5JO8xRq1byOLwiOFwo8kp6A1RZdcvsWO8j
W/O1ZnH1vANhf/ZnszgemZo+AIzyTJjuuR0jsee6uxGZgarFliPVGZutSZLsoS9nFQ22e2qXrXhD
EBKDSLyKilfD7fTrDD4mngTkGcV1cmRb8khscOWl/jZfcmT2xkx/6OfGs3JrPMk79U3wo1V84xqM
6FbfyGwnZhs9veN334BMjvXzhD2dkJhnMBfDsLyjn3dNkZ3ayz8U2IXJQXCQvBbordONhKueWI5l
R5gSu/sJ6uJWJ9FhIvDxp7/Ve5NSHluxsY9ofVt2yeFjq7mYuXCJz5WxYRN5qfOkWq8kZ4a0KWET
nO87kovW1XLYqVssCzTosX8/kVbY4Pnq0A1FoxetsNR7pgfBc4fkG9ux+ow12atX4ZHJ6GSPrzEg
b/oZfJKI6dDs8WU9LItTThoG0wZCD2lvlwvz3G6I7u1R8M1DM/IUeATfYAaKl9nDyNiEC3kv3D2E
9HdAqpMjwZxX+bgdraOBgnX2RJyCPd3C1S99z0ibW1ygZCPDJfaQzV0xN4SqJ7LnIyVqP6Jjvicg
BAroRkkRYLgcEhaJU5JmkzjnyAnd9Inhc6a5UBui4+AUfN4I/Xw3Whvx9f0K5lxFhIallJ1rkYtI
VhQbCELUQot3+CnTcFC0IeZSIlf47G/pmT7mBDdxjz7rfpRkJus2M3tYtyD4ieYisxMVF2MbeWlO
ENeddh9uhmv2WhS4UxbFK/KREMWLsfhINyWqlUUUfnZfKCbgk0MT4LciK+DYFy/5Fy0FCugQGQg7
N0k7pOPQGkCtq3uR6FVHdXBaVprxnfF2JF4yRBFkt8CjIZV1Wqg3TDqe1i0Nlj5YaXv9Rnocj0LH
98Loj0clYKZFtsNnDZ0/SnpUW45+E7plFO/F/FkRPSk9VOoT4IHk8Mu5n+6odq134rafkZBwM/Ud
d5+OF1x3qy8Vd+f8YC3UCo9FdWTsWMyPvzoWyiw7IgzO5Yig6tyPfCuORNecyz2aty2L70t/a2/x
mc+r9am8hGfrEF1FLjBm08z0mZBfzVP/88jQOUov1kEm3ffX12EgWQfz4abvJkmNDrw2q2K844r5
sSxu0gT+EYwFdlcX51/j0Aa1mBnVboPYnuAsTsmILlkqjcCDomHBuuTjAL3mJSdY/MF+tI0ot30s
wTRSl/S5BfmTdyaLlia4JoiHi96N9/kNfMhhtIEfO/Ee+ePivlIQK73IQBXujroR1yhMKUmQSkZI
eBbk/zFcelXRV9sl0BAflxEnLJ5+ybQy2KMaKs9IhrSA0oJhd+hJDq/u5DRf9MZcSMsfcIjjdF/A
sIu/OeT1QeS0BlpTorWwcRTtcdSjjRJsJLQkHOox1kZSmnh3QJyYeNw7hRor7tQcu7mGE9EavjXb
6Iif5n7NlC3a7yRyy7x5Qo5laCvrWaKzItiZxxDP07+Zj+V+Vyx0F1U77Ehm80Tc3L8FLpHeD9zA
5uNzbLmOHorf2iIy2yx7ur8ktgnsjTzgbjWrElbTR19shfaoFM/BiNqf9mv/+lgC9jiMP/LkB9lP
e2PpeBmuLI5VvYxLbxZcxZjIljhLqvGGmCpCXkryeLhBhEMCwV14ijVoUU7SrjvznMzg23N3R0Fa
fspfuBPkxiHxUKzeuq7+tfcIL5KxN3bDuh+9+kW8IDm20AVAUrhkGx2EMRbq/huFzwetd0RlxTH6
MqwnmtwsbnXgNtY6Umxs2TltLjo8yJDf4/OAUY5g1aPMhRKtgAjzRlEMi0wY2RyGPS3TKbsRSBZc
5dd41z1jJ1j1oR9YAyOeraDjdu2tLYV1iWIE843BgGSBGKGkrf1NYkPWrwLzRIgsrgYVWrPsTCTG
95R7iwScDOexsXgCTRIYeC3ImD5Hr6aI7Ew2HdS+G6xFSr24P6vHCFscterwZPxUj4vFhreVGZRm
a3kjmVt1w3hWxRnAuiqstXxvIfutqWCe78Z6qjccSno+Q3zi0YPSsmSKzeey4lEvLIrVU/CSv1Yc
hxrmCdsW+XJuj/qbGXskUuCEi97VS/Ks7Ikml+4vU4Buzk8QjbThugR/BbfqW5FsfNnWB9c/4sRo
RovwNk48JX6Dj9OPbZ8ifWWpn/E+9DH8fKTpMpQ9SVmVHA2i3dwF0Em8BGL92D/2M8DH2Bis9EB9
GEex7og/IV7lksp43q7QchM0lVSr4RNEAPAcPryKRC7LNjQvRfRkInlSN6AgOUTMeeckbOquQs6d
ajPdacjha10G/3yM0RYGpo1zEtA24vNX9JmatbIi9w5jRZkDzx/1J3tTVRwiRDYq20RNjoKmHFtx
zczKEk4ZzNw7EbjI52c1HA2SFBwsgnXN/kq4EI6XhqZofAiyVSmvWTL18U24tNJyImkq5GPAQsbo
QERfBOadjVMDP4LKt/mop4MGdbYsv5ThucNusqk5cCfrhKhM8cTEn2saZXDG235/s1SASHsl9xnL
PJaSjPIeOx8Oqvv7aFkY6HjiycuDDEOFBL5yI4lrXPjWcIjwfTM36sH/sppFrJIgwnrsLGsyJkxp
KRCGUF4lqtxwN0qIKOlvVrQeSYwXu4+Zw8LFaZw7vO6yk2cOW+E92lRHhJnSQUCUjdIreTVIEWbW
rv/gYWSO9etN5RAlHGrhSJbW4117KVYorYXaHyfkGYcVNPXgNY6/4nEtNHtaqKDCp2DDElLClc9d
I4ebd1HNXTsQ3kM+g5uRzBEcQZPK1rtUTrtAb5cmiKbHskRGCrKYnECEEIRI03RmI60PxUdVuLng
w+fOez6j3W6wXnUkG9DxXAkRFbh9Q9sV43ZiDqlilLh7YM8xoeqRwwClmgjDWQEXyEluRV2G1gFm
nZ1miK6Wdyx2+YwEhonJkC1q3gg/G4g8P+CGM9G+uKE9QfxbW6jdCOmiA7BJd1T13wEXZJJw3ePL
jTT7g2MJMccMkdKIKESGQXOMYr8UyIsxWCtCibxUk8BSclYUTxivjJ1k1FYGxq2EIx5NHcvla3G0
tRAuKOXC7oH1DwuICSrwbsLUdLu+IIKql6rfIfG9by6Yj4df/ypYr9DTkHDmqtCYSQlL3WKXcjum
zJ17l0ENIldEWkv1ZMmMjnf98wMiVoueE71o53GfOlxvvMMLhCPGMtlAtPbTo+wZS2XdEzlmrYJz
8sQBVHmtfeajnOPxaQj+fRvuBUwOZgGxtHUQG0kUsfzpgXa5WfB6qs3sWBi+h6fguXtLX/ovnZ27
ehWkN4J6nuSAfYmFbvE6blHUQfRBOog4jFW0hvQNCra0hcrrnTA4lDB3SuhM3WISd7FyUz/F0cOz
KLASj/hMkRwm52x4IvbU+JluOZQfxZ01Mv2leQspS4tVg3xkVymb/MB0Piq3vIIxRRFNfoRPDi+p
+Uxw63MYbWckUkSyyx5fJY6LdhMl35z9YZXRNCQSnPbjYIM24iWXJUbglA7rzC5yO2XsMixUEblJ
xSJqE774fF8n7sOpllLv5odUe+fOZT/10D4hW4l7r9pRPTBhm4ar2RHud9I5kbNppjbe9O5+fEDJ
LngbXfqiM3f1cnf1cMvDmVF+7YYx27J447kVqPXmbN6FYbrVrnlqvudTOmt7OAtnqu9iB6sJbNFd
A9NB33ZRfNOeJfqn2HXjUo09aBk8EnQ2op+casIhYJQTJMXv7b51VL+8jzMgatKc+zo/5ByJ1jl6
Bh13gn1f82jUDW1irmbf3MD+JfnzzSBfkp6tDDUz2Dw+u5MJj7yiTuJqvEUbedtfCf6ySURnn8y/
EIhC9V3rrPje47X9AhNMcBalKlLvV4IrDXRYqN8iDkJwUhT3QQrG9yx7Isf0nVTnG5eTjFm6cad3
a5qT7q/vAWrXr1kcpX48XrWbZvfX+phwcTTk3feH8rX0utO0a07VqVjzoEG3kdZKiUn+zmJ6ejiE
RzpYCe9LMfGUwZa+u8en0LuwoGw+0E28ri/6pogIFSEUaMkHF2VeLxAM5kxP9+kqvCox5yZS4sFo
tCzu1IM2d9G8FcCH5+3/vslfZDTTiKf1ywIWJBEN8LwWg41gTthpBBv88x+wdUio621wmC950hxI
dUo1l7c5O1WdMzzxp4IUwf4Z0QbFPTW0tR2X0iXAyjl3iNiGN5hyNOXM6mDuepSm9sMrD7OijIUn
P5SX4YlS+SFy9G5mEn1h5wfe3uLtkb+IlDSYj+hlPNWXbD09dctpB7M9R2hMa4ZTlk0ooA08/Z+q
MeSu7+Vxz+e72odUS/boZOexW6yFaFfFhJqcI47IfAHDevyqw/nD/3MmIKAjRcgtv/pr+sqfQ1t6
5x3z1W204R6oPxZ2LHp1eMTGHtNvgA2Gv3bxVJ11n91s8fD4mO/Swy+v1OOSeskbHzckBqyd3wmJ
k8WShYnXSn4GMRqvEPG9IT0lyIUV65kvli6Td51l863RwB/PP2oRfEKyJkvtMnYiFxgaa16/o39M
B9jQj6jYzMAZOK3wDxptb/zsOG0SxUGbhT1NZy2SWVc8/jIroQG7Gx7u9Hj+MkFwHKY5287yYJ6v
sSZU4bMrWYRcchcgKcrrwnhpBBdWTXPbPq6zznhPugThy5BqXXVbek/6prz0AkrgxX0t+xRrNDC0
J+UpV+AwkWy8aI93P/EZSy7GbX58HIdberSWBHsEn72jv+QrazmvwarXrmahsrwgotm7uzNy/+5i
08E4V/9a/zDZPS7aHPDMuaNcwKhz/eJN3fxa57gG/qeb2QYmTot+s4r9eo4q+i+AFcOQ+IG/NLP/
evvfmtmI6WY4GTGOmqHKtKd/b2bjYZ1Z96Yhznq5P401IZRp8J9hm2GqxViL8/QPzWwJ956oSeiD
Ztjo32tm/ycP6+9PHcEfY88/GAGbzqjKthI7XwtBBsfRUQJMPuQWJUejV9Qdo9uk9FjyEEtGH1YE
F9bXng63qIS0sUhkngU+avcyWJltmuCG0tmPsnzAQ9GAWtLsqjIYWxPjs4oxVD6GlPebHsm7OSq0
YbHTyHq2CeTDQ459zYB6yGiK2ZIfAcY12oD42WrijN+5AZohCBjGRgXc0We0V+deak28AybJJKmA
IzZugma9LDS3HOfJ1zwqGmiFlIXoDvq1nOgO8NNia+JoDLycY0uGp1PKo4+H1F9SdAuayeeunWhG
KUhE9CLZjiMaFiWCpFF93h/31cQE1LwLG6F/KUqOISJGg4qkiS41t31Lnr2geCK2sIA9MGw/dcQU
hnXW7yU6iv4Q84Qt0NS4Nmaee4oEJSO2RjZzr0TBBLDXOinWeI6DYR/i2Oia4pxX74iobGGQ/Ae9
w+AhumWF8p42mmSyjWvitiuOBq97zrPjYMeQ2FGrxzFXGUHkc17ikG/1AAdFEK0i7jbMOPopOIzD
0x0BTU42ogp3TgRePYjCN/GArjI2kHUo8C293xcN9R0pjhupFc7gurDhSVwjmnXqRkJvgGLKSSZ7
lYZkKr7zRJFZDelZpJKrp2hVFDDq7onEfoW3X3+RONsYjebWDQ3j8Kt+dJgZKGtEBZL4iPrjFInv
xeMtarGkJa/ivLJ3qtvg5cgVpM+Shv56zviycKU+gtStdAyI+lfXfRfWe6Gnu8q8rx5asRsDaRXQ
c8yCwUH8sxIesleO1gGaLyYgEoJBXk2KsslYtUeBnnWa7Yp2DrOeD+arzuwBUJIYZsKwC4w6o4fb
r03F5JBWpJy85a/7NB3/h9dOFaiywhKnoPOz9Jl9/F/WzjlI4y9r57/f/l9rJwhHXlS0xr8b+f+l
CJm/AzJZEmfC4zzuY9X6TaIMgEpGuizCyhD1+fZ/XDrhPerIqGXT0jBA/62l01DmMd+f2FR/euTG
rzHhH5bO4REqAD8s0TdeHueGhmj8Xv7oeI3Nk7pOjuM7Pi2iiY7Vtbgy5v8xZxspIaDX5NgSITOs
gnW31ciwruD0obFctKYt59hF7gvtpdnCKWIvp13vMCNwkMXTvN11u+jEFKX/yXS883zrGB56n1rP
WtX0B4ariNxNtA8sEHODe0sH3JD2Qvammpv5LulLV18cenRiKGln07jmK81XRmuWP+jzQ6YgP3Oz
ON7HdKKW2avWrOR3aOba1trILq0Ibv0oN7A6aKkFK2BSBMG/otalswRhI18YNIt9iLZr6Uw19DgH
7ZUuabGPX0XHWlvr9KsR9hYhsxfrrMLUTfZM/zuK/5lj4s5joHV9w2uxjs+EC2x7Yktq5wMa3eZj
3JvfzREX1CLHylrvRdd6mRwQQ+79GoO89SWGEOukcHKmofnynq8ShyJdc9L0yAgxvCQHJb1i6MNX
nxZbqfPyJa1OpHCTtgR/THkGXoumkseSjD7TD0/hWxytyxbTns/vwTT1FEcAjFx+yfQR0w7XnPCN
G0hUzbvWdB9EhO9g/ydOvMZYDUo6DbEzM1QI3QEFgxcSr7YfNsTEeY+59nSb3A9yr1NX8/g26NxI
30WH+XfvaA+D+pomSMKJ5eEv7H+m1matha5cbGuXxv9S8IlGWKIGuUh+5TbrwJdXs1Fmzt+rHYUy
xDwE+ha3K0MtZQ9yD5NLs+Dh1/qcl1Z/l+Fy+OnLK+VJyipdci2S6jdNPsAUdnfATIgZ7/k+R4BH
Hhs0Su1NVz/upuIzltuMX8JJfZl7NpFDlaOdp5+xXVLhP6oTR+CJRiSmftKlPeQl+fVxtObEBerF
LQkN9w3iu920n/8bTjWHWbKhyDjeST/E4eWaO/cTmPVmSwFnCgZuk2qLSsu8RO/AdaR18i7scNif
lBNfukW3pfHWe8rSOA0/6gvFxrHeAhNkNH6UjvLZsa7pc+0TtXRUz8JVP0dP+rl+TnbJk3G871qG
mRgon0NMVPcn4Sgcs6dx0y9i2Bfjc0qIfHqYWcP6gekxjArRmcsjnGceWW8rqNSUAZGP/GsvL0yf
bq/x3Z3aL0Su9Vd5FLfZOT/W1+lGXk4gO69TtBtozDWu8jMEezLc+L/KgvAZnaV8YxgOzz8EkdDa
5M4WOi0C5stzlTMiE1JWI6ELgeIH+NTr3Kc5wFqBPwD5osantBsvMR2kZiuuy3dwUUEAbD3HYB09
yWcy6dfmLtyH+y59i9QFWCiBtrxdg08WtuRSjWfBa39NguaAKyZGm1OyrDd+YN+XFkN3HH3mEmAe
ZIfHPjy/mcuGsPlhFgyck2NyjM9F42JYNrgwFskxC6jMAMjyE7QpUWmfGcf/MN0M9qlka69c1Cu6
VGfjaKw6aSPREs/n7DCRuYoC928hjw4R9s9V41jbHt2YvFdWNdBKrV8XWLAv4zL8aT5jFtjHN8Zv
uqCU7wjVRXIuPlRf9nnV5gECxo2FWLglr1HithtjpUke7z0aiIDEtJkxojkQKt3CEZcVRm3uAbFA
cere6oOwEjc/KLcjXmeSytbRah7bCRfzJFyES36DDCKu81tGg638UZcmn6UliBMoJvcT03Kv5wkm
S+O1Dbi8ZqfeulrsOUTZ5PswnHt41UL1mCHac42bX5J1tmQG94xsCtP42+Mi+jHca97EjbSaH6s+
D+mXWcL3P3TfKml5EV6yZGjtGNe2gKBhfBbkoHEyDzvvf/eIgpeIEAWcUYi7zP8P1apGkfbH8u4/
3P638m6O8QGOiQbqL/TMOXLsP/mnUCLBSKLS5Awi6ohIf6vr1H/MNi+dEJ/fgiL+hn8KOdRfDid/
fswch/5c1911asdgCPBK6iHyF2sXNjTp6o6jyGg8DRmf4YpPniUHCF4QAxjZfSVNdzfSiN0ahRb3
uzXSj4gZI45WeCLnnnH8OFnUIyo9aj5pkj4dUOyyEDQPgDfkSzUiBUk5VheFraCt4FKOjOnT7F1u
dSdvOGEP2GvR837KdXm4p5qTNe1zpjPQyISRYoU+Y4u+kry+vm2Xqko6jn5pqwZ/bEtRKI1eWAeO
msvT4oFpJmVeYsXpRrzHDOfTftEPskPIoVWDJ6vTd62daCDKBf4boMsjZY/B9EmRNF/F7ONbKTIR
oz+ESvhiFWQKIRZlFCOdm0ByHikEvdL6ilndEeyEen/KEuLRBRygzigxX5nY1ENdR3gvhKemSjEX
YF0Kn43ccmCDHqOAyGKdCk9l3mTqeHrrtSSRHhrrbw+VIwpNt4p2LGnqmVQssSjgMZjQ8cLYD+90
fxNghGjEdIXOadZjkSVxTIin9s0yDpD/MPkchJ7JqvBLF1QPcAcN/VMKcjqkSXMkloyZUPpcRq21
zoGKGACJZIWhe1JgMbISGaeczP+EcjrIeIxhWdLNC8TDg5CLqevfgrRdN4Vq2oEyHXTr8dxK6FQF
EmnF/iVvsuvUjBtFEPZhRPtwTM+pjtFZSLIXVWCT6kDhNen0ImrdqsRhpYSha3aIslQMZUmzNuGJ
BCESBUZ/uN2cR1bB/X+LWNeyuflM1R1TXsdJ5YGG8we1QWPLNpuMr6HFyCsyvuWIsWr0em/ap5bg
9T4mPmMI3/kE2lGAVTgun+7Rg84FjUAp3qVIdR9Ku6xC8p+afIlDLXXDu9isZVH2p5gZkNiJs73F
kYV6ZYbmaVK1datDOh+1xM+ivlmLeX9u1PT2GKUnvSVRTqeDgP4QfNUE2qRgPltDHc+gwpaWvDdl
EubE9FpwssZTlY943wuRfaFtL0VvnFuhvoJzrAFnzoD4WPPaju1aVUaCh9Ukd80+QuaTI7FKZ9Vu
2fE4SBdCN5vgwUqPvUSsZl6iVBBigKfgD3g0zFzNcmcNjFDHnhjZViccF+sabE16mX2Vn+tYQJ8i
PCeyesnD6pajn5bNYmOk+VMSU2ZM8lULCBhs7mt9vK/VMdkPcTviEzJokMR6v0iFtlmZUDyPYUxu
XpUKsPwGR43UbUE50em6N4vio1j30yl+ibuBGND+TdD5YPePwB87jFhGTD2RGnjuHundmwSQh3fB
/V/ercAw096TSYCzgN9RwP6XgtqAsfzX3erfbv/7bsVHie2FKhjZ7l+akVTTKjpzSTF149e3fq+o
yc5E56tYGppcfsPvm5b2D76kavOeKs/Bc3/L9CupPPI/VdSosP/41I35+3+oqDWh7Ma2Fku8jNdW
QpbWVbrJX0Ivw+HBCLI5ykNPqGwOGz0utfcoR2EV3le4CtxB0damRLhX9XBrBeqbpdPUQZ0w6Cvj
EXoGno2hhMdvpduGc4LHD4k21Fd7mMoPQJolNKfHsGSb/krzmNTb3nweA8IflTY7FF3ntgp4JzMn
INwQj5KI0A5qK0N7C+N+UR6HAj1VHZ40wB4h/F49bFn75RetHldxXiNNgx9d09aXi53ZMiEoGdpa
BB0p4FPreYrf+bFxQxPhzGlmBb0mXVTXedgwecak1ZHYIoCEieujWgt+H91dNOh01UK/h6XSBfqu
KhBtyM2+SRBSpe2ha7PLkPhC0/mwiS8d6H6nM6WrYoyM/qu5osNU2zn3rroJkCjq9DBUP3lcGkQ0
FOzAI6PhcWou0Zh6Vtkj+VWtvWKgecv66ZuLjIrIYCoiQeeuiv4oJMZTeS+E2XY261XU90m9H+at
7BFmL7XYrbsw/onHYpuwNm26kxQlm5h2om4WO6mCw2CiAHiozyoOTqLeM5xv7HyKhMKoHJjo8GB2
xczRxSyS25169zLGd3WMiTMwnCxTwXvF2jIMARBaZfU/fOplYZgF9DTCOGkijecE+F/WEVOWOEL+
8dT7H27/h8YcwxKFqQWZun9aR+jMwQCg/alIxi+J/p87c6LJeUIkSPPXGfeP64iksCcZgOr/RSP4
G4dfmAj/PtX403O3/pK7wioziZ2Mk5KwlCXTWls8mTv1hOKY8f0Oah3ES3ndMz9Ddww6GHjzZXox
YAWKv75XuwOyce0wD1tRQ0lYGg1Uni5YmFbY8ldk/VHl80XGs49FeCMWd8TRcmIMskMyYg2eEjKO
4Dto9e8IbRXG7f5sB3WVgxqvZkrIPPJTXfPtUaOzQxSwuFuwm6k9EV9LSMTVXZz51nY6TseCtp3H
iREjNAKAz76Aa8NC0tgklG9mOtpTvxt3maNtqJ05ldndAbQI+ZROumHLP8IHPZLkaKebg+LExuJR
IAp70/G7107Rw46LACwtDCJ7B7d/GgD7nsFaftEsAG3qHMx3NKAKs3EXUSsyQRHIXL/vvnpO2SAC
ENA7HZE2do4RaqkTNTkrwo7dEZEY/oCOPzF6dLl7UlxoI/LAJEd14SU1R/S/AtTHG3ff5+60Kghv
AogEDI5Vih8y36V4psJxL91XvHn401V/14kRfbe8/mzehi/Ls4IFP3btz4oD4JCQMjs3vExZfJB5
gRRxIqtlcf8c94pTQZhBtcZPtBUK/jty5OD28PkFDz8GKcdLw+3GPSg6JJw0HAtOVeBd0SoPX8h5
N4wrui+Owrb5XvKI9wjs3OBWvbZnhhMFt+RV4LWS4LvYs3LvmO9Sv4GBQ8FCQJkzv2qqG9k1r4q0
VbYA+W40yvwZn1d4EYTClOeYblJoccMq4nVuz+35cGjP5Pkc040wP77QZ3TBeTHk9+vvvJqFAuWR
u5euc2904pZ8O7YcfpbHwdvK6/pac9aGEBjcpOvHYeC1eOVZ8Wpx5zfL472lt8r3MM5aPADFmW8x
v3XzT/b7+SEq6Jx8MIJfiKj/+VDnB6tsUW/AXYSBG27Cjehmxxnwl+/HWycdMzZgVPu11xCvSs1Y
7XDnIUMcTJ8TY/KFdK1+56JZ62vJ693RZZsnR7135wBCAUQEnTIS0z53qGJRiCFu+YnP4ZnRUSCf
StEne5XmBkP4dNVsyDPB2IU8BzWd/Jpv8226hcy5Uc7xU8FFkC6FYNPUG/0FpNE6oTtWPQDyA1oT
F22yDxEaM0XKfYGOmqD4E/01RVnFyRYEZqe5Cm6TgLCGJX5uFfau4HYA3obZs29HRWNnJrpqhyBm
ELMaj3RYZR6eFb+2H29Fapc72HnCupWdkUYpNFqWDlwigQv3KKBT9TVSffaUT8h7wULNf6Cn3GJR
26jJwjjD7nuv0EifM8nlC/cPE5ywbZEQC9kvXir0T8dP8WX4Sd6RYqUP2/yEhRuqs9gqe3czxAn8
nftGdhWdMzrwpQyh7WuyiXINr8pJZZlbNDRQSQdCBWFvtdNgN258fayEpbUUUMmS70BkxpWJ3Zb7
4NcRvVfdlMkf8m+F3FeYbDQZ0HTO/59f2BvtZ15MhFWcyjyNhfdMF1j7Seh1Zdc7TL3aAdeIarU+
MLnNkeWV3fNdx2MKTL0rmpPUbAFvYD8IeXOTgpdaep9Qz8m4G0sfIppJF/wTJKGeb2muu9HBAkH/
0XwUaKrO2l47fxIN/Cyv5gZz4U5L+SCdkpu1E3bpihby3GB+5+3gVbrveXZJupJ+onOyp43tyZ+Z
nyGkdtNtuIq3YPZWiAKPC4ShdsMbxdGMa++YKSv9iwiK8fWbpI7g+oCn+iGdNfdobunIexAWxyP3
+nDFw9y0pTJ0tuLBeqphwqYLQqDyRUURuVs0C+SatOmRGMNdQ63iI/2fBYxcE/lu8JNobt4nh8yb
vzBnJSbvs8wIRNz9pp2AjxEmaAu24IbrrEPVT2PXNdyQVnstwtJVXBJRYvMwycwV2Owu4iWG//U6
EmthOVR8GYQtM3YCjz6MfJlOIPwqbSMMrlquWmuX/IBXqTOvGP3pTO6vdGLMg0FKQSFN+9ULm3Ve
kRsFKxRlYvycpXTlS/XTAMd7/7Gw7qwr6Zr3GytZx7ADlupiWyNoXNASfxy7dwV2RbinDVJjus3c
4iT81IjN2hWXqD2rv0xP3xA3fCC4dCcT/1ft7ieU1WXp/tAmFT9S+F5v2U44kj/wTXPJrvrT3NoP
LzAAVrGXLatdhMx71tqoPmOX5bCUSaGUtzXSJQ2s4Q1RcrSZB+L1TruhdgSl5RPJtkIP9Tp0533D
msqVj83I+j/uzqw5cTTd1v9l36uPZomIffaFZmbMYIxvFDY2GkFCE0K//jzKqtqVld3Rffq2o7Iy
7DRg0PAN77vWs6ZDHjyuuAygY1kx/DO9oXjj5TdHuBRfNLODMfMQ1c+EG4j8QmWWrrjpAfZeHWkG
ZK0GGOimH/VURDApeuH2ERDTOh/RynVwD0CCag61CgdG/75GsuoAmpT9ezCA9hamHU4HBMClX6vL
SqA+TrmBB1O/NyB8Cx7xIw2Rk8jiJcjdqCpoiY9QPK46zLL0QPAFI9/2eBBej8FclsYIwcMqo0z7
jeFwf1GWpxb1o+ofkcBsRR5sUo+hs+4w+YEonjjU6JmSKG/Am4PDwCGecKAv0Yhe85+BGCDYJ3UR
qAe3y2cA1WsJ1+uYvo9uqnLJ6Trkh/QbWTa18fhEVB69CISrk9tHFc0UyTNXNb0L7C52zEfXXcEr
MLKNmPHuHL5H6TRhwF0/ZyrNMIwnbmvreJRaKMko2n1zFR/uKOc/428EtIFKM2Y+VtX1rb66fk72
fYre7rcX1l0shPhTjmFvPf0G1uglukTaPGdqEP20njmUelrUdS7ZkVZ9FBbaF42lqTTtPCxd9M8A
LBpzaWdUoMAxhhIolyKJXnS0cDAruMjOUK5SFXN6DQylVe/6JZUs+zFFVjkdx6YwEKfSNtx3zFbm
BqLtNt7F6/symhWHHh+M4Mqb9gvjO7TVh3+jp+nWG6qf1jn/NFzVwVVlaW5H8/LJJ+m2+RZ1rj6w
aGU5gm6umF1R+UJlahdPx5zThl2NHTlBcLmsJ5fJjBxdZNP1FKXZB/o//vBtcho+khNovRHO4rkl
y759tYrx6bgSIXWXweWfJdmfXCBgt4voxCMIWG+JD9rjWy+aYAAma2edjUhYta+bwf0AbMhNv+Ix
Nv/zS3hCdOK818f4+yrZ9RGL0oEva5t1KHD1iWNu6WWozIuCBave6dmTE9Yz5yqh6cUzHTkc+1ja
SUKwX9u3bmlMG9i0rHghKqcOX/AoquLCl5KcG3JdobQqdMXnMiwwLXk1bnbYegT+SB5F3M2l6+ir
GyjEn6F9P3YM6yzr7IH287FRndRYwD83pld8fDd6Z+H4xnhJFJxxNNM2ZeH1D9vYiKSpIY2t5zzx
Ibk3WrZMwYceRNa5Sf08mmXNyIdkFyEQK3eS/dr0Ygb3mZza+CeVE3dAMF6vA99s7gwM2JmG3X9u
kYzNqaojqjPR3Y3xZP9icyuNHu1fNre/Pv/Pza1O+CfyOx1dy289mp9kJyoqF5OIUPX3nO8/i2QE
S2Axx2iuycoP0/qfnR3KTqSl4UAnIIMf/juKPVgjvxTJfvnoP2QpPxXJ7sKkDKvq8Qxiko7yipDt
1DgP1XNVJSxjU/36DVjBkpLrQU4EOx5YKmal4kV9NaeC/tmy2INNhuWCuV0ngpjm9A39kwnz+H4D
qiOWJOd0cYRTiOncUNH+1d/N47HQY1rTMoDlUrDSVoOJoX1qhUmC130ttPdZUcOaxTIrPM5Xo191
SumZHeNtodgGuYUToiBUcSA1DF3+lri2ndp3s6yWCYAQD2knbpWHxI0SQ7nPBr8jOKosijWKtHN0
r8E6yKhNavNkStf3IWeiJxIjGeguF3GQy9zSAEAsSSop12mr5JnQKgGgUj1t9c7ap2K3kZSPZSpL
qRvmaPQFASYs7I/7g9pVO8COnpiWcgN4HeIFx4D15K4mWkd7Ig3GqVpKssMbI/M6PqX1lTY/5KR4
OFYTOYgKPRhk+ru0pVN5pjMX3lTIFob5IXap3bMI77GuaMj5Jg16YRZm+oD+r2+DJpq4GTpK5fam
yCf5wfIt1pnl6cLdnrMyXmnKt1Jk00hvN+lTFryOnC65VPGcQZTrtev0lpiLsCNlOE+IK+0mp0ZS
YMblfnwrDLd5gtoQJOB60vtoWoLmQSR1RKhP7BTPdlogWM6z+BLqQfwE3lrdWfegG8FTOImPYSt6
UTVZaPIY6IzZtRa8Rni+FETE55hRsxKbB10+K7zLbiwWL1HWeaHczAuoH+2T2Katyu9/kAIpavlX
Xdyd4oHak4DN+onWh3lZw4TfSLI9UWscSfdzVOI275WpSYJT9wSU378J6X1/baB3i1n5ngtXsvsk
umkN+6foTnngFkXzlE2I1sUT0Q01Qf74Dx4aR1kaUjx1LIHp8lhk/6d1v1Hy+5eh8e+f/+fQaKKa
o0f9eyOAl/55aFQ1qI6gQX/XOf85NMoMqHA00OMxDuo/QUMR60ERhbw4Ep/Itvx3RkbKm7+OjH99
58Y4cv40MqJVvUn5TRexQ4aUGhZkHGyEtXbu37o3YV1O5XKjmFMc7lQSzKdVTfVZ/NW+am/pXp6F
7/AkKAXKqPGW4dLY5U/vad9iVPjcHzDmqYQTj3c3ZU8FF6hmfu3jvr2SNSuRaQ7kr9QGKlWr8vZi
PvekEK4H7CLPS7MzbuQuv1XiEXkyNvUGryMr68ehgXaLxYv09dou0KO9J7OWSA7kaAxA+Nhq0ufs
2LR60h5Vy+N/drZYZk0B2TSqO2sChGlNvUNjw4KDP3T0U/Ldd1R6MHBD3qss/SSWJ6X7JvKM+tuY
Q0CnnE1uyXANTU0LanS6LHjRLVvN7OGdQiwhGDw31/1jgbHLCa0jAHCWlzr09NEvotZ+/xlv7w5A
5BSQCW51iOp4D95W9TTbjBANsBY6YtrFfd980Jeh1KnKwEeCxrQnVAFwz3mDHa9ikaGO6DNXSqdY
xvCIRfskdqHYpXh2TTa1IEGTOqDlmhZzHbh+5QE9b/GSfw7UhNgvU0Q48xdfks3FQ4ViRSPAM+9s
iKaTU7LvBgR3FFLMKIjciD3sS0ZMPcmDssXvI9ZPnmXDijdW0nS527Qa8MFNeUn+hLldvhpsYEZw
PMzohGbE/Kn5IsnzhX3zceGl5YIfxJlDeFCyTiMSWtJsEwPYtmiMFFO2P2PAQ4mEU0SYyBqO0Pun
I9mK3b+KjriQFyXWDpILV8a3tDxUsw+uCoJxMZOcks0dLAWpRFMKKXXskirKn5uyN1I8qZ65bUjK
XsT39Y8knQUFvI98k+Afavf9dQt7b4sJdmZycKd0qUCl0Pk3/cnJSP3LZCrPBWfi8B3zxsjHRlcR
EWPqTTZANvnvt78lb/A6x5CQWAoSKE5k9bisnMEkEmImd07Ve+wui+ApfWibW2snT5fat4a9xtXW
6O6FHak7Vey8kQoOcx7B19NVZNpkQBHM15GYP0cEgFUXUbe2i4Q94So+TPoX5a34yPcAKa6sveFR
GG+3PXqDxLrtubpmvWP6T5d4vJk6y1by7P5K4OLE6hC9W9nHGAYYo5yz8SlT6Vd9maiWEjXXsIFq
godgPDuPC0JaZLQlYBn82QRQbCgboHzDpg0Q9249n4vyEYjVMQNHmohbtk0cIaiupM3pl9u+JY7j
cYDKHhL7jXJEJjRBxTbK9cT1u+gvrA+oL5nrmCb7SpvGflbN9cKVbh5IzeNj/pyLc/MTW5mVziGQ
rOOZ/omKKyQ9hfLq1PSpMfriK8BDLkuXvgW78jZAftZ4XwxftrysPG2NGRJTn6T8B/t3JtIP3w5s
KB2ZNvaYfz7laRpT0M9T3j94/u9TnqH/TVMUGtyKyMxH3+h/Zzx+YqIrM0Ttt1ltfM0/ZzzMOZCo
2A78wTL8YzOg/U3EQKIadM9+NM/+LRYVurRf+uUqqjao4CItMORtyMl+nvAebR3f4lrCZBcCw7l7
EtC9MAAjKFO/RXr702Ha/KZs/zk2TNHG1/tZ8f7rceIj//z7BDWSCiiBadCIrEZrrT5LHbbI+13J
l9IVBp8clphAtQlZZleRAYVAr9jUALcA6CfgUa2vdHluu+pW2vmk9SeUi9o63/egm43ko+5D91or
W6MfVl1YzCZKoyEiUR+WAlVwiAQqV8Z1pdOOT7P6ZSJ056SPLh2ZKfSGN2ZBpfkWnouuhE+E20Yc
hN5qDMryetcPc0Xpl5VGWG0enWu0v0a6NxrtRYjZbDwBoGIgesQno6i8fKgdIdMXDU7v+/0oIaIe
FdMEbuY5EIKe9pBM3g00L1zanVLMRrJvQU1Gun/fScIqxfk9+4rSY3mf63372ioIx26QHL2UKIDQ
PCco3bInzpu39u4n6uIGfjQGp5+1foH9T6JJsFRzSr3V+3ClAxJOlQez8g3TpbLNEfIpj9rJUKsP
6rxXvgVjG8HWV+6vfTO9li8maGHYqrcCf/O4s/tKJ59gRyo45lX1cq0wfwKykZIaM9RLHoFX0T8T
SC1FdtT1XUiB5SFDz8qSuSgjuW7wcjKnoN8WgtuNwkOxNJPFJIJyeMGt4wrKbHiwvncn9Vonj2QQ
ZrK2uOMlAKjD21efZ6nRHQRNqHI7ZppFRisox1jVfQvQD5R4rUIGKw8arcBHe4rF1TOP7NIER5Ut
Ze2tnVCx0r8KGqrwFAnbec9yjhTsWajtbpW9XZUleyRLNGjBIQUBtmvXyd0101sgpkGX0p3F4S9o
VWAqNEBbUqh2E4IUIYGZ5BzHOO8jymShgc1Snsa9byZQksFswn9Y6vFWuL8nBOIM20w80MS2Srl2
uPqTUHeErnZ0OhIGeido1AOkzWpowRKLsGX6bUfQHsKVBFkVSV39tzlq+XB7Z3QEB0xShUHkGB0w
vg078PKkrugbhU6HUL+EXL53cBtdeLyyJNDUivTvdVKBQbqDRwDoJRupc4tPiaHaXcwiAYPqk3Sa
jLVZ1BNe10j20NNYuPXGuchDJ+SGrBLTfzzjrVJRmiMJG03otFJrr0iI4rq/1c31rTJL28Ss0uUA
nqCbGRkuipx2hwlpbFCDm/jaPnACYHdJHn5fPtys21YCDBn1u0JaHSWwI7IR5SAguYFm0LRZuak4
B0S0KlZiiuQfIRbJNBASImG33fW1UqOYz/4IvcHocO6a5knQn59R1a7kuN4XKQttTIApUJhK98xE
R0QtdzdLvOEnlibFVIxgM8RicM+KlUZ8zgN0Sjx9PMgAUS4PQqBx4T5JEdbTEZUB1kKKWKvIDCkQ
t5/vqYLETyVzOIsMYMiSX96f++tE9fTrY52W7cFoYGf1kj6dDBmF+LKbP27qLFcoeBrPZUgWYIFC
oC9ui1I9YGpSHW3yhEXcF6y+JBPc9j8fjsfB9pfB2JAM0cClR86prP+y28mKWiLYXE8InEFartym
WneK2i9zsv/xe/7PX+Ii6x96i3NRPqskiptfvv2ffXHlz3+Pz/nfx/zPX7/lKb+/pPPRfPzlG/fW
JM3zpf2untvvus2bP8Qd4yP/f3/4+4S9f5bf//e/yqJuPkgz+vr+dSKXdXF0hZkTtqIggX86pOMv
+/1FVh9XXkQ2tVE2/deFwN89/6eFADZeEQn532m99b+xBBhduhNOhzjyJX9aCcgiAbHk20507Tfz
258rAQm3nAbVWDV1hbf772x+ZVn8VfPCUuPnz66xVPl5ch7iOhmUAXFoVH6VCzV/rBqCoqC0z03u
JdGM9xKAjKqVV3oZXR1kZJF17UMvlUeZQDM5I8rMtOJVe6juTcnWTJQKKl6T4fqp4xwj5MGAHKt1
19jLUcW1bco2jsYlbpzhQnMYkpSj0CtDzQlEzk8ilzlzOVmBpNh08CyREeMoWWBPsAhdtVa4yFQn
Qos+zM3o1XgnI8E12X/E1kf5eiTpZ3P1e3rcwDlQf7AFlHAj0TpTdzfrlLIre65R+Sl2Cf5nDYCC
MMvI1TciA7GtWpTabj8KeU6RFnsMdFbAYG/1swV2KAAJJM4ELaAzBNb49kiwxlKS24eFRAjtCqin
4mUOzQCQejAJQjUQjyVNRXZMINawbEAem5EZTRIWOTX12vRUL9tX1o6n2JWTTnGx3d2HFTljRpHs
zFiDWOJaWw4AFzpKCPiQ8dWAQrrQG7NROkuXq/MikEJ0LN12wSrK4mjRm36cOxqFeI/VdAxpSpyP
cVsOVWM+zB4b0OUNhJs9hx8TlK86+j70hGUCe5842tYqCkt8ezh3gs0oYwJncOD1OZOV4YYB8Xp2
EwDRc2MHS1cC6MYxwHLMu909oolcjn1jd9071QLK5JRKwQBLJ/y60UunfR8t0a47giUjZvEfbyYk
mGGZz570Q4av+xy1BV3VOJhcpOWzBNICz8mW7CsozO/uU1o1lFPsyjptCj8s6VgZS/xzMA0F8FQq
ecgEMaiQcJwHUUaOAqsUsSOFBvT9QfyCHMoSfAZ+8n3HY0l11tLP7eIKn+nE1h7jjcD1Qde2mGKb
shN/suqsTe0BjLmgabAia597TDOK0y1GHcpbvgP55zXW8emxvHo4TOoJ0VfJRodAGX2Xkh3uU0K1
sKuBWABI8b5aIB2F3YX/j4JM8tL6aGbYuHsEvHqxhxBkL49MVME6VzNOMYIOJw1I98VfB5VoInu9
z8RgD+gDIr8Lwk244X3a7HfZ3DscEbeaQ4Zz2kM0Gzt7pQv2w46RoG6Sw3nFLfF+e7+BqSFMCXsh
e2hoQizd5qworGJxd9RpejTsyUvIJRgv1RW9qtjXD5BqX19KmueQZPx+ja4ch9Gh/gRw47eXiJsh
dLOdQvisHw5AySAHIZsHd2lWu5ATgUWLKoO0Ed9R248usdK+c9mccnc4ZDuxtj8wgO7qc+skG9KE
Z09kbW7qsFX29U0lHdBF+L2r+ectHU6uWHrvY3aMFR14s35yAk7jImYJsuWd0xB60oiYVaetB0DF
P4Pxsymdy68PP3euvpISIW8N6Ic23XGyxd+4Gvw7RLOIa5/zuUHFAAs080C7UDPbcvs6QAxIFn7Y
NI2ndOQiT/wUNtmuWVLEd7tXqI5gJ4PSj9Z8aOiy8QEjFjckC6mIdMGpcLl6X2N3+YWVIMOe8hIG
nKzPJpDLUZazEL6VF7JKxkb/YJcfuvXdHcniYzefQ+uktB8ts4P+sEsq2D5XGEk/EmHQBFqT/REk
nmJz8pxuPHJuC2SGgssqWZocjYd3ndZOF9wPOFK7T6qOwJXcyacS9MexX4yhFbxWN+/tg5a5UD5u
mdPe3clJmF4J5rPTF4hSRuoaCUa/kCs5pAiGJOMCW+rBum8FyRe9i6Z6EOX5pK6G1ghlFZzxxgHp
QKEhqNiX8GsxsnBWKCi+18tKpRtibQUu3s4mYhGWDCPsdwxxze6XKbQjtMsAgVbQ8bDakVS3DF1x
y+haHQANuKRLWER0Gy8a+W/yDhsrmkxqKEKK1VJU3f6Sr1SPOMp6w96CY5C+Gi/JHo4T+Y0tVlfT
SSVyNPEra375wVC4GoLckT6HubCqPg1ik7epk56ps/IQ4x3V2HfqoQM9JC4xqcfBF2wQD06H5hBI
Rb5OGX43Of2gOVbo26lT7RoKJsMkWi47DFQrXnVgw0ZZB8cJz/a0W3W+HNTXF/BQZBLOVYqsVstb
1MBqMO3k8P+Xk3eS7tIP7SW/xB+pCTAHaVG0EL+6nFg7AH5u8UI9OHlBthMd5A1EhpaKFNcoEEq5
t25e8hK1Dp6rco6iwcmmNR+9EUdEYMsFlm6im/PwgWUxxp1MZo89hiKiVXNEZAb3BiYfhAnGlM4N
jTwPXRNbQCzARHUILuDE5xo/Ks9h+etiD3GplzIHRN9b+avhEgNDmB1M4M2I1b5MlIGFQxzh1OC+
Y9ZylJlulUE/f1JYQz94dQs73imlewN9HPnIvhBZZt8Il1IRb6ZD323CSI/YECWXxdlLVKv5DKch
qj8Hpf51CZIdB/QnKqfiEVD/Zh7gs4vkTFLx3t0hm9rsknOn9Yd9jh07WzJQ8vk4qfun+zxE1jvq
Q5WDJ7ih94Al+U4y5xza5k7YqpvizLaHJPCpYcu2wj0MaRNqJXcQGwD2locWycB0nCmzqbwWN7fG
6q3QgQdqQw6NXWMNPvQp++lXjoI2CUKfoidpfc5tczvtO4Yd4jd7lAzWO4RFEdf6gKqDl2fO4AKE
4qj6HXVt0Isf14+QnR60OSqG1GmftCTtntzzDOlD/kL9xARJzZGjlmn6BvzYZtG641Dd+HqAHtYd
vNBn+sZ/035Ui97LWQP66E+0yAkPk4UxfbDm+M4uwzmHhNe4wlqcEWDNqKNdbtse0lHFxaF7XLjg
hnyKLtbI7AVvaV9IUxJRT7FemhbzSdDQGcHrwCWnuh0zKBMo18Gd84PabJxcGXeIuXb1bPa0O6Jn
35qzRtH1ExhI4Xx1kneFksLyoBxQqPTvQukhjGF1NZ2QfuxfvXjOtZsTmUjS6dXalZaBRkucKyQ9
WperBeEYamvopyXntvTaZWEzim64eziPpp/LFva8fEow4xbi3a7y2tRG36RvtRMmO1YG0TpbN0vp
uzn0IKm/u2+MtWtto6/gAHB2nMsd8ZS+urQ7+TinANtNK+KHE3fAs19+cgUybqQMw9yZnOA9b2KN
OI944OwZyIdo/nR1/7YAfKsuacu8iwyvY+EYOPFzlSDO8ceVyG01asZIEUX7dfsYZvRJ89dsb8BI
bz2qBxQJtM3wSTA7yYkkIp/VcQ5iWVX5uJdtaTbMxKmyottibBs0gZ5IVLsHmys9Q2toV93m/oLi
dKlOx7WDxLTpk8Lw3agBrv/sEC2RCdm9LZ6Jw5Vm4yhRLIvvGgmVByIr0NGqsZTeVbs49RrTSgjs
4LV3D6LUo6CcirNhVxKcyjo4ciCH4yKZJtA/b16xlFYinjRKGgumjnVxUI7X93bwH5qjzB8HpN+v
1y2jw3f7DSiBd9PRYwLcRZ/puhWVkaxKYPU8crVAqh1pLy7p726iLeBCA5+3+qKc4xyJ9t2vAmbK
HU47fDWTAcGiimQx/sRI86IRmzyhdoYXBbcIazZKfBCFYR645CU7oWQhwzxqLwVgrgY5DlLus3lW
bOKP/R5y/pXl6rGn8HRktJqIdtu5yYHBsoDZEBGw5N4RtR/GTttK+uSoD0c+yyMOZDoH9xEFAfWs
gOKKtLyj08htMCDwZs/l/wDldzOCJajZ3Njt2LdlTKUSBKK86H39U5gyS+vHSTKTAQwofhk0gV54
6qmZQWJ4rmnjGyuCBK+UAy10nh5CDUj/ZyZNjOkmd82DLZVFpcymUyc79I+KNzTCs3p5tTemJRN4
2r0AcLp7ZDTbpA6vnpDelsQpPvpjP6vPgE6vi5iNAyg0tMX9vKNXKkLXtZ5fGd8yTaExJQy8H4fu
kj1PUB1DqpVErZ/M6XgOMQoyky3ZLHocEZe2zqp3ZG6bsZtIu2xxXYS7blaGbgLttbNlZCebxjJx
Piz7z4yyYNBMsxWm+vsrqOYRiYL1wN62Xv4xEiRL22d1BVgPMePyhs74ikRX/qoC8PLQcdvXbiFZ
5xRQGuHoHvpqFnoaJBXun3Gr6onrZEEi4Ey65Hzzlu0p880ENIgf2mzih+sDSHb//nAq55XjySY0
aPeCj4pPvHqCX5CLzhaGfLfMEl7rU4LsDuHwLN5mCI0n2+6ob4iRD6iTLoVsPNcsiZmZ2OUKS7YA
+u65qTBMW+ZU22rL22VyUN6rbKnuqUazzPCkbTNXN+O+6OEx9+werIv7lNaoA/GRGTt6yYxPSNQf
Q5O4hMbV9Vu4zos54u7u6sCSuGsuJePJlGs77bYdy4TIiyi+0QWL9qRcRzfPpBoo2snbtZqJbI3H
JWNBltvEu65L+znxhjjQj/f1k3Lca0teOE45GzyHOEV1FD6P2uX+TN0iPBjRi9BuS3UfZguBJm8g
r4ZT7qfwJvP3bJcDJl3DILy9pHCepwpT5DU+sTJm+1bakPbm6FDHwAgYeiAUqPqycbs6MEfs+bBW
fS4ChvtiJV/GArjNnv0Hxhy2r8uQs1pG2/Blss41N/4SX8fe4JgoACTFFl1GMC49JtNXNuTS23AG
EghNFdnRDtbgDlFfkC5hlJmrEDUjq/7U6t37no0Sv0R3GyJ9New8u+YET2t7PdI2oIXBVBgxBI86
20mgLnMqGt2ysYdXas0v3LNQUK3U5s5nLyu8jVMSEhjeN7P+Z+IlOwjFvvZF78AcPwwcCdHvTwoH
xsK7285vXKvigr7g/PlJ6g4VY/YFVAvGUFx+wm6eFjWx366JwWgDM4UlcbSvF0grdwA544BlZfUR
B4pb2RdWNByzx2VMeMhpBZt+McKH9vWqmo6kIdjsLYez8yXs6KitOWBMj2LQv3fLOxe67lHBWIU2
ZaT5K1tFW4UNBE8UwuDsC34bxzdilTMGl1DYhrkzBAlJHfCETvUHhH3b+GzfafRG89t+nBQFDhhY
RbAY5By44RznhSVuTR5wzI4xMHin/kRVnOr2fZ6ijqBvy2xlvWB5YsvPksEeSyxP61B+PBfj4FiR
hElxBfon10yFs4dFCm71d/PQRw5+L4kV7xs79av1SX0B9stHS07cXGpMvxaBCg+t0zRZ8J9bNDVV
YFgTiIIKdlJ4g/+ie0pX869F03/w/D8EQwpRwlgBVdSagLd+5AX/IRhSMAqaVFNVCvwgF0eb85/t
U1H5EbKmy8rI/qLy/UfRVIWZaNCPVZF+/mZT/qOW/HsD87fKdfRd/IOGJuE/v9TQf33rvzQ0yy5L
5LaZRNM7Uh7z+WIMC6Wn9qFimgE93mXQ6QSSsfPX/ZUUMEEC4b9MWBQUCZnuuMWmeeJVjZXvpM+y
Bkk802sMFufJpgiUdfEaLxCuH9QtF/hQjPvn6lgFWFLcMmi90o1XxRQ9ifdkR6vu2N1vIl/dUBCZ
FGxmyqfbonljwxOp56vArbGUu4klAk8qTdZ/dMJqMDs5g9mb2bnKke4ZVrVhk8gzVVya3UduIBcu
Tgo9uD73WvyxT0/DIcOMzPG7PMgfgNZOTQxhvt6hX2EVT95AMRPLzysxODnAV6s3gselJ34InUqG
TWZtnO+vEz7c9fUZ2ymc4eq6n6DMUBqGEfXQolmW23Ja9IZNT9indyfTNBTUr2hAYY764qo4DdiJ
m3y+Rolz7fdgsIpljflN88TXcIZYEoRSyvtZIOEA5kTb0qUmADHqyoITtLXiF3EZhKpLWPv7fd2u
VS88Dxf8R0CTJOXUDfAFaOvBYIQg9orkiF1hEn3csiMV0zTfdZOdcZB0R6s+xYRVNdsgmc8ms8RW
G/fR+JLk1iGf50oDi3WZPvm8qrZyuX+nZg0aiyCdxHCEx6VGEy4oGhDn7NADSiDgt9CLtwa3WQe1
YXWfqkBZRwAzNj0/gdqcrPPZlWUdHSiwwMqsXnQuZvRRbbXoVsOHuHhM6VkxM+Ju25UGXdqcVaR4
ffRoPwm5pVjvpCRTUFIGAtIYBrR4BY0arCPrqbGJ3rA7Rh122zWbkAiYmxO+it+DcijXykJ4Uy8k
vdBqLMZHOzofUkf1/qxdgplD9j+61RpBCRQNNiY2+4e+vOoQkUkz9Yonu3mc94PXjjU91sayn0i7
W/SmdFt+aA7es2ns3PBEZHR16/arySkk3FiGLOFjrALcW8ZYZT6F+GGHIuRK6vgwtp+gMeJT9C2T
g2xXBya+BX4AEkk3kJPecXzPzDn3D0V2uaOmZsGVT2qHPSLK/AfrgIKKwagPE4JvqXeBmBFF3Kv+
jRVXL9Vup+y1Yv7IT8kuO98xxJikQxxw6VXDesz2jbQvqUECRe7ygjbjM/WvxIsIxUwFPMWSt7QG
OXhQzf9WQjtpr3ZF4aOnRHDfc2BubAEht6H8od8Pf4ptG8e/WvJ3kayq7iCxGLqRtCu9T1jmhxWz
Vv31bPZyte03xZEpD6angcfhAfzlOdp1IAZU4Aiyb7QOgSwotjBvnrUHVcYiXUnAIyTrB2ihmFk2
whhLIitvQgupu9ZP4ZU94iRy2PA+W0AmtXlsQmUrPIQl/2SEFLTjxdVojiq7M7GjoiJPrOvQBcKj
bX/rUf5H9g4JHgW5MUE9pBjy5F9BgOnl/UKJ+gfP/2MaBFdJ6uk42ZBeB+qXue6PaXD0y9NQFMGy
wAJmRvx5GkTRg7t+gqTp92f9MQ1qf+OfCSNVVI1wUzDC/07vUGLS/bt58OfPDgL5r73DKmnxC9wL
KRjWhFjd0XlaMZ0jarhv4ssbVSZsUbojvgiVq+3CyUZfcpkujMVr5Ynb7DNP4eqJT+erPxFbpX1d
sXNuafRDrqhHfJwyJRsHa8FMJoEAeuqSyOWCpXN7wX+fMKUgAeJ2r6cPbPUb+vMZTZvzOOGMRDVj
ra27N20nvwhUnqRdv5am2RGko6VuVVxcxejtaj9Ng3WrQD9Io/ehTuuLiTIF+xVpRu1cxDAaSTiY
qQBLqlXcFSCTpbKo7t3LhKGmrOnJmMdbZFgVkSM1TKjpfV4jae/Jytp3OAsoizHx7qXJTGRgQW8F
uteWZ2wqqNgxhiCVeHJzWw3Q+EWufg9GoLw9sPlhZcXMtVIvxSufrxDXFVHf0woAAXodbGOT3Rs5
SzT7cLO17BQg7hrQ5KjSdQ6zZgJSfpFu8n0cglwfX068GOelceY4qSaZA3xf01PCs3emI4n68SLt
5FXsxz68Dpqu5BBY2RjDdqWWv6WVE34gS9ryD485sQ8icXI/HFWIG/lCe4Bvtoav9gnJi6nSI/OH
giRnhF8OYqMoUC2WS1IH8nckiMGVmD8J9znzeuyIzzW6DFKsI+zQT2zR+V6+RL2Tl2us2/zNMqEY
XDQyXbVE1EgsD/7/N/G12FbsSO5bcC63H+lhePu/I4oT09iuNljop2PijeLRg34LfaSuLrF3rsxG
4+7qL1IgkVCIOcujCLNLd1Ti5sUBdOfLlaYTGJkjhZpNN78uzU12yJbN0cARjmjqoFEFRpEd5Mdw
bylbCtsbykgTO4NpGG2LDw6osEtRkHbnefPWvGWvxm7CPxhr5VwuuDylc/aKUiZ5JbUXxQ1XBcqk
irwrzNKCW6Ls5cKuls1Cn5VTczZevcN6/J8gExiMc3k5LPBy0H29bh+vXGGR7hlvHb7wyunpdciY
hsmsGG+TMN9lq5a9vTgtPtJ9+H2do/8stEC/nZtzDZsfURBBRP1zhVa3LjaUnAgI64xAnuXCrKcC
bTgVPmplz8cieEuhhMR2Sx0l7lRu+WKYD0d+Exc0bEdhjXBXy6njbbVhezNfxJzOmBeRQC6Tg/Fp
UogudEswpw9xOjnjhccdf6f2fP1QsfNj5XfHdELJK6fpZsDcjw55vFKNt/uHDijWlWdN7IZ+t0i2
DwoX+3Rff+jIebnc5Mvk/LwMiwfrPVzhtKsXJTZ+5j8cLEDMqGFYJZgzoiWP0fJGolNEX6IJKPxx
psMNHyTYJrN8d9vB7lk/ls36Ggi0e+sRGvv6IPhoO0aydVNaPot19fVZb4H1aovQI6CQ8LX0TT40
O4/dtJe5SPpuzs0xgqsLHwHFE8t9rbbbg2m67eEB3u1A7a8l8AWkx0jCwKBd4ue79VSsMnf4HBIP
9izcWIC0xfdY/V9Cjm2jywiVjf4fd+fR3LqVduv/cscXLuQwuBMSBAnmIFIUJyhFgMg5/frvgfvz
deguV3naZfex+8jSkUhgY+/1rvUsEjxv2S5+HjrfQWAU9jGAzKv/XX7odCpjJdfnkDpEZFIqyNop
+D34NCeHAPL2ya7dMBp0s+VzV26sxTfziq2xoNLYcJ5LhubzfNXOvhksL+oNc0HugeRauITk8wWV
agxQirnfuWJ4S67tK2+yhscdJ7XeLixp4U5HHaZSYNGpxXwS9j2waau+pQ965zPGiRf/kX2Pm+mf
wWXi3SbRUslWSXTMq0ui7fP2WA3LtL/5k1zKC7FBJvCJmjsJ9N165o6bKn9v7pZhbEthrlPsGFDT
ZkCLE4bqwnIhOZLjnwf/GwGU0dCxf02++1dD/DDDjccm++lwdAOfGzj9h0lyKJjxMy6nH0Y4U4m4
F4jPs1MzFDAlXPHzLlxywDLAkhBZnj2/qTT9yF/lN38nH/0dBZ37dCOd5ReBIYf3WUiXpDmht37G
Kr0w1Y8PGZ+pnPYdkvtgsmmCfQnEBab9FoTIp0is+gHrySzINr3LxYIBaP7QyyXWemSH1wQTov38
9DbZW/WVHYVlvjc/IZZ8ckSR8HBo1Ifo9ZJUFUNDvVoH0tLHluo03Mqaw3UlLMI9euWWqHj0iPO9
2CyTF/M+3qI3dSv08wqovTTLgBIwG/GmvalyQ9Zcx7Wjy8xlayi1EP5pIWvfmbnS2kMsXWSK2pNN
r7aMH5YYeKA6RDwcb2AcA1Ja8+eLaLrtoqhWJBAoUMKtOUypC7V0yU74wWIepz/hnsCd8vP8at/D
FQBJE6snrRscX5OtJbmybdbTbydv0bixhD2HQUV32Dl7JsPAqfGzLbZjv7vGrY0WpSFHjW/PhsXF
SUTmUFe9nQ+KTYIsBHqsOPSBGsFrxOw8em5Vii+CGfOhdpld6u8JZhixZn4j8jmkZ2zQEj3SGlaD
r+5NOicCc8p8k29Ul/f8xb/GjFBXCVAdjA5v5hfNJrv8VUfuco19ucGZcNbdbyTUzbTEsFXen4E5
r1hlNlK+Hlf+OsHBMdEamBgmx7K3OX52yFMh1ZTkXbb5flzks3ydnvMpJvM1LqKvqQbEY9bwHp8t
mNjAKElEa7SQ3gbqkvC1ct5Bw2WFJVG+MOUZf9eIefwF6XL2RdYYUGaTzPhb3iEkzg30xmERHiPT
pmHSP5Vu8MWQAuDulqZM7j/jCxJj7ZQgyLW7dBfX/We8TX78gTtyVw/HlNuUXIe3NcOd8pWoS4kZ
tlvvURWld46lzWJtoS8zCOdAv/aYGy24ksh68x+oW6aE9SOxqUBC7B1pmNrA/bvXI9mf6TheMf2y
NdZ/chP0jjIBrI7DW70L2YmdZNxKC0W8Hutyc04wKNBr+DFCoYY9AnZIJEMJdAN+QbjAjBq+WpM9
xph1b3yIBwJzsKKbCo515k7lPGIHw6G6ePHgLrGbXeMA5T3gndmvpRsWE/oE1zHbXZ2Sm3JG/Fzc
PqndSRcCH4/xFDmwDufWmu88k5iYU9hQrYJwr1p2RjnwpqnmEdZv7gSeyw/j9ryNF19ZyTHVVymg
X2PrnTWOjRQmuQwfkR34jo706WYp/h0645inNQsU+Xq8q3I/AVCSsCIZni3KvbQIYEfPNdB1drwy
V16+GvsV4xrcTnel2Ia4ZyAazfvCofKscSGhyDO5Q06d8BhTGY2wNGeiQ0xoOS59QOx05DJewR8/
K2M7YgxRcf0L+IvK4hoo7z6DzdjWVgPTO/GUZp8cgtl8KbhrETbAcnDxnGNa3fu5eg2xJy/ZwjLE
3fcAZJ6MiQPKUKOVdY+eWGtn+prOWp/vXEWDbw9Uzm9Y15yJ6/NQ585UVR3acOO/GWPNX4/UPs11
ZkKFTQRN/OqxC+ovxkLb877yWM9fy9dJEmPiTwk13+rr8/HrrI3HBxuXVF6Iz6+Oziu0iw/uSt4Z
EnSmE2Mv+8A71GG8Gpknflpcpugl1MzNrGsasPrYprGMcdNZJxU9A7S7bKc689gGMSblPs33QJRX
E32kc/mCq3jVQwsxV+1S3wAXXKubeD1RSPSP9jt9cNDnZHHA2DV2i3Ax9evwjiwzm2IPJ8O5hpnF
wQHmNq6xNtDsfyWd31jP3/ufyM0YDFk7KDwHLZ+rwkOu1sqyGPYiYLxxl1PUo260xJjN4+ePljvy
iivQFrgRdflDK6+D5qryYiQrDJxkrqigzMObppxGH7AXTiR4KiXU/eSIjISuxrad48MdG/ga3Prt
eWy7d8ZpzI00elm7EEvVjKYusNSQE10p5QyHawRTlBXB8pDRKoDqAGfyvas3XIbK7q153Z4VCdjf
bi56LyNLh4dKEi0DZRO0DbxVrJuvokx9Fq8NfpVovqDVb8dD0ckOtGAdzI+prig7pOviolLyseuv
7c77SNcmQ6iRf6dDrcYdEC/yHvD9HWeWy+O3r9YdhJrgGm7xOozST8q8Jf2q72V3ibvXGmFPZAIy
uqq0prq6+hmtmXoKXP7zi8bQ8RzrK5GWVYlXE6ly7wMMA9P23AJlUyjhipgX0s9uc2sWtn6F7ts3
C/HRGHPzal5biBklcbn06IVOoiwqYFzNGvcA1owOtxB7NsGd+mGpjV1X9P1e+jtv0ETwVz5jfZ5e
OXclzvMw4JZl6rRKd/wGwm24m6APEwbGZiok771qRoLN/m+eU0zZYsYIUATRSiYx/2+CzUwJ/l2g
+evn/69AY1i/GHwIm7YiaxPh9PdgMx+aBBqCZSZp6j/PKfRflOn36YMifKVrf6R5679IzDV0UUe8
0f5pslmW/kOy+Y/fusVP9kdvN0TkRKOWR1yZnfo1ZtXBSvPVQDpD8VQnGR61JS21IaCbllG1fJfy
wJGQeKO+ORRyt64sf64/E4wxjgWYpK7JxJZsizC/GH4+96NiJpYTUjvH3OwtcwPTEWOxYPA2llbb
vv+VS73TlNcxa/dCQFmP4GlbVX0S8TSIsgoqLmxLd6SqXAmicrc69ZZr9EQY2pQrjpVDoMcULOZ0
kXeEm5BlG0HaaCkR6hgrUq4FbptihxZMdp/Cq5XCXyLTYpER054oSBpeD7QJQyi+fK2964PIPlLB
ifiiBy855nRYelGDHn/Kq9CxNGGeqyk/a3RXhMgWA7osRkrQMp6UQxDscqsD1sMwOy6779jI963B
/lGLdnFTOknD3hbhba3mL6MC3PvcM3EZxPpbUUAiDoCUdT9Zj73FUFGRp9Lq4nPseaRWiXYpBJzW
IcONoXuVUu0Webo5M82QFzEDctXpLILDa1Xgd1J4Gg3wBSfRxh+YUCiLnD+XgqNmTX5wWejFKsUL
ILTZRaewTx4y6oYxUFmR/vDaQrWtWGJr8syXg1lTjwJ9OsXW4msGuWxqSkYN8iEsbSt2tcK3RZ3T
LAjVBFflmNVbIUXYKHkliuxWy63N072MRA4Ruv30Y6z6OdMvipYHuRdsEXGrRSHTS7AeVmFdVA6C
T2OqzKbItc7PfcO2sJNyYxF4uNUS4xbWnF2HCAMH40eEPTH81jJaz0WJvu+AjZTK/GbABBlPsA02
23qMMbgOzs9AORmCisAmW6ukwUZBy7feYzDSUZDMHnJZQZ+x3mL86sj5JtE1VrC26DgkM1PZafKj
fCqwOfRP38BnY9Jl2XmvGZe6qFWHwi/JD+qvqsi2LwQ5bj1JPZWv/9UrqyYyAtYVVVYkcxrw/s3K
ivTNnPSPsRmk779+/u/St2ExzTUIp/zW1PS79E2Pna5Y0HJkXWIR/bP0LRosntTxMbWd1uPfpW9Z
5nfR6RWFaTXf6z+YAEPn+Xfl+w/fuiX9hRQ7itXQi9PKGp3N9aN499agJ4F8km6bKpJwmLx0aD1L
NgdsZv9l41Awdkzmknab7bmez0gUNiFs6LHBdrqRd2rFjqE/5vfJfoDLyy0WEx+sWzA2ldcCX4ug
CrLqiVsf/yQfIGW/lRyZ/AOYdlIP7MWvzaPcDG/Gng0wbsZgUenY7VE3+g1AA1SZ5KPsN6BQh3Vx
Rdkbt+VLfPRXE0aTzphldSMUH6OxzqP3PLBrDp/+ki8Dl0ZlRyMtm2jF/6Vkqkhs/qtR/eqQkyH3
9ZsKl2fpdtEqQtljMljaEqmIcuvkRCdjVNWch8uZjisUvkmMnXQ+de6vRFQ9TF7z0uXM5njrfov9
tuWswM+5nZL6k2bIt2fHxyk2EuEGey4y/GTSfSDGMs5RnjzrkrrBC9qjdfBO2c08Re+xyxQa63Ns
YOBuugRuA858lpmQzqgBIq8BVK5AYN7+BLnzZHs5WUCufYnGNqv8mWLN2HNRzoJ6+lxlp4LyrevT
vLTmQTx55TZrrtXz1fSQGdpNW8nLsXBTmvPSL1ru5WHVyou4WDekijDz0uqrHRJsX9qSCgfmf1TB
MUJmInsZVwNPITz4BDt7lDWon9TIVRHKNEK6HV6YNCBGOsk6mA878VsxZ4GCybrnDMLnNzNtVR9Y
pga++mvuaCuRsXiO3ZiuvW5pOeY7uVpxoaGYEhhl+qttm7PCSz+6EIqAyZ4ZqR7qLz6Yv0G11cHi
5m/8Pz6a0W33ZjgWrIKtDvw2OD43zINht/qbD+SBCsOsaUvb8E2yQ50XziGy+VxMv9i7Zh+tpa0E
Mhe0mQKGcza9wdokK+zGYCmqJ/zxhtO7ltMewaOktIstIgBzfMMZJWPQwzf6e3g0v6ftsboB0Du+
UL6FQxN8oa0mL15ud1saQupmxi5hucntZm2Ly3ibTlaudXDU16D1nGJt4Jqz8VsaG5Tabf0yiRnN
LXu3Dqm748YEyF7ad/3kPSa53nzAJtLtUnVMUMnUoKvA3WdlOWN7f63X2k48pKvhEG9aFNXtrDum
q3oNkVJg8n0usbBbjuc7U737onHYZPGXsRRu6ar9sRiPYIB6IN2xeYqCB5GP4IapVNvRC/zg8fzu
L7OXeN//gIEgjIUNQ1ryS66K8JJo2bz12qbClM74B0sfFj6KBRdYdZfyi3E1riRu0a3S1xCQKauA
/saDnUdq/3rmEQgC9FJyUNgYK6coqblP+Cu0yaAz+vDchDCIDCqGoQU9mWeTJBId7MlV544DN83h
ezr+exPR9NAT2rB2wd4/vjHSRiBsfMxwM2O917tbHnP1rwxWu5mKYjETYDrTGjyr3gia3UhkkKfn
t8UL0m09EBpjcyfRzqs6xw6Iaalj3uYGwmdmXnw3iC4qc/ZZV9HgK6VH0KKd+T7lu5/AMolckMWt
tor4pspfSrpXBx7Phd18qpEDTb+wZlQ3kWvmBfv2t8MBgkw3w3zRvMWbcd+kznAcjuNZ2kd05lGR
AcjUSu3SIqw9KzD1ffCLQqsuldz9YvhKVz58YOlhXT3+jZ9kN54ahz9AM+Zxtc3ZuTzaNUhLt3ir
5+GmPUvX6FNGFpmNGH535aN8gFVMnA40DA2VrxQ5M5V8bb8LNLDcHla808G6bWzQpBWUoAkUhEyF
dxuJAQCMsF4sX3lbzFn+XWQuMfTnRfbsSJjLsAIim2JyfhVRMjDZdpAyw4eMnQbjBQmUqUG6vqYY
h3f0iKcnGb98vRyvaOEzysahpII4PDUS5/jijfDgJECwIaWEDzwpGhjH7nY+pViK74Ep0BZ9eEgm
xbLxN5r4gAPpUV2oO/xdk9YILJpzpoKpM9Jas5YIKb4jnPEFavUFrTLfQ3dkizkuui0qpijPuskM
Wr/7XxmkR6KOHpnPu2TcCSsCQc4qV9Mc9GSfah4mV8jQ+DnOvXOv7XynFCfAyD3+KWRORpWZOJvm
vPDQgYv1IXaYWfKqeKskWzfCYbwlR3+UD/TOkQ2evQMJVi9N6/iXusS/kQFJuEnJmXScvoeTOsCE
x0Oj2fJoU63OsXvY8MvU9oaehv3aPzSvlmu8tdm2+gDtSAiho/18h7VJlBZYQMFQIsFVr97eeBtY
xlCwLLKtkxiOCZwSmhLPfnjogOxU+By/4+9MW1aQBoZ18GJhgP9J3RjXGRNTbMmoiXwa4FRi5Kzq
C3yP2EhIsAIrMg/tTzHutXBpCd/WG54PfjQfEbFY0iPWjNPXx7laZ1PFPbqrvmoOEKbpguY+BuJJ
d1Ph1gDJ58Huv3eHy8bOVJXpBC9ixNBVNpR/s8M19CnD/ccd7n/4/N+0A/MXiI+iYmrGxD2DYfab
t8Mwf2ELS/BbB/bCL9Ou+XeLI5Up2D1kS5YVnfT3Hze47G6ByrAZBynJV/4nG1zy5NMO9s+cgD/9
6HhF/qQdjFISN5U4NKtsRtkoY2V9nbyzzcPdoZPfvWAtW49EYki4LhRXeBG2yhFHEUYOwIXHHl9E
trAxaIeudA95CpPBMoluT/R7aglk7VT6dlvbETEvV2KwyS3lyvJK+eIr+MWlbABo7FJxm6BiCd42
u0tOv5G/RWUjjTQavKa/eh7qbY5ZnA5UcTfes/RHgirFzURB4M6SkOto9ONv35wnKVuVHgKatTOx
M12iW+g2i9DVl+xqgxfvxMDdMN1ccpr6mOhTMKMDArM1GNGPn9zAOW2HxUJ8FV/TJZauw6SkT4xj
rA820GDEhnl3oJJ+3R0S7F/bYmPiEp+AwtmKWic6xFjxLXtEW6S2iB/JHcS1FSzV94Stxjel0AIT
jt5a5dG7gYIAUeSiCJ9evpSO4xvMyWKDhVpH2zP1R1UFLqCRUiVlLUtkZJv1DcQZMq/AZl+cddpF
1accSQhmh9MBATWYFwaBPl5QBevpnOgbyR9Ktce1SvUzO9WmvOnCYmyrZWcRDtNegH70E2pW3g1n
83qTd5ZPqsU8UsFMhcBHYCxD+O7ALexcmKmyE3cE8yrGa2CfCS1pTBXElZzcatpcGULPrFdjRcHr
iqTUCp2VNP0k1SwVx1zzzEVcrRz9p3k31+aa2BRdAPXLtM0kNDevTqmNN4Hv+rmopu1z0s9k4ijd
jk1ydjI2xXra1VX75Bydm1v8oty1T44/fv3B3ieB7Tirw2vqdovcjc7esnbRXZEC4L2U0SL3DiNS
b0H6ZGqO0bEBYDsZSGbsk721A2tP+GveVYvh7vtL88BUlbDra3NPf9If5aE8krv1Lry3PuMC8wXW
iBTO42OPlhtA6SXqQPyfAw+k7MBOK/hCC40x3+7XtOJcezWfc/kqbYxzuhG+mbKEeFdK2Jcz8zmz
fsKz75aYDBk+LwrwxN284ired4ztEhK2STMVwnVXa6NtBwYjsEvrhcFAgpOS/j48lA1VN3ayl0+l
Y/Yz3iKt4R1Dgq/0Ge045mM4cxubqhMSdGp4PRzlRTnCekvShYaWwuP8JyKdll+q72zHCYX79wVb
Tywza2ZmsrQm+xC3IKQ4D2skRUOcSC7qHHq1urC48J7X0JbSWf4V86BmNenW1pOJ8ixhqk7YYc1M
11aISGYrynRhU7MbuhQnbSvrMyf+ogd4mGXv4uRmCRUCiq39IM/xDLgcz41256VJ8gQLCtAdxjg9
I0ma3LWPQd8q0Mhnz2t1B8TWG7PAs8uVv1NbcEyuxJziVrX3p2Kn5mZA0rGZR07bmDiv2Zg7deJM
RpRU/+EJzTE05EPPc+uOLvlRqIAcKcDkklkRjvh2ml15gI24xvGAPSKTNyJCXc7wJnuRxRuHBGKw
H9w2yH19Mqslrsh5Cj1oMRwI4SRucYeKcJxOpTdpGzSb57dwG97wFIkdZgcaTs7GuV01yqUjP4gE
G5HbYrrVr0D18LdZ2yZHfmwXFKWOBG6A86oYMCa2v36BTQE+g+1fQ7wE6wlTYKLo+qq6VId2mdjv
/nxvWjsrJj3enyaXOTPMxZOxdLsit5osA2wS/jo+RHRUcEu+YhZC5+0NxmKyO7DGmbtj3gqzdfZm
tdtaVhZsj6Dh9Tsm9LG6Y8YTnvp9sNFtY/GEPQRuIMVhIuzzxMUmO8WC05VE7ia/dIx8qHFctFxV
sBQy8mckNCIHGmZIZiyBm7Pg/RZuBkhtmypKzaFcI6BLV5DZHhMDapPLCJMxP7S39oYNm+oKki2Z
K5wmx3SxxbHQ/ngH45RslWWyLTk49WvfrdcUYRwQnq2IU57v+i6hduNR03tIvJnV9a6DmbiKBKAv
9cO/s5+vH+OVvVPZ83iZEVKC6Ni9Nq/drPnouIgIJ0Niwm/9MX6rxLHYrj/013IXnp4HtpAA8dMZ
iACY+Lw1r+YdNUJdNoD2LbdhizgB83mn5us3ZuX8dQXPAIdDm+xM4JU53iln5QzPvbZH59vcgkth
XSa/d0w35ezdWg92/Z7u0314Ds/RUXaabeESa+MlUNbmwbwA05q168oZGfd6K1hYnGMUTrY+Z1xt
10xcltO4th7aabhzJWE9e3T38KacrN2oOgbZHRaonbFTKY8gVcAr1cMCZTT2SWo0eI9vUDzn3oV4
/jLbYqCfUQw9QuDgNsi4XvtN/WpNSKQFTqWcfk7UbpPi5i1zhfbDiu+jRnMF7zkwgWQp7OtqXlZz
lWuU6144C2c+mVS7JzmEssPpn3wpz5WVS00GtpiZx4E/qsWQBeqK0q9NVxHM4mULzFPKiTxf9M2x
Ly9m6/Lf8aW5yOnnpkubP4GqmVWrUmt2ib7bjYf/r98oxAvkq/n2rz832Q3qfoCxQVnCxFOY/kRO
ztNHVX/KXQosOTZH17nXzRJ9TlqBf+dXn/aEkLHf0vNXz4YEsKDt+AgTaFxIUXbGjYJxPdv6IEI5
XZiO7qMQXCLSWmvufcgg7IiwiyOBtAvd2PosBpQEFUuzpzWbpJfmlB/tpmaqjSo4E2aIY/HlV0uj
81zwACXoyHB7NnnaaDuW/H3FZGjuL8XDJ0FKm7JxO7QZkSMQ9fjwOlLJU+GVzGf5Gzl1JMOpsHfQ
b5y4srbySPcXdkuAlG3FgZINh2KCS2YP/M90hhcsReU6c6oDlagzRtpcupt+/wxpB/i1QmD5/DLW
OImKeYK/4+nQ7n5UzgPZSG3kGWinG22RCUuubI7jMdA3W6/eGngtPHMozm7c6SEZnqexuEwbiDV1
iAek4EHiznxcmiiZ3P536DOc48BGFEuE/xxKxg0n2oS34NE6OuYI33sW9eC8eizI9Eb1waLFW6m6
gnEqtSXLoG0eeXe5VHNeHYESez7Yy1euT5gusepyVYF56JdclcKUrU6zlUnam4IZmw/9etHzoTHe
RUzZhDO/x3VLaIdLcRk2e74IV2G/4avzz64hDux/MXXJQxdL1hQFj7m0zvKhsoX0qFMNM+LsmmcB
ShKW2C+wPznRVg7/FIQwgHEhb2MsY4+IX4WSBG+pwNltSd4oTs/sbgVIrlsV1dyCP7KcRkE2lddo
z7rDE3JwVew4yNmA3ODPJutUdzJqEHSnbLayuYrFuXLFSQf5Fhnz+mxm8kfmhMSc0REeLIvVkboT
3pW5Ut4wZHuz5gIA178bt3TR7nnaYp0p/L3ezhI22I55Utgs8HAabC5i5IwRcLE/p9D6ah3Vj/Lb
4pZa52DQn6uwd4foEKA7EA4C2srO66Rp+8Z6a/u1AOKHi4UDLh0gnE8aafF8OgZ8c6dl5/6h05P2
3Ksq9y8vyC38JsbCjQdN6F3fJBf/gEfti2sgmJojeHKH9o+3pz57pefUNvFK2lK8Ah3OOHPi/NLj
Hi+mjnd9H72S/uqYYsXUTSgHQ9xUqcvD3K6XzUG5FaCQmb1a7MIXnbcsmoWFGgh5wgmK/R51xSBk
8ZxjgWo+fOq9Ns0HoRZojbB9DLp/6nnNvQiwBE8laCTFrYVliy0m2lUwuAg8M+gjV1SYzgkT0aR7
ZJRRjP30iDkJX7zLxou+k9dDMTd/FO4MarfMjVHhjMMRBHZ+qimJ7/CA6mGJXjIivHtz7U18wMQt
la2uOfQhj3y7SP3ySxGtysm+vdCxBfm2KrutcDLN/RO1ku/edGgPT2hO6ta8AwO4vpReY5CPbkfk
imdQD5xrrvJmRI6u8pXXSbJoEPxa1/DO9APTUbL1BqacJYUFxms+noaO48zFkO5x/kFL5R0k/PCj
AnSW7DLcNYrtk2NisUXTvnubdMHjkv8lDq6ah0yZOzmhNRd+rGxw+/XUi1yEYWnysICMxTJdw+69
5cSpZ/23QCh8NZhndEBPX+RSsQgI1I7tTVMPAZSDdh5FWIgyHB381Lluy/K5HNiTsgVn8+6zDHv5
Duzlka2xNhqb3tiK3c2D8HKST+AAi32oHetuJrxMlTOCYy6yVWPM+J1Wm/v9lleOVgBXcCQXExhn
SEoJATcf8JuEoFWGWbDNtFluS+5U3cO+bh7dr5prYfXFvS9zA2Qb5j0bcf/fLN8QdGHipxMHBbFn
0ObxN/KNqU3wuz/LN//2+b/JN8YvhF6RWyRDl+nb/aP1w/hFlQwYgRRFysa/Oj1+02/IoRq03ooi
0VYdSwrSzm8DyqnIXSPPo08tmHRv/lOu37/JN3/+1qcB5uf7+Zn61f/7P9L/DVJJsBotiVZ9jv6e
6YjSTRt0Ti7re10tl7UYrzUZw2/va9cAZcYXvUdlSQDan/FBEsefULJexi4x3/wgOnkDos04SNwq
+iouwmNSeraVsK9unsWhHMVVqCGEG81a62g4irqZZCRUjcA/YIucyi51r+Qk7wY+bj0m845JQApK
kNfp3OjkVZ4AL+tx/gosb+xw6s5z2/GWMj7UQi5yhUBlGKxwUSwlDex6xrLLFCxNMAjInAoSijDH
Q9N9lTrVXXK4ir0ew3UO/dSaScQk4lRc+RaTSS+2i+IyFXyQxnMLUCwhLlS/Tmyrsc56hw4lGHhY
ACJiHXliWwCiOYsqEGikTCYIQVOSXhc4dlBOZQS0ZKpPmsJBm5v6su/k7Yi5WoP6Ho7mqsaCwuVw
rpC6esHHOIkDG0m8YonT0+EWY8/CVPGT18M2ZdyoyOl3F4y3utRWPkJOhSEvNtBxSloYmwiYGSnc
ShaFl1zuk1sxWPgdNHPEzmw1ibmK2rFCbxD9axe0U0NpjK0VDqv14vuE5Wkn/67axgJX2kczij6+
i0R6s9T8VrT9Lo6IVwkWHeMBjLtaFT59n2JKq4i7ZWYZrT0aGJGLpHnxqiDbJ4n6XKkSmN9ObuGt
K3GDqs8do27Gp7mpRih0PUeRHmN3cSuZX0NSztveY8doZi9AsHdq461adoL5uDefwEtanvy1irQx
NvveMClHlrBdak/shwpGv1g/Zl1xrOq2xHdD+RXvoukB/UrF8FRXyjL0ZUeicF1iTmN5yAolvCpF
YjuU4vTVwptYWtaxRMZ8WgL27tZ6dNQlKXW2aeMmcghIQwdJW/tZ6Qcv20SqtJTqaphZYYWcJjCW
5aDBK/TMwVVVCou1NfpLgam3ILVYoTy2JHlgXHUzPGQoiLieFknB7zXTpjIonCSQV0ExXgrV+/nv
XZhxfqCrW6YkSRoOjinZ+DcLMysp6vMfF+b/8Pm/LcwY74hiysT8AZz/Sz3/3TnComuIlom6LlKo
xBf9bWHWf8HBYpHfxHaiTav27wuz/gvLtQE4mDWZJVvT/4mwrqDD/1lX/8u3bvxFV08K2ey9LpJW
QUeCRANRFvX9TMBvFrDwct18p7nynWEJHQs6NbT8LpXsTHgRLwOZ5OKpL1J9mmSJT3vQtYfnow+L
kbWs9WZLjpQqzYch2s/WXGtQXiImo+atFunk6fEsMH5NGT0KTZ/ZXNysTRIGsXSHdc5+ogCAeUkj
qJOahaBNp443g/M9D8IYYCM7D4PCorhOmQ5B7zJrqFFka1DVuyBPNpmMCBAkNQu3dylE6edZ4M4K
A3ETi4IzJveWIZ6W+m9jik82ax4pqvaIkGkO4vIZ8SPlxdanVjBqnyuKauY6IzSjAAFYa58y3VM1
UE9eXkyG8OAmI4wWOVmZfjYVJcVPjfG0Mk/E5qXpJOoJ2VZjLiOVqNhywtTNMjGpden+mXvvSoi8
Rv1ajQg65po9orSlpeeqOaVHkTJvuI0jg6aIWr7GPus9vIdrXd9V9VCz240KWFIm++Cu46yDS8aj
MmkuZGCb/e7WWL2dwFAP29QVjcoVn9K7p+QcSmP8ziqedzEc8PTB1UZWGiyKZyi3Ffx61WX+46lW
sHV0hFKJCWs4pqu4NHZVMaxr5thFTX+dpcX3uLaQuHbTGi8HwkVsoAAakOdRWBjo+c+H0aLCFSQb
nv4yaB6FD3OMflUlBjsTsGSpqS1itQwwAwzSDa/iRxV58JzUdy+NRp6Rr2P/4XWsWOWp8gWUFWOq
+OsyNPSETi5DwMNYmCZxigQKnhShwRZIkCB5VV7MjNN8zPro48MMap0LOFBmrc9cQhUWvZAsBCp+
n9UI4ymF+K0A22G9QNTnFRUzby7qEzNrGNeFYmt96GK55DDrM4weu7sy7kyjuXTIr5HC7NiwMB5Z
1jlOhWWQQOphet2Ku75olmlZ0axNXcmRDXrvPZcthIqQCsQslC+mNe0f2gz1CkRHwLxds1YC+wpV
EO5V7rnSr+CMyI2HlZJjCRQG18JGMkKhwuiuteouHBgGtFB+0osB7tHCAxuK9EHG5YKR8rz1ge+Z
TY2PoLJ+9KpbD2P1aAi3VCSMm4LNfQEdn8SvRdGINwGF8auO6qH0w6snhG5AdEdTH6GQrD0T0r/o
qCbGCzU+apFCBcmzmn4CDDh6Z/di5oYCrR+WHqhQ7Q10huL0lITXVHxRPapSOmMz9McuCtaxNpqA
2ncNNWvpcBZ7LDlhX2w0VKtRT5d5XK6DHsBGgecl/fZ1kcNEO2yEGD4xz+NUCz7+m59fCu5uFaMh
rsLJcfi3zy/TEP8yF+bh99fP/835qPxCzwjzWMsAgPMvD+Nvzy8FYDjDYtyIogK7Xf8TMFxlTv3H
ssD/f7DQfuFpyPPW/N+58D86WEjmv3vK//StT0/mPx4sBjE2tFAdA7fU20+dxHAZtiePVEPHw5UK
y/BRdhZNRkK8U8ukcE2/2oWF4I55hJ2CEKBZSEQoy3CeNOOXVWJMQlzTn/VWNUlFBTjGUzO+5pE4
0zEQjvo7t/i5CcxbjluxoDfEi7hW9VZ/15r+UKnmixXjECKSDkADqGr8+XwKDJwADGvnUXtX1JcB
jQB7MWcJ+iGSHEMXs6CYh4QImtMaAsfIyXGa1eEpYi8KilMQWo4vo671/8PdeS03jqVd9onQAW9u
SRh6L4rUDUJSioQnvHv6Wch/arqq+o/p6NuOyspUpiSKokicc/a399oWTkiyag3TDUOnRe4lL3uG
gz4ycqYYpzyz7NR6XY3G+ApqADlPsKiGfpQTg66G6v4KfnS2jhIXqEKT8UEGSy0D2CjGa05h4CV1
VDfKQeo+IjTXruNk+CyyfF+Z46IyrKswhGdJqX/lkXJh7wplVnMHeq5GbbxboepaFgKJJQq/hF76
0eJ4JaThQVBN0lqtazA0fIoDtrpRcbsSw3UY26kq2KqPrh6D5uos5yWSINKdIos3YvoRSui2ATPt
4WqJWFJ6bHHx95AJS4WIeBqCO6PvBO5NxmJQgrdreJxL7VZVkp1bphuE70GircAWUXYFjLDu1rlM
mA6bTNExYh1/acjFVomTvwDdhjPNryJnzOtDpiqLtAhXph/aGsCDsGBCYtKODjovjlRX7Qavan/5
A6JwnC0UumCFZW3tBp+HNPguOh7I7jBaj4xq4zbkiBXSWg9rIWqfXmd8RAz0BGnEZZaFPebMZ71J
nkKw6JX4v1gh4cLAf0gZnJrpFND+TfOBPF1z/rYR//vn/3EhE7lacbSSZLQObNoTouSPCxlgE5Ht
PyLJ/+1H+udGnKuVQf6Fk4HGDl2ZfDF/KCS0/oFXoVMJ6MnE/jL+k404d2OSQP7scPnr907bwl+v
ZI0YPwkDBdIiQ32ruDBtG2yvjCGSqnCfw74Clcrlyc8OGvKDPqLzNlzYqB77lrFa78tb5dPNsmuG
BeKrIc9z5AAuYDZqLLIs5c9iucH4EVHu68/XAlDeL9jhoCcAbMjRURfARuWeUaI8zDEaMKfJIX7S
yKfdIhCvNa/NRZw54tz3gIUoE4h00FyBlD1drDPlNhFPstlZeySfA1zTW2UfoqlvLwnxA/oApuUj
H1xuOodhfZiRBb4DNzE9xufmRIaILuqKG+aXRmU9jI5xHl2e8CA2vsB4AXVlPm3LQE/7M+E7u0Ax
celhc+E14Mxm2J8caIE7QEtVAE8Ie4AU/kqCEjydTGYtxKcFXu7WC+4wOqqZfH1h9rWBucJhkZY0
ldHLXVOrOpd+JaB+LWk2mh4SRP9tbvHcHOtvrAgX1M8ggtrCXGDwhqO67Y7jub2vUUbvOPwqRjFe
fJZkdzjlH+wepfgQMct12dzqFLmNy9SwMQRl/jbHwYvv4VFDeswHt78F8OfhkYVT0NvGOvTU1ziC
SN2Bwqc6YcvtcBNSCR7A5g0r2/c3WA1gG+J5xCgcVzlqDI70ellvsmUEPTNeSMS3QUQAn+Wi6yHA
bdpNuSmu2eY2SCsFF+PI3GllDB5uT3oLIXxVZEh5YGbcqeenv9WPSeLW8lUwlnrqNQOHvwlDyzfE
yjE9W2YoEnxCES37m/TdEwBO3IGs0k2k2TAmIjj6W+mGTOGXrjS4hupUUACIC19CAewhBI3k6VUB
xqdqgbQfXCpzHtLRMzhp5hV8KJNmqj6oXkxofrIN7PcaUa/JD88b3KHpPn2P3woWqAf3xWBwcyuA
q/AV6VgCsUF4YZsO5HSclH56hKClesRtQ3cOUanXg8o//r0gMRlthpWI6K86xnlYdVhnn3bmryJ2
Aoh2GzU7GMB3KJnCh7WNNvLxJV0CE5p1OC55JdX0AdafDFTpidq3ydzun87vN7jNNU6XBNVRX4RX
WVur0WJYYbw+vxhV0004Cyf3S2m33ykZpe/SmoEr0iaKkSTR9UiGU/Rs9UOE6YbWTusWDqWt/4Y9
V8eJ8JEg+B2xnA9LsvXxI8eYzT/46Q5eJ4yiF1cIk1PKjkW6t1ZhtAjVm8JsfIp/TgjS50O+ZtYi
m7ALx9AwvxtlTVGLGwZLmT+6t2B4BILlGXm8MSz3BT05uUps29nJHK2UE0e+KX6st7ZaVyHi2y1+
/iTEFlo0WSW6aHU3t8il9g5zFKc8p0fNchuEBgyxHz1nDSw99eEJN+fXqDnDQxmoOWps4ggj5igK
1shopYickgwXHNA8czCGbAGvRbL7TP78aJmvoy8i0gIE5KUuMbMn+mxgpWBeC75l850rcEmqj6jJ
bfwF8jwpvFFZlmuBU//LlnzAGvV7MrBHAccfMTrvPaQ/3z5Moe1oYpkAFlbyX9oi93fxT61zWWu5
Vmnxl0Qneopxw7pH/rwWvwafVsrnLP4RhQUTWn4lJWP0ZXdqv4SGwWy+CqeR7nTX8WgF30q8ZWwO
b7h461qHkoJ8rV/0xgFO3yzxXYGthcbMGU9YYXh+Mhss5tMU9bP8ZNtYXpnEsq1J4Vx8AoKDqtp0
Z/HptCU6h9M+Ik6/AeVetkLv5QAIyQ5/gYZ71UsGq5X4Lpl2At85vAGsmDcwIV181Bi+Wibl5oIW
ltlgd8D/MHHPXi6cwo140cJ5cfhsUR9+AS2m4jMEm2HY3A3YG6Abb60jzVU3/IU7Y4W5OLAlEgED
vVh2zUuaVEkx35jlsto0HeaRE2FG0/KK0QWwYB1DXt7P5fjweZazFM6SHZ5qB3M1jwWxdv57qOGs
uKgQF1gysLAls+fdaQb47UAzln3/2bE8NTcgFdf4ECyodnWhWttEmw/GdaA/FxSy8Vnc21P9cjqQ
OdgFoonWvnnZEB2WyeItP+mMeOGzUsvj0crwi8f7yjS/ohWzNxBlF01pw0rAefhZbGhdhX9ZHIsN
43aNQooKqAksZQoDvw2Pb3iiQOZXC/dKZs51eoU6G0KKQE8XkzxmAyVXLPIE/OEzvpRsiyv/Prsq
Nen2ZkOnyEG/kWYoljjSPdA0u+LyvMtRZ7dwxshdMNJgF9xRxRDaO71awhb8rJYI+afsxGb7ExPo
QXGCdXOI1sPSXHT0/eQ4IcpVta9Ips9V0C7qun1jTKK+R6t0j5BQkLTk9D+Ha36cjPnqgpeeJ8EJ
zlcypMcAqAdetRNLMk1CczKjsjxbdZvqUlzSA7RwZu3QBT/L4MjUNXkrKjuVpuGynM55YgeL8A5X
5JT+Knf4TUcoL6PDnN54FBedhfzB9gG7fXBy1NtreReOmAr8PUDKzfPyvMjf5v55QflgpDw399JK
86QVlAAkeOIsIDPK6/iIL+Mjh5/N6FOf1Vf5Vm3qK4U6e65MyY6oMYb93qkBCPm4sqSHSYNwOOts
9QZMe9HP4wtfkyoiGn2BNPYOWwknqtwAx95KhlY9/Rle1G///Npwo7eZsBU+LP43jWXZkEKlVmAq
Hg6XMuGtZG5i6ULSTKYfPp7HBmlwqm/wq1UfzJ8Jh7/pQzprxocDTZtrR7/2QFkEuySFCwBmckZA
4Dm6joOLghdE/Tle8x3+1U9dPISAKOLLM36jNhn3RXwos4n2nSCB7nUarXzM/NwbQKOV5bU0o6yI
L8iwntAPlfwQstE74VEoj9MfrJX1LQqBldqKOIs/usa2WrpTQFK50hfweMsnkWcLo61xcKX+BAy+
k0+bTo8aGsgi4MOqdzYIBd7EKdvN8jE3mIdQosIhE8NmoX1E3SUcaHnYkgJgLzpnOgI0Zo7rAdQo
iYZ9cBy+sMUupsbiN/6B4Apfahscw3O+jT7EL1LIj1afx/vH+Uwl7rnc9qiCv3ME8jr6YKIuM2F/
gw81W/BtuGJO4y8HaXDX7Tbm/LmWF5EzWUSC2escU5klL3gvXZQC27jcDs1V+8Ncqd52ud2+GXea
atX3sXyrt7GxfeLWMOs1r5X2rf8Zf9Cz/a/yqPygCO5R/nJqLHjBVK8j6N3RC9mUAKEezpqFNQmr
xq09PuHherdgYy26o21AlIKUORythXiU9sGmvOlbvChQF5Rf0MvVtbH575W6iDCgcHFE5MRG4uDf
YJ4NgJV/PSH+L5//x6jG/AdBBZmZCuHhCXfwzxMiGQjN0DSV2frv+O/0rj+NanTN+jMj4f+dEPV/
SArgBFMUpWnMjjb1H4R8ZQ0V7y8HxL/d9ck+8GepS6stQW6rukGX11Z1g5FN3fjqTSTKKYudl8eE
Y0gp6g1Od+lTkuVPRclW7di4qsX63QZeq1heNLxMntdwplIuQ708upEYOZ2AkbVHew37dx27q9Xh
q0rur5G6HcL7lnIddOzA/lS2WpPYilv6IvSMzumF6XN2a6WAfYuEiq/UHCkEIy/nZd0/xib5VJUC
G212fiY5FKHg6MPybQsgRSrRwNGEzqVJL5o66bTusRzF3fPUlsXB8o23ytB2ZmQcAsxClhEcR590
ftvNa4iTarCN0lj34lRdp0G+yqEftE8GKHq1DtUYL5tot/2wHl7dTNXA1zelE2q12z3lhWZ0n6Up
GuQepIVRwNfXS4A3ecTOKq62vrgLlW+ZLG5M5NWgdTtjZt9keJbrftxIskADdolNJqaLEHrC8uXX
OcNVdROHja21BMxQEVeyBTmpN/qHQiy0znCIvtKVhO3qSWhL0aIlo/h5rstuiJCvGS/3CcilyiN6
xoxYg8ggNwtTA7ILqCFoKldWlOY0FkTl1JyZ0KePUbfvHwOPeiBl5U3KwLLUI6GUJ66itmjmLwvq
GeOo/mnaKl1YeNNn+pAByFmXzBnK1h6U7ybZPINxn0R4MQl9ygQLAGfqpRMgo8rit5L6u9KQmck/
5wrb1hB75YsmRkoVuSSBp/fr1jX9BMhBejBbdDmjcgyr+AZrcKgkdtppdB3HZhs00psUxG5hxF+M
77y+2Gb655hQt/MMVy929EIL9EZ9Onmz7ziy6ADSRjletgwK0kBy4x5571WAWcJtN1rpnAnpXiqs
jUCKtXp1G8xO31Hrk3XM8Z6ljEasamfqrAXxk0hhQzBNyuKDYYSeaJCElMlKFgH4yfagogOLAv5H
RfOsSrj3g+HWOUjrxKIO+F4pvKrUZfEkpVw2NwODVyqlrvmkXssQCYNnlCSWPP3CpjnEun6LRrz3
0PRUzeIEmklbKyC2ynIQLqocbnaQcq41Vs0Lx1RCu4SYeEFMKbw6LPu4/mxkXq6tZav1Z9poX4pf
A4+q2dSZHXUYyVpMf42igZcCeRI55b93QUA205iRi6IiytME/9+YqmTxb6aq/+Xz/ykZGirFtNy6
ZZjThOMvkiFrAUM8xbR0mMisMn8sCOiCGlh/ZtvcI0b3vOufkqEEC5nB/f80Avxns3voyaidf1kR
/nbf9b+5qqRMD2INjMxC0R6ycJZAEP+ioyn5RU10PqyT1PX9HS/9EKgNCHyb+Xm7GSAdQDZYYZHp
EFmCrUZujMwCRPlDWy1B2vI3arvi3WtWb8QHyp2E2uPQn0nqkzUC2cWvNgqlRQ4sKKd3VW/8Bge1
j6/WuXkkS2tfXP1jitZ9gc7HKxNHzJKTLjqfdUYs7DjK03mSk619EB6tqWLjkECIZkfIgkmtf6Ri
Y9nS2Mn7r8S1OdhQhwnTDGL/8OAjsbFS2VVlzI0nOi2/epJ19OyUMAVIBu66a7lMT0gHSF90Cy+e
1BzbXbKMFxXzS9qX3W6XiDQZSbThNSdiY7znBCqjXarzZkcR1mliQlB2bZPutevlq5qJV27NfnGr
DcTHzRQMo8YdRizS/SVmdz4nvj97nqKL9T39Q72ZkLH6qrsySDKhSPgr1ywwMzhILb96dtp3n1PH
Qp3Lc7JlewExgZBPfdHcHHDHLrjzFX/Fma3RwPgrJn1BlOlgceJdqbKnDGvCW+N4Fq891yESkDg5
lRX381m7xMke4pUWKlpNcngaRKRO1SeZ5e/wZH031xqSWuX2to/mdtANW5VXmNN7u97AMerMFMk3
OPBBobFOzEXBImKsSYtxDjLWzRUhFpcRv1vfwne6g3t7zS4flbgHjCvu8TBQA7o02h+M6JSfpvN0
pZPIU845FmieZhU6Cv8gPlfYzUXlHLhRzgDYSzgj9/rKpJZzhAmPfeBdpyNyFNxYIF9Y7OLx3MXl
ukUiMz7KfjugHPMupyDwRwQz8V0dI7sGQY/USYik54zrfsQE4paIuoAzfzP0aKLoapu35QChrlgi
skOdpO0O31dhFyvLRZ887hP7tQoXH1MrH3VkHlpVeqwARk+1WCGuFsoIg3qufWlfVT8nJNaB6+OQ
vF/yZQ3gIphgzxYFUR/UbA3qOaUcLt02JqyQqttGe+WLZdmg/XvccGCC542Tm4MT7Vlf+T6SidCJ
PVQOeujSlYHbF3avy6Wf2OSwRWM4tudqbqzlN4XOGoOV5oC2tJ9YD+a1O704ox9SZLFNfZA2tOSc
UM5sJeWZLToCILlPsgVP8t+jOzEzeKs46dfK01zejNqVPK1JCwsyF3sIjqFR8uOJCr2YEZnw4usl
NG6dTeWM8LOHpQy5tlhATVCVb1x5bYiMyjE1XVd8i7F07YK3JgTQMPZ7vT3LZ0hX2ZFlEEkoXioT
XmuKCREWIlgmX5QtwbrSC3OXkjE0RTYvjPp0aZONJHRx7AvUwstt4mRYY4w5ssK4oH3kNikBkzLQ
0tx0pGivPyPCiEibBBiu3TrzJmU7oh+Qg/Ju6q0Q3amv4gXFUHtE+OCByIJIhApgCx4TBSifyCAu
W545xHJc9dPv2S4+MM5I3qrk+Gp2EGRz4DR5OvFl0bKelseurkIJea3zgsdjnuW/UMSKwOZpiGTk
m9jsPZQilesmGGvNrfIViRDxxkc14Sy8oDa4rYN5wlHdfJedhBU9EPlbOOXashd+h6/Mwwjarbs1
/YoAX7mZ9vF613f9vVjXH/2busC7xaNDNAddw1hNtzYiPvUPcx9CdYex09ldvQp2fJV56RQ2NZkI
3dDS3oaD7+I3D7UFQIZXsZoGn4TvbMGmecwmZ9GyubxrdwG4te9Y0+uGRMaPdrfsJ4MiFZwB6nhx
ME+g/3SDiO/MQElF/1QhPqoTU+DJ6QN2AS4uRCWRCcgU+sed9AHtVq/mZjVvSaBls/atXOh2w3CE
r/ByhPTd6G96ZpMSHB4Dp/N9sTeGyys7ht3upQGapXhPNFYJUkkysRlB5yowXHJTdkWdXqiBUkye
EcAMwQuwP3cVEnfxBqhJARcWP/INSOuxvtKj90nTNNPdWSMzPKJcbCn7e05Ou+iaXJNPUJe7YROs
f+Nk6X6EPxH/gkEssNKpvDknvjls6l2yiNY16EeHwthtsegWifcgTG4/mD6H+6lEJd8OYOiDlbiO
jun+NzbyDC7D5kdgvo9v9UeHhIBFH8oGDO5InNcnsj1X47oDwHkoGMYQm2AYoQzIPMZcyU8xwe7Y
E6dnM52MSKm8huFWiAQjCG/KM5UJj+EIbgnSdbrceKWrF+5IasNRt/Skpzyp3mLIRJsalW/vv5VM
wvSPl+9g17VQdlmgf4pt+kFV66twW+3NJ/2RHirSSIq5aGgB7oGyqgcSQzCr39p1oxIN4djE1XVZ
hPOPzH46IWoI4U/AcajVVgv8xE0JUhMZg7biGjf9tc4wK0NcsmF8OJEJY6liOR7hDIMtJh88ORD5
8ToGXPMlDTWusWuBk94ltvo/uCnSet/XO4BrQ71HvifyRqB1L60V1n/LHc/hOfsBUbnHarjkBXV6
7q0DT1n/ZJ4EJiaGQ8TegM8uzHBaKLThcEJVaQR9D960O6mjAnhJu32Zx1IkCzmshievAODpBNZe
doNpnM7E0Q4IvUuOzGgB9di3JZrIQ9xbdJ0kqJjCMb4QSXTo/FqBV9roN/12Lz+JXfKk00suP8kO
7A0FNikpTBLf+P4ApdMO+l5T9qqeGYpx4Gg5shDlduTfrQrx5+vKdki5JRfo90CbC04hvPxYYCge
gGOlya0bD98RMUWK+kLqgVj4OcsNJ0qbTbQ6uFNq081FEKz/1acK02B3z9BfZLSvcmj4/zmC+aC/
ykzszP/++X/ITNY/IGOgYMkWYZDfBt4/jAgTpVPCXYzXSqFU7C8sOWy/sDv/bJv606kCPKepY6Az
TXGyTfxnMtO/Oqr+cte1v8lMBi8hRej8cZGl4lou3tRhm77OuZQ7A3PrMdSgP5sR8VpWEygKAHDV
Z7+L5GZTptbbU8/VWRn2t1cPM6nOEeFxQeYvdSvH6VoWGVfzmu8IespVta38WxcrF5U6cqUj+CX8
aMq1lMZ6lcXxbmxgEvGab0w0X617jElwNkvBKwJi6yY94xrifTNhtHg11haGHRVFRFFv+iBvxHrE
5MMK4GIkLgkZcHGmSl0PXOv52UlvqTl4De2ZUXgXp30NIsa8zFHoY9XOjRHk75MiI50RsNkbu6Lc
6iNN1VnpltJPU51r8eVmAbulnuEtWd8nE4gshJdPkM985UvDQu1VvoYmfSMTsfH76Ngl8mcyrYUV
nl3/BehjEPpzayCZF5iG+nFVY7AQpK2SklGnukuuCczpgx139JdaHLnk4pwKTFPynHEEHtFUUt1B
winB9lA2IlghyX1sTLJjBgs61qWZUYebQoIXl12yHim9oJkgMexczL+KkAOGvio6Lgsp+3ODWHxd
7GTaF8cef6i/svBmxXX5HuuVZ0CkU1CmTKHFW2IwYAQrrY5YtG9p9nIT1nTTAI4afZtcS1vKpYmC
DlpB6NJPIRePbp8O9uhvgilEmYI5rwpbNmosCq6ECbgpN2Nc754S6dvnTsMTVQ3f2fgmTpv0vl/l
0hfwTtsi1NKqkDAtCgBE8vhR78YNU0mRyB7IOo1WeK1InJEFvUtDR6ygBnJ8Gb79lK9SD3ClOx4w
ao05NTWc+1ox2D+15FNUORM16qqWViJ2u9p0X5pkpxOhc8zp3ZbIHgv+V/B8vlnMViQ53QpludZZ
HFpGpjLT7QqMbZH13sDwIDMGW5CWVV7vKi09GbDL85pMqsJzN30B0hq67ivqnoemNJZjwmgnapkC
FYUI3zVeRjH2a19wnxSDC8Vb6Q+LBNFPxDUgN8VxFMnXdXAY2sF+CS125GE35mM975sPiTNxpMsb
gZPRYBaXzMTe25vlThwktwqe58YoLv/VV3ZybaoE71gydf74/17ZoYT+q8Xs75//T73IlDHXYgzF
G/4/ZrE/Wcw0E0lIhfopqn8vyFIlTUHrlf5gi/5TL5IlRSe3p7MiTLf5n1zZVfXvAwTWjz/ddUVE
mfrzAEE0w9gP86e0kOcWLd+Ajm6TSINDqoVN2ExATZAruFyJEIjWTvBXjNAxl3LF/434emHg4ihg
PBecQOB9Ma+7+vdaXVrFxOSwy3Gnc7PFxbCmm+we/MabaDd68d0gCRPZc/VgjvUHgCgfauGcWVGv
3ppLfEGAcV5Xvh73QSuXAD7N1EEbsvZAfT00JK1itmgrxkKslRmFURRR/xquxW7IHGqJqiNolpXi
hotwLTvt3liwRUUrb4AOMLoL3Xa0W0KC3FUOsuqZ5cK/+wJ+WE+3dsB5aAZiM5rMJ5ZBMUO4gMLw
ovg54CwywRigmHGOIzfv+d/a4OBRIAPBIJKQ/U/6wxcA97Iuo70JNK0HmAdihhDLju+3tdWV7pl3
mBEMV3DwEcrF1eMoVCpsKYlkg/rkGPTVvTbmnaDhO1ekVTvxEmh/iki9r/kNGUEZWfI4s3377m/o
jkZFJSJXcR0IooPQCc706vCtcQSbCR2+PMkLwMmlJ+HWFIeMIkB/kb1L6QyTi1KDTawXwGVy8B0Q
sAg5ro1+A09ROBTbfr6p6WhhghweLMqC7KD75Co4bVmxnhSHZl9dwFwtM+hs5a6/9p9p6zHAz04q
loluo7o8MrgpNLwbd/L4TsfzQ53lszuD6g46isnvosv0mYoCXNn8Dcvb3PLy2U7CGNM6pCBmuwUY
zdnn6IRzAR9F/ul/M6yv4IaYN4EJdSeswsPUQaAZNuQWOySkc2uvjLlZRTyMEU6248hAlcQE1Bmo
HH4t5Zuy0m85lgmWwU/wfaO47JBEUAPK7IvaA8HcmBQdVW5qHtXxJI+nWnBQFaLdxGu5j4/hfViX
lEJwIoGMwBu+za/yh5WKuTXQFRj4QQ+MD9r9SAretvSNeZRXKANO68oeBH5i0s0q2LSuuBiPxMp/
M0+wcNj0xK8mOw0kFvSDbySM0HL5gvSEQdKC/dhth6/n/qlvLb45huS4iQARVK9FZDoUDiMSLrp1
FO+EO29SyWiH+zSf8IAllZ3BKlgxIOeZuU00dFcn34o8Afie74HGj9gZvrj7uUm4fJG9DQv+Me8W
OQz1YCXcMWEuBJvvkk+wlv/NKwgivsLFXNMN2ob/zQgaAh477L+alP/l8/9YQaSJxY+dmNifyIow
2Zv/WEGkf6hTWaIBVt+S1N/v+mPioP+DGTMrmq4wq9B/YwH/WEF4FwFDMHxA/SY8tfyfrCDUAvyr
Sfkv9/13HONPOe5IzayQIIC5qHToOHPlkJcTZotDMiHlDgf9pcReHyDG3FVkQXxZbpJtw+O44OLF
dY75XZy7Q/o1MmH7qiN3MA+pvI/u8WJSrmUv/iwxurJn1dwXp/Yx/whx49TtXeCCHHl2yEUCrF+7
1frExkf/tLBblOwoY4+Y1oCFqpvn8tqMyGnRlAvTEtgrjAR2ji6Xcf8O7oY91UuzM7jJOFXQU6fZ
LcZMNrfMHjh9pzRgHJ/jjAVjCU5lHX8URLyXypf4U6zkzyBEwH8hMe8qT0SXGGBrwcQEkgwHyuHU
o+z4vCvBL59x4FoC1jwvL9IFF6JsG+XWfwB3YRxhrdszk2dgcm7WuQUxSex/wT7bU67DBR/aftUt
SnWRmyTY0S8isFclAiwIOQhmmsdh6C69W2MFc4xvaolYeoVKaBdIxbjGWY9GdPip+Cwk9EtGZEZV
WPvV/OAGXKgO8clFvAqdeJt61ukJdRf9kYY4dQ7VCBL2NA0Q58ascQac3tNbHzDkQO/Qe8mqDQJ7
YN3VAWGbXuM0jr9t3WSDR9bLmd1MRYGTPbtzWKl7mKw8E9Q5yFAndgowQBCx3qot50la16bV0o7c
13aZuPBC5pWHOWovfGUuyvard0bBLj7iFQqOK62fK5yEi8pLkeaT3xS+PfEb7vMXqcv5/styjYXl
luj3/Aei+vdnLZIzRtV94LbvlhN7xsTg1XiDrrx35X3avejLdn2y4DVh2F3Ao7HJ/WyCZe0+dyDE
ljIE5dwV3o2v6q3wfNVuGTfYxs4q5/mXfqi/0LtM7WBGOxhJPM9Z2llnmUOUa+1EnR8wdOrvbCgr
V2MfXoNlfuv3/FAxs2/ILW0HT1qSTPT8eYWym3h0936Ju2aVfbNSAHUcD88v7aLhVs/BSWMVfj1e
D6CSZ9kTV9nmuYMe6/qeuaqX3Y5Si6tkUzd56JcpbX/dW+Ty7dvCDtbZPpgXO+Mmr7KlumJcxfgp
Y+Ih0anMOAXeUB/Y2K4DtoQeBucP5jPLjPVLgng52uZDcxUioyARZZza7by7mquJ1q6vrG/Jfe2K
T2z7ZeA0mWfQ4ES+xZ3w7QXm91nJOK7ZcY9W+T7Zv2BlHcBbsYsxduSXsCVoIptEJ3gX7883aHHn
XLA7L6rnwQ3NDiv9JbqpW9FrwPcQFe3X1lnbm1sBItHMBBl90E+Ef6MIF78tXKwNMQeDelcaghF/
YVq66Vfwg/iae/mTVhGsIgau1YtAvNCa9zHetkXr/6jCGlE6OEItll+LeM/ajqQBRQg7CAA1Fsxp
NX3NWeVrrBvszOI5p9+ksREQkx8lso178DOqxJrWVfPgzOplVwwQqw1Muw8g0HvtiJS8q6/Rie3J
aljmq8KFh3QITtWyWM4Ur6FoKYfwcxMWole70aZbYWMnSTk8ugcMfheHnC2IYPTOyl4/ptfxljAR
DS7M5i7Wrflk4Mivnvq7FRqg/CBTwU+he+ThbPwuHuaHslfOcbYcudmGPNjzrPEjbF02FS8U1K46
tAdyynPtYCDixB/CUM5kccVZVwgGRrV3CqG+Gi4qsjipn0pGZmuTIv8Lzd3iLzb6p0KY1b8FH81F
XreMNYVl+AX3dzDUhRa+wOgQ022p+yagxqNXMZ3xU4xEzbxBuB7eKsKf7eSP3OfKZ1xQYttgiR2g
lfYcBZhTYXlxhMDLufqn1lrBeHTkUsOVEC5Qmh/MkqcUiQpVhqNgvGVcSqLKkRgDZv5CDVy1cTUc
fiMluDqMSLzR01jSpFM+ceWqg8n0bVnPrQa+MA+/peby25//fPiKV/ItYayinPtpE70hSMCPRuby
nfo5SNlbN/06RubiCd/H39ZPkUn7gqwDC4HBELy3deRlmBZM8zp9hy3KkL8Sak5KTye8ru6qOLcz
quLGiuJfJyUuaCXFrGbbDrQLhL/8+sr9ZK7SENucs/jRiT9hxQUi+376i7HFn2X2h2QtDK/d+NL2
arDOXg1B5mVQvDz8XP5MNYn61yEkI4Ye8ZPVeVuVi3GQ12APKaZXdYpgG4OdMHPRWycWU6ljbJGj
iX08RBHwqrxWGQwCVEz9xasDmp0jXZCBC/aDdRrbiMfZ30SYdRrM+L7cnazqIIlzCjzWeueJcYXT
H3hhHG9jFCsgj7XyQcUMPz/GI6FH0pvHF27TCkJY/cMj6TFr8Y2V9KN/RSterbaIjVmhZr2CZLhN
tsQXF8WaTcDiOSfbyGFDm+NC8yYXKXhHj9Ndt/DDOy/THHMDmMoXNjq7zN08dmJ1L+KRMCNOf9D6
KVBjbFJtBrvifNMsqwuG5l/SVflUGAzqHOwOuku+cBbNzgwVHQwI9L8hWtFy+f6c6ifpgl8xgPuc
zh2vZb9SW1y39andpd/jxwtRMuKKB3RdYqvUEZsP018vfjrJc9x2prpCKlCoNCB6cig31WNqm4DZ
R3IKiB4TaDqC6SB12MlQ1xDQUsBcF8mfwyYju34zApsfmtl4AlNv++fwwsAhOMXLanIic+WArudv
xOVwMKqdfK/X6P1NwqhVkQ+j1q8S+ZD37x1fYf7C0qsuXu+V5BTgxI7NFyBwh6EbR4AQOI2nT9Mk
2yjskYRrNMMQP0FRXay+EH7XFwIMu2YH/nWc10tC+YymNTidjZM+z6106uprm24M2RmIvkoyxEmm
HVDey+xjZJJELqi4K8QIGtDGIeiscn5ObVoy5ggRd4FaAX7u3QILGnC0qWQsmv+a+FME34Q834xS
da9bf6tdy2MGr+9Q+ahwtgXVSgdUSWmPvEAxjt2WrAFpjGKRa79rwNOTJa0101EVXpeXiksr2TiO
8S01cfbQuSbs4lY7qKNtfDKImc541iPxr3WwUH3yvcs2f2vzTdqHMyqPFOak5j2lcAX3cuEYvZcs
Ife4/f/h7sy2VNWydf0q5wXcjbo4l1Ij1oYa3tCMChBERBDw6c/HzMydK2fmWavt291WzDVjRmiI
BIzR+9//giS+OfNQKYlgP0A3Q7A2w3yVO5sMADyLbsh0EAGtH43zcJmeurJOoqEt7YqOftcghCkh
dFU43hFIRfTRqwtmeVgSOB1mBlF8Ocm5JYOC6BAYehx9YzdBkACEcXeHz+HzzjTvIjnSzcUKFhPT
vvrlDemNAMVC0x3iiOdGdIPgYx8m83hZLLJVF+FMx7k0v/u5AEyKrMWD0M2c+YJqf/YkhKXFEdkz
lvJaXhNSkUTtWBFTKm00SvPYNjpu6uhOxAfiHuZeTMreklNDPmJx0HbKriE4ZKn0bjzGniDVueUu
XENRt56hjNn3sm2taj9ZX3dS/iZj0mbV6OWiK5oWEJDRUhGZr91fiLm1JN3BJDMznBKCIgzvp2N8
FR+Xj+G9xcuk9AU4dZZ4whLPlWa6hhEkuzkal+tWIKAY1Ih8gpO5SradBCflspI+iNdwH0Q+eDQl
+Buhb0x5GuGbDNa99NTMn2sJOQMz6yHAdw2KVDuWx+TdSrZC7Xw7pyQYgo3BtqLCwgoatv+J9G8s
+2qoBpKrezJkKCbajo6y5+Uo0G4UqyN8e/Rpth+7apPOsmPMGjj4ZpB6+P97GLGManIrDboQaxRM
IT/rIwLGNiSnlyzNx4oc0AW/tv6E75QbO4RNTElQPZYRzorkpxoncQurwKfGeX5XrE9scTa+mD3U
eYJo0R5NfFas+ww79DpbPXw9KFhYr+yhhB2mYTdrZ3qgLG4Uc3Zig1TDloB94NU/KRrGu43npRii
IcKpOcMOc1pt7u8TljJPDn7dt9/chzglm4k/YfopxHb3+oxjy9ikb5Nde7N1aYuE7Er8YBmKMGKn
+tf1o0JMlrnMF9J+XXZBssuDGjLFJ3sVZNd4O7jGJz6z8F4ixCTk0kIkwANcx+Z2Qp6lbD1WJaKm
+o5V7rSY64EaqJTXT1eh5VnefRWcTMYbCdNEPEg0Xny6xrzPwlsddKrDASTS/OatAxah9h9DbFNP
Z56chlwOREio4W3FsEJzx19rvxed5xrDAFQGxMjVHjTkc7XB2qUSffbUkmYkD1DwwCeAMso+FYo/
YkfHiGvlwCXDy1GgYwqK78aXgdoIsMh5M79JmJzLb5ngVsyl8S5F3E9IhRleyPnExuwD/0QAvAqD
Qfrd95u5zfxJrU5xoIdtayDmZ7Bd4+4pipEBBwVsVyrWseqruVfjC0CdogKJPUC45PosYNbZ6P7j
QovIjSiIDMowqVZWsUCKPdoz87UU45c1Ieun5m20HYLPJBRaNM0W9daQvsPP1rPV7d5YT2+4OxIF
MFmumddV8NocTQsTI6TVf7EwyOenvm8aexL/SDjZYCGJYzjrp2Iatm5+G5Kf3erp/2IoCi07OgiE
EFj8KX9NftUZ5v4LFPXvz/8HFIUoXlclACedwcS/OAoawn+ZJuxXjObGSLRfYRH/gKLU/wJjEshe
wxVkVMz/C/kV3QZmV6grDEUnaPJ/BEXpyr/Nqf/12LXfphk6SYQPOUMvj8H/fUws8eLYYWSXt5kl
wkYTdW6t9PZ+mdy40h/H10Wco1XAsB4e1rPB6+6+7ujmrsUjQEZsYgHIXxrcDwP9WBqfJ0s85Nu1
kj8x5+slT5sjsd8IZ/LfD+2YVQbPQunsOt1o6/ZcY6HLj3g0sNMxqk86KjtUeKTC4Pt2E2dCm63u
hUzmtOXnzUyTyKLJ7QYN+oVtGD5KWls9JBEdWD3Dg9mBsrEZzib7jHhSsNixYmWnKTudIpUQMwrS
hVSgpDprHBlSYxkTN2nepUdNeX8Wb90DHv7mFd34Q/jVKqFDymZ98JhCE/SQEH+2p/RT62F2Wsp3
fLNI7sLk776GiHMiGmHWzSE+YrtsElDVB0s8lhcYABOY1eAVSqNPMJoHEdgTrCec22wD/XXAD5jZ
vpNsiEYqxhHNPNlMliwy+BFAiTVvy6s2fewTIo1QUC8YCA14NZMvdmLs0zYblN1VlO6wKE0WWemh
BYXcZqvm2BXyu5kMC3TwNwrbWvcRpz9RKtAt+qLiZPdfWbT5uVSm20yHKHuz+JTufFC9DP4QZLTs
9VldP4bMpVsfDuXgCeYuzckoex9ufiZs2KL60JzjG37ZX/JwaLzyp4kd4R5UxEBhx1dewpfgxNA9
W7AIUgj2twUkpj6SnOr9uRxOwhxRyLDo2HiRoFNh7GvChrmobMWWyGAfh2TZqTUiEp/v9zkfsPEg
DkzwPZo2uJNT8rjiCdOm2Ne2L6gT+8vZkRCje8LgDkwA3rspRTmDgJw6EkXNFIbWJ9Vutzbgtbkz
uXQz9KupW9l3pj4TC8mgMgIWqQPGj42uvsZS0ryQEWQm3x2C6XzTlog5Ta/bSKQ+TQjHHnCKfbkG
ZDvotNVOYDOSvKQEh4NGhiixYh0uYDpyzAZbeMo4gPuBHrEGO+q3Nw5dtORukVwsU4xuOF898X3A
S9Hg3aJ+2VSMHJF/1vhH+QU00ImGcgYMZ9Z7UA8Uilanum0nCGaJMUHNi6CVDTAv3hQJ/YajEhcm
r5veZs4EH+1pQXTIZYzcrYkWcA+WpKcvBdSsG/hb3UeyZd9KALQ0/4UEg4Yono0bjiOngVD5Akrj
q00rippFpChLo8dgDSQh0g1AOcM8jMz2eDq2bkUS4kYsQDTTpwQ6KbjFv8MJZ7OFqhbJUbfooAOa
thbgeAOoCGYLBgnQueg2Ahs7mkdx2m+FuYhh2Uz1n1vhjWiX8Yb7gOkrfKtIjSa2xAxmWW/rrYS/
x1uJZzZG7SH7cFI4Qm5DRUZbUtqT2jOeS0p8UkIM4mBCAay6tOllM1/qLVw/fX4iDltT+F3FCHSn
n7e5Ghmk2TVfuQ93Dg39O6vJK5Ld20bYg08YP6gGuv3jBbaL0h6a8IKVTSlgsV9W6Zfyk35xbfQR
+3+vcgYdQhMlsGJOa81k7+WI0q9USaF0aPlQTcWh7qeUelO+bfxkUJqPktVDHLpN3WEPXbGeJ6iB
4enalFiCf8WZg6OA9vvrMQyCQb6ulCRToATsSI7YVwSDox+pB/ZkuMNu6/bmEXO8TUGSY3cmOJV1
CvJD8TV5BKRgEn9IpgMY/Ndj0+/IECQ5sJ8aXC2EEwLf99Mxy0U2ppzKvGBtzJ5wv2+heRigwhqr
GutNMNJXVLrSN4/Wcvu+5oQ34ROe9ZTBAyjnCY9Z7ntSIBzS2YSVsAL8wCwP3hPjCsFS7IJYOXV6
eI1mHvQix3RwHglKJVpEzdfn/LN1zcHviQKHwUonvO0Jr9Gtqnb5pHnNI2mZYVRBO7w9kLRH1FyD
KyxZjHQfYkTA3AOknwhjZM8IiYMcvDEL6ByZWedBHnQuQ8W9vk528F1HLfqtpokcv4fUO4L+S0jd
EtelpTL9fLix22+gZNd+DZmTPklf6JvGNxfKO8Ni0O1SC7M3SDItZHvQWo6K1QMG7jUJW7yjTuYY
daKjqJ74PQpx3P4es6fhisQurQaIVTdXW2VJCGBWwnuFmG81M4bgZTFHDcLypkcQR6sDT8RBl3ia
i10fXvQDKUFts+4ZcE+uYjLl3OQbNrpRktm2l5FX5ZeZKgf8zBY9YvbJd0uf7hZnJwHw+0EmHhvN
0ghuz/nYIHaW9s4vQY6tMUWoAoxMwjvCsNnwdAbF3nBk4NM0xOaGYaozRjHwtOw7e3v6zaEU+bQ5
8MzuLDaORrmbWS5/TlzFD9TNU9klAsi0UDu8LDdj04R9UT4tYf+rSHFwp+nODTLOkDsljT3x5cLG
QrquMi7BIapcCXseM+frV+hZwXAuv4Yzr8OwjI8xjsYI+eeLxiDiR/RjN+zyyZWboY/MGYYnC9QO
5Yha38JeDCXkyTp2MLDWd6/dQCoAWXHT2qVjIhqeNvQDaxsEKY+NUTgmES8e4CzIBcK5FVHwH0Au
b5OggjqbbOMNwXFk8yBo3wmbR9iGEER8MRCjZEY2p8NkjbKGHRiGnk3Yk9typhmrj1ueGOaPZZVi
IDOlcCqcfq3NJiGAG9JJtkEpkAJhpX0l8+Yw5kaSLgg1T5xiKB/mjUe4s/Kc3T5VnE6c2GW3TQ9k
2Xzqju7Ufga4BVZK4vLHeNnC7jg0M/WKLAViwHfzATKcvZmL3DNs02GVsXQn4wZ9hi+vc7PAnN9l
FEI+Kr9T7D/c0lfsxPvbD2bXYmVvZtwIkKm4fsszv32uIInnp+/Ge86o4Jtwi7fsdJ+//Iubn8QD
jIn5a8oAUSVZ5e2eY2zPDAuXHe8+T7cJs71xTpe6V4UoEbV7sDj5E6xHSOeAF4JtPQ0qcWMjdZEx
Dl8n1+FKho8R1L5hDysFOAmS70x8nHt5fi0tmV+b7JoWnmeDvCoHG2BkQjvFJC74HPBUvOh0toRB
AQRWvhF1gCacC3lRHGCWNMpcZ/zQWZ1qCZNA0KLab10gE81uGD7ucj7RHY34Iq/2Gz/3Jg5phv6Y
gjLm4lLvhZXjjGuLMRWwbdC9FpHJKlndRv5FvKzO99E80xPctl4jqCwWyCMZcpp85apt7nkUN6GA
OoTUUcHFcMP06j2sD1Lhx0qe6ujyNuFyQfqxBP8hdlHBGUm2nPJlvZPDiJHDhSfKP5gjwJ7OvuJj
TJGxX616EkLbI5lrW4Qt+C/I3vCJxR7erVvQ/5vEkvmwcbalPJjfbXQnaR4S/PKlR+oOe6iAFLXa
IrSXWoaEDUY4yWoyFwcLpCsiEnWYuErjVV0gNZ56v1k19dltqqHuv7xp5TI33q7sTbf3rA5i6g3A
sXUMK+j1MNCmMe9mtrEd8Jm5W8IROEA0EUm4ZDQUWEqZU6V2tK8r1xmwNUidOW2EIKmD6uqdt29v
TBusx46w0WODweYZ5UuSRzdpOhI9ukCOKbYAt4AMcTe8+cyv+JywV8Uvc09TAhEFTbHWaUeYd93h
1JDfyTybR1dpeG9mZerzKDgv1bcAZZxBGJFBRRoOZMOwK6OmIvGVTc67MaG2L/P7QQZiY3lVvMcs
Uee5FqayV4ER2ESkXPONeA55ExIYfXZxxM3Q4pk41Y7gG2XpVFRRxB6I4H/5YTA+nvhcN4D5xBhM
S2v8LwH/x0kBtAm2ChjYYJKgfHxgc5ismsRd1BsRnQ6WZQc8XMjLxZssWcWvbbN4WeIeAtPTOvNF
EzpOZguK1SzATMn3ZXi5ECE1iQ702lVhwmjqIjMsNhV4Tg78+ct8BtLS+B/y3aiNGAW0XoM8eorB
CIyppvTe5ZQZpco4cqUwBcVedv1gxL1QgcBQ0YAHPQKFaEsNDEq1RMdw32SnX3TLHmQsmQIszvir
+3qxFDBmQEniDwFsY8H9lYAqRUj0LrM6ZBzhYGthEwCCzT0sVOxS8BUyKfu7ANd5klLV3i6woGXB
eL+vwMisMUB1fM591SyqDfMMzRVs/sBXRo2Inkz0Jz+L25eG9klzGaHs01lN8ftcGH6Jfqp0Hktl
JiPtIsjitsTlsDop2Vt6TlDJyeRuT6EbuxwwaSiZo6hOj/POorx50MAXULne60Xqh7w+Q86LA4vb
vW6lw6jZmqzHRYKkYcc45qvmTGLMlOOLp5bOzYnKJrNvKyHinc3GyJ7SKRxjBmjkJ8dEC7BW73Ny
aQj+eXpPb4zb+PUSs2bzWOU4+6KfqTdNaXOG5LOaWWGv7m68X1ra15gui+kRT3CZdrj3pXEowqtb
hCIWODo2IaqF0edy2xHawQ5K444Kv5+SXIzRAKzvb1mZ+g9CtWY9riAvXGMkKzfCIpT8Oge8XqGm
SJC8sMOImxclIVaP/PsqWel0W3AWatxBSEaZjqhrPP5yGUT9r5Z1g+6ouoAlo6jAs/orS1t8O/4d
2frt+f9EtlBKyJIgixKyjn/wq8C7DBIwVFEQ4F+N8NQfFN2iOh4EWBdScxQWf1R0C2SVSuBdmmCO
9pD/A4cPEfzsd0H3v7zrX7LyPzJ0oXf116v4FKiZEW99V2q7zq97qlpQ+sfeuG6fws/j61HYL+p8
yvuLVROcRW37UYcv+LTfJWZkSSiyleM4NUtPRWfRu1efz4ujET2j06GhTWLqTaqfVwsuogeRBMhs
1g5T1B1zKAToxwlrlBhrvCvWsE+/Hmf1iLz65R4Fa7KN1+kvbTMPGmcYOBpN2z1PAsFR8XOAzgJv
VUAjhYIR1gdwu4iftvWK/bqbViSB6xJEL+i8AmOLLDSZr5pL2L8KFbHZXZxeihpmVuoVeWDlSYBi
R1r3wTryQoy+LNMIiFawRMN/5hut2MvSBttqQuRf8j6nVReJwYZaCtUqlt6VySGt55DlK9VpK7Yp
f5RnUQt/twf9HXifj9iZQCfurP5irzs8qmIL7sgXzh1qhXvdNP8YiE3mA3cKV4JlP045kw/0cijJ
mO2BTU3vuBCG1bHD1hf+tAlIbxHg2di3HzlxxAnj0IZqGK18UTOg8PrPsvertUL8D6ZMOPd6dPJM
eoSgNAKjX5pVH96TnVB93oclHxDtZkDr/Wfy8otIANcvLOast2kXqtsJGUSxg89gdcQEGQelmjge
cScur7HDwrQkIUTcilxCP8L6+gOJAb/B+8+QgtCD+sNtQIlgy5/5mV8xQ1HE9Q8CS0FoIOygqd+N
Yu9sOiebHqk47B68OpNNjTByd99DmM7P4lH+TBbXfbLQ8aN84cOob+PTEEqk3qtbdSusMeZnO8iC
WYMNnHVl1O3kP4X+1kC29rXTVZ0BwjGxbSyJBwNlJjYnUeX4jly++0dqKeuBU0wJg8ryPmI1nMV8
j22jBHALpXD/okLNQy7iXJgXAfAglzcOmYmjj2NeVG+cMS7hY8/ESzTPwIUYVR57V6aYeyLTLdxc
m1WY3jkd/pHZG/cC6OJdZ7Ow1drHAFNfJueqBdCaznFhLlqsJTlImDRwQBDVwMjhq7zQ9uneHfSz
RPv9iL+QBYwHPFBVyHW7ZLr5ruz2DaOBV6R919InoqORfqWFalSmi346okT+5Ore0XITAHBGdJTN
8pqMPEKlVi2s+9oqZUh6FwCvKWwS8K5u0QcuuMYdURXFMfw/Rv9ggvl0OcwnH81WK1bgFSBNw1z6
rri5v1HZCja3aI56sFu146AYIFhatye+WDGjkl3Vl8s5kPAtDaj6Hl57Ak/qg1vYvTwe5F4Lj3+2
+K+iGcRidqt9P1HgJ1YlO8VnyflSua0WaLQF0+kb6xZHHLe2Vd4mBzUHoj88JxQbU4nJE4ql3IGv
D9cLmywUwqh01xNKrQ+NIKoTyvju+5UvL2BjtEQnjQerAX3l/bnke3ci6xlxvT08krROQbW9ruUZ
0qLrulyyjEA1U22QLh44v9gUvnxpQqaV9UCND70hnxJzsL5sXwfIMYcXYqK3ywQq6+I1K7nr74NX
mC4aguzEoyFJ3N/wNp29PsYOryCgl+M/3OcZTrkL9ebfFd41tRslHjQNqCwnlwdWLpGH+VQ+tPN2
rs6qpSt8g/iVbmEH6gy2JmzF+6md07mf8BQAVTqJH5JK0WJna9O7BVdCSm9XVKIZBZLpOY8Il7cV
bPhsR21JgmZnRyM/XQ7v/E0lJUfKp7k213lgri+Qz/ODon7iENn8AP+Y6yjjDp/SiD8KV4VbCQrP
Gn7UlulZXZOb+StYE8f+SCdR83G8H9XT+Oe1JiEnlMnmPNw/r0c6AbpxeviiXLS9+6JBHFNb73YS
wWkonAe+tyAYpyYclsMyu+2SaAABJZyCEPsqC1QhNAhNjMYfOiz5wSfu7jn5pmthOY2h3CHADwjG
xLwWxuy0WicuaBFAnX+RaNAu9jdpffQZa5K6U/9BuF/h1G/0CE7qG0eFyXcV5u5waGdqMCaWIaMq
j1g/3mwkbTJOO0gDqAjHQhRCC3ajUwLg8KL0crine60LH2CTYrJ8Aqsms7YGR4QuWXgSMbfPQADR
Rv2ImyyOVHYR9G4B87VzmkgLcaRwn4xfr9STI0Ho4sBkhq3jpYJPw0pLbBNZa3Xkk97tytEtdj8L
NhyYh/YFeCGt1EUyz+b6AtWFtfnGpdxSpsr0EL0siJOMl8+A8RSijK89Smj+oxq36U7pqH6V+NBQ
6C1YU6nHawuVtj1MMwQB9E0edJmvK+ZRBGKkXqc6L7B4DLBSxjGNM4nJkuSXBDNhEhoiLhFU1m0x
nxR+1/jiA6yg8ksYylTlDxUgbhS+0/3WNyfNgxfs4snHQwMai9dSZas496a40VDOYnsp31Yx4y+U
izPCJwAs2x4qpha1cE+FmQ7USSm+N7Ac9VvmFciHVo9jJkXqGkGfeAlQo4QQuXnHwiFZ0nPGG0EJ
cDCFn6Oc9Qkc4CXTu/iz318ee8ALTUbtYhsIkW5hbjiivLxnzjPt7ecErsjDNxTOENBRTbBFJ9lJ
hz6nftilHPbsRC2SvLpWQ5n4W/IcEa9aN25lkpLpcr6fnMEpCBq0au099wLQREjB5WLSfFD8rAhA
ARDNMVhDeo0W6usubdF5IYY6CVcw02J2qyOQPuFmdV1hqa52htYonXvUg1dH9EyN7EQMvkYf1t4Z
mAuqQIxuK02fNGotpqrcsuYJVWrt929XN+NOYpJjNd/SQZgx7K/fcEXcIhhPnapzqnVBv4nEEsh1
U2MtYeZ0uYbhE9YpYAwJfBEVEHkWssnIzR5IhBYdGMw9CRxYZC3qm12yzk6TOdci5Hg4QJYSgLSt
GEiBUwmrWp8m1nOB9cJZtS4+JjkLGSuFc7tqNiDF2xYPSsgP5QkHhnyLvSM7lbYqIdGqywk7fWVD
pQWlAMwld2tOnO/wKWDx2f+oBLIWGzgcGtwuAqoZhlZLE8CkHuVMIMQTIbjtWBx3mKYS5y2YHojP
kwBTEkbacMzyIi6UoVGefEhgIlhKcLcxOJIxTO22wDUKmxi7N1vkCl7cu2bnVsvwCGsCbD/hVkkU
XLTvjyhZGdiEOuM6e49YSPsfVGEdGfcNtFm8v3+6Q+b+pGvhMPhobrjthJmY+tel9lGdkioYJsw7
CZZxMJSMhakJiS/c0k3Tg8+eL09HJBXWI3JByVYjwUUI5GYa0QJO0+BF/bQJToHyqi1YsDhDwqyD
i4PowSiR7CRLo12Ae9Qu66gnvwIC4oH50UcAMPCjTsqhx+07/19MmTDp8VBaEpFI/yUgrPxT/SdS
lt/UO//h+X9vLHX1vzTYGMrfqQ9jN/iP7nL8FgFgdJFkgdGr/mt3SUcp4iUmkxIm8r8/dpeGgAWB
ThzC3+VA/4P2cmyZ/8UtjCMfX4UfJhF0oGi/uYXdyxjmxpXhIBX8jC5kp+LulW9gjr1s5J/nl4ut
VijvjDdlgenXZHo/NQaORqghjR14DI2eSxiu2/mgm5Z07DeTtQ4O7TnC7rJo32l1NoQhB5gP6t4o
/UuYKDArfC+sJzTNMVcU8lj4CgkHs7qP+3v4dxXZZ/9/k+/b6m9hCf+nbK+rW1Y2BEdK+u+kkF+/
HQGrhNG3Da3Ub6QQyXyJRa9lGWHZm87J/aedBmgARjb8cqrs4lU1i93qwIhOnanHIrpuel9axavk
OZ1uuvn9TfQ9Ur2m5Yxg+w/c3Ne3b+GYbstVNiu2whZ3cYDREM4yP5yuN9vXnwPW92FyEu1id6N9
HYlVJBFsGZrsucvRZpRHJZTmCtqPYlUyJI5Xw0II9PmVbNgd5OhroNl4CGk2VD/NegL0WVdczIRN
Ym/37ea61jf4yR82TnHWHaQqq4TWfZpB6ZQjTMv3Kd1/vkKnuJQj9ShHUtCOlIt2cf+mDZnns8dC
RReTryeWuWgZ34F19Q6sadmJt5qfnkqWog36Uq8JifB11I25Tj+YHlBP4QM0WoJPy4Xw1cTWC/gU
omlqwyg4d6tmbwB5mT/P8LaD++h1M3U1iUpCyqzXl+ZJi6aFddsTa5/N5UUeKEdojRtAStDVePuJ
/ZINpA8Q7lDfMeQl/5lwBXH5dOWv9kMAY/9mr3jtO3uUjc5+2q2GL47kXj+v29fy+Yk+GR3WmaGE
kywriJDZ2XBMrL6l2fUQv0kh79xOXHWF4vJTc6RZCZTHdvpytrZwynG92aPR1/+2HP5/L8NRAfj7
naYCI/33VfjbnZap0vVSiGnm0xNK8rqSolYI0aXURjRUDqKYe+MW6SIdHf4BTdV1CRZQTpl7asY+
b9doihmb1/51Ic6093tj11hEU2FpsCQ8HaazHMo3r1YPvYwZMsbzAsTwJcRKLcI44dKu+Umg0883
Q7I8+dToa9LDaUbesb0376vq4V4A4g0Yf+A3kBiM5aRfyfFPSuSHuX8Azij6+g/r5n+6NYW/OCe/
xZtIpqQW3Z07E8l5HGq4z+khQ6snm+7gdnMT4osyU2tL3BiyZRiuXjI+QHxj4XWjrv7iYP7iFyT9
7nGiTa7VTeJgBGMxua/l1FFjzGWnJpL33ktMF4eL+LYCaxpKm8DXR/7RPPd3jRwF9MHH22P90qBw
hI0lv8sT78+PThb+YhWTflvF2txo83vBSg2pecFa1uIal35mDj3nbEC+hQru9FzdN3j4IFdYS062
eCxo77u39lzs8Cfcu1mIpBHKRXaWbZCzyTLzh5/HT42YSHBwobXzBVAR7KrHQkA3kS0ZAW8ZEt1G
wjKbAE5ZJ/ygyHTu3dqV1kLYo8Mf1sjR/Mnutu/WxdslyhakQK/QAr4VQfJx8QaPJsq9nslXnHcz
8wskZKU8kQRoTvEWnxGXkRoToLtbJGs1InPalTfiAjjvFjQhGixfo/YyvjTE51mUHnLvWaASh+sz
xUXfVnZ0G4nzYGbKYCGoD7UvBE9fAU3fP0NtKWEJb1rPWRYNsBfkxdiTYHLnTOZScKVlTd5eIdgd
E+ld79xWzAjmOQOOdDPxrrsbres0Y1tTRz9/kMsjk5tqL0Hosp+nm52GLDw0nzaDxjvJ9o4YMiZs
HGnZW32on4wI6ebs6gnz+wJIYWwOsnW9pP76LmcP9xYhFwNjhaQ88GwM7E2c3bXPVrJVunrD7X8m
8zGdHjbhFsIiDPrIWCURk4SnZYw6gS2J7yT+TuXVzIygRqPw4Xw/ZqRSdjMxKOcSMsyRcQD1Tp29
di/QSmmebXQiZ9nZkUIlhwzAxb7PcIExIzlQ5j0z3Q092nvJ/Kl6e/jazHwnU1MZ/dkLy9z9+ZVt
/Of7jpQ64Hdqod8zjh6yUMeTitlHqmCvYAtQpDAzvK9g1eTDYnKzVfo11jSj0wGIgkdLRoVHu6xq
7qtGEmEpL6/GMy1ePFVPUlb9Ro9X2AYC6dxrpATkJC3KcoZy5Aa6HB8I/bnl2NCNbAwu5sKNwcFf
DhP4Fraa4SKiSh7+faVBSEv9GFbXvMUPr/RFlLE488dHnJlXDXxMsAOrUFcaSe4kgN4j7HCu9VZX
7VpwUAxC3KzLZSHO+m6NtdblcZJxTsU3ubYRvuVDhKLpdfMg4v35Gf03T4+/FTz/fUbHavWPE4NU
S9NkuHBGhZf/LC2jsiDBFBp6QQd77oZZ/KL3JKb8tzEEiogb812KOAwGA5q4JEWo6UOAVQJ5HjRF
tNLyilBVdZPPQOZvbwi2xrAKttStcJl1+GM+rWviXTNv1GI0XpY6TB5vE3xkDzQqGHP8+fsTx63y
j6lYf3t/zGNwxjJkU/ltpcYhqGz0jPf3MpcGbv0baZVNTqNTTuBgszbm0FupETzKgHSBP39t+T8u
w/9sFczfXjs1U6kqFCP1scrLSOAo5mwR8ZotS7BEck5MHHO5GlPmePcAMBFdFfuqTCBERexpqLCD
YbBLAyg5KlkJil2a0wRksfWv20z4qzP1HzfYPxztb5vGq626tq852hYuT+KNu9nd629jYEnTWwOH
fLH//ARJf/WS4+3++c9Ud0ZsQneX9dTnXkbqdNepo5emth8W3FtmjSh01gMwX9gD8BhcPi82APtr
i/kjdtjvf34w/6G7+WNfZ/5Wc4mQz9VO41iaeNlKayDiLIsm4rpso0dsE8735y+n/OdW4w/nGyOh
P775WzeJ4+vDBHaE/pJGsvJ26TA2Y+lhwA3PWwXC1m9LjZlU28u4x6NcMDxlCJ5EQx478FyigCvQ
4mrKEv1iup8jcuyxFJ9mF3ciAa0edZooBHHaVCQdsdjGP0Piq5T+12kNXlC6EzRFAKEYqqazZ7a5
Q11OLEVa9TQaSaDobqx4+RH5jkHGTbyC8zqZ2Ex5WggDFcrNdWmcLozGNWT6MjwrLVTUw2vYlzjd
bhJtCk273smuUeFRc7qSkaTsa2b0eM0we9FgUpDLvs3WDXBNAmdZQGCIqajXRYQ1tnYXo12T5+Zc
ec8DFveKt/kgYgpfEbd6WOQWMO97aKth4meElqne403ZiTPaqyDHM2gbL41PJXi8mcyUtDWzHxjl
2Rk/SAAnIh8h6WM4s2/dZJ0p08ki8VnOMoZo9F9rBHtIkdrx1EqOQmUy8aunO4mtLPuCxHRPLHE3
Do/STdKCe7q1GU5UJl3hi1GiLC5V3jVwDjvVvKgiIUlHy2OEvIxiCCGWePGa4q/22s5HIcFQbZ5W
dvHcixW5tndk4mipyvVVd5NurVyXRWX/SoHyBBAlWhZySVQQJXIB9HiWdnuJJu26msSo3lPYSNqq
Ut+QyJV3T6mDDBPYZHMtzzB/IfhDCByQj6KmWYKQtrfu4xKvivZLjB+rzLgzyQraNqyH09ASOFct
aRVSbSp1oSRbee6mFXtZFTaXxbV1y4HwgcXwZF1nALeCJvICvzQWKjQG0NqLfxGDCRqyFIql3V9D
uNm55Gsx6eArpVnZxamas8Ag0Z3czrnuiZoLqa9Xlq06cZQ+HEp83+xc3FwQMXMigXebInzAOfzI
yYeZ4CkHpwcxEmtqbOXvmjuwmONAZyMBa55LIn8FVOW4QmTYD0Z8mBOfbDmsjYz6AzGmSc1IMVti
mb1sA1aY2FyNmnyaPRzA4Z0b1TpDw/5twhrCk+nOnOW1SV7RVcD59GC83Hvrx2jAkQP38L00S2ad
RiDLoBMFk0wWc6TIdgdPh5AsdasNm6GPbkAbqpPhJ5qvH/BTKUytQiJeDAJQu0Qrprfv7LiFCl3f
fZDW8VqpR6MLmGu1k30BFE9A7d1LqLDzY8LcADPP2GkqWLQI0qTjc1djfXrxzN4139Xnh6R5cgfR
OqIfUkqSAy30fLTNaW8V2eymBhMzgo3OMlyr+6Rybtc5LrklTiv9EqY9JqDXm83ComBf+PDNhMyr
XfbTV+4dDrDuvBZ9KETEycKHFjCUskhUNY7PnFgQhPqw4bnPiL+GJ1h6TyiHgLDGenJxxU+iWlVl
QcWjppuq9SQUDpWL4uC1H+yCNhOoc1QuoCLPFi98TtB0qb44Jl1gyL74f9yd15LrVpZt/+W+Qxfe
RNzuBxIg6MkkmfYFkRbee3z9HVBJdYwqpFY/KkqV0jlJMpkkuPfaa805Zp1vS3NFkDtoUxHaVr3v
xXVr3KzgPQY+rLsaxMbwL7Z1+a92ip9OomrRdOE4sFHm7atHlPTCCkksW0TCSfLdHh9CBCKc0lMa
T62yAOAXWwdqdlwj4SMLQvpO1SgpGx9J4bCebfjzUvYMldov/+Kp/udGwr/3GOQwP+4xshAOXavx
VImCLK0d710nfYnFuREgAhAlSPtgM5s7OieUD9Kb5u080670i6redeDRik0cfTK55Cr1hlWrfKmI
eZnx3KzPqt9oHSuTG93TDR/IkjvqO/2IzICS1tVpKxSHAUm+ZqtXX993b3nHnAE9JUgCRHZU2ILl
oBJV4ATIW6Ijk+aZF2Ik6jjYoDw0MO7+VV9FmUuYPxSDigYnz4KSZFpzPfJdvZHlnZVSMAKnCi7I
GPTijPWBk4CgLAPl0oLAkZZpdkK7S5KGX605FuiyK7XLsMLi7Q4ytauDzHRKiTlAKsBZwRbSq9c9
yZeW5U5equGqpFiXnD+vFuT/WEp+98zlH5951xVGhdeOuDOCysZFQoPGA/bj79HiWgx3xp0KbT90
2zfplAQOpgaVIxvtod4JRKcliP1/Vy9+95R+qm7F3mgaJeYpicSAEv0JJIJGAogyhBviRvvMp8uf
vwjSX70IP1WotR63BfRNQtVWfeogq2CxE6HFZmvCwXRyuZlQ/MX5iP75X1wzP32EQt0MMrnlh5Lt
45FE2J1UwBK4R7fNZ6MwZJtf46TfVMoR/iH4eqqEiKxqp8btRScqZCK1SeB5my/jM3TqAaADqnQg
0RH6B6oeydHvFIvIDCwW87TG9Vl2cyfjYmLW17gYQ6h0SH0QMCthusPi76MyecTiLssrKXBlz8kz
iiN84Y4QzvDFkHE2YyIwKgVtnHVvbaTE8QLSfU+BtwpJyFspnGxNZxrXqo9QvsA4rLptZHOJ4xCS
dSclplqxPelybAR6umDtaagoHOrbMxl0OdImzU4VxrhELm4kYy+ndvhAYS4QIaHtJ1hSEIwqe0zP
kY/4aInoMRrdfFwSumGdCCpjoiUan0XE2G5BWniAwy13IEKgQuXkzAkITm00Yju+tdrrX54LZ83d
ny4FPy3igSoQ9zyfzWgn1tZTxMr9KkkYQXdFtDJbUMI7HbGvpq1KYN6klo87A81wdK5zG3c3+JRF
COc93AjNRpM3cbDtCtsM95MGNg9IYECq3qaWNuhoYDwJow2VZkAI+6aj96FnTzAUynW95NK5qyeW
u7uGvkuUY+lYa88a+v7kChZWJ+lTurDSWs3h10/T//2hy1z/Ou95z4uxCv2g+emP/33L6Uul/2++
z79v898//pG7/PaQ9mvz+sMfnKwJG0JhP6vx8lm3SfP7cGm+5f/0m7/ZiW9j8flf/6fI6+aVq+fj
8ycxJug6A/KpPsfoIJhkqfkTmjYoaz7EP9iU/3j/38Wc0i9g7YDVQOmWRCJ6uOfvik7pF9SakPQM
sKuqJUtcQt9sygZ534qpQlGZc9341u/EPCZ1ovobpZUJ3u+vyflf+9C/3oH/PI0iXfyni9T84Xnr
v56fv9uvwqhX68LwtbWh4yXQxPKZX2GVm+EHmd5A5SfLsSAr9ejyjMegRthc+AdRIVk29mtwXObC
TA02Y04bGRaCqburBvwlCYnNWav0i4asKlmPAGa0ne4oUAUalppaLC9R0ku4IrjhlGSoJdXAjXNU
FeUmraBUsVJ0qBWk+LVAuiWwLmo4dXEom1HESGaKSZrNuYwV7MvGdFZSfGAZkxgje0kGAnAr3QEe
stRyMHiprHyYGVq0MLYNvGCmuCHFHD+ytrYsPlPaceDUIGSaXacYGxFGClJzlAzvFJbvXTAfbzMG
HIRWjNGTWPTLoOkZXdNeEit74hPVMqecGoLTyOptAjdnoa1ZlhPO99ag3ccNczQJj3as0Tk0clgL
Hspsf5cJ4S2sh3OgsfBWkXY/4OsRkT0q3ibuSEepoHFq8VpA65ozSo/71C3VYTMmjNXQJsjM2uF4
CigvipJRHdwaENeO2Rb7pMdZCCOoU0B1ihxIJeImON2qR50Doi+y2EtH0yCMJkNoRUd6YlLWMXJ7
yyIGVbXOqSMFLyjIX2HFRcC4cyGpDfxQnGJKt+fC5aiLDItoklCEXb2VTJSCAUV3XR/6MWR8F4QE
kgfBuRfV+6Izbqk4ewBoNyV6eR17bDwBYId+TGwr5EcEwLXiDg4MgrzREFYRoDJBSS6hApDF93kP
K7xaKuyoXqRlBS5F8iR6pqP/HEOnTvThPJUNjisS5Lv3rvDWUogxOTPx6uHhYLFFUpEqmJX0Ev+R
fsoQJQzCgGXoxWiNOyPOeoSxFcIGlBgpZ7QkNNa9FDhDmXylVG4C17aEziGqq2Vg7X1pK6E0lFZe
lj1m2XDy0I7kk8pV+ymbb0qFWcpEDSoO7bFJdj5jvND3j3KOIMbKOWQgH5ldiALgMzk5yfgBjb1Y
HUSsqRMxR9aIvkP1T5MeEjY0rQcjXGVtCI38McrjtS4yPDEjfhXIW6BPorblbD5szGJa9QIm+hLz
idSshllp3LR3VTXRQPGY6yY0Pbxua3YQCUydtpg8cZDJQ2gZ7Z2ShlhWUlJvaKYWpcj1NQlOnnAw
DpTMzfT0rvCQR0Z6h4wj/CQh42a2L42i2FKTOCNjp2kKHmQTTiHueCXgqALKHEvm6FaNtRL6J19W
YYphE4XB1eMh8nCEmzMTDItrVBWnmldE8Se3jkHpxfWdKXZ8kpFptclH1id2M6kYMeHyREVygbh2
lMuB7mW8aQPJ1oR4S6aSE2Oik6T2q8JtOSoV9qvoUFT+4p+8yVlYAUQZpwDLvjXPPv5sk8Nk8PMm
94f7/77Jib8oMmIGNjJZ1BgrU1j/vsmJv0ATNyzNgP6qY1CgDvq2ySmzXcEC40HghDzrPb5tcgBs
FRizIDoA1KI5+Rv7nKTOrc7vz2UzWPz3X51//3xM9ayhHSy9m9amNJyqSTgZkfqVyT3nnGIR40c0
pmajaoxgGpUjf1Ls+hylLYeggWFkWTqZh2cG6ukkr5KKoJru3UM9bcQ435Fomlhfw4vaCtsO/YU5
GTepwoYdyew5QFDH8hUpyDKjS180zYuIZkrU6eCwAHFEZAs0xJIOA3xFBt+aBoGoJfbRrNEOjG7G
vDchcF0oSDGtsNhlVev4smyLPXlEXXorKfjFFqMWOtGpF1dGggajYBDSvMXtdMwnkjWt6LHpnjBs
RMUbayzIcJSByXApdOGctzyYb9FzM+ikWHL4kGb1Ww+OxwqQzwLZs81m3OXIo8eyX6kGW04pEJo+
ErPD/D5nd2yGc9+pu36qHxrcvOXou13O9CE5ZUPhVPzyPgbsHOuEFckvvmy+dgWxPRUEOgtCGlOI
UQbMGo3bNpFvdWW9SjqadDX7CklhEExym6NOJpEduFUzrIqWOK8AmocZYqVMco4NXteJ56nCiw+f
eK8TYRO35N1kMmtoDrPB01hUgtTEG0GY5ptsoqvTopdAGLdV+yCMz0YIBNCUHSXFCBzoKwstfZax
c+dG9dTG6rXSJXFl9dI66C1E8D3i6WH7D15NNFEmXnJWqgHUge/zp6sJkJ6fV5M/3v+31YQwY9Mw
ZKIyzX9nV/62mhBAIyqKAdWacJo5sJgT+rfVBOiPYpi/rxg8oW+riSUqM/aHia40x1v+rdXE+EOD
zvzxuas/tXl6v8jkKff7dYgFBRICDpu8Rrmy0j/xFvQv0bt4KNAlr5Bd0VV+T3ybyi9YRuaB+qIi
Y1XflFsF9rm4NcxFuubGk20mO6++V/jMgNC0KXuHa/8yHrpTCaECOmjvllstWvENbm7W95go4D/E
xVLD/rH0EiJQFmW/Z1yQvScWDqXqNMzsCePJeDfecc9AvbWaraytPGj0pl3TZV68hKadAnmHt0iL
I3PL/rWbjig497PjPH1SJWxGS09C2Q2s/2u41Po+W/uNLW6QLsgbCzs7EJelf9+sw/sB9zCV+Xv/
gKQDDgZFDAoR/MFk2m3Ur2KTg9cBqQLf0ztGEDrgAip3npsfrQ9MucsdOP0l0U6udjKu8UO6MK7h
w/BOl3l2Fq3yOzC7N2+bnHnYF2QkFusVWraG5E/vYDav/VYllW41ZDg7qrs8OpadY1m2iJtGBkXq
JjdAv5q1aThyRLdepQ+cLOXp4IUbhv7Ljn6Knze2AlloLk2nlygC4Vze/IZUYZxisbgPNcq6GUJG
J926z/tXtXlLWLONAutGsy/yk2ow+YL1dAww9FLFm/4KU4aE3AKjJSPha6EfRKp6axFoHyk5pv4y
WgHVjljPh95lWQtq4nkYzpJB5oV3sp2ey5u4j5AVMNhhQXLj95jmzweuL+2D8UOJ25vm+nPwUk77
VnbS6LnR34FDkYfDENhjAo2yRbIVQhoRTehOz+7z6IuMyPCfNRTJqwJCbHBfHIiNn1yGYzTzAfCB
0shwieDU6sD/2d59sAEXaxe0XRbyXfwVfTQb/4IXyTj1TrYRTtmt2iTnkiiBJwPjDLrGVnW8JjwK
4g4FPZM92jOge1xJlpYVIEZgmUuYWOodOKhYInJAPxTv6ov6AhFZHZzsaaBvWiwlQuqJfqshKuj3
8bY8xOFjD4ukXegEY1pzxhymq5iWa2IPxqYbj3DDHWnXfzLqkszZbXSSbqfqDFqOC2bYGzTHzY0+
nYgPRIoRTdeM4AFmZ5f2ZZrHnfy/t8BERzvkouS0ldNTnjkWuUFf1a27DVfhMb8jbRM2ZLzoHo2I
CcZrFDKKXERv1XDRrDVSBYOxJiltkLPpXMUHrbyy81aTtSzhUISnHu4kAgaAPAwCGTJxMNFWYBWb
guOvg/DwIPsbQoTQOM5uoQk/Tr4dDwat2AY5PWGscgIad1WRVFcevW2HbnbPBux3G742ygZuamTc
WdWu7Nbj83SBtABkIUQ6m1xE81AUrluXcH6ZxdOP8xlS0YFeVYFLOzDonkbhKD5YkD/kM1852jBi
IEJx3TRo7xeU69izmpOKUoj8CgdzgIGbep8D0PiAVcvHTv0Cy8OJaCUyZNMB/E6JzRAgwsIP9RAz
gkniNf4H1adRj8iJlpV3M/fFek6cmE035HS67Wo+/O55JeCQAY5OvmjgMcXziDd9yZ84oXOi2hP5
ydw4eslrp30aiH+8RhKn6UXerHChCZzA8bkDxX7wQbzglHMQ9zXaXn+lNSo1+JqwHkITTuovRXRy
fe9pe0NxNZwXw2Ua3qgE6IjwR69+jqEIY4LXHV5IuB5OsusxubUgXBmwZyTIHPN2E7MEG+VOhSkr
axU2CScnGUxZiKfyyc+W7UeAAx9v5HP6XmarCPsgtdt0B8ew/5gdQLAwrCVDmwb76D6VbHxJnMhi
bZkTG8+Bi8sd/lZ6KpnLB0fjYbwK+G8Y+FGNHShzc8mW7oTDbAwQxyvJI1GHGQ8eKBVqjkPjCMmx
VveDsoXf6B/zswYRSQCARkjTK0aMmm4Cxn6Z8A/rXr1CGoVzxFCCq9LmlWoJQ8B6tlLxSEbUwd5j
/x7uG6xX8geY9OhRBcPB4RHjBXB50LGMsKe1cTfzfsonFbHnEkOWks2iRdApk6sY1zpenVGAptYi
f6rnqFYJm5U2riVmok8KIOsS9kWAUws7xCmiY6WibMGbWNrJDjrnUv2o1gBocbUsJQEi0pyLO2Pi
yi0ygY9Tnbu5RZ5xfSGQE1aDtycPSLFz+t8Ik255BE4Xu6IDTaiAvCKuaadiGJHJ2ZwDMw3GjvAG
hCv/kZ4tFHhANC/iHrgX/0z6Sl+1G+WBtJnX9EO606/xXrkzUGatm9SZbUov+qkDK8eL4WggOZA2
OVm87en0AlynmSs/+PmpeZ1VYKajL1lFoXXnE4cP4uJx96pfMhcP1YGyoKzAnRe/5MEW1x6H+9oO
rKvHW2QpxLx6yba5IR23szOfQ+upll0QVT1DNHRk9PNaB6cOb8tOc/ozDJYcqxytiCo7mooDSK7B
KCzMYN0BgBRzw8bWMGtORyZxNUXEV6nPTa+JhY+OXmwnw5yJCuSAwJdNJJ/aj0rdls8S7F20ApP9
jB67aQEbyV9QA0qJGhw3UzzHs+q0TEBn8O7B8ihm2FQE0kteCJ8Ekkmj7c1zjHlQIUUzGomFuEag
8DIAN5xYcWdODEsvDoAc36WL58vDHyWtOPyLPa4fH+LHW7YOkTCCTIEIE291GBWI55bZI50H3Jb1
cXTEZbH3DriFWQc8pl8cCkFLbUryntn1XH/tI957sd4ibaN2G/C9Zg/nhsAE5JXHDgFKg68OtEy4
JNa5zQnAdWLcc6Dc1/Oiwcbl7zSXa2JDpXSnPPYuZZ+fbc3MjZ5QOm+1x/hOeotOKRIOHoQuYqCV
q4I+ICUKIz9+OSBFMMeQaeiHFuP4iGhkkyl70gwIHgei5JBvO3MOBxvIjg0TrcUY5PgX0PpowbIN
YVWWvCfJqmEykH9GHeiXo/YuPQknvzhPT+oNOLp+K9Y5MB+A4LsMtxQf4PbsYzh4Vh0EvdvuRNPq
0L6EiZtue4Kjn7sjtzMbFKzT0bTgJLFCdk8JMbUFu/JRkA9zB2hG7Kw0KoHDnDNoe6EdePNiygpn
47f8aFBAzL7LExl8YbTNigXXbU1dMVL5sbc9YPaez3sbNs3wHnNBt65KN8FixBvT2GsmPWp86Qp+
uA/HQ3sBUeMTxwzlH+sAP7i6G73T1OybYuShbfnVgKzGsXBD8MoF9FIUniZUMgYG3vOIzRQ6WrYL
Hoz5Q9o/TSh+ZvPq8JpvRnJJV96VxwG0Pzv5SOieSIQatt5aOyjT7PeUjJVIkHS8Dx5Ei8t+b3n9
/Jlnx9KDs7zxVpI7JylJX+aTR96TtiWxD+Inc3FYQuxH23AzXaJH65Lfz7p7TBdp4fjBGlWS3zns
RbP1UKPtuwwFTv2XLtkmGblOd8V4D0qBfOF+7kGjJd4jxCjHBxL/yt4dEFKDoipXZe2WElvL9NDu
01sKYLNa6+/5CXa6G/TP8ButkeKiePTaM5zw8Q16scDokd4z+poF7fKHPLuXkGRyTGBM1+WP4tmE
oSU4w9qPKVY+rUt4qHa48Cp0Tg4bZLHue1f7jMGz49ER2JuX5qOubVgKQh8rIF52wmSbfXChcz97
2ULqQHG2OK7H5uxnAFSYZvawofFY+1IcrebwQwsEFEBgbzfowS5vz1LNJ0alqUuILRa7luiWz5w3
KIiPyOyQIi1kqMQa2BYENiwLutPQ7GTKGuJPP+sQJaZjCfopX3g0APjtOHAh/WEf0B6A12HJ45Rl
zV48Ghwd1wUAQ9+myhXuKzItXTr8OO+AWBzZao/KFprdvrcjPK5mguNRX4W0FEb6osfmOXsP2VzG
dFcgIv4qek5O4Bt6+Sx5kJB9C5IwKobpRYYTYBnpVg4cPQUAaYnIY+nMOPVoqwA/mfz1SIHuhof4
XCxkooK24158atvlM9mSoDvFJ52pWIgh1tax7VE+sogOMNKbCJ0PlknkOP4uKfgsoU/YwQ1o3uut
tZ6uXDFT5czCg/2UOP1H/Fhly5pPtHhu0m2NTRApRjZuxGobJssU03bf0hd+lQFWeDtaR2zIdfKc
GNequVdmH/bWE+74B9H0B303f21IvCAomzxia4ztkLgZXdq0OhW6LSPbBYoRHXPxIlGCjHukYaQA
e95ZucJBkKAqsrYRCDgz86H5Zwa57FgvV2F50T8b/WFiG1wje5TJL4X1de8b5KgsRwT+oCfwF+Gu
t3ZCe2U/ZTWrdLfh6KtR2VcnpkM7PSgXykRDbOuLS4tljSWg2xbN3UuYrttmNWrPJyqJ7JntQkdj
puau5q1Ky56LMmOhKk+d4XKSabe16FZExIcv9YsZzjhbRkoUL2A7LNgF9suwH+dCmeWbHfDMpNYA
44CI+KF8YKUm4wdbhLiI7ppDbuftWiGFguEbqhanIe9vejXZvWm4MRD/6mHzFnz2jfrZ2CssgcmI
AJbUt+JxiN/SlCyLcNdTeeqDA4NK3ZN5boNk23TP6McizDYeL+aoz3na8eoTUTu7aelNZ0nIHYWW
g+8ay2TxyM8ngCK9eQsFMPwMaSIwFi+1UyKrRDDV1/ge3HYzawjJhF53kFtpiRRr1qL8Kq8LtzYX
zJRwezJsmQHn6sJiTMc/M/mkXTOsz1SO8J/SM/I0fBvWeryD4LdKQAwfKJjJHfIw8fkgmmaoBekM
SF0lYasyFqmnGi3poh3fSWeFrUHYRriHV4nGfMX8yMjdguImY8iA+ohjKv+nUwrCtZa5wL0Nbv4E
oYJ2KDGAicqp9nYyk3nMSCrvHFDlrQE25ERoAvtbtBbAW8b5lihhFim++m9Guv8HdwdVi4k28XP0
6nSLXt6fdgdJfmPA/eNA/Q/3/zZrMBTkVZKiq4YK1IgW4LdZA+N7WUV7pZqy+tNAXRVVpgzzk2FM
Md/rW3eQ2QVsJebsEi1ExvB/Z9YgzrKkn2YN3/3q6Jf4/vcz9dxIJNnPpHVYJOmhHcW9RRpB/yAQ
CG0BkkxapsEhXlR2gdJiq4uyxK56EIxiffYZmGLRNC65b71aKj2mKl42pmtkwyXpVQxXaJRsfTJR
0UWwhwxF3ehoUL0kuCsjsnQjmKjF5BN/HZJnkeCUq2XjVg/M/gRRuWuFdKtUMlUarE68GGZd3DMN
PoTTHePiZcrKHtbpxoKwkvkUtMG7qXfrtkPNLDMS9O6twtrm0zN/S8lUu0KbflV9eJZwg5cIoLP4
saXrN4lIBCJaChLLmxJLV5/eQI2OTDJol/Z5dq7V7Ma76y/yAJ1pkKtvbSsBXwsNZn5ljVh13FEG
n6SSisoLzkrFcUyor1E6EprWy++9R8rOOO15lfdeEHKe0ZEXtAomKW2o12M9HCZa+LLZlNtUxNWa
QacMh5S8iuLk9SQZhJa0wour/5NHgppEMLtGz5wLhex2PoV/NhKU5T808f9w/28fU40HRlpu6rr8
rw/ct48pVnMMMwhcJHU2un/fxJfJnCfTWPwXu/8H3YtE0x+6GeNAhU/330qK/IN1hoXiu9+cfPof
P6VtllrmZNH5DuPsOgaICqzkGIEH1+nvgtOpFWbuMF8i7F5Qk7q2hje1l8XYTfJr07YtMA1EC4Ly
QmK1I7YM6TgcU5naXs/JPFdFNhwFUZqpwkisGQNmISpQT6BV0HfeSW/ZOb57N36T93xvLkdV9PPS
oxG8qRi6zMuDukz66ZcKMlOJrdCc1hpEzamwLoJS0ocaTqnYwbWOE9JRRfNTIcxMAGnkU+QOutbZ
kwFfVagBMWJuzsrhs6OwtKCvxZW6rxtapFmc7/2sc3SDrEDc1kKtPMmqsM5ElppUY0gvGsYijUk5
GR5NoZfgDspvtXlWUbeNPgG4Eq1LsGkRu6nRDytdMYHdm6sx8dwiqgmaiqgM4ZR17J8Tj4Woakl6
Asc/9nK5XLAGLwXUYsBf8BkPhC/DwgjTaV9bxyaFojl49wojyqSpMLyUW7V+klpci1Wz16zxccik
U1TCohbbtyyBpy6W+Yto0HYzPLJzw77DJoGrJfXXqRI++nG9zOkhdX1y1qFVB3gaWEWWuXWLaGQ0
kB7HkANQk7xEOUyRJNihNO+6/piB5DSz/MlXS8IkIeUF4eBKlAsW6PVeGtZmmLtcmk+9pZybrjiE
FY2GULv4sc6JRXnzeos2rLGMfGqWDGOOV0dni2OOqaX6MoxLVwhuaTAt9GpkWpFfY52kOtSGPshh
8oz6TtwGqOHrPnCUEu9kWziRQaGjtI4lkhRMbaVKEXIYOgN5x8ubB+mpBhVtsDGMwQ3Z0dEPDl5Q
OFZOC3nKzh7uk6YDLj+kBwPZfYDYsIIJoL9YDTMI8r6klrRCoilysXuUMugySrBtEguc3SnSHkMQ
00FHrUlrpi7K+zpBv8hZVuDArvs0NgnBDjzqd5+kNK4WtYquauDfo4Of7ELiFsYMigObO+SvVczh
Rw/pdYXVMC7/wUWWJoHlUBEQmpQZ5l+QQkxW4Z+KrD/e/9vqbUrMTEVDR9Txa4DKt8XbJD6eUokg
eYlvskJ/m8BKqBYVbi7JsmjMldG3Gks0TUkRyXe3ZIPN5m/VWL9m3P9YZP3w1K2fV7qsi0SFokxc
l8eUfjYJFYFjchZfBc2mumXn6gZ9vGDakzr4d3sCZvt8eeuJYb0vwArslMc5ZTZolgDdiDK7N8d1
7QzvDMF0V5W3tNLwtJX1SiYTEXPbqp4WWIAraEe+E2zIaewZ2z6z9tHldHzkUIQBUb5kWAp3wk0U
n7XyRQelVMjXsPuAT9jJCA1XNEbIoVTOEkOet+gcexRIy3Xkas+IJWsAPbDfiegUoDoSoEDu35zw
1YE2Kk6dRd4BoruEHBMUzy0xcSqQY9+EIgSuh/uZeNd5RQyZZ4OsLcwdji2kbuv5lqcPPVJjEiVs
Mo00AvlrpinedYg7LfVVZrgLoWojXJTCoeZ6JBPCjdcDuSkE3QcQyK+6sDdfsuJOomv0XK4BQkfP
9KG7kcRbby4GscTPpKzUqfotNuN4ctotykwvZEYLlg5NOzNbhaRv7w6N0jJt3wUaBfUmo4uhApoW
UdUUAapO+sEMTor1ABMpB0Le0D7HUTTzt2gm5zsLgBcSPzHY8zNC9N7ySgQmogqOn7sj+Pdm4X0I
Tup6tg+WAJE36DqccnawnBmFpYVHkPhjR+IvSFUgjmIeFCSrOdQ3sZl1LQlnIOKhdTr7ifM582iy
1Zcfd97Sc/RjcBD26lE6DzSxP7SP6RzxbcZRdsMJlGAut7HnsOFso/c46iCo89sQDsw0Mv6Vuoin
0C1WjFw2M2uZBAqXaYDL0Zh2Yr+y4A7O0QAbApvzxK2tpWzRjC52YBaL6hRbGZ34bfYsNqtiAyBH
XNYCwBco7o5iDzUJFXi7jc0sUCU3cmHcI4yFJwO2oNtNvK1ICVYMQF5ROzkQXO/BeNnmVg3Wylq6
JoBUFh8hiM6MUI16TQMerHt5h4clUIDljwhroJs1S/EkX/Mn7JQnmAX7khxSR7Wny3SU+N90maMl
wNjs5bNyLHYX+VytP5ENP8vPNK70TcgGhjQ43zJq8Uie/+DAnSJ+VAhzMIUNt1HPFQjxdbXjFvom
ahbZm/6RvRWPDFcJsN6YMNP6JV3b3F+b5QsKBjqus6ncOHrFQt9gYOR15I2xIyIUngc8dgsV0PWC
FBQOOG61M280qgDN0Phfe3v11j+L2l3a3IezX+GeSMRgXKNsNsF3+3bgVMvt/SvxSwuaAuTm4DFc
zjFrKcxveAurcc8sTSN676ZueppNZ30jn7ULLDL9Y3rgR3ZM59mw7T5buhapdHACNuqHbtMdxes5
aFuyDwyHyUbTguXEeYKdbYmk99I/M0SQLnzhwaozUZjn5jwQi7CyomVTurrGU+HHcKZ6Zg6NzmCF
LrLF2opPkDAJqhgGA9BqcB6401uEwNJOGegj0lYx1aJRI7KEMM9ttTfdaiNyFaWO3j9L8V1arIzC
TlnUMEz0z5l8r7wV6TzyyMBLYBOqkKqWD1myR5ml+5faWmTYezuQNhKgnQvdwUOkH6DYkW+w0299
ttcgVdBDka/8h//JOIdv5vp5kMiqdBX11KFjoPHzKhO7bSdhQf4BNHaPy5eIuCN+je4hIYFd+Ch+
nRdxcz5cjCsY/1SPMkw0+cNIXOEe5EW1mufp3a47j8xRdtUuPnhnqsYgtWF3ZNmVcJBd/Ok9a+Pe
3wIpegzvsSUzZXsYP3Bi8Z4BgHwMaDXTJ+Vpfkpv9T15uOMhN0/iNdlZDldV9QjgJLrWB2U3wQFC
404IDtU1zSziV/y9cgD9uBGZECwGIOer7DAcubo88IUOPViBJLDD3EB12nP8pN3P+HJ1b31OIHGW
W+OVb1Vb9B/v6E9AIrkWs/ktbTVoEivpQPRPoi20+2A7uAGXkavdG6/xO4BT9o1lbo9wlFAm2dIh
fq9boO1or/Xaved+6AQZ8zJgpZ3Y3Y3X6YUHINH2Xbx1d4wHnkcE9M/dZXDHDY9JR4yxgWVPLzO1
fLyWK5pfM6bubK5V9tYP8VaxFGG0OUogzh2G1ESe7mhfm/ycxHntT/0pJXYmtEHIH/EF8lOe5RWd
N14C/grvXoZIhb82XtW9uUZczJ+iHZrmnKtvMb1sZ1o6z8J49XYdhm6nu28GhwF6/8E84ikpXIm1
cVgcGWiELq9Lbm8r+Df8aHPdn4Dz8wg8K64v5sfL8Sru1B1GK3hL0/2IsHxnQLa70xhloxj5TFcC
eHULO+gpMM9w283HbJttg470zQi+ZkxnYTHz/rn1TK/zCFlZ8uO9mYs/A92VV4YGFuiyV74Y8WZ4
BWP4yjXs+M+4jo7xmfzJh/zGON4gD/qW3zosqYJrbLsH4hTluY1fUDFz1nI1kNf14jX+gO7AR69Z
K8uQlCimpbZAob4ob8t/3cSbfa0EUX10CJKwoz/o63ZjfaWM8gNH5B4cG/rG4btCakuws/iryERQ
7XTT0tpO9ap59T+a1+yY33ILo/oy35NR4T2Bj2ic/IZnOv6gvVvf8vPkAN8MF9pD/aFwZWu8L9OL
B8DKfx8OMTV9ML826m76VOGxSWCfQkCjqLh3032y5cWmw8rLaHQnr3KRAbGOzblRthA7REGT50Sm
FEqH+xlwfy2v+UmK7Vyw1cKePr1mcW8+Vi+Mjqb79qqChRHRnR/6a40shcAq7GN34r67j1csXit/
BZXK1jY4S6SNtZ/RMuUuOpgX49zzhMcdgeswKGXY+cVShWXDHG3bn+J3HAP+exmt9LV3qZgP3BcY
Wz7Ta4atOVgnvSM+4sPoTGf+SuDSZ3WIrwXRE4/JHf/iC6lFeO3Jc2aITloq0vStjnOuvCitra65
AqGiVq76pj5y588UuzULiDbTJrPPnt3kMfvMDuE1uPsqSO2MT+KucqtDtJV3tCHcEtxYAVs2J6pA
fxFdUpK/YOcARapKG1VyCRrznNEkj6DxzL+2uYRHZlITLYW9z5TukWRg9TgGK/r1fCeVHIg7qmXL
SJKO8W8u03+qJYwCnVOLJSJcRzT6XTNm9p/91q4+vqb4ymQOOz8frmbd+o/3/3a4QqZKH0k1UOHD
OeShvztd6TImNIVz1G++r99PV/ovmMf4exSuhqT+Kn39/XSl/6LgCUN4r6rzMxX/VnKl9iuy5scO
9g9P/WdSiVfEPgfyUFs3WuckJGFVbM9eHx+KwVp1XgY34aMN6a2ouhPIEQRqBGq138PmbfZJVIXO
MEmEZR/NBP+yh6QtpEQQa4as8E92pta+xFGIfwZ2dF+suwlEdsHYFicRHESPwiW1U+064nWWa9Od
pEfR+//cnddy42i6bJ8IE/DmliQIeiNSFMUbhCgD7z2efi/02b27uvvETPTtxPS4qlKJovnNl5kr
Mcipjf4hUYMY9MFLKtB1lklOqsESsPDCsadhQg9KXFPgE/LSelehlag+eBEfh9l40MQaazjGxuS7
CFnSEuhpBFQNqkzSD08nfx1KbBBGdO45jJVGeo6G5tXiVCMTkxrIPbUhpXO5XJ5LcIR1Mzrck6Ff
iJeee5YaW44uIEx5w2i7ANf1FmIIrtMqO6V4g/KEa1TUCR9+CnTJgv0KwrbNuFOUTw3xX3cPrsdN
VnfvRjn81Aqu2d7kRhgoiFDgS/TSDj08F4bppLFIcKHfyu2jwp9bWc2PKGvrpuee2+iHMKcoDZh8
BRVhHHvlEMD9KQVKV6QUA1doTDD7GvdehIu3BoZSxBtmUQ2b8PRCujUXJZgs8g+TPxqgKUMo6EYw
2l0IDQy3aYgEnVDj1Jg60WxK5fHvjaCtKjNed322jRpKdrp8GclXlVu0SWhVpbXRwxptjN7c0MRV
GNZXTx7Rr313kctkuTTloDPNWUqF6BTNsDFjvAViUty8FneYxolBrTxhzYBrWVuEiAlurC1BciKs
zyNBZEkq9jIzPs0sqUsYt3nXveRDuLSqcc0nYFaEwiEAPaKJTxVhvVP9s1zRSC8fAgO1t2z2rUnN
vCFtgxrHmoXLowooGsdkJCPxceOwfO53+XsU7X2/1udWABS7bDZCoQqfMsZzXL7+WDAvkHv4L2Hg
ydcsyMdN1kvNPk/c70SGWVbnKhGrjAtjbx19n6tjo18rC7dLx901MM2XaOi1JeGxeToCCJF4BKmX
OJmivTOknHsg8DQ950+mCEf9wU/ci5dkb7pUnKsEH5YCpVJbd6QYyvCzLHdaRq9e9lYPqtMBRags
YOEtmZUwOKV6g/d7tHvVepFj7iJyf2s8eo4VZFr5NpSkxa17P0zFzDhQaD11xYTsf1Meeulopf06
lg3Y/7A0FeUz8zia959Vpb2ZLaUfon9v5XSt1FzjelTjKhRtoYT3TiWzIsmwb/C6hNchjE4S48Sq
l3hnlXvVx+Jevbi94AhdREtbpy6Ezl8Z3BL00uNlik/J2OKh6PDc1PF3jkvMy42jzKwQ94+5t4QR
uEjMkQ1RV9a1l0aHbYb1IRIIEOoNJV8DNH85rDjbeJxDWmkRRJ2/ENP06jEkaeHFex2AHzW2Gzd4
qXsD3EaxLOOEpnRjbkqcs/xyGaefpdUclfynLCRgCMeQSbIXimvQtktVprlTAKaZJpt0gLIu506d
KS8dH+pRrAleU/pBdEZhz1Xw6EgYOj3Tungp5XJqfkgS/A2htozzZhWNcD7UsItt2dW2qqBRV51Q
X6BtTPwjnkA5Zchsw/KPWm3tA2zHXsXtGnJDS79Cbqzczl8nWncpOBuZSuKUJWSh9CWNM9w7wtqI
6MMOY3oIwZEKPXYMjiuc+4S6JkUqvAVaOyuxx7YCK7VaUbSHxSAS5WNYkaMNH/kg3ZKiP+RhADUa
7wADrMaHfO4H75qPFAF+o4LNkcXk8H15XTbWwleB2vvAbetDWsikSmumPyHv3oQ7bdDU75EpretQ
YM4vQgGipEiEVUc+XkvJhXZcGX1ewyJZRyVgM5/L9xB/E17ctRqeUvGzZEyPpDgP2A4gIVQ9b8m4
nlq9bY1tquahCK61CGLKDmIoi3n5aItsW0vhyhC/80g/GFR+mEa+DwXjlsMhsnQfPo760uEG9bpi
Y0l3jfRnzM7l6cl8+uNi5ZTkL7SmcJIUh3n/CIJ4W+nDxZLpIfbKhS9vBsTKzj/VrnyLJYUP6GsW
f0glD9f8cnFKVFqDqWOKUjPWKSGU1fzw4Qjy0DBfxrhZyvpadV+FgkCUmnHOLHAr+fQyTw0P40/j
JafUp+Uzvcvat1huM+wu7G0sXskM/tqSU74J6y2yQCzrDBnUoHnrMFkVVvzwI4Zibr1lMHyuSmUF
jNVgNVax1Q+xt0RdsjU8mI3QrbGNRqQvzMngqEMUE5iSheKijsSHH9zdBL9EYDfIAaJ7CvCAiCZh
tKRbIr0yB51MFNYiMpOlGcIx8hUwk4X5Xy3FEriU4GzrJmFJ3UJp/TdSLJFJ0pJ/ckwwWf/L1//v
eZM8FYYI5vJIrrpu4I74v/Mmv2UZov6bWCiCGfhzOhP91lBpjvpfmfbXab4q49mgRl2RZVbQf3Te
RPH9m2z560P/G0TIyAaFpb6pV10PaVoMnc4YjlGYsEiwE42AQAqNiXtY71zDXVZxuKkVHR7NwzJr
u8a+nSUtrlHLAcAwkz3Rtoi6Z2Jmh2HwGoXers3ihTtI8DOhd5qtuEi7ZtOMGl7g8hLXxZ6Wr61K
j61R+yDryreGBoUKG7pOHqE0GBm44qKTmMdq8kGCvBWbe4/Ldxmr11wo541h2AKnRhMhLgww7dZc
/QV151v5pVO5CFZiRYIBu6rcDy8a3LSQih4LYVjgMFaPgFNU5REN6gWWEhUKzARSa7yN+WT7H9S3
1mhZEdCoGemFw7Oits4bG668410PS8wh7nvbGe8GbYUWDDyLIsOCM4+PgUpUKK1smATH2V7pqpek
YGQRdnd5wJ854KzrcS5awiIFZMtZipF78UzZAmRGh7nYvteV8FZJBFpb4qfSWO6iqhTmXdvZja4t
Rde/h+Z0fOQRqSa2MK6SkkvMp6mbr57vDZPiUrTwagKuvuve6pHAIwJWnD8pcxZTTnm1YW6MrpyO
DAZz19j2Kkan6oOs+yzGK6gmn54+PqQgP3W9vjKpoxitVUZgKCbumWMC18QKC7nKE8KgDRJxwrbK
pKUbj2NQfXsa0fWkRgiP96xxUwFg2Vu3NIwvgp6+sG46dUUGq1PtylQOnYJxD1REUw5rzZX2AUO4
TiOZH9d2RP9EJ+218NBKOVl4vPCGvw7EYxXuinw7wHUIJiugeTJpC8v95wjsVE8Ku8n69wy3odx6
p4CS1AyK61RIHhUt+8iEWzPnsogqgL1fI05o9d7KVeRlE6xyvDhiW80Nn4uFUJHhIKjRy+KtrDvt
HEDS5L7EIyvpGmfupg6zUO4eLT54j9dahrcdUHEi98KCDsK+wtk9ujspkh+iH26Ffrga4rS3Bpfc
gAoatusUCzdXGaRy+sBcGoVlDxKdQmMVpWxSta4iHqOaMA9EKsDEy/ljXYsgycI+B/XYOoULeL4v
2SYM3lw6oSqYa7rhTrA9kzm4n4iXThtOjVpshRwTE0Yhsyw/yJHMRklnVqXMB62mMjJ/9zLrIcE6
1NlSQ6S4HmtkpZLta6OTn36ZuPyV6CIh/0lhfQuCfeoz3Srjyc0/UF7IAUIYR879d5MmsVr6ipvg
4kn0CNMwloqOmalXCExOEfikmUQuIqhapYrvwGtnmsukPzIuGUGMoZKWvM3nMZ1bIQ/UErxmJvCh
8IzkYHkCgaPUtUtzWAuigTmdyCFVbhIBjaHn+BnFL4Xvv6smsTdKtP2Aaic+DFqgXkWCLq4eOb1x
6SmHiVgWPIny7xDQtzp81dgX3YArBNtzEVH+VoQIHBc5EPYta2aJDwGGMI+orW5yzXXWtdYxb7G6
7Zd4TgiJth1Jkr3L+a4f4KZxDfJ7oo9yLn2ZwLsQju2EtzTRWSwEdbcw0QplweRNmJ/r9tmVuTLT
q+7dC6orb8oP8PEQzYZnDRIwiI3nIIkIgAOW4YypW/IhklCqSXtJHE7TMd8PPTDKHvNElX1YUm+H
KskrCl7jEUZgH9osywgU3FMbZaEMAnE5aPk9M04JSmn6Fevc7aPOGctqG5faMUnNvWGUdKMoOwls
/EAPdRz5PNfqMuLz4zXUJeMe6YRcoaurMzCDJfshSb2N2TQ7rR7ncRhc3FjcN5X42VvpIchImI/e
sEk768WwKqcboWEKmnst9W9s56u+k3ecual+E2J/EVsx02qhZQZeuccuRypJIpzmwxDZWStsAl3l
8mpN56az5xHjbSRWReWej/XF9fhw1C7CxSCgW6S+sv6vdjAoFlg5DAF0XeIU/beHHgZf/x//2V++
/o8hGz4oCSn5N7TEn7hLNGkaGEf5Tb7t/zsP/T5k0/7FeYeeTBVmA5SMKV/++5CN3xIlA6ifqSr/
jLskMZj725FH+uUH/40n9atJtLdcU4o5Lq9c787GwVaqoCV7MCe3fWDr36Y2Cyn1/kT81WbeR0ws
koCI5bTQ0Jt5g3IonmT5quRMqeyKtAnSCeo+9vRmzvahE7mecH3zhnrKFsrL3DBWFvsbvWThTk2x
U66whvb1BuGF6qhqV0gbgUqH2gmhVMiG4Pj1qoVllNm1ThoSVg9Xl0XMKb2ZU//BeMlDlCBEwTf+
dB/FjRCSBcz07B2qW3UDhMt9D4+BzFX6o4Vi3uGdBvY6x0CQ36uS+LBxVO6TMyKYqd2CNLSYOpkA
oc0ecXgiR/Ar5/GSIOwSJUC1r2a46i0QHRQjkhI55QzX0FeWxY21Zs8f58alWTOgM0QDcvRdtjBS
3xwYCRvauOjx8cW7/t4uhwmcxwIj08P5gxi+22P4GOmXjznCAbewVeEEgCeADXSK3xGrWf+xXbT8
LebOuwziprMY1vTHaIZCOsN0Px9IkFGazgvSc/fZitye8ETNBNCpxC+0mSIseWBpSUm3T3XV9Oxh
rgeiqusLgqLSReyfIpi3cR+SgPenf8phWSQLg0ItCinO7kOqnexHw+w+rnJ3Q6emRiiqSAht7ujb
LLpFYNJdyYCAaplEupIQH4a1Kdol1jFOWcTqGWNIc0CNJcpjzc14zim0hJEEYsNYg/1pm1UZMDBd
KjqjubWawULaSCB/6WHgpR4e8VoGQeXPcR7XS+kSluhlj0J+VxB52mPKQXpVHoUna3VKaQcgFVvx
HiICSLBJ0AyjuXZp/HUUf3XFi4BErZngp2R0fETEmvylHON4BvgzCbWIH96KcqhiRlC51c+x5Hgn
3SKnOzMe/bBPACTo1Kcth/Yhuct0ohUthkcDI6BzWqoxpqJJ6WqsklVFoHrGd9t5+EReuxf3JO4H
hwCx9J7jicC2TOMKjggSGQK1Wr3t08aJgvXSHFwH4iLw2Jmw9XfUpC4GIIefyYrQm/XhvwXU6hFv
evM2FmkmdTals7WV+MrPz6x2zyD5Qn9KPzO2zbe3Coh0c6alajF1lwbYZ0K1kB+0egZwwNy02kcF
x5URbnaONqSri2JbWsvmQITYD5yQUNYy2NZf6rx6IdLMUEZK5sSb8VYDU8ehWn4lJKTMrcoBjTJC
oA04cki8QE9hHo8NRWfatY9htsRbZmN6NreeDW3r85GfmlnZUTdOg3+5qjDaOOFcdPBO/bzuTkp7
EDx7JBA1RUtIBO05WEzPi8Uxa9GVT3ym2bgfu5VaOMZ7699cHH7V0de+Y/Wmd9rSk+7J9Nkiqo/F
NN/IR4rvicN5GjPmbqsbjiVR/XqPOEciNlivDb6CN6wKGZ12xYyLj/fo36JX42BeJ6dJuvrUHqby
IhL92Ljasy82Vc/Jl7DRoXvt9j4vpUjNRMzFjZmz/FRWve7ouG9gLyyyMz+u9Vzm/PmH+Go9rTdo
AU6xoKrmjLGQ2Gqc2A2RUdJL956oyV1j6dJmNrE/K593d2GvucTsVvgJwDuP2MrjeUq/B3EunDUb
s9sark16cOQVqe345n+QwPLbj3ET31JMEzPJn7/TRs7LBC6C9CsIzJXmRMXeBfpgrIVwZV56DpVY
H7HpXwTRYXY/DTFJqmPd4rU9ok3oF8Dir3jqeYw8VkLxSX4GTRf+fLrttriPDr+UN6/VZ+HZbyTW
ctsZUDMNh5jzUTpLVGkSr183d+UsPIRHfBP22c69ZLvwI7+J96idTf2dyjDzTuLyXb/Hh/fkatMW
iL//5b3AGlbO/JfoSsaVty7me/EefgBtrn+EnBVsNlh05BHTJrfffHJP+iS42J/DH4V2TFextX2X
XRV6BBf0PDvWq6UvAtXmB5DO3np6IeaoERGDqk1WrghQNzMm4fMhPfKPqD8DxBeVEF56NMY1yDvm
AZWTOQZemWOy0VbFOev5Mp48PwT9DuVjsEtbU/FILbpPqktoQ4YGDi0E3ZeE9qu7ImZPQrqeabBt
2XEW/pMuLszcyuE3VwgksxFI6RObD1N4kuLuF60tlJ1I9gs6CMxCJsp4lPDVhDPzvX2LpqIVC8AZ
ecR8E4+2qaAd77Phzc3eOXovyOdr3Wuk/LTFrQQzUq9l+UWLb4Z6RinxucT0Ij3zFCEFsx2HajJ0
N4UaotyJYej5jLStatd3wWS5BTOxbIcj4YYy2FStoxLigsgHuo/W5I4Y44rUedM4WAhos9LdFhD3
u6EvDG1rUeZJ0J1315VvpOCxw3/wW6GgdXaPxtmcUdvK6wsn8A6X9Aq0+ca8AbDLgS+yztMHgLeu
6flbOmJosMeiRNlMusML47Vz1ksDcCPQPl7EyQAVPMpxG65ly5a9TRY96QZuwSJvpSeOKExtYcj9
gPA8YUPAFBgDfkz9ZRBeI7gaCAW3WmWfkL9IrWOVzMZPbkFRYQ/P4SnyMSodlPpE30fZWjgFhR3A
Dz4zKE6SvU4qrKcRc6WS1xQxBhJQng/UYuIxR/BAm5/iaHQ9AjHnbxTeKdDgD2z9aEK+p694Bb4n
U4H/8M90WEYX3+ZcsEku4SY+t6/ZReKyWzrTvDZby6uB1q9VfNats7wVobFuCJnvMTwcwzNmgaO/
8c/+5sI3JQAnrPmLL90z3QsnQVj50VZ454F4UzUq0OfSCYQ5CFzvEtTbTNqB/y4WvLnohGQ5wKvH
qtLMAaXEi6UfX3HBmSyNqSPjreCz18OuAgxHD8yUdfQ/VVtR8emwqRir9XpmE10dp4oavEqDsfaD
DciWQLFpfWSrcJnlpk4PnpaqtVl+6/OvZB2iTTW6v4hkuxg/K6w/DNx54pFaeTlwLTAO8ZkSL0Wo
i+1JZTknz5lBFZOJchKiiw5htw8z8WzkylPyYREjW5kwuCTi2+aQzgv+zv/i6xHYOsWkFRFOq6jr
2r+fCeOvBq73p5nw37/+j+uRQjZvqlv8v4vOHx4Eja9TtSkTR/Pj9Jf+cT0i0iPqFsmz33wG8q/X
I1WDKSgq1FYysGF+/Q9SdBRL/vWC9OeHbvwFsVXpZVy4HqGvLOazLAlnw4TslGiLMYPKETUE0Q0i
vKRHkt56Gwbr5PaDE8rSWxJ3rC5t7YyxcHLBYkWx/GMMtS2OhGCGXDoVDXOOCsa6omRHRQSVFw+r
OANR7d0a9BpFyrcRIV70QOpDKg/mgttc+wbMlAbIIgJPQp1rN8qvQ+fu2yFhslbY5ghVJ4M7oW5D
iKWJNpGy7307bAQ/fdc8Y1ab3irXzVWMM8zQ2VZSCLAzxX+UfFRlTvbj+BR8R8XZFo0zecS+p2PY
ycpl4RnMKQtmk/suRKCksy/D+d0UVBIPxZuo0voGs5Vg3UxsiAEDL6qD/lS03DTclilvGJ0VjcGS
WEmv4kCnvJZrmOB0dam60dqrXj29urlmt25bINptcJWF/BzW7HRZfqj7+suqWZJaDUbDSKpPrEoc
pjql9+eirJ1W9V54V5AeF2eSy2BOpOHDrSmIIIubWMBq5XsUs+zV05Kbi2u/EN+UqqEEKnuTguYU
61DFjHifUoTiivUFYPJC9p9m4/1IiNdWE9hWzpKnzmP9qtC8pw8usfvU0StzNZD6LntSLTpTvl5w
HVm9exL+/OynAx5h+vUpdJndqhYdxVcvG/FKcaDR2Um1pmPy/fCUlKnkEO97g6Fl3dIM7dHyCOJc
pgqj7Su7VNjmmk7Ydkg4AIumnsSIO3oFvIsg2KtOg5FYD4sKsVUkHCRzCjcLbrd8AGm8byjpjql2
MSdoZHWsRia8WQl2u6T6Kgi5cnSvrSruii7bqXk+G+t2jbY9S910kSTuuhCKdawm69pST5A4b+oA
v4FIem1CLVA8ifwnq2mC2Vxh7KtzEOz4tmoC5stCtxVM6uvG7FxbOgu/ZHEtN2Ucyz4nnzzHLeaC
cNCibw3apaqZu9JnSllEm4QzwBBaq7gYtwJX+ko5lf6pGvDDerm+baTh0WoY4VufwPOQbrK0FpHS
MRIm1ck31G02StxgG2tZtsqm1r0Ptbf2rYIlTi5hSBe53en9j5HjDpa70zARajFOcMLpK36G3FyL
EfU1RbKk15Yei4EnNOTkFE7PtLDpo24n5a5dGNKHUQc703vk+IA88lpCrbP31MJDNYaNSAVJXnL/
b7gtA539FHPhSx7ERZHSZtnKFyhvCRiG8Ufr3XsWtgA3oeVwyWl8jD2pbYbWrIez81+9E8kaUqFF
Qpod4D/tRLLEwOsvO9Ffv/6PnQjBUxWZxqECoiWyp/y+E0n/Ai/JJoRXbgKzozP+shMRebJgx04R
8Gke98ucThZ19EkNH50CmfIfwR5l8W/iJGHuX35y/S+Zyo7kHSvFSJx7EnaigxRTIgKztSluwKSn
Djs2Q4fM+T6AxyUaja1Cr4lrTvwg4OIQHApnXF3ZyHQiyJ910F2rkff8NIGLDPKP1TFrJYtWPGFd
QSeVVWOmy+Gud9trUYFLctN6E3Ywnj26j4R+o1XdwTOxTUUVJRHnVHiEGgas/NZwQcwkfz+tLnr9
aVSc3Ey8oR0Pz4qeOuU7tbsKGcZ1JY/KxBCESGQI59DdtegHFX0fY7TTivLNw6Pe1wJDhfEOMS1w
xe2oDUdP2UUJhFVRtAt1/Ipais1H88UieYATAcQTtiipW3tWapPQ2gxVfKkKhIYylWfYUsWcMF8j
3apsIDheQlUrz00vbTWz+9SxYQHRjdchZXSiUTGJ1y+VEjytnme2GoEz6v1bwIIIxnJYmPJg5yWj
NG2QXOhrlS2bqu0p8lsq5meDdihpGG+6eATyClpX/GndzLATIprJVot9HCjGPoMkljcxtRfpUqph
94pM5vrHwAzEzXfoSJ+D9+1nCG4Jhb4+DWksAT62hxHZcQSWSFJDLb6gmNvYv5DWDhW8zUSi/MkC
wiQrduWZGPioF+UKLGFxIZIQMkAoyegH5rFlxuIhMic8cjSOeSwlWwM4ExajRUMsqrAKrvLVWo/E
lWKWjGjqYafSypHB3kvldikBCx/MbpVHzUvriYc4Gm5ezejJMwgvNNOgpc2+Gp4Nu2+8N3cIYLwj
elbcrcSkfO+FETCp2hQztU03FcpMDBPPign14IfzGuyYMYXV80j1YfEM6rLtunVcgYWxsqUK+s+s
CNijLmWNsa5cdVa13//NSyTHZsmUweKSwf6PWoY1rTR/XiL/9vW/L5HKvyDXqiSoJ9/vb4vd7yuk
ygoJhBfvB1zc3xa7X1ZIWdYMhXVQU7AEy39aIkVLN1k3aSGfcpr/bImUuIb8OYyp/umRW38hXviu
Gaq5pMIGDeJVoIPLSnPu6JGx9VIDEqWsQ18MqEot+OCoEtwto1oHDNQ0lMfcN3epB2bLkhgwWqDn
05muTSEGvd6M/D19BJMrvfWhH87HHu+pG0rffWycPVVfRWH66Kdhiy6d0YKSWe4ylmMQ0owKxCnh
1jWkdPw05xc0u2aeHshhPG8GAkFgn9xuskUxk9RonkMH1AbECM29V3VlS7X4VprhVjOgBerkPazk
UFe6C2XU3YBGLgkb4lSbiHWFsjAKGgsKUukm86z2s2DuFQTC2YsJUPvVWiRwk2p6MRv86MbNYedh
lUMn5X6hld+xd3DjYVkCiA08MhnBV1Fo85yVemRgmvnhu2SMdkcof4gM+pyLa5Fxc6nLn4RgVvoN
OH9eNpNSj4AOwqOpdRhWjN27dd/Gr2IUL8YB91bH77c5yz7PKsJuG5k7vMEpcQlOrQnVawr1hoj5
xt1lKqmZ3pkVHssonbZJcMdQbReCOm8txjnW8OKpMo0LoOaYL2vwhCM6s8PeBJ7YqAtjAJzQmGct
e8qCHKENcJZUfGT5Doc3jl/+Hg8KiplxmDfQ9ROG9oqwLbyGcJPBrL9n8Kd2zzr41tlglVabx2wj
OcUFBir2oKbnxh3OKqgyf9ShQR5UH9VAw4FqJdshaY8SeXEKERaYnJxQIGCX+vuGAaNWqOfcHB9R
qa1NnI5lKi607Mfsd2ndbMbh1KXjS2AooM5N6CnIugjQavZo68TRh/SMI2cn18ZnnvefXe0dhMTo
Fq2O4URvc4xGamILyWpgu6xvXZE+mOXhtpmpfrPSy8QxRHrxGJYPrXtuvHIpito1ijGOsrNwOzwa
hHU1dlg5NpZ1L87GcrS9ARkjjk9qb/53592JP8AqwXjGEU/8T1ChaWjwpxUW5sdfvv73FVb8Fwgg
Q5agSuiarEy67+9LLL+Fe07/Q0n+9RA6fQFLLBwTS5VUHtAvarHOsszfaYoy8vY/C7zz3f66xv75
sU9pk18FYwpRlIYGJnHFIRMNNGdpKO1BdPjUThuzsdaY6oPvfKAqpvKuSrdSeizzqxdxcF1psDMa
zh3L5LWMz3W2gqkJ1ItBSWa9+G8gPkmaXYcTZeCA5FaMP0hPCwdOiYdxGa/3I10/0NZcn9ICW3ew
Cwc1kBNGGB6CnW+7eM8XCd53MBMkvDYEB1Qk3s0wvzV2CRz1y33Eu+QFO7/kyNoWVTmeIyZuUFjU
T1SSXUL3QOFeu/ZQce8tqgPmoorAIRdlXLh4wt32Zq0gluVUukZo3V7UzSv+O2g5kGpLs/2uBkoR
gJ/n9ZIxDvF9yj+Er+yaljdy8xiVOey+cwwTruM7ZYQXOuts5iMT3cVYx83camaijx/aUR3lCPbT
ANUKjYIAPoCArHhRGQz3tvCszoIwR1mztlDjALIjayrhsj5yKtO6ZbjseA2At3Y0rXdYBs/DQZ3X
p+aAXiffhLtwt+7Nh0LQvJ1nB3Mj2hD8Nu1a2vXrZKXa9B7Y8aJxNGuZkl8wHtGGia2CK3mmPRHP
mXObjnnJf+iG21vjPqfQlhsz4hmaO23v3alEVvZJ7zDvUcZduah+vI/+7l+tihMwEZxFvkYeH5Ci
2xkqeDbMjMutvuMXcl/x02Tn6tG9Gs+CpZH/99DUFSlYGJSiysKE63cj1FseWnLG7ls5+aV5TS/V
d7Ev9sEjJGEMlS5bS+IsOgeb/FKcJ5JessJ6QBE3FWziHCsmwBRvq34k2aV4Kb+knbnp+Xd3qz6E
T8IQpE7UAsPQDKc/R2P+B1Ea/af48O/rAefaug+OsIXDxEYg6+sGHiV0Fq78jne+soMMA3xVHaFx
FbfLQJ5J8QqTKJa2fUy/1RWM77x2mLw/qkvrsLUuc0Q7axO8F0sM0vTRHvRjtHOJeu+lN10ljUqM
lVQ4Cf08nYs63eTSXCaPinTuL1XxM7dwaM5L0WaInh06gMt0B9XDPCbb7znI/AteqkxZWgKyVHrs
n6Vks00Ge5mEK3gr7Sz2AJLXqkno5L2NVzqpVtfhgG2S9qH9h2aQ2MnDYj6Yx655r2G8rIb2oxHN
WQNqOVl5ZBUPGAvA8VszZE4C/wwjsfZBtuMwhR7PzCkCPQP9lVwQWsxWoVOX2iFDCyjJw04JGxZn
2QC4gB4dSjT7a6ZNQ655kC37bBHjbDooNKHwdPPBxTtAauUn+vCvupPd/OtkqjBWIc/2Z3ILl4VT
IOl5Nl6RdgFowqOkdVgqeKhgiN5G/BoZVB+y+ZMNgX9oOzZjpkXTf26HTX0nplXftctWu0hH8azv
t1hX9v4OEgxavLzHC5wvlFm4x4MSwH/nZ3kk5BpW+isGGUDbD3lfL02KWGJH4uXjG96Hs3Q0eU7O
2qX+9JGez6yYl3aJQ6MrZ4vx05dn3HCpAGtI384UkkJMCrliIQGJ/EZRPijTfrMOkEDCTUeQuBSv
6MSddIswo9lwLCk3KCFVz1UuTtZ8sGjFnQ+QuXm3RLgANO8xwGyXXtJ6jlD03bxUmU18JbGzs2Q9
+YDKr3wC90wAjjnaNblRciCzgPV4WW1wZEIapmripVVWjbAqny1sB4bD/Gv2zbvppKFTenvHJYhH
cGjRfuk3rbabl27PBa2ZpBfWG/UnOqibfhl8NP58OPsO1cbx2XqnkWI5FjyFylF0wnVyy9fpGvz0
yC24vBbeVePzoBwHOzlQNMBPd6iPsCLB4GNKUSlqW0lTyJYbIgNo8q8rkfZIguHJzHsjn8pC3xxp
qK2LHTkyrTqS0aDGMQV9EO2ta5SuGS4zK0d0FufyrcbjgM3CA4PPDT1fazvR1u7Y52SOuxqUBNw7
kbZshhl4xg17QXcQ97xICtF2mVjMAswTLk8hOujSVSIEjRAwuDYDXN5zCYnqoMavJwfHPHjvSn0V
KxAjwaFihI5mSUEq2wnxeAM54Xxrq58d79ebp9nhQcM4RHlCRQJskkzhQnyglPPigzlezMBMpejo
TCxZldNuwcKsXzq0d/iUC+WMKZFq9Wy2G4fpmaucmmPmXHtjEe1nV9b6aGM8kbBZbrMHK3DzSisz
iKXIpkqT325e82N6SR5sCJUDyGAT2Mpb8YqA9owJTqNdco0gMXLxztm39wC+4sIIocyjW/tLJDjc
x473AHnG4ZI/MBuf3mN8o73i2zuHS9w+pL+IwOGIXoRHOIVvLBfb4LyeFnjicWAdpFX3rWwhq+/z
I3CZh6t+g/kCchG/yad0G03Fz8/hxKj+oBziN8Yd1fvojE6wM/bjufrEh4C2C0K3+uQXNt29Ho7C
wzxmu/TGM3zlCeQf5vM8o4jSXOeYnGCtCHgnpxXMazzPQ8OUWLFzvC4mi6yrT7+1VNT/4e7MlhNH
0619RarQPPyHCCFmDLYBc6IwTlvzPOvq96PqvaOG7ug/+rSjsrKmdBYY+L53WOtZB29TrDwcXInB
W5t8Tcqc2DUDNqt8W75T5aZ/NKfcu8PAGBWSB9HKYY+E2oF/e90B7AYtvfYlkBGGwzv8xM0v3Fiu
YnJPXuoHt7zwxKLulo/ilJ6VZzosyJhLXkeNFyE5kf6+TB+Q2bGLE6zANbRr+Ou0j2Vo7souiVa5
tedf9ehi7VhZid8QhN+NW/7IXrkxz7BLHvlhWKeucKSzpVLDHilTuyAkeab2JT4I/mIz3Mrv+CFx
lfTvE28NZc3/jZ+cfeEUzvzN/hI3wicYHUi0tvwS25bjH0gctpNn8oSa/S2/6L/GD5QMHKHPGu7E
W8KnkQ/Ri7cm1m4zuRxavELB1SJtYwEu4YR3/USrZrdLYABoEVCzKdVKl6/Rp79nHTzYZJjb/dra
Ck4AWl0hIv0HCjGfHhQJ9P6qE2WuCc7yrLm8sEW8rkghZR1ROypiFhRYpt39mCf/LTj6b7G8iD4n
F91BhhRF2tb76qpsqQY28t1/cT4AZh/9F/WOf51+ExYGcqpzuJS0ciE+o4faLNQnlib27cUjXhLt
aKu7dbxMV+ADpm+bpJZdc4BcfuPjjm2/YKVvBw8M+GjOOqhCHL4oAtR8rbfHYFscmAfwKaT4PgQP
hAa7cV28z2oB6oIH9wN77mJE2oDdeBdpuG7t7H2ke7xl7nibLfwEtPAWZICJYQ2zNOWLz7eLNeGB
/+cP+ZPxKfHt9IRaAK/yLjnnr+vsIeP4796hBxT6jagOYuQHkiq1jQa46CHxQRWYCpy6b/4bvSb2
kScY5eTskeTOuXQOG5tYQit2RJA4PHxp0QrYfm9EXno35V3RX/Nl5hEagqkCTpwt9kdBXaQG9IMc
fY5vt95K+25fgwK1DEGDqwnbZ+LaQg8zws22/CN8B1I3XKA1wabU1nJ2UNeVssqb+Rc1D/kUGDak
h+Zh9i9Rh3kPW9gSBct3LvMTtIV4YVBa8ul69Z7DYYveYAwWKaU/Aj50Wt8gNexkre7Z0nSo3Pg0
QUAxhmXBMc5I90gxZ5uYtDddtsw/BGkzxpfJZ7XpRgvEm8rB25UbcuvnDJtS/tK+he0crPFu2L/O
P6/YDheJ08GgmHkeDK6iH+yaazBfjnkzn9N79eCB2uaTx5mdIVR0Bw0dme7KFGnPjhdeBGrBTMVv
F92ho8M6hrLNjqsvt17+Fe3jCpMb9QZPZT2cxovxhkn7vb8JHzImGzTgECfLRQtrfe+V12RTzzmX
DwTCXI7r2fDJWqAlMILPCVSeLUFDSDAT1HSCeNfQ1gXVtUGTUp+E5N4HVxP4mCv267w4TCEF5ScG
WWk6VCSitnDHDw3+a6g+AHyMpUy/1b/gMNDCb+2Mz1ApVq9D8KoZL/KZ54tyRGMu75rP+S88/2RH
vibfAFgpD3ERIpJEXGjMlP0cDQokm2QpT7v2l/IJ/1/RFyDS1HSFv7Wp59cOwq2tfY6bcpX5nNDA
jhbyvuTCCXYyncM2OzO6qmYRpPaZmluw6Jzf4P8UaEXkGnmr+DVeYRdcBI66ar71HVXGjMHItt0B
aQ3F9/vM78hmvogJjX6j32LCd0jEuWVfSInh2QxfgFfsymm2yQ7SeOVMFPIEI5wB4vsJEBIH1wfc
HNZ+a653LiLLc6jJkRKfZKY2y3bmn2PjoiCz2D8upIzrAyvmMn2ql/gWPvnz1mB8/W/eF87jCuyB
UARliRHI/2dUw0bxX4xq/vr1f4xq0MOQmfwPAQpf96dBDcoUhuCM4VH+z4jnP3QrjGk0jRkNwXLz
xvAvgxqFaGam4SKze4zn/5FuhVHRvxrU/PHISa78y6DGTIrExxhD1M2rVgnECVnLgkVJNuPNg4Vn
HX2mpGa6CLdK57mmztv5xbSOZUXXJP/giesiUgkQwaer7KW9IOKFqeAM/U2lWK6VN+HV9JzJ2rYD
A53xJSnexOjUyusMpiotmv7Vs5iPb4xfumVQr+UHZzKqZ30Z7QOohtVKGqiY7T5Z+khZuRmyRYfG
lFuJyy20XmR02rVrraU1XsrEjTBY26k965Y5aIInSksZuRnzklXNPo6UOR2K/ivbfO2cRVtf+cLl
1pLIakvJqkoBevmHCT3cwp8e/nHc+j8N1YbBaJ4Z6JeKXVAwHUjYWO1xYRvDC8V7dg/2wUZ2h1UN
UY+gpteRSlneDlj5HdT83nk2GLLdTFbxp3LvHZT+yVt4QQpO+lR5JEeHm/tXeWk2OPXR7mukrvgL
9RqA+xuPxlpbo23gj5zZinHD+4dUeC68qcbzB9MDkjVrVyHujdASNXiP9waby7BnJbBl/tVF7yPK
otQp4AZ25AT0rvyOBslB/z0O68Q6pE4dbplTedfoI84dXJX6tYZzhVJ8qbwwgmJHAVkKZZ9JEs5S
ZRML5Nazs45E6qMguHlBrc9oikZBxJ4hrrXq3LNw87Le1RDOYfjrsksJK9ILnCJ66ZRXAb/n+6hy
5b+k8haJ5VabNd7Gc1rMHdq5Qu7AHP/Ee3LAhM3thAijueijk18Z4kn30ViKaBN5nRmLGcASHN6W
Rfkmg4tjbvGUoeHTeZQDiRfV60n4IgKKNY1F40dj6Z4AbrM9lOtVLbwmDEzQfWompkEnvUztls2P
J6/LHS82TIQ94ULQZd/YMJZrAS5Rvmt5gQAoL7IvYUcXX29DcoocCszFDuC/nadMOB0afwOmlJOu
pSW7FCc+eiPDdgZfdDnjdEo0RzaWQs0mydWi95wVhJ1/ovt2xS3Kw6oAZUZB1rQwGj3Xc8tjfcQx
1oSYLrFEONWviUdOCZuup7csWzXpHtMATEAn3qUylgG8XDTqO4wtfXxjHCqQPjUSirBigRS8IfsK
ZWgba6IhabQCX3VY2cLvJf34M6VCqFMCLvYoqX4BCb2Y70OF/B+SA2xjOfkOmOIiQn3IN+pBEApe
hA3yYML+y+3+iWw1PMnkB3LVUi5SrqrTMpcd6yN5N6qHd0lMB11oKDtUmWhXydMrUFi+AKoSmcXR
Fr6KOyrdgcj1fi566VvsHwMBMmlIjbJINqM7xlvGN/zspS4jHHnBSJDCg11WafNP/rCgbWQbnssr
7JJCTSqszb+MvWs3LYdnajpeD3eE9KiVvx1QOO8FHRURoRnMbwnSnfvNYM33DeSgfhfljzzfkdpg
VZtloVx70z4gaabvS5XrxKL6oBdnXnfxYFWr+E2ARTdXaM1MKqY8XAavMEF8Z9jlB9/xt8FqePr0
1agR/C2G2RPH5i50iAlChYA5iL5KAfsaUK2hDT7P/RIWjJE1JGyhvsVw5aTVUz5Lo0vrgIaVDDym
Usm6ITstXBLuFKISq5cEZWvJI19M+I8yhx/iDyTlUt4K00uq3w0yyKQKteE6vU4aIbcrzjFjOd2V
aD/yeM2FMcO9Ol5qSsA3421kIA/S75MdKFZm+ZpeM2RXgFRXwkp0obie/aty0l7Dq37Gq6J8BW/e
Oa0xqv8ycEvgnwovM7wxvhRvJWlUJnQ3z+XQmYMykT3xvjyDVeVDPjt+hhU6Fj6VorQJmYIDUil2
Rs3ugOSUXaaCVlVW7SenVYS8RL0+wKPPejFgyzVqELhzX9SocF2I3VgBA/dZ2CIfW1hLCu13BDGa
QMlNdLuqrBP3rEm76L191s8S2pzwY6JtyZcaQ6OP+hl983XtboazJYdRh/JP9uCimxt5BqHT3K9o
F+HUhKR53ZNNg36OX9nGyynjk/wacNtxt3JC81nuXQ/vqLHq23U5E9ZBuu7qlbosnHY1+xvCjeZq
THWTz4hMngRIIIbdHGjH/OYD+LLQv1BhpO/DOjjRXleIrMuFwdgK3c2uMVeSgYXGDkPwUoUzDq4Z
P8duXUcMFo9i+AWKVGZakK1lUqA0zvGVDF7k6G38din761nwEbXHAuc8FBAcY6Qy7pVCW6TNZ5od
JzA+9XZi5GaQD1WrSyaUuQHYyRNP7VFa6S7ZJoeiPaSePV6kjfeunbjyrK/oF0N58W4y8yrIjRBA
WYbACCGIsP7dKNEp1o6aMgci/MJtWzpxsaLqVtfsWZVxX+kMbPKNNu89WloQRgMzwcRhhoWJsLk0
ktuzlDZtPpA070yr1K/sEy+vyShrckhb3YtEk7ab/BeIQ3QijPRt+rIrwC0JMeobLgCqfkwCdr+p
jobswg46Nsf2Lf4wHP3N2+t74ZrefQGuCAtgxtHL4WzqG/GEAyPX1yFE8B44rEEDUF9NV0HVvscK
bqNcB9sLrNeZdvm7F9F0ozJYaR2RS4znlVbHjDIQdHYHLANtoZufKeYArSa3hbaMra6LjXqVpATI
+A7QmDTa9/cRaHJzSl4kIkt/pHBVqJ8is3KleSX6u5BBqtvVqSYr6tR4rmZcSJ9HRZl3rGatdUTH
sCLGjcw7mLNsmSommNVGofdZhMeS8CXqu7N4lg/qUb0EtH8BcV7f8Wn69u+DK+5j8TYAE831R2xB
BTp5qLIg/kDNjEO3E51iq66Zzfqcl+XrcDCZQNNj51e1+QygHhr5xqf4oCr7yIPX9sDKanuydtPG
2rUXPlfqp9Wsn0LnGt2iJAwA2cJHzRS3efu9ZOJz3+3zY3zpr9bd2yor4kfxzbGGocyp7dT5h5mt
EZakK1m0YsqK5QEz6EO8ldaxU4BnB8Wm7L3oaM0D/hwqzLbZmRsl38obpV6kcCwxz9nlHjuJq2zH
VU8CWrmPjt4px6z6xlBVfm0hBHHYRLq1p8ljDu8fJEhoDJBQhFBeKLYfXsbhNeZ9t333COSSXEwi
xL0xRqKU/dFc1GELMnQZII0khM3XSffDSuOsfhluQLW6XUSZQ264+dVc4UReu+tM3+RS2ZI3e4wu
srzQflBUtHum3toPR/YvFLl4K3DX4Hfh1Oh+T03DJsNeseO0tvO36NJ80rBXn/FLQ47mir83cIky
S+LogHnQiK5yrIy3NHICyW2mDRXexiJ39VI9wdAyal3FaMkLd6y3yrhJbj33P7cCQ0sP5VlHlWcz
8pxLnX4ffhf1Jdzj96iTfZusOtaq1Lb9Fz9AKC26vHMCEpgryVz2GvO3iKY2/AwoOk2BBOamtoMn
GQuwgWeXUnVG7ssz41JFs70rmLkjDhadhv3rJYM3tLFgDLMhXuiMsx3x+SNzlp4ZYGFGSeIXX137
OYGzUGWZ1q/5mXjTcd8XZB4wp3CSfu0jSiM0zv8s/Cc2feooJfichh0+3ypAf7/I2JlA4+7X8q16
l28ks5/DFfOztQ+9s1+3e9DBTgLhS72r9+hSbo71pjhWRwIEzHCRv6S/0hfv3u+NbbuXfoiQu3in
ci+cLSaN87sNZ7QjvGg5N1UHwsPupyX7gdIhdYzHi+Vm3PZ8Vxjz5XbF7M9bMrPjOORBxF9ijhdn
0ZTvsnmeF0HkynpLNb1TGMZvWIfU/ltWN3iJ8AjxYwRLvB3XI3IP8lJN6kAy8xzGg1FPYshWWA/5
Rsy/5Og1bt+Ncd+2MGCR7Y3eR8kQbN7RfLWFb+NfKJstM/AvymwnesUHmW6YHzKUnEZH/sIgWi9R
rue/kuZp0Y9krlIODriTNLhquSOD6rB9Tq+UrWSi77LmAlMRXzT7CFSRwdITGEA7HauPPPzIdf80
1pGDNmohJjbLCgIsivRn3q6WCAmSIyIWHxu4sLTQMDJ6Y69/UPfMj8WNMdsW63FlfiH4zgCVKDZ7
keYKc3YnFpt0Vc11LNJWPkLt24itj6d8hT+bZBvvrYkPqDPJCWSFoNcnibKg3OfUre0Jh155R6GQ
zqxuMXcHMIe8WQjWpKomc9LtE9Bia9pruGp86UEmpJj3wAj55qTGBxyCcM5wYlcQcV2yFV8Vt14Z
h2wtlot52+F9JMlZsEMXNxVexTuT7U2993+JSxmyfgYen6Fe+4KkFVLKZ4oZDaD1fkcLs5ox8MHh
11K/zH8AYFyXz0ZYt8ravLAzA+1eL8WN75J2zOURNIQHLAx7Onbb6pCdpfeWg4Y0knPi5MZJxGD1
on3nqxSmuHQJPVf1HzBh4x0YmIHOEsg2xl8cW2Q9cwQxDkadudBYSxzU8AZxUvDf+2pm6m9F2zzW
Nw+F7GOiNsh5A2p8BrsFa5TmZ4I2Obuom3EhPGbVgCkxBVPO9V0+JT/aAyXdyaSxP4wn450ipatw
CiIewzuq7+sP8Pp8b95YlCiL9M4ELbTQKC/iAwF8tsD1TAgwHprDjL/utux8xJN2kM4uxtpr9hNc
w41LVElXYRVcetiSMV9q8xuOXRnRrwpL4FfUvvOPag4XhjWOy4wCx1iGrVu4IdmbwScrOXS2HPzW
eT7mrbN4V7+6HwEXLFgXuJfiodwX8rbPl0EOTxDjMovs4Y134NAv8acOknfRpk0osR5m/S11ZLWw
pol2BI4IGQK1lcmynHa6lhdsC9DVMQzFp73rDnax8IiF5Pu6z1VOAter3hrW8GHw6WdrXOLtx5iR
qlvagEQ49o11rYsLc7TFZE2ZGzVrfOd5vFYQzaorWTurKQREh8EsKePwhZ7piemzss2od7yDtiRO
lOQIzc1BQYYR6LdXgSEGhbKjQ/i1ALJ9eQEEiDmpNuxlG3G6SRXk9yuaXfYGGvIF8RYdkO2ZB/1s
nZSOcAdrNX4O+2LfEFmg4JhvXsNHeG6RKoTrnhLObbyDSldcNGtd4+pdpcVa0JYDworGt1+Fl8AF
y53ZyX3erLK7FyrHs+mSThPqjMfav+v38Be8aZ8cWASDQG2ItkxtANbaT/Vp3vO3emNt602wUz7L
l9S85B/9plC3eoOuwcbPypQfxqyLnX1dsAoJthESzwWOTsycIafqozgUB5jJrw2mS7yR4jI5pwiF
ml20VdGp4MCUoCKCOFRZo8yrE3yMT+bzj+wMnFomx3kVXF+UM/Zka5yrXF2x6QYst5SXfDYDpP3n
5NrfxS+eIEFD6Gl8PMWoa/qzfO5WfTXrFyifJfQ2vFKnaAMANr6K0TrHiMX2idedoQcT8q1pPHhs
5B/icVzO2wYYTm5CwnQEoVtcIqTZYGYh8PbHuw9X2F/X9o0zUt4PR9+WDtW5S9zp0LnFFilq9whX
ar9KKYtPMnTq2FaJLmLivWMOz6Fenb1nAOOTrre8DO8VAAeEUqhq5vxS49CvVDpLSm4MUFjFp9lo
rfN74cIezvpe/PDfKWCJ/O0XVMQsXNQrwhzhV9X+eLW2eMlRWEntSpykpdV9e+NKt1hjI1hReaFj
/moxbYBXm62F7mqh3Qp+OLGpJoj9repjTHszdMfKe8sQfQlbSrLiC+4jLRpmdQxY/U5t3PAtfcGb
fhd/dT/t8oUTa0NvP/xwOlMw+K6nOvyNd5IMhiAAuqiy500uESirHEEaLcqVKUF2dTQXl/Oe0NCj
tYzcfFeuM/AXKyaNb79P8tkMoKbobaZpKlM4OIjJOXkvuxXnJFXVSAqe6Qrma2ARIAsifU8YHkcl
2quRPcpGH1ZyvCobV2GCiQqFi4hZKhrcj+iW3KJnctMu2bOcc6ttehmWwN7edwG4XH5X3Xn1kkCY
A3H3B+ulOytgHWHI0wbym9iDq69BR5YwdBf9CbDWqjkPj7wkwgEvMlOVB2SsXt8Q3CrByPjirNeR
6F0G0231s5keVb521/lrX93AfnIs/5z2zNYgbfjkdI5wJZIs3UeyRn73JUrwMmykM2+npFxNIas9
aHqPInFUc16twJF5lhxN/8USf+ytrBAkXWGtYcwe13/LaATK/fetxj99/R9bDXFW4qsKjCHNMFlD
/GmvIVkaLigV5+0/xeVZBGziyVXw3urKvGz4Q4A6u3v5KtWQZ1eV9p/sNRSRvcpfNf5/eeqKNPt1
/5RqqVZ4O9uMtcaYpMvaYEpXqwBygoeUZGR7CewqTIsZ4BRem6rd1UwFc0+8G8JkN1roFrJAmVbd
cU46U81c3eeMVmW4eLWjiyEjtuylmC8Rv/5Q2PxW2iVFg98B/w8jbTuKT1xWTiFaW69GoqCwkWwU
wt4gJ5m2irGPXtE/yV64szJlyfpoWJTQnwOT26b2t63mB4taQoYWik5bTIxL4AYVeGy8QLOFDJZ3
yFaFhCM0R0UjLdIeskRfrK3hliulK3vFNtJPaIK2YRxgOTYWhBa07DALXPFGXX0JfCQH/0OFwT1V
HhgUhN2tuLIQesjSvRLfg+RDFcgWSr6KGCn5rp2iNTa6VV36L7VyACxrT9xV44hgozF+8qxS3Mxq
tqkuXNtWaMA3jd5mIhhON+Y5jdhh7xln0GRVAx7uMVNYtzw172IxrGDpMMdT5YMpMeAhKTNQFRax
erlKVHNVj+ozZKw26oHujBZpwl246lpkBpP8pkIxClL6IEm+GzEH0USWXINozGTw8Rxk6L65Y1Eq
G3Cfsy5e1hWCTqO6GaG+gKnFQih7VjEhEf5grCxgdWXp2eJcssbNymPvUyeDY6YfhO8RZK6tuxqr
Nih3C92ohVKpkdLtpMpuDhUwCVFKlDfdqNkUG+yfuucQKAQgDzbbswumZa7phqlJUaDW1IJNMhWb
AMyCJvSHWmgQykX+a5ohSCoqw5GrYKbdrbS62IDY2ylmSKvR0BLHExNwjQQ+RbsJ1UtCGeX3lTOU
dEEVuCe2K72ivkcVixT4COnEN01g0Ndbp0ERXzIARKaOGlDwmZLlNLwWPo6KYNZJf+9MDFY4WwRf
EpdS8CNjakuCh6b3i5RFVh2GmwY9t+ebtmbQBaiXxrDgYaSObyBGpeBpxgkwZ21tDIVV+2RAouJg
D5UayWtZpaRlM3hM14MyAoc2RRsbri0O6dYv6uMoDk5vfkRsTyomo2bfXkU5vpVDdjCr8ajADEti
5X0AOh6wHZBr/Zy35uCSDP6iZlA5kia+ZmXJkAvG1XDUrfysFNEVh10g7CRvjnfkiQzcqLEQU4Wo
h4pGJYHaSj6ba5T+cgDvhG6GBJRhRASUVM8UCyABTZ7bh9JLnVWvQlqvQ3YRai4TlogmeUDVKO1g
AHwJbPxMk/0bg2GwmOkeZ49iF56GoX5SLy0B5qZMqx4XyGoQVOe46ajLU/PTVK4pdWBLoojGWDoy
5adWRu91lP0XmyggDEsWhi0VA4Wuacq/v8NM+L9/vcP+xdf/7x1mGL9hDZYw64p4b7nKuI3+dzfP
f7LwsYAf/sNf8X+7efU3+fccQUIDLYVH9qfUQNxtOCdZ9EuyouH3/Y84w393qfHAcRJjX9Y1LLuK
9rcbrCqasMhNkE18kEllLV2LD5VivLHidxKp/kdZ8zX8P/87f/lHWsZfwlhnX/CfQzR+/9/xXZBl
DfqyIXOh/+XCDLyhSXv+dyOttpajwcrJwBGKFHxesE482TbLTRDdg0jedpm0apl+h614+VPJ8a8e
hvUvHsefX2/zb8aRoBha/FjgpFpvRtCeI8ISqEI2QDCUnd7T6TSM2HgdNfOlmoDhsL8qgiI6Gxwy
tymvehxLAfuNYeo+s2R60fV5+BWFUM/RN3thfvQ98ygV7P97mUkzeh15WKSEasnasghh9vlDtgpK
1DZSeWo7YVlP0VuKiK1T2YmPZ6jwdqSdpWpcRsJrB7AsgXeosg+fAMwkxqnvCtvIfnWtBssv3CSc
eGL3LUS3Gml5kB1TFZTFFJFseGop2nFYy5J+6U3NKZtmpfjhQWxvJVqrKAt2Hly8eLTeffasunce
zXM9Swr8F9+69fEbEBq7L0LG++XS4IQXfQAP3U0Gsh4U8i6V9rIFuJ9vSImhMEE9AeHcMOCwVR+y
/h54+rocPXeOqGAJpSDgkgOTSLXWODZVSf/OeFYJ5WfOdKHqaghNPM1MwERekvdRkqVK0V3cpQYY
IqEpQlY6Sp9upv4kWFsrZJAGSZEMbKwl0TYgoC1j/xZAuusFEiGqqXgVQmyX1D2xVJ81psisT/3J
OoiFW4IgU9GJVAKZLcAWnhI5GTFbTNk4SlzxOlODmL4wQuBQGNBBRMeI3gqDFX1kcdMgCNy2An6F
fK95yTLSEQR6isSKy5vpTXR30hgejPDWEsXbaF+K0OMJl22WqwqgHyQpnA4Ms/KeimHUyMkVp5+p
qMSvUGqvOmkyaqWi/gsPhWrawzxAxJTJBI5Js6TIWA46BMBSKbOdN0iTHQLkfRzmzSCt9UkGZ8Tr
JehUA0zDtDokP6CPXv+b2xXqeKy5sqEaKjQEavp/g5Q3FYMj869+uX/6+v876q3fRIPcWTgs/PbS
nwNiDes3hV6BVwsYkAbj4E8yLPU3YK0gJDRQr/P1w5n4f+2K+tvsvgPGOv9e/wE5CPPd3w5e3Hh/
ftbW3855YcgsYm7Eah2FhApaFN7mQzaiDfxwuL8o9cpmOpr91jNfLCVHwcE4Z9JQ/CEYTS/q5Ar1
UYZbg10sUFTkhSqfq6rdB8Ch8yhyFXQsZtu7eQgvHn1ROmIFw24ap+Cw697tUQLKnf/STrzLfSgn
+A2KbrqStQBHUtmNQU8KxbjVPVp7ZE/1kNqJxwxjHPObPwo4ipJ4r5YXqVAuE0pgibVJBaBUyadL
3yjrzpScuK82TSCigsB62rVuoPr7oW7dvvdgsPeLergrurGJy3ajGve0JjS6SA9WcY/Gy4hxI9D7
lT+k3lKPx21Bsp9nhe4QILSMuhPGsUelY/KRhF++IWyCogFK/2V9mu16xh9bwEsHo7wNE4IpJet3
GuaGLpXXTb7JpGFckx2AaY+U8Ti2WFym1edQCPupx+NbF9lHNgzOmNe/AtU7GgmLt3jCCaPx7Qib
Q6/51HDesTaCE7jUt9jIDrHpbTwYYn3hnzyIDwuB9A5EfSexZSGm9v7ej8keUjtwEM2HWb+WBQOS
jKhxMdrnVkK6STuiFkCt0RYfRag9EjqCOfamQ9sOn8+IwMUawlHpSnckGyNK6i/Oq02gvWpoKfIK
E1Wktqods6ScuPq8WJkDekFqe99Jrb/JMhV8ryuDPTWIqQzjUarSFabHXQ4YPJFO2AnKM070a2eO
J6tGH0Q/6UM4sZsS3H4llj9dihK50Hv2vw2RrpK/kqf0O1AQGpW0Cai4ouoYooNhlzzxOpfVwR+v
Yv+qGodAuEciQB08N0a/mI/afnqKBdR4ugz83FJ+SHNWNrzhJdYrKc8HRDLLFqai/aeAiV2rmmVb
Ns5QPCYcS1J4GsLDlFwUei1NWQrtPemwsggnLbso8oeHYnAc2QCqF3XYCNV+UoWFJqDwZRY4qtQL
zb3sv605Y9zc6B4BP8ppwseXj5fME9YJFbvQHEaW8SP2prR4U6KnhmOl/QwRHUWPngnjlM3mq1+j
8NDCtUlUbHiJWJhbr0Iu8ERRV2xS6xOwCfPbz1K+5QLev18C9FZZ2hv9ITM+zNkFkuIXgp4aeUw7
i0vAuEtne1jdhkZbjdl77WH30Q9NcykiY8G0T83axF8WZrdUWIa1UWuTuZMuy758bZXipMgat5+E
qRZM+IYuZ0FJRE5tgay4mLRlKw6Tk85zbw2hESrFMpSWScDmAlZWAa28kbz3Sh+IgmV7yXxUVYUz
MVe7SGTJ2s6dFFi+GNFShE1WSQbcUigBs9zylnlPcCNDirI0XMMfb1qBviCrSTqWJ1z9k6ot6Z1Q
sIQ/naLZk8cvVYaDYo4Mn/NTUZcov7MVM5AXk7SafrjV2ejoXrJS/XpZDwEqLURgquDZplmAMamZ
uiYxKFxf+fF8UpFo09hmhCpB8B3S9PjLYrM/NmjrQeBWugfMWILhkAJqWxq8vJy9y9RDiVWg0YNZ
QMgwZ4STt9m9y8Jr0J8F1uhTomerKcCabBXhuA18VsFkQvN+ifRso/UBsjbM/UsitkiJLwmsjOLo
kmS1vvxvvuAlrlJVVsQZWA6q799f8EwJ/37B/9PX/zGPlOiWkFKT2qH8PaMQq7xFY0gFIM5okT/r
rH8XXhMfxH+WjHlA+scFbwJB4gvBDhKoaPxHOmvy5v/pluehyzp1DYhECIl0qX9ur5RmyCs+rT0G
IvPShLAUZMv7FUietOfPpRb1w1Yl904kUcrDjEKuwCnDdSMQKS2qIhpJg9hThIq8Q4WC6FwThF7Q
uUQ/LL0kW3HdcCuw8aTZqGM8iEmifOt+cgARRmIgS0KvWXMFvbRsdwsjQN7DzajLvlOjMdAKcmb0
8SjpBeFeGLnlYBnhHCsnfjHexo7VjSIyn2yTrZxUcwwE0F/0ZlohfMGA7texiMallo8NAXvQrhzJ
M1cp6e5yhaw3YuAyeYcBjBOvHavFd398TBZyVAvXufSwIgJkDLfs09Nk+ivF6/BlT8dS7C5+51+s
AAGIPCCKACHVjRJL1lDmGZYdSWqWtRF63P5xD20j6dDyDg33IslmdBguIEHC4ITXMntyDb3LZYsW
E+Ct5L/q00nvwaaIRE1U2WUysOHFx7BWb5JRYOqVD9zID8uKbZOQ5iI2mHRZbpLSSZH8lccZbosh
OSmtYpPaYlBrSd++iTadY2gz9jxAQ2mOHtf5opXa0xSVuzgjdBlg1ouKdVNBXSGF8YDUe/gIhvIW
Bexa2vhFs8JHSarHnBNBm4Bq0VupSuOUvgUqRnyNJ5CBrUY+fb9PJBQOlL7Ib7GKK+lbNIiHScId
ZU4q0VhDtZFZF46t8V62ER56irvao/xhoo+sMmQwFZhuQtVWD+qOoJ1VYWGNTqKdDKI/k+DsmgT0
aOVdAkcdmtFjhOPQ9T5XkFHWA86TTD+Uffzpw3oePe+r5GtDo9wIWrevIlTjBA1ifsShmK17n7s+
kNeGORCt2LyEUv3Ieaxyy3CXti2v5LUHaUXjmw6wygzblc47M+Cz4RkqqVz5gWN01w8NOjje7B09
95iLdyFS3GpiDe6LZuyUUvcRl9yrOjZAM25CWxnZhmIAQS2oIt5AlzWFFqP49n+4O6/lxtFza18R
ppCIcEoEEsxJlKgTFJUQSOSMq98P2nt+T4//8i6fujRuq9UKFAO+N6z1LPTFxOEI6aIoe6+LP+Wy
XcyKyI0z/NABukeztc3EZyafLkstILWx2yRt6Jalun5Kw5bvvpam52IjJZdWq/BGYzKS1c1gIHc3
DUdHJ1T0kH1i+U1s9ZXO8zEEVFARfZN3LPdUVJri6JIO6DQKEM1CJC5NsiV0LmNQbIIO5I1YtTaQ
tgNl5oYck594UN/CcbbQGn8fI7UQ5OflSUDLIxm/YnwYSsRdKPpW2HehFftjhbcbi2jVNvZQx04b
5l5Dex2Kj5dKBqDQd+NZCzTUavRJFMgIpBuMmFDBRwn/30tS9bbAfj8xLVUeLE35ydCStVK8KBJU
1iUKUlkFMywmjqlUG5W95theynwnlPiBjyRQps/ajkSdokLzoicc6m4kocZnkO3TNccYMUIlc5X0
uYAPcKi4QLQ6NkYiBfuI+IgEBgDAXqVGFix1DeaT8OVZdEdRIQOBegWsCcY6/VQp6arXEfI/U+Oz
Un1okuJ9xkg2fM9E7i6k8Okxh1FZtYcixRvborf1+5MQ4KgyGatEz2bzX3w8w7DlEYYPOEFgxOmM
+nf9Nyiuvx3P//r1/zyeDYamkHA0cYpto2f+c9RqiH8wtGXUSRVKpz0Zmv5ig2LUKiuGoXG448/i
UP3zeJ79gQVKUkRRVA1DnvaP/0ETTsf99+P5t5suydPx/Zd1YZ8MqvoksXiZOd1qWCl7+airxDA9
Vr3fO2YJG1CfKwgQFNQ/H8aklSDhzUreh++nXbuocVf6nrCxnfiTYfFhwfYgV8T8pNiNEWqwRogv
0z/TPE8pI/pnfGmu6k96yS/jJRZeag+5PmWTrf6Y0fx5mxR22TwOdmQu3hpkr/Gh2OkIB0+IVDfd
nSqBVl7aCDLm/4XRX6Anz98fxU9RoZPFQ4MxK1iqhIaxn5rrrnyj8ZxpNtuwZh7+MIDkiFMQpdQW
tvwOCXZmZS8UvPAb2LkAd5p4O0Rabf2NaotbAUvOe7XgyBgmEkawMwl+2jyYFvS22H6B8X5+4wn1
kWJ6AlmZ8xCDKPowZBmY6eUX/zRgvvBt/YboHnBMzq8zRJZr/DCTxZgwQ9X1A4HClJHMcrV02Qea
29kk4LLG+XfukD/ULlXvM9k0ds6CZV5d2oXkiK60QM8lM9gt5vpHtAr3xkrZkAhsmR/Selz36/zV
uMipq+NrKtfRQvOEvVS9GUcZlTgAkUntPDPAAe6CGUWO5NCACj3zXEgm8UuSWPEp+qKTRhyOl0Si
qRVPTyiIUvladMtx2GRonJFbkdqOCn4bHCmZcJkUkBo0C5jks/shNnoOuy2yxcOkOdOtxu1coO+e
Nu9Qrus2nk3xjb6Fvp/oBhspCZI+Yl/5E12gK1mFRwrViRSDU3xqr+V9oEOZK8hG1bfy6u+HN85t
JxQu0pG9NToi5ELqGiuyeJlZj3wew5HGgwUmeB4l1obaiKW4ftQTiDz54CBWK9GcOQQ3aIdRwoRP
W6kU5LjYke4p/V562iQZlGQRIGOzaKtHiyxbZzIfs9n99ad/CFl3EhRls91MtgaesVsSrh+Aj9A9
2sbaX9PaJTfp6elXwQ07K4x2zVeFOGcu3Ysbq+lJij+78w4m2+yG4Zkvri1l+gh4Gbcb1/rs1pZ8
VbguYBM0zkpEKWYu61O7azDqkqThPZfPZeF2e23JIm1f1VZ9DN6ADq20JVF8bsw3GpE7Fx6C7A2S
xPrOUYbIc0YUH3wmlH36pyZs9edq9vP4eny19+BWXPp7fpITi1IO5detPAGsOmQ38zp7aY/tcdwa
63xVv+MDR1bX9pMBmEFFX5AiZlUCzwWcMhNkHkFeipWLx1OyJOQ1KK2/lJvhUCd8Za/r8dbfatAp
r8HHL8lP9Ep2wM6/s+XcPt+CHzIguTI9vZwkE3lROXCQt/5WXqSbgatPuhFXPKtX+UZeMRJY5Z7k
oqk23x54sLZMrg68RJkd2Ka+ib9nynkUTt3S9KolsUnOf/WpR9fI1g4TLFhm/f9oSmWJT/ht6sxX
/+3r/3nq0TeSYyqxUVOQvHCq/MX8a87k33j2fy4YZ38okk6HiIBGmYD2v516HJKMnZHyKJN85j8C
YVLgTl3nX5d+xm+3HXb/78deNK1TldgXlwCnoYLNewH14aNzldnHoGD/g7e6VsRv5lDagC6TLs0Y
kOJq5PdsAw0P2XGgIi7GPVAliVeweEzQpDFQbnWn50VA8gxUssgzq9tT+YxwSbWvbWGcDL6YSFGs
MF5ZTYLDx/DdxEtF1tZSOWMGY8KVELG3cTGzJVIqO0DnpGrdeXmQYGwsBQOsUBrelMPT0k7KQd2N
B30TfKAlXghLYTkdyLU9O4+Bc42u8kLHlsz1nhhRC4IQW8HWRSpBDBWm1Q09kXzHYGKSTb1OVLDg
rxIXfAQoV0bP8l3aVDvxrl6RnOXz9CtYV7v0EN/qy3AvL+FNvHIwa+zkfjCe8f/Cm2usjFX8lZyC
pWw9TtqP9kPOF3CBcR4f8tE139JLdwUOzn96aSeYqCtvYNvW27pn2hhbY2sdbjUV2joyICdfHJmf
KrdqOV0rwoXgZk7h1C55fovOuhJQzAQKA3KqWJxh6mILR31kAGn/8lKHG//lF0nqPP566w/iCekG
8h8igDbVT3QPHITq6+SlXdev3mNbArCnBzBm80ydK5B29PVITA1uWUx6wx2uA0wj8sLyzxYt/RFM
AQpJHL26J46ezrUJJD97iJDxwUXut8UK+yt3YXePTKJWOKdbr4owdW+4ElIO3B4fgugOzD4GL/jB
T83hgOzGL1nuzZPZe3+XN/Wx3SbDd1+/c2Et36Utb/dwHS4JWdj118LL72H+LWNr5JC51Dhk2BSP
hUUo+683xRJtEmAc2c54w6UEXgUnuxO5D2nxuKrH2q7t2MMMiu883jQrHN0ArTqEoelbNizNpeBq
uHunRyBeNFw2m2W3DvbEqj2HFRN4Pfg25JcuWxrd9ZdBA7XPnv5ycazWvC1nXrFWPMWTDnltjwfJ
MzfZOlsm62QteW0+R/CKj54oPB2LO2pUPKEDZ5HFn31ho2JNcLyoa+Uc/JjLK6rRRbbMltP3U3fZ
Wt31M7zaQ+PWAlbM+fQxxYP3wA2fXhCourHbo7hUkM5LtkjjtkgSR4FJtJlxcgQ7fS/s/WO5iS/M
W5Ck3qsrk1vxJ+JlkgPk5u2XbRSvsoqbYlNuhF9fEV+inX8srsXV3Jt7ViHH6Uya7etyOT0Rplcb
uUDnqaCW9jm7Wu5b7Zttc2oTFQCWCF8c5DWNVXUNuhXsEUq8ySUKdLVft/VHLF7703BQyYifP17C
c3xOz7Ol8oRl9BSsZAvzCiP8uJSV7bM5hmJAgNApHNYIvi649Yt8mQn2OTmXnYOPVSWyrreHbJHn
yzHAEEAAWnTpK+bjlnBuUGI1YFUG97nBwBlvksGKBYi1DJEPGkX2h5JsI+yCJvOwtN1Bh121LjS2
p11CTYCSha90spk6ps0EySLchuagSQ+1OyLVYp7mYHF2gw8sTkDXZHyzafUGcSB5emK86lGz+6wx
QBvYxPEG3wnmRaxwxj1+uE0zAPmhsLyiVISG0LVshJY5wuJxCWhgJGLMkyjyQ7yn1TLfjPOnzQ88
AruVtEVCiVMaODrnKbFn5OY+bfMFkMpJs42N+qV9BVv9FLxoN/Mk7KBuWcliZJOnf6qQ6vyOeRZI
ETfRNlm0CWTUUVzP/CXuuhEAGVgotiPBcy2gMYRW7Iv5PEODj7SXsIPZfDwbKMhZFYAkiazVgD2Z
cB7syuB9hI0MhpBsIIrnVTzdYH05PTUYgdg4c7E1sDAXusnmlGDgGH38sYvmpdleHsfmeyJQpRDa
QDcWC1hfTrSK3XFJroT7j/9Bt+LZ9XSl9QRI4HDmybVU1tPXVS8k9O6nt5DVUIGN2mlBpdFc4GCi
It+E9/qH3deWjLH37i0o7Xn68/BXKnkahLU9HZDorPbqVe6Qs4rvRGML1cJfs/1lf1S2vIM/wmaz
iN/uk1LaEs98ig6UuABesJDEVYHTut8xR1IjO12SVQUpDhfLuEM1oonfn0XhRRC98n4vjDd2MmCJ
zsGGHzXs4SlCZ3OzN/4YjwDK+CuAMk4hGiVcJe8yl5L31qre0NGzluppaObK8TXyMsTWBNidY2IZ
f+pyvpjsNBDLtqCG//FOJdmflfAeYjyx51rhNZDbF2p2kfftKtpoZxjPKTHIqrHvV8+f9KcERalb
GHMiTzmyneEb8t5sHZWejyqFIuDT52LL9Qk9x15ZiILLx1HSJpVDih1GGgZ1zVuL2rRy4utktcHi
+4mlhhtxx6jFf8g+MAOxBeUdLJRpgq+L4O0lSxuMvgPOyWABlWtomKBjsqGvqh+svcETgMXzdBQt
Ku6IOFuLIB3hLlcuPsQZWXPXFgYfd4rH906vWsmG1JESJ7w/r4W+ZNnObaHvn3LziMilr7Vw5nCD
NMEdcUXmV3L1UNpix5VKPDZ8wbTKx+obOSDwjWHxWIHfVAXcGtVqM66ii7LSQXcabrsQZGT0wird
hQzN8QsTmLeYrUJaF84+F3ELPq89cWH5CzPr5zUHu0KjDQf1seSdFigI2VkuQhMy/JSFymKbV11p
R6wEzsYZv9Tzyo3qLbJePrEkTY4lccL8yRIqWBRVNE+E/fF95MeBOWDxPmImJe0xWzBwV+nbbsFi
0d36U3cINsMeBf9gf0bgnDroa+plBipLeH9szHe+eSotsODN3oWr/CVYTexEC5OIPBlrqOpxlbFV
0touEbO/jXSts0Xj0YlBd5Xn6LHZK2LLxuuBlRqaNA3pjvICoZQ1+6FJGx0QSM6T5re8p/wVKxMB
zpHFYS+LB2WFOVbAFWMlKHAJlIOAyGd4wnH8EV1MFaJrVIC7b0XosA7vbAVtNPfTEdNFfEbghmzJ
nF8rJ7tHUEs/pWh+gZ2K+Lm83kA78cna4LYOcii+r+wyewiBmy8JWuHG1Ne2oD83Fwx5582mLywl
sc18oeNvUeIj8x6uAbYJxi5oiSwDXIlkmNV3tOk1MFfzx3O6agjfOrBRCyuGjN8j3T0IIn8xtwRc
m0zI12E7Wa1G+8mQ3Tf2gtIyyqZO3ecp7mZAln52eWyMsWZXaVObvWH/uDZv2n4TJzZG41dM8uFO
fUsu6S49sVJelytYVMyhRVujdwUkuSKxZ5d4EKlW/apy5/5Stxa+y1QKK3TqZDsht2fJBQWXT4+w
Yglw6kS3VknVmevf6a64Gevo4RLj46/HdwOjpwM/iBKz26PiXmL7Y0dTHxXNdVBz8TmOiHAESSwv
rXkoYsaPV/LGabHu7hTDrneQ0oTRmVnKdRojAFde8nUvnSfb5RzbG7c2sGrLX+cidZ15xTQGdi3i
BL4O5+IWMom68rfZ/bHnXjkYLv9qLGGR2M3BX5cEF3bziPcKaAzc4IKX40S3tzKXpgMgXOb6rz0R
d4zG8JAg8QfP1Yl2fgyoIg14fP2WfdPKarfZfmKVmNST7JQfxGtaGS9ZK+3xGpNm5faM3ZfJuWAQ
YOB0nQ/zFNfTbDGpl2cwr112ALU6fxSrhr3Z47+5FZ+JkoRVhcEuMW8GHpB/N4DGd/L3Vvxfv/5/
W3Hd+MNU2KyR+PZrkPxXrS/aMIXl8GyyyvxDz/X/BtDaH8RHSeav3fA/ptZ/zp+1P2Cki6rONJsG
X5fM/2T+LGGc+Xsn/vtNV/6WSdHKVW/mstkvH4kdI1lSZCCxwdV4UcJd120M7TIzfiS/3GtskIhq
S1oJMnd7Md+y+4xBXRo61XCZgVR9HnWfMEjDbaJV6iXbbPLHA4kyU5aoWX54ZN96d465wrchJWL0
Ij3v6HnzVrRUnsSU+6CEqYxzq8JIkNqC4KHH105BtfYpa/21/qWwnIQI9kpF8QUHaVjoG+JyCEa2
TKVcqALMqQE9zpqRoF1geBHku0gfnztkEam3/LWEAWMmHoTPfkXEJgGlIya1mqHh03ARZXypsF+W
oMC92huhBwvzD4DavIm522yflIds+VZGQcmYuoymcfXbLDvn0xt+0sSauZINX2VqMN7ll8eaIe98
nJ/6+fd3itcl855x+2WIFLrejZOm+LKcnXNbOIsFFB1rYo9+Hxab26441AhJWTKyTbR8JK/I8+XD
gM/wTNgQMRV9uaJ8oI0p9x1w2Xxf57YO5mrcsEWPuFA46ZmUulj+ZhUXcXLTkwLXCQRHxOEDqG8g
q80gHsNpMENuu+IHzTABZbQcIWIh7pgcjLr+Lemxm4/r2lyG4ZqYoLReNsWkcc3cOlwo2DppGFR9
nbcrudlUxXcc2yy2dJGTOgBdpm6fLYK7OXJo0RmFRdpZeuM14LoovBUAUqSXsnLVkeb+wKSvaYdp
1TvISwtQL6p4yaLXkKOQIU/DTqHJzgpWlCS1tcJKettkWC4f/WDfy1czP2rJj4zv77VGM4wsBowG
C192dER2wwkqUDeFdl/IHqpZw2BUQVvA+hPLJHj5Fo74TgWNdak3eH2cpkCfBvaiY+gA259juCbc
ew4mO6UMNbcxFVvhVU8JLljtRd0mfqNl6r1ip61aT7OqbXY07glID+zEZfMmkOK3rN5Z4XeNLWS2
QNvzaC8Zkopm5UtbDbtYQx6v6YFRIhkLpfDw3j3m3XfzJJ+ed96rE8Mi8ZonLK3XhNgNVBPcL3Rc
nzNaRR45qCivkFvqmfdEns1AmBM6cKvZMa8vrD9leC9Uk5yqJbXrJDKbP1A6VFuiGWn/xB8Zfty1
umrpj6y9PSoXaKZUslaB5HgE55Qweiv4vjwCmEJHS5KpVmySBSzhDfr6QJ97i75nDDoiVzLc1Lwh
3vK9x4vv1R9ivBvihTg7CM7jJQKeHczBgx/ME2OfHbQg9hrTKnaptkfNM7xoa+7MXf1hQAQI5+Mr
Nsvl48h88BtmkT2RVpCvad8IImnpZ9yz1Xvog19LQk9Zpi6Al0VFA0YPSaPWuSk22BZTOJpAnrNx
uxwflE/RoVBwEqH0E2fHunGCHOQURNTRfxOTw6cc9TDEDj4U9WSTYgPIPN0gG2DfCDftA3s3kTtq
vkTNKBPGAz86OBB5op/uEbBalnX8cMUkuR5tLSVCfetYibx2wkLa6Q7+NBuWmjXbtfJxTJksOCnN
sMzuqT/3yY8v/8T5mYqvFUmVsevBaUrBCht1NWYbo4+PdX9Cc9PRpTxvopitbixrFsPa32knHPCL
dCY7z+b23LUsqx4Xki/5XpSvIjkHqPAvNNNleQXK36EIyAHxbaQaWxRrKnWuR6sXLcMKfoAlJVl4
QLD54gYho9efseiQyp1qLNtw2WE575xyW8pevUh7gitdOdgFxS2TDtV4nnQ55WaA0jxs5fRihl7Q
Lu/VocMKN+4m3EgNn8nQS+74fBm1lm8o+5QUJE1o9yjXtzH7yKckeqWjKt/IjV6NNYVRAD8W3i6a
/pmt+ljpeZQJD1vET9k2DzosaJTFKnuzh4MBU8RQTU+hHnxISulrWLFs8r/g7kRbBPRLAMTYopFe
DueGS0CNu/G5eJqvVZIsfdSD8xjAobKrlb1RbI15YX7C9jW7vZHfenzMNIfol3WWNazvBqhlPKvJ
yBnWonR4sDQc3SE6zVRi752cEaK5RFOljXP2LA0AddQKX420rAnCQ0QiL8t620CRuBIUOWdYueMF
i2PBGSx9Tj6ILa6IqQQa1bsd9ELfKQOb869aKRcI/g1hbUeVLqbcK5eOO1HOFwHCLHmZQMaJJ1Se
wW3EOl9AZuB51hG3AdudcrTDejKV/s+f4g27ipcnCzKCCBhHhsLKUURI3CM/nY+6FdO6igt+ceXd
fGk5prNsO2ZOVsVur5xIEBh6jJ3OFJpaE5PnKJh50iZaSlx8x3fQQICNFd2uhtd8fqPDmdokJtHl
EeFln9hC7M3qnRnXB39WzWvDQqNG6wv0Otv0P2g8lCt0BxJpAW8z1MiTtXzWzjSYgF58+lFg873Q
zGWICONdZABE7GniZjdpa7ySeYcGDFsJv24951reQUsJjX0Kyv1N3hUfJEO1/NSUb+dHe9hsDFSX
dMAlSeufgNX5Kdy10pd4ZCsBzqB+00YPxY6SfBgDqQbbxpgHlDfqzlAReL+hYBKiw8iIjtxaU9iL
6cPOSJ9gV/6c6KAVrh2GiLq08yEL4gFdPZ8v6pQzxaowh8nP2ExiS3zx7wxi9QxblMh8u7GCOxPU
WvcIfhg/Wes/sp9RPKi6zZakuitQU4I1YRfThRktVy6TXouAVzEu2Sf4sCjigFuF6lumHAJh8cCi
Gewlw9gKMHbE97Z/YwcO8w/9rIM6oIm2xfAiVRfmm7m2JAq0oV2Mv7lUhht42QCeG2OboeBDqK/x
6jOFFGesJwQuglfQc2Fk0dM+tbkMRkxhUfjwZpwrrN6D8EYKKvPlRaR62WzRtO7z24Rs1djd3Mhs
OXd62HTpPWaZi+Yq0a7ytgL42vDq1R92YaA9W7QUApmHaAt+qV14kuxhLZg/xRe9IrlnLoJsZMAV
T2B4/8Zxknxn3xECcAanLU9A41WUNwWkayIx8u9C9wjqbh9eYih01v2lYnQXQSuCWp3Y/uDPh49o
fxbgflrTbHCwshYIrPjN856mGAy/DVFUIrV7/ph+8uABNRXs/+I1J4RjrISTyV6asZT8970VrmJ0
OL+tOf/16/+55qT/UXEpKoo22QgR2P5lzYl6VtG0iXT8D9/NP9ecskwmFiBjzeT2/M4C4LZONiCC
TCeTzX+UzY1b5196q7/+6siP+fe/iHseaj3UTz8VlyhE39RJIG/pZ/1cTckaU1l+ZTUIG4QiOuCq
vB/f4HsBXE09eEUgZvVP0WLhhcYUdCpRUpxuwj4THGn6Xt2PxMySmSTymhYGT2AT5YuafZ8Iy/Bs
Dp8yfZUWxVexdZTMLtptHayBcgbF1xBuI5B4vpRsWmYgU65SIW8DYcdhO/K5pvqVfBN5lwBABVAa
UnUgKmcIz4E6/YcJPvvuX6e/nHuUGIh3QN9pB2ppzqYKrmIEWLVwAqcsFxVTRbtVl1XnMC6X6B7I
tKdytfjAtOJ7ugo6TpC5Ms6WVz7I78TKxOeV6tu4mUVt+3Bzq3ypcltcl/BYcwzTZDZDIamnqYb8
2uYbJhklBgmrY/VBjW5JXtK4wwmmNMetQZ2rz5M1WkAORZo61PrKkRxsGG0AD4OPkp5UF2j94L41
/d18gkeGBieILFVQMjRQ4iLsiHL3yX8ByE9y/0DVN5sZQ8SDweaV3AgAxx/aVbU0jLNO/wlwIDix
sYI/ipGcIuc9emw7UKX1osq+QnB/EOXMczSz2TnNUT0XTvQe8hf34fgHNCwv/kHY1fyWSJm86KVe
hz6Z7raIfAPS4Yt5MjyBnQnGl0n/woPAI8ajQVItDxT70+AdKZBXLKpuGb0DQuBv7K2KbwkVCFdH
3lXn8T7rjyiwEANXmpXrq2A1DCvpQ+cfvic9JKxpa3wN3oN34LELvDHfqGzaj/bDoEIvL/z+tCEp
YhhnO5KU5XDvvj1OxXPZjZYSOull0leB9srXHGPaKSH2knfBF5/K0W030uNFIj06XwfL5s62auCS
Dra4I9Ygc0L100z3LH1jf045cGVLziY4v5kb/577S6X26Hy062PpPnimw6wu1FV1mtEeI3W7fPD6
Wo2a0+3ag3EHP2P5V45xWnMKANt0Ezh5h+6EqPe054lt5aTFH0bMb7Yuwr6WNMd0ydZGo+5fE5Cb
kf1Y92cfiOGiZ657HaehXbFEYd5+fSib+vCEEhktKanYzBc7MM5MSTb+QEEwJ15gLv9M+7UNqVVs
F3DoAzQwQCh9NtdtAzXonWMbbxG6YWblOQKA/kIU0ak5EqL2UZ/zvf7RvETDJXJmH+PzEkNkG459
4XT0ry+gXqsteyZ1iTqbKQCzV+y9JcFnymLiiL2Ke0gbc9/9ZLTaAEtcsMKAr/i6SNcG8XGNB2JH
MQO7LNZVuJbuyM6MCmyGyIoUHR5LcsrautsMBxPdWqVQHtnBQkyxc1GCzeN5gcBJeK5M6s38IJGB
5DU81DzO/Uu2U/l9hEWesvic3inoN0yQHPaD35UdVuGNu2nTmi6pvVQ7m1lAfnT3GboyP1VV2H8w
WUZnRhnaV5t0TjPH9mBw5c9wV2zkzxsMSq1fY8TLRZLv1jP2D7v6qj4SK02d2Uot7VvQrIBVPXds
6iWSwlw+J7nk9+hQ3tur8fY4PE/57nlS3YnUWl2Sr3LXJW4wCeNXYnWkknzSR1/a9BynZEivu5ZF
Qg+6YtcByJw5451YS/Lsx3t1ka7ixoTr7uQnOBaOziO6ywHdBcDQGFVJV4lVwr25zBhFJ5bVeBPd
C5LJheyNnckiptqEp/xOKOqBe+6N8mn6wIxBOSuxTeVNODB5dMNldlCscldduJnhkoQeZ1IbQBIE
85jtiU614iV9Z8UMmglMc0DtaEGqBmS2yYBZiBZIS7czlx3MZs9wNVdYlbtwmRzgql+aDTtAVhzV
Rl/UMD0R4HEiDU4VLEZybdgXsVjiAYguBdtV9nzAp6KL+jnlzuiLwfX3xHD3P8WGz2MREGKkD231
k29CBhHhfezC51g3+Fc4z4uKzS6v7atwpIj39xGxNrMFASRHA7j1rz2oWzuVHXmFHT+WTbyh7QJF
ZkK9VlYMxwuLnYrxOVvdqo3P84A7ONyWD+5P2lz+9nwufWUTtBbyxYeHDcsebH3FgSmx6ClGd7L3
i7uZ4Dyny5Pd3wFx9PeZiE/+rOc/fSOyTa9c+OI9JjqFy9VyRKcjBasy/uwisgz5gV95Cz//DMIz
zeiTlvHDRn6XJUdJs55Tvgyk5lw2FjDWjDngMxlEd2MTBhT2E/ryyVJOZxUj4DkMY+iBo2oN7NgK
6OgJ1EzYyRIf7mevYnKcwr8fe9Jt4hVhT0AHgjkfGvgoR67s0Gg8HzbccyJ08mERmGiXHDYVJILj
0Fia35MqcaKrwXhbZft6227ldfstLsttuBLXEzBuGR6HNRF+r2Sd7SmAg6nchc05RZ8Jh/Q7Avwp
3IaPn/SbNomhInqFxQ9a3MB9dh7KFBMOO9usW/otHEj14ZciPYiNOcrND/kjf5FfQydcIZBYYLB8
vidnbscLkiwlIFAGDSPBPPwdHcw7wlKMItpHvOKfzyXQhLP6WlqVMS8XAC3/i2trimoZ9/hshmze
FP+vvYWsMv3/rbb+16//c2+BO52dBWAlWVEmBTxf+b+1NcZ1FiAToUSEkEJ1jbjvz9qa7YRszFhn
UPhOSSL80z8XF6JBAyCKhvgPU/t/srhAmPj32vq3m/4vwnlZl+LIV1GbzXiSjRLEQcGL03YR+NFZ
RT5fBqiqiAuoEbe02TFp3x+4Ovy2dvUm+wmC0jEfChl2BERADNa7bN+W+SLJALfJvtM1Xw8IdZ15
iFGGS1L9XhDg7GtEQn5Kdbc3UwgKmrTQqvEtNmH0DdeHlqOuYEyP7Kd7fLc0f1JJxzlSjYYczpir
xwDKtD7lW3zOMgntobadacHPI65PktaGoCfwicdiuzH0ZCVnDGtj5Gp5vQkf2qdv5HimuBKP+rZ5
Alb0qS6xtFPaP00nROSjh8Ix1qRvqQQ/HGNFDgkfYuvbRuW1NL79UXCUrlOdVP+uY4b9PkGZmgqY
noBpIuNmboDNRU0wvGuKJ+rYrwzTyvSACwczHLH6bnLyaMvTbNKew32Kr4PcLgwBlmKAkCKqDebi
x8espzeH7tq+JzJMe0atchAT3PFIXXOg3E5mc5xH66ZQThWXlEwJRjYIIhEwZnmoNEB9cn1s1Hzz
6Nrzs0hw/qsmIjTlsTJbli5NjUdiYHEQMYFQcgbaatBta2U2EMDAloolRkEghq9x2Z8xUuoxKgxP
ru6V8Co+K6+H7DIvpPDcmtquxmIdiF9Gk4FLoicyFNBsjJG5zNs5cq1WJrwkkYy5RjoK16FE4rwh
FLSSYI/rjMQlXE5J1JyFnNiIBPe8MnsuH4H/rdbaFbSBm6bjWksZGinFF0g7bFoDnMkxSlZFG27S
tF4oY7Co+vZF6fyjjmRGzUrygo1+lSp5age6fAejRWUYdqeEFO+xNk9aCym0lQQLM+c2m1VepulL
U2vKdVdD7zRUBntJNiLv67qFrHQ8hx9sj6BhPayqKg5mXrzVNdAwRicDDWYW0Uw95BhjGcL9+BZL
tGAcHyNbCB/hxqzP7eqp7B/IoAbmZ5FibmKF3KyeOoQeSmFOmvjsmNSSh3j01VcdsKKZTod6hcQQ
S+5F5enJhNtXxlXMzErj5ad2JqBUhLhavM6HcN0/ds8qdx8yB1fUe9lQsnAMMDfzUWVeBYTgqKDp
WwwWCSVrL5ZWo2lUhz4PuxBmNHZF8x6FAv51I/yug+gjw1o4+vhnImUxgyedE48ljFSa2PZs8dG9
+zFMA8yI63RmbrqxYEykvgoiNng9Ow3Zp0KrN0s4//sBHDc2LpE2K/UyFCVp2K2ysDnLzXOjx5Bx
0xVXR6CQ775MixSFZ82fveTCDA0A26NcoNrWYWu/8BS0npya+TMlbbFgZp57vlAtmix47YrSgmPo
1DGttTYRf41bGPX7xN/L3U8UlMsn64ooS5YhIaO9moHFdoYW78J/7znIccOSnQNH17F4qTMOi39n
IFM0JjV/PQf/P1//5zkIqwt7mGHqUxqW8hf/GJt9RQSRpRrqL6Lk7/4xBPSqoivwZH5FbP3zGJz9
geeMERPeMlObiF3/yTH46zf7TUj/91s+Ce3/MmLq1SgLqlIg4rgykAM/Fs/cv/kAG0uBDrabOTWL
r1blKdY/nPYZMV72eSUTONuyf+N1+C50ZOsl8bkdW4Dv4BxSgZFsHJHIrcax1QTaZgj6F5ljKZWD
TQT7LzNCd+jItWmws+ggi+ruQpoXVb5u3LOEl45G+J3UyEfDTIW5WrKkiOtiH9ShExQQRzLT7YPH
ri40wtA1WuinaMP9sGdFZlh6li4kQbwo7f9wdx7NcWNpl/4rE7OH4sIDi9mk98ykJzcIGhHe48L9
+nmg+jSi2B1VUbNUdHd0VElJJpOZ15z3nOd8pNyo6iDaFdpbPMQnNbZoAB7uJAubxoG/RuxNLOr5
ng0dgjLthOLSDAz4rHJh2uylmejvUPnmVkqMDGW+y/qtF8dLp8EYVEJtsmjg9JMDe/2Hq1D6kVsL
qEmLgo/VUhP57RjRPkzCc4Tl3TDdbFh/3enE0ZrEpqwG7m2jSzqoMmZOBdOG5GyNHhcfczrAEhD2
drVXX1wu64ZfraLesxednnFh8Z560SzDDNkhHRHKnc3oeXOe+ZvWEP+KGm64FixKO4KEqwWdzWQY
uzIvDB0zDBtku6+gHmrYL1sXW67044Ka9DxUbs2CqiYyyC+tHJ6iSAckQbtQWRj6TKN5sFVIpBX2
NoPBXJvBYkB003x9XXr+ZhzDKTz2nnTU6RIB96U3t4gJN6K+yXxj1TG4Dgew+hQr9oScSgYhE8YI
sOWdFjhEjLCBTxhtiIZljH/PfaGA3JTjpiJuDV5y06YG/SJctPAgC1Eu9HB8syPajkuSdhUHDlVB
3NdljQk8xXFGo1EXRzDZMV+xns+stD0EOqUB07dqwwIyKYYv+MJ1wDHMob7ACic+y7biAgTdbzO6
w4OReh9V4SwcG22po7AHsuyqiF7U7l5p8iWLyy5teNOXqETIE44O8KMrGbErCweHVErCbpDpXNbl
TA+yrdEWtKOaFZDjkAORuiwjlCLwR0EB7B5VAy7urLZx0yXDJh+GZWR4V0lls7OaW5kluJwD5xwO
I7ZU1ezhmTWHIsZXZtI5Msb9pRswW7p5+Vjkyr603XnUUt0aOdZVOOarImgOlktERisyjBqSGqYC
v2nHB6lQrUNrs3FglzerAYuXkbsn02Mh6Brj3grHTaukgFOkSWEr7WOp2+07M3gpneqAYsy00L0N
4v7MW2cxwgEqnfBYk3b2Im3TY+GwIg7NVHsmob8MxxLHCEP3VKPvUaP43u1olE8MJF7F61ZlqfUL
veoZQE3Kcg5uOmmy+6C33+uc2KTV8B5oGhKHdUx9UOIhWg70yzr4A5XBunWt7s6J04sC2TwebF4r
6kVrB2q9kqBiAQF456j0UqTwjVx6FvocM2Zl7hKvXY45Ro3UkddS9bd0m/WEVgHulCnC3CBc/Cf4
lAptBYd0no+E5dUC5dEdOI3Jc2Y2qzL1nt0CIq+grTwDD+VZwPsLxS2Zk+OGH/RLY90pdsN03Fr0
BE5BKDykNVF1V7vnzr427Wzn+EzPIZxGGTf10jpBdWSlKJmqefg/Cz55HbKb5rbPVWqdMKafA5BO
io7smIfDWcNwVUi0zZhD9ECGxEjXIreBEdQX3Qt3pWQawIc9L0B3t9VKq8tdVoLyS7Rt5fUrgaUG
DOUmU1EdzAHD+Vnlsh23uB3H5JTRwKoWwsZn3By4gq2CqtmKvt5Gik62VTdeDM9Bk+6wnqsjiZNC
B++g7UtLXRpuuBJZczQqAhZVPQumziAj22SCipZYXDzDQ5IIYIbRg1Pr3tHQyCF6WOtREK3a4U3p
reuu3gp6eUfq29TIeBxCbSMqa2GbbxqqjZuWSwMR1rfKQ6gX277Gtx6lq9Akbu8FxzaejrPk6XHX
AX9vlZWS3OnceEw6yxvc8BVyhf/u9sVcq/yla9JbYQ/vGb7xmFcsK9JNpdr7JgUDIlN6ouvyY/TU
mySsGWC4iB8It26WX43UXP+5pysOQBBxbEvT+Y/6TyqDw9nm99PVf3n8rwkemwOomykEOXF5fpFQ
HRWm6WSLJD1Ij+kPSOpPlcH8pmnTEcr8C/M9yR4/VYbpeMVlEWSeBu57yjD+i3i+Oh0cfztefXnq
5pcJ3qg3hROFMcVNdvMaSG8d9y9gofZ+3HkoUl47r1jNkxiLSYGUOdi0i/HhejbgdhTgLblxHGyf
m7TVLGwrokMRprYSpVhpJDnFAVGwi3w4o9jpDPUtaRgFIeKNZfhsVIG1aUKxMVjpC6NclANOJYIt
ogzhQePEGYuXstuqSr8MCTwOtnIbZaGxVkLyaSUlJn4EgSepNiIvl5HFuzhy5poH62cwiKQZFCt0
+GJQltaZrW0CDCwaDW6APGcNae/Gu7hxYHF1O7YNVkW6XmIoH29292y5FzfF1QAjMC9WajachNLv
TNQWM/8OKm1TFbacdV57a2v0txn2TKCnxqqyLVqVKo6QupqKHEJdbpqx/zDthkHCG610YbtTVPDl
ertxamcTN/nC5+LtQLMcOFDZNjYOzV2HvAAmgw/3Dr7MvGPjMeq9TI09xJ1N3Mn9ZEj3STxnVfle
tuPWc9N9nLCojqF2l7Q0iSG/1L53UxnxJoHYPnPqqZRqUEgkOM8taFCdDp1U9quQModS/TCli3GD
XzsNRUx0lBSVnjQnJCeewIiA3L8HMSMC01XvobG+RJ56zwXw0BnmrVQo5tTxPuaSAg27Owt/4Fzu
HYuku6kbzI+lrrzqQflgSevNrcM3a8Cjj5rsrf/cVcfFkY3AaPPR100+6dxs/vZONzmbf7/T/cfj
f97puLmx3FgsE8YPkDKe55/apvPN5n5m84fGRMuaLAW/Vp3pLwMqYeP7ceP7vOqoFA+A+HL1v2oJ
/s2qg1L6ZdX58qNP+M/PlzrftVLZRk65qe36krnWUnaEmeIU+6MdnpUYmzX0GILKPXMvZx16zLK7
zFvJSgNVRWKj0m5zzNtdxsjV69KnwpSXCZaZFx3KEmIn1l7zFv8RtjZWrsq8QZiYqwbbc1vfdLpy
HmP4waWOSxqhUOOQB5Df2VdK9W6nwZteZpfIKOk6S5G/6gF4YSL2evkEeHeu6uE6CBGOCgu/lWJp
b6zVDFTpdpFnvavfrenwJxhUF439UhPzzjD/+ayfLB+GecTXAWQhYnrrIkJ1+W1jkEo1THJcPta1
uOse/JRz2oQCBXB/lYFDz1R4D/R4QDBjwiC01ygyT0Fhm4uhGxhr3giPGfzoim2omutSGbemIxei
Dg6F3241dGPX4myT9t+HvF8pY/zdEcROrdcwD/B7k0hkP5pJDqQQyDDjWhRStyu7c61tnEe3Teu7
6y6oFkOrXoy4vdEArDdO/NoO497D8iuIpitZ/xjF6apNrb2n8yszOq4WVMQknTUraKRtDfecDtGd
OXgpVXjqNqiiPa/L0pI49FqNOugS5+5m5AyrTZYtvI+WMW5GEGZ23dPbNOAZbh8qE6d+htmwi0IV
SLF2jmS1TIWxb00Db4k4RZl+XVCgWLvqmkM1yzNmxZ6G+/YQkS/27HMM87CtIwTk0Tn7mXo3AqpQ
Cu5nYJpC5AF5wXGWWcW7FeVY8EPmWZEkTzTABQszAi++eDRRKVP8jI3iH0RDO5XoNgb1DjWGP4J4
FcSKHm6WVwvyVGOyjpWQ4hcCACnlvEojuFgQdXKsu1RR5r3oDj6FtFbRbX342E44T8S6M+K57FSc
GIxQB2sdqXRYCfu605xbr3WvJB0TIsBaS/qZVMW6dnBPyNq5jmom+kqVrhzN3+a0IQXFPufqaMdc
YWjyknb2vUZdmcEpWFqhuTMlrH/b3ktyu6qjHqVL76RQlkFfnBujXXemugtCAbqZFgMtOlWNuY86
iPp1s9EHgnl6QsBKWUcVE84bnfqLQQUa9eRG6UfDFFZTlFNb5zh7PFoi7ZTu7HLp+ITuh/IUDCFF
DANfZMnP/1SyIRcTC521a+Y2E4+1PuhjsQACu57+28UYR0YFB0N805fFkZdlNiIMu/LZBObVyamq
AWQ1kYSZhEAF5+BKi3sgXOOhRYz0vWrZ4Oz0RHhGUl1nNTNcCBXXgUBGjrISJT15QjR7TYTyPcxo
8e6bNZqrx0Fa2ep6saBQDSWmsDOu03T8dMWBK/uxFMqV7zyVsFX0immDFu4TFFmIdkfDq/eN1iy9
tLseXR0Jp7Yo8qqig9max1EnYuipp4BdvMADGzfOh97TpKqYwDVT2nWJcoqE4r5mbdkY73yT3FiJ
L9swScmFDMITV9vaIR8nJAROXBB/GgNYG85sJBxttJcGJPI28fauhpEzzJPTGH23S+4ShYVdfUgg
qiJqR/65brOrzqfGtHqCXX+VDniRVeE/qNK/eCI7B77x6KM9xRlDHM2mCdPMit1QtvsyHMUSDSGG
VIEgZdbkr3rsXJrdgGHQ+F4ysgB0B2+JLSfHWHPP8Hkdjcad7hBjxf57Dig5l1bxJ3sKuUPrqj4x
LaeuAoMN9O/OBmzkv58NwI98ffynG4nhCv3T1eKnpVD9xlDTFcI2rWmyOd1Vfh0NuLjbzDbZBRB9
pz/6dSHRmXpOzQaCYeo0R/0XFxJuOV+OBl+euf2lpSDSZGZ3+sBxPXlmpBaRrk7xnXRA6NFSg3Y5
jP62rO8bYrVBQ2IfJ3cTzOOG+u/0Vi30lWlRuBvpx55dR8bGxuDnWdQG/sCc5kDiBH4v7xt/OEV5
JhCDLxPgcunEgJjFVBxCKERoJ1ahGkc4lE7iAhC74VkdQoPRP//fWictSwlOhXQn0yQw9C4hE2LA
Fk1mxpOU4Zmh4SrOSdr72HvRHVuXkre8XsdRtPFc77Xri52mUVusFKfaFZsCE27tvSu+f5Un7al3
sqt62kGK6lGhLjzI9euwQ4SjpdxfQYSDLlG2FxUoZus4RDGsuY8hkCUq6KvL1HLTujRKgFVyAoLq
rnqOdP8UYBOOmuLcN9oCXvjemUC8caOfpOWBzGxJz5Y5pZYeBqeyTdOjjL83dbCLpxYlSg8eyyys
1pB7Haz3xs5OcC836lwOILdhmlST5U0tTq5TUJ4YnEMdmFTeEHwbwklGzcmXFYgo5rYrQ8oedRqq
MZiV8SbWuPyMfVCtLKd8QKwn4k3Kv8ppMO1AJMsKmTVr73M4LoVa7rn4XRmeoDAi4CbqPRYdzvax
1BHhlW1rVVeKiQiThXQwZyoskpEJWK5ExJEgHTg1TqWes5jGItUX7cVWlGPrNz3+/rtg6GmQ8Ofl
GLPL4nIZdO50FjRUH82/r5e9Hp+7Wqy6gTiMpVvLoKtPbeO+5qTjpFB25vgao88VRLJGx3sVSr5L
dKxqvX/fci2NqXiIyju3oDDLRSe33W2rW9hlLCiuHsUUPRH6eKN59dbLsbJU18EEou9WVpOwcWv+
k25zQWx7OBNovDJCjfWh0y8jcmVVSLkWHcOqJNwgVJqIcK6Zdz6MMVFsrLCDu9JeegkxjiaOLtde
Ad+/Cj4GWpLOqobQkpc9xkm0jBQSvojAypjfS0p+Iy++6zA86RWZe1PsNJcYXBgvq+k3FyUPZcmz
I8S2Hrtmk6ZYnjz1rk8Zy4J3K7DGC0qDVK+cN5GO9FhdAhqGB/A+TVdTlD6u4L0hoh7CMuE80PIq
MgeOd0yP0Qlf3AjXjV6SGkPUYh7TKYwP02GDEkxC7nkIy1dTaY9w2y2p0VZrrErsxeT4qO8qdx66
5gCsbRgETasM5Dts/0y8cS8AyPDZmp5Qm9djGNy6Lnu7pK895KdJjIWHoF+jYtt9CUcQkVBA5f9z
r6wszjjcNYN6HpcyuakR6O+2JU39Mob8L4//tS1ZQLmQtnSHoZQ5xXR/7kvim82KJkwO6VxO3d+v
rOyQeG5shwjyVJv3eV/SGFFyDdYNd5psOv9mX+J8+5/70ucf/Qfw69McMiht5jGT1b31/bdSGDc+
CTfklLbHct0kz0NZYFMNyfc4KKu39FoRLIMcPQFA4NT4PSKYQzLLsG8l0U3mmqD62g0KmzMXIuPs
Z5fPaeKniyTvX3UrnA2ZeuUW6oMaEDBVXeodH5GTd3xIx1k/dFhbCnfJX1ykibKX9etIo3iJCSCp
CQHnCgd3OlhSh9RH6EHHVuGlRGTGSuJFeVwvQ/uGqxcOoITQqH3S1IBcqsLdBbaAcdsmuDNcnK8k
WpQMI4HOgZHwUel/eCzopRFCXCCm0h/suHluSEGHzUfrM3ZIsEcM7k2SauwUGE+dYNdryYWowplJ
1k7VAdSw4CH9o/gVzpqqoN65SVPARfTDByA/fZYdoDBe8RAKJgO4gszzWPi3LURCr8LQX/oYxjt7
VQn/OQsgSuQ5AGd+EV13ZcbBVePam95mQGv4S9NFwKOqBoT5hrvuakx2Udvgxo8h37yoCv4jpz8p
I8cIdXzHbvRemOOpArOVBk9dxRQmYVYCciAOTmJIi2WMOpaDAK8rc7qzfxhO9uJCxA0H7aW2mn2e
9e+xKo5u3KyNGkeNE0VLdkIqjo2N1eJED6chGDFTWVHtUdMiXgNr4y4TcCZbVU12M1WmSZ/ZUYt9
oqFW3MF27DHXHjtxRRXbdkjLwyjr617Sw1HXa6b4L/U47krT3Ncl218r92pjnTq/erFDTD4qQCPy
q6IKdn7Yr9VWbERt5Ks/eikzWBpIxxCDgUT/D44KofEXPqtvLGVfH/9rKTMd26Zyk64vmL+Tev9p
KeOf+ZeqZtNTabGA/jpimzB30coMa1pbTYS5T0dsGL6Ief8/xHxsI/+5lH166lRg8uefljIVdapN
41Fs/FFgS1B3Xqa/JhmIT0vuaOXyMGZnuxiHlQS52nAt9CBdwmonPBPcV72+z1N5Rb/fBxrexCJ0
122YsZs7b8D2Y+oZ6tdOQ6oxWjrpFVzK9ki4JyMp6ms7K331qi2HTc7LebH09XZFiQd32zzd4lqE
xgJilbFURNjc8Lliu1b7wF1Sm5cBeR54wkvPCt1VTCntGNIWTs8ba2X2VHecl+N4TQEneQfdX0T4
NAqtWpV2e6UnR6e8rx0QRkDCu0p7SKtoOZRZQAMOmXzlIQQK6+D/UiCtgD+zMC2YbXECl/+QRAQi
PFhyai2QrRPvkrTNqU4Y2eeFuu9wLWMlTD/UlB5kma7NxCccSKVWGn3vXVyBmrnxJeSH/i0fjIWl
ePeDO8AClww2We0ci+R3o+7aGl8c3V8VqcQBCYpTZvHiYdMU9vfAIohY04telfK2yqpVU6bL3qaZ
fWQOyS/jpfbVnVG71xraR9zSG1JpU0P01LSYQw2yRhfDpANVpl5rVnKf2NFu8KKTUpo4RBmXigqe
jsuLpIe7UPeAwhNNkc6T3eub0JBPwoR91uzdloXPbaM7J40JqJBsdrmKFQJfhJTw24l38aOq1s3I
bFfN84WaTMl5QzPmduW99B0hmt5Y0rI0kx5ZDtG5c8XWQQ940Bor4sn9A14BNJj6IpMACTYk6I6F
LxufnAI7CzXWij9v4VrErSSj/cbPuXYKvBoefvjan/kZv//xggnuqJsMn43yViuq8DJgmPBorZzl
mr1062dDYJrHuMF0cKbFxrNOpVIPzMaXoDEM/9akNAxp0j4iEW8ttZlXIl1BDkwq74lMHyQp7AEB
0y28G9DJbhPtwpwDCny56sNbr+btWOJOh7nXm2SieFeJjF9Cg8WzM2GzZRLe1dAsoyI+lubB6lTe
Gv0hMuJ9ENozI7P2bdm8OHmN10O/dIJ6c4ubEX6ZLCTMmpLDjLQ7oXAurd//6KUcjQSlRBMWLb//
ZI5DHPuPpfzr438t5egosNv/4qd/WsgZ3tq0W1IxhhH7h+rxaSGn+FCw/pvWDyT7b1oJT3IaBP+/
R/0breTHcPYLZPbzE5/G0p8X8s5vMxpCfH1TaKdQzRYgQV3ihxmuKmGfZRa+hpF1CfRVKO99sGfF
rUUTxij2LR8nLS/JpxA0Ynjqj5IowzZJeuor7uj4WypIB4KpR2yPh8CR2RLdIX02UgJLngbjtJ2g
38XKZgCiCueQGXyiK5jQ1ZmCAqWHKzvexpSVa/qLDVYSytNInIfmC8up5h6BqTh8dEyMXxHgRNnh
GaVdwWlXUeiQjUP+165048MbPXohN3aaLEoy63KiHGj7qIoWdf5q193Ry/1HVuhnLTX3FSbg0Mdu
hsaohe8q0TRTmWgv4GHdu9C8jImLz/bajTBndT6sR7zaGJ7wDe3ywQHWMiwHr983DRuCrLlyummw
lMmr1ieMLuRatCQE2REnUiJx3XkDtccgt9HRB5JKzK4Wn0SDzloGIAtU9EVJD4TZPgyBPleYRsew
TCqaKcWVrxEdr/PF4LNSOdR2FI+B/mG6vPzJs/SeWoZLlUcP9ORO0/O7oBQbVtGNWmQPXuVAvU6s
B1U1N4F2MqJsI0rj++DV14kKZC0PBXcI5y6g9o4tmF+zZeBeVzWuwVYS4/TSlGOV+xyC+9OUAe98
h2nVuMpgd+lDfZco4ixSv+LVYb0TBuVfxUWhlXmb9YDRmJkkaGNSJ+en2sXSdbobIwkKUmfEew23
aGaBoW7sITmWlrft3S6blxHlOQx9OsceeE9ESxVNvGAqEuGUEzny23iPeNFxkkVHs2JIcO5bUCfz
KPfbha2FySoVI5GmAS5D1m+0jiyf33A6B1UQt94soCTo4Jf9KbPMbW0ykegYGlBll9VsxcwGKvLz
T43iwUJp7iNFru1qHRW3tdfOzMxekt10oKLrDj47ggHVGCxjHaOAJyWlbSEL+qmi3EXyatqY7830
tYzUpctvTCUd4NprrkLXXmOjdxAFMFjzw/KjhgSLgRD3AdWhVKzIvGbP0LAlFagM7ABDu8kL7yTH
dDP1kkfJd+mwJbqcKGa5gIXI4rTuym7+Jy/ujKQ1g/G4zbyanP3fSw7YYr4u7v/x+J+Lu/qNIioL
6w8mZUuo04n75zld+4aYPTmuOXF/Wd6tb5qj07fxV4Decj4t79Y3FTnir1arH5H8f7G6qwY/2e/W
HOO3Z25/GZJrsghbhFF3U8lkqVJRZONdzrVupfrpxXOiudMMC6PrVh4jrKxeF6CltUDO1XpbmuBD
okenpPW734Rmvc/UBKotDmZjeIxs1i7/jXOgDgcasgxyqA+/QmqAR7D8rgLylAY8fAw/VfxaqPHc
q5/cKtiQlcKQy5u8eVALFTHDX1ggabNRrnHw5gvPYFk0nebRSMOTmJw4VWJ/d8p+mNHYCLha8Kll
+Kcc9fDUjzaJ9pgB1qjRNNNvdMfbjJIFWEN7bfxd09u7vOifefxpLPdGixupG/VVbp1qj3S2M1yn
IWPnNL1Eg70tCxKzvnssI385Rvq5N8Xaj+VKqTlmMxhXZb+gB3su5XNjEyDy7YXEXJxo1dLCkJmU
MViN4OhqRDplvRqKelmO3X1WgIbxBNlM2MeZI04D/SVT2e/Ub+gpgXffDHVTLWTXJhWUUvdq1NJu
UaOlOoi+HBBRRmtpHRvTb+Z9pmx5A70JSVrTzqhtT2IepQ0ZTlV8gdEAUWXYURM2U7yLObZz1b/o
Y741QMUE5bWnpdc28n4aFPcjyy0i3ZWKtplj1I3KhXR3ImDySDQoVMU75lg6McpirXf56c9dQ0Bn
YGnRTZXZFff9f5qmGRY35s93/f/y+P9ZQ6Y6cx1tkus6wuWPtpyfawjxCZVznm59Wl5+3vWpM59w
iYLVw7AnieDXXV//hipBMQ/P1KVDnUXp3ywi9te7/l9PnUwiySvyk84Xf19iudIyZBUhlTt3LleJ
WWwRZg4NwMNkwLKnQqX7DjCWxdEDMz1baqdyddbeGiTIJpBLvjbMvHrMyaja+EL63MHYm9q7oDPv
YRCyM5cFBzclRsHSXH3hO2DvjIyruXTb22ikH9SowRBEdOvGTgUbC05NHkbzVvjTABvoQfJdBO1+
oEs344PsBtFCi6xtpkSwEYroaQBIkCs5k/68+B4EHqfJyiizbdk47bYPodxajQ4GT79J4aSOEMrw
ZQc413DKVEQBr2IleB0qsOhF/th3MBWB6vhJRroRMokbLLqoIpqc7kXsnQQEoiJRN4nWHkOGHZpa
zZLqgJyzHMShNfRtY1IRQJiJmt5531ZbJeTTH0TLemTibnBkjQxKYDJ3k+gkk1v9EnaEBZpgxc1+
pifpkqJwgo4XP5Qvns9ibI1cACOuqr73XLZvTj7MveSlZaSJlrs1m/y1b7xDGoOZ9K5d5N1Fqk88
6oPWm83CCAkHJMUL+cy5ZYq5azxkGcBTTx3ObQ/BN+19+2jiDVBckHo9CXWXxrW6LReDbqwNOniZ
+wJn8heD9cGBaxa1IyfpZBZUYxXNrUrCKzN5qUyR3PYkyS44PtOF3wzALfNyPTIsAmnZ6PPM6Kw3
ehFxNr1ENSVqFjjSq6DAVVjVmC9yybKGj5vpZB2sizwk+tgMjy2mok4LOevn8l7La0ADubiO3Phe
hd2WBdqxzbg0l3E2HMwgJ55fBcEirzm7fjotnP+6Ov2vTKbnPMya+v/8b3b837bcrx/0L1su09Yi
Lp2BvgzRLsbM4UQGp7DOzgPC6d9/q+lu9vnuNn0rZupUdjlcFIl28eefRDjFDdy872iFH7zHzid+
XqlIWYtAH2carDc9kn/0oY9rtykclxcGX9p08f27OZNwefU+L9g/TAS/P/7XoU9M2ixFZQLzwQ8F
9uehD/8DPXz/8+9/NKn9XK/xY/PPWCM0uswB0yLb/tJmNROzBcs5gTcbiNi/Wa+hNH15W/z+zA11
eod+elsUjeNIVioatJ2QRPAu9ime7GaqfY1rbOB+tqAlOL8UTzLeUEFOnQnBDBOgmLMs9U3CoERd
1SMwuWBtN5gW/T2NUx7Q/apdV289DPVgrj5Wh/ylOaTX3lpt6kV6DR1pbJbVLXfz5Fzd9ofxwAg+
p3f63lx5a2/dLY11TxcKtPpjdxlvvGYlntN9vrdv9W2wdg/ilL0Rn1LBZgBButHWLIl0NQA5A1dU
LKb/gSSd97R4zCgQWJD0miv7/syX+q7qC7Is9iZeRjDFqPGKVrBT6ea8SplSzXT7WFlXVXqx63m0
QI1lEgW4SSxjLBzMXXAuUFqps2YwPYcmmu5cqs0AghTjISu2RAVJMUtyqGQCc2RV985wHxwOfgWF
Z9xCp+H2nqlVlF7C6i7TgEdz8aN8M2yuvlfqXYqxKznBoGo3Qn/ImyvFfwqJCOfhPW5sfbh2vHfP
/SjbbejvRu0lwoIoT0F8a7E5eXtNLhGme0BYAFnbeUTWqTqD3UaKBuueUvmmM48DYTofvE3GAO19
tGdQRYf0NrWWvn+CEhl2azvZFPYtDoHiAXmCEpm7FDVwnnFUlot455+tZuf31JXi/+7uDWWb+jjp
jiTgy+gclvSRkKt7r4ARApCKN3kMccXyrip7xV3BFjs3RVa/7ocrJ5jV37vH4oMKcI7D+C/nUSG2
trrXgqsIcK0+G2+M5+atD5ANTu6tTqfenJqK7uBFd73YtiXpuAOeGMJz17iU5kG+ScAIGYRsogCr
7lG2S8uc69wjvH1PbYzy7oR7zcfdks3tU8iXXxXhWzlgXMVEoO71yZs3U8tZe9ffcVQvV8NWBXRf
H+P4Gj8MFgPJ5NWh72eN4eEppmudcIB+cUirZU+lgk6LoI8sMZOvydFweJ9yXOBQc23ZF3lTC1KI
M96r9iy58xd2x7lh5l/Bs59/lEtO+erUzwbbn6NAtyhecmOuDKDI5t0hPqdnbRW/a3B1+JGyFSCu
wqTP7LrJ5lZ9xrykhGC+ZlSVGi3ziI531qGB4HnLMJLsaKa8cdzJ5YopofqO+waIF83YWjUXp/Ch
A3c5yi2gyzHEBs1JAdBwoszcA1+PhHqEcMJUb96C4IeRtmyf5BTU4INw4Dt7L3/ymR91VrcNKB3I
sf+0hdiUZP6+hXD4/vr4X2d+Cz3YEsgDP+B77Ab/s4VwHXCQDHDdM6oTujqN/n7uIdY3ctuARmzy
0qbDRvNrDwGGTtYHRzpPdfqK/6pyk+TSlz3ky1P/6q6vVZ0618KqN8yLtlaVfCi2uqRtM4Bo7c6K
Fs4FfDmpgzfTN5Ew7qWwA8ztIDfjgVKCxK73Ol1lrZFdKZ29TVptQVQuDt8aMeF7FGoV82UWPWrW
e9VNRZTvOqpVlbLZCB2DlcI4TImNPYXQ64hxud/U3AjS/mT65nsu7H1gTwU9fJIlh0IsbcuUT4Ja
2M9pDNoHFLGLRyuG013b6kDT0YAOAExM59FqxSmTBwQcIpNkmXty4ZTDrBnyRd/RiaTV+spWCLDw
YdcG96yXZF96bxH2LdnsKPV2cVi24zLLPRb7YTjaKXDXxnmxRH/IwK3I0kINNBZqky0SS9kO5Msx
z80k5J8C15AoxjsOrFROY1SH9p32MQFtMEeoHSWhqJEqsjxcJMZEZ9cWHSTggpFjz9Bf6v6Kmxf1
l7RhDFPE1ktOihFc9RblMlox4PxVmENFlJPJDkAcncdjqyyBsNDbwwgNqZyyhHJANE+N/C6OnFNj
JUQs0xszAO5dUANduW0+t2tTXRkthmzbQnTQMFo5KQPMsUnvkA7WhYko7pUvafzhC+06J975Bydx
SOBMyRZYP5aAz/lPXgCYnL+vFf/l8T+PmzpCoqGqlqlOQuPUK/hzrXD0b0gSLudGcodiugf8WivM
b7ZtMjdBZzQE0gXu3l/nTdQBS2XAZLkCf/C/Inhin/qyVnx56s4XL0BsGNzO/NTfegaFOB645YTu
NAi8xQTtxa8XZSoMnGGwOmaV0evQvI96t5DsyK6RPRildyLkdOiRoMym5ZhD7wbX5K6X+5TCGUg0
q0GVh5AoQBbH+6Rnbul4jIsBf2S4nvTOPQk6Dc0SuIBdnZyeCu0+Wrdxy6kIimhZLdqa2kGnPzit
vkwYBXWVvzUSgnpudulGVPjUXEnhX6K6XIko3GiBAtuuWBV2e0mYbajMrmbO2D1KCu6DJN6nfSNX
vmYspNGAIkoI/raw20qacLr2zkWDXPxf7s5rOW5kzbov9EOBBBLutrxl0RSdbhAUKcLbhH/6WdCM
/iOpJ3qibzvi3JxokSwWC5mf2Xtth2V0YI/H2pxWcRM+SH1kg07cT8E1fK/LuwRbTRNreDyI8aqx
zpT5QxH6u8zjQDJiMkjM710CSFpEQJdCqNUdzEMJS3nexVcCxa/JlhpmQO9tHH7bdJyoA8LxW1wR
dzrZrND8dJ2kt1PKHj7K5N3kxdcsGvfSVMuh0TaNAvCgOW+1Ht8WrBPadrwHG7SXbQmLkniuSePI
ofSw5W4kDiAK3JWqvWVtR1sU+vCMNsPUHBSAtNK79SJ929T6tiRFwLLwPVvDHWCuW5qpZe+a23ao
l8Powx0FTl4OLxm0ZgeIkDuoXdc1577AuQkPG1UT7iYQ4xoH7sQ6r5HmcWDBb+T6beslN67PnBqY
VYIFWxnlVz3KMAvq22lGPcTE6U223FcQOOyKUYqVsdfPkWKD6pBj8z0h9cLsKZzH6DnVzG00GdsI
Uqmukf43cq67iNqQTiN2iuQMuEoPqZGfUiwyveuDtqy3g+k9s4Q/meQ+dJLwnBggptms5fRQlulS
72KwQfWCzJ3QiT5UJcmb8iB2WBtnIAUyHIYU02i7r8ZpBbxqU3dkrxM8EdfQVVniFwAN5VCvfW08
2XAY9TRC9eJ8M0ufQ17c1HLcTVW58X28XCbG7mDeyg22QbIz70OPIWeZRjjQfd+GUcDQuywvwtSQ
xTVy31vRwYrcDWADch0UhbXty7MB+FP2qVhYSQWdEs1HzF87ZQE1dME9iKKVrPHUeNnwmhFALAz7
Js4mMB5khUX9oye6h2GETRGZr73go8cjF+Y+bwmQOzdV29ot74ehPMYMmDobk89QPg0MApWH6d2R
m9wXGEhYW1lx8V53wcEs7U3V5seYxkISQDhFKqPKHm/NsiKXmjhfXT47QfGQau6tGd0pgJM9ZbsH
M8xQeNs4TUZUuVKBwC79s6MMki3CbTZaSN6QFfnjQZpk0g3jTgjtq6ZoJ4C+NlVK4YIUuyUbE/pW
VVnbkalk1KSkN+ON0kOXLCJdf42nrlroNtlHVa1dMgjmUshzYoRvnL8rrXvUBVRZt7dWPjRbX9oL
NcIyjs8m6GucCfoiZwsxxYr+k0a1GyjzQdq3sBMnHhnT/2b3w8kGOiPtYENawi6rtZea37y2StDk
zaGqytegc0CJSowIEtrV1EQP+ViCxtBXlStup4GD1lfNWSf/wk+7y6iLs1NrW6PygIUlN35M7FIx
3VczAIXBmqB1bcNkH1sO3ihrB9eE+qdv9omWbNt6OFT9tgnQ6TjutiPwIMnWib1PUUvpuXHyPeC7
qaBVht/aJ8eEn5b61Vam2bcI2tPkoQzo3dVIUxh5/sJhMuizjlVA58fWP0BVgDh3DZEcYnradGxS
zfGb7kyrJKwv2Mw3Hip532230FFoKyOUWNugZo6HZudQJg6rDjzUZnOuZbtz4LgPSh49RZoXTDJ6
fizLSMUkeRgsvicWVx5rLRd0Y1Kwcplj3HIPaVHxrUi1U64JUkgoVeOWuJ6kva9M7JEF6+kIBEqY
kxfjwfuoF5rZM4wmGD54a7yUDXFxdnR4NUbERkj7qORbE4540UiILQG/Vu9B2i+ZrC7TrH43Jhhg
2Wzcal89M+GlDelrx6/Jyu2QJkSOJn7xOHrasRDFwmQ27gBvb/zx3DFprtDqwgxZVw3sGhXcRDSi
ZVethacelfTxs0Fvx9umSIS3C9pqe9jUESizsjn0DexVw5kVWaCs0+0AHU2Y9hGDAOPnGZaJxM4v
17lWv4r23ex1QHVoAmJHLjviBP69zSG68LnUIywKG7RB7/X380WWw38WfH/5+p8FnwDdMH9Hj4X1
LEj/peATZF7pWIFZ/CBY/605tL5QiJnI1NmmOHiwfhN/OgJTPd9P2uC0+E//YCGEROkvBd9vL/1P
HXuvJSpREciUkol6kOW7ph3Wagw2fcCCwMqQGygYRMSiYtpwZopARP5kT5iE6d7IggcIZRDMQEBD
GxV9BJ1cJua46evvWETkpkbDMWn9xihQFfbTGxk8jEam4TJW/gHh682k23cuDy3/f1mWcM+L1zhx
1j7DjMA82Kpae8T32FADg6w/ZHBzbHDRCXludhXeu4G21JjdZSmvJyxXfLIzs31s3IrEZVOQARi2
zHocQdJKAiq4S7eAtqW/K5uzmZRrF0EmMGnWuiL/alTvXbfx6+oSju4TTRIeZJnBLzQB7zYG4Irh
OXbVoU0KGIAxP82XeHnInjXTu7ydDgkhLiJoP6So16EH5TH23VXsY4DRmEiGDwQqcO6L5aRunKBF
u847OWTNW6WIqe14in02R5mSbIwLkD81ysl1TcSDG4B9Tekyn3FDruE7PSQGnDD3GpjfjPxjjIPD
MDyAzlhl/ZtR9ruONzSD0Vu8B20rN1iutvA8ti7msykq91109TJ1zNSjqx91u6O+OxjGZzAAlIzx
AmXPyobVQZ4OJiLqpuSuMa2DBzm70aN3I0iuLeD4ZigYeJp3BoD1mrmUn4L9CXtIFck6z8VXNaKE
mSwA0VAhwrc8YdQVdJe6rd76zr7N8wh5KWbZKEvWSrfIHRRg64PX3PNvaoP6Q0SHctBBWUYjnTEy
4LIR26EjL6p1DyCsuNDCLY/XJkvOilTMmvVgRhZnEYP0Ggukmp9eyjQN4qMzbWTxXjCLbghXsTXi
tUVVfOSlQCqAMtkt3PvEe/KyHvxNveJiWWsBUd0gPFPvahGfGCDU5zNKH046bHCTe3iIhhhjQotf
7zCG6l6EVwmLrdXw2UMr95jAy3SvQO03PUrn6ZiVKZPrauuBmR8ick1U9qPujgErVz6W9iAiYNjb
V9FgMKwet74G9TlgbO9mOWK3GXrPvqwv9hEpX5WnnQthrIOE22PeyJVE8qrTFMtTbpGGLBoMWdFa
ZRrS2eGm0vT7RiAltiU/jiU0McUMXCwbFpqp7UQ3be0sJBbYLHdDmlOgQlbnMy5kDJok3YSUkJOj
uFTlompJiLcqsn8aLqt3PXdeapvBY95SKppjclXd+yCH5eSHu6aXRxdTQ1xM4SKVwdbQ+SuR75R1
sK264etEVgKLxUXKh1QYaiUA1XP+rCIXBQN9hzJQ2FGauiK771P/IYFdYCL3mhTgZyfyELJ5V7gE
j46GzTIemnci8YjkiQx1NtVdaBCR4O+jSH+fJSdx9O7VWKNdvT83kKh1MKCNXkP0dmDedem8F1DO
PouDi6rfG4MVroh38WC+pQXAcaWWuXeK4rtBfS9EvylVf6Vt33VZcG+F1tf/l4YMmhQ+8V1Qgcb3
CcyE3o7Kt2DY61JWVWm9j2ZhciEA7pGSo2ByR3OcwnD1nE2faetKC/dZ3u6t2LyvICDkBk+OQSxe
Hl1Qu65Y2R49J97Hkr1GIHfsh1c5sPE2fyzZys/lRDSiGdH8c93im1MBhybgNM9gJpwRbkGOWJcR
4cZzsDRsPu4jvHW/flUA7kxN7l0wBg4OTZ2M0dE2rnGVAgmX0Gvtu9F/jnHajYLHID26AtqqTghN
Zr3+q8sH8JZMeQ3HZIHtMg76m/WkA2DoL+XDn1//s3zA60bOCwEtsBpgM/2qSdORmhCnOYOw/8fQ
9sts2aCcMHTL80B/MjD6dV7EvybtxaC0mL1z/2i2zEjsr+XDry99Xrz+up/sqHvMzoz5uMdExcp+
rTTjPsudr24/MnDAkjmkH74oHk20s8FYf+2GhNhXYqRoJYlZwcKamYeCnBA971a9F128KN7lM5yw
wwLVoc8KXbGL2FbZkhTzOjjVGWbnIR2WsRmeqr55nGqF6Mt5c6DIHfIhvvVtZqXMdapI3eQ9DRDJ
H2ZrAqODzenlBFqOKKSmu9zMjp6FfCANvna6/dBy67RF/1XAP+FD/hpn1TIVbOSIB9dF/lRkTz69
khgG6B6vFmG9Y61OGZ7UAUJgPgPgfJi3k2W/WHG5m5P2FOd8ymbHBk686Txx36ry0CvDXFQD8mgQ
zxMPYUkz5oincrgreutSZf0WbxtCanNZAcrISq8Emf/uTnirOf0bDMErpyScOceyyySL4BJV7x2/
WFTN18SJjs7gEgRJ5m/7EWJ81on0mkwuRs9a9lnHTEpfKmQyOb97Wt8FwIn1kORwncH3HpIN9Vy9
SaClL7Jq0+NSbNRZonrr5UFLwTFaPdlR0aNAORKWF5U1KFmyQ1+JdScaQtOyYtPp9evQTxeP4Z7H
hhZh9cmXaPsa4VzGjByD6C5o7ZNegwzX3ACQHW44WMzNmJ1E8NKP2VPhhJ9ZH66HNjrGRrXWxHjt
ZXsbFPJ+zNlhh4P+Moz6UtPUys7tV9+envzaA9gJB4DVZU92Q1qPwCe5ADROcl6wI4DXfAodpS2x
AYqLNQI1NFoXh4u6zm3aLm96DPWXShQ7J5Zb32hBfme7ri6RDR6YXO4NHxBGd9TKAVqX+AD5sZCI
AR0yp/FIolVCvjHoqzYaN5bK9hLUd9kkfNzoLZtoOnRVswqgi7LqYDZjW8c+AgFTqVvXIq9Y9OE3
038H71UtNGu8sZrgKXdbe21Y2VvqnMNIXg0Q1RETipZwlsK7TVPnBr3iyg76x46RVVw/+319EqI8
5uHAG1YgL99mZriJcDHF73VULEvQM54HxVxBzvbktTbp3Ul4FDFB5zqXfg0Grdu1vmQwOzrwZ8Nr
ZNwADj6V3OlR59zbrnHxQIXiUCFziDc4GXhNQZTGywAOgE5kdkthqAM+Nxo2sOWTM1UrDPrEgWIO
cAZU7IL0zlDxN4Q1j/MmW0h9wZz0zuuIu/aCAe9LH5/qhjzYLBoOkcCPFkuNYFfWM9Q0ABy2JUlB
SL6GhRZob9TXSfsGgwRPlVhqMTG7oDRJ4N34LfmYETkXgsbXQY4GI2UZjBbJeAjyx3YfoZg0Uz5Y
LlVRG+YYttwdE9IjeLJtHpGmlHBZ19G6kXxqsQ/shmj8F+9JYDE7hkQJY6AknG3af3vvuXS7v997
/8vX/8+9h1hSkvc8X6niR5PLNvbnTtX9gs1GkFotuP9+x5LIL+iDkHXyP8RCPzIcfu5J5Bd8ltx5
8LJZ/rJ++SdtsxDcoH/ItX771f/EkpSFZZFnRcRP4JdANuNwWFhWdheEgAmzLOP+sJjQmXFyH8f5
cQgeJ1ZxMRBX2TVXOg5m/TzRsRt8xmN+7Hq40pG/g8m3LQgzigdvZTQVS8SKVSEAsBuwwOu4UN1D
rurPwO3xsYT6t7JwT00uL/EQNtAUmnqNkZRs5zLTT3Hf3hB0cZUoJheuq9bSYGcjgsi3ad8nF0Ow
04L/ZX6aN9aLrQOWChXsd8HEqMN6KTdAMC4VqYYyrI4C7O0Yp+uhZgSuIae0UFiSEtP4OHNSIBGj
+SbD/i6Y+tVkRsfRrstjGvjaXsI5wu3JMBI6FP4+2su4C1Apuc33KLwonTTgML5ReroOBBNfp03o
dpJwU0TmS2LKkz8RfOmYG0qKjK2AvY/N4kNgOR0BMRoprzvV/GNcUjF7OQQyA8JtMW2TCSjxhC7I
5exo5s5Cr4+JT11bgaFfFImxTXoILn3ruQvgJiSMdvZD0zEHtMrN5FLkQ2zNRhX/u5V3oIF0Heua
YzlIcv7+EWc5+fsjjn7tz6//T2mLhdlh8EX+vDRmpdzPR9zVv+CXshDjMZiz/3tL+lM2YX0BiYCb
jkndX8lDFh4nHnx0GDMY4h+R5nkJfzzif7z0ufT+tbTVtD5Bkx2JXd4/Cy94SKr0asXqMKbTRzr4
z7ZSc8ip4jE3cFzSqHV2epBtz/MyoKF2DZQOAntp6fvBMtSru7iGGuJjXJNQkque7iq0YWSjHVOk
yhkExWJPWQJ6Yx5gzyVat9aqjnhA1BGWxM1bAw3SJtA4qa6zxQejlRRfh147xCKFMC/btzTOiDEt
ME2xZfMhzHfIPKTK7pNhuDcHwA2Rh/f4qvrxYuomPSFEnQzxLAAwPTqldbj3bIdOXU076Wpon8A3
I4YLdabarcuqM0FxF10Hl9GUcZMy+7Hb9EUEr6PPcCKMRLEEBDeiWCuuWSVfalLT+YNtA9kBcYUU
R3JNkTUPXuWvB+M6Tuq+DYK9GbbNXEHDvjYYoZC33UtSI7RNaZtPBfbCpVO5N2JKv09QBSdfewsJ
D+kSZv5mSUBh55iHCsFaXY82shZGd5N333v1PnQCCgpPkm07qOLYRqgn62m6Eb7OeC+DgW3Le9Op
HxrL/3DlZVBYGjMVXW2jfZJef45ai8ETE7vYg5ZDcmTg7YtJ3yq2eRoMtiEfH/P+BLcbjKJABqO9
KEFdF07Rvm3rjedoj52LaZtMdNLgax1QOol8BYiIGJt1GiIjmTPkHRD2Db9JWRhHieKOHD+v/a66
WctiLvJaPcVN9ATm+15pLT1J6B1YHH5O4YmcbaciWZ51ONPH9eimq9R/BxXPfEWuLNES3W5s+zK8
1Qz/NhPAnkq22C3Zt2gF8yJ6JKf2Y6y1bOmOSNnYnvYGM9BzokfHunz1cZBUQ7Ko9QrVIFWWKGkj
Lj8UdKwzKs3dkIZ8gpB17BlGhUGKraW8TWKDlEsc/k5rIRtM116gNlLrD100mzK3YfwMdz0p+/cT
OUXHugMjZWU4cdxdzSZ36Tsl2TovGVGGDWkpZbf0iN5zG3c16BnCVPJk8notjGLT+oSYlemG5uih
thj+VSxwijZKsGF6D4YZwkDx1kFG0AEphsXi3zup8MiNgn8wk3M4WuX/wZjlbEb/8auQ+n/5+p8V
m/0FnLg7G/PwXCNn+8+iAxWc8Cih0Eqjofu9YrO+UCg5ArWNw2biZ7FmfTFx0bh8G/HPRS38rD9O
8j9e9Z8nucpSFTvBRExR9b1m6n7gWaZ19TxwlBItRSy++m6wSgkHWiZ+k2y7MsZqgb/NU5skMM8a
27O0Cm6SZHrXXO1s2EzUjNcB0IHVmZcwPk3ljsqOMC55gFPgBgfmpuyc6dvD2fuVbG0Q/KVPPmHk
47Z5zujeCQJapJCxq5YsxoTjoHduS3M4p8RGkvxxgDbHzDs3V8j0vnsGJoA++ai09CSy7351MVjn
RSUg2ezaAlCwcL/R8NjQKIORwHMUo23nXNKpf3Bzd1mJ4Vp7xtFAABF6kCSC7qtDJKLdMwU2rZJl
BRPVfZP5TyFjSXskprRxxaZo4fFYFpZy85wM2XvlGt/rnKGGU13DmHVMM+ZflYaWrJMESg7DdpjE
KRHTaWKh5Nv6aoCUAGACX0+F/RpMpcHlMK7JKuBJrtk/wggJTprm5BdP51cn0aM48Rc4NhaFoB1Q
NFss9ZsZXuaUdKvKn5ZjhP2o1XdFWx0RMTD/8Y6hCzY3GYMbv1PiMDYa76i98pIOY3PGFcawqenn
eUJNyhT/5skqB2S+Xb63czbFsEamybokWCftQn2AKn+JLPEt7KIjU4yDgLanZHJwRrXzwxzemA8V
G0qf655AZH4OFgPuIgdMpqKXNtXPxLpAfxKbQcclZVoEPVRkwjN9vo9wChYOmfFj8Jj52VaQ9t7j
xWwRP8nG6lcWoene4KxVF+4tLdzZHf/VhXQkU91/onmW60I4UFMg4b6OzYBB2Q9ZDXBRmz7B3k7z
GnrdyKKD2FJlfho5YsWpJ/q21u9VXpr2soNo6xAaBTjJDY46CNZ/9anIkJT20AbGg33j79e/zDtp
dP84Ff/8+v+cihxi8hf5788udj4Tf+lUf4drOjDKmOwSQSB+WEh+ORjhRVDjoknUf0Ao/kkXizn8
rwcjXmoaY9YGuF/cuQT+xV0y5HbvUTqku7qK89cREZaQIOy1rR3DYggC+ynzdaYdYukTzBc75TZN
XfOU6dZwGwkGJVOjRYS8uPLOiMEgQs6u+hsnAjEbs2Dw3S7mq3z8C5HJSdqV8HWzbUxhPHWHTnQf
VvncauTFaLpOZcykMvHahYyR0gPBQsGip+fIZDVpBaVPJDUKrH7YMXvrIGFqu4ZNxqLSMQ5E5WNV
FZcs6T8QhmwUbryqNP3FkIhvU+/sKhcjI0mJW+nnCPJjuF1dXTyMfgOaemjdi+kEiMiSMty0UfFk
yQ6t2BBlJlvQsVs2qI3I4Rs1qMZO0WxZrGFVlvK9l80FcsKBIG1kvHXw4Kv5X7PrCYruFs7Y3huT
eNOioLS3Y2w/l1216yW2ja71sVprrzYb1ra5xlF3MFL7Wz9o+z7tFrLkFKgYnhG4tYwGqiWaDYvx
U4MSGvj3ieXQev7+kXoJrWAtuQF0cMPsShcOmMXI4k1HfhWQvBwxig3Gq9EMq8bCcWN1C2E9uQVd
scO8EPYXOSyQLMLHIDB2LKi2Ph7k0eU3mSMGg2Y7sUTvO21XuPXK1R+m8rYHc2x43xLDfRLMiRvv
SZ++RSA2XAMPc8hKHUimb1nskkoQrdUmbMzNQBaMOTMhXag3mHTSwTs5dcsoA1NIk75Ydv7QC3sj
HbFi0bLrNRBRnr0Y8CrqdvDG0HBL/3REvrwamFQor1jXKKPccp908f2YGqeqce5K6LAROpjR6FiL
spntXGydU7MvkvC51rxLSBTLqqqwBZbAKkP53OjQOuYTFMkckHPzKYu9+3pMCKFXzPbbz8Ce1m7Y
8s7TbwBnNnNEZIwwAvAqKp3H66k62al9jrvi6hcaTMxYfywnc9kk+UfSjhsC64gLkyxzNTBPYeTu
pUAWiOMRzAbS7AjVmXWchVatUpvUmn8rF/Cz+ihdjwwuj+DP+SpU86XYcjvm8zXpzhcma+L8wl4l
OPXzdZrOF6vyteYWgFERLqe6K/kMtV320dbp5P+ry1+AxdS+0nSwa/yobv9uUcdc88+D/i9f//Og
J2KBOQnLOscQtvOrj5BZpsUswwTf/MPbze3yn2EGc8o5ww/M2/xff5P58NO5O7gBbCYv7j8aZuA0
+ctJ/9sr/zHs+OWkb4JwqG29Vzu3/I4/F656i382vFKWXJKqvBnkG5sv+Lugszp1pxH2LidjVU6g
yqHXmuQgR6ZcmR5upIbHqqDVtccu2uU1VG+NzNPENu67Jjyx2DgatkHNNW4GELwTD2vRQcVJPZYG
cJvl8BiwCGLvsM/RPqdCQ+1j7AzLXzeIebvMQF2T479+10d5E+jaURmEezXlOmV0IhASRbF/0JuE
b3XpObUjTb1GVr23nWztyeGYet0qg/fqT9EhcfszDDc8zxP05jusoDTz/Ucos+9O4X1Vyr4P/QiZ
ob2xcu0bPpNnEDl46Opt4cYr1liHrFNkpFqdfTAJrp0JC6eess5XqXjIQxre2Bj7C5x94uwwZ6Ap
XRlqo2nxg+84GY29OkayfIwDmEv4CJFX2vq07xOkHXG1MNWj71xHTHdq6Ld+l26atOHOjehQnDh/
aptkM8TJtggAwuQh846GUIulgTBypfWhsVBzPEEZGmsRToK83yxbhVX2mYrXYphr3eicOsGprfrb
ibdzFkyAjrjvpfNmAtQvwnvDwQfoTWc/0bZdb983hdxyK5EIl5obpYDpBE1yGaEkFVZ/9QYE7a3e
ffN6FJO2KYlqs99Ykn1SY++0kLjUVkP3ZV5sUHNrqktjBWjXA+ds88tYFYMx61JAYQ4i9dZxm/UN
LcNMwGSvdu1M8eH39h1IvxWs0W07pW/u0COZwO/d6RcXPWekZx+hyjdIftQUHKuAUxxz4MX0QOvk
487GG9lPcOhF+THp1sLpd2jIXmMb6LNnL5uCZFLYQT2Gd9IUVr3F9sgkb3d67TqPBAKP27N9GlFK
9BCDRTFLmuQG2imkkZBkte5Zsa/Vq+q2TPDf5dM+Bujna0SBeKEAv1pgxtf4NhN4lAH7kGynRWje
4inm/XCO+I12APX3skh2us/aSuTDZ+TnDPnDlzj1+cdFdxP1IS1ZiRUBnVJOrHmuUmNtadkHQDyV
P4mS8FbCDdFSVza5t3BXqjTct/GbLi8BDsfQLg4tqAZXq9DH3ckOz6eMtxq81TLW133/ObjRtmvd
rUnFsET/MstEL2ZsLbXmGnQR+Ff8UwUDPWRapGkQVF5tGx5PYE0oiNBERch8GsRTQBlbPvWNfQ5L
C1IRD0/0rMOXGnA2CsB3WXbqEbc3/r1SL4V8bLv3pkAyNpyz2lzUAPvm5KXA3zjqmxU8Wsj3Yp5g
l7QGM6pY8ubL1HVWMBiWJliDGqotOfe+fc7EZ2896W1//je3Lyb7LoJ4UIogGv2/kEg/hvi/ty9/
+fr/3Gro53QbTex/txu/DHXcL1xN2HLwHNm/mePlF3bAuPWZ4PyAmjJC+jnXkV/oNDggHWTI8JsB
1P0D7arhzBP435kJv73wP4lI48RAg7hQDEp2xSa7Ua9F7+vv5qzdZ0ZhbYiW1LGP18gxozkMxJKP
oWiJvqzxULCKGsx09SNTz+rcnZ52a3KP11zuDyIYtm7PoDclmLmFaadmDs8tgNQz79YusVLM95Ra
DpWfEe4su1t72rgMJAkvvYy6S1W51mMu2mXKjcpqn+ALklIyHMwtvKOk3htJdZKDoZ/roGEcXOqb
cnR5iVFx6HtAdsrGOF2fkx4BqqzivYjDBwMDjyO1jQ6J8s4cOYibIjo3Af5IJk3EqJxzp33R9eBk
kcNdoBHNhqfAlbdMRhhUD8aWLd6TQRAK83xypcsyRwlGPbvUUSVEVd9i+54qDMVtszdGZGeekmoR
1UZ+Vt6H2yVISnXCEoO1lrQnK/Kh++FB6Nscc5R/LLx2O+r1vUEPth0L74O0lUNoW+GyC7KtRnyY
3ol05dfiG2LV59Z89dunHB+GUWcLC81r4z/G0auNYhMDELko4mI3EQk13CXOwo0m4CsZN+0Tf1CH
QfTYuXBmkC1PL7V4V8aVknodyntbcWca5nGObSCYXa+Tjac/d0N8nFAHeRpSlopsgbZub+pIwctK
jqpMduGoLR0M9BqRukvyipqdbwflwkleOoZpou6JeKsHVA5G/1oY2gPv3CGv8ZY63PXuZN3AbHlK
LEIB9Cp4d7W4XzUOaRF67XxEKFAZcG+s3jq4tcB7hXoTuGmbh6umIUQhrClarPGrnZvfHbvZdtla
UKtH2duE0wGz8I5keBwlYMJzAgBQKPWGWhbhxRPEwZLyyzojrLSdkQNRHF4b+yPSQhYZ7UIM90Fo
z+f7ohtvbaTIbt7PJV1Sc4V2JF7NqsTsoRrQRLByrVLd+ZzyOWA7wKzC6BaNSrwiL/JWaxij28Es
vNiSKXXAlYbjBxUFOeb6/Fb56mKzol+5ddysKmriVTr3qTOg1U6mFQBFroQIowVvYynwuHOKZ8p3
9knS9oumjsKlCt2tEt2KhRo3CotpZap152sPA45hZghDcmny8qLzBtUl6YNNmJ+Ngvi4uGj7Nd6n
R2WgGjNEio6VJOTCItDYoY+TPdItG7tsUG00kEEZhMseLmKAWa1MS96Wwi8ZTfaH0BnfGi18d21r
l7Z+iuZ2r+n1TV/ivMNoiwRLI5bYrv3Lv/nWmfscCKtiRlT/n70UW4c/e6m/fP3PW8cGxAe/3+bm
mRPpfgFmO2wZ8Cs4uDSwQICXY6L1s5my8c/Ca4OW5uGWnde////esX80ZwzUJKxtvvQfmWQZtf3l
3vntpc9d4q9jsyzQwmlw+3LnyU8HjH4bEVxk3MnmnujlOsR3fQ+npVVY4fRrnzBGxj15wOFT8Nlv
imtq3UdAm8q9a2z15sngHFe4oNaYGES9som/HACZpC6H6RXLXNoeVMXEHzkH+WHelrJRbt3oWZt3
cT1xV2CDZctcYR2BGmGb3O6M5gZdhgN6o2l34GD8aUXMZN2jodv0/jFM1qa79q6ugwYQ+B+rXTaZ
E3rh6UYbbxW+IMhVL+C4Qw9fvb1LPVZoKz3d494v6LJ8ZjkPNtjB6SEFUGR8VyE4wn0lT96nK5dZ
uWO72DQXG7efrvh53bkKTq79tUO1YZ2LGI38xFiRG6a5GOnZGrajuSumlU8m3SJ+jB+NTi2qZ4+U
jmKVvDERC41VPN1Ycm1DN8EAWvSPPk2dkT745VOrnzuUhg7KMz3eh92iZNhSnXOYqbZ4TazN4D7i
LjNgmGJybLFcEQhanTGqeMnXmPhytosJyGrwr3mxF/0nKXhtDJ6rtcYNJQMTeJM+olrURJmE87cJ
CWaAMT0JUlGxX7jtkt3XEta/0b1aVrREu4TPjqT58DWstm74bpXbQt4Wxkce77TplcyChYuhK1Dh
ysRoXPyI9PNZ31L7M61c1iIxl5xkn8m5TiCAd85B+gmulpp8BjSN2mde7NzXYDzMKQ4GQjQCC1Hf
hfjmIKNhJ2xrwK/2Y1JVpzzLuWjze+LeVQgwJb7tYHazXarWJsgZW9BnII5MWLBK/7uPvhHEZHgd
OZ5NmlbS2Em/2WX4X8wrohj+pH733qVvkBeAM5J1OjFUzGcMt2FtTKQFWxN9e1uvQti6TyiEvva3
NCjB9xkGW64keagYPty1X2wKXM9zDx+wE36J+rs8PQP51p5KYOogxg7Zrbsrz9BaXH2JzQ4ievZM
mh1CYtjBi9wB+LPguF91AWbvN/ISq2nDnqX7TD872u1vLNxLRPBecme6rwJ8uXhD9xBpCyR847Bp
A1LxcG4u29f+xakXzud/cXdezZFb5xb9RXAhh9cGGuicyGZ6QTENcs749XdBtq5GY5dvqe6byvbI
NSNymiT6nC/svXbAv4zSWKJxQgW/4vmOGUn2KwhC/H7QrQhCxOZSaB63KgTXortkkYv2t4B0FNjG
N3cN2GFGIGnKxHQjMzM1t33xjcxi5omiL0wdDYBDTTbPasKmgRDTdEGDM6sopquYOOUAOs/W2hVO
yZBswxh3IUM/YHEOegD89mX1lDWbNjgmghMH9qDfO7wY1cGiSKSI80+JJHuaCsjunDyYz8a3qJMG
/TjU67Jyq/Dgm7uiJjnbbcqtMawnwcFdoqi7oXumYlhKw9wBC4F9EyM/bJv8NAvrID1Mmd0zg+Zt
5/MFUoCtBK/Zdlt4tkR+LyP2NVd4Dz+d5u49eO6IxL5RjYCxf82xs+9ZLYrkd+Ebib0Zrk6oMWYn
QHYdHif2sjhNX2IpdszkaD1aj4gFUsllAaeHZyg2Jrs/YzUJLwJhUFn5POBnYKyDUVfeAJYXclfo
HjsD2agNriTGKYldYxG2TJ94khgRwevdCjgdG1aD09Fnpp/1p8D6KjVHrnGSUfFALw3kcy6peKmG
z8F/H9p8D816Ur9TZRH8GOYKHK8rkZweTeYNSHSgx4QMMp3pDvh1VOujNU7EHcrtPh/W6NRhmBix
o8dEEDuztDfitcjbpnBUA9QwhaYt3+QbL1sVbar/ICocbSuCcr1x9qNli0y75MQK1gm8LHXNgkT6
ZBWN2kafzpK6Bs6g+buK/ASBRxS3noVeKYudSVrP6VN/HHDdZgzO6Ff4bEQs2oD19v3kspJNITT5
x+KpFHBXw6JCoxMSCYjBzyBgEJjQptPcIxY39LC5F+isdWwLQRD6Z0cuT1wcL807NHDyGXz4JrXT
KDv42pr6hICL4CyTjcOPFtoI43hBrkiej9ZTh1QEF+w+n/ai+Naoj3P3QgBzVZ2M8pw1KxboBH72
0z5OD1W5V1yrPuLkVwAgbdCmrxV4Zn3vwXQskwPgwRQ134xoOXO6eEcim2dtgb3wXwMp5BEw7kYv
18YrCQW3YcNvx9/NB7ckGxt+9Tk+gpnBh11wfZ4HCCuSJ+dn0bhb2j7R1s3DpBNp5k7RTWk/kp5c
Mx6BxAApA4EGeX/JVqZp9om6DYWbQlIBDmDs6MQvjk5ymRoc+sdQPQFGrPOb0r028vtE9nIPVtOy
TinFPT/7gETJiGlhiUygKmVmmZtsC2bTaVefgUf+hMd0qTrEp7xCF7ZqvdbT3od531woOtiQvImP
MySughzIaROC3vJXBP0U3Ur5Vje7enmVK/1DSTzifPwPXiBvPD7BY31rT8KP6pENSZPZUeYSUJ92
ByVz6tm2cIhfB7Zy/PwiTkYMBpyDoLvZ9jziFcpau5txtLvN9Ln5+1bCKGlMStFFlqiI8m8Mv/+2
VRCX4fzP85f/8PH/qoQRQjJCYRNs/nM/sChX/rVA5o8QSDOAwVbM3/2b1vmPShiBJDsDUrn+qcX5
oxLW/sGaV8U/rIPCElUk239hAsNk9pdK+NeX/ov9p5Uahss0CJsWrInRntrwLTCFb/RlR8sINpkZ
P2QNa0igXMTHyVswVIxBdJ4eKzFWdUoqATNhZqqAAXDxpNFnlDDSnksbNc2rKI+0uU35nXTBeop5
Q0Tyu5Hcw5ToXMN39bm7ylH2yGwn3HdmmaGB4wwXueCqTjvFIgu7JNuW+P106jgzTq+jguSjYCI5
lvot16JbSPFE8CNsNuvelSIiwmRf0yVG5McpSujI3bwuJsrViUvLTKRzE8ivBPkd/FD3qopymsHH
jPSnk1zKKLpL2c2UjHrAhwODSVSjNAnzg8rwI4/PBRPdAHx+D+92nod3MAdDRhqVMmRwaYSXUMcv
DaEX0nu1zhjArfqRzOg6dfENKtq8nzTK17jK4Wo3D2LlW9dAE7ZkUtVis9W7h3mK4SGOySODYQLv
wZ84knSVKVmFoHSXPOExm72o8Em07B4sgynwXF/7uHlI2+qcLndQUNiJ9NQ3pRtVexzggqg66YzV
Fg9JGlne1Kiryccyweg2wVpixQ8BACw8wz8C0v78ERBMiyQlvLEZaMwfObt0YSBZWFeyVw3pq2jU
CHh8NivKGeKMh+xxPVY/kmR4L8ZiI6jJxYzkb1WjtkQaH60STXvQlk+TFPAi+5Yfxdilqj0Zw0OF
iWtI6xuJLiYy73pbUZjkMibIMjAOSdRsSDZ2Kys+iw3RNrUfa+u2xZirh5iQJj5H+SpG+nsn6y8z
YblTZYEgrK1vo02fxUlwzSkni6WjDJsZ7Cdykl7/zmcdam2Y2RLffKyH/4ceHET/LxtURNW/fvzv
Xb+FgFDh4JIXRvaf0NmcdYy3TWbHnK9oY34Wy4Df5/TjTEPkt8gIOYF+nzb/ht+HsIf6hjRame3q
XzjrzP9ASvjTS18idn/u+mdpYKwnJNLGvIq77ImcPCTQ2+YkPeIzxDf9ot77cw6uI1oDXWFtliBz
wVjMeZY9+NSHpbnJjL2+FJCUXlHH2RYeO4KXKGt5U2Nxh4KwDyxnxHJnHVEkKuzg7Dbz/PCeJK3N
Iws0fzgFOqlY+1Li79kUqhMcxVe4yFATsoF+86yTzmoqDj0NCDoMbeCDcjLjYKXO1J8A6myOFVVd
NdeFbYr7i/f8gom2UVznq4WqmryJqY9DQiWoY6sgTpO8BCbJDOfbVuHPaW7ce7p/qniHZA8C8Lgm
3QXJdm5fquKHqLmm5pLPla/D+Vl7GVL2k06juSpeLFjhGPgpNeIlrgvi53sARLQgRvo4pjZpmtL0
OW704qDAaGHfSzxAYa5BFH7n5+mOxE6ncxecZfhJ3rUf7qiDsarjlWGwqQYbYghGR7Zn8s1titWe
TdWLFjooIpndBTcruRXyucObM51m6RSR0NIWX0HzMs7byfSymSpLoqe7hnVuA0px0q61S4rwClfi
2nhInhrE+BZajsUALbhU3ixczSu/zNW1V79CYdfBIoSjZJJ7jpTIP4oy/FpP+wAezj+nxHmkxaEg
Y0xKEsFVqD0ru5ZB6PbzVyzbteD0si0ToJajonlB8CiJz/O0KE4F23zolK/4SSXRdi/UbsTwANiS
Zq5KXD6JiQCrIHoxYUjBBrBRv6bBJIb43A3n3HL9+IuBxESVOREugppyo+xBvcW1V2+gD9WbUPLi
d9pLxCYlLfS8ydjhAwhOHWXaxCGuPk+bgQ6na03dT6JbIahSiC3HYsdsd4P+S0IitvTS4bORIFqn
WFyLEt08gxlNXI/WAtbV1ox3Tb5QdENo6ye7nWy5csigDPnetulF0p8pU/OrlKt8j59SweWbw0Yj
9gAbr2qJvpSLVj9nJvgiV4q+x+h7cf+xlKX3HmK3jb8r2VZGmxSaxDhbbGmO+Y4BhDVtke7n2Tqf
VuMOiGtffaoMuwwsQx2wCoZo2UqvtumP+oc67OFN9ANBD0CWEXLhm11Z73y13NFMq/EqwkHoNxqs
oxYN8BlJRNrYXUJE/MrcckPjgQSR+wA1qiEL1KmRgBW2wgQEiOxdfVUvLd3s63QZb/GP4iVQaH1C
WzxPcHEZRIDmb1K8VGdtcpQXa3KbJ72lcX4k+Rj65G5Wcc5WsROAHOun7hYJ23kA88zWHh2bY4kv
XFeNlu3bjiRgNXHjSr2y0a3Frej2maOpZ014juXuTraPsXCAJ3/XTmdACW7S0YquyK/wWxzQ5N4z
RjvExrT2p69K24YUcOnrXG0A2+Oildv3+K5L62Gn9ddmS1dlBZENrWs10VmjsaAlgjQd3YcX80E0
PSOBhSzauZS76LTeS8NVKnIy3a7HI6dey3GLpNfuAvIrcG9zUBAIJKgPWvleMiLNebDQX488wCb0
NVSsPEslGkBUANWKQB7lhNtC7mjVbSMFYrExK5y7yzc0yqTQ7qw3YTyOPKwljIqKvGK20z6OPI3b
PyZo8CC/WRvxiuv0pcebnaxwxZoij9cSlbRudUarAEuc+Vv/4IMJOMykj9cOWbNwzd/z95rtP9Q4
yUaWUFiu/Fw8zHd28HP7JYYnpX3ScStv5E3p+evYK/Zld61df53aGyQPaxqv8HHGb4erOh3Tw4LB
yJgAMM8UlrmJyXultPNgnS0bSWdGJDw7mzzxWMTXR/NBuUpXTieZqmpif7MSX9KGBhp524l6MFJt
dCWL4JMJpbCGVHzJq1Mve4XvNXw2Yk9gMAI65f3MT7BHQm6n2mOhr7tLfR2PxUPD0fKWfw/7br/k
XuHX97+7PaNuemyBbPOj9BnduNQejbN8Fd/6V2GvnZUHBeroqzSsmP8wROFN5r8zXfXfAJkQp8xk
Q7NWBDicykt5wfX3lL9Ez8pWexzP6UEcnN5t3WI/D7Z+mmGEs9nCOJWHN/w15tuEwPta/EgmAWHD
oVRsNXW6nXgV+udUJSTxAOMc1weOpuopOXXv4cUE18P815kYI2XMvbfdTSHQZXL6i/ne3TpMWxrp
VEgToZI/o9jWwhO/htOmMDx+zUWILytxY5o7UdsI0V70hH32gRKK57X91Omtg3cIHChJ+FJL69jh
BRIOiPFA1JhvKWG2/rriG57zNxAn/2Wl7pA6YWYTSd8EoGEArqCXGKvrIn2IZSSSRBU67Us4X7r5
OBOa4UnDceLJn2FL2s2YPKvWJWGtNpTOkJwt7bQsj90odhnGy476zA5L/ViE+2/qR1c68bVJbCXc
VUxiBjcb3ACBUPyVvrUcVB7BDkW5ERnww/YZGZXahbbtv+WGT7MRkic+QZ5/VMnf3BlJp6qZEhtN
tBcYH/971/8fnJG/fPwfXb8GTxo1wkKV/me8wB9dP6AwVBf4eDA7Gj/vv2CGIbeiRzcAPkMKYcrw
eyWMaZI8D0Je0RQusou/JiaUf/XTLM7In166/EslnHLFxG0vyRstIoEv68Zt3SznR0QaFPQj6s+t
VCrv4xTY6qBua/YvYThvlbF8K5r0ZrX1hx6kJz03AQKgCJNbS1xb8yTbQjk/ZRJaDnmKXyM+T2Ki
+e4K025K5dAZM6kmFCP4j6uETpPaSByzvW+F11FU3+qSUnM25W2eqLsSprVRN5eqCh4UY/wUl8TA
OUPKZGGdwGkWX9IFJmGIdIzCXvChIKsDu7DGdIJkAhjxlKQjd3soLMDT9AWKq2OEFmEj6qpG1ZUL
KJqN2rFK+aVFCug/iYZG0EB+1BFwJJn0Evfjs9BqVFH4/LTkAI+ZwjzczMjWQTbZk4BhB0oBE7a4
vcR1upVb3wkklhZ9uEv8edtS1qQ4rcv5Wxs/u7AixqnikgJSqoFMYmRRYCzEbqR3BfVz7y2Ovhr5
CzYjt0iXlqG0BU06+mXoaQVhPuI6DxSn9FERRyXya13x5CZOHKt6zkzqG116UROKCnN08iz0FktN
mAkH0dKWnNp1a3Rrv0nOo5QduqI7qRESNHCMWFRt9mGHcZz203xS08rR5nNg9qwRrJ3EuDgvum9D
HWkgyprZBbeuL6MqS6E4ihyhIjQoI0C+Vp4y3XwIEAZWc5h7moY2RK/bjTSBwx467saW2sQg/fcz
JtihlyIUh9Fz2Mf7KPKdieiIXmT6KfSsHaEojjIVsCWc51K/DCNlAgGCXSnpZOTepZnwYKu9mTMe
HLo1FahwNN3qUVqJ9E4p25VwyjcxTisJNFhdPfhCv85p7AIr94x+OI4dABapcKNmcDJVfl5QK5HB
7yWpJ3cDYhucQ9JwEGl8cAAb/EjKji2tqXu98j4kJQ0PFn/VIlOsa69zbFL/D6eS0kitQKtCEy4z
f6OOw2MUYmaaBqg6Q2IHWaRjgBJQhJS6kytcol1GmjoO4TjtbDnI1yWksgR8JI4gfKcRfuFmDazA
UczC89toa4EmGTWdtITaeMzGgVDf8hLJ2S4WSWhWwG/oPtmFERhfqvEynb4Q1gJ/iXb1rIBGY5nR
tsStxcpWV4cN2nK3Bw2dacIt1SgBK5+5MAGd6fApzSWgky59ksCxD6tKyE5a2LhiEKzzXrcB295j
4FTl1LM+KhmE8zOMXqPAQAO1YF3SXVERTMFRYWKm7SjGc3lXTNaqzQJ3zqtHFfho3oinlJWzTm0e
xclGr6KnxPwRDaXdYR0Log957J+mpJZJpyi1nZ4lF58gdEZuA/XBR9y+SrQMLW1bnCg4lWEGx9l4
zgl7H/N2yZJz2pigpVCWnyfR35pl50Wse3hMdgVrMRP+wt93MoTDk4kzkxZ98ZiKi2jjv92HpvrL
ZOg/fPzvkyG8UqTpmCYX4jKz/okUgLWUvF1uSV3H9q/9pnv/fQrOqNsi0J1QNVlhMK/+pEPkj/ht
oJ+isUztoaD/hckQMYy/TMF/eenqL/eh0OlSNE96sQlZQcqk8CUy23C6fxX30zZkHE3lJ+IFJTkA
Tvq4gNTRvq4jaScx6R3P5l3YYLkBuN0RoTJesj1l43xhv2+48k0DfOzIJ9Y7+IqYE1sH68DCXmRr
GH0kHyjKBCC+DIBW1Ua+Pelr5St5Zt97EG97Tu31HlnJl7Lak69zHi/yUTp3O2QmFP87ZirV6lF7
rqVbQkjiq/Gc6SeJfJ6SLFo75tXcjU3M1tg1NrPMmpqxycRqN7IZ6EdUyJHD4l9GuotlFfrzKW8c
jvgaQOQm5v9yE8n1U0BwUHcobv0Xqbdj5tPtfw8hofLYoXaBuFajowx9SH0S6FfACDLCxyA5nKe0
trn9n6UzBKSBqCNE3AxfHrKn+JEC9TQegr2xMTZAF49W8xxG7iI1btaFuu5cyzad0B3Jb2AraT0Y
MaMPYzPVvE1pHcpdzttZMHZ1+ihZYKRn8yqARS9dhAkovhtI0d9u+5E/0Iy6qfRsjNCwMMYTlTNA
eNpVElfLAHoqQbGik3CDjODAH03COmJ3np5xC2UAMOEkPUNhMZR7JLJe/4jKC33LEDO3qrdpcc+R
G6gqKZ3gVFIv98/54PH35wN7useqvwoE4gX9Y96zQYwvNfHJxq7X12L7EddQlLn73LF+E4ZHqXN6
T7MDmwXD0jmPh8ray2O3dMRZSe+oIVionzlj+dHvg6XRZUQmMETAycxS2WKfHfprK+3dgpF7EV65
q0g5KuieM/LwSpOGMNA9ibihJDshlMUKALqQOqK/J8iHOgKdWE6mXkcbIc9svmG5GG8sM5gnfY0E
0I07sWOZbNFMaIcGyEM98dHjs4TIs615fNki07tWpPQ0r3LrmM4s7HPhhNafdDo372HaN5YTRzJi
COZT5oBkonCqyc3YT+asI6ZWozrs7ait3JrteAYRmUdJQcrAmjyoHtPypON5pXjyO0CX83umo6mR
t6nB5fXGPl/M7p3C/P9cdLAFeBgVMFhPgz5slWyT9Dmfj2eaAozCdPKP3fQcRR3V4xp8Py7EQtiC
aaOrPBfRel5GvPDow5vCm2aAIhpi/5vp7yTlmlIxgD/ayR3Rp2gbUP0jDIhfcpAKPkO2yFQdMj5V
vl/AMCxkPEwonpiWmbjcCpnbp/4yZ6iPAUvbYjMXjG8YQchuEbtquw6B7tDX1yIg0x1JxkFzRUVk
AutVik9Znh32L2zVCv6299HkkXAa0GD+SYMqh1YSBRV+Q9bG82NpInsS4VfPUHqDNy7hUa8uGtUF
fFmt2pSJ26IZwDwiwRFFTNOKe8D8pQExO81WLQQgeYNhpvfRXS5ZSDop2gYsMdMVRvwyETH3mCEL
9Wi1x8La/32vUG4kZbmW2D2IC+Lqv1+hJnfevy2Sf/34P1rKJZ/4D2g0zeHvLSXR9SpqSRWmDlvs
P0n5kVSyYKYZxVbAvyH+5E9DUrmY3SyY2aq8RJ3+/67Qf37pksrlumQgLulLPy9XLLFQJGC/+gbr
Tww79bPuSNGGTEDylqJ8BVHoFcDzem0j++MNYg3o2iHlOD7i+d0HwxK09dpou9R8EqePlgNtVz5S
cxNzoe/qQ5euiieLN9JsA10HLhLd0osGVUdeFTfo5+fSFb+744AUqmPl63RH9CrEqgN9PpZMuhAW
Fza5x6iI+A/7hnnPRuUSJU5yZXfJbpAx3kr9rs+pq+w7QuSRV9KY4FeJnVG5h/VulE7pRKqInzoi
QrmIf845F5TMITyjn+fcJ/FTw3f7YqH6Yu7KbCjdD5WrnURsc4VraLz5vGS8LvS+Dwbpgb/DFg1F
wAnZ4jzm78z7ssPsidv5ppzIjgvZ/ODgbVacnCVDsQ4q/6r7NK7yS/lEnhxREgcBBuR0pjcWP60j
J+kWmVQSotlmQN6u8ACvPk3HsoHjbEEeFjuWv+aXcpNuOE+NtXiBf3yT30lgYFksv8MWzttrze/C
5ZfI20M25wwn/Uk5QDI8GPvm2j5wuF6He/lQvKEDUj6Uj+o+b+YPpG3iZ0NRv0JS6EQ2VJ9dtOXY
Kw7hiZGq5gHcXef7ekOK/F7ZoDR0J1QqHP29XZ26U+dp++Y4b4h9wCo1P5fnGW6Mgzwods5wmHiU
2E0AVQrdrUD06CJrs/t1u279Nd9ETvSMyWm1JSgaOoet7AQPevWle6jv1A+rut+QwiEwQIDLthLb
lboP9/woxQP+ySfhmo17Tk/B28XwclwYmORJeeWbdI+XlYlXzl6he+jsAJ9WF72z8/u0L4/prvWS
z4g6ELnPBRCyJG2I7OhCJ+FHWQnbCXmA4Upx/0xcqi0nCJAgkyBVz7PuJp99N2B9g4NadwipEq9Y
1obP7ECvRcTgTuJhkLfSrdzrl3YPeIjt3db75FuMuoga0gls7F6e6mo7w4tPWcWLYNw9s9MKT9Ow
j7YIlMKl2KnK8odU7THMj9iuNesiSLsqOYwTewOkiOGAHA6BXYtKlZZp31k/oL8GW/SxyYAl7xCI
JPjUbzCZWGE2NHIgl/Eqv0Ye7jWMCzzUIxMBzPw6/W52M7RdEnvBFXb0goPykD4/1x8QUQbhatU2
H2Spu+bVPzC0EY01AkmeYTw4SJ3lNDyUTUVWNjmHnLn3WjJ2aQvnc8w+kDpm/PQygn95OPkfdj0v
ENMVoSCpVuwERjmto2xrVBWM49W/N99RJrwAOb2MW5p01P/a0nFo/3IfwXf89eN/b+nMf+Bupvli
ZIlen8btf++jBf0I2Y0RJq3bb/L/PyT+2j/oMfHoYt7+1xzzf0ec6j8MC/4yg1gJSzUgor90H4n/
Tsb400tXfpH4q80gzU2GtUxK2LioTXqqhGnjx8FBR/lSzfJjDgXcTAAbm+V+ObyLqn3qDf2h0dSv
scZaKo+XGggiOzBMp7HigzDL1XpjLgvVpIQhRE51hHhVLDTmR2OmO6CS3kId1LkwXIQB0Xnbek09
wU8XAcibl0qe662vyM91UT/2gu6YbXPR2WD4LUVyFtlCsAhZZwSNxiruQVQAsFCTH0hoGNXGTkp4
FdgadnkBE8BFiW08NEW/hWxHe/pDDMjXYu+f8w4zOJCyWVxZSFWjqdnnuvk2BjO9QnMKMzJVcpXN
2KtVK3Ym5Q+mGZ0FFhvixfAf82X+SO/bjxzOQ3RWw4aBmDls61Z4Jl580+Uo6QcKcrRt+7Q2+e7g
FlDJmYHWqmF3MjB3S+1LE7NDbcOnciaSQpBsK4vXAaFQRj+uu+gBtJjIHieJhaemki5TNqGlOllx
vMHSvVLMOxE/bs9+PBqPEXmqFR2qP7PFF8pLBQeDlquyWGl209Zi4jSh0FUBUAeJcjeNydXxF/fi
FDkJCYWMcAeklUT0AZDNmESWgE9aXjrkZVeOSS1kMzkAkyJMA75cuK7agjRShP3g6tUpYrwNMVaO
b1jiUWZU2ylbhrgGJ6FiYeNVNbO0ZchteZ4cpma8WWqC9COmCTH0s1VKJFb1ij0W/VnqBSK72Ny0
xro1833BLrLJElIOZBabpJjmyabOAWkqc4F8feildVvD0W/Yc0cK90+hsBKaM3Ifxo4gRnEsvLKb
N7pePZQSKlYrAeoGbN6Lev3UlVYLozu59Fn6lDcstyuW9GFlMMzVD1Y+b6Saukj8YZUwB2cgyZNU
nwy5/Cij4tXPkpNg6vcgJbJNnzyNPahW1Cc517dygJVh7JlpZOQ6dX3SISaANSDJ8oQLgjRZRRHu
ZdDsVQKtxFK9YfJ8VvTuucokCYkXF6bYLuqwwhSPFRM45BXDXjQ7d8Z4oWiP1ZTfooDbrOe+riwd
sT8e6Eb1ii74tpTPpPkyJR8sN2s/JOFYyvbI/TxjSLdTu4U4cs5H6cXggZzm0ks6n1khGb1FkxgI
D6jbANnJPLp+CnwwaW6jjgdvCMC2coMYtStYJWpsi+mxMgYuQqXKhpLwDgCZNT4bayvxm1UHAKpq
9B3zr8Pyz6l6UFGzFGrwZQzciewUSj28jCqZfGhSGto9nd1s1sZgYttzLYjnMAnJbW/kt2GqZ0ev
KH/m+lgbI7OYqXIwz0E784WNAEclQvY2z2xxuz4QUQG396ozkNGTNGsOdJJqsU3TkCkKG3Mp94+D
SN1aKK9xIF2xkO+0brwpNd3+3BM/34HlFnXSRoqB1SMqhD1yUBKFkuIk96wWC/QZg0YQpqYx0hrf
YGccMqlzhRa7v0Y8hOKzCGKWjboFE6UQ5+9m2h4mjYK7jY6xPLyqoSSvxMV82eHC1JMXwuqxOC72
zJmQeFvHsRng3KxxcPpSukDf3SxjhI7Dk2xSJslzeCFCcD/mzzNOUA1H6Ay5MpL3Gj7RtLkNwAjM
8rGSPoUJawGr7MJwBbp00jJq86nTQGQsEiCdiTtW1BFtBc7UMJ3Xeoo6JIIDd1dxr0psKuJBQUPC
fvS1weGaBepH07HZNTIugyL3LMMK7cEodyPuWGmxyVZKeyPZxhM0so8XI+2Eo1bFWas3/Ro0w54f
zUOODra2vv7OnbEKt5m73cKLjuDv/+iMjWVl+WeJ9b99/O+dsUzUkmaJiAgteeGs/NQZE9bJCBlY
4uI0/FNjTCAnS1aQuDThOn/6p12rJkoEJTCulnEh0jP/ldmyuTS+P3vcEXb//JUvjO2fG+NslKVc
LEOCxQtaQYOcAT9pzpKmXbSUsgJGUFijVw0SYHfCempJgh3vepBdCErTAFTx7jDjedPWrFe0ngEQ
OqLx0AnFNU6wPhg8xiuhB2eUSvDP5800sO8K8i2s+rWspNuZZZc54fPJjfNMb2E1O16/UwuoPAT1
Wog0hepdszgjM6LnUt7E/XNvXdsSIQlLsoFEObG/hh3liK5fugoAfO2DEnwx/Ks5vZjD4ApVhiNP
vkSayGGeeQWT2GbEKy8wz7RANaOxadiYCczDrER0F+egKuivklq9pom88ZXegw1arlq1xQfG7Lbs
h08E8IeAq0xXEEyETO1aFQVPBT9qUPMnWcjXytRdFtm5jymwsxp4tP7Zz9KNqk3rml5r8C0HHPxa
JQJGtGLc+Wj2yizZllZ2S/UWSHZz1TP/WxlF2uVg4TT52XYysp1a3WYNqiGDidBEhBhXOiiN+GCg
l4swK0fSYRgsJgnhvqx8pxYtr+m12yyU91rD/o5OW1aaYzv3XwJwEaUaXn20hgN+i8gqdlYpfArp
uZOMPZXyuZqVdVROH6SfbrSwvwnwcwil2gh19IgHXwKppjz0gHgaQ74YE/ESRbTpJMWOY2kNm2yn
QPmYmukgw/1RfHKfIfIXyb1GugaMbRXlN6m9FVSa6sQAnCFeq6peJvaHKW1XyjILZu8fEFgZ5YRq
ITKLBVaxyTmL30bt6CPZGn3DntLOKdNrQ8qpVjBoWLa2Csu5gmrnBhB6JSz6ThxAuOKpkTOUn7yU
ZSwA77UXFCgOrOK71JHKcFvVzYeZNJckxESpoPDzrUcRqK5aGyfVh0c0J3e9qe1wSD/1cdmcVC7f
tZzLajYXpS0eMNr1oatt1PcgaIytKtSU9rgITI1P05+SGtdRYNpkFxIynbgS4Wak/OwT4z7WyJj8
XkPDanl6n23mRlk3jMDR0l3rsNwKFAqAFl12V9takY8Z6VyWwcabaNdY+ZCGcV2jAq3mnniKmh2C
f8/pkmWSJkjHepD1AxXYq2ahgwNKMxmRl6qZrYfpviZJU2c7C2Edx7xOxCtCKjwEZpTu2eQzDDbW
ut6fEeUO0ieoMCI/LfIbhHFT0qXrvJBpZHOvI5tSDG+QDAdiBbiYeGeAQwqgayqRcTAQq8kkojYk
ow4kpA5QXfDYAmohhZYE1R6Q6LxEqtZLuGq9KOf7+UnXSmg47b7M6ycNiyQBr88yjKYYc6zCVFin
yDYYI2hB+hDh0xOsihUGTkK5PQ4dnOzSn8i2z9aZUp4SjCXyEOwyVBYtXMt+Cl5an5eayHsFJ6DR
B+RO4NVspnVp6t+CzswbpnKrB57lyydJ7g9Fy5gvZfI1kFXrk7cbMJDveY5+O0LJtJ2D5MliPI8U
gQ3zBCfZuJiIMyzK5VwkDy77UWvP2GkcEjuuuZSjDUuidQ1Y3k9/GBDyU+THhWhndWMTLUyAb3Mv
2+Q0kpMWzNZDM6ISHMTooe8x4bbBxRQhXYT6XYmGQ8hubJSAbvnzWSofJay3s6l4UoRXQxy2fQ/W
CvDBChrQVipGpIDgMkKf4dUQv/OudjRYIlFqbJU6uAmG/FHUYshObliPanSolZh1yJtpdeSeeLEf
HJuOmT5KZt6fd6h3ntTWp3JGtaZVwaocIrftzR3y6LXeiDc9zk7hoCLw0KmbFRTdjb9JAnHTLZ4U
tGcGQnV4q4mReV2iP4QpULA53+UDRl1ITfzA8HgGi5o4Spn7B2cDIl4Ma6JWy5vJymPGKVN17LVq
/SCl2no0kx+qIHnWdE2H8ibUxVejpXejJNSnqn5M4f5/uDuz3bitbYv+ysV9Z7DZkxc4L1UsVt+p
1PqFkGWLfd/z6+9gcpzYykEO/Go4SBzLJbEa7r32WnOO2ZgRGYG66zPs6ArI/vWk4mMM1Te7FLsc
pnqGDMlqTmPtAmR0R4n7NxfnUKNvFuHcDXADeR5pZoWtrLSURL/YGch6swwEtwhzBEEFSgWfXTFe
+fNfmiskw860MHvIxqwfo6b6p4m+/rHoYiz+8fF/tX/AQCsAhP4oq75BUa3fsGmgYQP+oM+kaAbp
f03zNQMQnmUq1u8eEL70l7qNLA5qN4XvaJDN+VMVl6yiC/ih4vp42R88bVXPblH2Tb0B8E+Yh1F8
6dDFhC3iHYyQfmnZWAnIxkzlB2iKF8Wfb++m2VBOLSVslSCJnYiOR5iOW5PG5liLS91qTkf3pRTx
XeZV62hUD7LEdExncrphnoZjQ6ObEJRFQH7IHNgRX0QMFFJw1GyT8xCaRxO4YxpjvAVip2Ttc5v6
lzIY16lmX+0Bhzw6pQcybhdyb4ZkcTdPCaQXQn7wegRTeS4mGxc9EAjND2eQ2HNnIVDIleepyq7a
BNWvlZv3MDYxFQChWGiFsQmlFh3TMa6GZRaykgJ13zVmruCaMPtF0RVYKMLjICBTjJiTKy102bjX
ZhVcZSVkXiBuEUqlyoO31mpAV7PbVNePXhLf+ql9VAWSHhq16YiLgRS6MLvPffOS+4IEJc/RahM5
d4rlo5Q7IjRD5WB53qkPUVmRLbKpYh/hM+o/TUCrMbPO1ZSa7Dz14GOcGUw2LBibKOoB5NATW9ol
h3XDdyqUc6mar3wCTPAUrjwPn0CaZUsCBtatqXbMb+JVCWKAtOPfQXHa9JKKfmNNI6Z9/6DI5VJW
Wsb/03Mo7I03+oEDYhOwZ54tfuVzGrE8RAGhXeVUhTf1n5cMoMsfz2l/e/y3JQN72Jz8wflPzNE+
s9Hr2wQTe5hmAH5hdmjQckbe+ueygQeMP2X2aRncFjP55c9lw5gfpWrC/mN+ycHvJw5qpNx/WDYQ
xX731M1Z//T9Qc1QR7NpaKFu8M2PkEC2ZDNUcDZfILYQuSAFKwMkgyt5ZNrD3liE+75xSUELtR3n
OFKgETymGwqRZHBDg+AEuqBPZzqIdKjydPZp0StEcjNszdStvqjNprpUFxog2ZfpELykd7SG1/AG
7mGlCNNpyvvIfqiCFaYr9RmdQF+7sAcH+JEzH2NTJxsr2XnSKr0rE84CRJhTmE63vNhTAmPY3SCC
HzP8kgv7mRiccKm8I+KrHwtT7OABO41dHgvSuFTMXabMlX0pvTUqOCFfJCAdYbcsTrjK7fBgoPKw
kxgliryKIcbL+WeAYpa+LRBvIC7wtb2QvuLyontthytEF1L+ya/2fYbhbJrzJg5iIF98JbiY6pJm
0LLutXv4JP3FVkhqpwW86kYnNyhaV3Tq/B6828KAznKtVtBidt1T+DVBU6RgtsGq1NWXJEWz/M4S
IL0OwX0rU5y9BYZEzxSxxYqakmCApe8fEbDSJs6s95ggWoPpYG8u0tpFf8SrvJSfB3f+ZR3Td9ha
XnoZ86e6uA0VduVNwZUK6wbaNy+XHfaiN56GKXGwcw2eVXKAqty2WxB1Enz96jyeBowsCjCtpWB9
o7v5Zn5irenNtXVoqJvhM3Ig/Rx8lutLDcuBiy3yq85STbvrQpuRLqy9sGxAQcxmkZuUWDzejV24
726xuWRGgYyjQZc2LivfgQxkolEBOvpKX1G+KCd1HogteHd4jvhd+Jg+D8WZj0I5EMHq8MFJLgG8
o4DhAIQGvTo2uViY4SufE4rBZ8EsE3T1+5jsVO1raO41E8zPWS9hiGgKALq5r4iJ92hse9w3ZnAs
w2OMh1q1klWvHTN+QORiYOtBMSfDu2wSy/jWFY6Pwly83Rv9plFWmHyKgxiXbXZhjmEN58ahwbiQ
pGW+q1pvrRcoPmsaIZ7huWr91H8t9C1TxHr+JC1lrHbFRk7ua0pWJ/0koi9Bf8l6N+ldoui0YMfs
Ib7yQ/XP6aecWK/P/HT9SVllxSaK5r9WHz39BIZsYLQ8Gy7GC5v4E/pekCYUxQqqYBwUl7Y42tkl
eGyBoCFWGvG9pyRVXWQgaGBxRN0vGHnM/UB4T9yHb7qGwmxBY9lRtBV8ofpZQrvEXi8fWhBME3aP
ZIFpLtw24yc0UDoTGbLzltlnDn6uH+1lfWNbOxl9OQxOkgo3hclQllv9zghO/Nt7apbzRBRrS1sR
N3CZPvVn3EhT5rQXRFDUHYzBodMwKbXOycl7Zke+F9WGvAIIrn50CEZQH0/izITWx6m5BJEhWLj6
N+bQZAM/e7E7ydeQIv99uGMYNCsXin2xqlZ15Qy76WTca9voyXywbtUjuIDTeDDXtr5APIXS2apW
7TO+M+m1QzeEohClVY9Driq4k+0jjZsXdGFn6RjcYfq/BK+5BcgPmLkjFSTL3E/HkP7pVjHvEnup
Jxv+mcKl/BoxPtd2w1pXPvFfSgoMgcOxqR+Go/8mP3QwuPnVNkfi1/ob8G70zsQ6eXhnJ0Ia996T
DmAvORObnaw6dBToNAgr9effdIRHlg4eR975udeeOE0yf4m/qUeYVRf2C52v7NremiuH9tyEOeM7
krzRvvSzS1LbcRdDzTVtkAMAJbFH4QBy4LH47RKECcIN+d5EqBBteiADxbHKH9P+Fjz21qvS8hkI
yR9fkU1cP087qVjqV9274FikHhllQMS7cmuudX7Z1/wQldgNMPhV04ZXHA9k8Ji8p5LLh6oeL1q3
X6i46QD2iXsjv/og/MdqXzSEhusuWNrJkI+GS0Rlmm15YcwY8XxxTEV2gIWemg7iM22ke0SbDpdf
QDn7GL1jIgQmNeDxY3m1X/M3vj83Z6VTcrXL5t28wkUibulNSVx7ahfe6DJh9Sei4+ul5bPWHydy
PlI8xavGfjFyt9G2peKCTMPrW0frUXbR6qfZQb+jTckLG+VbdWqQmWvRysSlqYQgY5gXbTxUOxt1
XR6m9+41/hJ+6TuubWG/j4BVxBsaxvEN5pS/Ndj0xnVtHHPVGbfNslqcXqeldNWIgDad6DRC01wN
j8Mjb1nw9PY1XYIQW+RoffIlS+pC3sfXc3nkE9Mc9dYZgi1YGTBI4ak17ntl208vRbacbtJ+NhkW
zF27DExVwyxyyJ3ADHfjcIB9VgKM3CI4QYF0qqT3iXAV+ljYPl2Be3kh3+xppyeXMiNuzGAeejco
e+DPCxsTR3rVGdppGPaunrrt1XNkrnQ8lvEzhjGZQmDzC5epuiwUqLXMl+dW/dxU/4eTLar2D+xC
xHkfH/+tTAWLC3QWDYJpkIX0O5blr9MtPUzkbdBxEbr9rnn463QL2QBWi7CYKvyhcP/rdCvDLGTQ
wMThD+LhT5SpisKV/3C6/XDpJrXy92WqmqSCRPm63sRpyZ3ZiMd46igXi/5zOLVf7Uk6ionqyR/k
8zS1MikPOYOp6NT0OEc7vOwGvqdWUzv4HwTGlfHGCvv96HsHTGuXEPLLpFOw1SrnUQOVcSFmxZIS
HY05hsHomObBrnnViP4IauMlIVvIg8OHoJcmlWXftzl31+T1myRNr4lRLQvydZHuArbK8nhHLtw+
Q7QdJySG9Lj+e7GVEfRoer2ZihKKwrBAzrJIJWXbFPHWx1hqZ/iK24GxnXcNBwvXNOYzH9yApaZH
Sar2o9QcU69/tSMFZUSjnSRF3trlbfBlR2uUp1Q2Vr4J7Qi7W2Rrm1ShPksOajPu7QyDZhrbJzKC
XNKgVcbYeq8gcUbERohH0/TckuwvJPBUsAr6OD9HWnMtULlHKuUSacl3ipmepUS4cgnnSleUPQ4b
UpEL3G64P3WLaS0N4HAM7jL02g2lsc08I6JnDR4claTRSyebMVDThtG2I105Rro1GYilhqH5iiKC
egytXInEjco87Px965EJ5SOsinPKfhxdiw6aXVd4R64JAUk9HEs1dpJOLLIxYi3OlxJoK52Nhoe/
1yOjcoYDKgHETfBGYstGazxCpbzPjKQg27JtwYyF5elOAxpNXAYTBDkvI/OUrkbXiE2oCM4ihrmT
gMi2QfRilyxvifc56JKtEPZTiy/Kk7zlqFqknc6HiJjc6xGMo69Et7iOthbUhfRNGfFXhP0qisQh
ZHu1e0qxdK9RqPpZe2xxCljBlu43lrBjqhVrhcw8Yr6OtcdbV6QpPgBlfI08fkxhx49jEB9LthOY
MBqG9CbytzYvQ5MZJxtwZkrTtYbci1RkEQIKMvKzLu8r6gCL8UZDQphKe7LsviTaXYXcukw4b40K
kXq8xv06pmK2kxdfus8qRsYUI6GCSsOvnCjd/borMvQWU7VUtL+qgSDsv0jNOMl/aBz8h8d/W5Ex
+5C7QUOC5sGPblposmiaZVXXGQCTtaF+1zjgUTZ3GgNhmotitgj92TjATSuEzipOEhNeUXoKP7Ei
q3PL44cV+cOlzxfx/Yqc+R2hBVYXbfIAsW6f0Nu3JFCBSUUrb9QtWDJR6C9iSqsb2V13ph/Hm4xT
xUTAeAtlOXNMwgWMehdh2xe4LrKRIS9hOHF4rnN9p2OdmZMMYgsGdVavCtlzTN3fmEnn6LLOGXfk
BqfWDkaMC9m65ujpobXIMCcOPkdu+zEkuiCSvsRe9xIzxDIiZS+xkOvS4PqddCC1aVaMuXrXuJLG
shMy4vPa/F4VxjY3zWvstdzMdXtiC3TSxt8Xwr5TQMjlKG77xj4YSrPK9P6TPjauzLyIrCq3KljK
63KTK2QcGcXGE/lZjgghAYuhjflzIolnpTRuVQ5xNuTggkybaF9HQTSrQ4cY2QYyKXFGzlApSJSY
FbJibGCmRA8xEcu0AOYDZTr0r3jajV7EaZWBIxyPYRhcZm2noqu+6INxU43XzJLptBpHpUvdKPNf
Mi92zGTYhjgv0npkuBCtJl9+DHjqQL92FaTBefDZ28UnyYug8qhPo2fDWbUefTFcgyl3ipqDrrBv
rFN0e5qTbpSHYSKEGIdnExmHdh4f+9XnLJBYMPEed5J8L2Vh4UCNX/tt6xqded9M/tmHSl+VnPHn
vbC0ZfLRLZeCw9XIUB0jzrFhO6yM1tz2mTYHU+dAyrMdiR6rPsX/6JkCAkDs1IKOadPF5zADjeOL
/KQCnm3KITnXsvpYMqOKS/BBogvIYA/9lU5XtyzBdrMeG2zwVp7stTJxi3BAG01e1ug5STPcQmEu
JXpQEqw1O+WsqI33g7DdqkcSNrGeprXvtsqzijZqmJmzBoMntc92UoiAK0ZcFmBnsdCQCVypgVxu
val4GML2yGtyqmriscME7CGghwAAeWwgm+qqnTRJbiBVG392S3n256EoGZfF11lakEHiDQe8AtAW
VN1CCBVf5Nw6dRbM5K68DD6clD6/pXa+xu7O5XT5uZPMxcx7TifkeyPSqdBP+GwcPYgl2Lvajr4M
udn030V68dvxS1yV73rcXasYULmH4pWzTdjemX2PmaCws33d5h7QKDoaFlmFrieVHIlqtdpVALK/
dHUktn6AbEKphs2YRSe94rSb15m9zbCxusisQP1ac28hnHnrcUSnGuuwOpYy7RzU0co4PIET8Ney
N72KoTF3+hR9Vvo4uTRSd0vb3lsXhJiZhWiOUl9ZCyXuH33ZQL2Rl8qpmYo7OfGRegs6FXjrX1q7
5YjmJ++TUdNHmAJ/VWUdWk4Tk4Zo9f7cCFaB0qLG8hpmJNMMhY7z+45RJS9fhDmXnoJRVoCnymbI
v1iMcFXkWF7bIaXoKq25BHxsqRQ08axOKmIo3ZLge9pNn29RK0/43D2BHlBtZ0pVvy8b60mvsOlq
DNkT0hYk+2tn2NCTinRjSNaL8CH5Fem2l9pzkw5bIghIEXN16wgB/E7xwtVcY8h68AtD3TmvMA2y
QUvQZ2cWx171TwcjU+fk9EFn9fHx/96GLeU3nQQPZntEYXGYkXnkt/698ptBIIhJMojFPv27v/ev
g9F8Upq/aFH8w4L/fhtW5+mhbcuWIiNP/zmohTEruj8Irb67dFXMY8HvErKUvOo7dSQdW8Lp2Zb1
Pi3TtR0cMKyfbBk8E6utYvX0hnSgABLgAULe6PWa3UEovpsmwVXke+Z2K7uskBvYwUbun0KZO8Ce
Xv3RnjMOXNKxnibDf2v64DAQRYitdaPLCa1A4x0t/cIa3nO8pL3VuNy7z3l2qXUUNhFZc/YzLAL0
T8YmM7WT0han3Fbxa1rLaZQPQzws/bxaD961SLRDG16tPFir0QA0GzpYhmgmLgkEpREBWCY0aaUb
8XtT3yeaI/xLUwo34JKNHpmTmb/apX71QvW9Hft3T1IOhYdPNUpZllv7UIlo5bEB2fh1k7ECXWOv
OkVelbWEP5mMJtyRwRvruVdkDBSggMnZVrdem3CXQYwSdKFDvpWZHkvlaxfLKJIr4Gf51lZpapdk
OlT1Pfnaa+ycuyJ/0nt/mxnDo643X/SxcAw6iQzgarndJ2pxq0VzDZEe9AMKmZkCqRoR3Z8+DsDp
Ivqtoi9VR2sGE1iPv6WhF2y0YbHIEUJN4UOZhEvMAGcpSuCR65fUq9ykMdAmBSvJNMA42YgMOma2
sUNMJsUWZpgwBLD1VFv54+Tz3uSEcRN3xRyzZ2tOvuThTh2HpWDv1f3PMQJ/23icAo6ljILazD4j
4PFXNkfxRVHDABH0E8ucV3U4jQQjBiYio6livCi9keErSVfCtW9TJHYR6qgB1kbWTMu8U26BgdS9
rmjbZ7l3tXUQweFjIzNfIOxwTcYaTDxaRrISrKsJD1NTG4dSlDvwUmeJQqDWESbH6mpiPxzkbMMS
/1X38wS9W7wh4gMzTrcNJoXhsX5OODeXmJUXxKYftaR5bYyePpzh9Il/iTGdeql9DPl61IC50OFJ
jQ3LL2SnEvluaom7tpEXoo+WDNjRtAzMjSIVlX0VXjKJvm8A5grZnBMrpGnCu8/fgrA/a9orO9pS
l/ArpbwnGSk4tH2JcyeFJ56RambDxCrBihvv4OSj1RrApn8Oo+SCzNeRhP+gDMV9D85PGa179tEp
GncJIaH6PH8BnV+p+H+nB4NcUM4CDwYt4XBMXkZFZ+KdORGdxlQjncCQESaqe7tsz0onI6+mEz2+
98BUMhrGUaUe9CLazBk9VnYoRsWxFfTipenI7cEqud8tvzsL6lTU/ZuiaPNlRmO9zRUI08qyy62N
z1vfTRWSpfmYqSCko0HJ/VXiL+Aec+oEhvqKN9SRJBx1JGbhWaalWns6+uvhOpIlbUfrGJwJGa5P
dSwe9ELf2woa7Wx0JoUCrlDcaNSNlYmGytMHAI0Wkzu8Cl6+rkV18dPYVemZ1N4nDNgFRowKS7v8
1A/oswi863Sbfqv9rKCx0dvzVAN7jdSDEjWvpTws1JK4SR2+YmdcC6ZSZpQ7o5E6krZLimxTz3Z5
mfFM+BarUfAwJBkFBS9V+0K+yjbT1WD16x6EGZujcGGPBPLEIUf/5wk6chh2xB934L89/tsOLHOk
tVSCU0hUmY/E38Gkld8UzVBmrbGGI+uHCTpZ7LJgy6YeMOkSmZQE37UmUTnT6wSv+kfiyk8chOVZ
3fNhB+bSNaJd6AEQH4Zy+ocd2LNVKWzl0dhU5rSRCnwyRf3UwrXvyUaS6+cm1zCsmuHLFOBcNc2H
qsu+BlOGlh82/TWsGZ612kZK9HWGId+0dlOR3AYd81A9HbjNsUfOIWAPBhEUBUVvzloR0NBXLMy1
qsKBmBFT2pLTMe1FpdPVt2FrsDTUEJCq/GWMtHWgGW5ffKKFChbdR4w93GWMT3tSDeZojqBnKDaC
EqolRyd71xsIMwkCrDZGewtSDqMMWdWkO3tEigNeQm1r7GUyT2zrcxeiNSkRB1n+1da8o10wexi5
pFo/IWAmlNF7AQl4Typg5oQFAeNxu1OEvW1b6WsHdEj1xSlt1ZvQ0jcEhUttwEmqwW4UBDAQSrJR
OWNOTbdV82oZm+9KdUsg3sRGu2tb6ziwDOUWGKy5AZi5vnU2uNhaESvLumhoELyu5IUONRcgF+yE
+xJRuQQTpIN2qinxDcIPBpi6PpY1iu4EIr6Fpb8fEIxKjEHotsxqJOli2m246nUAWLwwiv8plWhE
toq3UktSucT0SpoIUgO7IyqZel2DFO7FIC+RDiCcKMLYzXBZFfydXHqJ63datJu2GxH+xOushcVX
4+NOetxFA6mEHRgMY3CLqDnXGLT0bHjIA9WRg3TnxYe0Ce/ygf6KMMYdIfLCQ88IV2xU7as0DTQh
IE2o2qcopAUosJal0lpOPkvm1yzEgQ3glYNMEfNezulgHoESYFLahFFXr64SzVyVIj0OZrQu82Rn
5qlDl3+V+uquqNA1y6XOnhbzHbtjMAZnoH9/jGXehv/zv+aXPwrY/8lasorDrKn/9b+yQqfq422l
Mo6guJ1t/OJjx1+x6sErJdrsZucaGBZL9PDtRKJcmuGXZYLsyw+m3HOmh8KW5/Uqm9KjlhEIYUgP
iQhWcYk8OI8IW+zg4VpuKIp1XUCJSDL92gMFR1nOH5Jnr9obCwprAEeExEoHnepKSPX9WFkXs7oa
Q31nidrt2tD1jRrtKckF2syNJMam6w6eRIeYnI3A85288dYTjZgwJO24sk8yyZVNU+6qTAML7HPL
Fs96ExK+gWpU1A1YV2+l6CAkOWX3gsyPbkOxuugv3qyk7xctgz6P9zO1I0fWcUAEfCAjeZdUGAVo
LcMxz0dv35NTPtWkJ5FEUyE1tabnXH0LG9AqVPIZSZc6A02760+x8mY2jL+7G4UJCNvMTUn2SOM3
XS40rIDScShlEjRQs7MH5qxCVea5jW8caiAlun/Vg3wVCVCRYX+xkKz4jYdZWVkrjXaoZfBS+bCn
b4aIA099EFYOUkBpQNhb63d9pT8GrU1wTl527OTe1195x9TYNPRZS4o3+L9TM+y/gRj/9vi/dkyQ
GLSNFdw8bIpz0/nbmVWmCawRr8D6ih35d+74tzOr8ZsudJluNnp+mbHdD5ozTcZNzWaqCbZu46ek
qjP36sOd/cOV/76hfndkTc0hskRR2AhIqaSDyYgdXS2/TAqTOoCFko8mtETdvQgQQDq9Ym9HP6Z3
2FOiq3SqNgQKwBwCp7gB6OgOqco8z37xq3g/BbbjFYojk3grlJH2JvQEPxNbky4K5fwmLkm1MeJN
0htAxfG+VuNugu46iRvP+2Boc8DRk59/bQloUBtr1Rkj/t7dGH9S/UNhX5JiQzE8d3FGfysaAG4d
O7aRT7uICbftWXuFJVcqAUIonSW4yRE/oTVwgv4Z50iCYVNqBraMYRWV3iFHNid348bw7sIG7UMQ
gz+vjfK+UWJSAfPilIEWSgABjJK8ysLUIaX9d+2pnWP1M+lmD5axawQE9iA6kCoK5rxf96AY6qoN
0ZyH1cOvfJPRFDKYTht8qg0okL8/1T92Iee1ef13DXp6Tb/+639niTa3yo9l6d8e/+0mE79RWhIP
iFBTyD+gAOD+G9iXCE+3f0fMINH8U9ip/6ZRzTL6BHSK6d/8oTGk6Ax88B9j7Jtvzp+az8wV94e7
7LtLN8U8Cfq+MZQlfV57jJs3RTK85i1iagVB8ljk/CYfz03Hp96fZuyR7hA5TsHRuMQhL7pYQWpF
ClxVfWoSQAASYMJgshoaADAqwuKqy1pM5312ZxTRk2HPXmZQFp1vb0oAvy0B7IbpJeuE/cyKDfAd
b6MvnmJOrciE8ksTNfupNamV02uMjBr/lNk7faHAyqCSKhkxz+ErnKo5B2IQbMajj77c8yzgIRx5
2STVkxxUEk524FN5qt3IkTsLSO8W22aLVszH5RrJmMatxDoVcxZHQxZXWWu4j0NrGxHFlOgpCDg1
QvWeUawXduVocF00/8m0onOjGOc6M1eDNF6UEVinUagvWD5QQfnPdkE1ECikjAmszsRrQNeSTz0p
rgw5NlFGVhPY+sjqXoJU3BVZ+p4b4boV8L8sa9UawcaWakbCjEtAez8YVnqtR2MXy6orKzmM/OjQ
ZkQP2hnCqOwSytlllN5Eba2RBuwQJLx4fpwiLmjAWJKXJcv4m3BN4jbYR8LfNIn0ZNeKa3voTwUT
lwJjUtwkeK2QN9SlAO6fdE+t17lJXDs5gqw8pJoL/ZPUVguZyZj32CepUw5PFLk3wEdLuaYAqUBz
ktQX9MPBhFJkisbRE5CdFSPxJtgHPYqHul8nfvAy+sq7lFB910K7VSBzU0GYYyF98U3/TRe45Gy1
Jf8q3OflsBtN61Nk8wEIKix0iIps/5PV4AQi9q5oMIjG/aHO93EDry4fn/RxIthJ1hKQfCistHYD
bHFbaMTqESoAQELqQJip7aXM/UtQJV+7UtlgEkSwzEhJHexjbfivnS3vpMxyi0kmgyvzt3WBXiCW
e/hBZY+LO3U71doN9bDMFRNeGzpZncYaYoSiJU4uwWIaXQpguPGkgKanksRHBkWxYAjg70OffC+5
P6qKyhyGTNzOv430N1pbB7Fm0Buz8cVnBt0s079xjjjnCT6CcMaQ4SnsvbMK0zdM68uUP2UG6MNc
XFTsPoXgCFCPawObok52hqTK7+l8y2qBtdWK/OAPYldn/L/y2AqBLah5JiPkVFDzkuRRE1qQ5agG
DJpMCTcbrJBlYFjOiHsrrFCuMKXy7XA7H6GCqL3vgwnmNu1DvhGfTEwPqyKAo2v6CjzF7kn1E1hG
+M503hWD30vkYShGvPVyaEqS0rkxkZyi4y5LxVZPPxut2DUq4i8fhE9NbJeNcNII+bA0TfFZUqsY
4Z31ZvIJrCX4Pq0mk9Erv+slg8mkld+nmGOrzjhJJyA6Tv3TTDyWJv6AGOgRB5RFIzortKtlFa5N
XdtJAzBiMhzSkEKVltQQuLmZryH0EjCEtleKX4JaXtNcg83XOZw2EXE4SnwIA31rofMN++y1HZ6K
xF5UueLQHj6rMYEm0dUwmk+N5d+FQ/Um9BJpzUlpSlKUuuWk+Lssr8FKrzFlg7EtlxLtXKvwT/oo
7WLE4Ql9UyWdQEoFcCr7l7HO3aqLGRtZtfPrbtwweKCc0riRbXA7/O6fN+45EeyHjfs/PP7fGzeg
HtWaaeKaKmRzts7/WR3zJc6awOF4cXGQzSb4PzdulS6UCSHWEIx1cN1/Z+RSfwMJZMx1Nc0hhBI/
tXFTmnzYuD9eOiXJ9xt3SltFANFONhV97M6AdOyj6zXqfRhzApMEE+mKQeIMyVbuA71Dz6uhTpDS
ZQT9mhpoyZPEzmUvVCLMY9wII8zwoN5WRvkJKcB7AOYhLuuHQEIuX7VEk2sjvgOyyO2WY6EFDCuP
x6epbMnUCXymPWlTbkUNZN8WuyLsPdJYYHmAmDcIbnwt8EhTEyDMba82iV1jKW6TkqzKPl/7ElP/
MW9uoTdATbb8wQklNMZFjGg/VtahJz3VngcLKw85unf5rRDjm5aCUiHbtp7KRSt8ckutQ6ujcTC6
zzjor+QGPOfeewQnk5O+tewnb2XhxMgC/xCJQVsqZLN4WrAlXP42+Q28cXTZUSh9SUZDO9dDVKyn
tLlLAKG7XELgTiYD8JjBv6GCKwg3u34gagQ8gCG+KGG8ZapMKO1JAEFrWE9UAH1QQ/oa5BC5O1JE
KlBxN8a/sO0SboQ9nw4J1rZk7t7/cseCYfzxjv0Pj//rjiVMUJ+nsNgkKZz/Os+a9m/8SKHR4CVT
+EfrpUYwFwU4eqiZIfnDeVYDnoGwCl2rmFEXfMOf6QCbf+sA//DUNTF//bsDbekngx3pQ7WJhZZt
7ER3m0RZottZVKpxZ1FSpQXDA42pk6ZcSpXZlzKHaaCFSALjFI2A6gMD+1RxCnLpTB1Gn5TAnDg6
9UQ+MVaE0GARgWPQsjGt1yyTNsXgLehxU5BN/kXWyAJJwnNucwZVVXsd9el7XDauWVPZINYxggn6
7dwbikEY269WjOOhD++z2FzD1E3cKhmyBfT8z2NHOlChNHCSy3GtSe9KGFiLisxWkgzzLbD+A/z6
rchuBdEtNtM+yxDnpCZTr6xRE505KTzNUig1fwFxvtS06Di1zD89lzB2N/FuClgN806iRSSZ0PRq
j5FQuRn93MUXTdx48OplECiqhGyWbl3XgysBMpiznJWMMBDzMWxIywM0GODEaeB9TNCCPb/bmfQH
fO91Gq6Nf/SthlDpW028djfcp9IuwsLVDO8SmS8jQSxECVvWWUcn1lbSVSGWplUsDKOKshqz4FHl
RFL71UkOo9cqzFceyGh72GQUNGkIR0SXbGZegbmM6tE1heXkOdSEtgJsWZmQOefN39PS/ZwIpBVi
lcKjYt6KHr5V17VGEpNyb0KdjAPZNZmpMvZ8qUxlFQiEJtFVR+fOxxrkFkTDCnUuetUwwMxWp9T9
aJWLu37MzoZU3vmDufUMoglTySRTLE4vk073ryPUpi7XQfrSoC7RMiAnpuVUoazT4vXB9Myy4aZd
/LolxjyyYukgl4Qm838XjRjzMf7H3sDfHv+tNyD/piF6R26pUL4gR/luZEUDjsXMMgwKZrbq702f
0HlYBBWGYzahJx/I76xuCipD/Q+24E8tWJr8d9HID5dufhhZZei0orAc9I2hIZnXydlBs6kU70yu
1v40ciLKHkTdEW5FLFzT7ftQqjiltIg6q0p3K4vM647cvvrW9bfaTqCuFOMda/ezJNuuj54iC0qU
AeWZW5yypF0b9nAuCTCXy2BD/exOMVYYuT2pmKSymkS1BAw71KsawErMNAxaENGrsJ37/+fuvJbk
trIs+kXZAW9e4dNXmsoyL4iy8ImEN18/K9WjEUn1SKHXDjGCIotV6YB7zz1n77WbdD9JcqAbra0U
CZL/uTloZUlrSwK/piNnNuSSBW9c9Vf9sGilZS9LVPVtd2gF2TFEYsYqoqNx3Jm32Sti0lm6Dp47
AHMZuE+GQ5HgjazMAmL/alTjzOq8qBSDSUsCABgY5uibpK0riKgPxa2sb8Qe4Ui+n1ADjERgoBng
iVdBUbSORuZSKWmMfdZFk28nAa2rgu9bqj+k7Os2K7T38Lldx303354WgserKJtVYnKTQyZrTTea
FBAsYAPT8luhpxD3BubcJAaAwQwvr10tY8h9bdVDo7+28egUBEwRTrmXptrO5R5pmMl57tREIFJH
uiUJXPlbGFzDDy0jq2bRf2Ta+KCq0Ro0CNOOQ1imy1jVOBif+x7TelOi8UCLEBtgAXTOqAvSS8f5
QYmAtHYfuamwGoH5wylm4p+awx7VrLaJi9Gf67s1XXCnwgymiTNqU7lSMu8S8I5XQw3afnwNCRm7
1gW9pNIqlAhtOc6/e/emwySRwwBqmOK0/QfQnnPZMZlvNJgb4lV/vhkfZQ9RjRdas03VVGKCTtj0
Pdu5IXuqSwIjvYEtY1IhhOb2lhKbJ94mUOWt1KJPoYFTkfw2Jws7bOZlxBSHhAabplzA0fGup8HO
VmCHTx7k5j2NhtUYnVqC3MdiL5NVcF30wUyDgbsX52Jk9yT3xArOz/67RLarl8w9yueUDPDhHAvo
AA1mM8rjFflynUzWHC8uSZmu1fApgt6Wxtk5ra+IEcZlnAKRGqUlurFvyKNE1dPCnuhcFBw28WvN
NZ2E6Q7fy+yFjohzHjeJgkfX1Ny+k71SFraEyq1u/eu1jJypozmhfd+ui3Ws9Wv8Lg9if4S57M9i
dwInSTXc2X02Oyqu54Zh4SzIfiLeBp8DCFyakvNEpQSVWQVyFroitr4BhwszBz+BV6OFzVo25u82
g20z9CTNpitVE8+3sbkMwN+pV64XJSUrsgQIPY0AebvO/63lJY6LnUwSV6N/dIJISdQhLxlYY6BQ
YrxomomsGTSUo46C1jibBnQjObVyCbm3/hI19TaC8NnE41pLKmaVw+aqQuuJFkArS1pNxSZWwENV
6ROfFiN14tun6wo+RjCK5oFKcZ3lOAcVwaBPV3egVXCH5qiGa6Bj9MZW+fBMm3N1YwXSkudcTZhx
NetIgwXZESU0faj3RFCcsQNVlN7ig2SalgtgJeP4Nez2eXFjdtAN3LJa3vZ7BoPWOD9GdxpNNqHw
0qFafifctVnen5URgrUYB1Q8y/J6MZNmFXXDSovLD9hQzizszfq1LBU/r+WTqZWrwuCWHGfSXSTj
tReRKZV7c7E0R9oa+oaJUI2F8PZgVqDTYoI9Tfy67Wc45gelkb0UgllabpDub9L5acQcg38cN0jt
9qDEzOleElJhwL1RU2T2E0qijtAfBn5Xs6HLCNo0PsUyZkOsmsYdl1VANiVKCKECH1n3X20GEUyJ
RjuTBpkFQPxrDQy60T/1LP70/X+cgMA00D1Ebf/LRI+eBdM8XQcUgVfk/sU/ehYUFIrACEI0GEVQ
h7DN/6GBUVGtwB7Gu3KfNfwj7jCM3z/1LH566r9Gq/VFlUTtrDdBPdSSi6bQcBk4f2bEhqcQR5Oy
3/UKOkK9yp7j8LoTruP3HJISJrPtNmZJ2kwfUOKvO6bCZv0waNxdleZOkuiZC7adsOA8YMSiE+ZX
4nFvSiADR6ky9oWqesiuhX8bIY2PiZ0SLYJM3pOIIxnRQM7FnZjWXcz75gWTLMxfREJrRjV0RiVz
WnZJTi8Y8mJUBBjXDU9eeJmAl0SslxgifUw1FpT/TxwOlq7nAXq0QC8Ev576faWg7sDIsJ4NXxxK
LxaKz6YO3Vsv7CuOJUI0Lfs5f8uK1F9oCY+iHepo/pRDNOXLCTG+Ivg6y3spdG/3AcJN0/eFxA4j
jCgvJ1R2U4jqYxpl1mRhrdVXDCYAY9rZwFnBPlnJBlDe6Q3p7VIYGT1kHWzTvvLTNDwgDrbyEX+w
Kfs1aoisildlMY8Ud1j2m0496gpPUBCcTt5li9LrxFWcVF4j9owya3IgRfqkvemUbNkGQV70sW/8
peGn5XlBosokH5tCp8k0yURPjhjan+JbfFTHEnrbhBvdWOpJsSyhFtaLYtkaGkr/Ca2QJKBCHpn7
RvTVRTtJsqCLwM4iREZwU4Pk1RAlv9ZtAtz+MCT+GCUBce8EaH71KeGTAj1VfFN2quVoN2NXiD6I
8vJr0yD53GRXMdyZAULUqqpd3H4DcFF2Ya02c/mpnbe4lpxWfZbk+l29mU8ZxnJ9UTLuNd0YnmNt
xkcjVXHxSXualF52ox6iCA4bQi3T76RGMCudw74/J8hT9bqjDKBrndRIJYDt0/MeGDd0t+sr8RWX
PHkljw+mmPIglQy9BsNYd7ER3FJy6mA1w7EgF1CEwZM0LxH4g8gYtu21vwN6eKVknGF8skLB3CUg
HBcyQbG9IdE7lplwtzP8MWZLlKqSc9ORGIEAP18L9aMyWnCV08aokUuVd8ntSMoEH7AbIyZu6Y+J
s2a38BpxmyoCDngKVTTrrlQaL3WkOYxAPlQ19/Hc2Ebbe4l5nq6nhKztDjBbLJGMEhVuLF4wXJDj
shbklyZSPIoDT8/fSYazab6vsKiCdSNOWf4QKtEWKqKBcgp58jHktx/6vv9BNvRz7xQVoMjRSb2v
eGjsddbhnzsxXWjQ1WWjCjRYyEw2yOyRyWz9Lz7kqr8h8KHPcsw1QOL/8H7+eQCOYwSxxk+H3D9/
/x97En5HVJn3d5um9w9kI/YkTtTa/wks7y3uP1Qmwl2YIiiyemfRij/tSfw4VSBDBi+HRBvxn3Tl
UGf8sifR5L/T///90unysTH+2JUz016FelYOgS7gj7JYzE1Cvomx8Dmm7nXGSzYzwOc7EDvzqIMW
p2hXXsRn+VlZEaJ4bhlDztlGM0AIRUf1efrO3ghJKy+5xAjI6lxyqknO6j3Ysml8rO7BztkOHKs3
OrNTuC0yy0f02hv9dE/VjeGEX9f3TFyJOtduyDY2rZG0QsTqkMVZ+ogOWTOIRzFNB6mR/TlecxLj
V/vZdu7QuUj2K/FEsvIACjXe95lmmX7XkGP4bfB/M7nZSF/smyW+yY09BxELViVGNqhRqfwyVgoR
6XBvLOI4XMNXwC5xfLn3FQ3r+qbwN3j/KnxxEO7F1UyeirGsNsaH4BFQA9LJEp+aL+79ais+QeXf
C+M5P2nWwwMnEjuyzlHko0gjmmaz2A5eGj49IV2Bp7IcHoYHqnySnUndaODETF6OO1/1XlTU+qrL
05wWb2Hnx8JrOlvpujzRGeXM3NhsU2nN6dIG5KpOgp8es0+Wm9DiEDESnnJmANicOQeNl+xB/UZB
lB55H7AZiFFgQlRMz+NwyBZrE48gXUIL/Bt0E3W4/0KhKYTwb2yATt24UY5RY5uf6jICH0Af9SXe
GseGxOj/4uUDvDSDLZ3blRLyN3nMXxmrMCX/snz8+fv/6JFRPGGahov2vxXoDyI1CYnMXUwuUmr+
QpwwJPpmbJqIzX9u6v+WFizQIhNUhgv/sKS9O7R+kc/89MrVX5I08ngRKw2zSQz/+kuMmcIUB9+A
0y5IdNInHJhP7U07TL12JIeC8FjhLELxxOlpZzdaE4O8bDEKJ2H9IkAIlJnfp9qCjE4F8GnM8Yqy
NJ4jT70CM+jQK6Nthf4QoqedVgaNjRyWQnt9LKrY0cvJod8T4I7AX5Iux1FcM9l0zGuyB5eAOoHo
UFoZgFWP+bVbaphayyryiGFMaX5TFzwYHGZDqNI6+jetLpa3vCakeIHZNAVxYDgGfKhQdvGS2T/s
IP9hR5aU+577s0ONgSpeDrRNGM9/C9D8cR0uhcwUo5RewjVqQPw2NSO+dj2M3xijV41RO6WxTtTu
S1HTk1qFaxQnfrxo1yHHd0DDygdkB7R6cM2IRiax46ulO7LoI3LgaPPF46eKukCNEReFpnoxoE2o
vYab9gIAv6wPxjA+xrpy4d3fVjXoBXNRHGpTW4WUW5GECJ7EVEIRUzKWpkM9GAjjkVAAAMaFhpgJ
HXovnwxhkWJiKXGpkwswEDUQyuEaE1Fh6Qx/kKmr5/CmfdWqYk+1WYOmy1/1vn+JBtJECEg4zq2+
GYzruyCUT/msXmhkMCaiftNk30xCWFKIwkGGjAnzyy4XGyscxjccXa+1pHM0ab0OH29HERardpmf
Z8A4evolZTe3TbdyGJitO/e5D2nc6cCQM7ql24WyitdlkJRylbvHNHxWMBHk9y2mpDzPCVUpFwfu
/r2eIq5iREIZuFKvLUtx4RJ37CZovk1zk2UIvLTnfCTagW4qLVdrErQDUzdK0sUq6qPdDCNMBoue
ptKbWMJVXhD6S8RnEmY0y4xPgMJeDIq6Tj41RmHiDYJywQEQ0PR1P2hsqgkUIw3s9x1QrWLmSTta
CgillV5eCt0CUPXoLvJrkDPD0WL1dSiiYzZIYNG6802EhWZ8pemhNDcSBjKVFLRslN9uNY3cAiDa
HTE63WR7loMM9dRc7yLQn4CImcztZqIK+pbgQc3t5GIJl5H8p2apdze0UJObq6QykY4aThKwM2TZ
SGhuNI8N8TS1NPKKljNmDonerdsrFi+TXrVIClwNzm8OQoxHtRlOllJKNItBqvUQBtOvbNEYdJQV
TijDbRXeRLevIOWh6o8BlsRsfMbCxfKVkDmT6ae8xmZYajj1bnY0dD6RPLtFT5Cw16kl8iIFHznu
SvIqlEFcjtH4LjTXlZ7OK4IzVjm6bWapQU8LU8rpXU7muUk6t9DZYtmUx/IKWFvZJOJiW4Pbb0PJ
TTtzqxnhe1Qq1X/1pIhyFGstZauoCPRgflgC/1xEG78BOX4qou/l7M/f//suKPwLlYSg3LtGv82h
/28PFJhes9VphB/eJSX36vr3Elr9FwupKArMU4x7viGF7R9tHUSp/Di+KPzbK/UPBtugTP68dP/w
xOkg/VxCy3E0qNkNBFnSGUSRQmNgSlwRb1tAP0D7pi5IYwJ9eBVtYtUM4QxlgvN8MOs7wzgD7lE4
oOJ5t6JhiTU5bZYNbR7RCxkiKXBy1GzdCKtK2Oj1YQyPXXms03VE+Iqu5E50z1+5+i0auImtDqne
tuDhJw64zeijzSzA39I3ojL2zc7P52XSCbbUd24LbShU6DaxZGQrHIrXwstIRzXXYbcWSR80CIp3
zPItTCiFq7cGm2dff9W0iheGP2EEancKORJ056+4UY3DQBKF6g3TpsmCBFyp+RQra5HhgHzQ2JhS
Bu4FgfNR6suRpHhNm76UdeqHsOmljIlPiM6dKPScwQgMWsccsBebKxrzfGuzb/qYeSyNoS5G9bIs
Kty1dbiOpNsxyR9mRs7IfegvfPeDjssDezLoO8h0ethCymOMle4HvCd9nTB+MQio5+atatbl+RQl
19csWuxU+bpcoGYRmDYUqoBjWYWv2ML90VZCGXlSbjBHm1ACF8rzoifBdgb8WSECaD9nnEKDPiJH
MPy61YNYEyjkS8Jnwq8RgSW+sGcBczapMLkWfSsFkYda+ZBzYFg0DwRPbYmFCZNvwP+rJLtcga9X
lP+qyqUwz0sl63YAYc5qPJDfV9kzpHpZX8k8CUV+KnT+xEk+4uNs9b1mngwcplM5+Eq11sOFNXaw
RsRpd9OS+H1Ur4LXpPl9QqPqxzCN90oNHiW5XnRl8aoPOFvI2hpK5Vyn6mupjBuh6tGyTpeYz0mh
Ka7cCzIY0JmDFNUxGuNigvYwmLgMbMFyLaJ5IAYzzYOG6N/7RKxlCiJLfkt/Sx8eMu3ZSLpNLnK4
Um/QPzCVY6ZJDD43+diOW5jybBCzNcamK01kKprLEippDqUVuT+NK+guCFtNjoZZtqOfypVz1GGh
EuWExf9KXKA2L41sI6Y7yKM1bbF6K3bbsIZhUTA67IqNOVCU8mE9M9+wdFRaPdoB8ujxtEqeAAxy
8rNBIX4lwvVHqoXab3rjv9u+alKkAsxjwWVt/RuyHl31P/sEfv3+39skJpQIWaf6vRtnfhUv0ZfT
+IqIgoktgq7672s8AGgof5he4Tj97xHo9zUeALQq8o9RW+EaUpV/xHFiGvDnNf6Hp06X6Oc1Ppsi
tepjZQ4SotwigiBE9SsCAiBGZLzpOTkIpJQqL6GGJnVsYTGmr+lVhmqkvORRuy97zhm0OrQ+jt2+
nw7DLdk1NXO97pC2xMXEhKDH6kVDIy51172qk2diKEcaiKzjnXCaStaOnqmuuki8rIKdrCm+KV9d
QkEI3zI3fSMuW1ytMUQGdahQsmseYsRnqZRcMVNPUgo7KiuoMcXaJbmGLPbU06C8YpM09JhyidkU
jcBJ9TVKt5RZIv84EcuHa6u412ytFfljkh4i/e4qvJX2AOK2l7oAxQ0Wtolx/VjkoxXdyJvVypMk
9ttWqZZNHAVj0r6mzaqTmWKPwkMzZZdF+1kNjZsBdWBQTv03BcIdYZHVgFxB0TY8O4FNz4gjuxZo
3te4j1QyUUysjnN76m73vFbUR8Jida2jnc7yLMilV2gDXP30upsibReJvHu3tlmx8ILcUzpbgPTM
71ZFrPgQ99s5PZihbLAIidAbIqss3sxRdVP0y7mkwM6lYZ9WgDAY5fVkErU1gkYM9rASijm9dPCR
GvFKknp4TDUZMajmqzOe3Vu8mdMM/7H0CBmHvIlKtSQ987uiBCm76C+LBhF+VD+TCjhDRk3I3e7U
N1WvV6m68AZDtpq+vVfP4OuhKzAIHbxJerjBfejTzlYLyVa6iITgRSBNKdEbeAtISL4hdg0JRMft
e9YLEmjlhNgMjK4a4KgQ0QaHwgIkX5u+ygvIWiL0YFSkIhk/U1oR7HjOUhIwUVa32LG75kE2xtPA
occIy7VU72A5W1gk7hN9BA2fALcYJTeOAE68oLne1cdFF9GmJ22AkPiRBDy1eelu+WaWusjr1fTZ
mDkiZYx7pOBWXb1koT+SGYElBnfK6Jtis876PIhuzzMV9xS3ij02nMHK9FsWg5wocTPJt3QdnLRl
u68k9V2tShsy2KXjELS8n06kqtrJo7hRxv6/WhsONJ+5JgorWZNw8P9lOQ50jyXtx3KcJvOv3//7
Ys3ElCpfw594BwNQkf+hDYesJ8i4JqHxoQ//KeQD5ySCcpUWB3MHjRPCHwW59i/s4fS0eUymtISO
/5Oe9n/I+EAFy4wZfJ9Ig139taUt1eY8qgYMjmdAzq5w0ezRkelYvwN1fJ2fetiRVm/RvLUF52q9
CVa6YpZlye7NxrRiac+Tg2ZnCarKbe3DD+/rf+r0/Noyu7+vPz67+9d/kMEuohDTCrd9kFmtNz+P
jmJTLlvjOjyn7+Kr7AueuULyuIeYZtMz38rLv34GnHB+2cx++WjvSfM/PoWwUaQUAt39KRTW7MWf
t+V1eSX2Y2M+l5buaV8507rehoaAOdKYrHZZ2eDd/YnWes9AzU2+xNkpqR8fysfwJT0NpKRkD41m
l50Te1DPbXmppw4NOpAHgLxJGEm8dBticCGlFp67w6jMJb1Kv5EHthzWN9/w+guMJA070bE9DHvN
m5aClTijL18m61P0WCf31fccHdOlab2SpaB65vO4FMGzOCJhJEHxGBEI0AJAWpX++F63JIOXq94C
ZvvqW1hgAsrMBH4zBp516DMhz5eKjX7osb5a9V7dYKN1F9Y9Bv7mIf4PquPwxhp5Bv7tRpq1sM4w
2YG+LSxjo7r0jUZ7tt9gEVrJ/rbVAmHd2i/WF9oqoNROZUluZH0l/BuZacNGd3OLqw1E86tgvd0I
c2cO4NAVu25Lj2PPsbYSr7OuH511G+3Cu60EJ3lQD/3K2HC6+yIay5m2qYME0CPOyQPk2EAxcOh8
Hqvt/FS88qgBpt1PTgODi1fIzSG5WIuX6X41nagd+GvRqV8gpoOQtKJd+6xtR09ZEUuzigUne81W
Ii4KP0Ui68+B4oZ8qbTDJaQFt3BDJzpELjgHgakAzVgOVU7nte4LuqNXYr5Ozfl2JcTXL5WNag+f
RIDlo4u/kZbqI04GG2rAHsJ/aT/I/uCMFwgB+84BkAfVh5swPxjBtBkcoNp2vtZd/vlJhL1fr5Hz
PpY20xpn8aHY8hoB2nH0SrcKAEYdKlfZyVzKwre+rzelxR1VeabXfw7HmBBayN2Jv9FX7B1+x5sO
BX0ZufFeelHdNzZ0chbs2q/5cL6IBSWL3H/ZyS7cgHYHTHEFG89+WGaBaWk+DSTWji/o9ZvESr2r
Z1yun8VOfdb8etMuC2sNcWmTbx8RRlipdXg2Lfwaq+hYe6EtWZJ1Wi/WqvVcGc7tjCaBRFi3XxJB
EEAuztysc+Q15IncwRm1rIMEYcYx81EyeddAPY6hjdBgW35FNL77by3d5QtbFu0x6K3rWjlzPrqI
dnxsd8QS42gLuBzp3rpovjzxSV4joPbLg2IjIeNaKLi2eXL2zek/yEKaViZXeGPnDrE9pd0/hQN5
8vU6IV/oVD3K68aqrGegCa4IpZN/uYfX+9StiW+3TMu49GcAGdKlfaCXacVe9Kg5KEGlzwXZHVGg
NjwPfi6PTBIPoXR0hJ2Lzl+A7yTpIlqL3rS6QbOyJ/u1uT+B99R55fGGYFpnHrgsX9jrj7nVMWsM
+iPcTYd+xIv22LitU1rvMx87I0VYbRZMI+5Tf7LT+y0ufgyrRaARjMSCGwL4t53Ychnc1dYJ6yvI
ZAu+b+fo38ozwMP6fiHcrNUj0viFM/CEYFcRB/Jcuc/7cPW8JlQ5WCuH+aRb07fO16v1dcuWYqMI
OSNP5D/JcjN7szIdwZIvoy2dkPVDjxeDYSt8vevBaH1gqwVW72B2WHH7oI3k8adlg4t0NRlW+xVz
t0QWlan9Lre8HVz9FuO5/Ctm3/C/dYevig/6A7gNkO/bgZlHyhrbbvUlWBZlh0HeEdbFiXgOjPYs
t5cLRof94RCvPmsPFK1LaqBbvbYLm4qt4UWC9LbD3Xe0L/dRBRn/tqP7aX3CU0XfaiGJfe/3NBQm
P1lHQUPa8bpfzo7h0+fgUCP5g3252qQqrSDCeKcLsC8nC4jL2TK/YDEB9oyv+PZOm6IasBJaw0Nu
iQcO/mwspa2uq9epflTXssPms7Ag5jGLEfdwuhIeyviO7cqf131gHpUHhWHpNHry6BrYn5AmETpc
7zJMhzWM0nPfbDLeZJAz+Xd23d/TLsRV99G6TCydjPcCJqzpqA/NO5ME82EQ7Y7P+iU1XAAKQ8zH
NxKnGHGJA25xQXzjJLB4V6P3Zi1dl/lWTf0ks/tuHy1shC3yCLfUyUs7/8o87ak40QOMPoabMz/S
N+ijPcRsbW2yZM/+3TkR5FuA0h7T6AP4orOwMQIpIDjk9sUPK0IHYtB1m50wpUaGFdrMc3yB26Ln
YxudbC0hU7G2KUJWh0hMbVe5ZAA9T1zkCj1pSz4brzfH3LBYPOaP4XGBgpIL8f5xgsy1YW6vuXMD
WbOrE+QTG6ywB/bmrV4ZVnSWc6vfxe73X9ccZPn+Tc1x//oPZU+e3VBFJmYeDLi1TxKjC1ajS3cZ
vdaBcdH6knFaIK+k6JkfhB2LBBceWmLGKPCNrh+YS9UTWRSn+yZdyStcQTJbumaNDmVdtm2D6At6
K9HyfruSHnDaq0dtiWNvegBdzMNttU0xWNJDB2DOfgHfswJp6qsPk1U4tfW2EXdZj4zAU8Kv2PDE
Iwjib3kFDvi1Ze0ZWKhUT6/scXcgy+i9Id3NMZ2EN1bzejeWKCZlNvDNji3MYW90IOLCx7H81LTN
i2wDpfeSM4Xdd6lb4t+UdHfR5E/Tw18qurtr7Md3t0iBxZYNRSVqZS8ixQ1RNYVlxY6bUP3gRZ5k
e1c49wLjbz7ZXzsjvz70r/UsArhUj1D8FVZExXBPyTDO4bleZ3aDzAJdhZX7LPcM2PS/eWz1bwrZ
3zrzP1xUOHPSWLjyss1AWCn8N3uKL4K8Y6uKbX1d47OyqhW1ImO0L3VjfCdrPkLrY4Gyzeme4x3r
hcdFdlbtz89Ztp8hNllvbo/C0NLG9aC6bhpcOR2gELRlSzuit2Bl/bfW4f/FOP3t6/jFGkevJDXC
nvfwed9sCSqa12Zohy/6kUQnK1sqjvGp79SUTWD5Wrml9Qrj29b28+qBotADtXXj+l64Hy9+5ie8
7S/uIwG1dvVUYZZgi+I7g4SG8pOY7Piz/GC4ZvDX14HyNzf4HSX34yXYLBR96hZ8FpNNroJNftMm
Crqj6smO8HUvaFJnWb/T6KCAsR8U9vEXDLHHY2spZNmuRY5ezuTfnqHNWCzSaFcuTPyc5MTaXCSe
cHOLd33z108aCdZf3zjGLwIG2Uilro45ChXWe+6NQYaxxDbemKusQHiPwV4M7nY8jkb9xgSUtWKt
sZ+aZeUpgcDCyV1uF9vWYrJ5KPaSNdtAPx605bhG+RCEy3xfbnnxbGjZrtwRzXAU7iYN6sfQF53U
Q/npQrTbXXem37rEqgXmLmQqYCcHOahP5rrbhavs2NCY9ltHP1cBcpzcv/n9lsw1Suubz0Jooaba
aLPNKAKiz5eIrqracmFgvMHU4Ma1z+5r7uqAgptzb3KOK9vcDixe+SMe30fZHd3ENu1olbgk75zJ
urVGy7QXl34lfGzCj/7qKl7lJR/SXQ1AWUDCI5KfJngeqCFBojLsOo6O4A8BqQuvBEa2254h+BA0
FDMKlkI7+rih4uSZGG7+yoGAUHMOhskpZ5tSz8ZjTzhZUK67v7ku732OPy+NBBDQeqChAZz45+sS
FwzmyYZ7ayC2z7SoYtFTO6qn0W20U9gMF2Bl75nLXLcCvGLzKzlEB06P9TryydXjgFMujQ/6ivVb
yCFn/mJ7RwuXcWiQYWYSjhmErnk2jkMgoSvzUbS50gHdnKf+u//0/y4U8N7uS8GPOpHfltsfXs4v
Z3ewGEKZVryc+8ktXIln4Ekci0SLPCJeHGz1JCDPCWH4m+GjDDBPNKzNDRfJUuGgROzbmTpida+8
mwvOpeJNssOV7MiGNX5eEzLciI3nTHLljuVY9G7cLI5G3fvihWqEF+soXvGyOLScVmeb5oCjWfau
WvbuR/OSbAs/cZedD4DP4aahk2DnXn5q7IiSMfwGBeprtmLrH8VOJFkP0R9Po+coFPrUAZ56boLu
aQoyr3kQZ3ovgvU9UJduic0jyH1VL4WFW+0wmfZmkL6oG50GJ9MlO5EC/BjohaRHGMim5eQEy3hC
UJP4xdnST7+ENY6TYDpJwWfHOe4GtsNHq8xNuJET+p8O7Y5bvyrzpfaWBcTN0W7PnYKanYS9x9sa
242hPxZELyDWY4W9ueKr6If7mXyu9Hv6CL3RohourRZ0zl28aO5nOhb6yQyGlb7H+kcn1O2+IfN9
tJuEw6Rqxb4AW86DQGhdRa98l1UboUxI9PVLD0txs6YZ837d365Wf1rczyA5wmdvck1ucmA/FvCW
c0cAmLa/Hy/qp+Kx9FX8vCtiWEkDt4yX1EMfs+Lt525O7IrPint+I9obegisD+ouXJ6LAzhDnjZX
ha86zeqZuvv+HR9Xq3wJOQvpbJj6U+VXbC4PT/ip6V1o1rGyhUd+Kmfh91eO3py2Ypt5HRWW8sCE
wLu3QBSuTLLZ+D1xQQJgy7IGL7RKj8OpNbuShwrEHl11pVim+9F5u0eGrDprGl7CwnsU7R1fPvDR
W6qdOAfNzSwcAo65RDpGNqWxQ4dCFQknxaNwp1lEXtylPAPYdRm8HhPn0QcsaIWp9fVUnnkfbdT9
vAxy31jGqQAeK14HyesO/eQLjwM6zU+fomXkJ756XByTe0OgvXElU7bzWPESybqboDS3hteC1XLa
ZS7JuEuo2FHAssJeBTLNGR2UZIJ93VSsDKfBLrjKQ79aRQEwXj5xY8tQeuJCRNflNkG8zbe5fTHJ
/8TKYFfuIjBc3SGuyL6uMmfhrJGkclPRIwj4tJ5nbp7JF5fy5+Qv2AbscSM67cPsnGPaJbEjBijx
+EFRbk2HgntM3tAJ5ejO4ZCfWVHyKF57kZ5vHILHrbjdPYSOT0umXOLCWF6/y426eiHqwgrdxOH3
DZBf+hndUvVvvLn07v3UJTVNPCaP8BAdmebG1ZaC1FXWrPw+A1w7cq7+6qV36aPwFXLOLIYklKd8
Ym+McomhvJ+UaR5wIEstwZGsA+K+2hOXLE1v0bo+Q6KxDgf4GkQ+itb3uuZ4n56TNzIlrGPhp851
j3tgN7mDiyIwobtVsT+Tas/dBpzyQDtgM72VFg+Qr7CHYswLkJLRikm33/M2XwWDaz5n3MPL6cIH
41yekRw/wb9ziMmzJVZ8envOhZtysmATgewy/JzttrC+6Wfd3qBA8UKJmnI7XuB9gZw26Ipt4bl2
kfIzZPPQ2s623ziqG/n5O/kYjVez20a2weqkPzBM+0b+ZH1gaOs8eQXE2UZPsHw7fSt0NKBcUqk1
q7syglw4v4QD/RJyfkW1T4DgqNF/wwp87l1iCpd1DrzeJYIJhdj0nO4WfuGcAt7fLYorxaoJqUJd
bYFCCZiWBe32+yLYvWQt9kwxtYOxvW7uq0AZqEuBKnHZBEAFg/GVPRznp9Psr6+cUjvuI7aE0a02
kf0YH/qFFe7iFfD1+ut+uURcW0pAuTxi9rGQUJnOuG+C6kldZu8dDZn0ARhmvZw9kj5XZORpQUxW
IDmf7M7HPPHD0tabp1ZwooJt6L7OsfCx0k2n/g3NorCR3RoLklc6Vz5h3gbN0R5KOqNnNfgfws6z
SXH0asO/SFUKKPBVOZJD018omiAhIUAkAb/+vZ5xlT3bO+902S7bu7MzaukJ59zpNLFWO12fZK+k
VBCmOypeHiG89q6coOqUYLAqOPe78+f4tvlMhi0jHPkKdgPafAB1/ERZzm6FXeN30UN9fla9U9ZM
H+NzBTSGBYk1ya0VI4JBAWH3Naoxi76zEz4Au7k0PHNrJbeg8nPKNZSsdq+OegLIPgYvu7cAzAgq
IT73jiPDZ+eV9CBnZ4d2238hQUhvHGwHwJtO7y6gMHG1V57yxXnt3PkZ+5+zBM8tv+DIamOl1i7Z
WNrqwP5CCssNBCZj2AhOoGUvi8eYqqbltAN3M7KOBF3rP/XgzmihNqLJsEBy4TzmlwRT7fTMbmQl
RFW2HLzn4g8tCT1To1PMr4NmWy6YnoWFPKkzw8VRbNcOoTRgIM4+fW1eG2aQUbYfR0XvtVaCFgKP
jYB3HR1jXE0Iuu8fGCbjPhgZKnHcnlLZP9jrLvOP+IqDUwpYjPQPoDZmvCn7SXcenjEG556kcsRP
6cEpEkK3mvdqn+i6RPWr6J7W0fISafE9VbyzPUdUCKjXjduHbVIRb7oNDLMDcXhlzjswB5E6zYCJ
qzFt3cPh3XVCdW7NK6Czk4vdvRk3CP2Dc3Ye1uPu4jh8haAw6ilsOaalqNzWY0jjCAiJdSmy+ADX
QU/HJ6HVtJInpqPRdaJ4KJ1XF7Ki6WK6zOl8s6/xzk1Uv2FAQod4EEc5YTOO7vAsPgu5fo+Zdew6
+77uvD2ZuvPuWh+P1SsykvdWpu6SuTpxReCLxTL79bo67Gk2WHD6oR01fyqZv2E11u1UyocTNWaZ
Wp8tNo/8DQQFTeweXMx/xIwlzCDyJEB6iOrlRD+5y0XRr8D5Tp9NoBnBazsp3aUb5awTlkSv4+OK
5lv2j7b1cewZIaZlT6HCY9hw7aMxdekIGJ6GS81nb+/dcsqWYQsZYL+528ZL5xCUzrt/SvZf2uTv
XaAmWtO/1NTmtyZQud8MRuDw8+rcmdjzqH+Q3V23p0DCZkmkYnjKzB6An+NNa8vGK+OePxhPIJwS
TLMS9AW7T9rUlBreebr5++Mp8g/fwxQ9wW8wx75c7su3zvNVNHrm+l2Qy+B0ZvXIx1j3dNXZMpCP
AfB7npxgPF7TKqEicc352VdIYbDRxmHnjq9tVjCL4JMGSFV9xL6Ff/laU0Ui2LK5yx7TvQ/gbMth
uUVhPSX4nG4h90ux0xJ5/twimMgUJjQHl4Ch0G45ojEeQpX4xFSslh9mUKc96LCzi6y37b/BUWrV
FhE2wybq7th4SL1CnG/Uf6I+QPHoVy5wo/0TySocFX/9pN/QiHdZMgRjySvDONqHjeTDnMDS3x/V
jJHdj/TgX6eY+iL9A7Gh/xjDHci056/sQiQ1fPFXPX0kYhxtaD3gT8ibCNLpbpP3axoK0t8H3HoE
O5RZy4s5gT6Dr5Y9rK/c3gQZuT1YCIrMMhRt0tUVnh8idpz1EnpU8s6JwbDyLePg17VHmCK56/Zg
wuAOOCVoQ6eY3CaiHnlQ1pbB/evC1Y+3acVoCSeqnWNYzqsUqy/xObXNwOvgLNjIwF7tmvnm7FCs
uSY6ah8voxk/PFgVOtQZmH1tb2SVbXe0QUDnkpPKqSiXO2De4S5JADlJ7um9P+7eK+imZVAGR/A7
OeULAeirThM/U8lmDC81sGAMuO/7Q8ikqJwegrrfmb8Stu9lumIwXfBwThHIfh2WWOBt7PPuQfyx
pQe0Du1Gdod7+rKcv++WfyWi/6dBJgiLTljvkBH7z82in9AYWEvlEJJ6ENWALmdRbHzRFzvHxBhI
o8JFz8MVQd3zdLTt+Bgsf3iGP8OxxN3+5xmQQvzzGbp7qfswKk3AsQzhCJ6RnLVk3PdEh4QPOO1c
Pa11Y8rSsvf3H1/E7fxh4f/vj/4Gx5ZSVzIqiR8/eTky4+HxCbjI8G0puIyKH/DXf6nifr1rnEYK
+jpsjr8ukt8OpoNl3Rv9zSRu5iJQXt1H1+Hk9MkcdRngSZtDJN6hbU/BIzyGgitnWBCNGbNI9y7H
SDVmBqmHWcRICi/3d1h0vn44O3mUP72P3x7x29nZMILmpd8B+Gaqo5OdRUdc+lV2Chrn6HZm90D0
StdeS+kVHbjf0O+BW9I69fQ+8AkxPyDL2YndQzHMyEWJJFtYbaop8i6c8glBRCkwaoctlBopEy43
xysjS2tUoWgjk9o2w1vE1HHBvHr0jVfINlGTjQpKKkpJ0ZZ1w0N0b6gAy83LciG3GWzmEqXnEk3l
6zlkPMyw1MunpGSDEHp1YJWBMdBGYksRhw9M7JCjUWyXvQOTJehOEAHC3Ef1wDrRhNQRkxiXnBMt
XdYLOrDwSDzbqBQV1COpuuaMvvv3RTebP+2yX28r0IEmML/uqJPtl3dBGsHkGCXKE9m5O5J/DRXT
u85L5oS7sxddvuxcabhuNL55UnzsvQtXaAawliwHVbYHNzBsbNf2YKm5ObABGWGF/Zx3JPLT7EdY
ZVV2GFfxKVaSfGgs6umhj/1o/OgT7FbHMFV2MWjsAPcJhymfxFWwuzAN/rF6EiIEEqrPDh6Xzi/C
+8qCf1CaNg6H+RbIor9ctxe4CM15BmHuaos7JC5x6s6tJ6dG0vZzTKn+81Pv2Jj0bSu8raiz/OeW
8YCu5TPnlanAPsk1FMsQqzBSCxJqmSzLANkta+E1BzEb7g4OKUltbb9GjVeyJpSxmYomfu9jhflp
64mg+X9v9N8W9rcbjjk/tazULGzUzuntEt58kNR4KPWvpKFHAAhcsHAuACX56DjZ97T+i8OoWCCJ
PN48a3gEpoqsqdCEoNDcmElfJxCgwE1nQ9Z6t0QDiMJXP8CEThk/w9bEDSNA0+cla/fOY/LYmJWD
18BiCAOB0lNlPkgX0+f2Xdn4cmC5nLPXfqyBUABKbl/vEBGRQ/it6iC2nLJAAEXKtJPhEPCZ7cDv
LU6K81x+BobpXZbujXuuw/2J9nqLqtAhGmFnjc3hesQVHi2DYnJGwAMsLwPN3J2GI7/imjq6VfxO
+PZnH5XlPik2GIVBtGqEFO+hOr4vOnYqak0h91rymHNaBccYt4scol2Z3GGrGR3dw9lczpccnavL
XEGv4NXU+MyZ4Uh3obkA9UclQ+o7rg6S4cwX10n9CBSvOMbX07DZ7BdyeuSuzd0ZPQHwizSR3FtA
gyBzkWL0zYCO2YoZM9lsrMoD8qD4OTAcOxZr7PolsXIemeChI/5Uh+7U1r1uj4cLJoHBe1nQOrLr
vUNAZCcwBK2s23hPwpVBlowdgfvxKxZwUxFwQiUyKqt3xwVjBWGShcsZ3cZOJS8/wK9ANsNHdYwb
OtzKHt6mx2BT3ew3vVp2C5bz2hegw6FXJrVLCr97CX51yjvQZRkKdab1O6gOrJ788NEcEY6egpc4
L58coCxnCKN94TcLr9kLwNAENCWTkb7Nvg90DGJf5+0hKAIgWeBNdfV0b64yeHUChoLVY6gCvn1h
OUp8mR0BNXTn4oxDbguv8Y6plSWb4XnIzNrBEmQkq/rwtcDfFJ4gVucp0eecFgzCvp0COZXoCx05
pTV2mNnnXuJx7v79Btb+eAOLoRJi2BHy9G+EQ/famrry5gYmC8oxLvZXw8As9+rI3plESNBCxHL3
lrKP3olt5HQ+7oyj9m4rrhMujG01fmRX2tI5M1jdIvj705G086dzg9B7kywaEvZEAunvzYR5uymP
myQfQkWh2wGKt2en5Agag8vQJipyGRKbBshKuDZLITHvgJFHRsOkpCZB1VgcKNbLuTErBRnyxeWo
6b/T0+gFDqv3wfKB0t5+4z1oozrbct2lXAWjd8DwuSfWJbXXpHwArhTr/fDxxanvtQDqWR4zddHu
RMbZfgcdusuHPa+i9+7k9xA3CbCWXZZDLxeOAWNzCrD1cDNyTXE/Fc5hiSYO7Huix627Bw3AdOO9
UTfJgd7/vAJh37g3r1g9g5ff+SCVacRw7h55Vl4NUc/vhAtqK51IRbPzqQbxWlIKFHQIVe+97qAP
+gW7v+1bwpAz98pLWN9RK64vbMTVewU6pgORNQPyOTWGQL1jPJ706WfUMNc8fSX6oOXmxTscWckR
9769GyPeF6fPg4CEibJ7vOy56d3iVnMa0Ffu7dzZbbR+N+zevb8vAkURVc+/Ot7fFoEg1n8r3Egb
urTKkzVKBDInjhEQ9PDRnBO5itQYWzRWA6gHt+xXQjK2rYZnCgyANIVfAUjHCCmam8fuQStyCxHp
gTRN7D2cROGuUdWCKxtJ4zebwr5kYPhnbyCiF0r+Z4erudu7hes8mv+CWKmCx+k7mE+HzU7vt3FN
O5LJn/KoSQ5bUETC8t3lVzO2/HqwX0vBDYD/7RD+sgBYIJXBe20GD8fikOQw7+HvNiPwddD/HzsL
40+1JM75jslgCoVAj29bR35I5Om934fQml4+lkNu0rtnZKXD/CckWqGy5m2GRk+JusiAPAIDf2GJ
dzKJkOO0Qx0l4OzsPIId4H98/FC6Ni7jAGNpqo8xQlFIMdhBArbkFHy4RkBIvBwfo9PKGh66SIAk
+0sJcTKly1gq/Vv08mTCT9MiKibqJ3sUMjOWM1pbRLhu13sO7wTW8L5vIdbvQL24CP/hP65FjE/L
N71tNZUcjMP24gTPzplom0NkoZRZiM9STqYu2+VhX764YcfHuUm4ERcd2mmEq1xGx57VN7OL5ykx
5uzgRSMJcmbnkbSy+jDT8csetiZdXjXe+yuF5q+D2Fqg16q9sgC91f7TOc6ufqcvMWfUFVWdmr4A
jJgaJe7reM8N7V6Ss3d1K4dJL/x8GFacce0LmeCMcocw/PTpqwgzYdiHBY3+KUyyPCF83z/wLp0R
Oz+e7yOL1KCo0kd0zXqgDGV/dcs051J7PSzVAKlnmpPz6j0zh0iuYCNIyf7VsKAO3RK2xF9bXmmk
SYcDGL8TkiFuXVZaJ3gPikDy/75DOz8ttW9ty0l+ni/H9xPWOj6mjK9Wlll2Ou5eEBLxyfb7YK6e
OumMW7hDqi3NSWEDmKwDe9t1OOYo9Rne7qiIVu39oEzAOSWEnPD9GMG98U94y5+K0d93xrdi9L03
btXx/qLLYgpm0AByh2977zFfAinxI+k6Z4YVgb9H2PJE6w1u5IT6wPCkVCNAD91g+0OBrP4i9r+f
cb8/0/czbim/itxgt568/UxpwiWOvoNDFs2JCRfIeE+98jwxma5xibAHQFUzMI/E49ahAQKCtBWU
61rCaARGaWPt4XIBMWuwRtpqa1MEkoN1SHJQ87vimoSfoTELrsiLUeJyAWRqv5hro9fCSp9aJGCa
uTQCcDnasZaHl23Lbft0u2s56PQaTLjubUEOqn3+hE8KWruN754VP9w7Q8pYawgm/YPXYXMwaSaj
5GY9jl+2PsjdGkkXhKAgDXKg0m64A9Nxc2i0s/v8OEZI7CAk5YwBNp+CvHj2Tx6Z7EgBp4XXEJHm
Uawzv2y6p9I6hLA4HiGuvvGB+safisJzcXdrjeJbCqYobsnGMcI7gGw+Prs3fz+bAeG6C3b84deG
uQS9NA9075QOlJHQh79f9mFkBqmeqZHUO9CUopF5OkUP6TjiT3K3rQ1doIDYyt39V+dGdg81QVCg
JbvZjdv9PCONUWLecs3ZD38W45oGMyO7lKMBRNa9Tw5emRk01c55Df3OlGeH1TWhX3avHC3Ba9Tp
XXy2sLOh1MTvT3FNhCm7OH8j5BOo5xEo0wz2Kg0zla7zHsPA/X1bE5P5h4v390X5rTjsPK/E4KpU
X7Vtxabd+VSZU0j/Y47l4TU2PGNqTRn+Awf61cnKKO8hL2au5FDv04AcGGaAjoi4XzjleN8zx8XE
/AAsKAamf3VGxuQWH3aUENLw8gqv/tU9zlDGOl2uqDlWbbmvf76PsQAmlfg542KVDG8Hmpxh8Orj
GCcdae+sjsBjjWt6qFw8hYabpmgQsOJQPnh1+oi7Jw81egau7L2TpxFUzKPHUaB/6D7ZlwFbgw3Q
kf0OsJMnifat4mWX2aVF8mACotBJZMAVVEaTalOMgMJePt08Wlw+NwsQkY3uECvBpRJfKPi7oM25
v1miGycL4x6aTyC7i29kpH04lKw+/NsIITvqC7hduhN/3y//M2Tg/5XeqD99uW/Cm0N7a6pLw3HC
QOGDI7M3G/rOV09BkSyXtqHZGpYLdxkiSfVkt400T2At9y9qA/jRHx5HUf+kfbQID2PKhqoziu7b
DWG8y9q8ytwQiLyE12SomYH1IgN5y+F2v9inpWdNS6cbdp7ee1xy6wqROVqR/skVnMqSrYA+gQOZ
/ckFH1dYGr07sEFPvMiUnNUVn9U+9uvs3UsPfBYEAH5nwr7TILQf9hZrDVf+mGwBaNiru66DnBpR
mxMBFKPer51zwq9zbgljhRuVvEmiV3lF98XDdM66bSj88z5XlDTsqLbqSyhqFP6Uq8/Y6GVfRc2x
dPTJIT2kev+Yvj82uU87velebEmnuTxNDB/ltQuXQcFf2mOgctN+L366jP+fuu9/r/rbprVyudg/
mvYQivYUSJcWGmNWJNEyIfHpq0MEzMgBiEtwrpilPsy+kOh8CbEZ08OwAnCEOZfQIgJsrZchJ1iv
SdfUZXPrF97RHxiDeW98cls8FUghkGeAIUzIqQYo/amM1USV+q97EWWZTqI7nubOt3uxIbWFvGLu
at5hHnwKTBq1Ijv+TVmIogexSIfqa4tcZ3ghL5EPnxKnws2wyj8kF0npbvb3Y1HXf3qmb2/4bVhm
a954w1Io0uboAVD0YnAAx3q4Vc9sMhrHM/1WfJ7UNxIFYiO4etdYfIAnSyWGLeF97ukFAbPcQkVt
gzz8EtWrZdCZPXH7EXIWHSbHwRK5Raz7dyZEnclOs5kIHGwHRRnpnoIj4rPi1F2Vk+vq4Yr/zsOC
8Hf6vkmDUqfH7yQJFac5//zYLHsMYCN8+BNF3O5E4zq7OK09u3roMBW5h3fuSRVfpCAuWFdB42Zn
HNBcLRdimtzLQ4h84Pvf/n32QA/1QX4eMMy+kwsYNXwMblifJl3qWGXebHUdwcstNCavwXuIknPw
DI2o6+ne2Vumbel2Bod5p0gEytuhTOyMX30yfWh4wcNgX8Y45R1lrE1MyjKMWwxQsK/eJ5D0sCbP
iIiIx+w4Xxreu2elzIE1PURluVuubmQbaxt4dkglDWpJx0xA4lQkpuZA1Jdeu/eB7x19pztjc6BF
B5jR+LUrKdMny3XBCxI4m1JAOl3TQ1Ig5nC0XCjxfXHsX8LnSBmt0dVxcMbGRAmuDCoLziHBTRnR
PZnVJ6o2wmR8ATESfhn6xseMP1DoZkRkk33vP/i1PMMtE9x5PkHWhA5Tpe7gIsdLuGvDjrBgDbMj
sDrD4mkisLUwKgcVv079fsMSjo4S9aQVKylyQ/cuzEhLR2spzRpgOWkNFv/xdkk6shVEq4SoNvz9
1q4BHV1CSh0L8UQIjm7ZvVtMHDu/FWhpJI2Chbnq+LRWqydaCZBD5jOTwk0b3HQ4IAbpeXYMGdDh
HLzeuqWJrh2aaJjTbtBMnrtrND1ClMQ35zRgpB6QPYDzfi2HqOICAq2Cu7uOYH3xTvAEXNbS9pjU
wUVKkKdN5axK2mw/XJreer5oJ7LNZDrwuZIf1Vf4ErTORU8IGp8UgZ7QHOSO1rHRQgC+re+T4/AE
T1sMpN3+Q59eRq9oBwxeiaKUn/bmFoPj5jw4RkK3ouDkbBGn1InkvxLEEs6dhq3u/TLkGVQJJf/f
e0yewEkFHh+kb1f0nnpOhVAMrZGU1skJwRLw4nZ4d7iiCGlsIuRHOCvU6Pyle484DzoIXWhRsXBB
MFOoO91gAcc1X+8jNeJvUhTuRwfYzokMyL8ni3eR771j/AxeLiMPSRFAXQD55igDTljukNITmqgy
QNMrAP+aEUu+mqguI795WTiDUa8D1VrqD+JkVRQNfzuLvxUVJ6vd623JuYeYEcseQiYnAo3qcT96
2FaCYnQesb4V1xifZ4SSvJKTPyZv7Jbt13t305TO309iEpB+eKJv9KlsdK6WcqKsODNWBdiaF5G1
oF9WwMH5OnrN6kKBjPV2TWjEE34aBdnbV1fFwjdm908VScqoPpNPg2b0bsxRpLnQ25lM77/PgwUZ
lMUI4dLYoPNwlva0GnfmNZeeFOQDAizRkbM63ZsnVXaqIapHXYFkBIso3kbr4w6NZSvTV6Tycu7+
OTxjE4XFdR69/aIM4euzV9QMKFTOrvq172sS17IAI7GwJc/Baf7316X+uiz/8gG/ByA+qm7n1b3d
D6GaQbkQWwO8CeGMVHe5wzhNmBpFlQmOs7vP3q4GDFwlxNkcNmgUh48NaaP46mC4VtXwOT/4N/h+
oF/ineJ2C73g1kOslGw2nLBIaOfPLxSmFaMVq8/DuKicLkDJNROjdvqaMrr1GQwArgmkS9wICEkf
/sPax7I1EK6XfbZFGgp89+oZ+Ns2iDC5I03/uSGUogksPCVKQKCq6V40Qs9sM+BEYBJEJlKPKP4D
08Ihrw2wpe9U1KdmREjatLeQnrYxvrXuw3Jkf79hVsUZ3Sxfuim8O8PT7imD11z8hyc+xtJbfmEu
j+97u/PxLrLurp4Yaz1mNbwdPegOdfhJ9HiT4+j6Gp8RfK0s/zZEwAheixT1cohO/iErgys8AuiZ
5MLYGagc0Blub0HXVUfdUFucg8O0SZSojBjyuGJSB+KTRNpUlJxZ3lcWltO8nOPaHIvkOq8zrIlf
8WqUygc8rHXN5asVtp6o2EK/mExx6bd0Q3IsQ4+iyj36aEVbNCzqBYklw8JPblHbxXP0/Dz58MPl
OyBhRRH0DiZan6GUB/pQbMYIBK05kjEljw6VJzFS/AftlvbHNoWIAYwOjKImeJj9/RuyW7yZrkFs
BuyDh96jkTyLWgCaCAf16DxYzt52dPaqqHVvvZd7oZG7YrfGLXRKigQVC7bUmz0qfXEBQXlixNn9
RF12/4htdTTV7JAkpDNj7J+P+Ozua7MlsQO6jlYRIkRIeavPJqYRh6KFf6NECS8gSF/dD1GeGs6n
4m5Nh4UUMZKEMAIh3WH6iS+PmInn1aHmmx9PHARGgOAcehFTDtpkeXP6IFyXiiPnwludUAizgs5b
caSnHnf3tRT3OPQldwiKXXvB1RAQXMUJ40KVr7vZakpFvr2GR2CP9HlzKZ3+foR0/kQXMWXxv2/j
G3RWlufHSdNrIe4y+y9h8unTxaKIu0OU0k3BME4feDuKo/i3iSJS9p/OVvjyOQoinUryHNzHUix+
TKTdZbiRMOYwVMv96Xb4FQzxr9POZGqTpTFCgUi+f3650yt/3i8mz2pk2KzzxiFFQG0xZJInQNhC
vn1zJs87lNKtj9YvaYkI4kyRVvLibNprNNU55drShzvgZIGTe85QkXm4VFzDn8742SHSC8BxLK9O
OS0iBSYJDsdRomsiWzDcfI2EOAl7TDQxknSOlb9/Du1PzAij+WRTJpGEIZfic/22f66lvJRkkoy4
kc+p1L9Ev8QbtrpVV0L+WBAloNHWRfnk6bTwHmSOAixT0Y1LoLtXWASImSldHISC+37nB3nPj4/3
jYIoiqfczcXj8acmrx6CCZEyRBVZ+BUy3KM9R5GN3stPvUsglGDj8T15YWqUXQgSb9eNmq/qhyWs
/+HMgQyxTCYcK5rOgM9/vrPnzbI6F/MgLFYQEi9H7amox5ov3fZ/2RnvvKqRAh6McsblaUvNQ2aG
U/EJ6y5KfNlnb77htM2AjTh7NGBGd+fpoxx0N7cP8TqJugYz9K4oMlQAbwXb8iUm2dD7qdtXlD+c
TwTUMCnEIHGMpN5vO/Jwep7Nk2RhXkcLR4ZHl0lE3ApMr9lIaLI9nbrZlb3MiJEUhR2HuVZQZf76
YHO+7AeLubBg5J61uDpt7+BrX1q4rZx3oAPcIljxpOEBLdroDrSKxYnMELZ1pgNkFr3BE/oR+hNL
pH/B/kA9/ly1rhYsSDxgbB+ZeD7X8i82HDHPCrMd58XB/FKzIlvqcfOV9+HlP49FiHghHOdf5bQc
PrDdwPNxwIxnjBEaSXRk2KTcv2+dX8q6b6eDpZiawoR4XSF859va1Orn6X5iVkN4peAyH/EB87X3
q5N1q51mb8AA0XXTNC9yn7nncDVn9yJsKcNbqvn06cF9Rptf49D4PHGs723wY95NIGXvoOsAr8mD
fMjB3qN9/rQGdTYYkJFujwg5t9dFv3b0r+0BlOoYnMaVL9TitJThiFrMnh4AiIrwwUsTmtXFfJuu
Di/3hqCVADFPQmZ5hIn7+xtR/3CY8EbIs2PAjG4yeeafG+N+Y2hLo+8FBXH1jEBITcmnftpwCDcK
V6gQCIkI30fQpMTYjhBvpXtSez198/cn+dOd+48n+VbWE4R2Od/FkwhF4rNwDxOSND+oyAxmPNFH
4R2sQiRBrLkUq1GfHO6g8IYE8TOgo54thwXmKhRVNCfAyJInoacMDgnTnDwTaqAFnRmdXNGQMfYV
Cl4cj8QIHAOSXx47nSVtoZnZNtjRF1M5KQnAgYj7XEvIxAZcuwe6dyzXlPmUUvb0F2jc7wHzIWGN
d39/GeYPn+V70X6TTm2h1KX4LGodFJH6zqod7lUca8IMCASWx820mjL/65gcmezLmiqGLeWSka4q
H4c43rjoCazH8DLxF/MAny2ujiOaYGeJtoximlsCle2Ul8AM4j40b3KZFtPzGj4CcwyxDIN78iRC
qKSsVcAsKG055lDRuscf0xfE1/33zvzvOtS/XWodRJoVY9AAMF2G+dynS2Sw6s2VnE40IL5HTh9T
UiKYx0aPPnhoP2wDpfMHeM9SCZtXiWlklOT3ik+7N4f8ZHEy4HLpd8cdk0HygWxBaGthjeW6CM/9
BumRBO7c7ZeRml1A9t++hK7gzMxUrxoe3Mk+IZWdNUgnw92xDKE8EbIBH6OhTpdjAoVgrVUhqil6
HXpVhxNZ1ArkjpPsUeLwQTsU7KPTujMWeKyGTnrBVD44KMyulJRMROYwUvVE1u3PPq2Cfdr3KhCu
QesfVq3PkBtOI9pWf4+lyy9nRW9JbR8+tudhJ1GJ9TAjc3MzPQyKobSQImIPtE0RoKNCySTEPDlc
gHPIYMCZUbdpwmdfSAGqHpMWqXTe4zPsY/CCNsBfFVDj/H3hg/D+YSH8/iG+XW2d5tW5lJ1OFep9
HWKWQ1cBxE9FsNF19EiF24okKPdqq7Fk96nosIMfN5doia08RpSFfZDIEZp3DJbcKUJdKOEWuyO+
wsr6KayKpfPsSxPQffQOVd9IOOFg41CNeDoBM7Xty9MqPH0ivBXQgZBQEANpZ08k+IeBmejpBMx8
mGs+DVfwJdm1V09LlCiSww3Yk/H9bEdVzKFO+hF1/nwxkLxBp69GpCQRp9OFF+Iz4d6+Qjx0PTky
FvsAZtzDqzElhrdHJ4RJ09liuLfJCSPLK2fPv8MqLvpIspAkwC1g57Rv+Fir7BmiB7RH86PdS9fP
MM/0nkUwANpWu+i/kfOeHGOAaokpIIFOzwJEG91wUxn9db0t/Dpop4W/RugFzwr4RiaXOj/m9moB
M4rmgIlEYDoi6UBUj9Ml8Aiwh128AzoVli/HJIY+6eEOCl7BzQag4z+gYbju0jwCQBwAGLiSV4wZ
CYk3R9gJtsf+aG3YgbgT0RTR+ddTJTz77erojkyKijPp8aJbiDhrNkr/hJqOCoGTreDyFBkxujs8
EmajTTFv8fE6XExXru4iPg6x7OQAf5+mCC7au2cEWLaaAv3uXTKA6/FuD6BDfEtiRjIWKUdKX+FG
dzeXjEQ7W4qQelDWJZnQGRrkdoHje/vSKXCp2tJEJFMhrkJ09t7MLr4+Fo7BNjaGClbOZmQSx4A2
hA+KmLRyNP7Az7fNZsSLGi96RqJ4Cy6VCuUhhJNrPp14Md9jPagRsjTuE1uGF9R4mYt1/fkM98G8
nghMmcnkJDLQmKMOnzT2B1MCj47L5JNVx/sVfTUCuRkas45HjCor13ukl/QQLaHUrUC3GxrZDAty
svT0wfBAxA/M26AczrBUvCeklvXhyvkXhteR3NsdA6Uh76xNjohxeH2E4Tkvu7jYC5XGu3KHOWEL
4+Eud07p4k38QDe+u+8AjpZctWZc2TuDoITmBHEtpaLbew/+flL8ScT4jxP7G4ywL7T341wweIYf
4GojC7ZEBBWqWN692ROcwjKuvdzTGHbDAuTypo69jIS/tjs4ZnuGl1XIF3/qQNU/1ea/H2DigPu9
PTMu0oHUySpEzOQKjpE9h0gZ0HQJNDCihcdNKvQNzNGymx/gWkv81N/vUYYOm4oY3KSp34MTLyfz
djQMDWV/YMLwHf0OqsBL+vKkMZ1wgazRPo0Ix7JxJaYLZONgnxYmxi9mlMFJoKMSDPc+VYbKyNpA
2pwCJEsIXIkJWp0RQFjRzVaQK6Bwt6jgd4w9j40EVyIDObAc1j6nLieq7qIxFHoPa0SXj4Ku/jI8
YhNa+83t2R1/mK4UQU0kiNB/WBl/4p2Zn0iqps7sKV37BUD99gVK/cKkt1Kt4MHvXh8DNtG1LAYy
6jPsodRErQsaijis8UOJ52X5ujv9h15DpRv/07f47Tm+VbTFtWaWnKZU4aylKtASPCc053BA885A
65GDww4jnGmwHNTxERcrFQRJ5e4y3WfI2jkP55f+EdEorQVrp+xr4a2PFnoiwimwk7p8lutUnwNk
6/N9bM4fkqsSmsbFAtH7ieqRf5rQdEKCOVghNCbSGEqYU4vpxuRL3HfmGDyKqSMgfy/oShXj//sD
lqknjVm8H2qA4qO2D/jIEG8/tkQzhfKoINTZNnIMW6XHIBc8B7lll9M2vDhleAdZ8I/QERQxNbe0
+6htafYOZMXV4eiJ5QuoRieo08cV6wz5BzxY5cOn+IRT2ggoEC5QfJ4dxsx4bSoIjs5X8R7uPxBM
2zyNHgk9opWhKnOqPv4sGJrc1bn470DQEVqPHqdkD5S0Zc0/+5bTzvE/CzD1ib8A9YA1RD6KlM69
ktZokL2Ru9qgTUjgoPna8ywd3BEfX6cAayzaxQswHvkNIOcpXV/uHXLO1kskjG5PWj/fpOaTGER2
jpbxe4JWeNpNSHmP+EIfYrzMEKT9mSJ73EHNbVQtqELQdtGv89fdGzpUnCtRCxc0wgVJtvthUA4U
/zJBfj66zjD1d/3LmMRL8iqaoelr/i1VBPTwGhaTi+Yw5Gylwvti4KGZL10slO5rUEI/fTXbZkv0
T3gOl77+Sdc2IDHC7Ek5bOU5EcE+4Fvx/WyDgpHceJxLXWfP3VP4CiqXeZ0J07NIv+TeJZmDGhEg
tN6eE3VT7tr1kqto9YCSB+dLxMeso3ygxPz3h+Bmq/SO92fvnEURs2cH6FTLe2ol1OYk+0G6ydRu
p2FJ/I9F2A54i+W+ey18KdooMgiI3ICNxEtE4U+dHXKnRiVEJH9lunSPsGCZCAMyKNKblXChK/M7
HWyV1HEJP+YxBaeKqehnnHwmR89QWF2OeXTMDBhpLPRfr4Q4uxfPNxdN53WmxlpfG6sHNLMaTKPD
P9BXmSs+QeKGUT7GH+H/H2Fntpw6sqXhJyJC83CLZoGYR98QgDGIQQgkQNLT95c+HV0+Lrd9UVE7
9mCElMpc61//0PRv4WHHtrXE22Jk03R20w3hlDe0yBXjfRw+y4Wmk8Lg0bY223QtNX1VdXTxk5mt
c5J2VovyjBN2u0ZefqADxbsIV1soafvkFDSBHDNTck6bE5PJIzQitV/MytIzt9BezowLlODmdQSF
+LhL54V3mV3P8Sd8XnaVzDsONOhaXHy3hTQW1bLRgxMxx9St5RswsaICtZS5eNHu0tfhqfukEwn2
GCGKufLTVeADaBjxMH2YiGy546DGdB2LklDtE5WH+7YOnYGHRmHIh3Df8KERm1A35b5nPpYX7iV5
VMMTvqBPH3olviyedGvv325JzbBXDauOnPqqxB8wZD5oYRM+kY+T7eNDFVNd3qsG8pWLAFgNsUoA
vbr4RePlfPcLnEJmyJnb2L52dRBpMclBrAVRb4KdlUubi+CEQnQ1uGFHsJ8+9HlFn/R0zBXcuVag
Nf51Io6rDAcEGlo8k6TQkimITv4TirAVGuRwIA2+QtmRiEsJbttz50iJJuQtdGUog70V/14QYWRH
HzbDTywfY677WAY7cbKXj0lkGRVsz48Rg/Q+NeHFUWay//owacC4fkyeAtnypRf+/OIUaMFiF5qe
U2K9sIKgsxMGD3id+ofx9e20IyHj5pg+cunOLUCx9iYlftMtu/uR3a+6JobGTVvGRwXJoOyqXQX3
hECYDe6EvR6mMt7p4hOa0bFWrrappvZsvxR9osqag+lQMzboNPPV0ops/rbRZduWQH3gO7Ht4neL
9hDiTSOuUxSpdyHs3QdG9GSbVDvXYT42yRLFVenMA7gmNmImD7/DIO1uMRfct1sEee9eO3muLLl/
picH8LI014gwpaRIGmzEI8pwGBXES7aLM7sdcgsCVJidptR1BcIsZYaikQ9ejYWxA944vOlsKxIR
tRiEIPpts+Hx91T/NcNkeO/iJO+YPZXYm27pQQAnIhDAsgKYVdcYJtK0JDoqOW+F4BfRhJ4gJGuc
AyeZsUmpT7BnYhxQuy2MLaIjG4bwdKhmx97Lr0a1Dxcx5mom0JndI+KfIfgw4Ht1nDw78IpvWptR
6DWmAts0c73oGMctjmnUR4HalbuYk2qYfYAchPj56z6GbhhCCieR4/qxeHp6iyt9sh8bDBJGV/h7
mF5ARVX56jAeW9sUWh2Gxt6d41uh29AiWIXuE4quEFetMEVg60H4WKVwh5ndB/uZVrS1C94AdrTH
vBlWHcapLYGFHul5Wrhd1c59iyntRBDWjeAYlT67QHSmaqixT6owJdM8qhReuliaFrsT7MIr92Vd
szmhBugeu8b0gu3aPbiZSTbMJPpH+MYXqCPTU7+eY7Qy0Aj1GUGoPnC2OIB7ounOEkoA5i3eCp4D
TljYygqmSsZciy0MwBX/p0Haudge1GdSAFzbr6Im0jsyxgd76rsw9aj/rXXqHXyL3pFEHAe1Jsup
4JE+/BsT3SltqgVSxoibyGlnm3/wTrcvupuN+Zkrl9XBuei9aIUN/JWolRMUdcHT4l1teeqowGcN
gpzoqF+9PSuJjAtOFqGfzzGngzzNeZpSVJss2D0ZPG4Zkz604AZgf9w6Oluebu/MJCSsQFbVoZ7g
dOfAgNriU6OBzsVY5vQBVvb016/uY3KLWH6Ti2uyiYSmnNiCDXNvYUslTWpXA8O/J4ZKLhF+PbAM
3XyoO0rhaRo7HeofVw6qkdJfopQTdlYvoVvotHrPcMc35KrNOBuRmhbuxxneJK3hwz+CcwIc3qnB
TtjrEgQV5kMDL65JjQjhjFOM8Fpo5ynCVJs7A6/l6l59bJUEPcLBRzYboeQ/OtIGoyUEdjUTdaCi
BiXjgbMvEKNwmEhPzZVpBZawmqSg9O3wDg0KIswVeDO4yB7AuzjAeKnYIAcMprcKc36dKnYfosab
pZmbhuSlJdeaR4OwQGiUtuy1HP+Za8VocWfZxIpt/xof/VaP3oZ3cvwcHFkHKYL3LMKqifK3dIVp
SOa+CNzxm8lxP7C3e/xqq/6KIvR5CZtEA1WoO1bnOW0ebqGFrFsOZ3cP6rAgX4+Bwb5/8FBoRBdf
40RHOHCA+fSEHrOPpHEaPDEaBeOAg4qe0H92LHc5ZeDx8S7Y3rrNW2B5RRZZnk41W/Pe1uxVnK0k
/rWi8ulCjS3dc/TkXQCMoG5V+gqasTpG3kZ/fd1coemJ0wwKAnawYmyh96Ue3vX2EhdAf2rNtU6F
TPWEswHULLjMRx1RNWbSgDl7XBhwqFHYTNqrPjYwjE0nT0Q3YEjgW2BWvlQCRAlq/NF/II0uwxf0
Dqzsz77ePY3k9uQCGrUKkXl8wNTHfOMCC3bVPk0EeHTW3Tx58LuJfGTLHrYQNdqHiDG6V/tXhJ4I
ZyB9cGoYMHHhn+1A8AmMhfWFTJch0ECx+ZY0H1BPKc8j6rWTj/oZ4gKmGYkOF+vaJ3KGjURxoIsc
J4S4Z1sm5/rgPM04EnlazJpwvYEt5X1kTmtA9+dl+/6xI4UK0gNWaA3Vn0LT9PZdGxGuU85qnQkw
h/30vjNPwbNp34dYRwH8gCku0KLyE4vxfQqbLDkE1QBp6DbfQgnV4cfODfb/A/4BhyHI47LKYX3n
0ETvSKGqPizzT7NKUXKIYWEKJIDa15k9UbwSqN5/oeu7j5HgsxgYVnGi0VfxbU12SAsJ6mkkts13
UhUhE2Wxzq6QAXc+OkKJ+mJqx/eLLzDL9IvL4ENeP3urjtLFAGRkIrtJowzBC7AhjCeAyFCVEL3J
DDfpBKJDiOp8mA1fLW6cGT02EnJzaiEmtXtfnIs6MJquuyjrYU3isYIJ0gB77zmKMkTrxym+A8Um
mx536lKNINMgC2C5kAKQwGSgiEiIXgTTr5e5BxmdhjeH1YdOTg4uzoWdqTUz3LqvwVsV2+pEtBBp
ogatN4zEFhx+stNQxIBMMKq9I/+DjtQCfhdAZglL+EQAgMhWbNNkA1jEaXx7w1uqNcrHF9ypVLw+
2OhX7OWSD9xG3fGgmkB56WvLPb3TRmaMJEBKe31zFToZzGrnAmzFjoF2WtHcWzIiKXl4czVGSA/3
NMl6l4FMt9o4W3ShU5nC6uGbUxVJwn10xRNJ0JQVKEV8c3iDdlSy0FCDuavOId4zeWm59yniYLic
wa1jR3kghc2uSm5jamcMCHcFrD+rDauYijXJpxVzc6nzGkv89vjIfYjvQ+iJPE3/HDMjQXe88uqN
eezALpM62ob6H65jvWleYhe2zPgVsh/AC7Vy7za/zNGkvIOuivqhmlaA5Dlfa3zjrToCieb46bwg
J8JsB/B9ej20ptT1b9lQ6fJmMVSQgXrx3e8VnXOyH9+DfV9/4X24HzcYGaQm35GlCatJoYAEiqet
8mn41bA1ubC4oWkZmI2hUcSMHkEyrmVH1JGXVgcb4D/og7B3fkdltG9UgNs1PzyyK+iQ8IzHTGYV
qIuiVzjm/PSGDSOk2PWp92Sif3Rm2PjNSZhFNTB87ARmi1s/0qaIWSSFXe7bmGi+4vMixzgK/cdr
bpfuayNxv1eezJiHbYoyN1TcrHceVd6hZ7XHeVD0qXHi19r4uKyPUR0onDeim8PmhTmDML6/Qyt5
oB0HoqVNAVhhw7An0BVcxGEYEPcZQQ1ulK4L4fYngd1U6A05QxF8sZ4/1fm5g4eVr7bvCzLRjSHA
h9reQ0QFv0ZUvbh3YY7DcXaYZ3EOvmKNcg+Op/MIG3TRo/MCBvFQ7FoXiNKEXxg8O9cAXy86e5fI
3VaE/p+S8+SSTJ7F4ME6QDmn9kSQIawRALyP4yFXxLgWwyoK9hXvLDawdzASgpES4ARjeTt5VadF
wfSpZuYsyELDzedX/DgzeOVEteTxZWd75w3pEh16xktyR+g2tQhABKrI2FUp7M3edarA7Xi17RGg
+3N+pMYLz2Iow2ZQ0L9gsxAAZwpHTZI1XKIfhCUc3gnw3Mhb93d7QlWYsi2EY+zR9lcDi4L88ka6
B9uK4LA3KywMLTQjxbQKrfecKElEdEcAIFG6byW85AZcHxAfNByKLVpKt/Lm1eia7LYWTO85G9yB
Y6b0iq7h6xUuC96jb/DA+jgWZh5ZNgNwANV5jO2d1uVkPsNmRIZ0J6XkDQ9HwLE8OQk3PeqNncDb
YPxSTb3j79K5+FIH7vuaHSaoYdN0SCtBPafNb0v4FgSehCuwu99BeEuMZf8FN/8DcX5Sx75Arefz
q7XPagFxLi6jPBK2zmf/gnVAXA6Yyg/rnt1h1/RpbOZ5SLTX8tBuDUSAA6HLM9kZ7OPTG0pR6BGF
s7mM5C4iMTyjHD2mTSOD5RI1gTJ4ds5jEOhlDCvxNkau6w6VESIFKPYIEcNhazzjO+60EWyTYDX6
ODvaiAxPEV/014RStv/6zmJ2/+U759KzKJorAP/Nk3EMxRzj7j6v7QVmuZiDo+1OOkLazVilbdGU
4vEvrD32uxuaZ7QGqPlTugoT0Y1ucrY9PfmjlQhf7XS6itJk5dI9V+0ArSGQ1p0Otl0tKAeDe9S/
ck63nIr17z07dRXQUBzWpTffVRucu8qOlLeRLFPYX1z1Q1tAlcxmd1qT0QGP88caui+My3402tbb
atiaXroBmhqGlIxuaAg40DvV0FAc4WTYeNNhMxA1qXA/NbBxlAp85sA8TKhB3tiMPoR1CKPn9jsR
cCzCD5UmYIL9p89/EGsCuQ8sK/YkEnCSh2cuMGVwifzZPSGmuub4/TIeJoDLsEkWxKW2W90G2UK+
w8XbJ9dmOkSnUuAPArHXFaO4wmRCTZX7x5Fg/sQ9+DIv0L6NnBVSpu91ziI+tfcGdtSf2h6td5gi
EQik+A6DS4ZILkCbtB2JZB5hPT25JLgRsEugDu5eg3KONQwTedFyps6O8mSIu7iIDgH5pxMUTfCl
a2EYiTUIyV3YN2ax0qnH9G3tjxms4JBKM1AJ8mybM6JfvOWUZt8poZ0Mf39rP9kjv7y1+rfRWV5c
q8dTZ0h04K6j4PX28I/N9qZg6viY7rY3vGBtVpg9KgmCOY7LDlLpNrwgx6RjLSiQXaHJFcYxMCRI
C7LHxy7Y/BN+K1qaAMbnu/B9gTny+5XbP/Fivjwq/dtwLb9olnwQ+40+Fli/yQDpFRee5cHM5C30
LWdm9p9b5sWdm1BMOFIPsl9saf6xqyRFaHaZVyUP4ARxtZXfz0Ls8rG/am0lPAoLZtxYfBAPEA3m
6WSehTVIjB2sFnt+u08BLfnZjAktY1mMi5mENpTbW2VMJ0NETgQNbFhA/XsrFnmnoQwUfgOmN2f3
5xd/zPrkHzkr/2y+n5XOl43oYWhVaoqbUXBqf+CEAEJ/osM0/NOzjWXhXyxKWf6jdtK/TbSeBcqv
44mFM7P79CPw7BWarqHwDlcEGQ7qAYOroCJW4D7HL4Xyu9yc2E92zGZYD210IyNSJxFhBrtigbED
acb4hbV2j7NTxkbE3EvoZu5IcJBmwmUZlkgAsLEfEjnmlttW5zI3l9DmByaNmBIIrZPUE8SNQ3AW
0U9A3aD46Yxy1mBrIl3GU8cAaJESFKGY61Nkt6HvBDDYqIM6H2tM3YQQy47x/1yfgzJ4Z2AJH+/Q
/uO1+5m2CeMdVxPZgGgkfSs9L41VMA+scMjuaGc37Rkx1udDbKmY3DM7wn0AUYIHWfMxsjv2pnoH
0kJ10UnjS0xaQsvZSYPjTFqI41EsxEu3u465M3em9rr7YECGtwFd25VblaAfghzyXkPFBpPk3GnB
PaqcJSiNs67bnVWCopzbUXhAD861cc9UGcF+0+pS4PkX/zogoppCpc9kJwLGmtRLZtf8HbpiKgoo
vOth7Zw1T9AKmDyywLlt3u8vvPLzGv/nlonD+Msal08NGZmP+hS6GwLKxYDhwS7dhkTJCSNKJDNg
n+RVb01WIyKDKD5/v4JPTui/N8t/rkBc4ZcrEM6mplVyBXhJDpmegogeu0lf+Xj1yv6NHgJpfPvK
0LHyn4vj5DLDRhGZNbR/tiTUR28Ti6rR9rCnBxTHJAgyAHlQAsDWPRrLK6WAND63u5b/iprZY3If
viIJiuGH8DPHUaodoxUXCIULiUz2pOzPjUT+uaT55zt+K2mkfZHXudWIkgYHUn9zwSSRHRKMFuDw
5oNUuVDpD5E43N8yiugLrFmAijbbLlxjMDScpIBx0U47zZwq/Nnu1v5rAfmQIFVKG0Jg+vlYCK1K
YdkmosaA28LVO8a8zByBfUAJY5IW3VO0VJ0ppGqKaz+ZCWrPguJq5Yhu9OPuv4fHTt0taZn3Gwx3
4cy24uuEl3XYiBSUhdC8YGLlTsfK6PeV8P8Ufv/cpW/HZi3fqkNLZyVAVMa7NLiDmbkmeq8bUzM0
tLxIzCF9G0xziO1U9zDgO3ATcddjpI1+kxo3ZcgPGs7DJ8mYlZKkb7h0M9llXL1hxuIsA+ald6i3
6CiAdei4UVgfPVbMKMenG6sKRqAfUp/JDa4DaCM7eXtZb18IzBwlomXor4AZTZYNXk749mCexJ7Y
iq62TwKYEJX+flc+GcK/vR/fjmSpuaZFLnNXTuzQRPThsFWzxwLe85VP7UZ8c9gVSe3Qa0eTgnu2
GdleEwLfQ4yp6HFHO2bTfT3RA6hEkvsY2IHhXyEYSSGzvD96lr+2FPnbY7w8Wqdae7DYeaHpnimK
j0v4MOUc7i+drPMBCuFZYUNeloKDOzKL3+/Y5wf8csfkb3fM0Opzoby4Y/KYupfpKRyPrcCKeLQy
aZ3cvd8/UREHy2+fKM71L3sYxNpVA7NSPCNepif4xdG/0HPj20H2zwC0cy1u+Afkt+Wf91t8nX99
uK2ivpCJ+SVz978//GTrh/s55cNvmJW5FvonFf/SU49wITZGmCKTlNBTWiTSP7aYFMQoZa32kD2H
ffT3G/Fzqf/lWr4VMFlrf5VXB66Fl/QVnzY3L+0xtAdFeTdYuhIkjKIBrcDpXoogAV8RmTEp6Sp4
rtLPnr3VDCImY0WRpoITaLs9KNwb1hNWlz5rglNxj4gUC2rsxWUshzX4xcUrZa1/MOO/4WEhpjD2
ML5CkdJCc3aZCDyWmWcIRY0xUiOcqik9as7x3786McW/PwdD/PmXRVCZ5/JeQrMOzXY+UT5IOZhY
wX3fwZhA6IF03HheUPxI5aOLdorx+S1P7sEzUMB7TivUkYK0QVyO22KH8QoG+cwW368xdt2jmr0P
xxdUVo1brDkn4UnARIGeO+TV9o+jVPfqg8c0yNruiTvt2ckFwBHMal7OiwSj+Lxd9vP+Jay6epfo
Jx8HvhWjU2mGh9mLtSLB2zEX+aQGALeG964WpyEuTo3SvhbsnaITIMFBoIk6xDOUAfSqeI04s/7m
FsCjwh32teZZEoOSEjTT7sNBEHk42SQfKCgPPx24e7fNIdChEIvUPAn0xuMEUxbN3aeMjw8cPSkM
SigfgR0uGixn93h8QIzpggKMVkOTIpX3K6UgfcSC/CZst+7ujR0G7tAK4/wH9Et1AjQhpqDyQJAs
sButur7dKQeYgQbncTZ+jYR7HRG6OC4MKY6d/d7BgZYNHmMlOnsoVIwmwtZ6FVoUfwxqxFmRRgz1
Jpr7WlRxM0oT0afesPS9OQ1hCFDKPAsqiAvE4JkbfItEVPIlQYA5BHmD2QBvMx/mPTgPuOxYZLTK
sTCpbZEJKm5wefYbhjXQjITj72o5kcnBzAZQaxowG+yocH84uDs4vWV7dwXnGjAtNCAOy56M6QQz
IbcclqNHJGxCUxAfVBi4uQG2PelxhUGLNkYfzEuwliaYAnMUVsN9pA7rPjFczP+Pi8lW6+8hUXO1
/REVxSynfygZAO+2JQHHcGM4NltUuyu/eLW1JS0aefOhzCBoREAQc5T05DZomY+wHSi5Q5lunbid
yCSfhY6W7BhO2cojU0jrZtgIYFPbUCO3BmK8RzP3OcOrPjDlwItJXVN2bq0whhLAoQWjMG1j5QmD
+IoyRZDUjIRoFErjk28JljG1Swlwb0ZTnAoHFNKmo3onfsFIjhGKitzpTvqnSGvRiciiNWAKeby7
Jbcdi87pyctvjCYq9zUTjnLENoUfIF9QkrtslJYHJ2927874tlzFmGlANr2itcTHcaiOD8lDTNJB
ay2yNa/+cmkzoQNXjo3wiMXIISgwhqSehsgEJR4ZV8BfxR5Ui2/FZxQK2qe7X+EeYbhirLMHsICh
N8F6WHDq61AoVGuf/9jl0MXDBPNakL/4Nr9vZJ/H4y/nifHt/L4bddVcT7S9AnlHBYQ3mtyGx5KH
mmsnadTFEOEvv3Tlr83z25l9sC2zZYsPFUNGiVRQkZ3VbJ8IEUYatpjDPbBeZLDgMAXCb/uvNkQV
bca/v7VhKaqMJQLB9v+9excH5aU/X89TmLTQC/NSwn8QRvfC8w2SHFNaZlS0FyWLsH2fCoN9mTk0
5fEArsWNTWtKXf1HS/uTO4Sl2P93Vd91SteD/Krv2gOqLRIsTADQhuDfRlVxifexFlUQM3Qvm6Vd
jFIp8WXvQ44++3K2x79kkeoPxhD/dTHf2uuzWR/tQyMuJs676qIGCe+eeFD/cfqj4+gY4wE7A/Pm
3ovtrhgIfcjKwd/WjFXUqGr0x1L9BER+eWqfZ/KXM/dmtdJDbnBJlc8kF1oXwtzwjLsIvj+jGk6u
z7gAtr7i+AjI0WtQEd3c0kshg0EQbr9hz8CJyuPGNfM9n7zVggX2SuAldJ+03NBSS78Pk5MNnAHh
LIW/gmave8NlcsEJ+3QOH+obUytiNgxQGs3JfWV26tBEy+6NYxXxzFhub4xACAugkJHvhZOIvxOM
FAYvA3lGDi32Ma0BZpQeR/dl8GBf1AAI4Kl8+oeRU+McsD+P1dLd47sJqQ5zMbyabNSkCJ62gN4q
WxwNHDNg3Lv8lBnavBzyWyKqml3oEZXBvfcYpMvwNbyhztTA0oUO9A7xiqr0j8fycwX+ZdmKl+3r
YzEvR/3V4mWC49QlsrcPB4o+jtFoQjo7vFRLBXU2aV9E7FNyhCQdWSCaiqs/YMO7EuVqCJmelKh9
IViLHb2jSzC47Y6GIdKdXrDyK7fqYstEmeKMiPnpYu4JMqgGT+g7KqiWJ5giwl5X6tbRmhOQ+Jx6
AhVdEJo5CdiK7fjco2Zibymi67sZa4vSu0XssNhezKw+J1ecMgCJMPJuizPWCHE9cpSOBf8E0bt/
W+CGB1kRkit6x/NIjXvvf9zL/6ek/mcL+LYxNff6ohcKS5wUsNm98TMKN1SYVHp1+3EmT7NNVYm7
xONDX2SDV9LMzVBan0bUTXLbGpijat7Mnx29Vy+FXWjrLQeYA0kCWVd7xhIhavqW91vzm8aYH7rn
HaVHRFEZ4dY+tNa35ElX3GsxDGUmGxQIenGKas9B80QpbaGQHituK4H7hWUX1ZvSKfooF0Bkzhak
IAnfJviAnB8GOqwmFoM4O+6eukvmd7R/hDiRPDJdC2kUVHc6aObVuOae+hcoQic1vG1yBMzH0I5b
Q7ShPoNQoFeOoNEe5IzIa7O/GmpEnzFIuQHxKCHaCP+6voON9HTmkYgwsGrtNktrlJP4htv4c/jq
rvoQoWt4158V59ja2LiLYIp38GSgPX7UR7UU6nmdUWNX6Uo6DLGT+/vD/XP7+tYurVZ2WdoS78lM
MPD2hNHBQOobb6tEQoh4cPKHhwiBeEtrl4a4//bx2Bakeb8RDDxAbyRlsdK/dk/QX7G9xz6Lsg4q
JjmWEUUmUnqanQ/K5PBdmiMW6UGGptayob1homL/8X0Ucb2/bMfGtxPisN+ndXZ4icEHOWRoctp9
A7NPqY97L9Bwd9/FpDs4TXe5txwfpieKVxXvh5ZrDphZKX+ZbX4qUX67nm8t2e2eP7XWk/vbQb5Y
dZU1WwnuOM/JaXScZJOzMFDWYoHsH/ryHN5k9wGcCwVAHKZWWGCScoKTRAlosNZXnduYcvD3NaBa
fxyr5jdw0JBbWW4b3DTiT9v6FjPGA0UzChTJ4Rdp3kN2QXbPtc14kjcaO2h1Cx3hA4pDrAwRZOB/
yarwsZyDTI7YGPWgGaLAII+DGjdb8D600dYdo9OaeN62Nb12Xk7eVSAk0F/xnpCbfZ6/PKQQEirY
dTVBB0t/WHYzaGAj2KvY7gUZgVMGtFjjI0s9A7u9nERJgTZoDoRzAIbWdOUjh0iHJTRI39jBW4YR
ENAlcXj5WQd2LQkmA6r/GwgeYHqra8P/x8W/s3I+VEbxBf0k4fTtNRl5S3qA9tRqIy9vEE/ZEOaI
vEY8y74leqy9cN8UqaMLcbKCyxE4Q4G2GtQDe5SFygMn+TvG+4SxwJAvtLEwy0MRQuF8Z8LEAS66
IRIi2Law+Z1/QO8aCD+J07gK9BnPGtIQGMLeB4M99RRudb5Ne9Zb4z8vWEAIYghB3IzGbAi1SM1y
WDwOfEU6ZexN9wxzhcdwC5btx51Rnoph+Z14eLSZg8oBqkCImGOf4qpv1NMgiIO9bwqOrvquLvfu
uGdiGCQaLCrMSPhdXN6LiMTI3q2vbMhh9B6T0+Q8e1KY4Mn6nrVh4MIvneFgTbMlLL3lD+GZIGje
SkQVFI9y+quHL72rI/p6jJqePT2mRyy9VYhOFn/ijsHPEn6dq4kSzUGtCHjMezD1LLrKB5NyMNEK
jxHT0yD59bIxXEUxsjjAUuOJIeJnej3IE6Rqs3O4XvVx/D728nZ8iKUOXpZxjj+TOHfTwWWicy5j
KCuFeYKZK8L/zHTzWclo9hCnFplwSPLRH/2Jp4r25Zc9wfw2jb5e9UJ+SZ8lY7Ow4ivKk22dPA9C
EnHqoDGdldDWubAZKTbwi89k+d0G55EdnKJbdIBtF9d+2oVy7GjChYRXpA9n13v1pS5fhGkXh8xz
BGvvr91VbAS/Xfm3xqw+aavyLLObia4oo8YD7ieoha3qOGqR5c3EKHMEifHcvROk/iJbDWTpj/3q
8/78dhXf6pGjamXl88KQrXSLmbxdvGAQ0FRTC7szPYJSICYbBqIZHJk+rwQvMqOX8gdoaT1gPUID
mVQIyT3Bczie4A6UQI7wRTjvVh0KuZM1gcaRCKkE8gYwC6GBujrb3lTZ3PxmJmKhz5g7c0qPX+2/
/LP+OMTMb3jq5Vje73ud24yjCkXN3lMS01USRje4Q8hcHUdvRyAwuy0qgkQwKEe8yFD2IYiM1R46
8QflBWY7oOtnhuJ/QY2KuMW/PYJvZYOmXC/XshbH2ml9J6GcW72KzUULpJvXfEsZsK5dthtEGDaG
5DlvXBHp8fSPOyX/6PfypT39PNq+1PmH/NicTyuOLkEORg8RvpJVoKzvEWM8rsgn7DhGS9kFDT6T
LyIGNLdkQ1IUV2pNgJJwE8G3VEj9cChHYuCe5znkHUEjxVIO3I1ZzfwoErUgtDGwqiLsNtj4xSoj
ljVeLJ78w1UCiEnejc6nVLRdtq92XkFGkQuhh58DocZ/7FQI7XLn0N/DOgx4SC8mgqeHB9q0Nfrt
seXxMq/6U3yb8ENQ4suMOhmQkvrpqRKHA1/a6vce72sFT3RiUj5jH4MxlVT7AwoOtBMgVm9e43fO
RI5/KPklCW8mGvAzjA1q4NhkklZ59hClOr5XZvD8EEMJEgpDOM11G8ux5WMsMhdN9zT/ILaP5GdR
F5M3iD7v0x5J9Bpi9nwIx1D3IWP1DsPbGGv7PwbDn53z9zWmyqamWrauSob+rSox7ZdS5NVdyKx1
e0p4FMwZ8Qrng8pdjJkRwmEUkPDdnylOExVBinnC6Q0wOdkPaZgTdUjwg6MtrxiCC+Y5GWR0SCX7
vNW5r8UgCBg+ekU3ymwmcH+gWLrYxn+7/m/bfHFIJfm2KihFRfs5o5J6kRujd3AILqNXj/R0bwsT
HyJ+nM8MUiwoUK3o3NfDw/IKIxVlSoTPLnYRCIThceI7S0h535weNmi3YZ1CJCAtDvezBYFPHp4d
1CC47Jr9aqskex7aPvybHKf/dHp9fSzfzoDr4aJpms1jwXB6aw1XWXBr9cwtzTN1o2U5l7W8sMfP
bUkplNAvMry1nIqYkVV8BrNJRwYwSbVR4aljLcCXYiZHXghmscgmdAbt05xoLh5lOjVBwVfdVu8y
rSkmwmf/NTV7eC493EeCglChBDp27TBDeMj0gnYesdBlioYtTQpk4CuYMujIyPrDC5OPuvfKhhLf
VafHuJgzZefhA2WCzhADK2bytwEs3h4EzWNIGYUtvyWIl5+qi8pVvScjaZALgk6QAUVcIm9YgjhK
ZVsx0Li0uuchp3OZcEFH/C2o9Bydzy0xKWAWx9x4eESUAH4+I+CIhz3Jwhd7ZY3mzKLYqHYqwxfI
D2P5D8G8bP21GL+dmY/WsykUAVPJPBqi9CIlHVsV2lx0CzFpSd0XDhhCpkIs3YmS8sHAe98Dd3Xr
6WVIuxfJ0OpF1jwyXL9m64lp78+DmvkGvhHh5/j7JezSIDi/2kDMiEjjrHctKR0xl0i0uXjFRKb8
A4u2AznxgHbu5eYsZsMb5s1Q2kFegb0hR0ZabIlMuDISg3Rzg5ciLAyT31FQAoNgtXcUlj0b3qMw
UtE8Yy3GFiwSjM6DEsrI6Azg8MKgFXAAXfXp7b7Ze+YVxA0NlmeNEbBTdPb3hM5kQ7wwUQ06anyJ
rHFBiIMGPUa4k+FXN0EMGBZ9EwXBSGZGjzv6xIxJJQ4h8aKbzofP3nVSCrnjGdHD0QP5ynQiJZ8F
SoDiXZ6qM5zWFBeD3zgjAu333u1HrvvXt/FbqZCfq8wuKzaZ8yKdEdtDpg8w9QgQkZRd70iDABwH
vfPq5myFhHKg7ODBHifSB/0DdEyR1y0CfnSMWw7YmphTOAaJ3UOSSVocQg184VddbZBO9wn6Q2d+
6En5Uk5OfhZo9z/2zB9Lu69f51tdoT7PmnY3+DpVf98zsLmDYLoXfhO4ZMXHyXFFWNwdS6O5COLB
cWGR51FmtY2lxnuOmeh1UHd50SmK9okirMrlhtfr5b+6V/qjkQiaPPRS7FwoTIywGNyi19Z8e9Fn
wYINSY9D68wnnVIUkg8P7BICCANbchpFE/QAQE3QddlgRH88R4ED/HJYfMctDO1ZFneZ93O1s/ur
QPfVhTZq9eXO830fgrA9GuQIh/ENxIxk+il9nBxYkxUk9qzfoEQKeBFWbbAl9Hp4hsZSxP/b1zEa
niMVwMOTse7AnDjSQqHPcFGeIWT6/Uv8SEL48vSMb5vM0b5eKknnaJCCE8YGCooDdQzgKvr7ArxI
cw815SwYkfpBa+YJK//fL8H+iQfx9RK+vQ/l/rQ6ZhqXQMby3ZU+PokI1PbOaniCQ+nICy2G4BUf
36VEnyPGxwQKaCCEsY/dPCRfZMyYIuiN+0SlgGB6rL0DYQoRYHCDv0u21khhCHWlasiIZGVx4t9H
Gan3kAz0b8THy/i7x/x+NjR6zbVNYfgfHuAZ1b7A59ORxCxdd8cIJkNijdFpOQYiyjVuxbV/GuCs
3Irrze835rNn+G2BfXuzpLxctRS9ZKOYKF4TpdiwrV7uBl/+I/Pe40IgK1d22HRWw6NsiWknNNNX
30qhh71DDJi9Zit4gCpjTEhgH9hZmNArS+zTGAdh/oHGrF0xeMmEAARPnDy0KMtGKhbZEveYgnv0
YBv8qBf57L5GX5qNkFHaEAoN8FVCnF0t1BgkUBXQqPM+/n4D/loZpgDBvnQKNl46ZiUWJwpmmsVa
oFScYw/dN+22C/+77Oalp9zI9zqFqoidi/fYQPVJbDyKRL6jT4mph+ethc1HNZFpwwS/zxNE+mN4
ekc5ukXFDWPfW/aeo3JkoIIikEUYeRyiK44Sz4RUSrwvHKzfQ1wQ+yvG6qyTNxgY7mmAzPeMCX7h
nvWFOjz2rpGcHMJz7zS5dWEbe1Yb0txfdkI/jtRUBbscyZYkE/rOf98W+rjH8SDdYKyS/3uPbJ9p
UQfei+6eptbAmBiGJz07QuimOiskKNkOrYBgP146+xVGMlAcOi/G9H+YzCo/YZI8EVMjdkPTTfPb
ACdT7s+Sydr/Epr6vI+M0Ca4fmDEdnEC/MYWlYdMbmdGvy+UnwKlsRb+55O/9R3y8WAZ8pNPfu5d
COfniGMSX5ODc4B4hxuqj94XPwtmfZuDryxXSIOqTi6jKBeZ3gSfon27EZQwRo0rza2e4Of9fok/
otxfL/Fba3Hdt1KrVbKWzxFcYghOqCfwuaHpJOR2DvuaevoK20qMCtdjDNMSfEAiFfIXiHuJs5fh
/XFF4nH8a3v5ctO+dQWZrq2M05NlpA2tYZp5WDMr7PkT6CXTeiBUElKERZBIoE/dO7pHYRT1Fyzx
OSL/7Sq+HUCmpTV6U3BfEMIBQs7URwyXFYt+DfEyBhAkRB0iafQuC7J46qDFDJoOqzt8vE2q8IRX
Cy05ziyVq3SPoean+LKRHZt94ACqkQmh9Yr5uYb68fvdk5Ufy/Mvt+/bsVVd1fOp2XPhmP7MeKhs
odHbeaB4B57ZXN9gTDlsQhSzrDv48Dtr13SiKnzCCsGhw4bPCBnf9th+zr7mAgM4/0PYmS0pjmRd
94lkJiSE0K1miXkKAm4wgogQAs0Dknj6f3l+F39ZWVmntXV3DZmRoMH9+Dl7r52RmvhT/eATKw5C
uV1zyooPE2BE67q1I0p/oAtsAo8gw70k9mZ9o7NWj79f4hR6nMzjuY538RPuL8FKDB0fVO7TRZmS
5SxxxJToaYdMytaSXQDomSfeqLUfNJtiJscigxjFvc0XuQOfYod70/ztsKHn38O8ZpeMqK9ba7xh
LFDO8mP+ZazvIXbwDGi+n/+lT6SKd/Z/PBjTfy3+3TBOh1f+5/oqOAWBq4qxLUpVThhwmdi/p6Ib
s3tvElSs1vF4amDcTVFMAvNxaGW+T9ja0c/rf9mW1L/c+em/BlaTLBpPtY7VhmrFuhPqZ4+hdqyL
db48wwlwuqX8a6yEv3IP6hVjOiqYiAESGgeooVSnnGN7dGEvUyU5Er9487dP+Ldr968dQr2Xj2cj
dgiRTkMW+uSD/HTncqqBwZQ4QdgbqSFAwOD/gFrT2tP1K2QGPtAOzjb38PJyq7uf7lqAiCMLRIAI
u/nfL5Dy37v7/3+Bpv/aLibaO41eNZcRlPPUes8Ll+j4JR8qPj92KCseZEigMpz0cIWUw2vdLcdh
t3lgw642QJf9HM2k8tGsKWsk6E7wFqBcZFCZK4/hlpDX3A9GAAjPb+nEZ0gCDo3H86vskQcotHHA
1uwn10dLX4YUMXRDlVfxTP1MggEKdMHUGo/wNmKunQbMXpLafIFujeeo16g29JdZq+SmSzsAVaB+
4HVygBMSsJZTMedeDGnxhjjVMHIAC3EH5EMzlx2JQZdk9/QwACz5RmXpWwYjL/ogCH9pFzfuw+v8
Es0F3lVKLdYOcOEFNQu2WJqVCmOPp1OT1wNqBp0GXEmwwuH7Swzgi18sT8p6ugZM95UutK38ffEF
NL9ZYq1fVc5jKTomafBcN1ugy6unYVa4dgz2ZiN8XXVPv1s5QSp03N6m9sH/12OrXVNEbN4LcCco
qRS/+plgnPDlM94doSy6hNDuMUszhdnXv1PIRBuef6x55H3ks3xGDe4aoeGN3XIXNdaIodchCx9M
dpTZmBydMcSHetb5BcTQL71ntIYQV6jAQ50BKoldhLH4mdf3JCzU6xEjy++CevB7MqOsSRwhXpwi
bindbHHfNGwXeMKFpRWkEhbK2f382jzXg8JtNttvlZwiDBGtvXth9gUWV1oY0aiY08JXYDW09V9F
UOO/vY//2vxf96RJkhHvY3St7DrUzfFPTCm+wEORz1hA58Qgul+MFsmRRPxISrUdeR7oAKQs+5zY
8Y0I4lNs8UH54sAgIsQlqBrN7//9Vo7/8zD2j5fyX0XBq4yHJC94KYU2CrHI6BZdG9JGgV4g/C2x
VLhoWD1zfvHVswEJDnnpcSlANiO4Va0NfolsJT6oSG9kSP8HfvS3D/mXysX414fMJ29ZHo3YGjrh
y9I/35oTT8xoKShq2PCBMJdelFtvX5R7Qss6wqxfeMbpvgGXzji3dvuQy7osltVWde4+mhLy68Ss
cQFj9S/V6X9qI/9R+hn/KnFStY+LuuKawq0PDOxJ+x84fgfsOGLqiiu/OfxNj/mfIoZ//pn/qk6e
9TiXX2P+zNQ8Pzc62blIe7H296i4izWJBKysLUUxiyvBggPvzvuQc7ijV19ZdM1C4gIQ0B7IMcm/
JPKuBlC7f9kC/vu1UMcTiKCKAiD1X9tUlL27UjUycZChqiDfneCEDI9ud05U8036V20uSKIFb8qG
lXrjdTQ/FR/wlwAIrxNCuxfFB/NggY0JY0DYlDVoWxHZpisWfq8FovHXoJz/fJX/8Zn/tWvFsiK3
Rc6FzT4NZhGs9L8k2RPzHKpzfVYeHoKDwNL8cHMY0M1ssgcd6CGB3YugP9KmZnQv4VQiIzgkHNv/
Wtb/Z3Xyjw8ovsA/Ds0pQSvjhziFKZ5QennPD901XAwGkKpBaWBkEoo35TNekynvy7N41xw6kCd/
64/994nnHx/kX4ve2Bg/nrW4Ui+XmDcYtua7DSsk4heE0zArBd2m+3xck6tB6VE42awMLpFXIlVk
RAV6+zv3//fqRriI9p9rxz8+1b/WDl2aKpdY4ZmL3gQ+uTJwKga0rhwilPk/TbtkvhUTlhOOqRL+
lO4OYME+Pycbdd8h6PuV0IwJ/JWf2j1KmOVoka6f69O8duEogHC3nkb/8dyUizjMS4gahHwAoAPJ
58s/8eYZ6n7Lpu/T/v6lZ0EPl3EEv49dmDAcRpHTKxxS2BwULJ8whpbJGjOMdLt4zRzS4wUI5AGj
dyjRLOSk4Bljs/zGjWuhAv9VzgKBCqmTeWCBjlGB9oGgfamHaNqheTlssSmKc/G+6JgPHGNHhLDV
LiewOltHMKvGX9MZ8scArzJe1N4BquRcGY04h0P7hQLSPwgC3hF52VGk4RWct/nPKWOkWRLEly2R
o8vEGr5sqeS9RYWm8sC9lkOx7aP5FPfAsQeXhe34+ICvu+iAfEgYGmEksWP01njqTEFvHcYl0s0Y
wACMd22my2b9ox3lg0Kqeky3qbEknG2MXh4ZumZORgULeyaQ0wW38cyPbhcGdpdDBwqC1M8fhVCk
I6mVEGLUL4XLoK/59XAptSORajtp7PMTJKgQUIc28IrC0lOBzHEazeGiC+BT5EQgQWLm5lwlJvrZ
F1nfT4hNMbMVAiFLp4wZFPbULFNnSCFKvu1Ss8v84lbv727Y870fjdVhHKFdSQeYcodeb7Z4PEr3
NfFahfzjB/GCaIS1h2Tf3wiTn98l5SoXKGU1IeNO+lCKrXTZa2OfMrDRF+9oPmHFo2GcfFzKa49u
8TFu3cnT616rCReIf6i98Bnz2YZkLcFZ4k8d9xYX9UsemzLND5wixmvJPSla1OGkj913SKWIMZf7
UyWT3Yqv3G/pcvIlZMZPo0/uqaxxuLG5YmwtFYxSuoedr5Kap1O7uw/FihMnx9lPmrZEPCmPQAqp
JjrH/Jx7uud3jQhJUHNoktht6ud3IhHrElmX/pRzRbvkoxpALaVG8H5/T+Ofy8RqVsDOGNMny5xd
6aHB2E/Ij0PHZePKbjd5mK2gfYZ94T/j31J1UUG+caZEdlzSQnQvIDOBkIKn7BfqjESVAcQNSZVg
seqJdeGDTaWPe7LikzcQudJb/vx+K72ToyeDU65YJXx9LeAHDFBQnydSlOLe53K6zfPUesgHXA72
UuFz0RqmSu5wbs9R4mSCuHHGqcZGTCYc4qd0r2oBVfs+ualkvUZndXZH0fgl90E/2j4LNcik/Vtj
AMSH0ierdwZYjetTGgA1k1ma69YYpViVrEaj2wMZmVGGqYxIAgENb1ccZiNT5kHTFwoH+em50nxZ
hYCKGI4r9VrTePp6hmlKSAY3sQbFpV25Uu2wH5Lle3wYFpwU36bEkZWHrnCjOBTj294sN7FORG2o
z/g5Gly2aP6kBEdYVADa27z5MYXdIrl42fz5lycjvCBGYvviqMG5fZJ81NU1Uyyj8tC73zkgR9aI
+p7mAg0ODn3JNGx/usNoasaJwJie+aMnTztL9+L5JB6PafCsWsUaXZb31OTN50o/RmYLw5uUgdhX
j7R8SZxnJVhVI/6HOmf/DtSZBk37p+rW1arCodVYhmS9ci6TMTcmXkekOLGKP/k94A3XDeJt55V2
5UkA1w47J46ZYLM0Y/8KysTpac+cm10fjOad1/LJw+Y737Ykaw2HoTrEyVJh7Vd5De2U73vZZCkm
Fdo/rKo/Y5YR40t7zxnSwtp+uAYhHv7dxf6FnvpLl+wWT4FZZWbKr3zzFkQx3rP4N21km6Ug4cHn
RUxmFwK8D+PC5Rfz4nYZEj2uyItQFH3GG8ozrD9X8Qvsu80awWXmFw4HPlamkifczuTS1BRnPFkW
uH5fdpYtJMyXpl743eG50WZvyU5V94XV8mnrE894wm1nG7ebFW+BfBdPflfO380xkmEN8rzwKaSv
DLPEqj3ww5/TNW8Tn6k78DwOZ/lHVRwWP0nBXCWdJq9Vkqx67TpO1rxfrNTT7Et+mi/V1mjpv+w+
0H0BNaVsXRUKlF/7Ufo8pnHYetxN3u4Slya0J76rBFE92yFta0ytCLi3umRR8d5Vh+wavr2B9Jmz
MVJnVv0bT+uEB+bhckUTngG4wXzA3s/LLUt09TypPeQ9zU//PMa09ORFteI14RtPUaZyaGjNHrU1
KkB+Hn9F54Dtgu8/+RGPCwof5E0s88wG+JerF3f8yCdnXzJoqnC/ONfTYTgzdwn5h/x4nmL8r/Bp
6df8tJvxxwAVgiIchSoW/6nJG8HXeEsWg8WO+RN01N5SfqQjiwp/0/60Z+buHGD7BdcwwgnCGg1Q
8geMPZc2RhkFI5X9ILL6XdaIH3D/5AqNNJ+XQSvEdXhrvoarkitHOksy46uq7YzXKr0HBWuYLprV
u1q3uFgq19kXUgRkbF69ZLtG+08P1DD3DPtxzCx+ajQW7Cz04XFZYDMfk7JNvAoLikOAtLMF2kqj
ZAKjuFwU9CbF6kKfDKnWSsxthisJPdDEE+Y8Y0teYNAhvUFeiHVjxZXb5RA0cHSM7IjJDuOdS9gu
aRF63BFBAHvPWk/hMyAbcqm3TJYMbT7CYDhlsVkMh0y2eSp5T7MVV75Zcz+4BK2XRlYKYMgcX1U/
9bVO1AnjP0v+CMntMd1wwU4FBcixka1JBIvelCWa9w9jLSnnaKU/HK5VZx7Q19ryjhawPnXLxVov
Yc2pfjdr0qdbt8uIQN4xXG03lz21BUxugTXX1hX0qdiKI39CywhdDc4ywnHQnUS+VDjalGBXJ5G/
4Ci+zGPB4efyNf2KP40PqISxgkEIZp4BVUBxX6wD42CEVmb7XMCcp2nckZ3DO4Ps4IHdYmSlc9Xj
UxFAQXVwS+GZe7VtHC47EC8tAnGGOWArTeMsnNSomby3BjoxFxw1+ikuTFyaxsLXIn9OIzrIB5wU
+Acmn/wuR2Tycqwe7PfvyIkTi2jo10JQvO+JX9Vuh87HvwNJjFFD1YC9B4b6iB3Ytue5W/WEZxEv
lbDtHySa1rUvf8G7k7/SVeNldE2cgsN75Y1+sEZyAdBR/8lJFb1BeYMZEkEIFNxZgY3s7hfLkdNs
YaaWpvVasDOZpUjKJlE2UOm5XHkWnMZDSIJhowWs/AZVMd3Gq8wjmgQYImYkt/yIrqg7o6tEIEI4
OY9cHcccjV5mqUAfSPHDIWCsGJ4TGs9lhgIuJIYMB5BG3FOrmQaXTfcxDofKnJ7JIcDY9ELrEOaQ
CieouLXtk8HQIvIveJN4NcBeLQ109B9VvYhzz8DGiDEmRb04OMqV51UhWnfHdmcLhSxi7vSTMAF4
0idp+QZRtr3/9qGE8AVpDMvbCDxyxgQdwHnzdYeveX2z4zjGGeLeUzJbptjIL8UBhr0T0PUYG249
rw2PQLVDyPAnDcbL2fu7+OzX73V6HAxBA8igBH1eztDEBDRM0BHFyUMIc2vJbSf+pKU39L4SjmS9
l5M/KvOrjL6U1qLbodZUghaPwjFfcFawR8g6eAi8bj0SkVtzb8v7j/73NqADOcZI0swEYF/zqej2
fV0J0x7zECVs3EWJDP9hPQzz+RUfn8x3YW4DtDDMKZrMUOaO4lqCxnwPZ42bDyQqUZQFbDs4JJVl
dGwTO784ReQM9CShlWNTQHVQh+PFoM0EdZsswrsDD+Uymsu7C+l70xWhkxhnrrtfttO5ci551MmB
4zRzLKzlqb711inEKtec7iMSr5r7FrUVJR0K/4H4rvs62ioYMpjLQGS0dg/zqAR9CIYVbqPT/0L9
7eZjd7BfkJcwimNWA2GCqLNe9TwefG4ijxaXBJ+MTSP28jMMQdKZNZHkxlxrLGUILrqVfdZhfxov
J0vtuy6sKHUuZ2n2Tc9OvM6e9COvIjyHp8dRNKOdbroyhsW4sd5wwjnH0SEdgurX2NAC10P2+ZiG
sFCUXt+LgeAWt0Ph40oI+qxiKQjAyiKbXzQzvWqfxKCKvCO+0O+l4oxNu6T/JLaAPgC9y07IV8E0
XITxYrgZ9Rx9pEKLM7OEfYJEitKq0IZaG/wMnT0qb/fro0QTet0wB6DTU/EVDhtC2uBe6bs7T4KC
B3v4ReoOpzNBK3rSNyexzD1Jh5XcF2/N7blP5+UlpMHNd9ht4iNBcdyP0lGDiCf3jRGhIH9kBNaH
9jygGAYgpwRUdn8GuotUfuKMI5zdoyBlAEbcQ2dhwCC/D6TM5LgTsTrfDOEsZkK8/ffv/oVEjoP7
fa2CK8OZ76bmeJME/Hv9pt04IIgMs+5DLyAMY9dz3uSEooxGlX8QMOWXGy8z6MmiYRB2tIH7pRRW
6NPuWOSmDO4gLR9x4HEtUs3Jq0WNiCi4L7UN/w1HvwTaJyCGk+2wU+YDLUda/8veowlPmTkbZiMK
kcIv13WQLKVN1l2XZZCvuz3ixgGdyFn7KXc5mnR+2ZH8SZvstTtg+jEWnCOuYerB6Qd7ggdjxtWB
leLEdlpitvGW4YrVcOdFu8dmgu1ufMVy/6T/35s7JrN3D+QsCd+n48ROEHTWcwoprF0CncWyz7AR
NTrEHeh/HhFRKC5PwBq3CpsOFTHs1aD126MmLPpP+7XtpuaAUOqxmGwlzCLait34m78ibPxpEzXw
gKHlTkg8m56QGPZw9FTig/eshZI1LzZP4rw8Kic/X7W+NM/BsTJWmfGupjMZhSh3WfN2BOX2xH9y
tX/BWTA8DUE/HNi4j/fD3cv9ljYa34lXdaez/55f6CQNJG5dMP5EV+omm243EV5/cN98XvstzDNq
+Nqka8aBCBKQi8MI8NnXD2HhxcI0Two5l3+eIu/LveLyRUBIDJ2IrWZ856nDrUE6dS7ZGrUns6EX
ush8xRA5XSl3/ogM3dxlJihOMaRDQSBiKoosVnCiCx7WxJmLIdITcR6dgcYe41a+f0zn5GYDIUHl
mttMf1CI7p4Xjx9A9veT7v/T2pYL3C/V2vhsP1iTSeKZZwiVOF+DQkW4xWTpAkSamaKjfCm+8dMF
baAQ0HBFt+4NIXxDvwR2toxAChF1uWHCkZOJAqbIErgmrGTSJ0O6Pmj2skXOeJJCboZS/fHcD65w
MnfrxhfPxyFuRG1B+scutR/bZ3Ck8cn64l4R6Zz+NL2aTSh6ZBnDbuZDuE/0uZAJZ87rT5/rGy7w
B6MZP+NmNgyEprfrIEBaY0+nKpZcAIb2fR9fEzhwIcYEC6IyS/AUMk69Ttf4ohxWF7AfYKXxO7GG
jwByypC5G1yTZPIZnxEGL1DGsY199Js8WbZN57Kb3por/DDwKz4PgwocVueMxkz9YdWhMZq3CL8+
ImC40KjujDQMvFsxnrQb6kEqY5UcyIjAO2OPLxvhC50UNN00Asm62Yzcfg5i1INBOFNJhJA8+pAi
KoGafLAM/3XKjxfZ0cyF8A22zgS4PhV2TKQVRx3d5ZQOqp82VeSxj0sczPCrjJ1PYrxZA5qTvitu
+W9BfITY80UTS0V3KcZSdViSvz34GSJlQlLCRowWPIJsWdiEiVzAbKbTUJR7Vk7/xqtDWcei7GpE
NikO1io6HptHv67FYTSrHDXd3634Mk8vZHRUwdNpD8o7VKIjp6XM5WxYJw7HaxYe3kvVUQ517zxB
xhdU8DIZNW/3Y7IVyQIChMVO3NjZZVvO9BO5WnPhJxxChF9m34eXbdLa6U5UfURm/Ey+mFgyKWxq
8A3XI/sl1x1Q03RNL6g95LhvKUVX0VnLQ1mzepx8RMHcnnNtmcSrGD+SCCNmf8bvv526ygNP6MO5
hxJbRxca61HAWSE91jz2I9L+6hlHjP3jR7lwResVEW7KkQdCQfu8XtfetHOmV46eWK4hm/r6km7e
kFnGUltOSNoxljDccelhUql3rPCX2QvTV8g2LWQazoWnk7PwVwEeJSFXS2Wz9imRWUHgxPslkRGd
zN/gshTTlB1g2MX4DE1uJ6kOUiRsMszi6z4g6GdeFIgK8bjQF6E/QQa9v0lnSeNNCDEMxLNKq4Or
JBoGBm4mbI6LnJdxU6/Uw0SyJPIhDsOOtwQFVoxl585oMSVJiB4wnZ3nmexrSh7Up3KFgEvQaMS5
o18Q1EQPi6OIheHzEtBPn40PosFhjeYQGYkYShFBx5KrDrjIJa+mklmI//mZznIyNfDmM282K87y
mSnvk7BZ8HH0n2LTYM/B56/PVcSjDDsrOMIv+1xvaM9wrqZRtQIf4OboHl+LWig3hNJEmkWV+8hN
irh7wFDXqdOPcjn1GvuD7smqongWSzNHE5mTNUd6GupmBOReIMQpbO4f67voGqbMMLHoTZnTze6u
J330hZVSs1iaJ3kV2OgJJysqFnrDttjuBVuidPNV4kghdk4z2qSb9pzclEOze4sxD9WGbZTuEM+N
zcg6PfzpV4PnKeQgNjpU53r3QOpanWE0W+ms5K20khGwKSsjPQr+Op/lcaMFwe0YlkUAe11iLQMJ
70h3v1xdjrE7Wk8OY7pLpVg9NjRBejy2l6AErluGgp8xsJ40hHb/KbuR2TJ51fyaFhiHfVYEKAQ2
/ZFZYHxlkd2JI/+S7BjEEMqakJ5bwbckc4En+s26GH9yn+KbYp7Ym1LQ5IlLt5M2CzFEdgLn0FIX
CYoJl8SfHRoB9LB5t4w/RRXxgxB0OEzfYc+1eflKMHyri/JW38Z0A0zFfi8ugpdsv7wrDE/zJtGe
oFGrug+s5svu4xHILFFvphwGBw7ZytZ0Goi25af1R1Zib8I9HX3QnuGtBVF196EQubkgSIg4GzBN
9PJIPcCNbNWRPUHs9Su+VYzyYznMJ59DucmW1ZI8axdn8xXaMXdifB4lp4nzPZgh6eMo5Pl90qH9
1DYjikuL4LXjS7caSOcHlPPKmu9vFtjMcM+yfvGccxg76cHopPEm6+Zo5EqEdehCXy4CfAaZRIKY
9aiiFlZW2hM8yWROGITmNagLNkJpN5q66sNSWpIhOB2oW+Ka1hc3nd+RinTzGh2Jwdmfs7NY055T
4qJ8ecQgvVyl9PxBnOtUhNwbYgmtj9T8PPOYMxD8MOYZNDL1VgAJrRyNR4IF4mawOY9WCjsBtcyh
ofKtObtZJGFY9OkiNpgdjyhnTMlH+GzyTUYHg0EdL7LPMavLb71djMwModPbV2c0XxFNuwVmCjxx
P9oPKxVD7unMp9dC4iKV+Aixu+BEaiusgKE2pxM2cK6fbZBZFAGr4haa+CHXANNxJkwoTIkzsUsq
YOK5eU0mmxmRDPmqu2z6pRjni3yfLrLbTjTT11VzfUbbclh7z2JRx+eM8/I9dRozGPMCE/T9OqgE
9S1yDiNUY6yyP5lK6wMgRTuDtQIRn0M7VcHA6N5huJazC/5Oyq9qWFOfqqTeceJ5uao9fofyz8i/
76b2mDZvkDXXji4TAH3q2xjXI4gq+CcFhF4VzoJukog3XXVD8MK9XFjKWUtXFL2jFRDcByTPKVAY
8WwQMYw5Y6yT/uU38saoOLkL7xMvS8ml/KIr4HDjuANLKqXRSpyzJZ8pBXk3XNfLQvEM2RZF1A6n
Oi6baD/a8PlKCl3598H7ejmzWCfQJcrPZAC8XTlVZS7FCZOG1jCjYRNe2SCOjx19dqSUrPX649T2
frGbastRYz7qWUVmIeVY4ba8gojajzH/j18CPsQpejCkovMxoUAsXQruX4Na8LEcGxjlc9Gnyn3m
TeIwMqE7ucAvv23XE7/HMJPbHHgTH/DuqsBQIDGeWOSU/24JDqawdhnlrZhdAzlbKKuJeZJ+k63E
noUVnJcCGhexyPXXm8HSNice8YB4DXofVDcS7u7LPqxddUnLxlFjtz82Iu8M9y2GGPwIQnkeGh8D
/vug/pb3L9YHLPP2JrFKXDYAXBrsWdFqfHx5CdiJCgORC548dzo2pD3Fllh1RINUDotbvxrtINhg
oRl2ESfvORCBygIoJOho+j6yD+Pb5UZDYNlAphuvJwLJVPnZDHrCfrSd3wZ74kYGs+bpxaxF+7AO
4jUOKuBilz8cvhziWIR4LeYqSyH8dN0eNgN6yD54BQyycashaObsoaHMhj/YzhHQoxOCRrYwIGcs
4126ms7KU7UVWVxY/VG/6fs/6lR0idTkZLuj5+K3xLzRRDE5+VZGvQXO5Q+bx8YGWIgauqCwRMi6
Zkbh9S4NuIupflZ2RReBKrcI4AaxPfMDqE14Mo6t8BjfreEab8UsnlKWU5kMNk2UalBjyi+xgDBu
t7UMuutlRc/OvkLXf8wFXb0Q6EFbNg8j6zbaajSEkg/ME9y+mfaytTMonI/s2ga0SvY0FwTyAS45
gCvy62YxoM/6Uw6KmeiGCfYzeH+Fj3aJg2F7F71Mzq8X7Ow9fmE6DzGH/ovJGMJ+bjDPsj2Rmjai
ebhJKoSKI7LJSZ2i9PYmrJNcuKl5EzBC3h3rBaqb3FrSneYjYC8TVweO5lGJEQYIWj4WEmPUCiVm
KmiACAxEuFOmLTng2tgkNdAWXee+f7SxiRpcVA6kJnl8fwJpeE/zr8hVRlYnZHk1B/7qWK7ohQX3
7R9hKUW09z4LCt3FPOREqtGvZuS3jBx4Qnct0NnVoBFj0nsQ8X6mik+tbs9WeUaHGsPrnUZCa0wJ
tWKXnYavsTmQaIZwoA4yFl+hT6Zdi5eQ55B3l5PBouPdRlCiWu+UdglbHTVXxpgC+ATIp1sHXJY+
NpKHnQFZb/Aug6Xd8KyBfrmvMzpboUFjHLFuOHKfcIR5muEkgA+kVX3FvvX+uPu0l6EUgG9FuHil
Nnk52fYxm7iYwGVz+DyBWmD3q33FnE+YR5r4DUXJpUV2jQGRnhKB1/zmaI0VCYapuCWo2TxkfxxC
Tr/0YumVehCaBXpEhGbTGaEQvHII1J11y6/7lQiJMnd0lc3jdD7mEXZOIRfDOlCkn9GvHoT0mBa/
8D+CKyGABpV0sYEaxh+8S3Jg7qEQxo1+5TviPZKrkGeKl7T/kBagAD5e15BcgfPkMKXnaOxEmg2f
GrIVmZacbzC3g+XiQCMow6gckG/Sk+QAS1+t/n0Eftj/klBEO2YqnEJISS1a5yhoNjO8uZx1Qwob
wAjO+nE9AptHL79tQpbv6Iej67K8vWkk0Rb61M66d/0tj88vKRBRS09XOpUkvYkiJvoWNxOup4no
libDuKGcx20u7Vkq4XjS5LCfIF4aUuMEDpCnNGO1ys7j2H1xuquWuT2ZxVxtELF0kn60NQ8T7Rs3
pLcJBJM2JQ0kIeCfftcRxdzlhOuyt2SSBXmnib59zfrZvUbY36MidcRFf1wZ8ZjyARtz6U8YlfAE
ol6xOzgPV5UhnXX/FccbGdV+NrvRn2O9ea1JURnjtxVaKHLULdoam878mC6iX6YLyHREeqdb/FAD
oUYqFjToaKgt7o7IF6vn3ZR4Ix4Je0qMsnfxKzyS7kDrRRId5Wx5EHF0OqdIp7HVnbqnjFjEb/v9
AMUlcxRxK5lG7Inx4i6bjQsTUfbUHuiwMJayGJFtCxc1Cn0IFKvbhr8gWabZI9JWOYYNCHpEeonC
egaLhmKntbO3BVbi1/Bk2mBsuC69LZuN9LniK5rdYzuBQ9NEbDksVUdpIkKy3UswDoaW1vfk1rrD
quJkoNABtDMSyA6EQ9Kc2L7dMeGxwajcqJ8T1I7XVPaNTwLnmqDfkYYpFN0NxcnibulfLa7olAp0
igyEMKeMOc2GOQJd6ovZLt8B7SwVfHDBqvqmk8XPwUSUigTZuUGeEKDS54auZgvB0Z2uITWvxNGD
5ClEMzMU/pWv8NSR7nV6osg5D/yhGmR6HCwnqIJsOsrbadZQb5l0EqvGGmss4R6cshn3iY5uRyAA
eS+ssxfzRAYcMZUqT3R9HDi5PngDhKiLVhWl/GoUMKEFNIRmnZFEnuND1KzDmJfe6YJs2zvTlSyv
G15Ti31/hJN0wZ+xUn/iFfhbkcogYhzF9I12LLqjsSN5ggM7r4QhCnMfKeJMVQZPI4nkOD5Pzu/M
VZY91JrFlAOiZeBLbQP0YbArBjcNVA6hnFSZ/c/u5BCju4X7ep3OeUQW6vm+jL7HtyWwQZaV030r
3ClsqSK65ppdB4HV1eEO35C1rEq7PXUuizvNDL7anuTXpcAbpas7hx7Gidh9fqDGmfIW+Bp4X8zg
vB0PvKKcYb2qo58kH9tZSeucUeFlJoXpHnky8wL9R9B37tfOxf9Gag+uOSbw9xWAKWIx7ctNtWig
lvs6FkGJv8qKSLqjhvZsg4WC5fOjAvDZncf0DYP+u9k9icLY9ExtxrYI5U5Ij2aogh7Kv5C+lgH7
QRcjaBDyiaf7IWCkUzbNT66wDMGZddgeb1Sz9PHpWEBc9QyfV1IGzLEW1YJNBDPqAgyjN7ww3P+f
zFo6S+jxcnqABmF4r18w/RwqZIZ+l9OL5RbF2fkOmzfFOD+Zi0hRGkzstlOR7ohy1iZw7rKVTi/I
BZvXot1hqX/z8BAwhxiIo333LfpyKkpG7UaYIw+JzA1lgZt1doHo0SrgJvP6T9ZEd7kwtFIv/yl2
nLYSlx5ydOb0/vVCjDGqPXSM19gkKdn908UJRZRYyxluLa8NPqEWu4CQPYKi+Y0ikFzgqVMrm8n0
uHzcvQ/7TUUlWNwPN2FjAQHECdqO6yDaU4NNIcf4KD8k83XGyI/JuyHl3BGrp4gngcqCs4GDmtB3
fELD0+nfvBjBEcxRWwYIgfWrXbzXg9eztJ81k47II2CESHAJesb3j0jjBSPDSMqrzhUTaXgHi0fn
cG84Axm/2rVeRzyjlOXGd2al+IuxjGDEper4EHAa1S6Y34ZfI04rEjfT7SmdeXcerPvEgmbUmbZK
WCrsJd4ihMIHZm7trXPVMP6mX8+8aKl6lGJMPeCQfwpnPI8XEBFGnJ7yndKC+m78VmLpILaRQOLO
8qgiTOxcP+xiHNK4+UAQBL+Uq0REIupu9H+zYlG1hLYU9aqrIZTd55Pt86gsVIHqvh96eYYVek0n
l4D5+bNhpkzWpl3EzKMql/C6+NpwOKY14F2utKdxrQT6rrqRK7fKrxHCkIdLtYlQhzRnC3HHwyUJ
+05gt3TWWZx2ZPQImwD/AEUwG6VPfYOKx3wG69t+8juy8/ArZsBN6CZ6PPPMOAB2O4U2s/gRjAQG
m6LyluacMmrrm1Go+wR2+92JId1iZL++iaPFNQaUKybVgJgPs84sINhfSrnuaQJrdiP5ImSGbW1/
KKwZ+/ojSOGMjpHMzvNw5COeQHDGCk+HLj5HG3pCO6It3XLwpK2+bR/Eacc/Rk6GHlBlRlusn4we
IhNbUbeoTjSo2PrgDxEL+kIqRbGnmyUnUK5igBipXbKHg9RLPtVvfZ0SBicGi8acWS5HOMavgdAP
nOXllNeV8oX2ReXJTB1p5ih0dJOXw2RirmNoZ1Ehoc+OAXqRtwN6wUsFZNdUVbOLzGFzD2CkrhVe
ljlniPpYoyLrfLELlDTl8R0x8swKNwGL8kDTYg6AIziDCop0bhOtfS02mbneci/j83RdS8x/mKA6
OmdiOx9xzkg2vzSTvqRv0FXoVecw/ERGpfAZkx9M32wt5tXZTQuYqMH2/6Ty4E3g+Anpwh97AnYb
+QOA9QiT4+JbgvBTnuJTtkQtSUknjnzTFNDKc3dx7qzdM5HjwQnnVPv9aXQaMaDPcHczPOrXRAVj
ABTMfA4wyDmUwc5EfqKYegmBTWGWt+Uu8RTsIE6y0APl7r5gSukE4iYbDk0/+pqh4Yu/Z38Tbx8H
/zC3FbvaOus98YV71vTXF7nXZ0ycJGdEXjF2nV1/gpbAPkMO1aoiWSGk7cCSxYrmRtAUnkgqBHpv
Yj4ByNLsrHjlJ9AKIyL3snkFUaWxgerMlZ3BK8HMprm7PGb4B4N3mKRsMnQ4OR9NzDsiMLtzEWCi
GiKVNZqDaGBaskim1Jyy+tG5NMJhtCMlv3jylBOMrlCdwVxfVkzNkl/VA9V3p4FRoSN/oKkyC6Iw
R2Eyo5kX2f+PozNbVhVb1vATEYEIiLf0nYh9c2PYTEEUGxBEn359Y0WcfaKqdu25nDjIkfl3uRyY
J1yoa+E4Wj563vIGmCiSgYWkluGfy4iN4rdEY8sfXzV6+TI6nR+zszoqzyV9jwfvFz9SAVmgKGYY
GercRLfkv9KG1Zvs/l1wK6EUIpDN7rHZ40VOL8Ru/wKfVJkxqM2q5lcWhqjflPgt8UFpcekrU6Od
iETC1op/hrXA5zeTaCxmYk0ArfAf7f1ih2TZ1FDLMppk9omowpj68I1ObDNlzSgzgUv2EloBc3A4
oCJb944IshpuabPHBdwXLD2nFBHC20a4INfTPrcY3Td+Q6GaDyH19dwystGz8Z7gJuhUEDsNiLAA
fQm1mQqyKBY6fJG94sBrWEzudoQQV0F9Xk4W3wExSJY8hObOp0OBTSHOgIIkaNNcMJgSPmUv4LaX
7+Ei/64IGnmCahVGwM9AQNRKbq9V3Yrd7yzx5KzdtvTzuhUMLc6T0824ygBixcIZMkKDu2f/XMXR
IoaVqzNSgT6WH3ONFc2qNpfwujhgpSMpHJowjHxeE+vsk+zE8+Fzc590IEekiS1BAgqoMlKlE5EL
eiakkhXaPPSvXQN9EOdL8fqu9le3z8oHLjkmMlvjTXNqdBhPjzAhAEZ2QWOFw9aw7rm1w+DNYCTz
kuXmCXIx0oJemiGDRCMPD/Ux60gdsaOZkEA2KgP9I6mgzs2AJfTjc8kPZrvA23ALduHtbMC/UX9U
VnZJmRV52B8zxAdB+AXbV9mzsOh4eA7oA79tfnXwJZJaSpX0nwcl1Rv/wpD68hX2Ltw5Cb1JVQR1
sfixN43ooatg6GZfzVVDNC4f62nPsL45bNJQaaGKcOco08v5w+738SC+Gi471fGfQ6mhIiEVhnTp
EbQTmS6QAxBGE4bAzV9O2lHm/MUbAaBd3XY0BOxZnEW+Eg+rOurw9e7rYDSuduIaHhLWAsW2JOgp
WdN1PCfnhcLheZGg0hcsOETUjof6BPhrN/rkHnyXl2RCeiqbqujfQWQEa87AT6bShQmejejgbxdm
j2QYvFBHIUNhNbExHZwyOzneVhktLULkJAuOF8JWPkxFsI8/woXlRbP5noZqVK8f8Y1AZnoqtiwx
7EwIHgnuvND6Gh1Lxeerlr2pwKF0Wkg0TP4AgAtgMn0cRLwwM0gwIKbHvQSGGerJSfRQBmwN7cjQ
/AxcXk0h4II3Yuj9TN6uMjmfi+TuE2HPZlqOYJi25u+gQcjkqxdF98L+ad4FiZDSO7ZWLiAf1/jJ
AKLQvMuEAF8XzpQBs4fdTXEbas1mAUydrQYsXHl6oiSxIoIixekFwTlCSFal18dzQP6rth6wVQ/b
KQ0eegRLAoMLa1zBseZlAZJR88HKhQcBVQgiXut836y7m80jz0hQy9J8+nG7byD2Uuu0dCLkivBU
piA0Ddv3iqXVeDNuVDjl1MlORTAJ7yScTkLwLAAgvh6RTs7+23x/mdPaMyRAgaAXsrHNUvcait4w
fuGIK8x+IMXSCZnSw6/9Dztn5WnG72lgJQUqXKkr+mWBViLgvPE4NSfHgDoielnIpkm38ZClTVBr
LrU7d04/7IhcGcuoaahsVtkPRY9Gy2V3BGx6mc93FQjenxYbJsclTK2h/VfX6rhIxP3yOg68vjec
DEbYk9NmlOOhR0m2qP+kaRaiCGclYY7fhteYeclkMKXX/51x94C/vH09bsDyfnuet1VmaFSUoVeQ
M84tyxcWaOjOueeFA5C4QN5asWAesOo/cDVQgTxAgREvyZPHOVfMG+KGmxAVYnVdSnOBMeKt4sjS
J928jtP3cEXLlHH6/iNiTkHdp2sUDJs8JRpG6HXj6xAoB7uuVf3trKgif6SXiaRfCzsOnZq1ZBnD
vqVj1XLaM3Z44y43kd98zF+5l73hDPUaocbLeyymWH36oo+FW4ZVpp3BWoUs6jRg0ogkJF86uQ5A
xf8/Ako/Lj0RiX819WS9HUZ1kvn9nVlmdJ5PjMVs5CnIp8qdWhjZyDK8TCUpzG6+QfRf8lqOvoIq
oLu7R+ARiJ89zHpWGxLA6PeTLHaRTi+lCOX9mIhWZKMM8TAI0/dG/Bq76EasJPtyxaxKQQDs1uiG
k2sqTcB5Z0sKT9+5nDRrQDgli5bCFpabojnEBQOVJKgC1Iwc1kBECKHO2aXsoW3C/+nmUc2DA6k3
z7sDrkCeJ45GAWzCMviCGywTDTSE7xQj33D8DbWjwdD5M/+oNBWoNs4i0v60gT/kBSzt5md1PIja
lXtec/dYi8uY2zz+NC7LM/3V4NhHd5gWSfP/reY76iRHGtj8cohgKfMF793PIgsAWQUitv6pjsCT
AYOf5j6z5eQVafZuq1VBgV0bMYTzeS0bEqWfqXzO57QMDfWLlifozu0zhdKQvIct5IVcrk4v1Gfv
822fqRZ9L0gAoYblGL4+7X/I3BBsX7X+TqWAMCLIQpGHLfbSsPdzWcwHPZu+hrtRxtzY2dKRiNfa
uSZF5j0k54H4rcJNhWfOVGm31ipsgXkiFdelC+mIeKdTtHGCwG8j8XvGfP4yGXDk8QZwR74IadNr
FE6s4DrJ416ogkED2EO4PDbfmJ9rntRRg1wL1pboa6KmkHHFb7dzf6ReHhVeF6bpmytShl/OaUYY
H6nYzt3ct56YoAFYUaYaCx2JmeaJ3DM+KBhYnjS5/Qr2XAZWb0YwtpgGagjSJdZmAZ1cVve1gcB5
otlP9ol4aObYceDSP93OJbJb3r4lIi8CQ5GP3EEZWQ84koepTKaTHIJtkVdof3H+g5wBWO7iFdPG
eC/Sk4TDkveQnl23L2JjB38tQhL7o6dfEKTBDBDqrH0GG4RlpXTB8sOv6IgG7q426qzVk0JBagr7
juz6Afc6+HiAv/eCzfH1Id9mZFZDV77//5esmwLMQk95P9Fvord5wiJOpKhAk0Yy/+gW9aZGTHoo
1OmY5uaHFgOlMNKpvjMs/ffdR4DUgkUUUQF2TFWiAvGicmu2BEj4D1g9RK12GaOqkJYatdThwfxf
RLP6YmRJe9ABfDoSSblNiVULEAP3QqAzp9sK/OFBROuA3DQZ4HfI7Dw3YqErC9CMQ/cQRwNZaA8R
wQGjzS6kHeeJMn6ej5e//lR0ENmT2E+zAf4KuX6wjJIUDhXF2S9Q95Bue4NJ/ARozcKk6BCXW2Vt
F0yjeqCw3K0z+/BekfCq9wmNzBHFFP59em0twUOGn/VgRPro/CG2epdcv38VDeGhA/dnrKdAfszH
WDmwtZKcoV58p7TDbmN7GvPdOrfTlfHyE3+3WNyQfwwwm95cUnbMzX0qeqSnDxSzBaFOf1FuH6/k
/BeRIE2I9GMlMe9C45Kr7N5gq1toUzASIl+QKmK1dCCb68wjALuBPsF1wBJDMGoHwPCj4BB9oHGV
YUR/zuCVAtLjhjjffqaKRhZW1/7iLBq/QWRNlNc9B5HWEwnMDOmu7v8AFsYEnyODQP14YekT5Ni4
gKu2VV4VRwzSCs2DWBjTXZ0r+nEuKT1hzTWtADcJmSU9Lmx9eQ1lgBPWhsLUKmEby0uV2SkRuQod
3oeLgVE0vM1JeVwQT+J/V+hcOcTxN5RmVfxKcubQqMd+H8AHLqyvp4y0VKZsv/8qGJQHaO4Uqnr6
IBo9Wz9QfqgTFbzxdmOzY2+fZSAJ3CfMeGHuffhYVVCRqrRR1PmwQeAHlGr1US6iILlGT9RGp9s4
x4eHVgmlaiAibvBfutjQMPCBU5WRPv0yQvCO8WN+3pOrjTM4M7hoZ8Ple1Ha7fQFA7GbGomavPyK
hrkWkEqQT9A7//4Utu/5Z4TztAxVTJhlCkAobJHHW7q7O+qepSrV269S5Iom7t72v8+uwivDTjcw
RuLOuDFLv7pOByrqT+urzwpMz2iWnnF29bTVWK5xOINyMqbTQQD6CLjyu6jhzTmwISmQLjgtXIWv
IfolGOSFkRzHkw9xgXzmYb7X5VIaM+XeY5GsW0KMocE86lSXDwFYIKaszOkx/LAMjn6Pkfv4o2t/
0PqiN7P3YjpXfN2HO3OVY8Zm9HNOHot6uDyYIoBYCCFDHSn5Hy3UNvfFddyDMPYyLq4r7bZXXzxl
dgkETHCBawGe/zDXecjHoTJYcEaGOzisLdEJcRc/zW6k+FeJf4LgnMuYFlFPNRbP8T7NcxKTWetT
ptnAA9/qL35/zxEZjrbiyWcRBl6k7wBC9j7P6GmK6Wffjlny4+qIc4b+gMP2/sJosJBlVOFn4U34
zgQUcHEx9KLqJZXvmOHgPFNZaD4qFsZItuqTVZIOuBwDphDBr7xYjTrksbQLpJcoplECMC56rG8i
4L+lz+qLJ8kOVYsJsWbb+hGkUkfS/JmAgEXIg0cVRMUt6X8payAmfCL0iHPe5kBWvbz1czJxZ/0x
UMPnvDzJxA7K28ZHHMN1/GHoJkqIY+kSL618MEJOqDzccGuB/2qTklUS3G8AuiB8TDnDgPzxSYkF
mvUjG8OON6R2IDuBXp2h8qKpYiokz3M55J8iqbBn0MJMfvxjIfgRVM7TLk1ghxK7FJS13SbCA2l+
oKxfdqL7Fgs54gRDUMDvIzhoOn+wiaBwTlzl6ABC1FlwGz2rnbCjkj8YbiP9sqKDvpRuFS2QWcVv
ulSJPiEjzxa42VnKEDKz9tgi0aCKYN9ZPtdPpBlDkE4re1mNZsLRtSwDQfk807dF8Fs/HIKHCqvm
Akr/p6nz35urTe6LWxoHE6zB9qIsyUL774FonTJ+40uyVe4hcVWHpDd5Bk7EFmzv6jE99MBwzH38
glxIWS5oroZWMUsZldOHt8IMbb1QVA0dONAj2cLoUD/u0DKAWSDqLTl6TgyYfiwr+K0YgYSqhM0k
N2dmWEwXQ3rEaiQ0m0JgnDFyKR7C2s0LERsx3P4EzTFDQXusaG94TGOG9fB+HLLvW3ck3M4ndfou
zOuqS5/rF/YkexBcxq+x9qdzKlGNLS8x25nYr7TA3sU9/OjYmjLkOhYLBd6A0SzdZBW7d0VAHmen
kiMA74E0iZeB0TnyYnDlCK0ERxz9khANDJkbhcBdaINJBQiMcWM7yEkoSBpqoh+SF+FSoSS6AGXe
fcEbQJgx9WguxRd38b91EvXAAPkFf2b72F2oqsy0M2n1zlAr0CsXFLCPVJyUnSXGbbrpQNvgp4lv
8TNmJNPGA2q9vhTbdiQ8VGu0gJVbjJaN0+yHRzgI2RvMgOzQY8Jds7iYubM1aTSH4587xBp1dknD
mLxx4JKeZ39ZfqN42erl0/sdxBpkKlPYv1lEkqeqNzzyMrD3LWOLFTuuAvlUigQhGIgvMa/kk2G6
YOdYNWdWkqxL9J5ffuYVIBb9Arun8b0gmU0I1/6aax8XG4fq6yZoiLHDs2KOi/k1Lkqzmb8vYrkY
Z4Ff5PJzKuBN3LK6e83c24k1MQ9WhuimzP9BxulCzk/kNjW4IRrMsOrDwH6JIP3Dck1WLhYrscGB
oXVg0pbANTODq1sOGYYF9k9EICrO9bCbPlYiU1rMC1K8S7C5oG1DjOB0E4ZfDgyIMA90rM8kTJA9
bKAvdC98Nz3hDO3C/FBxflgHMcEHBBgqezJiSCS3nM/K/ZIndwI5gyu4JXvQrpXhdCkfFsWhZAQQ
X88TIhoFetThFnObNI+ovyD5/l7z6PreLKBBLwAorrJfq78lJ3mecocC2QTtqgXR4/er/ssrcSWj
4Rgyi03vhjUkeC0X0xl/MuyCMPAhOhUSNIUVbC/ASurvICDY+KKbl4ulnoEz7cfSp2Ixx2NuOy/e
kPVuEwhQrkhQCbIAh76yEzcG5JkNf3zOkFGtvkGHwpObY/reayEtIVmUFx9TTr4LmLeHtV1mIlVO
ItO8i0qgm9dcHi6umsNWrUYETNUndErMTLS6OLhK+IQPY+aRmh9/AMUG4TdmUA4b0KSNUgNiEGjG
XXp3OkLL4PB+PL4AGTwbyF5zHSchWmUWsqb9Sd/rERjeeq+5sVZdlqk5n4nuCDFZL/hgkbt5XHXE
OIm7iXU66P6AjnHGu9jisIDuxv3zz6H4yUxdtIcwJwVBWBhhieC+rt/ehRqXMBwxDxLJzrMWOqDG
+dlLfn7UjsQWNCwjLE1XuVmx7qgerKCEAD+uPBAZ/nv3hvKnMFOyOnzkaVQ7mTvcLKesjAq4SAc9
U9wKF5wIAGJQcwx42MSTLpbp2IVF9sOBkr0dqhe2kvHKobpySmHu4B34WsJ1gJ8c54ewHpBIQfJQ
7r2Sfu1fO1tFOYaJIPMYaf/rX1/88QwCIZeDpyJ+x50DkIMyJKTaTy4pGJe6xi3HDgLFvXM+y7Rl
UF4OPUbe6ufsFLs32q1q6iy8pVhKiJxi/iKLCukI/DufTTLYiqyM6qjxUSjRsG5LdEV1lI2L7UAw
U4BxHM9qgeQP3I47mK+ttmQeDpTWjCY6ojT7jYM1QegbsjMQ3sAGEcFsxdc6wFnIu0VzXOCsJkRO
n+hk8rWA0xL16CJbhHwl7/lt3if0K6exSQbrx7RDGvM+EfC8ZgUzXe/ONRDso7xYGmxAZIuKUpNp
KVNwWOPBV11lQd6ZROTr3CrbZswSKZdCQpVo9xJQbrLD0VYtMhxOfM9gbx4KA+Z4BmHoEzTpJHMa
SOza6WCZa/M7QgjnPy0BRvGmI3wAm0KKYiGjJXENBFw0oUc5bKzZgkgLBTPWzX/NIBqB8UTCV5Vk
82La7tXMu/PNijcdGtcb2Dd6DGaW+xyLtWWQHfalXv9s+T/kIb5kDimFAWwM2S+1WQWglfuWlFu4
RAkeZG5XTFyUKlhRMKlDoFMBzd3YGzOR2BX9QWgquUB0tP1MOVCndv73pM/tWEf4nbViMTEeIHZI
IOrekhcdKHBuLmosboREwcQs+gnYVJ83Es1di8w5NeyjcOU1K6Fco4fLo85jzTXlo6MWZqe3I4bn
TYjuF3I+FfQQklkeBZlH9gcgmtb3Fe0SRp1qUYCkE6ozp99AUcKCkajAOCJEoCLx/H5IxWxeTWQ7
eYO3A74svhFmtc7kG+GC8N7eh6WwUrgyTogQPyq3GJ32+I8JHe8+9QpWCRiftW42Wkb6ppwb5YGU
BRHGCOgM+NhDHOHTNgp6A8VtTENJD4BoMuJyXww3sObeGaM4pIOFjNkhPJNPOVfJt+L6prG/zd/z
B1G/e+HxVWJ6WCQb/IhFE2D+MXveA4zxdy7tE5fi93/6P9+wWJvQCYKATacwCL19xddF0RpYFWnX
xNqJS6NIktlEmKaFiUc26b52o99RxAN3IzpCQvvN3zhnXkEuFvNQeZqZ0KOSeM7R4zJosL2ovoEn
m5+7QnVTANt73/U18zICLns2pklpISHMaexq3w8HkEQwfEw56EKtVcumUG4UCxFFnMeD+AFPRLvb
Q+3CeXDBcuct+q45TaP14mB+rQd1xdbQnEG38m/BhflPOqpzWTp5+1+MARniK4hwwGINLrQ3NZZq
PeqfeicdXcOCr3PB70YOKAyfIBhqXLRgQFB1oy8onGA1cPpqiC3Ym8Lz5Bzg3qLT74NtI8kNi1HH
krLkuzKmnCtR2DXaNo4sdENli4DO31iZKFOA4QWyClx2lYtDQ3idH2gMABSZxQ2IfqQFAgsX4DUm
kSJoz4qZ5LxFO+E24ExCTgklR+/N4MBy5Bc7czFS87StE8Q6ZFXhawsJhHYz9G579Yi9l0mtlQg3
lyPBz7f7is3YSesp9Dt4T3onZSRPBJAGW862czipCJEDxqvwGRb+B9nNYPtd10CMBP13rmiH7oT5
g1VPJAakIng4BD4536nKbcSXssOW2a0rlydwfjGATNBaED/C4iY5gHMKahgFxg1sTXC7xxwxHcnr
WPHBtzkBgCsPk3/FoLma30NcBazzlQnUMrN4MBKrTTkb8DVoHRhO7z7DZHgWeNr/AziYXOb8j0Ff
cTp37CLMQTeY2tiTwv4rxiRLi4lLiK7Be/l8Wdf4Ft3ZXdV4V82cT3+d88lQvV28+kEcyRdifdyP
51PP6cjG6GjvBFR5mRWOik8cfwTmj5C+AvXHIGQDOYZlbeLsOV/TH0uNQAuoKdqECiKEICKHmhQW
ovTfOrUi3z4tYX4KNk1ajxtWW/Q9g8ek+2XaJ7JpC9gaiy14D8TGskvvWdK6j4e0eIaJ0EwUD4l5
w24eEerMlvWC8piwzxyMco4npjw/42dwSXbskoTmNXtJwcg4uo7ElpHqdDtVGEjS31ryEQutvqsa
WzJIrisOrbHtDc0a+mvLvsuCLVuENrOV6FHaOjabEXIaBgNuZM2GDOLOQHwL6oMWg9FHDqt1tnoi
jeM1ZTc7a+dyl+k9RFTg7O5oIkHrYtb/hogO0A791Uj7kItD2rCHBqUuLLpAoRSh4y6SH5X+t/39
ERfG3fRgJMZYQcYg5OkMQuGMpBclzY4jKID0ISTEkaxj2uQpp3EktmEJNTi0Mah9f4xTfP7l9iBz
3BFUNQkUKIsFuC5HjPx43SDvzqAGtJl81+5gAtxJl5pq/CD0fWzDaXkDhZaYzkOgJ8EX0r4N+SAe
599wmFKd3ZQIjdarsEjdLS3I3JLDL9ps7kf2pSKooAdHwAi0L3Rzu+TiykLQUMa/ScMhokihcQZV
htoM5JRENVBsunG2VyAl6ASkzeOO6bQm/a+lHA1W12/eoaBUCTTkxsZ3sxl4aPOjZDcTejYjYgWF
QNqJhCHaRSRklGgSDLquiYF/Xpv92Jwz9Oj/CXIcENgyg/iBQHrxuLmpvT17GjnNiTTt4Bx+9NoI
8gngEGAH2kMIISYMWoyJukJRzv+Sm+E+0RafgNcMiy4LgD9+uWLSg6C7jyAQA/A2jgwVF4Tu675z
nkq7Uac6bndxz/MWIxRlRxpjB2BUnbZeQaq1dILVSvGNUvI4PT3rhUIFqeUK6YRTb5RT74sWRTjs
B0SpECfDKw7ooaf9FQI7HxTRUdIcIPT9QgOiB0cAdVQPPBAiCWhg7tZv8eWQntVYwGRsg5g2EQIL
IXfRmIgp0ZymZX+NRDJg8S9/K3AVtljAFWPmFKuiuG8wcjy5M0uqE+1pdDmwmAbhDNZGxgv+usaT
/p2oI3qV6OGewQCsK0EJiHcWDBf7AV8rj+yOR9443hOC1ljGpE37o7ezr0bcfZJ5QguDZdzWYPfC
7LQRPLARIYrW51lwCV4xW7gRinHSF4qQqyAm0AIqZxGTVAX5ehj9zJfJ94GBx+YPpY9cnEG0wnsF
wPLA8qVOO2JDxGYd/UBzJiR+ocTusn7yTW+RIHgXmzIGLUTHRaUCGBESeZhHQUOLUVSBLJJhVN7h
a/0L4dZXGj3Sx1ITvj8bkz/4VBOhlnZ+M3WLnXO3LZdsv8ztcn8LhG/vPifu2yY20tE93nyuxP0C
h1akRvkVROp48YY7S52jFsPw40qIf0yvtIjts9IaZo81L/YGahuTwOKJjuGvC1uE6IT/QHnCZRCl
tfrxWXf2txCrBKzvEcT1zRTGySx6bE96UZqYPwDNmk1vYsw4zXLmVctrTHMQ3BZfVpZrzkoYjQsW
Y9TI3cXYstcR9NvGqVj1oIK0ZJggbcO2i2B3yGam356J1NPTywg6KM4WJbQX1QGODPHa06miy4hz
uSD9m/WGOdjGBK3DmHth/4mFDJlV6yspRppAE5QBzcrxZf1OekAqFDKayegGPz2+LneTNt6FD7zW
u1ETFhIWso8/kDjonIPpw22s6x5nIYde2BjxjzHNoghD04UxJbiPnqH4AN/jm+/uYu44qvRm1wtG
o8LBo7fsvBohjKBiEWQnGg3rWLWvi2xRkQ5pqzM5rXrsKhRCjG6JoGPZbO6g5ghNnNYQfnZb7dus
ARxOnwdup6sniHXswMQZQhRVEZEbCu9ujLIPhcrFaqgIm08A9II+erOXxe1oQ7hy0fL+Ydvkwbg9
YsssfQWsY2Voat7WW5QrrDUAg6TSIrCLyagov4y6jkzfOS7mSGBR5Kzphl4/WHYKGMqsUfv33D5R
cO0W8kSe9EXg/bhA6gBERbHB6D8BwM9ckaN1Q6w8ISRpq4zO3HkmN9Jd7N7yFC/ncsJFYpUuveEc
5MXlia93lENUCfgOgg/MbjvRdrkp7yLFcBHmA/QR4cX1gV6FilFG/2URKX/DtYst472G2OfnZi6R
X6WQkDYR2d28yDdHJOKgzMMxhOTFAqOiHxI+vee22yqcWtErCpu8uM162CdzBCGM8NQliLrnm7Bo
RZTC8Q2bao3s2q33/fV1aUyMEeTrD6sL6qJ4MEd1dL0E9OWgmihWM9gh2PchU0g9r8Aqq29468wv
KUMdJaa/oD/HF6nEjDsuXUb0WcG8AIwjqxF3JYuHnHbR/v20pNg2hvm8pSU+Rs0ahszFkJorHUb/
G4mP/Y0bsOkprLoNwswtmuhqoEQ6txlnc8ULAtk+a1uRwYbHtFsA3ooDL/JlRHUFxWKsMOzmG1E3
rsEXRpld6twZpBXDI96mGr8UbQO1bP9DiOU2tr6mlgkjVzmvnPysYRHU4UNE1X3NWbRl49wQDQF1
n8cNYh4yLmIhW3wpjR8GWJ8jfN6A5nK7LW4Jc8fFhjzgmPPZEH5W4SuFFxITBU5xNLdQmMzY7SJM
hhjMktmAalmZ15TUmxvijpvgN3dMWj/7/MWsOTDHpVNfUxIiHPY3VqlO7OCeC534tese9EidtMd+
z8RrDKUpeIeHU54prA4I9ADgcwXlF2BmnAz2zYnp30K3Ye05HyA9CK8Ix5X+WkY9IEPUdx5RxEAO
hIPR+z9uEBfsGEkg+Rjh04DQaOt37M/khDcJVw3BS8hhr2uSsASMxxDr1CPMIf6Tpa6uBsFPNXgM
wdeHGZvH6P5OK/4fpSyzVaYmcFMYBK8PZsx64mKLpI8xK+fmqEMjub7Iz4GqRAlytq+HwpM6sev6
fo12t8nzRpVTnGL7wfnxJM47w2HhPf+u9Qp+EzE1NVReCcfjhLEczCuSWUyTm32KHDFEtLq8DYTt
MLbvJOvXmdLHgY/lhcaOmBqHl1unA4mr+iy20WW0EsDalKgyVmc0IageVHMBoXoVp3kPvU5D+hm/
8YMKkFrUV2YeSKsQRyN7x5gBOkguQqvgx4EkC5NNNTT/dF8GX/8zZAChsjH88AzQtD0h36MNxZQX
Okck0wQzQSh+PSNhaXZOlytEYKhIyACjyWxijibCboI88EoJa7F4xMaCyI0Q0JTRs7AoSTwFYlC4
20BPw6O60e3Vhr5HCDKRgfBG4xbh0zCIsHJWRWFAgiMpYeOF0598eXWwpQPZsFOXgwq3hwPd48rn
t34dhMJcd584CS/24ERTOOYBP8MrcjE7S/VZuWYOtRn/OigaCUtumqgH/uX5YpFPREmAJNUWsv1F
emo1rLLkAEb8OXx4rmSPVjSGmSK1A4RXo9lXVoq9ueLyQYW24FoZk90SnRgIsDnpN8tJ3rx7RIZR
GXm7m+MPXemlJXBJCI6uCFrPrAEmvkrYm7nrz7LdjEG6+RYGHHrxiFFmRPdt/veJhFmymoikmAdb
GDsShtAicCXLNuF+t4ENmPW2hLXKxGKqDGDaxc1A2ZmmrDdCj7UfMGJlUUuwj8Nj4R0TpZvGbvzk
bWhAo1ZvoDgwpFvULTqvf/7PKtt+stEcpClk4WCaoKzURKGQEGld6fkwbn7moOgQQaRWEzbyJGSU
oQuBAp4oRGQn3geUgZPB8gHiTfYbw8EN0dnlpPMj/tdv9AHP7TfIrAUCk5y2lqP9pz/tHfh/4QLm
oXTAB56NpeD9R67OhTvwj3+Jf8aPJjcDByq3p3OZCdmowTVN/HgouXUk6K9Fz6JzMDecN4JBCKNJ
ecE4zL9RMRHvyyVFncFaQSryREg5ROgkKnhqKD+/nHENY9Xija906wmxy2KsCweF+80S/Hnz8VY9
eoAl16vd7R8BWM8Vag9Q+lC4aOBvCOrtVwhJdEtyxerJJrmpHUbVG3TehTHhTd7JLv2dXzc331dw
XmEfgJAeAT1rzwrBYS7MXj1OEbEGzOII+xcGfxHmW4ANYUMAfhUrd1lgT7rphfuJ1t4R/ww7aUQB
EsRQPWupqhes2wigkWROmug6M8DgFDThfGvsQ/vxH5m/w1DSSwlGGr9Y9R4AxPFAaep4y6FllsL+
3neyIzIgLsCfo7uIn0nhF5kO5J9FyoH3J2cv5LTCv4IknkZySH0mlxRaW/hN2PPy/w0jbCISxAoK
8OSDhE2Ii18n2W4nrzGymq//HvHYnwuDzbHEASwlT/PapbYkPYkEPX0V1kiVlEMRvdJW7CAeApNg
1SNxlg4j394c2S7ndAUwnagZCuczrueLE6lJFxOLeY/L0G7C4Rw+Vo66vzZhoa31E+IfWbX0dT/U
x407WDAssy+IALfoafcIImWDlyDun4FEFZn/GAhqcm0fobLszXtub00nQ0aRkhQjUHvciVtetd7V
4dB8Ly6KRYZSnfXv7zpAzIKmvr8erHM1LllvxC5BDbOUviTJfFb6bJ209b0O7ROKSMKj7hmjwVhT
2VKEwHukoq+MmHke0QUKHWxXRcgtqG5aU8qT5J9mAAn+WVhGch+m6wJ9jvCdxgYdsIXM6atQLPsY
q8UddCf774vZhnQhRPDyASaEH+Iq2+cQWxeOtQ4HufCZGwgw0g+WpjxF3Rg0IDWwuaRp/uIi/aAC
WBphFu3Or33JOiRLhVsmiz/tpwR9EzCDbv/LLhijo4MRu052Mx2pXQXYdfNFzh0p4WyQ6sz6oM3V
K1Brf15zenK/YiGPZCk12QNmTrBDZz5/CIeB/v/jrUF/w2J14bJFM7l4ERaRh29Ik1XG+mNW/bEE
CbhysosKDrvisXODb/aN+vNDkMYLXEPCrB/8rlH7YnOdEr/mcIaP+BoMtgivw0K2upcLyTJW+AKp
a+yI/40+8+xUx7orR4aVCdDaSJpVv7B3mO2EhslYvcGbcKHm9oyIwj9CEdPbFvVYN4LQ+f3tDgqJ
X2IxMMUS5/m8BJ//rNiKTf6/EGuIT/5HsA8paBnqd1388jq51ixiygCSfW5gsm1sOlxaNTyS4W5c
B2hA/q5jlWQErDzIvPUxT8Nin/TMAN4dAXuOkKOlfTF53qMyvs4BNtdXxi9u/6gBw3Sk0xCNJ+8D
coud26Ak1KBsPwGHmWkeLYrMXcTDR/ynr5Ey4KzeF6iWsX+HgGvkYm1Ja9F3ln54jXsjoi9xwoug
FnDvvifH/QWcHS95g4eJ8eZG2ZAkEYy0xrThEKrgNzMa9ZwzAzwCBfHX+3tPHps8uod4Rw3M/6Bh
7yO7JgEuz9c9Cy+ql4109j7PN5+EQBoc3sKsiQ/XaVd3vFcSjC3Z5axe6/OKLCr/7e9IzOrNB/9T
6tr5JynWGUQ+M8iK/OYXqykQs08+VH0SkrwOrKC3qVlQ2X/y6qEQZVrpSFbR3A9xZiigVed/JjZs
pC+lbyIf0fcitJIpkCC0a2ESQzCXljNqDpcL0jgWiHDVl5ChEvPq/5Xo2UyNmnEfSs4zVliukRkS
KBnh0po1c+SXbKdEmrbnt3nOP1CiislqXqiRfTllfzPhZUO3SvuIkeD1QTlu8Y7v85I2c23PlYbM
TXZ+MdpiNB3xXY3hMGeioUMEzioPgBODuCzsUNWkemSmzGbD6WXnlTvv03KVdqZOR6Gzz4jujq2U
Y6Ro43K1U0fA8IT1erLg5jQbGf7UIMkSUBqnGiXlTgICzbCWfiJu1GKbzaRTMXDAmsA5Lu6DtBue
NcsigFVBcV6Hshg3h4zhuwMV4h2ccieGcLUEvdIZIodBpASEhAb4Yw3mKFOoR/mpTBRWZUmMvwwQ
Y0rBD/tJYRcq6G7DS8mCl/qHI3hAHg/owgpOlV+ohysGfrNvqxwmoNAi6u1vAGMyk+3d/irpA9HL
OGO4fsfQL6/zm4a7sn9ryGZ0kTlUp3hdHptWdjK6tJCXn99m1nkKAHBG8STa3/+etXVvXcSkWvwY
gPr+C8sNlBltMO/1gb2QYHxUauyTjU0eCsI9dDjkb3nwHfwB7NKLdlE95008vgJh7OsH2ZKwYSI+
e7zPw/PgXE2JlPJu2EI1ilxOhkFYxDVxm/loGHR/YOL3EZEGtuOEIqZ4cx0LJYACeYsaH7032Uhc
s3y3YO86xl5KmDWjwaABhuBkk5xNKhQ9uQOCfY7OBsq+J1VozCFlarT0hZBfMTwwR96ZmJ78YTJj
MQmOLTdLe+ZWdYnNw3eT5xA0D3II9LXo91clKfRs2sRa0hLhU+DYo2k+kcLDuSmJZYbxtMtR6XTz
2gLtYnubl7ECreUlr13immkj+PwRtG04BK297cG0QTwN8O8fAOoQjQJuGyJjPLhC8neEaW1HkqpI
yqgJUsDVzlLPH/n1fdUqpyxv3BIE7klELgrv6N9nrdqVXx0kTpw/HFoShuwoC8tJF9wIktYnsBTq
llEYJZ0xyenmcbw/x8PokZR7Uj5ANHZIqSr+7Q8GjUDFsjnc/GhE71gq1tKxxQ2oWOLP+yxUSyzQ
Rd9N3ImWDHCxIsHho5JlFH7XKjPQMl8Oan6ZPNGN4JXbGlg86TgkSBsA071DDzWSAgJ3wIvBlp3d
P+7Oqzly81rXf8Wl64PZyMC3a3tfsHNudiTnBsWInDN+/XkgazyakY99dCvLqtIM2c1mN/Cttd71
hnUCtedF/yzRUwKDkde6LqK5wU7i8Z2xAPEIHeNICyCBnIF0nb5UqLaRxi0i5OGQgp1pulM2NnEm
q3wvaHI3DYRc4U2VbYkboPncNPOwnlaMefi5vI6vgAigTbVyFs4jpLoVSN5UuYeP/RVDlnm+GsEI
QVOXkiLqvdjnaLQ6aZg+u4WgCHC1ZdPs3DMpQ1dFljXyvEumDygCF+o4zRl2S0g7tsnIPu/tV3kK
ERMeKOpAuAZ4/EydYqqCvt38FQxOFmkUrTUmw9tmpLpnAthhFkDuB1QZFs69+dDLSeKeo2tHPttG
vLfADiBYkw+4wjHN3NyC2OyUtAn9PQhn4nlkscEYmNR01msTBlo3TXA2afd4mUNC73Ethr7Imm5U
HbOa4zqKMItT8LLduQ/Z8iNuV5BlaB5nI++bWkI8ETypuVidt872eXbO7zU7Yz5UOg4mwmiFBwa6
csho8A/sfcSdStj4BokNG/howsSGboDdE1XlQpGboiidgvOFD5/XmluLAsLoO9w6kigZpp8YQqfs
5nJ9ia9Ty5jrTGl/KpgGuNbTyjHsDtjasLuA1DDOAQHmMRCptrXGftNZ8g/YF4lP3jqnBbFmGuWT
zJD6q7MCAO+VucPyHDYMwJ33wa0TnSVl4vML4KKA5ZQ6az+613ghr1rc6/b2RYipsS+ftb09LRfJ
MyKBhjAKacaCttqEaypSUpCvMizTXbnDIDJdh5vqPV9jcZDNSUteeSNcOFe5kz9AMZ60FYopvPwm
OO4xTB/zkz7zsCg8wL3hvdrqwyTOjwNVZiU20oB3B9XfvmEvwsYIottrhV8XRLl2oy6bR+XF+PQk
7LwZeBi9e8bSAwucFVbebCpRQ53qZJq9/8qBCSAm4p6DMgpTVcLOUmUZnxyUtutyAZ92ai4UxlXx
UTD70It3V/wHX9Jq6TKzHgZch14A7PxjedHsKempYzyCexg9GRVo2GiY0S1Wrwm/LWPTyeamsJfO
U4H5RTyPdt614qi21hZQAnAbD53/g9PfzkZWp4Q1QnZsy7nu7ZhgjOgq4MtxAZ6zQ0aQcbFxVjpz
9gbp+qME1YbQH/JT+3ARnLsUd0X079OcKp1MaqJ+uPaAcyANPJkHID0ApXv0ydHE3ZL0Z5ym1EcN
i2DsHmkOFw2HrNAXCuYV1lZHtlqAUhiHhgPmI2hgjm5Yqif9qyRPXNq3j+yOGcLOO6jPBVqrnUKL
i9uXPm2xHr+Kr4jxi1v/BMIdvPq7cE0rFk2do9ini/hrW0+1e46lA464QODBtOHqI7ok5sz/iL9m
GIJSneEAOTwZQpd2yYGr7fyVTOVk5vqEbLi3N7SoYHXOa3MCsxlxBID6V0w1AfQVa5ZV05tz5baf
Zcd4KTZjwg6aT39e7IwVzHSkNwfiUBj9sHClFKGyoDaeibp4ylmsH6yFfZB2VCINKmiYXrlZ+me4
LdxA4SLEliqHKmov4zNhQny2xsrcp+yQo1MHLAltmXM0wR7VOkiHNuSAgL+V3to1c5q6t/fZVRwB
mWCiL6QtGHu98+/prEQ9wyaOyM41YpKNMVFu8Ry7Evuh4eT6qM/WTeW6uWEctMKBtFj27zKs9Q2l
CIoipXXd3p3ZO2TXPYdlyIBHA8FfbgoXDvbT6ExDhBvvQwtt0EpgE4esanHB6JcDZIcU4C6/I2GC
nhW+2zj3K/47eZJsk9Hy7vX3Er+3Sfaa7ohxxFNT7NyjsYaNMkLH3q8EU/7IUIH2aInl3pJ118T4
RPMzM5Zv8pNzsXaccHhd1ZfkNF6T+6qbus9AxLR62DQgAobveMO/xd+ZrAp2/kL56mzFyf+Ar3Qs
YKuifjrWRwz9lzWscdwLbvqO4xQ2yErdhbdgq53LdYo5FO3QXn7iaF3a+7HR8pBPqxG3/YN/s1kN
kfo1FRcMX9bZvrnhNRPso42E0aNMygYI0hy59KjEQvRFCwb3ItjIiJiVR3TR62RdLDAG867lXZp+
GsCWqDXwgB3wo1rwWcxjf/022ibBFmCNfgHBncP7ZGSCvgzGecxnuOUuPIS7GHFy73fwx7UjbGE2
Sfb8ITmpYEMCHz2BU1n22p2UhfwWfQZ32C0VklGZSZiyayyMtUffR8IzvfdIcDaKKfkZkK9HVxi6
bSgVcxjBS8ecetG8KZaZh05cQLMyd/QTe4tBxdtAiFwFR5iH4dZuX4BAAg/qBD6wM/ws1sPNxfd7
mGfQ6xO0w9hCNcB0IH9zUNN1eqO/QohCp0Ukbr/Q3qPFtYd9jCNBzvZX2WVY5AQgtu0G16AIRy/k
Kxp7kVeHG6E6mRiWWW+jizK71Vm8qZ7MRXJROD3Lh+59PPPJVOa4vKJ4HPFq65LpU/mkHNJPM2Y5
hpDoLQLt7BCHxbwEMUKZW2a1+pK9WI/ZJ85VwBiMWQhBwwc89Ql6Aigbr0SE4wzs/vsIU4366GhW
sNbGuoVFPrKns/HG9Kp+dnO4MDOBsFUj52F4lo4FnAH/vboZI9SXrZnDAgzJiitTBRZ6a4R4RriQ
s2Vdb3SaZguq17UY42QN7+wbSxmz8GGdo5bMvmL2jo0X/AiSjqD+Ym5Pu5FMw034OMgPCqVy1y7U
W8EVU3KOwouiJ4veBpQpa0zIy7VyHJeMIRUU9CMQ0/LomJARRt07hcSnmSofMqr4GDNas1kHQgLl
K9bF48h/wPHzzd8bZ2TVMj8/x+xa44bG4OvCiDpHtDSy0VPey/Ti3OWtS7Yr2PY+PkaPJtcgTMat
8hI7jM0jE1RewMUBl8FsSZ/ATrKeEiLDR0zOu4xW4eJAK4vjPCzlAW3I+OEy6dIVZQt4wFAJcWNY
1pfmpbppa2lnv8nFNLrBekF5iVUTtrDkETFlwejj7C1oEQVH8lTda0esFGXesB3ieICNcq6uhkfN
nA60MNKe7DY2/HdvLmFRo1ER/CUwDhrvt7tmzO0nLld4aPpB27kfAXyGVxfqQ7GMAZIwCLc+OhIC
YI7cWCrA9/goTtBSSZ1c2Bv/HXbTimErwg8SNvanScvuHOxH1s3D24BHPO6OLBwfzU+E5twsFAHz
Kl3Ce/oJ68pkrQcRopo73QO4XfoJ6bs76KcIomq0HpcUowmkQGTc8B6wvpSf4GDg9XzsYSe1E/Ui
H4JPC/bNbcBGZFiFHne9N7VCDuN6GnqzgU3TuOj3sMywVpAf+Tjf0LvSrF8GyLL4ITvvFBFWFfod
6i4gkZySoCJQmY3LS8xt5y/+wT3IG+oRfNvw3j+6N+uAgLp5yrboGhE7bMbWSqJeSTT05cZbgKhi
Pb9TDiVMdeqrviNS8GY+lsMq2kKIVw41Hw76dPaV9SeXX99Dp9HmFdA8xEsSWNtbgbfNCXWb5k2J
Tz+bj2guzTlX4FNQYK41gB4tRiryuoD9PWyH1ZgnCNsF7+qdOSs3/qH5QMtQLm9EqMw7fda3gA4O
uwWgMdDdCRPnuPwGDW837ADzuYUQPN2rIMfKY0d5JOtUn8ByN+DnGFdvgy/5U99vJKvhk6lKAH1s
94DtmyvKSJ5BZ6A4RUiAKIhX7tN7cddh+XDRpRDYibd3FzosGffIoSp4b9EsY+jBDXH+5W//9b//
89b9t/uRHtOod9Pkb3hjH1M/qcq///IfMo/FmGr+9nLyE5dvVv7PIFJHBHmKLZG4C4aMHLLl9Ncf
8V8//Izy15/5lmZ94bte9dMf//eSxvz/f8bH/PN7/vfHP/KQ355y+lK9/PCHWVL5yA/rj6I/fZR1
VH37Bcfv/P/94t8+fn2WS599/P2XLC2rF+jV7x+//Pb3q3feHN3Wharrmq6ophCGbhA4/s93c/xh
v33z/iXmSVRb1gje/sfz/j8f//FSVn//RbKVL7Kpy6phW7aQTZUPov3451eEbmiGrVqmZlqK+OVv
SVpU3t9/0YwvqqFbmkzGtykLzeJRZVp/+xIpzZZtaoohFEtYv3x7V3772P/xGfzry0Azfo6v/+k3
N3+KWu+zvLfz0lGWJhgwWWnNtufyY/eMCiJEVyGpS3zXQm2R00HZG8t/bKDdya9ykTxkJLOxJOa/
4E+Vpb+NUaf4w0WhQzdj3HaU4MUY7nG2UDiR8XkxNkGP+4R7c+2zxfqX/crB13dOuNZxyiBVC+bh
XEDly/FCWpVi1odMFku6a40Rpps7GBdxKOhMHHMvWdgwx1FhtdMMzx+8y42j0A9Dvq67iYTm52oZ
B8JLBYrpYV1ly4owzpodXt0cSHkls7Qhb+FrEx2IyDwYCMbNsxyh00FNlpw19QFlWXHJTynO92Kq
O8sIiCpda9zXZFfBxEAXA0H2ffxHxt3piq0pcJh5ZALYYYGB5Wp4rV5PzUbi3wr5JeqTZp5eu7ub
zdm8ooMH9dSWbbqV0dFgQ8ubCb3oUm2KpY7El8zifckkjr8uOJZOeIH3ytPgZ1R+aqzr+xAoFnE+
HgV7R5v6GDmC0rxTCJVuGoJ6skSXDZLPFlRizX1vuoVv7EB3nYmErhX2N1uRKNzQebrOJTPJdx19
kmVWb6VKcNgDO50iXJjsD6u93G0c3GNWAgMBwsiRfEi4M22HeKnsrgYW0/iYLhy7X2npawJlAGco
TTr4WJgPB98lMsLBRmhqs/a1XvjeFB6EBjiNP/5EISybvXlIubZfJRIZtWipl49YA8DfdP2F9WLl
EyWDo/epfJbo/iEEon3RnqGesCSDgtSPfurdi+Sy4FM+hAu5fyYwOFI3Mc0M8p59knAip+5dZvDR
nI80ekozZRqC3dT8ui4auBSmX7iU851doOB9w29gnj1C3gISBFrdllT9BVstsNlPeFzDqgBGWmCe
CeFKwvTQ7d4SfZo5pxCK7AeU1gWkZQBYAOuT8U71Bvf9VbKL+YrLxhPqKER0PomtWs9b+CCvMLsA
JMHIYaiAFX32j8qqO0r0ZJuiIf0YmWlvxZPaVRcKzrLNu6l/xZHF77dOdjA6fl6/NzF20opdnaPy
2f+Fz3NDtcajXLY1xVRMmVPv353nmk7o/Q/n+R8f/9t5bokvhqYKlWe2ONY1Xf/ngc6XOJRN3VBl
9ecDXf9iCVNYlhCmrZqKRf34dqDzpfHbqSmKrFOH1D91oNs/V3b7x5eu/HSg160eeE07VDjfVIzn
PXZTn7ROjsyqJzn6/UzJq1XxZKEwI6lXfgxzexMqj41+conWaO8w/Ax7kVbbvIXMF0t3JWPIq8W8
4S7LyBOUdWSn8zZJIHsATZLQZG2VCKIIWz9nqtIpDph4w8XxmjV87BQlqMiDDcd/1Sx0SZ91UHRZ
ksz68k12n0KbxOS1eCKHyz+5JTDVPH8p65OES1f20Ug7M90o2Emp8kqVGApQP15U0D5/o22bI26x
c599Tg/vMOa005YNJcPZWN2iFWj9Z1X2AJ1MiicWEb7lrEWwBe8dAiyUwFuIOB3XvwzuCAsEE8Oi
2dw1NxUcj3iGcYaItsRW4wbVJ1Mj2xnyPsUWFl7N2bXmvrIYH1ItAtY0NLHAIlcT+UV+jfCCY+Vc
wrLCDf5edrSKs7gjKwyvqH7vHSL3VsNPjFb5ToEQ6y9BWOVolaD3MJnQTX+p2vZDiGi+ncRLx5rl
Nuc1Qi9JRlCTbklhzqRJGrwVzBVUjUQ8ds1noM0A9Cl+g3JvW7QnwBX6utzlEJGgkcb92uFfTUxV
Y5r6/TzjQ8NxOeI9Jd8rm2kyZmI2niSNtwuMdpsnbLifhk9ICJ/JzTkX8A0/kQBvgxg7amTR0Ueq
oDgmoAuL2vQthmbYpObEq/dMrq2/72PyyPlEm6kDCH+n0tgMtkigZ4ZcT2S4vnFW7xy4QPF5GHDV
JfMPT7gW8XlwkqVd6lw1LgS8vFgmvMDxNPDAYJQ+6U/Fzb9U5qas+H3OFexMHhbNQwRpN8WehJfm
Br0TQz+/fRI18+Bn8/owGDuqMAClT6CE/NCAxEavvbUlxoFUb5Q2wRSXO1ufOi4k65kCmu6zSynP
acsHDJF7Mi5LwGqaD0q5QzGFreW6JB/e+xGsK1Yx+7kkJEEbIZd8UanhcCohnWfPA6hO8FV+xlfI
ySBPdNbKDod9ODuCCmm4ZVF9HRbUjOMq1tGoekAZSGOz9onOkr3YA4qN9S/HF7rzu4NDDR7c8jFQ
N5oTPLKWFHXyqvdvpcY7aAQbCxyvYhums8D1IXEINAsN74hchW++2qx0D1fOJJ7LAeldvZhq5UpF
7YX3QfLpWUCpxmgNIHCTSGwV0BnDJ6LnCzTcQT+BYNlypRntrnRoZfA0ai/kNGfqpkLtHRgjdJt/
Fe6aleTIu360f6WX/pXrEa2/bcqWSjmy6fr/bT2ytHFM+LEe/eHx3+uRZiuaYjEUMEPY46jw24BB
PbIYIGxblzVNlTWFovN9wDBUwzSFLCwhy9o4/32rR8YXTcgKA4Yt64r4s/XIlJkk/zF//jYaGT+8
dIMp5/eTphwPnW7ZYbvMbYfBGWcNE+Vd787imlvRNKoOZ9kOoN3NnmxgUGHpz5pCqpMMw8kZiCKs
+X5FO/fpu25AKuMmDJ1om9vglsl7aIMRyRvNeI4yiMR5NJXtftE6FkSNzlnkElkYDfSFVlQnC7Zu
mAUoY4PhHiQYvhvWQwz5Xw7KlWV4xFUhKuyCfWNeZZ18IIN8c6M5DiaYbUAN6pz2kuThViqANFxq
nA9KoJswIuQovvTdSDdDVNe4CI1TkDarXGc64KFXzrSAfGyVaaK0r2J4ijOJbCAFWnHXviulOwaM
zzKN3UDd77QsnYdyPy/ROwTCLx98tb5qEtbWmp3Pmo67KoySi9GLV7PDqKmEoNWVyWsVYypugwp1
lLy6Zv8RdiDaFowu/GCS7myYmM8Cc0gGEUwoLizxOmCbIYXFLSPzPhEdtRhmqRwswp5Yz/Zeaoht
wKBsE3tKCUKOB8ObFyJFa0cncwajh54hBN5UU71J3b4r2RIWFGLlpNYsUtjlun0zFR3sNelWIxwq
oBFhtKU/hjG+uoHAQSEhtCdQ14NnzXS83irLWXqWT6iWspIC/SZyLC3koaUpiZ7jUHvsjGBdR+1j
6iXDg2ImX4OQuq/TEyeYYHpKVWxEKTfbcAwH0JxFoHAuC4K1cl5xCKyU+/LJiiWSTXNtLgb/LA8A
XoM+bKrBW6UOvrOC8EcZPk7XuttAE6+WCVkhdy+qluFGb5vDruBC0gpt4nVAxrHx3Edsqdtkbg1A
IeGyyzFUr5kabAnnhYwNLAyE3i9wRfWIz/NGQg6RHK4Pi5NincE3c/VgbqZNfhFaqjxUFZ5QAn6V
nk96HV6vWVC0WpaCYQgnSzwKyXiSOloc6xrFwYtQuk3W1hjIlmReJyn2qi0hPnfFuvjsl2w4lnVy
jbNDhOUvBNMqrJ7r+rFqnGUOK8od2oda+0wKKCw+pgryAvPkXd80i7InIsJL0XSXZCR2+R18hEvL
IPPIFulEaGe7DsksI/5dIHlE8NsROtZUN52KocYWt7Q2tj+sH3BYgX4QZFh6GL1ePuSS+uQFI7Qp
G89BBAyYayUBBEn0URj2qz8kB9nFgj1HJihazBQ0CAYFM2zfItLsyr2cESJTeXfT6N9tplm1bCfF
qAKs430aBytX0xH+kjuofMo8yyTrlnpar9VmIUhqzNXnTkjnRLJWmfOSkuLWevpjOqwHvq8tYazJ
gAdFzOVq7gOZyQwJmdDlmdlnG4N1U2OqG6F9xnX8kOqsioajzZulsi0vKlg6wdmMuoMsXGxndbde
SDF6rrxGQ142/sr1q5XuQOvgFGrkcq/l8UMvwegLEBSr0JospkfTfyjkylqXRTfR/HCpu1hHE/sq
FPnUQaNo+QXd/qsY1LuTg0u00SzPh3lhG3OvpbfCuzzv5nJvkeVJ8I6rG/jGumxyTD1fd7a6sttx
/di9RY26l8MckrMZ1Q9/3VLNG6cZAqDOtimN1jhf/ZvR0TKY134o1f/i8d9Ktf3FMCnSwpaFYf2j
Hn8r1TbzIUXa0kD1dJVR8XupNr8owlIsIESLh/Pavpdq84us8D9h66rBTPrnsED1D1jgjy/dVswf
S3XWBJWU5mWzNOvq1YuKte2QpBOQg1XgkAV4OrGxaDE8oqNTwou1WeAQB6CU+0GFmAdclmAMw3qm
2Q0ByyZkrbl0kvJykhtEjOXZvE6TqR8n85ZjMUdX2obG16DvZpJgeSvUeW+BTSEssvt23xhvqQvu
X2wbTVvL6TZXPh2KTCPiR0+DaGqFUNwwc7F7dcdseg56a6PG6kaP3/1BgSoaI+pS61cu52knl5PB
xmWk1UHh9z6wod67y3h4tXMmVyasOPIeyzbcJyFoDyBPFxpbeXgWcM61yHocPMwm3eCtGyAyyHG1
1NRqYwh2VDoGPA4LPqPKSXiQ7bkk5VPFjombtzGSsDEro6OwMiR8Lv7Z+odtsH7TKEWe7CzSPiS9
u0V8mhcYm6XWNNAgiCJEiXx6IeYoF1CqxSzfgdDuxJBkKBpCxMdBkzBnJ5SYSb6Sg7nsGfDZlKsn
N2y5DI4Gy8MpylV2hUGmpwCKCnFI0kxWhLls7kTan/vmlrTpSWio8Uv6oNZTPi1+foQ3psFg9zCI
euap3lMPI0Qy8DAJoXhkkr1tLYKCHGxoKvNJuNHMK+R3OVAxdvEpCXHWr4dW4gJqNF69VivwRHvI
6pbDiSVBvy8L2VtJZbnIRTVXtH5sAraqIOQX/D7Mjr2pTLu+nFlBMk+Y3vUKyDCBx1ZDobP9aJ3Z
zVLyS56uVGcxRyl5wQABlcM6t1cwjtY8wmnU/tUSBKfbvHFuFsIK0J2NZ+NvUbtk3JkDtFyvmueh
t4xreNg8aZTUxSyq0K+Iipzaqtvbnr4eXBSRQZ4s3YTsmQRf3MyfyZ19qrpuUkrKTjeDJzOtV1pO
bCKoOm1XvvKV/qxqEe7Cg3Gx6hhzG8TTqbLXlAAhWTJQjcxqlhSc+qWKeCAmnbx6L03zOVeqr1Ud
490eZqdBgnAuF/ZDZNZ80rDvG518+KZ/8fqdGyX7RrUmsiK/J6j2LNRe9GS1NyzjynjVvQBo20U3
IumCKm+9qY4sTxRaNieXJYJScWPpvGuSXeOyxLejqG5KnSrzPhP66a9bB2yGCV1RmKkMwzYM7T+s
hCzrZwjxj4//rQ7Y6hdV1i2VQ121DcUwqSDfdkLqF12TFQ5ifZzKmJy+1wHmMiBNWdZtVbH4cQCP
30c2hZ5LEwyCqqbqfw5CVPU/7oR++NUN+8c6YHd62Vh1YcFDeDbI4ggszCOIm/Ua3Pk1tgwc5Up1
d0NUQ0DtelIt9ZwTVTZmlY61oQVhGPK4bcIdKhF7q5jhjoOIhx9NJyAXNhPfsudaHUyiVFpY/lFF
MpDm75EVnivHXpWZMQ3AcQI3WLRQkYKC86hsVzL85txzZo4eH3Ks44ZKK66DQ9y9vwh9z2YlRTyy
o+KfXrSvcn0UPVCg/8zwMIIwfiyeAqU7JNGT1CQLw6mXQQDHsvoYCnVVtvgEty5mZd6rZfX7SITY
gDmOOUt7lLRqs+sGOOo95hNVWFNycIp2rfgcgJYEsiCDEL3QcKkV0BZfn1ftoC7KQRycgiGF7YOj
d6+tMtCuZoe41GdKUj/nOhy3QKhsucp3LRqWcgfLQnZ7oqAKC9KKCh+ogdRXFPshSElXMgwCqNCq
NJG8M8N+Gpb53o2zpcc5FMGyCQkPcmVrZdpLAyMLX5fmrfkieRYvSsIEVOF0hEHVo0nR9t1AIl3U
7OOETGdO9lRj+d6Yp8qu3kojZKiEVRoEb1WmzI1QmeklzyrwMwpI6gvR4ZTBJPYo85WYaPw5hfwZ
S8ncc8wrp+xEDOGsRjstl9iy1upKTQgv9A4SZz4o+qJCcz3guuzGVPFiN5gwVF174Vaw1w0obK5c
7zM/xAqo2wgrn4Vpdw6VYDbw1GZ0lQ0Ec/FzZUNnswbMWVyy2SRzY1mYE7blg8u2LnG8ndGpw0Mp
JNoV0KyYI5/uQalPPtT6nMDA5BgZYtUI4uIZdLoPX5w8aCT8Lrb5EYUkTGkQXtSP3L0Zar7VsdZs
469awvjoPBn+rWq7uUTFS83qvenxFa7N7lAITOgjouigJWYBtkJdd+EbMFyvPno9XnfxqDQQmxx7
8YZ0MtnE9Ml0F0GDvCVNN50Na9cj18DF5hhg1Qowhx26qe8MJylrF736VoK16o29H0LxJLfDcxX3
87/ueS3Y3WvCUg2DE1SYGsfxv+vbhcqp9nuI7V88/lvfbnLyMgjI8APY4vwAsZlfTOqDYpoMDMIy
DVrm7xCbYN1uyIpuwi/4aYdvClvjrwxdjBsj5c+sfAD6foLYfnrp+k8QWxhW3ZDHZEwF/aAifuEW
ZZ3ZF3jZl+qy0ri96tgWG6FW7Np9BWO3MpxbJSyrwtuZdenTEdtBMTVFcJUsKF+sLp2ynXVsfgJj
oXXodoLmWOf5xajVQ22nny1QehXK6x5lNdmCaWS81zKMXiVCb2YmHaYYXlc8DKW0ii1co5ht2MsW
5IIX4WZQyNUMvEuoioeg7p/12P/UQmJkUuQ7iV19tQOc+P3gUwGxcxp/aiAA5QFzmsh50DozURMs
lrv3mhcbpOlk0BRSkvRpA96kmv7CgKgmFcNUSgpUO9FzbtCld9pBi3LEbKU9NfToKWtBI20JbpBr
75WGrhwyjNk/p8VXpWaLa4fy194B5Ovy/dB2sLHKZeAms4ggjByFkhX6S+E7x95uT5YIP0MB4pWo
KF8TB2FGyZSv9asi7K9VNEoeGO8HH/VSVuYvuuyQAGJ0FssC5TEY3FkwqO5KD7u5S5SBLJqYkzh8
VX/98AKC1jkAqLD4Rjc12iu/tC+RJDWzqDimnLyuGiCz9MumxYIxtrYtpoKWczJq8FLtlngCgWaS
xCe/scJpnUX+TQvtWZEbcjvzy7DcmGFuvdtWx7oibQq5RmybgyH9dc8TiDG6oXNbW+x6hfYfIHva
L279358n/+Lx3/o/+YulKIzslq38ng8kf7EtmjsqnyZ+/eLvzxLg+u8Mou99n66zU7BUTbNH9F/8
mXNknO5/AOo5i1Rh0I6yf9DoP3/s+urQE4kdBepStyjXJgpe328PIKOzylFnvztt/wX9TBkZVT//
tN+/vdZPa+rYqEK9lmVlmXTFR6oRRuNCL/UXUbsNskVX7VztZIUYEtNpsDMesnyetw4msEhkCmPW
6wjKCyJdzOjmiGpRqM5qSHAx8aLlMChIwlU0t1GD+gS+BDl/4lS4kLML68UcCI1srf5gwg8uE4wX
2/ZiMWs9eFnG+jV/DXGra3H0itFTVeo2jiHW1sxpkgz+GbTEM6mHRGBAG0koJ7r0XgK7TQcZ648I
HbCpz3TWhB62QzVgSgWo7+pFuh2qctPB/XMdrCzzfu6FuNYG3mMe2bsycT5itEy80LfE9/GN8X0E
5Qok7djf6Ea7sREvDANbuaSdx9lz0bByJXsCKxu1P9PKYj0KU34Y50D4JE61amKyWyKz3YMJz+sE
kDqlX8qDqVFr0747l9ahDVB6whO1LLit2qHX8NYL9111cuWtzatLwWP6ory0UrOPwn6lRB1OE+km
UMa5lPV5vo2tg9kf1Zzwq/Lo6d1DZeRHLSYE1nQ/5WERYhSlRk9tzidhOR9mym7dlEFBK2tJWV00
VndpeH9N3MTx7tbKZjI0Yipi/SnszakS4fxhhxJONubaTnB4LvRlnENjZXfp6MZRl5VD40kV2llr
pXQwiwonOgsTY44EqbDUHRu3D3H2VTf/6RL+4Qoeb29VMxkQhQ4oB1UPoPD3i61WT7REhXqyrGV3
VivYryqwVD0FEUYL0toG7jz14AOEV54Lo1V5odRf9bKf9APR1NnyL320cspw0jDggjOb/wFi5Tj8
w9H68+O/tWriCw2VocgcoCMgOuKo30Zr+Yuq2QYnL2tPoSo2XdT3Vs3iowTtFYYNmDo2WN+PWGZh
zkWT2VqMjdyfOWK1sQv9+dj7/Uu3fjpkC0t2/NCrkVMNbrcLO69dlDiJWXdXLrdO4F7yyNlLMQ4S
jTHShctsPyjmecAWK7NSUqriWRySWYBML/EJDEu7q5X0S19c5NzCbFmVHrtYnbjStSuwx8DEz4HH
54wO+QyNXWBunR66dw77rmnemmrbhM5cLusPrYWK3srdSqvaWdkk2yHPpixHgrWoo+DRcQ3/JVBV
uBKxR1pYJL7Warj0i3pVKuJDBowsaDb6yt/KKa77kUYzgmgi2sbQXaxw4YbOStHZ7TT1xi1wXzG9
W6PH13jITpmpTHr1KaahYqLGiluGY5iE+8zI0Gu1M7XPz6qFQ63frh3khrKVHeo+fcmc7OZ0SNuF
6cGPMdn7DFqV4+UWjCyfKMmvYYf3TuPsTTfe9iGIZu2bO90Xex+xXNTixd1Wa2FgTt5rm6B70c1h
AcFqotr4INX2wR3QEqk4gEDMl4d8GdicTezYMo9pOe7vRumfzKjCrYQk07SHwl76SyPpt6kVAmzS
bImyfRZccg/Qv2aJ144xeTpSRBcVaZe67PhSKP1BMjxFdX82obi6FCrbhXxqazNFEmdgRSwV45Wc
WHeqGki6vU41cxYa/dGROOgJIHZIN+xFSOTNpYwIZcGaNYEYmza8fFrpkD061ON5VL7KyDXMijRR
jAwjNKKtdP+/3J3XctxYtm2/CCfgzWsmXDomjej0ghCN4L3H198BVfRtdopNxnk9ERUVqpKoRMJs
rL3WnGM2CozBgAggMd9rCimEJTJ+Wvx5i1ZXAf4ETVDWt3pkIkSCo9LTJYxnbxZwGGqrtwe2zTBe
i9ManxSqsALa0VN7PPgjOApjwcECq7ZlGWYs/1SQwxoLiifnhKaHj90y7ru+/l3qw20fhbeqeJyY
Z1nlLrGGUwOop+G9MDU4kBXrKcthP1vhQQ6z+0VC/xpUydlEdlxZIBa13VLJHrOwuzHS7+cCDliY
APNt0WiGSmiQMpSNO6tBGltVhMdFEnN9/CUGtE912hkDREQzxo+IDjQzX1KDT6OpDVHTALM4ITZL
xl+hgREuCLzevJ9Q10jlQzqLnE/tlPPEiigQMi3ymuQumqOXKGB8ny2xZ2XjbW/Q62il6EoIhauy
yoic1AhuK/qbGemXwMM6CwuBt7guS2urgeheRKz7Zc7XLBD1MqZIjWOv77rc2jZq+VzOzASCX00X
sJ7ADrI0proTBFJcuk0f7ssx9kZ9fLXQ5zYirlENs0OecnPeMqPsbW3Eq57K/WbWmA70AdjnkYEC
9g+FHj1vfubEmWeNus85f9KXBdKQKtBdoy9kBSFpGBapykkKR0UPhKemoKHTFu181GL2WVWGDqIV
cvoVkPzj8iaua7Ync/SaLSgBeyK/J/lGK1PabtBy4igAtRwMu7bIH0Ojrkn9rvAowz7NUgvRXv6q
RJ2nt8atwqxpyWecz61IKyeN73q8M/93X6gW2wnNwg2AzGcdEX7T+zD/7n389fP/eqEa/8P7GekS
fgSTn1s1RP+aWRr/o+u8ag02IKLGpJQ28r9fqHREJIkfky7lrtr/8ELV2FKtWqhVFPu/eaHS5r54
oV5+9csqLO3EkrULqC592w2z7r3USaTtpiyac8Nd3MfrSqZPz8XCwKu/QiMjZPLjkqsl+wMRPbpJ
DLAaPqhpFzqZIG87dbanIHHn4OcYvhcYB3W8xuoIhyxsd0Jv7AWBGPo1d0KJz8EYoDN/m43lJQ/A
pPbju9F3e5MF0lCCnZlAsxUqtxoWX43009AvB9VI3Zb0+Umcn7IkQ6BOEutCNz3JMDcNKRyEZCKu
RYCfrnq5RLzGUvlGOaMTxx8wZL/a2kQfwKMVZvjUw7l7VXPtpx6TrjNGM6+YQvsRhNkTDSGnRy0a
NOa5m8b9WKj04ROiG0zlVRFxOMa8rFttXy7RbT0sT1WKA5TSlVkXJm7Wq1hvriQcb1Pa/VYQ9gg4
ekt6lA39167xCkl6a+f+fTKldxn9e5+9901jG4F0FZtgdqwJUENunEwUVpQa+yRpf8RxearxxzVW
ZReVjnmzAexQdyXuczVj3c9MGMBqts81sOATyR0LdhGpuxF7hXCToXPETIFDNCpwqMLbJGPWGQrW
YYxTJswZaIIQKX/PLmfsTGIcTTDXxnzo0wFlZJj/jlPmlL1ZuHkESU/HPZmzQBeySMu4qvnRpZXe
lI4ZGm9lEAlRCUhCy51BHbxRloZdyZK5bUWJxnf4PkiwKAJM4TDjrBKWxhKkt7OC5mecbG2wnEXM
sHpGMGHJmszLl2XRwfhN41Ztiz11qb4pkp55odyKBzUlMHVYWnNXzsVBzWS3YQI7hWwsBNHUaNX0
TPcWFKRTgy62Sqfl/3CLxpJU/qHYNxE+mvK6A/ui5WtqCivUxxbNJz//r2VP/x9VFkXWPZPVD3sA
O4J/LXu0fHWNGpD/u4ot/7XkIeNfF0MaKLRRLhX+GgsnC7Mk0lFa+8f/C8uWdLmF4Kg5AN00aXKr
iDRYkT/uO7sijcOhHCN/ZkBm+XV1jf3RQAZMPgRqDLuDLAAovtmXwT+Ovv8w9H00DcqXg8H1hImc
FlkxLHZZ2sViO4idJphxHfmyxkDGN3ovzNntik5EEFO0NyU3w+5YPtfmLYb5FUXFzsSjc8LW/MRg
KlB/friEn/SR/tpPXR7R2tT64GOU6LCyaHJExrlDuNZskb9b6Ta56+P9cIhe+U9DcsLGN1S0oO4c
QgADvOVa8g0QKbzGgXjq6hvm3jXckdLvyEXvtgArixsiFyuvNP4pK/7rOfxruPrPESv6n3GBwovw
P484D4eknoMm8jX8tMlOYAtxyIrd0DFnAgdW7QOmWINd7/G1ahiB1vgx6wfSLmN2+9zvkXYKhjcZ
+DjsKD2yjQnIhwFGa+0tQpYrsPOo88zkSIid3u/FwK3Je8JtML/m9aNaRf8sGP/1C0nrRf/YN/zn
CxmrpgkdsWmu9+uHS6Ch8p9yDaTU0nlSeaoyF6FNTI6cet0TfJR4Eyd3FwhbU931+N/K/df3wFrd
fHkADMY/HgD74HoOR84oY4YHwccmIQJ6wgZucGv6GmA7yGfoMDFIY3r4g3mf33F0DPm5fFCx15au
Ti7uNfcNp3LsTzn6vUQ4Ni3aIRdFTLgNruD3GY2bB6fc9GpoKtw9kN1b3dYALlpEr1dXE3B8HGDZ
awHbB9ZQ4nz9Rf94Mb860xePX04Jrw0tX7SYXNI4Av0gAivqdyny4TdUk79lznSx09lXvWh3GqDd
6ipWArIUHA1Zk4ZJQaHeQQRbOchoIDjKIxxg8Roi+vITg0BRuiQQgnTsu+1SA3qEagzsSr+Nsmdq
gFQ6TMpJkfaNxdwXigY60+wute6nzJZeksVl2s1HEutmkPXIjWtdGUzphfCktiSmdveDctdZv/Nq
Yot++/XJ+S9r079vw4uVQG67Qi/LNvKjxsaT+JLdcf0bHPWMkCTrVyLsm/QIAQvDPP6cZc9YWrMc
yLFk29yX7TdPxdr9//KmvHjMLdNq81HgqTDZuM4skLAtUCP/VkWv1A9K82QuO/N9OFOwhubvrHzT
8WTRYUXQptr5NahFMs/IXRvPoIR1UJF4R1HvbKUQBBlsvgVD06Z4Rwr+9Xlc5xpfHvjFMFFIUk2N
Q1ZUDrwS9nH9xtgLHxFbrqpzWJH4zxwJNWEssYvFCQNIYF1VhtcC7q7YcNvUJJDdJbhv9OqB2+OF
Z+/Zob4LXU1zJZ41ROKvlXgtvS7kIUnuAnwZXYj+ylhvCN1h8nPZkYPvrsnfe4X19fX/bxHrovmW
ZnqS1RZfjTLdz3/J8Q05kvJyI/4ec4+qFZX0fEXBuWnOtH+a60px8J9Ohxj6NakWrcssH3VbXfyI
JQbyaJsB0kD7Gb570L9Z0ayLFc2Q+zg30ez7yhlJXFo/LNaGN5ESH4bEi8WTmV8jcFQMHzsfWq6B
wM5wP9P6X3xwGnK4xTNUC7tGOEiQYyseiJ5uCgHExpbAU6xOikT9uo000g10AqT0Q84uRxpB5hLp
2ZMZ7SkgU/pblHjS6NZEndRQWaCW11lLZgm0OevMLVi7wCYXuPKAKclRKXfgIcbRHZivkiqETv6b
AkQSv3msrIslsAnlTg5KzgxnZJJv5RObu4l0pNGXwCCWpyI4Wc0uGtb+H2/KmAwiupWgllmxQfNp
J6O7slwVhM5yYwLI0I+UB2PnpupeJK23c0dxFxcY735qAObfaWiJysMAakZbme16ZutkbSkoj8aD
Ku+zs76+ezeiAdV3vfuDxlnkvc6NBMBIRvZYATnuCtK6VQjc9+G5dldpIPuvocJDDnkR8N4NcBEd
Kzr5IsYdCV33VrEl776J7i3+AppNmhccLLQ89FMXP0q2i0wwiOYhqBmJNyxIPeaFGzo44qcAIm6z
IVZvmE8UOhHG+AliB12gvbbSj3v/6+ViVZ39vVysrXGDUpn9/norf3j7F1oTVX2Zc6tOeBfewSLr
8j6EKMrWjVDUBhulx8mvNRvdaqbtwz3XpM8eZRawxC1+N47lWcgDMt+cHyW2vWlz00Penh7boyrb
4otquvgYvjnqT28jCQMv2ysRLcbFSqD3EdCFIaOGHm0EO+SMs5gJ/YPO/nKxU4uxuoPzJZh2AdR4
NvrTjkpSRWyAVD+8kU3IUQuiAclL8gMFI2lVXHnalAsuvi2ihEDcoujGMMTGrTvja/j6C0ifn/Z/
f4G1Uv9w2tsOMV28nnZamQKWnD+21k52zOsGAvtWwHKpHGkwovmiH/j1h8ufrqMfzp588eFJayVd
wYejm900T4W5IzHUGLZZzfvBlUQAaUR0gcHeFvUdhYZCGxlKCihrkmUF7+ujMT7dlCgmqkkUOutG
8D+PRuy1kk0SCl453mXTFc8elLxwWqtpAfUf/sPn1Dp2L+bzSI0EV7kH7vyc30dILUB+eQZ8sxYm
L/YrJwhdQ9qm90ryZLTw/at7thSteI40WkgMZzfsr/T2KcKSJQKqsDXJE2BlnM2DftChARZbAdD2
fGsqOybCGEZ4ieZsRyynZ5/ETORNWTzedit8IVZIuffQI6MRB/NzU5grZvbrk6N9eqn+fXIuX3nt
UphSmXByWNgLVjbHEk7QdKcfUkdj4jrr92rKCWL1oC3cAwCiPSQ9Itx53BUFGcz+1N8NeGBCXya4
4wcLvfUMdpi1EK4w61aDlmhkmOMpgc1rotWc5Da1/FT3aHB05c3IGwY6Zeb05Heb2K+/WX/kSx3B
n92HSvsSXgp6Ku3iVbm0emAwc1m/4GZ+gMF4l6t3Ag/zY1M7lbab4pf+fnWn4zkDd4jQsPth0mDb
VcCQ1TupPyftz6JyF5hkzN8H4+HrKyB9entqEogXBR4BXdH/vD31PG/UME2AtfkJTmeyBM2HKNiW
9L/2rMrAKkfpm+Xt89Xhw2dePKCqXJVKuF518WYMwq2lOka/n08ZVNl4lQy5IcUOzT+wIr1dVt+U
L5/vCD98/MU7ITKhUIw9X7khHhx6FiPy4qAdc5J0yh043sHuyJeV7Z5CKnCL92/O+PrA/7VNQpRn
sYbLFrro/zzjQhsFc9+HkZ+OYNJY2KP4LABye10bAnHlJsBvDbtCIYYDjETaYTejMRbn74qVtVL+
6jgubk2xz8xxsCLw0O0xvgKwhl41hsFV+csQbiIQitKBeNGJIGbj0IP9Sp+S+G0ogETepunp67Mi
rzihLw/nonQyS3r1as7hrEcS0xuAfnJUVIci3yB6i8kMQjjHKG4H0j0NiuCGAz9EVMS8EV8aDccM
Yj0e5C1liTU4qLg7Y0eVXsV3uNDDHRaDMraLwDF31J8tYyj432uB1hprxMH7XL+y646w8tEu3vBW
7UYvIG94FYhsWpLOeXlCH8N/miPSK05jlW1YeC1ygfSrhltXeirVTTrvuYDiRNHzSxFxEGON7Ir9
Ijyh0FxxFOBAZ8NJCma+t10C8vVN6q5Kgze8A2I9ppaTprtSPE9vbPMnahQLq85tPD7iju9ymvI/
JEItM7eu7eqeTbAS+kRkPPGJUX9N9VX8Yq8SF2eZPBXq/+c03A0MQkVfBWRoucHz/Nahb9GcpTv2
ZOmgHyedEV05ynj1xMtHWl0rs6uIfkCELRkAjYMtKQywoNj6tBdRBQE6RAO0/EoJwoGXzjqBkjje
wXMrtWsGGRtF2QF7TMIT29g4uq41X0qJYNjKGhZGCLypUzOqJ+M1clRKFckfIdQI+E/Pbeyaozu3
W56+qXsBJWyWr9iOVY9rmodHK3kw+3d51VpuaaWs7mP+uXrSXi3Wzz3VBDsOqu+q97LGN5tD0hEn
+1PKz0XxK+dKjh3QomNa7Nr2d0IxCs69ABUkHHS6XODulW/ecX+IJl89Z2ux96EWquSs0ROdV4Al
b7VmR0OmhTpp+uxwStNpdb+qnGTeqKqjRzjCbsi7jVdB5TfHAbLrsydMl0W8+LKoGX9+/8OBhEqz
JIuwuoepBia7Z8+euZ1yVCd7gXGI2FUWf2a9067WaiiM24pbpW02uuRyI7ckU5A2A5oZ5lOUnSwd
KIunQdqkEpnErdj7oXpFYRO9mvizyRNfGKk8TXpwUvNfBpEHMTD6xwrOJtF3i50VG3YnsXzUMdEa
OyKPfsTdc1jAgMCDDAfVPDPeTjFYOP1NUB9b5sWdG2La3neYKEBxmefgQRR8/OMwvo3iWuCWjNBZ
7OLG7mFvgXJ3+MxOYVxPDMspnxl0EChXvYzHZd7Ha0JNr+xIixWy23HwKIjFZ+EKI/dVtBW2/Fnr
FzSr4jEh5hlUPq0i2gHA8e7ZoruRuOnM54T0usrOp21P6T0nB719RjSzwTYyMCYnRK5OHvQR+psL
HJoWiRRs6DfIspvRcpCPBjywUwE4YNOjq6EJw3YElHK1s9gcrluRQHMZ3PDnObE0jCK4osl2ZFHj
tZnvx5dR22Tc6T8UsqBGfwSU3MyEIjIEnE3BDmI6xI4Igxe6/K+cDXTLM2OCq+K89P2pFjyVXt1x
cXDcFaRvYA5Ab4cfwUggu9Zc2PYsh1d4K8EV/Gyk57K4xd0fKhjp4LSbeEDi09y5FrtqwtYmR3ks
SL38TSvL8jS6mxipUYsYYA73oQClfMZ67E+ofx1LpNS4z6rrilw4wV5X8eAwpk8RSsTapXeXgjhd
GSf0cNi/12uBjoWRepmwwHUT6YINanBQ7yVSDhgzsuxPq8KNHAhhx+pgEkBr7KfRU7Cxk0jQ+EHg
NlgZc9JUCD+hB1QfdGsHQHNZnKoEM0Q4I7yTcICc5szJs4KFPNXPQk2PcIsbA2Vzqq4pJNr7DOoN
GjxbaOE0gpDmhdl4iNtXqA/xDs/jferIUHcNxyRcUr4pdDc0PFVnUAuLcwFpliTytmBrKYjK1qh+
xoG5r8PnJrEXEnz75SWgdVMlL/1sm+VjqtHm8NNEYmcPJ7ZzUkCNlo1Z4+GBVGMClYMRsQhBYovg
iHN9NA03gNtDjq+jn3qUOjo45dXMI/hLxLNtVxKIWSww2rEvH1dDn/5zEXZmAYaO9PeY+IWXOggd
M/lRo8bqiUEEYrYGykMsCwOb9+3XBcDny+SH1elin9QbRseA3yLrS3VpHeUIMlNQuCT5wfzmaQSA
zSo0ml5MmGJhIzOxxtNChsM/HLH/PjBY66+/1msdCgpzMlPWxMvqtIrLRl600J8kGA/7IAA8gHz0
ATEqPXpzBjrXvkBSR7QyPX99EuRPi6APn31RG05ZLrVzbYRru4IntCHp7bVZrjPTa0EOE+g7Onp3
nmXXjPbR3fSYn5DYRI9W9bonI3IFKyAmxr0kvMg+U6KUscLt14f4eef4wyFevM5SURfiudJDn0fM
ML3UsjtpG6BreOSK5YY7LW463mf9DupTHu1nwVfpRjbuOv2jJ9nZiPe1n6buL80tFVR5bId90x2h
hQMlB8ORvCYiXj5AHUZ3zpVfXx/+5zvOD4e/XoEPL0ET5IXaIf5dDx84FspinLKBDDZ8OS3L1XwV
7PJ7aIolzUMMcgqYeIuxPa5AfyG+SVRs/XVeg5yk7lg1a7Z7pPsE8DFwqbpf+OwY6ee3M2+bV+xc
LFtwFeieCerPQd6t3TO5Y+xzV4BOyV/G4Tfb7K+/4R87zRf3r3TRPArSROlg64Q+ADUEibTqFxwq
s0sVLbOTv6YJqDa78i2mnUpwyzNv4QXoArNJZR8svg7wqfHlU3hm3aRPlBTPXbOjRwaTSo09RaR7
6yM+6Ai10deQdzrtftn6snzUljMBWsbiIfGsi6fkPh+uBOGbOubz9g6eAgMmKt6HPw2XD1dwqjJE
bBXPiDW5Zu7wXm35WtWvQn7RhK1QO1TYqO1Gsi00QjXhum3Dp2k81+lZgxNefXc8n64XH47nYr0I
VR11YcfxTI0Dkj4Sr9k1IAWXlodSPczvQukIhAWLV6NF8pHxEIAI2wzcW8cxsin2CNuKv5vvfL7H
/XBQFwtJHo5dmxYcVPAuCC6zDHEA17ULnqXhYSHAj7hlzVEi0tEjEJv2t8OMP/Lyv+7CDwdwsbts
dSwE0XoXZgKlz5FdnFhey+1GVG0j39UsDOVtMPiWOxGplaxNr+gXYzjTcvXWK837fHKnCSoncQr7
PD5//Yx83pb5cHQXm828yMRY6/9ZBXRkldIZxxG29emA8Z0RK7kiKSjp8TpVIYu6o3zHkw0UTiFO
kazoe7P6waiIm926JnhpEN9hPH19iJ+vsx8O8WKdDYxEDYKGQ6yzu/4B6i2tPmpyAWjUZDdcNkV7
VRLCANQ3k5rFoLSEPreGRRYPtFB6K92Q/1gXz3iGp7XFL/0WAEHv8cPOsIL0dpPDYZlP1FQaNELD
/fr4V83e369RA2WJJkMClpWLUyzEUTstHa9RtXhfKGmJIC4eAWwsfDITLae96q8w0crgNgyWqNJh
cDtrt1V3m0+H9EnJvPZtGB3SMPrmTjRQFDnWN0vlquT/8hgvznFbRTIOXM4xg3J61K3IftWTLVsg
eSr5SSHd6EcwSAQirpUUxKsceMIh5P6dfKzKFN0pe1oKeyJEiOrprpeaaGgfblbaXDHWD0ybxm23
bkoH8JDo/xx0vNG5167ZHmt7ud9HFMnQS3gSFxzTZbjtimuN9QMI/TttzM7w6FCg0w7xk7TO8BPy
UmE6E4Vjmd3U2plmvlrffX3tPq/FWF81NJLYRsWL1YPGkKwVohn6SQZM6hzRuJDclfwaoZ+10fM0
ld2VPmWlsfjNLaPHaSnW2LGvj+PzofmH47hYRARpMLIspiassq1ItsG0Y20f9F3Ilq3fMhZhV1QS
E4HQGk0jJSHNKmMBHsjwzY2tZ7Z4FkD/r4/qT8/2r6UN3SivHh3ejXFxVH1vIRJel7aY3U227Tqn
rA9p5tXRD7rzsXrHyIumInQuE9IgVJrEbmANhHj2Fx+qMjrtCg/DialnnRwBm6uoi9HS93ZLqLO2
jfEZcTaNjXDHsxKbz4Q0RsueLn0Q3BCLqxdrabooNpKimrSFX7S6gEFZGaOewypVFiYPivLX33pV
0v79rHz41hfPs6EudR1b67NCfW5tggeKO7ipcg3RDvfGRnlnvKCPx28+dj2ZX53si0e017IAjMJa
jROING/QilSVH5QC+6Ytz1AMAaCwDbj5va0qJIXcfP35Kzn9y8+/MAL2ia6PGKlDH0FsJh8l05OI
YANbcoAMDXUOcpy0YlcQILgU6Dzu8bgDYgoG4hmgSXQrC/bg9cp9TGpmd6OT7robF5cqMEk8lpev
D/cz9R1U4X/fm5e7KGTAQzVxuLLooesY69/gBllmeb+yZ+4KmyVnEXfsZ3miv/7sz1+qNM9l+IeG
iueTU/mhMEvzPtEGiTsk/32qZU+J7yHURIGr6KcgO6AxFu0x8VBZJXhXvEFzqc+mAs6BrUxoWUlL
PFIbZR4VK0scpefXxyd9+kYyVwUkUCrwJuul/nB8eViAsK9UCmMkN68oRyJN3liM0Z7Zm1AxKggu
lmvqoomIVlRaACQItw1tafzuWRI/ffF8OJSLBbbqaZ8kYIPXOrtwRgKMmpNFi51+t5ndicFVjcdA
3EKZD6MdyFZj4tQ4zLHozieKH5fHpHmsBHsJbP04/OYgWR3oCYVwVzl3y7Slv8rQOp2um+wa+TJt
DZ1zz5YQWY7mB9di7i8oiil3oD5wzTpzT9suDPfMywDr5trWyL2l3TASSxnwP6Y/MDpgbiJ6jT0Q
v+ZSGbuctWDcRvTTRvjza9ZxJXoG4Sg/k+Rauy9A4Z+EzPFo9sn5Pnimz1lxeePWm2kDJyTTH5i8
cYK5JKrk1cZTRgYQuTgJBnVoG3YKbb10A4LledF+p7j5/D334TJcrOTB1GNk0rkMzRP6miL2sJuL
OpIxp1ZXEi+hWa0bx14c3AwBBq0ttPTv5jCf70g/HMTFwipJopiM6yPL9ybgyCT6JXzkrkCHlWY7
iSiS4KowX+rFKZYDCq3mV/QkgA2svZKBcXBKHsZgTxsvb2y6ZnoAzvp6jjeIbNVql9opebGMciUX
1UX3C7pZp2/0oynsFtFLfzDfm6K9eKhlp2w9MoRT5/c3j92nbecP3+9iBYeuWo2Y7TjJEugXmnBX
M81bEncTW1E85kwliW25Z1YMQ9/YLk40xUu//Kae/nxH9OEwLhbyRM/DTAq50yUKtzve20T0Mb7h
CVoNCdcF44vQo8doKFeJ135Taf6Xdfnfa8/F2qgkqh6PMncaKVZq/sCukKf4J4AKCd1U+ihVFJFX
qoqTjxHF1xfgT6X91ysUtykCBHhO4qoK/7juVUpSprrIBYh/04HGbwccegezIUtcggMrm8413Oey
AuhKeoNtkj/HjIpGbAhfW32Ky2eDnkDqo4yLsZ3ELsqZlMp9Ps+ctBLD4fOs70f5vn75+sj/wHcv
j5x3CfQSA/S8eUl6EqxqWmaDa9YMh8rcIYmY9FO5Bn6o+3y41TFMkNkT7EGgj+Th6DuZebnlLhDI
lvmIqKekkybTcwXwSePQhKjtDvtK3GqpTSOgAvuDTR7KdOtikgQYGxMApMMAOjXdS49KENUjeE32
fKyEM8Hk3hAfeTHx4sLewJyLKX2o/CKruKzyVeQWsp8lON10vjkRn03pP1oJLrpWRtWMbalxIgyU
EPpzWB1YHUztiQY1yKYUQSkVZeJMaMYHrxZ9unLS4FYtHTpEZNsGkkB9Uvp4O6mHJt8z6eCVEf1k
nsHUbCCK8pQQ/PVreMhaVzEPy0OFag4wPmpbC5vo2k9Jrqx3CFlM5FvpXkiuWZ8R9n39PT99RX/4
nspF72pSrdxSS74n8jadZLk3C5DKm8EsobVzdSPXu0JF1YFQYPlJXnr9k3OOQ3IZvnteP1u0Ph7I
hSwibZphEHP6J2Dysh+0CAUTIAKZBCciWJvAQSFAfvt6g9g63sg3acL5910nel0Z/7r9/20g+VOb
fihYwAhps7KeDUpuzgYYl2I3kv0Ia5AOqeYRa1MjmDZeuJhzewiGB/auX18Rcw2M+OsgMKZDq/pT
2q0IoY+rR51FibCsVRN75EF+gLEWnIL6FSLEho1KnyLjfGF2TSQp94lcr2pBNq/ZDUrUULIZP7HO
S5UtEOOKLnH+ie0XxNbjGrEAtL28nhr2lE5vMTPfm8uTFBywzC7M1OYb+sCijiv0NKln3slGwFPn
psYB/XwLMnlydPUNFzdAnby4FYmuiwYKls6Wa58HF22pjs0D6YS1HRfKuW1E1nvzo73tB3+Orqlk
EgQ2SKveYuuuNzBmELVKMfrOvCxoDxbot4ZoePR3wSqYS8Jddx9UwHVtvA2wzJTMLZrTkLn0kQMi
6JPTJNudeuSVMoUMGgnJjW5ZSmPiKPDHi0fJn9pHHkqcHnXP8GfdQsiIH5UrpGNEhaIQ9RURq2ty
zQ4im46D+KxELnN3CXsttMfiZaj3NHHnhTwXuzBecujYIkHySusFP8B09YavpXsafOzMmObnFYrT
a8lwlfQU0MNS7FWnCUS/d5LuwILBsK/gZ6bmMMH6Gvd8bNBQ+kjYfFHiRqQu0PNgr0rSEZ07loR2
TeaBGXpMlfXcDsaZapEWWW3umJUS9iAQuBoemeCo7Mu0tR2iDsm2nfaVgbQivl7BadNGq/AHkFFx
yuWbFWPtWy9ETTBfCRQS770QxUZgC41X7wd5y+8Iytm4agt3+M3aixEGHwFeGIre8Iy+dj7M/sTG
YQ0dWFNXhcfovJg/M95tSOcyjoPR4KPEMpnZ4Q7PPvJjosv0ylVRQBYt7GGPr64Opzj6nZJ82RBU
pP5gOa29+r0t78l0EgyuCKO8faZ6guqxLnLpEJUD/WQsJR3RjzajS2OEFoWMbMk8hmR0Y+kPZZeu
EDNMLFCKsZ3drIbZimhilzS3RUWowlYRdxIz+c7rR6/RSIIs7xt0flOC45oIzwnVG3Nb5bYaZ2j0
qHnR5dJaQrqXIxmr8ZKirgBZqMstmj9KG2J2aEsZ+D3m+DojRhsAKdg+TxFIqGsw/mHeHp/Nnilh
wx1hZo4UZKeFlN50AZdeAFHfW7IfiffjU2z4A6miSKQIDalmBIPHOfBnrdmYvY9SmyJqUo6xaZvx
NlfukLQw1SAwDyOQAMHrJEQ7k1q+9bCYAokyAzbqJN6Dsq83PeF5k0ctxL4GK/cqbmVlG/etvjVQ
MzY+cvsQYtW1As7rjtQY47V5w91BMUx/BJE/P80vVuf5CD8WFMuxYw6W45jZgipAYs0cZzgw30Ds
z6yen9PBus8AI9zlDuMC1HwCZVwoPoiejU3ZnvPqVjkgEOKRyfKdph8ywBRXOVohkKRx+ygy0/f5
Fw823xaQjhn5mEQZKgs4wX8nd/O7HJ8EtAnJ3bAvclgxtqlsuSsXwUaroAX04VlUZi+zVuk3Njl9
cejjIBjQGJP95nYSHllXs2ck3CExYsW1nv42WcIkGh5F8iq+WNkL9KwkBaLLta8jl9W0rijqb5fK
6eMHZK7G9DqLoJGNY2E+a+KvmK/Rmb2NQiBun0a6aRFuXETM+m2lEDdDEI6tVr7OXp0Uqf4cy46A
iILA0oBggUV6MFVjoyL2Yfyemchv2DuEOyqdYdpr13Q4FbKG0xc9/lEhrlI9Nd8NxVZ7KyQXBd+k
bLgDGZaZ4n2Bg4k4dcseoGImhF5u2+YQEUiboAlwA9E5zLI/9rjJdn16kjWse26lH0uueuTyd2bg
x0l0Xv2EtjzbseRAVkPDRUoINhScaDIx3YnTRm4yOGizOQI40AgZAgK3O9scjwYcJ8mNSBmRWUj8
kjt2Ev2BhDOuTUHMmPdQ1nea4MmY3hzpemGDus7PE5sJe1n4dQmkCJJ/8N5AZGBwxmeyXsM8GZxF
uUp53DtWZ0e07GTax0CjqTg5PWgb0TBVTmq6HQJ6A+XVHiUTh4+lW8PYkfUs5qwS2vrd+oiOL+6v
+2L4YXXPvHY0kI/pE6wBRv9AJRcePMappLDituPXAqrfDZ/Tl7aEUMVgNAYA1actt4Zxzbd88vrr
3kX8FOv7NeZxcAbJhRmyIJMhizZ8hhun9i4HoJD8sp2DbbzY08B7AtrGFuN6R24LYpu3EEuZvk+p
ASVX5mrjqySromMosbXku1WzqHpRuMexxc5zXPM4pWeDZFa8bFf1i9m7A3HbwZYf5d+0ogKkrU70
3qOmlw6tcdMf1vYLUH/tuusHjz/NiWomgos3BX9tuEeHwz+rN472vLRVJEQDDrHIY+1pKL7W3z3Q
MNA4Lyrpfo7wJryJAS4GpySMAT1P9qIip+AvaItdgoMpgSC97Tu86Tt+gpsdcQu3fqJulmHXFzs+
hHLZMAgx2sXyPb+rPfcHFIis/jTz6k278HjbPa8tDpbYKQiygi8wXMUOjdkueq9JQjNdDXVQYMN1
ReFF816ntsA8yVSsdIl5w60PcTQizQKrHuGinPgitQHQiGTLpiQhbTuONWacYk90PHllqgBWtgra
1eZ+iN+oT3oUUU6u7lATyfxBGjMRlo9zauwpaTdB+jRnCFreGppPt1LwXeEM3+2TglEVV0awboCS
v6zhIfEqaafPbDcbF4EAysk2OWU/kuy2WdaCafyFlIQxn1ejrdr9hLURoEw0hLMkvGjQSLGIYPKn
SbFvWnsc6A+eKcYxB1H0w+thYqpaT1FsqyX9rG0lXRGDFeGQpJ6gTtfMdkMKHfPNA6UYisrmjcDV
XUe23QE7VfOW/UD4VpZeHLoyy1JqomoF2er3KxiGqKz5wEqbHoRzHd1QZFTlJnvWpVPW2lnu5n5B
GEoc3jD4OgrKwzLU6//Wb5IUORPy9dZX5sdA7jyhuTFniIqmL6SUwyIK0/LAUPQIVP0qqYdrlF0G
6ePZnoZ9TQK0tmJ36QLAoq/bVyMcn/8fd+e1IzmSbdl/mXfWUAtg7n1wp2sdER7qhQhJrYyaXz+L
WZW3M6NqsqbQbw000J2dGeFOd9Ls2Dl7r531pdsya/GIHCO6OiTKAg8O9BpoKQGLHnmPWeOOPgF/
3TBXx+eieCrl50ah2dbcdOjMtOQ5Dw65kc+kU+Z0cyW86bQ7wkQI6IhcQhjHuWG/FnigScHwTibm
SDb0mF+QqGyZ0raiEA/HhVNjl3FwchmAJB4NFLjBFNlIZIYaHapp8IDLoEyfif5TC/apsmIzJF07
7AA8BQHdZ7Eso+i2CIntIKG+7pEYNUtf7/ZNNJxE+GLyr3Q2cKV+9HOQNNXk2fBZ6kalnMdxtcmq
jfqJkxYzDL/HeK/4rxKei9pQOfM7LHa0ltI47soTI61tEbT7DtGQ3r0Y2n0ZdbDSQYrHa5XcGQ0V
F9rLPF+O6Ww+X5TVIihu6aHZjz1MuJPQVvYbruwW4a+3wkGmM1JCx0qTuoR/SycuvbVMct92be6O
FblnM/ZwSdpyy1XjiywRD7BoqnzOvJPKBQVf1bgqfB95hyNhQBGZnSRkO+NBxfcp7nFf2ak8K8lM
HtEVLXGwTV4sBvOTbNZ+CJ5pTCHWkHFAWLvce2uptpJnnSLaOPispTOm+hCupZX3BKonWgaYyJTb
/tVZIvG0U7RqZNmsQu4WHGNEAIWbvNhabCeZm77w9hhbYJoU0Y0/AAqkHK8akjfmzKm8cFF8KqlO
VAARbxjSxQb98TTAagi8d636ZiADBBvf4G5VEMyk5mRXanSh0rckD4YD9Mx+a8nJvpsEvMoCazgn
9rKeLAZpth+aE+9MUOk2aEs2qtiiS8GE5tsATthE8Qet8Wqq2J2ZiSkzUz7K5qYKXVv/pP8Zf3jJ
UfY3ovvk+Cnd070XMo1yohTmYXznENwgn1N8q9x0qVtyhlL4+fvp4GCuUKq05nIwbxRuj1TtD2Vx
0o2bjtYId7+yMNGZik3X3dIN4fJpgZGPghyaCq2/0UQ9E5wr3o3gxoPrymQIFjODKSo9j2gKOk7H
dDxMzlom9WpGgUf4yaBuMz7l4raW5lrwZMNAHVwtXVXNyhvPDIz6/JwSMGfSh74nrEyTD2F/y7HB
IFHPIobBu5k+q/CagV6ahq65txVT4jM9KRbLaiYh1g0XzRLjLgWlr57jjU3Ly3DxeQ1SPx/Y9Jx8
GUXbrFuwU3ofpLb0PiAzQpydes8sUj5BqU7UlT1NpxceTJn8jCNhYoeQ4mo80W2z9HkFjOwWsKH1
6uRrT9mJ6M6PXimgyc0zuBdRUu0INkLPDSn6Kn2ShcTcC7EnaqjprD68TxlGYsM9zSiP8y/+QCkl
U13H0f0Uk3Kv3jQgI+GGl4ijnwei5Ot5JB845lbOPWYulHhKOvuoKQB8oLFu8jEy4GiLfVzEnJUf
s+RIy1KuNl214dzC5IOFj66vyJalvwV3NpjrNt3J5RrL+HjpgPRwdjWUWXUbYD8nK4gikUBbIoaJ
gRrFinOtFbwydpmMmm1IWrY8HYj4anNkvcXUPGNupIdLsW0lsiHWtrf1bum7cxZSomOhPZTpKmjx
N8BwwN1pI6jCWhnM0jPdWZpr473UP6PwBw80UwTOhqVeTZbeZnSpNym4VDJD7NUobVMNgfGyiTZY
bDHR2emSwR76GV4pBJrOyEiDH2S6hMU61nGkGPcZO+M4R+DlsbqTHUuCiDHJuBYJ6eD6En0F5yFN
Q/ivu3kCgG/tkIycLCggtB1rZ7Lq3ttyFwYrLIbZ1AqUHpCQcLxDAI7kGhUWj01Gmhcjs4IlkxWL
XuE5lZcMZ7HvG7B8O55sYMLh5EZFUMn5L4xusnjNBJ+YoXHcx/FCpuwiKZLTnTbuy/ie/5EuTEZa
1+BNhS6g8a9XxpXKhqO/SLbIJdJsbhN7rFqrkeBO1e05X3k7TgqIIJUPymhKwbhbVtx6KlPQ1aAv
tOLc13tb2esxSr97EhBlho/GLOieoq1ENpFxEP7W2hDPAhpED+/4aFEn2eQnJrvOASKEnB1g5pyt
geDHroGE5Mb9qiWoxNBXxQPqpjja4a9w9CXDzlzc0RpL8MaSAowkUh7oXltuk+4Ltv1IRDPxoph0
alxesW0ODmIpvwJQPyFTFzaLDeifnKHeZ9Y9h2ITlxdpvOTeO5oTojRxuCfqPFg6SzYcsuPYZxTt
Tivm9MPoPYQ83KbL+sIukrcr0AKJyTa8Erj5nUvsX3m2rA0TLgcpezEVsobmehE8qCe5XSrjqv7A
UQdSgoNOrdE6oTl8quvVpLGYydRIvDm7QNl4zl6hVEgYQ/w1W7OVrUyCiDEuj8tO2ublHUlqiXOG
42zR1eAgRjEmkQO7bocNyl4TPSEZZaxl6k2rHEqKm7ynj88q6tc2q2A4C1CENfU6ym5ja7K9z+JN
zS1HuoOC8nXvAJ3gWciJ2BYcnhUXvoMcXcGdqsrR1u9Fs1dNmIx0xuGR5HSvIqLF2cCUScVQsI1q
WKQdnCRUbtvWMjcdB1XTpvXFyja+hD28vVSQDuCqbNs+hyiEHjOt40h2LrUPOmy5+tkOz7mzIiOH
eoHCIUtW/olZW3KQ4UuOCqHZXCg7ld3Ckfs0UAtw4zo8VFw0r6/T0dl3bQwKo+b7WtBmgKuLozpL
9iRehP4dioNMnhaiOr403ltgH5v2IeEq09JZTvuqtRdtNx9isK67GGKWmrw14tp9jN05Fy9leFGy
577Fko2Gc284tJKjQ8lQNy91FEWoWtZydmtSZ2z0D3JZp5GztzAw7qJ1R6ACOMPGBrI1pZfkRrJ2
kqXPkgLzAqkcu0q9MR/64hWarjneSk68DPy7XIs4KZnzzpoIly7LVLmMI7J5Fq0BNCK5WNUzAMS5
Yp7HYdUSOqf4t16+dp5imcYBFi8w5+XKafJN31LR0vkIjAdNfxANKRAfhXXudNTrb7UE0oJu3IC1
nNTPurgR2i6xz6N07wRbOmcRDrMoeYvjJxKAGkTe9HZR6h4rcUnQYcWqmybUji6BsGP2Yherby31
//2Twvz3lHuS9AYR+kH95Y//fZen/Of/TD/zP//mv3/+Iz/yx690X+qXn/6wyOqwHi7NhxhuPqom
qb/zmqZ/+f/7l3+gprCefPzX/yryiuCief7+8RVBpYFTsnEtI7VlBsCY5FcIK20a6Hx8e3e/p2uS
P/X1578jrEgb00zyP0ENqX+wqr4jrOzfyKLWgAbKCi6mb5bp7xgr4zdFM0xDhi1lmROq9l8oXP03
ggaYUgAa/EbQ/UfkPoyYfzrG/vTWv3KsqtoJSO/LyrVemhybaUPXHlZi+yHUEVLai8CAziZT3FKl
WZW5bKvPLFQhfQvakck+zD8EhUvR7uryYZCSOXEnl5QatlLv/E7sJCmcZ/AHgENj0+nmSUeyHku+
aHn02d35XTMjI9ZwaOjtZcc0Zi6ZvVg2TkNbJonRqvFG1Fpz7xBDiFeUhkEo1+teLxFk9Pk2MSHL
OKkAyNoiSDRNmkNpTOp9t/fqN9DlqmUdC6lbeul9WPL4O9XWr4flSGRHomFzzGP7wdKzo8T2GVbd
pew4KIeFc/Bt/UMxvbVhJ+tadoi0ZliYfxQkzougu2mGct1BAC0FgQF1SN5j+KIxcOV7O/ojZi2d
c5jc3IWOuFWr5q4LwvdSR6Sqlu9yuUM1Ostri6bWvQQxII/GB6ErjB58dxScSHEL50OD9ouZdGud
7ULsUsuZJX7CaCZ0mL3I6N4L7CsOH60h+le7SPG4EVnGTDjzmms8Nc7kPjgrTULmNVOMqAgewsK7
Vop48B06+ph9bNPZpapFEEQ5G0vrzqBoCSXpZBWhv7HQyoT9uEnljm/W0deV1bpCCY9Kcy9FmLS6
cm5r/qFJSMayZXvW5RBaEYWLLLgknY0/zeKoaVNjtt0mCf1d7+srzYjczCzXoaITYMQkgZRFDKGL
lOzXymyoWrqdrJYHo8yPo4QVR3TrsRsOUFDRqlgYj6CRl1mz7wt+qHmQPLJwLP+lTMt9SEert+JN
kyI2Co195+3HRFqHwKAKX5zhTnNITJ+nyBxNZS+LzqXIqIBC2q5OYyxSJ11FYXcrd6RVUrBIg8E3
rN46HZaU9q0I30UxqbutWUWAj1Ndgy5/MLrBHdq30cYNmHGEhLmmph6TPjYd660HCmxz79b+ra7e
K/jt4vgmVVs3bzigkOBdDkQCRRBmFKK35XefXqMTcX6OfcRSBVsIE43ek2MelPSotriFOHWOybgb
ulUTpyClsMQVOYE/AjVMGdMoC0WYAT7w7qT43o6cGbyz14gi0dcYlfTa1fL6uxr4o6Xh2zIivVu0
MecXTT06BD/5nbSOhT3JS61dElT3ege9Mgib7ZTDa3fxJR1o+ni61s66Fjmg8Cxqz4gN3647WBvt
SpnShBTVfy3Fi15w6NZhwtiNt6S8uSU9h64u4DTZWjrxmZ/hyBuTO4BkBdlGjU/wP3cvsnWm0Dp6
ZIzgNlvR3+xFYNR/3ov+4uf/2ItsGSy7Cp1DM6ZInG+7yh97ka38JpuEYRCHQcYaLEfG49/3InJ3
sJ9otiVDyDe//dV3LDuhmIggiU+zVcgKJj3S71v0+fcB/+8Fgf+R//HnH7mGmv5VCPDlrTtf5IJW
LHe27NUGeD310FKyhsI5KRpcGvvqU2gbAd7wuAsXQWgeRysyZgZT+3ONy7gLlWWIR8by2rNhQxPr
K4ZdTrOsho2jI/iKOK4rnI7BxEDiIG+B9gtn/pqZbpU/pGSlpQE22RSFDFOfivNoKGHAY60faM9L
5M3w+EdkuHv0HWwdslOSrzwTH29XcuavjfAQwS/wxl2fPY55/WbyqIQxWcFDvMhtOrhdei5pr7Sl
tDbLFLkjnCsnX6mBhhWzOMo22g87IKOR4YMqMUlPJIRIynPTm67sVPTdnJUqBg4y1jk0qvfSO4VG
yrwTH1ApfchRvoX2cC98a+2JU62EB4C5sE/LBRnDC1pDx0CUn76GnNuWOKkOZF8b+UsJFyGKsOQX
sM1tDjzCC1BASJvETN/0wt/4Cs4eiaWm4nhD0EWfMYvpCQDzDHyCurQcOyCJJVL9jFGZrIDzwTUv
lcGL7NmMVQqeav8cMcIs5OjsS/3VbsPnzJxmHFH7GU1aHatB8YBHwoe4Tc7RzuEUZqF76qz0kz4t
b5Q+mVlc+9a7DtWrCvlV1cOPBkLXQkua/Sjhzy3LvQa0qIu1N9Q1FyKOHq3W2Hnqm6HUwPCevbD9
DEoGUI5/7pgoWxoGmE4vCduxGjqNtBgbOOt6fg6aO3DF6YTqk+27UVJ3lm5BwP9Ebus6gUrZrQuc
Y3uPsWyeZmvhsN45KaRjLes4JaBfpRETcohpIn8lGhveXbBte+4FmvyVJrlp/Ny1zcoIAFyGw6lQ
7NvebNFpdcFxsOO7pEjPGbA86krGHPqpzt6bpn7M1WJVslFaqOJ1r3YlxwBTb1B3MSbEzRw2ZLJm
zlZqPlisZ61EcmpzDUQwL618UUZ0WZjSeNkTrPwZ6A44WFLM5DZYlka9FZm/HFAgOYSol2kCOy47
4tBxrWTnoOkmje0UyTbSVWmhpelWrQ1XOOFi2rClIOS4Ae/D9oiMRyViILfI9Dsrk/n9obNNmupq
0j9tDPpLqXovacwdRYkcNjeePN3E2cNQvGywjd+NpXFs8JeVBBWq3Ky+QhvBw9ScgfDtfBNaT35T
O/s8rhZhdo3l8MGMyWDPzGd96Gi4yAAYhwIPUKZRcwJX8/qlVvLt+n6+y6QJh9Jty65mooYlp7nK
injrJcBiOeHXRewaJCh49T4ZRrQy0k7IbFGhPj2wM4VYcdJdFpZFwzdK9+G0Z0lKftfSmXAasbOL
dtH11ULnDk91RmK2vCin28MebwWh7gFH/4Gxp504W1Nubhw21xyFnfpQ98qeUI0bNSBJwq7gOI1L
cqFoYNabpNZP4UDLqCHxTuvvSprTNTTSLgp2UY4mpTxlCoxMwP3eR5yOlyxPZl5DL0yp5tk0DLPy
+sRaCMbaOv/n7q/T6QlMOhMexzHZspC8/eqsB2L45/31L37++1nPnPZX+oaa/S3/c2K/fD/rWb8x
KOQwp3ICIyFhIup9319JFDUsR5dN9ljOoD+e9TgGgirSZBlO7RR694/Oeor+Z43bz5c+jTR/ENql
CRntvpImayIMfSbRHqZe4dzh66xWsTHGN0Yn8xwROSnM9IFtDVUHBTiNffWoyfmd7WDZB3xArMO2
I/1QjTY6z5ZPwiX7LglK9TzJPHFvcZawq+TQmP6+sGncRSmSIyKIShkibZjQsBjMq/ClU9OzQcZO
tim69kmk1kK36nXMNghEkQkLnTtJpolVxXe5IkU7DRG/kwuTjCjikcPiuVVo3yH9z7Via1pZhu7Y
Yzxfazk2EDPU0Vf6qW40biYrHVrYVcMpzzHRRyndmNzJNG+ibAACqKb3DR0fx2YOlL0TH7mtsRtC
X74oTnCpFU6cqk7uSKJekCsehFqutFZ2U6s5Kll8sdqsP5hWBySBfqlXmMc2QD/YN8c2xSzVhM0l
FKOHtMU4pYwXFHKuDNVkVAUHKLogVqaSVwnUI54qnCX0agcrmGfMahMfMbWRX432prboYyO3s2wq
k0gnZYUpelXMZVZyvYpXVVcs7AwzMLVQETCVYsA5+KwO2aQhLthYZc5DDcYr2meM8ZVRPcq1/N7H
ENvVSU3wmfT8tSxQ2IqZLxFxU8fSsomBWCr5e2wSXdVnwSEltQTYVzJThvqjM8cdh4aH2Ex+H7L/
R3aQKI0hzhg21Bly4unr/HpVoQj/eVX5i5//oWqHrMZKZf+5aJ+Kb5ssJcBrX6MfyKlnhZsMQBwl
TNab70W7QbixCbMErTmtp+kU8A+Kdn7dlwbS7+8cn/q39AtturAfFxWybVq/8zR1LSj3ZomQNr0J
5suMnuPyapc+olB/rvb+fayJz1HKIbZ4dEwtJHCgCCcAiLdlpQEM5b8pZXMMJ+3JAGegreTloMWY
PDSKX9ufKY2FUMDYKFY+N8tk3k/AWjFA2r42fg1HsPZcxWOuJsv3tt/vC73fV5Hx3Of6ndOlx3ZU
F20ZvlRVce/nAPek8NQX4iXDIGR2xjwadU7PBXxAmg2pYITnFy9eLFZ5wCAQ3vteCjjqdN0lFuZH
wVzL9KjX2hYab8qkgpZWiTbSA0qSj/k418kYIAezpgpIpF1RKjOPNOXeqWOcke1O6/ADo5AbfXvh
KNfAmNxhMLsYAOYliZjpTMuhIsORkOWdFaAXsW8DGKrNfUj8ZmRe6ix8HVCU9Uwk/OaSdjQkxLGn
MQYEj2KbeUjfweVqbYvhvPxh+pxwvGydFd6xGtq1BQtLGCUqPf2YBvVcTbNDDma77BmYpOmiND98
h1pfDaJVSn2WN/1NL69UjSqDRAnTlxdm+mqXNA94oxkC8SE8ekm4VIuO44zDLBSyCnwiHcqyFSPC
b25M9GKO/5AwXDHFym9HKukmcHOu1gmf2ggjGGVkvNGdEFtWcKqNem2b2VGLo6dxAM6ktf3TWJpg
pfxyoQka2WnC+IfssBoYQ/+iDobbMrTsO3QhSv1U2MmuDehQxjougYuaPVGeLkTMyFV31mMIO3R0
dhhmjj3RXEYHB80vcCh5BmscwsqujO9K2ElVhZNikKW3LmYynmEaUUWwdQaUebF0CAGVq6W8Itzv
EI4qkrxo5ye+KzU4Xvyy//AA5M/K1nxSC2kT5sanEqS7PI+fKic/j1r3kPSkuA7XmJ0iD6WDJVu3
WZr19FeQJmgp1HT0ooNu3CZVsSWjb+d1vjUPi+BJwaULO+1ppDdXiWnUgsIwUaT5KGMbNnyHITGK
aMU5WIlxl+uctBSD9hVsuTBl+MMgOKUohEqslR6iP7R+VrsMccwMUJ1SFakcvLVeMdYarR/CkqK3
QWVyYUlgyacRb5EfNCsj0rrQtr1DYDMJQ1c76DZKbNIw1j+7XkKXEbhyyUQCHQk9im7pZ8peq6Wj
3OjtvGuGo17Vv/tJ/kM3ELD9tESo9yy6+xMu8VdlKYv71w3kTz//fQPRfpMJ6naA/OiaoxsaP/m9
7aP9pqrMGBRVh9pp08H9sSwlc5UiWdZki/c0FbM/7SC6ymZHZUrQ0T8rS78Zs35vD/0+PSHq76dL
Z9jx4w4SN9qQVl3gbySHNDpi6y2fUqyyaJ+2oCBaWeU83uGi6240X5/R534kUGw/KEQbtNVtqTLb
LOSr0cUnKeW8pwbFJcQcQCN6E4711SJ9ghUoTZKl5amXgtqXGvKGfI2DqfX3wsNH3rF2j9pC2ODP
hEo3k7C+dGYa1p0OaS0f9FvfU2C7CemD7DsqoAENcoBVsdzE7FWGb11CObgoDQqU0VilibIOxxcd
5cqgPEbojrJchR3mXVUpXNQGMhikH5JaLQsRXqts2AatvbHF1ldRZ/iwltXbgFp0wEBAgiaSGwaO
8kRgq2dJmi0q4t2jfJiXKWfoFqSQkQtlrZXFk2nB9BFLLKkarvsGVVWaIMEbPgNL3dXFhOUVtHSW
ed9vVRL+CqO7JQXprtdsFLI1ph9/IUT4WEXVVoqR/WXtKms+ZWlYNTXn23onumwbML/3FPXYVs3V
0eu1U46vTVjhBQAcZNpwrJT8WTEn3SxohbF7NKZJalEiZrfaix7gdU2cY9Ugc4D6SmT12UsN6Aoo
AJzswhb7VvfM1jGRxAxHQrvfC8lZ5zUwSNYrIRpq7HBlR/nGssSxTrPbEWFtpFjHlAIYELExG1MP
lbB5EH0IPlPZmqLbhwWWlBosd9/sWNT38HVOes0cJWa6L6OjLD1yV5OHmuaQpvQEzL2pko/aW+tI
KamUduV4zIy1zzI3wWVVzk7P4tu6RPHwn3ygNkB3k/zDCZda1Pj1ysVJ90vDmgybrz///UBt/Aaa
DHmtyir1U7/aMn6zZdySU8I8Z3mq2H8tXCYJo4TiOJbBwvbt0Pw/C5f5m0zFa9JntoxvQWr/pPT9
C3SNwTqNsZfutzpNgH9etxRLre1UT6fAd1zHS707Gf2ubtayvUyGbQJw08CnheeyQv7xlivLgdYj
XSmmMQvz7QMcIU5LNd/S60RbIC8Ej3I5N9Fd+SRzYVl0tWStktWu3DDK+2G/+Itm+184dX9+81Ov
4IdegCrHdZz5vHlEEGm36cut3q0r2sHtpTHxaOP3WCGdkyB3m/bTv/niX1b8LozoPMfooQiysGPi
SZYWpMxqh5+b7j7QMCZBhrlUczcOlr9+bSb1X3x+P1/3NIP44brHgYRrFIrxmu7iBEvHqoN+p2oe
SvkGyfuvX4w7+5cv9uVspCt2lkom15kYESNOmGFvybCvcVSydQSPlfN3H+x0y/24lfIs/XRLTlf/
w9Xpuugiz8xj6Idoy59s9NTKOo9WRufSAPXHZcpZJ0VG9XesB3u6lF+98vRR/PDKYV1ETSq4VEay
s2aB9D6fQZzcS7N8NszzGY4g15hZM5wc4CztlTN7Pb0+1+4BJ/xmnBCli3zW01m218UhWoCNWX5a
LkJgN1h583dAPC5o5lmzDt1u9t7M9MOuWkSb2mUOOWenvtT8C+PbrycBZ8k7WLzffgaLqz3rF/YM
nPFsi6dv3vzdgzTdq7+48K8cupJ49rHFer5Oh1kVPKbiDRdjJt80BKoILNcuEactaXgNcla3Ycwp
/i6o5C+YNT9968p0RP/hs++xz3JU4VnGJy0hMGoeMZZFMEghG5eoEcwTrg6Sr5vu/tf397eL+9XF
f1kCW09ood5PwkYyjhA2IoyE84+KnpiaftOK47/7/H5b1364Vp2sY8sbecUcGTI6WGAb+rORTLEP
YfE3mVZ/+8F+WSSr0MrqVuLFyP/q0XMVn8WZOaTdPgTW0ic+8oF6x/Jv/81P9cvySLBIbCnTssGM
vK4fA0Yi1mKCM9oLtdqGCEugkfzNa/7NbTy1xX+8h6JByQkO5h6S8oscCsy5b0l8GOvzdLjGGVC4
Wr/yxJ5dqS7nCunz/t+8BfPPUqTpNmazZw5t0Jv/8hZKGrh2OO2n08Neu80CFh0rh72yZo/J/DOb
8+y4FovAJZ7dVwtzxdDyRbgFKwSZ3K6/rNY83/y9MXtGsHvK7oL3YTG6dITczIXEES+sB2l0o1t7
aO85SCyLg9kuq34/DNnMUgm1vPz6U/3r9f9fV/Tl8aCT2hvWtNkgy2nH49ieK2vvlaDQFlV7DI2/
ocv/P+7Xf72e9vOXKBv0IRqb10uJfkHZV0IjRsAoFrSapWSLhBd7W6ng3/h9APST1u/H2f1fXCjY
DeK0aEjqSAK+rP46belKZLywhrh+ayVXfPCTT5sgiuigxIt//LH++Gr6dCP9sAYMJuQ2PeTVQpuO
upuKM4ps8zZ0NkZDje/++tW+nb2/LvE/Vqjml481EX0f+HEerZv0Qx8WsXSMlHNOUjs2+4Gsn0q7
i5wXprmzknXpGEm7KkUgMGyb4oXFsHmMDTqUK9G+8A3UNO/KefRgNgcreAqVPQGy+J4ne8+5Q7ma
LxWxm0ziyZqgMWAdgAIWxHiY0hPS/UB7QNvD2L2Zx/Dv+w14Mq87SCX+aHktF8iTF2icnSfVpCmY
PHb9wu/UOSNF/Pan2tpZOdrzJZaP2MS9Phc3sIXp9yk+596tn7uVT0TkByCSMsOIdoZIGOvXRtqV
hZi40/Mh3VliY5Lm/eZPkud3JT9lzgnKF20vBq7aUx0x7t3k2l3hvxrjme6oAaBXHXBBCE5UD5mP
2m3be4euHWaygTE8m6XKM7Nw4e90R8f3jsYcHEXUIie66bVwNgVXeNtEu7fyU0uy1gH3Qre15GXK
012dFeI8ShMHZDkzpHsP5GCyS/J5ty61tY5xsLuIYYu0Oq8B4mx6/HQL0gpn+gUWJmfloAr2FvS9
UOa66mZV8lFVr5nOFOTaQPBUkR5A5gfx/Tr6tEfr+qR2myA+qcZDYvEBYaPLwdvzmA1b/o1xwpjh
UNqrOxtEZR6AiDClBUwXOcAUMKlQ+L/a/sNkYKw98MuNlpXdCmAZF6sYh8ZcT/i1FyZHGO0F6rAD
o/Nukx70yRCIXdUPP7I0Wmsa3Gj82lnvsx8SGYiHzC1hAnZrmhrcSoPutuub8JrmS3SDxU6so1fT
rcGmHD3ZJav9nB+rl4HS61E6pS/lfQ8zSb4cDvJWvdRw3TbKeJaUGeCLkLkUdkXR+zN/aoT0VBTt
KlaieZg2c4t7E2t2FgPg8rGeicTcRrbGuGimJPpSb0n9DQ02TXE16p5M8Sc92IbxitE3nrHU2YfR
u6a+MiZHLaKPmIbKpVUusgKPxVrv03k2In9wQRmkCPFM4AgZALNuWRsbLO2KWHV0EfUSZD8jckEz
MqER0loHb5giUZ0ID9iwJTStX/vtSY8XRbTk4bG5ZQseMwjkWJWXDu8sDKHb7JE66vYixfGHrIIk
4Fnu7AswFqHw4UAv2hD/QSMtGcCpBl4hwBXHsLrWUjNLkA4sYeXHhutr05vtlEe0g+W4EpW5MwpY
IXx39a3n39rdgd45AdgqGfDVQ2LgcrmrlZu+XODCCaE5SI00x/RgWemNYz1rYkV7qSY2YmiRb1eo
H84SxW+MOZp1ICCCXZ9uQdu4le1FPYaonTw3DrepvzFV/0Yb38HUtf5e1Acr3MglIMZ5gq7CPgzK
vmkeNPxKFsrwNnVbbedjWjEXgrADcZvmmyS9l/Au0AJqn2SxStJ1aN5r8SIc9pVzUS08fvM2PlYB
frfhMx7Q76ZLCZdkvixxuQQkG+zteq22zBNpPY934rkZxjX9bo0u0LDq8M8oB6LS+sjF0TPGx7FY
KowsSuXG1NjUk/vG3jJF8KJTjV/Eea4JKnHrqzDRTBHUikKjFiTdh9AAbqroSR7uw+7sZx2zgIVe
tSdf0ed1idmthGCcwqPEtuC8avmt7QSr2t51YpFxBk8yHLlLJcCvT2DkGVwWGXuBMSVXQHzplHkm
LaNVDrllFxm3vbL2oGHzFGPCuGrWOUrOokXNgf8A7EgSe+D1rj0MXY/LzoKNhGpKio8c8NX0EIuH
ytxgbKxU4nEfZAcn7pw4BY2WpfQhTd+zCTIGCXSKvcF7jmErgERHlHZXKg82ppSc2wP9STfsLW3X
pnjFypeKIkctTyTBTDAXmTyRFU0vzITBjkIgwgwqk5CiwIsew7VhPdTiSsKKTvatj/UMQuGd96jc
Ox/Zxdh44IqRpOHiWvGYZ2sMIjI+zACGxJQW4yyjU7ZulskLsIv4PXzUrr6YdiA+MBp9vP/xFoy9
Xa76noMaCZ+EjxluKd2lyo3DOvJGxIAn7SxnDzvU8S8mM7rwKF/Qzmj2Pjv293PQPxu+EX2vJBuc
MHTqZoXxoPTrZGF1G9Ry5k36xlCKIi65FIfytdqlLOzqQuZD5bcHrkaWBzeenxyIQLno3F0kFdpu
NiyiV8+6Z96DIcfCDcdoSuYtphv0uvprBVgl28pYBbEBp+q5wJAzj8xj4d1PtIzOlc1z6dnzmEiD
uUdgPBob2ECIjcjj2hSn7rN7Drgne1qL/YOls0bvPETZKeFfuKSe4xjvuobyDG2CMciH/DIWjxqP
2murLOjU2pgRwQ2hU0Kr5lB9rNXrawCKPXeFtSyyT027xCTd5dq5Dy9YrK6m40NTmI863QZSRyQY
QntVfpOFQGewH/WC/isWxOKGeh6rmjPtHQSSGHsHHEiwlhHmVmG2QyJJTGX47iCNUOUbiX/WhqFb
TN9q2C9RQ4Zvsfmi1emtjtU2sc61t0ciyc6Vm+W8kxCfU2uCD2ESbFnLplrp9raSoBIYGGeqO19i
U8u5RCGvIr8+ksUYgwNgeXEdoj5ySoF5faWMxLNXn3k+yP7sjkm/FeqSHPuoXeObyfFyKbts20nu
8H+5O7MlR9EkCz+RxtgFt6wC7WuE4gaLFST2TQKefj6qp6yzc8q6rG/brMuqOiMjQkLgv/vxs7A+
ir2oQktNWfJm3SIWFxriQxrC/jal8qTtZyR+9dkO+1xReFUa/Gx28XvuDMdGXXdQNwVcB0pZNP99
9/hXnfEv6Kj22wgpt011G8ccoF1mD2plNbEfHjPVDI566OKo/8ev+y9deRmCasBbILASLPfvVDdQ
j39fef2/7/9z5QXTmUTJOTx86BgTy+GfKy/xf0Ri4DQMu0WdoLqJPv1PJtYckrNuSExQfwDOv668
sIcG64XUN1Gombz+A9IEaDQTyq+4CaSJX9/6RM/4dYJpGAtDZil5EUNlpq+aHVuE/Pd7sqtJLcrk
5+tYN4sh6zda3LyqhJiokojLBxo8ucx6zxgvUQPvskzcSiBoh6qZ0dX0OmrDjta3qY3RqrXQl6sc
6ZyMPqBFw5ySsimncWnp+vMYinNcNDDLS544EQCCZn2+vaPF9PMMV4dWW89qPAMfSBH6UNopQ3Oe
3ymOCU4nEiRTGSBb3zweaWtXcFZvGSEEtZG+s1a0hhrZu6S0aEcjA3sSWfTjGOix6rVLW1fkodcb
SW0Lu1RSdAAVB50mJq9jnPl3pEJQPfA4iPUG/3AYl9q8IlZWEHdl+zj1KMDbdv4a61iT50oTQ+Ek
VT5C8Ma9YBcZ8KoUVZMR8GHAHClXagy91Z85ZgFGJXwWPbZi2oOoTFp3iSxhshl5g5ENcc9VpX1G
49c10aKCaSWQZd6rN9KLMmcoWqdX8kUJoQGrz9J6pL2t6w0BanTu/U0eHH1Me2tMbpsoKneC8dZP
lwq0Jq3fSsx+HuFPlt1QRxVuVsbnEdF1zAZJzc26GBZaeyUfhOHUHueXxLgTXFnP9nItLUdkLikc
Boy5VHIXjM+GsEXr1oa+iPxcTgQ/VaJdlOGUGsWuUBgkKQmxOxTxtmjzl3mWPPBtSguKr4g2NnUN
OMYs1srnLjNuIK9K2f9jQv9vLUOioXOTwNqEyfh3m3dBB274VfzHs/z79/9ZhlBVSOoc8cRfCS5Y
rROPOOfrf3A+/1mEVHH6rrmE1OJ35hbhlSy9/rGrl1mk/wdFSBKmo+e3IvTrC/+jSP0Co0iNnMr1
gF3UcAfgFM6FiqYb5TZONnCMxzD2hr7y0mQv40fy7NHosaMVyasyRm1ZForV15FX4WTXttqlyeVV
AeAdP0e/7JsCBngFqwrPVBKvb7pyDOvn0TDOjXTfPhAAZtH6XlVY6uE5qcx2RtL7hRLiPAfHEgIK
NpQPHO0kPDFv6f1663B9HofeveFbEh1mHP0y6g240bCZkMLXeCxVNAWlgDSNSZDd/DaGYNKV4dNN
oJyIUE9SKCg9VJSx+ImrUXMNGg5ew3mYOCsj5BVlYrHo6XNVtvKDBnzy3jK8xwOSqN5iGlsoi0i9
WymUmB5qTAxFZg5VpoQyI0Gd0aHQNAWbFlbUFdSaGorNHarNk9cth9IphIITQ8WJZnNcNiL64Yml
Y0x8nZagY6MjcoBYV4xMB/l+nU38HphOywzCzwjxJ3zgaQ7rHw0E47jSMwklxa6ELJQyRD2eER0h
1LKOdaPUVL5u3DPEJuMpn2u2lhWBnPxMngfjE+HwHOOcrvRGQbBnyik1KlfTD5VUO1rozcXu2Oji
Zj5iGKTJ7kMibH0WHXoN5xFgHVHo3jsME8bHJb4jklGTFN+4/lWWh6Duc3eEPKvOGeERvze1vM+b
HM/t2r1j8qA1qh8pjNkiEHOZKr7Q3Rsnv+EK82iGrzjDIkDOLxisu2qNSEyTvmchSkiCEQqdlIN7
NRLXh3Jbw7minQxKYvwb1H7zqE4NmX0qXRb2w5gqkKX7kAhF4DJazzLfNKLmjFn81k3CiWTs3arB
0BF7W0O+fzCmFpo4WsZd8O/ZJzSnKKhiHD6bOb41za6W2DtpfY3/Ve5RcO00Vmw1K76ZRf97+zfI
pdJckKEVTbT2v+O8UgYB9H8tnH/x/X8u/qHLE3zED/6/9g3g/J9MehldtMAXNETQ/7L5V5FGQyVi
ty/iJPoHyf6flCU2JgYxHxP/6T+jvIr61J39Wjh/f+G/od1yfjceKIRz3CEfgaRU4LfCMC1cIVxP
gm+CCUMzErB8E7V6cXuCDkgdyc9ltNbrHJekIQIKqOATiZhFkoeIbDXGQWj84FDgvmL0ZZNr6qr8
PiLdUqapXoPVqSZEz8/tEGPxzLhWSm9FmElZdTHDtL25GskCmcFgSv340qFgo0vaQq2RLfEJVzUC
cVX01iWK3X4UiRk3OoFNFPVCDJ4s2/sEpiBi6IVI06M99UBkBhww/8w7zRJ1Cc1chdcbqJJQqPNd
PCi4N2EH0cyzDfElYLrGftTb4NFi+EhuyEulSN/z+nmuO/Kz4Hg2AtYq2RjMVDhaY9Ut6kzw5bRa
J0VvMJdi1nG7peBkoIxp+Njq3RccfbuZza6xQYKtNnt9dHNPBTCbD3dHn8/shD4owylGCEkDSaNV
Cx0Un67FaMhwKp56b2WV+GEo0RiILchFot/eha5EalSI23k+PIikwo9qMuMU8kWo9l7C9XuMV50a
ougROnVxHq/1MVPsap4c76HxLgo3jW+bSUz8z22dIDGEQ6sRJt1X3VcFXSkrqTtqWOs/hoiHryxq
5RWZP/qbIrfKNl0/ZPpwdaak+yQWsaKI9HBBHh4+ZWgQ5wqWlDf9s7+Nm9K4+UqnbeNs5gnGcFDy
rDQVHfizeaAmUIoeWtLjrMNsa0V8IGCnLxCT9YRLoQuoswJPcI3tHcomNy+Ug5wXQZaSBZHDpYMi
F65mjMpj+TRYF4Hm9xlWH/PSVasnrKxS+xDVELfPXDs+h5RTqXSLO8pFSXqpn60bawzguAPHCkTT
8p6c6kR9m6sCW/w8O/331kXoRShip24SbwEFd4dfEIPJuuL/iuDmPcOSggo6USt/rYt/8f1/NpQC
giCEANhGyEzNf5Ay/6RyCn/IdDXIVKiaDE2H+vFnS4mCF64mJRpmKQb508j7Z12ELCWIc4GuksKk
UBz/o5ZyEif/S2X87aX/kX79S0vZGkk75Gor0T3ebDEHmElyV7tD5BwlfFEJux73nRxvyqp3Byzn
w2nJdK+uUudEPeTARLHr5F2tKkt4nPv5T9yRLpimBEVl3Id1eKkK0SsGOELPbtdhFSSO9S6f7nAt
pzLMXxP8fqiZRzGk/VQwbJH62qqlkEwhdH9j4ifxw9Yf6WJy4rvHOc6lfdB0wE9a5IvdDRPeBrem
uirm/qwVG3sE5k+bfClOgNacMTTD+jPBZmkmLp+KYie0bfcOkWWE92KGUVc/EhWQRVcF6HokLGSm
ygTeY61asCB6sFORsM4bsSjrRx7hRhGcG43FLdJxXX2bsWWRu70iX9PojWDAw5DcHGzxt4/ZGJTy
w2/ibIUA15o392WWxGu0U0ze5aZPBltIhaXeaUdM9AMpKvyOvV6bq8vn7Uk+1HuEEyonwXslRpub
LGLgEOIRiWv0I/1qE4HmBqhZLNTNnFadayYtxUwPtPG1IQi8qtRADDUzkZWgv2kfScgjr0hrdVg9
o3gTq1PW2qLvcfsAnI97WLf5Z24UG5ntUYx2NkJLmxmsNTvFl7PSfRraRqvFESg7NJUu9bPy7sdS
t5fG/SSqVW+cruMhvKmv6g1TBVEQ93GP/2WmQGapq+Sqa+/PEs007kMGNuGR/nhNZqyfxnJdjLhr
CHX2mUcPJ7ndNzMRLm3Sb4YZnHxDepWM9FzUsUYqJugAvj8pRuezqvGeNaalOiuTKnJyBXezyf1c
xftUIxf2OcfTW/Gr9j0uVx2k1FGorcj41FhLhf13A3gxRX1qhIlrFT4LP3E62R8dB9l5yrUlcwA+
CGBW5DsxoaUvyrcltH8/QjRbzMXPUjIWKS659ypGXMCLng2B0b+raERKIbmE8yCZkWxT9eYsw52M
latAYusk8xDbzo4N0vBwfXqKUPJjNjJKYkO0w7KDrPPqTWGsU5uZbyC3VgiVQEQbII+76PO93Hwl
bf9WKh32WnWgwgo0I7QaOSZldMJbGhlXBKEdKpngwnYx0pcUvcYegGAuVhPVJBHEpPkG3/p5OwlY
3WWCcB4KmLlY+t+YHzSA86gIuYZlftEU9tj3Rf7AJfaW3459dXgKFYl9iieoGnuA0k0qzqb/3hOE
BnPi1sucIgLleTJC+DdiAJLj+Au/niB/8f1/dtZTj6zqHEpYTEzYBIfTn501X9LQPgIvcB5MfNtf
TxBFQkZmKBqCVMOQ+NIvJwie2PNJPGCgSiFE7z8AJUTld2R0eulo2gRFNGRexf+Tk+VZ1dczMV30
29bFks2VrGzReJmDzQErOS8+pjY0GrP24yuz6c00PgcLf9tN+JZi1mDnn5WjmuXqVbfIXVjgaO0M
AaY1+KCHZ+DI1XMz2oaJwdd5br5Fm/uu9GMfC1/TYHnD0nb7lfHDFUJPUBzYOr6ARBXoVhe0nXlf
T87gm/q7WJafKsxGVi1T5rhVnOk3PxCJLsRFtn+05szB6X1mPmpLz085kYJLsqiXnEVdsb/H7s3v
Y7Y0LqrwntASF5dokqisxl5h5xao59GZB2xAPIXFm91aw0oN6gBnFZKtv0N5kb/Ve9gei9TCxsbE
XDq4W/G5ePnlNtr9Y6D5F1LPNMf8NucIfOYMVbo+Vya86V9Q6k7DH6Ea+xRCFpmMNoTGFVzNBzTN
+MQLf1W8dlWvHu5829vkdniF1S/pd2HywugEYXRwVrPCy0i0Ae7a5pyxHJYKW1QXFASSL2e+Ge50
4tIQUJgicTuV+X0NWi+7pl7iwgGxBhM6x+31+dV93Z5mbY1kBPKvdCFr5qYAOl52J3hpGB1sJHvm
3fFfAD56zXFLNpFgubPlEUciO2hOhLZ79c/1jC7k2P3Nkkf9HUr746795Ur9hufLYSQ+WnFIF88A
7XLx3rzjp2vLdr4d3min3YIc97m5hUegWeV2+9zg2IyZvc6mCsoqt+eKA2yJscgJj3e7s0k2T92Q
RGPL+KkxebSrXes99iH+thisO4/v2mr880/yN++DMflvPvLfGMvPZygJg8EbWa6bhy1jsvvassnv
efJkbBXOhF08TACZffMtmtB1HExGz8Xc0tAw8j41K3WTNzAgvz8x2cirxEm3MR9/doBCA0pvFnu1
NceXEFEka4rynRSRZN9AJqnoMUz87HKuG37kL3MHTc4YCK8gOiarOYyYiXUFWKytL2n9JFyYGdps
7Ps7iaqN7g34OpK88YkzKSeoJx7Y/JqFS8QpXGRcPV6gLrQWpA77ypC165a4gqZrQkI+YgcfrDbC
DZOlthVuhKW0HJZMnQFbyNKL7EowJ3YB07dm5aotjLb6NEHsPypXdIhw080K7Yr584U9vxa76hei
SUXxiAIANnJTL/uQr7Jiz1aG3f3NMzr/q2cUrQNAKPotlFrT13/puG9Y6N1UsU0X7BkUlDVWedKD
+oo8nmqx/VTX+YLZdfXy2Vjpjn24mViK+cma15yZA+7AZnOpT/h9u4QOvCjX0xafihXCVBd9uDn9
7cgbvghg2Et+tkos3IBfOh8Qzjyn05MYEH9xve9ZwT6PRIx4oA/mLBi/ARzm12KLf7GTf/77sgS2
8Bc36S/vef4b/68SmxKnkS5dwHVh024NFcWbYux0zkinAms0X6HFtKnzVfA8k3e4vq0rm96aZZdX
rcWFuqghC7gRsADpOPrV7Hmvud3bD3QPVveeLDAfNRPS3nNbPEFyWTQ3i5vbxubKQr6/KCx1QbqY
/bBWvbkd3cHq+VrnlccpPtabGHJdbb6WK1QG7gcuMN99Y5HAlr+Ebr1ol/3y+3P8Sc3PmeOtim2P
5YotHnVyXsr15BgJXuMNW5xpkhPqaUxpg43svRdH6AiL25FIXLfbgVriTOdhp9AiQKUssKw3x3d8
Wiq32A5Hke12uQb+tFsvdp4vsSM7gjngu85jMDkjTOcaFDweJYVf6IA12C9BvVet63vrkTJitpd3
tKR+9jIc/v1nyGn++6j4e4/yW8mM8iZtQ9ZSi8QU3cpst/IKbtFyXEDGwPnAEiwI9akf7+KvfoW1
6HzxVgXoof0nOznFiQ44EGpsMgfrYZNKYEID43uDaDndCERwkDBb27qHONm+oA/wogMsP5Mf8MkJ
TDYTDLwlbpkUs7fOWcImNN8muZp1w9TY6vbVRn0d7YePi768hEH8RfWwRR/qjEUAwjLHgVa0Zbc4
dB4Ff5M56mxJ+oBiiovGFO3W14LOaSDW8cq2mZcFzQbW5zFZxzb8m9mmsVuHpv0CrZKpwkwWaCGe
AYacvF4tUN0TXb4FOY5XjK7hdPfJAqYBGpf05F7PnYpMGm6UVe0VB61hb4nmR76SAthXTmXRk6Bp
5+/ElhYgrQG34YYKTzp/BDzpdFZDKYZi+PTeXkmc/bh7yYdOlPaSdMW9YLEssUd+0uyV1cmyPo4+
bdhmcKZkJXtY441kafa3euDNmB/rLnjdUrjdEuKaYGLlv1QdYeuJ++bKvb4YTYrKE2IcH4wQJGSN
kCmz0TwXHjl5qdGSFW/n3W2YTKjAHSCAJaTla7ms7AqOYhRwwaQdj5kUVE5pawcyiBfND7xSP16h
Kv8qwPDulm4Z/k9VOcWx9G6U+GvoyGbrhs5gkjrsBDh10RLO7PI7cglnsrPtE654+znuxN0FiuyF
N3tBDRWfWCkv30hg/hz2NIT2zS5cejA7OYkWDrMkObrwjDyIWqfnit1qTbP3DoQ4UUwjlxw9tj9m
+IeNtxM6Zxmjb5PJyE9x3zVBKkfIbCizjyQoWBeB9zS1qrmVO+ByuBNXy8JZNIvni7J+psRDMIu7
hH39wHS3zropuPFlDpmQowc/apskK6ffaW9z+wf7TnO0SFDeVCcSuiwy05ZivlJ3vFcbO0SnDGI+
4q1oVa9yAPnNhiNgnkF4vdrLHZVCUV5mXmtlxN5YwgK64xcO0zJ+YdvGZug2lWWyxbFkpb9hmvSV
LWenJ/HE6/v6STJV6pU8b40JmDt/vft16t64FvY+Njf5ZbCjV81NHWmpLUSn8eff7QEXR9k5Y/e/
iFzN0ff4FfWfBEFpKZRus9+qp9jnhwn74UD0DFk3JbEuB/08+RrVf+iLKGaSLTrTKx6WHd7RHn7N
i4IHsln14Da696grWy9x/sdqXCY+bj/utANPKjoB9ASx+Vw+F5Mvv/1cNh/E4hBOMxmx73Vr3GJF
rNZeom1UwO/wTpOKQe9sjin5cvqv+3ythidNYpa/quq2+y75cJ7rIToSz1gXvkE04/NKXL2c7tWa
m6LkIR1WuDHd4L0lpiC5Ejxd9SVMMT9ON3BQm7xwJMhWUg22rh5neFw/wuvIzF2V70PzRopARiKK
tpaJNaNnSj+1W3foO8kZ+zgzlXbsnbpMj2Mvxdzt2UBjLgGABF3vhxwxPPI9LhFDiGOD+ViVO/Fk
fMQZFqMzHDVY+25hcI3LipRSV/rGcTILbk5oZ1ZKNi+VwKQeemzdquBmEqW0Tvapjc7g6aX23Q5t
HJvp/jFE1yzo2Ok2WWNvF5FnZbYLOOs2ZW4ZBTQmU4m662YO82FLRAS2Xtt4e9sTzJm8QXK2dROW
ZRaolr4MQzt1oq9ih6G5N1HQeMgSV7VY3i3OD6fD1cGDHuZ7M4dNgtO9VfwNKz12HgPjFoYI4Z+k
63HcN5a8YijZQ91dfoy2YNEtcHdZYbB1x8X8kL3qdnGGA4Y7hRnCMSHmzXp+0/ZyzRszPzUmRTmx
njvhOsOC/M5rBrjXV6WjbMlS8ROrpdplr8XMbVyK71rZSSfDCr+MzexQQA0n3gb6Gs0V8TZHoivQ
pWzHJb/1aX2S3uM1q2ql7ommxIyWQaqhdmcXeVs4txeUZEGxaf23+asUdIRy1ra0D9dSoJpfmf11
eXAiKFQxzZvKhWq+ch1GE8cl3iA5FquKDwasdWrFCXC7MXmkvB+8LhyypOhpyBX6jHc4q1P6xkW0
hgr61hsuh6RJnseKLHK78QyXiHo/XN8u9xVxBisSPLbdMvugl+g7egnDL3kSpSVxPFa7n+2UBfkt
Hk6Ce4KNHW0pvVRubk2KvX2m0X3C7CckwMxfK6Q+M5bz0TI71D5/PPsUJ9mgvmf+d6ABmyWcWBou
4ZJxLlftx9RtsXnYwoUql+ytXokZsaTdzXoEs7WxJ1bHxoNXx2UEAeKaJ3NcFOcMFqBJLto+7czy
yLx6eDr5SV3x+HA7EDq/poJRiyn4xzlnHDb6y7ywDFvg2UrMYhk1VuE8XCQQO53RWyBMadVvtd4J
v7kaYMnTVHCYBIs/WGFtjOC+xGIOi3prhkO9LZlPkw20Kfo8wVtp32CNzwPN+IC7QeREOrvr1zkP
6WnHGzAP+A3Dz5zZWuxHczi71rjCcVV5H1ei2xLyio2M+ZDtZlMruGHBWoJydSoYsmTD1y4ZdDB2
S2a+ky4C55KGvbz73Dw4h7Vz40jWbfEsnNSevTOIYRS1JahICYqL7lVE5izAnV14921KlA/xPE16
nCFeGFyjdwXuonvPJxMtIDjpVskZ6LNVGiSPUrji6uqR30N8nXGgx4y4WC6Y4jw7NYn37E/P6Fhw
WI42DlyEtFbvUzVVi5j1vvsUnCexR8bnWF/xNzKTGmMgRyY8jMkrtoxXegW4EWbCCpR7lFQLK9+1
p+4w+t2+3CKSgPEvG27SrzPZxT0CkMFpP+Ljg8UqD6iwMsYVdrdFtcLLBG6A/FKj6WAfir8wM1Ho
tX52UF9lN+KM2AyQnDdYbUmXZjM1Usmye0v2oV949Fz7GEtlW14WFkF4zrgome//MYdI9GrP9YN/
vVThqrwOui2HJp7R+249LoGLPLjaX8NZ4/CZWbXqzZl4RSrPvLZmeYB/F1VaF+jaHCVccHUqsrb4
Exu7eyIf6dsVG76/QSTPy8iILp6yt+KM/bDwAF2Be8y3811zp4ULR1OyAuc93iy8hA3K+d2dHcgA
91tuBKRCtwVnYxsIPp5fs97ByxKY6ciA7eWkvJyIDtQPZHeVZ5aTxd2VcRSOTMThNA23V8jIe8wf
ubIecPMidJ5LKIkzW+xpIG46QhqqQmI324Gv5W+5dXcYSiz9wESfuM+jZP7o1k8ZnAVX9gb3evx5
3qfQkI6jnX0uXGDGfBLrtmgETPUNzrpVB7DrXToh5rm5Nw/mHq3Jgcds/dNyId1ZgAG/mfAcLcNN
i5YGKQ8Z7HzUhKOa3QoCOY3PGKQ/zx0F21RMOZh5YlANm/Rn9o18wLpZqXndcZl3hfcwjXfSXTne
WCGcIXrf4Ho/zeY82ySedCpfOCTIXHVJJ1kZ7+nL54Psy5mnudEOcY71wjP4sOJDJa+MvcGp7/cW
3Bis+PWXljG6dYwzayzeFzGG+eb8s9TXHZlr9Kj0NdVp4PgTli3f0wdsm2Zm6KLbsAd37lX+sEr8
a2F/xd7+jDuRK/jQlryQGXw1eh5bpc58rM/DijxEkz3z+eapDoZTVkMnm5saWkk/f1cDAiGw7cTe
063f4bYsyF0BOnmYwiucUyuDmo1y2sEZ1DzfdrM9L5qxkWaKwbE2sQU02Z2v5tZ8LwYR5zETTUaa
0mYWlJv6MPWkxGb5xhqv3Jp8naetvcZLOlcQHE9Bqujo3HK6yZlpXuupV/9uQXoGuyFeKzjm31Oz
9nU36XcXc/+PBL6BoEMcOZiMFC9BWt4tv57UYNkfdwwzdPrctM3zoh9IYYLFtn/CX0OEzSk3uuq2
ceQTqgGsfGlwgEHq01QT79NbtAFcZ3ZMQgRtrTwzO9EC+Ul4EfW6+zCuRCbx9WnWIOvNA3rdl/4b
pq/tiaBBP2dsWpWdJcL8VxGqdZfBUreDhbsuqjVvJDgFP7FA9Ft3CKL36IdGxbrZc5+UXzv3kE3v
owuZkc6Fx8o0/Hw9KdajF+2tduVddIz3+lKf+n6mSsk09o9A3wqu7k6NtJWd5ntli7vEFTLXgtD3
A6y+TbIrL+2lOWX0QScjqLk1DLtawkOwBJtbAEQk5xlggfMDagqchlPYYdxkqzEgSpXSETR7YEna
6g2PAxODanb2+w1Y3YUvkIJUPO2nfdWWlc99dCNZhj94Zyu2pXhQItaRXSzjILGRGDrJkcjKb7RD
ziTix9gdcYDJFywSI80rdsDcVsTkmWpwxpJxo9rzI2bFmpP6fGRoBB3c7tGVuir3I/MGjQ6rQCYD
oHN7TrYGH5oXuXqx0EGFcwfckkIF4MdCNhjc99TJ10RVMvohWXC+VFPfZ+ZXbcULMJIluCCjwmq1
ic0f9nAWRkDahmplkX1oBoILN8TOz8YVz3bmrMIF+KKw5Q7Pt12uU/D5VW8VfrnpTiMZUHbNm1E2
uRfxpF3Fb1Z8dEbtfh4EP7VLp8SPazcDYBU/owxkJ9rhcgaAQ7jI0yID0fBJWOf+OErgmMwdNtPJ
rnsZpmFpQ5WzKcfNUVuMF+UVs3hzvkotLrilk69oyjSRoED9uZ3q8H0dm2fwb4pOaXFvrBDQeNGR
8KLVsJxAI+FlesZUOq4ugLQ0kA1n+NNs9Y4B2sLggci9m6st5+/DMv6mHHlPPsqUq6nxGjsQ1J5G
k0pNTvNapipCs/6cb0Jfun5icUTzOLs0LuNP0PNSKYar9D00k0/ZujJM2Fj0WeWFxTYV5VL/8Eeo
YbfMN3a3Iu+HezRcxJt0kx6YkL3c+pmw337K/pF8rIZ8VIkcJilQ7HSTgu2Ui7n1/Ox/uhVOvO7o
wbQWN4TncFU4Ll+SteqIOh37zRffkO3MLu0y/rl5/WJc0CTPnHBXvmi4d4NlkDzvITtxHuYW5U2y
rBIACWKDgJqq8+wA8Kfa2qZ1KSIn6DEcAgxGdNQ+B4914nABN7R7mk/9+kCr591d8MQgtfkHXOZI
zAXKMJsXDQwuI1HiF0l+vy+XUJwIefi4g7B8zvZIrpi4cI8OcC+i3nIC2CRtW2Rme1z2BSwxFlFz
a/o3sZD0JLvU/E7WQNAMI6pjOHOHmEmXsdRSPyL+9FugyX9Yh9PU/m995RradPtbOj5T5NDrmRWk
b4BO0srocpDYLWAqHB6r2Stdm7mMgeDB57fhRne0NUYcZJt2GHE8bK6Cpx5u7bY4N15FfoSZH8m3
PkUcvN/iEn67XQXJm8af2xEyp+mw5XF5J53MyQezYAjinB6pS+XHcPdwxGFwe2xp0UC6JAJETYkO
z2QTR1j2K4x2hw2FuAx93f8UPiub9soilptRhl/PkddzUWi+VlfluKJH5ciafuM/MNXWvFJqyIry
p0MzD3j8TNXjELXKxeg1hqnUDv9rPnVcla2Q9Xl3maK/Tk8yCF31jYyr8WA4/dK4ufTILt8u2SoT
Fi0/iwGqT7cV6PtLL/4+orQEvZGZB8o9o8CKthMVqT3c3YpTKzeVl/AjfDEQMjNvIuU95h7P+4v4
XBvR8ZlYIuCiTOhatUu+yLLcTk+0ssrcacUwXmnYHCiy0/nULZ6LZPvoLcK2H1a5f3wToS1QZoG7
9sg6kXdiL//We9UXmzNIbF5W2tht7Vih9WuDLLEJT8b3y2J6Y2kBu2AAJT4TlMGK5ki3F70iXZML
ojoQNS2IhbtL3uMi0RKkwUCm3VJ7ue/H76612nX+HQewtys0sQgwTOTia+kwFcD2XB273dM3PPFS
XGcBV8bK11luRkeAHDzmN/i4vU5/xkmckFhtZqT+Hosjw8O0f5EWyavEHT2p6oGBLABwj2iRYVkc
C5s2wlL3xFG6soP0UFswgFEjQ0f6kGxJYmNDIVwQgeZHnCdQJ4LqRz0iz1x2P/lJYVmFJJghnKvF
vhMY1vJjV+PpEfcPMN4T8cbMFnAR4RvZ1Xu/SlcptjZv+FVcuoPIVqJdIZwMwE6GaYtifjDBOQp+
FuyNHXV7O1QBAC4ib57Gm/cNKsSDm76QhWrtpsnPIvGO38+97IaxhYUb34hT2Tu2wDyoM0eg/aGw
gly9zdk6393+o2JNzt1jM4+F3iR5fk9dleviohJxn454bDl1P5lTWSLk5+yI8D7chHhUmfcgmy1v
W2khvaRnfUMwL829Gx7wGWnXC7ZdEopSzAHYxbq4uS8BAkubpLgZAwzYan/pPTIX2Ah5t2PMsTAs
7vvUm9vRkYxe+yqzKmLHBt91ndLHc9izcyNq1D5PzfqEKrKoO3KLLYFNQX9qfmt1nBoturfl/Y0H
6DCcBHpOFvHWUmWJyr6bGYcFFD9pyz/0spgCLce1cRHsZsdZRVMO/BrTVvHktY68Bp4DCM2dO1WK
exuMgqW9g5Hd4e6guRVe+P+oM4MN+0aEqSU9XszqdYI+6c55mqflVrsPTVpmZglzOtmpadOdtRqp
xNGqcVsnPryMm6tk9ueatipZ4YpqvzQuDghQdBCHW1rrSK7wSpgDiaIEFwqvqlfZc4usTsaM0nk4
mslWigbQwclgn74YRYALl7zBQfS2KmY/YvOSE9gjrGbDWn7YyoKHbUnoHF0RWNVu2he15zLIPgX7
tgto1Q60sODBna8tkIdRf7C4fR3P0nJaboY8F+fxktRBTtP1IpCE61Im7XPMpem+gEjR7Wofwouy
CJD3MrK8I+oExGexfgydn2qX+Rt+LJcBjMYyvHf6EroKVGY3m4A763IUTHT2MF5p2gHjL+lqyW0h
MJDQoCikedB3p07nF3aAVeNwmnsOhzsdMFwt2mJ6F8E1At0djuq7zsN36Z1hNf0HPxJWLYv+wsvr
Jb0CgRGy1aCw/CLKjkvavfaDE0t7ycD6AvPEyiu7DJ4cGoLtrCY8vJtbSc9gDfJz1sdP7fnDwGj0
fNgGjx6AjFocJCzC5t0W9PZ4JKS6mZFu5DxnFAjECFVb8HDDm7GekrqJ7qDdDEYwSOhJb8voRYfs
i8rVLP2BxQ4MFSYH8711avN4B0saseh1E3Pm1jb5RdysseI8MFD9X+7Oa7lxM03DN7RwIYdTAmBO
okiJ0glKETlnXP0+6Bmv2z1T3vKpy+1OktgUCfxfeFMOborFqhPTQxKv81E5CXYWLIa3A1ZZ3RKc
d4YNzAs3CMZSnmsAZSS88W/GAy2WdRBPob0xjjGVLrmoeDA+TE+4c9DsukT5us8DB0tu7+dBkFcN
2gTwxBr9OvyyZSwwdcCSpJ30uEvSU2YrdIPDoViNa+0cLV7mgeErsLtn4zlwsBnrF8Vz8T4gmF42
XOhfM6JPuq52tN6ip2mVrYUbOrt1smg3pNvS18XktZZOvjm+zJs6UJ6F/gE5NFxUbn7nG9C2rYOd
xqd2wNGK4TrZaZfC9a8GXUGNr9ZCBRiiwXRUaioBSC+FzS3pbgsAANGxTNv/TC4N/bROj5kcX45g
I/xfcbpor+Kmchs33eBmorHyALq18w9ao701vhIsItCySweGjXPPLWCtWrZbb2Smn4FvjjAGacZJ
LNmqSxyFyUQl7ZzHxS+C24Z6Mh9R2ao59vsOMNw/hcsOzHFYcNxh0jHTDfo1o+vG2kDk2CB5Z6gg
v7yGgfCQO2w6aH08giVt/1o9hefooiN8Hw7UumVyQJWV2d1Lck8YVuEjYLSRDfMqYaHQBZIf6lR0
6rAPviEabegQHW9nPhdMl+JqBFHFY/CMe+8N+3u2jJ+oFfPC/b7hFUqRBc/aBCTZ8Chr8Z3dTWLv
9NVc/7SztJFYQzNgcInN81lMuZa5VBLoND57g2jXbggHXcTvCQe2umPUom5zVtvppqaHPtrl83d3
k8nX4P3xGUKs885bHZ44SO4+OwvgM0BuFkwcOATLAqbdnumrWJTkzlrhin8I1ijEH3gZDWdWPjH9
EyZ5JtzGwTHfPKizJ4z1CLHeYvKWPrqlsAbgtrhxqhXOnrSA5qL9mCGYhf/J0cEzUdwHFFwUq+Sh
X/jvjDxsb1ksRP4aQRIrQVbn6dEH13crZ8tNwqKCQ00h5mtVgAn2C2FnUmPKuQMjMIWM3L28Evmv
xwPPvhtL2WbjYyy+b6xVjvzLItP7DMJ/R4z2+Sl/GWcvu9H2jzphZEt4Vs+UZ5tbHkuVx7mn5gR0
J/K5N4ObvPVL5WC4rLlXxkE/dfZHS+opsDfNwxrFKntI/sSdjaUPXDLx3joWLYV3nXdX2hqE9Tl7
D79M5wPCDjv1dXTCX4Qh7iyfsUJ8wixiK2/EM5lnBD3w+qxYWGVrmJ5LDoxw0WwGR7qD+AEtsFr3
v1hGM4fRBBN5Pe95lAfJnhtpecc6Sj/NqyhirTHfXkAdIeb6ncxYIO3i8YvKGbJbGsqlwt5+zwZD
JAjwuw75XGWGCpyX9o6U7qPcMJyD6Mbc5qSRImqGrDBu4ECVi/a5BXWkS4UEJ6/yp/A9slk4siMw
HOebWwjQFg/5pWTT8PWO+dij9GWTVl5hX9uaO9nEA7J1SHHHWzNOs23lZo6vEd+xQ4ibBiDJD9ps
eR+eJxfcl6s+O0p09eVZobOhxi3n2FoUQKdx1xzEfomDSbIVd+TlsZwCxnO2Ld+Cuv4cuRaQ1Pix
zbpnX2+D1XfyOq5xot1xw9OU8aA1J0A8N1YtrxYLVqGneeXMpg+bM9PO7VY6ZbxGXCM8yMu4G1b6
fV4PwI37kM7RKjn4p+hgXLnU1v4dA5YfS1ljH9GbgqUAJmuPmKxDkiJiw6QbbfaegQxpIWaraZnd
u/vssxjdYPa6iIShOiwtYPvSjZ96oElODVD8d9Otlj1ccejTrGdmhF37mpeEBo20uK322of5arF3
B3zHwUHYTGz0cNi902pMJ91VzgadwQhYlS8OKJm/5wVP/0D7uCVC1Y2X5m5+tAkdeOMUN59PFlgf
8yKY4P+fNGIbbiHpxbtYV+MFBTZOFpsaliLm9CkAWMoLlLNH1eZlz1JiF8+GInXYiOxnH8jQd6oV
KUrBC0PselzT+pqX0YANRlNIUDzYyEFehU+mLcwrymTrfxCceoBwiYHQmj0hEzvfsvU5W4ws5P3t
CdYfB/ko2QH1yKX8C85tvrToglggPSFuWCudDaXA4N/HcYuPz9TN0RZOOBntYvqWLVFOj0gh7wVb
fOZznpe5K47HebXzMDMh5Wfj3KH/3uRuwJscuJ8/KDn/TMk28j4idnQFE4XZ0hxu0V/xo2dS8p/4
0TDlfv363/nRcygr2UBwrmXph77wD360+RveEBK2EnM+3xzV8zM/eibKKqKCwFCcqdJ/8KNxKtZ1
6Hm6OEfLzoTrv8GPJvrnF+7b/NQlSzUVnoI0k3L5+E98P1/vDUkYq2491Gym6w5DJ5yGVbNbiQ2+
ww1p4aSEq6l6lmQ0IWZ1VgNl0yjNeyWCetAKxoLiDCrrOyu7N2z5y7I89fFVDK59xsKyoORW+t3y
V3qtrnyfIjqOl0AP7IhwdpJAl7IQXY08OU1TfiOhbKfLynJS6CyIswrDV3LXHB2XKtPwN60prIQ4
+PQpnr4/2nLOaSJY50wd3rIYx+6QIJCgpyXE86tC66PjkD7Ju4qg+Mgb1t1gLLwy2Jr9UcMXsnqU
ScQWNEcxMGMga8vGmWIkYk52yS1AFXxOcT9cjALuD0xa/UQWYIqJE2ekIjrYM+C81m0IGtj2Sbuu
i/hd90/CUD50IYlgg3iolUuMCbqZTXiGY5hRsVOwRjY5SlVj64NlkGaeCFaGlyF63z383KIy7LH9
CCtzp+eNZjcYgsvJQAen74glY/ogpgs+qmgom1lvFIiALcwMgSc9e366H9UM+NfHkKq8GHGEAXJm
HJWwPw2sVMuRGFGjGVNyYFMB07XI36oJ+6WpsNRL6OfhelKMbVO8p6229wv4icTPuaPiizY2cSst
GE+ykd+FjjPL0vtXWTI2OcGema/ZqtW9mgmMoAZsVEiSe5cBWArTBs/nexWSh163Mdx6FDGNRhGV
SlfsM3xtSTrKR1cujbekJK0D0eA1k4vHOIBP46N8VSp6Iwm9ayvf1XH6yv142yrWSUeOqCSVE1X1
wdIonY1Cd4TxXj6Z4AA9MXNKw6GJTVwr6VtDFa651XNeB9lzMuLhqQXw1kqZxXwJo4N3UyoZmxVs
9oRq9p7VYlJKDX0dINY3xZ4MRGFl4oSfG8OSPEwnz9/agqqHIcMS/S5YmpddykpwmoT+r8yXhvhg
BfsxHA9C6J1SHXod1UXTkpUk8pb7xbve0Poa2t0cJ1dAJtVHUPiTvjz0pbGTBJz+cuVNIiXRyyfH
n55SoBNC8RjpjAY031hqmcGyLHz0A22dSPhoReXSQhCbcjeTFGMezBLgNW9PmLWQrQclGVqeIb2m
Ml1uB/QosMoxaElj3LG60BYrOpABBs+Ej0hTkY/V5k7Yqh/Qgi/EYeMRORNkI7LYK2PDI3CJsClP
ujeFOuhRpWPFmiM0GbJ8sp4MKNhRlF6zHL8QkZUZ1HZUsI4mA0aIISC10F48RbLrpj1OnnJNhhh7
abrWoIf10zhj365jpQG3NaxvSxbWVhc8WtrY007VWwm+As5dP53n/0Wo8Gf2Pf4bCplbkiXjloFv
xg8H+p/PRLEuspIQmG6tlC12y6QADf9yAv5nFkeMTFSSn6hwkmyYs2vSXxRHk2yPX4rjf3797/JT
6TeqomWh9UEmJP1iq6Siuie45Ic7EkqRP8Snmo7rPmJ+jXRlVUGX+od0iOSRf+VToTb6e24m+q+i
fKSnP3/bsyTq54sg7NMYb5sa/TokhlIoSM6ZS8CIKCEeBztUaBO11jUTQGcO68ryD/jr+LG88Mn0
syWfFJCU7h6qhHTIaP0LDmCywBeeIKxr9kiCFqwUWeA86Jk4fcFaiA2gi87QOov0x+LZr4V7iWai
Nq+dAucz6U6dzxWZHsK4WPIKQP0qTKzJmEZ0hgiSHVGC76ch3sksXWS1IxroQS3YEUafciOkbH7F
c+AjY2dZW1KPCOILE8khMWVBfMmqN2JXVViJYJWZ1wHxRfqyACnwp2mn9tVKN9uNMYnbrvS2Yzy+
cxLtTTa3ej9cIhOYwFRH4paHb2NILxFpfW0dPdWNtowSg+eaqU+FzroXE5TKRHLVtmdd1lnT8C17
30pl4FmbUc20c9kodofRE0lBrtfgvxISpWXJn4Tonb3wsS7mVj47aUSH+EC6Vqsci2JAQSi4ASZR
Mjm5ahysUz19854sXDlKnfGNTHA6HehiHqIF6VWcumPTQqvL2emIANgoVIgJsdE3bzIDUoeGPQ0q
yAJdp25qjjcxLlbqXQM5VEBseOYatgk56EZRrBBe5pHK4V0q70Ogn2rNICkLTjQeMLVQrSVSsprx
VUgBKupz0nong4S7lARgwVcArpGB4TagZZ5j9eG+igCWCG6ZGBtbT9zRvX22TL6JXx71uCP1y1wQ
B+A2Cuow6Mw1A3YEhFVl9bElYbiW2Ud0FVs30yPE/kvmeG+VypGiipAXf1VJ0CyLyGDCgCk5Nq4g
zUHxmA4ECEs0eFbeKLkJzc9QAudw5Q84xkixPbDSm+26SGbfC+W4SnJGif7B0KZ9U8EjpGYTQhwo
3ZsvFiclrpdjpHzl4nuc5vtRqL4Vg+JoZp9ou/Hx4a1PG/lOnuhiGsl20RXJQYzreAYNZuYr2Bok
jNCmdB9HayX49XYIpvdaGY91BoYRwJtvimdRNDdBA1CYwD60brnovxFCuYgHax2TFpsDFUYZvE7u
W6+ZyKPJQMXl9j1VA3diw9jI0bNn+ORilQSh5xgyJuQzP/fSre+URW8edQhvVQUuVUvGpfF8Bq+1
rqnP/+yRCfsHidkEAzYsIv6yKuCD94tZyzx3/PL1f4xMWLvwQYLFRVUnWuXnkYkI4XlcwdOdyME/
lQURjz0ZJyd1DmmZ7Qp+LwuzDtVUdS4Cxp/ZHevvTEyWwRP/k4rxz88c/4M/F4Y89bMyrb1ujSoj
hf5XLnxa+47ZftDdurJJAM/vVvkeWk6oXwdc1XAS9q/1HJSxbD+C1ElSVGY67gWSfG3OflFwSoiL
QXmewEbYMJ69lQAPX37MBSQZ2UyXDNKlpeyF1laAq231G3m/GG/gacZwQ+CbYS3kTPt4Z+FY10CT
Ez6h+BXTezR8qPi2mtvoPEbABlfOD3yf8mKXQkxjuYh04n1GFmq7Ulwivtm0E0e3bc6q5fbGUcYj
9CDsZPj5JEmvlP2g7ZtPERUT/NDhXfOWA0Eb6Q4PhgSfAUi0Sbmq+nsKB9vadXvRlR/023CG7mqo
2GE6BIdhRf5AZPrUOkATyT2E67bO9ibZVsOSXK4MuNyQF3WMI4D1IT0sMFHw9+ImTC+JZ4uzxPzJ
ErGDciUEJRDGq+XA9hoMKl9E3yFkad8RFSdiBLiU5jdUDIxtHX+FWQq/YoSdst6BgletkZ89m5uF
hkrk4oOsepvkxZvsBoTOKcRnohDD9wz3YBpRF17G2sg34BCRbHeo0UR4wAiEbhXk7s/kPXhnGThb
VMmsm8BC0kV+UR+i4kE1H72vHBIiouJmIeN5RfIi4wG4hmTHwCWgbKAtykYUbf0WPnk4FveL1HN1
dqWdtvBwNAMVwuDz1mZuPBBYu7ACd9QXEE+fwp2E8hUe7qvqTpsRbWCI/57be1vzESOzynLUK1Yy
Of8glu/isgUd2KjisqiPFsPjeybe+BxdOY/nPlwJ4YOQrok6m4wlM4H0XH9FSxgj66RwUOLUKrRn
00EMyYKzBSuZVh78dOa/Fm/DR/oJ1H0Q3vgZWYq+xGzWVeG2e/1Wfpkn9Q86Fgzse8MFgJRQT3Wu
cYSjKhquqtkji7Vh5ed7Xzv33Ro/MMzAmeLUFxRpuzjamd6lFMgzc4uGZbF1HHs7PugZNHk+kQfg
YSpzKQPZ9Av13KKm80BBjaO+qZETBB8WtBW0Pz3vv7yuUaJV3ALlIpS4dgigjLiV+gUbgvlz4IJG
dle4MLwD1hQ2xDUnjm44VrcbaaUv5nHug57vRV56+aYz9ka3yb58CmPnI80Ab71m5FlqJdggYR9H
MWe1PXBhZDY67rZd63h0k5XO1bcW3qDZecS0/9DOzWApHsFYgNgySiFIFvmJzsC7QGMNRdbLyHaQ
Kl6pyWWPzqb/RAAkivtyqRaY0Rdbqv5YrwbzKsG9WgvqqnqPD0a+tdQV1/mXkc0v14Ce9CCf9U0E
NgwufLRs1M/zb7CPoz+A8VQ6KbX90XCTnYk1hR28B4UrnrkDDdqddHHx5GdaEyM+/OslL6Nj322s
i4TJX7gswK/U53i23d6q5S3K7onxWpdYVD7EoCbP4SsX1q4sYZzfuJ74TU0kHEt4FG0pKksITVx6
cGfdGVsMHKyfVxb0HnYXjv8gAOMNB1yioF0MK3MtMGUumouIF70dvvTwIj7ZHi0lnddRdBjZQ+hN
NLNQKELXKs+QdopFe8UWcNdd8nXmvVbWVnzFhGiTbLwHdVttkNzZ4k3axa+kZUWoncQNLOS0W4K1
LAlTBZGZ96j1+uH7Ezuph+IG8vIcOtlDtaVrE/Yh7H7owGycjmrharM4anJrGC5L/x190rSICxdo
aAgM2zxq5+DAJkKND4K+L8dLznuXvpFu6hEy3dKF29p1OvvP02P/ID4oJ+vRgyU13KWPO30my29A
isUBX2dW6rP3wD3nN5wUC//SAfEyXNhp+SidK+6R3s7fvWoXraC16hflpfAhwnada2HktQx4R7xv
Cx0c2wODJvNmGazQJ1c339voWEFM5eqDj4AGa2bVYhk+LZPQ9jtbv8tUJxA5/uWNuJy+BRTB5xZO
E3xZyFybfO89UjIP6kl7ze8KWmKuxaO3nEEimWXO0SpWuXLMueTgBEiu3m9b7uZzspOvH95afvTW
YfY6DE7J+pCV5GgChKrzmQ4k/EVu4tjZEq2q6WAyoEk41W4MGsaDAjNUIehmFt1B6aQahEwdbnVR
QnsyHf1VfEC0lMHahuYDhqvEKDzLXWSx2Wo3WnDseMf9ftHhi1gA0umu/xwIC4N67y8iWFz1C6UP
ORmt7QhvZrjwRx24S9tn+l4W3bj+Nqg9YcKMh4iSk+9F6/YTRF8w+1f2WKP/ZMzLP66Rrl6o6RKw
guVI+mS1C+91Xo8Nrxq5PSvzgHkrYv/X5qMdUVPY42hP0jePzA9wgwO/yKsADwrSGrfCeiTLxthD
u4fp8mS0KzVbYYjPFmaBkzzsBRtLf9XbKZDAtzXMTVQzbod94dX/rFNb++7eVDy0t8rk+j+gcKjX
M30+goBsQqFdsBEaVrC7AL5xtfcX3Fv8XF9D6dgEd42sKn3pwRcsbZOAhcGZ8PyBCrsz6pWZHtPq
wuvIa29hB3MZXti5mBUhCQ8McbWy6QAx2vlnYz8p4F6lfxRQejXL1FvxBaj00mU2wSTItvwet3bo
1mTcBq7kbyrINgjZ8FxXUJX6q4neyWIDimuQo4t2pxzF8FQI63Ky7JTbtHz04gNt0Mixj8yH90U5
/6Pbe3k2Q8RzTJIl0fzrpQ/tPa34z44xNMm/fv0f7b0l4ikmKoql/Nsw+3fHGOu32cKWLv3fgAhC
/T/WPpKoGKyILKIRsSrjQz/393g4/ttk5m+tffDK+8/u/qcnjivkn7v7YMjFRE+rfl0O2rZs8GjJ
820cwMPCoUgfODowiqXTZ8VtJVtTHJ9jnPE9oXntcYKpM+hZ8wrHGgRCVYm7CL8Ljxy16XMag7c4
1rY6ctI47F813aCkddCOZleISFw0KFKDDl4MCRP1vJ5OyCxoDe1Uii0Bhuo6S/Bw5otCqb34RCGI
DYJhifYT1DQs66dmStZGJ2O2LzpKjto9qq+14m0t/Uvp3+KK28Br7uNkYP1Y13vJCFehWjzFTfdc
Gdm+n+6a+OgnwVZrJND8EXm8yGndgkn6AbDBLdJK8k20hVg/CWXmVsOcHh4seWTmYWq0urOIYG8h
whk8q8SyR6DJrsZiMFJov90hrzi5yFkbOLTHkgBLDbiyEZfRBC/Pz2EYZg/TWGyzHgYuRCwSUpdK
f1Y1cOxccetgguRmribzIMYG6XjwOuAc6jWdUV5my6RrNmL3ofCCphr4cP4VGYYt6MSlDPTUWmq6
JCavO7U4Zg1kx0i+M/F/t5b37GnpoSuEr16G9tfkwqXThFe5b9xQU5yWND41GUjFzpiqyHuchV8w
Yrpt5uEmyzZiltxJj+KQXIk826SSQg1pEC9VI+lmM+5jvomBYPfG4IZZs2p72el4DcBnjmI3khdL
9ogE5S4k2sUfeAr4oy1M6T213r28hs8RTfupm/qFJPubwsMZHdTrqYu8dRTC7Bg5yktiM1SYx9lV
b4iMkNRlYdXnadAdEz2ljM2y5/USpp9sCgW9ajdVO3wo45sGBtQVcNeCdJWN+smcpH1PhRK9lST0
T22FrGd+DsspJsyt82DBVf5GC1GcqP6erJ4D60+wiDElEkzbSxUIkJySNaHjv04gkVjPAEm81wFU
Bl24Rf41a7B9KaeDGebHbj51Cx0/Xlm5ByUWRcy1PRzmpI+fDBQiOgwMUMHl5FUv6vjaaOkqkB47
mShHhmA9mlwveRaGL6GUl7picDUMRKXHq9Z4NNTvMAqXoYZqTeOi0LCjFMrXKiCitBqWAl11TLzv
FKB7GsLj7LSnB1dNNE+BKtEjQDSJtX0N9Yizaaul/sVCJVeH8i4iiiLMCFxlzaqJwbodoN1NmIX0
3bKvi6PfImZHCWC08EWU17bsP8ZcuecxnaiIbrAS1rpxx2sT1xo4xQH8BSlfkSWwyuVk7UFbV8vU
GeDS/I8VdZpfmvks7at3GHHe6lQ766O4GrRLS7pFFHX7rgpXhMifmwFqg9K5YcLQP4btbugKhr+Q
YppuMFl+tNKjGpqbGk+KDHu4uMq34li4ijau/tHFDmjD4srHsVJi9/T/7bIAjH4pdr9+/R/FzlBU
BXMZkAlJtGa04vdiZ/7G7kiBEyCZMA5E5c/wP27E+Lmb5r/iiP9U7Fi4KaYmE8FOgf5b5U5W/ku5
+/mpK7M1zk/wv1aYltAlY7eWLestrCY3badDPBWXQKncQsC2BzizmnHbTibb0Detu++L6EFl1unJ
vQXqNRPMl/ymeZ0Q1aoz46qCjBmk17GdpY15dbe86eRbwqosEziDSkOIFSuwNDHwU3+n6m+DKd1m
de1hzH2bhuBWjdNKKEXhh3mBN3D/+oX34Wv4rPlc2GpCHGDWaO9dQOATC25Vq1wjfJYk8XMaYCEJ
+RHM1evGt6iW1hInmJnIW4wyOQKiZdvGS2FAo+ebLzp54HbGcV2SLRgUDJwR24IUm6lYXlcK1E5M
anUxXql5BrmpZTQ3TLfOw22gPmq4EE/hsZfqVeE9S164tDykkSF7eL0cngp5XHnKdKKTWGPWeQ56
csLofXZagtJW6mInZuIbcdOcOrJnrcIuzc5tRFbhA04ECXuqycoW7Qg5P/Z2Ofc5/RENLh5IarHr
eNbNNOwGDHL12eGyKE8eFI1Qo77TkNjC2B96g/QaSTiWIg16Od6aOjulZrHq/exItOOW83sRa58e
YogIYpPUfWh+vVGTlFxzeAoNxMOKMjtRbgflIPfGqlZR2FUqR0btyP25okSLlOqUkk20x9bKHoa5
koeU9MwIdjkmyCOlThW/+7n8w4FV6AYq4InUGBYttO6p9thyQVMrdwJ/NBkPstJfKlKynAZ1bdFE
ZGKxVPRbC0VSSXprYU1wlKUSmC3FoAlPAU10pQT+hmUBFKkaY54P+aNu8cGTlz0y0Wjc1E3hDBg3
FAaR7nBDapGrujQefbK6Iowq+4xxKKu6FYaHWOlomKgA9FsA/lp+QO5uGdO6T7NtAlvUykzIJOXK
gCkAhrmDvWCXMAiMmUkwUwrSmVwQdPhh13CZZ9pB54c3OTO3JXwEoRlkXmzo7GTEID4P4RhAXqDn
snG1PUTRj4ZngeHiye/DbdFojRtlmGpBh4gTipAxZI9gQdd4Zkz8c09uUGkLe0dwSk5QAlaAnv8K
mwZN+PPJ/V++/o+TmyT2GWPQKe4adI6fT27i4Dl+5+z5X2AI5TdLk2fzY/V398r/G1OU3xiKoHOR
IqT8OPD/DgyB2/wvg8ovT31mj/18cltFpIiCoiKZjTYavlQRcWCwJMb8aAjLPHVgYohbyXcL8yaF
rYNR7VRvswhP8wuGODlQXf88FFd9Fqq3+NFlLteUbQQjwW3KIsLjRKeDVxqS072tAXybAUFLymcm
P3Vsl4sPhb+zZIbsadOziDdP3TIkuYzeZawv4vCaRs/kbFbZSY7W6bTJvbOYPzWkU3oFOulecxXs
9djJDMZtMm6ieeyng5Claz1keZHso32v7YIN6DXqsqdQXyLU07/9t4jWOVyM39XwiCTYREBFobrH
3jmGr3ERi0uNyWF1gE9DkGEPs1SaN/bEZ5SMTp128QP05NygU7sLtDftOYRIzZqv2hvqqx49pfox
qa6Td+pYBZFzxMYJsxVOjak/qhkic4SE5mt0TzCvwa9OdE4KH7vii6HsK+nYHge8aXJXcuoLgEf2
giwxtrh3H8w5M4wgb3AbWOs2Fr/WM4+g7SaQXHD/ZzzXo+UViLJ6FFIk5nhZ0DIbsstHe2vPB2qF
hEAWFluqDOvcZ22Ne064lRG5lPt8OyYeOlKPXPRiXQcbck4IVDqrqEkfE+CCUn/ssgcfIVCDj42x
HlAIDljQZaxbMwerGxpk9D44Oh1CF1MdkgvB5e3yphT4Ibq6GqFz80Ge2XtmJMbVjyPseTGAxMa3
AZbxilfpq/bc3krGk/F6DQF3PcybpUX+UJ1SN90GH+2rQcjmyVrK4TaibHTtM24kPSqjcd3pm3in
aev+0ofrwVuqN9qATNwn4l7+erfQYSauxyu1FMh+Q+S1K6nxs8ajJNnqbH51J6qgVy5EpMcHhalP
jsHOwo1cMsFdx3H8bno+BNnbMlctYhDrnDervC9tpUoWAVkzSGwnB6nbeXS15bCRrhg1SXT6hi3P
0Dw+Q+DOhBsNloSeG8tY+OF5txIgNWgivj3NaOMcGeXDQ2kF30XAa51T8lQXoWFF6EIG77nZmWq1
GrNF9hDLNnFaqDzcZIuG8tCwByvf9eFopqeCFz+qqA0SVxaKX0b/k8fDYWYqLPvgpj5ir6GMa7gA
zWSDF6B7SJd65XhQrTfmPbmI++ZIkMlFghfBOH2rXquZyogBAa7QT3mxFtF0dkgR0J29ltoGxejw
1bFKU9fTwb/3j4SvOO3ZXEOkB4kgWtDpr8EOjmLfrOsEMj2tHvGAOMCxGZGh0VNToW0MbyHkDpQf
5RUPCSAM8VjAwg8wFFL2Wv/Gc/U/mzfvPj1JT82xObIsrz+HetFd4Latb8Ychoi2aM5uIfPReoo/
vF33WlqvY49m7bNFByp+0regCl1XvHA5MkBuasHH/xPK2twDzF+crz8fPr9njQmWa0uTfftjdquC
BGocznILD+qq3B5xMMeNalVR8OGpr5CtrAQHYjZhEBBA8WQaFpWOJCY7iGTysuTgs4J1FK8KTEDo
4OCruEhMUQ+UaBBILOPafxwODdYKJdpa6wuRXs2GY4Z/UehA/ggfmugQfiCzW/M/uYmkcGUkwyan
atryJmQPqCdPzVfzFT1UXxWK71M77pPyZnUHbjiyjYBLv3xQNuVm9Vfh3CYPCUcEawYDQ9EG3Kou
9iYns4SiZXx9xhqpIlKTbsuTbPW5k+41VozwDNN8NyaPxbCTvANX3G18jx/ZN9MqVvg9eItD1S2E
E+ZKTwrGrPvy23xtmTf3eLWH3/LqXjnDfTJXxDBXXAocyuiW4MvPUZY7YzwaxaGS9z7MG9ycyNWZ
07XJuKc355vGgQAa7DM/+ScfdwAP4T/SY7ySeGFjkUshdDz87DHQpO5olbIsFbbx5YdRX0zVjeZr
GXsMnPrRvUV7ES+MBO+gTWusA+uRvxc//B9ayK32EGnkiQZvPRlviPQb9khuql36aoM4KrKOqbnR
EFOgrb6He+zLcaBANr9FYbZIjgHUSJQq31Ngm1TUxG6X+il6w4alc4Oj9RDxwHi/oP85TQhXtOhc
NfiYjybU0jleGzgMLFiNy6ckbzeDqtj/3G5tXgprc8wEJA1VNrT/b86GqfHrnP3r1//RrUFMJC+e
kRpCIaTCn7s1/l6ljTNg2v+gf/y8VFZZGNLkSfLskM4T+n2prP8GyRA2CWuBf9MM/wbNnii2X7q1
X75165c525RCIdXVoV+HKs5s7BWjKnwr6uAxj3JsD8Lw2xsYMsrgXvnNt8Bm0lBbFnrFcUrMtcrm
sphXmKKZrNR4YjirD6qeH9u4WtWMdNMk3rDL5wYXjuqgrTxGv6iOuQ5pGyyGwknzzlVHLWJYbBka
DTQiKUMkaTcuVONFr/V7EcvRhmGTCAo4BHRLvg6vJUJTOFSooRVCMtj9Sokz+ijY0TeJjLCVYOGC
Tm7hTuox1subc+jp61SSTo0wrTTG4HiehzWzc0jVgX/w1VXGUgyP1sixrD6KakQMAdLkAlNn0nrM
gicEOBl4+Jpl+jJni6bT6KUZYchAhFSzLqpPQ43ulkzWLno1FMTexVPkny11eA0j7WyImKtwQMg9
QqbsuQ+HU9lO99DEDVE4ak2+JneLzcHwSMilPYyh3SZkjUGVs4MgeCL9LXbGgvG3Gw07UsytBo9t
oZSo4y2sfhTUAIDeZCWx3eDgzfdS7MaQEQYaoQlLgoGYXqKv88oVSrRkw0OtfUTobhntLwQ/3EUQ
wUycQTHxOyZZaCj7ZFV18mtQgcCbbJ67BtcuWac9q6CyDe1GLMOXoI+caIrObRw6jdxeevKOu9Fb
GhN53Gq8EyRMi0DYW8FQHGHCYkEdx03TWWy9e/EpUqfWbZJ2rxbmqdG6jaEiZwqJDG8jb6tWeM+z
iq4L/9gzr8uD5ASsqlVrREuAblDV3oZZp8BKW2a13VaUCZIdNmIVXSuW36beAgjO+/BU3dasx3uL
9pWWh+t93p0jbF7/g48+1TLhramkGsAqZ3b7y0GVgMf/5e68duPGti36RTTIzXwfK+dSKCW/EIrM
OfPr76D7uC2VdWX0PW8NNAy0DYmhdu2w1pxj/iai/u3nf0599jeSRE1D0wydbt2POuJ/SoyWzCSm
UV3ULUUmmvYsw4ekNe4EXe9fQT3vpj7mQuoOlmETNUnm7T85qP6Y2d5D/5HTv39ybRTbv6sw+r7d
DrnfcjYQdMcrIq+YxQjL0UpjLyn9hWQSP1vEr5XqxlThKGpJFjaFyLz1HapBnZKZ875u6Ie1xZXh
DDvP9OZaY2L+l65zy84WQSLdWS37zUKFtVVbqGQN+k4ItL0QN69cfucVxFO1kS4sYvxKiTbJ0L12
LbsWCZXeECc7LXLQWLQrj8pip/iHWIhyqUXDa1+ZyDqcZlcZHMYGpCs1qWQzOYmuPZUUrb5H75Bk
K8wbUPvYF1pwwQJyU+P6uSpsCk9Bj8PY59CgX5qZAkbUo6ZXi4Vk9PVUHqoOUEeAjE+qoKkyz3TF
gV84J0FXmlSgMirD5Rht5U9ZxZm+zG0OPP0mLMx94qBc0ZJDmwG86qlKeVpJZzt1v4eu/Np64rss
uodGVo8xahclyza6k179e7+EWAzGBJQxrISYaNrPX34JicNjF/G+zv/Jz//8Eprf6GlblHb4OhkU
9anG/Kzzm980WaWIRKbhj3IRJaifTW3tm8l3V7Z0qkX/KST93H9o3zA/jMlcf9eY/sH+g2b8B8nq
eOOmbGEZNNkLyeM+5/13UHEk0lv8MljlKJ+ogDsVZyU6ee/ezye2GeVcGXt+mbOvOg2wIGwKLlMp
OwNlpkQ71nn1gVtGD37Otj2EkZAQqnnz9YXHnvz7Keb8uuPjv5ticOgowVByXYQx3ailhUw0da01
xoeK1vcfHvP3whsvUxmdmyYZuPz58WpR1eeRqIuAlom/tpwXomwIsYbIgrzz6+dSPhqRdJJSPl6K
ofP+wSwTu4c2ZNTPonbhu0fFDJ/sZsBhci8jdcqzgalOWfYB9OmU7iTMW8wLy9L1Zn+4k3GE/PaK
CXsjvBL2vpDP7qSlLRR0bcpDRwbecI6BCRIdjzjC1H5p0vpBjsJ5jt8k15eKZszwvE2DIPrDCxlf
7Vd3cSbOCAqt9VghgpXmtlgKs2mUrW3MF3hBbzr20V8/9Kcf9K9nVs5iIeyMFXUYcogD0hFj46Qu
YdvYT62b/eFCyvj2vniuH1+sdwNYR4STyzqfs0EFzqrb74bS7lJbXecAWxTaFnIOhMW9V7kLLbsq
4q1XK3ObMqMLDWNAGBZDjFGzq//uBYiPwy/sSj9vLF53DSFteC7ZdhcXERi7ry/z6ez07j2fTRul
rTlOZ3MZpwKTS1M/RPZc4Yf6+jI/Pq+v3vLZ6IkMKenw0AQrW3mlfthbiMRRI+c9jA91baQPZYQe
vRN/BYU9d//jvqYXf13gfezRp8MIczkbMEUndfSsUB+VckUTjMuazlpGreHk96YL4Ajt4dcP+Ol7
fHehs48rNu0yR+QfcLC5CqnMUEXnFPL1NT4fqu8uMk4U74ZqL1KeM+Zp1N6g/+jni95ZKX7LV/Ha
IRi7Yu/mjP0Gjk+RW01Tunc5Rbk43BamulR690ZyXi3Z2X99Y396+LNBRN53ENYdD2+Jy8K1Z3Gz
tMhj/foi4y/5bQS9e/izhaZPbIRtPg/fZi3mo3CWN9v/7grjYHr3eh1M+m0vuMLQwPbGmVCU0h8+
Qv3TZVo15FFfYNPIOruGGhhDJ5nM5QoRrj/2r9gpgtJcCjdZpU2/iCmlJuN2knCivrAuLeNJqEgk
FYp/Ar0VpGoIg4a90mgBKciJtXAXSW8dzelsoK5QvTjddzWlLVHiJ4DzayKGpujnFPshInzCZ1gQ
MWzXcwlqV17C3+M7KAP1c2KA1YZJ+uUxxKBc+EQAH5o2XVVhurQ9nIYkSaTO89cv/dPp990LOVvR
A1EMeVfx0mP7YGXEVOkC9b+Nq07fNTj2QUh/fcHPp4Rfn8DZaprXhW5qFp8AHslJpCULuX5Qwtcu
SlZfX2iURX4yYn9d6WzOIye9KnOJRwtBS6UO8ZYWZyqpGtfx0Sy4UdGSefhUBdIpW2uBuIhbVVwx
7KahuS2cSMd0cOPbwdQMo6OJGh0VQysB7iNAVMb8FEBHr7Qbc0hmbWfONNh7o5qMtHWJrFYOupg3
aSZp+EC/91VDHw1Z2FVc3rgZ8BNxIqZZoUBu5fJEF/HUksKZ2SLrdmB7+/uihRBTqxMvA78pAMo7
1VXXu5PGNqqlYpYzxHBE1OvI7NBh7Hwnn1b+q2FSjO4TbKeYZ/VN5m+soZrF+iuSk69f8OfTzt/v
1zjbI3RKgsc05P06MAJM4yG0N7b/l274/1xAPt3e/hqextkCEtel7usdo8WV7XXhSAsncC8F6m8N
mTr20kOpwvN2118/2ad7rXdXPVtN3KYjjTtkTyKAkOWLPLD5Eq5MIOmi7P4wr37+faBzTkokcqnz
nZaReEqNYIOVS6Zx993NmUvw3Vby/+t79+s6Z2+yStI8NXSuEyn1Miyfqbvh2wFEVkXLr9/e5+Pi
15XO3p6RRmWflry9LCPXgdyDHG5fL/d/msv/dJ2z5dgv9WhorHg8IcBZD3AS2Ea+9qKezBbikCnc
VjiJhU8Bz9NWpQ1kTcdITG+SqgY2LJXQlQGySPrd9jjCmCDo9WhRYKXr83jtFttYHGz7LYtBcNAX
Q2rjEP1gRnCLy1kUKAu/bk/Cu/XxSteEvJvaPsGIq9MSCwmVQG7fI3c0sVP1SvcIdQRzibWmmMjJ
ie5OUN44aYXxuFl6ollUsnHwB+P49Wehfb7g/fowzvYGoR2rQYy4C/Gn++IZ2OeHFAzvm5U/pNGT
E+CXdB2yo8NVkLZbW0LKYyav+OXnZlLM2FZg0ktnKbZJNZzF2Ofr5rYBQKlld35tzKTwuaTtHHWr
LHmrWL3KfG9JYGKBvnnec+yA7i7udXTRuvaaKcUh7eRNX0Iahtvyh0f9bLqHF4QuUKXOaJ4tLJkb
N7kmEg5IOiw1BzQj5fuvL/HpiCPlHWqDgqBOOxtxim35qpMx4voC+XW3SAjApiP6313k7BNLWqPr
K4PniCSApHjda6PeOdnwh3nns2exyDg0cB0YNrXSj7uttDHqlNYFAyO7hF4k5/Bs3ej/8cLeX2S8
iXdbOl3LHNAFFYu9Bz7oFNorW8v/MA+MnbHf1vlfpS1NPptvrEQUWgZtYVUwmht2EwK3a7Wwe3uK
3ngpSUQwaxewEuY6mW1+/Ifdt3be3xorFe+vfzYqWr8MLUlmHSxDmjKIp7Zqq1oHIDhPfWy+5cNN
JIx51vjL0MVhlvlvtuUsUzxDRWBM9QInWa3DW7nWMDJ7KlkjJc18m+ZI0L9FafYgwqrGP9yyX0Rq
be+CkAweSafhzHlRbW5sI9ikckpsNxuZNiqHiTJAgZelbRRlF50Hc5JdxtejFDDMJ68d/S5phAK/
C03Nj59to6qGQ0w6p45O3EQBiPlSnWc1JBsdGacWqeXcdtLkoFE/AA4sOtK9bKncmUVwUDrsZUVq
rSwXyk3gGvO0b+V9qJTSlSUjh3Ehj3oPTnfROqOiFGJD5ZBj7OOPNDB3yOCcgf851Zvca1hiaacD
lwuzla+XUzPHBmeABW3heQb7puA04Rxq1JGNxpBwpVtDLfatSsc6FZd6D/2VErQtX+t4ixt1mKWN
2Kn1nRx3k7LkfxP/ogjdF7eDLZpmm17rlz6S/6RQl45BgoFibjPjPhd4tLulrPIvPorKvFqBcsIK
V0xErUwirLK2exS1TV7kqQc+7tyZeJu9oj6xZMCIRCfiNtc12NpSY+1CQxngwNZLAf4LX4mVGZQ6
wrkeIutxm1kThNdapixKX79oNH0lHHfKZ7IvzHyissC0JbygStvkebAoRrnYcBmZyZqve5kml71O
vIFFcoePRjSgnSX1S0S6G1VWaN7hXS4wwIf6VkmluZQ+Fn6zttz+EOfD2tJfu6xeS3W79PzbAaRg
GhySmlSFIZsMQtCoRIUDGI7svmu2y1Oja5d5aOP0WejYbBQN/2gNa3+w5qmZXZk9SSpjKlpybdmA
15F4Fj3jAybaZZq9athZJNu+LcO9FUChrVNURvHMBJOS58YksMq1EQ9T0XbwLDp23jTz3GfTIILJ
srIN8x+2BNK8dOp2Ee8R5Uqg700NOEHyEsb4eDAeOfiArZ4dUaTsoL4AdipXqnfTRIIYkxee/kKO
K8zj3qrL1g0wFLspTgpCXKmMuTyyj+6mJc/RjrkLR18UqrkSyks+BtCFrKnNaImy1qGFpZ72bSfb
E98mijvGEGVz2mqsbS+UtYQ+RwnJRHGUudwLJCCjoLkrNmxzkQQFCI2F093WUbtrKoCSmXXnV82j
BccjEABzTGvCsYcEUvK2JBn0fZditsUfqcRbzeX8YkdLoWZIejJUcanV7DnzLEIjeSpEE60EATKV
7WH25EihN4RM58lRgxojnGbDUWSrmu4RiNUUFJVBxI9TbkJkycCB5rXAA+va0yAmGibR12n1Eoe3
qUaI0+DfZcVT1sAj74lLtWCv40H3CuKm2h09nFmWZIcGuIOJSNCixOaq91TeoJiqa8+99emtCjNm
B453HbGPYeLtHIpFOcgrJ0qPTswOq8bJ75XeBdrNlWRDKB5QQUlueCm3sfWgVuZJB0jtxcGxsJUc
Cv/wanTusy2RAe2FIXu3YpkL4xCbKP29NkvniS5Gx5ZAKmUhmbIrdSU3wGyx8TeBXS+ouZSc0hBL
ejLOV5vpSOs1Me9lEEcaNB3d6mdOhTKcgeflz24uPSlZMJc8aav02kLkxDuE9dqhsx8r3m4wCDXJ
pJsOPJIRspJpnfLYysUq05q1VOnzokbSIPxl1rDLauwrTVTz1vW3KM0vhUFCo6KTttUbe1ltjr3F
YcXBtpqVyrUx6Mt0dP52GQZobWqJ6NntpIugddZm224KA9hPbC/LuF7xWzeJl22sPFx6AX5gR2sA
rZF4R2FkSKQDfjWSORwPEkeQ72VF3VQWeY4Gvvje0G70iDkv1wBNy2KjmBUu6lzbNnyUaUCWi6Ml
69JBvyATWe0F6a0Cj0jUzsIhjiLVmAItgQ3WXP2QXAZP0lgKqg20G8W6LjDxY/IpXLAj8T4qbWgF
BHh05VZAq4IHlW3Nhpy7FIxAcJmKhPgIYxNif8h92I5Oucjxv6KiKFtUGSox3GELmxiPU18zG4Qe
8vX6hFgFsSdH5r6C9DDcG1GyDoArZW2HQ1bKZkKBT+QBVLAeNesUsNxqAXZhpZyOdZuxlKNy6ldS
wipkk5y1HAqkO6CXeKsz81BleIhtQLRaN7PS19qMsORS+QnXUUseFUviAETBzq+69ElvHunGzJxG
3kQBmSIleXS66txrNkQm0T60Yb0xQEEavX9VFmSFIoC1qNKTjO6NQsI4njeevWqF/723lbVtO4t4
MP9wWP64kQQVpuiwQ2myq2y7hTK299/v8bwgceq2Zb8qL2NcCrMq/cNW46wV9PsVzraqsoESJE+4
Qq/GG8s21kn/ZibdwdSIAoYZGevHRtnLtgPVwlpkIJeB5WDLNOdf73k+fVJDoaGJecmkH/TxSTPZ
KGScZhQ8ykc3JaEJs+w8LJS/Xui/E5Cn89ELiheWqo5FVSopX5kQMCp/bCujDTv/+f+0lRFw4L3W
2Ff+8Dwro4Djl7ZDUXRNMOhs6z8d559tZZ2OM30Gmf4hEFncZ79kbfo31QadhxBuPO+MYNl/0Fa2
znf9Z3c+3t77YV9paolXVvSkHM1N/So5tbcOidntwTAPGdnn3ULbhAdWtZAgzV14NUYeVuvy4G91
MPuILwMibWcoo2BvBWSoELTmTetwVXFypjpIiqGF2YgJGww43BMSWNJZvHcvhyd0GOwHBWLefgHs
RhAgSRTcPIvfipUAP97tdbZBBNUeHUoVi/5CtvbmtFnyt/4zpbrsuyCN9JptoQzsPp8g7mCroZE4
4f5Vffh3jmSN8YI8yQJKrOp8x78cySY9u7OR/PvP/xrJo6d/JBePhyXqfO9HsqpqSB3Y947yTGac
XwPZ4i/pOdM4g+41/tBPfYT+jaKrMOAF2GzPRtXTPxjIkJ4Zqe87O6iU3j/5eeGkCSIN1mMgr6Ky
KialSbCyhEADUIZ0H3JkRT0EW85xXMyGpZglmkS5emDzTmPv3mmNVZnHSz+rZp2Xsgq3xXMkdyso
f5eDTgBWDWfL1kEy5hnWjeS6iumY0OUsZahTOmEFHf0V0wwmQ9SumyhcGJECeq8B9qhFqD1hn1RP
CZSgJCHHFKATXomA7E4fIg6cVCZiadKg6NY4dXqhQ+MlnvSRsoDoO+0pn/hJfen5EOpDREWm5ZJW
onggkAkAa/pdKdcb3/FJG3Wcx6a5DiFTDnk0487g5qn7ALOxrty2QJ7r7DZzxoM7bowAqEBLNICA
k2M0I7Grh/AeWU8NTnHTIvg+dqc21h+TSJAo6Jd6IhZKIY9nVbbjVA4xBcXmXG5U4g3ivF429rDp
h/reVWDNA9UUWbrsav3YcgqtgoRM6eAmtMRT1brTRgoRURKhRiBB/kSFfGqn2rwYDhEK0s4SbD8K
ImzIHhJXuaNjaFdBUTsdjGR2z/MSwCPdjUmqk9Hi69usE8wuYmnoYuYmxKU73bzugQfV+kkOnGVS
pj3Az+qpGQh7kPXh0Y7pMkiYNNWh3Xi8CFVSp6Yk9n0ohYuEvPABZMz4EaXYd7QsuM3t+BIDdhKN
yJZiRbvjVvMrtjNoVttY6ZZ6rTz2nb7wKv0mzqSlMNtdnmX7svDvOsN5ltF4VKjurYdB7uZtnR9C
L9o4hPnmoaMBmhsJAXpAxGKjftdxrqqp9JinOtGxRHt0vnOvyv3W8BrQDMAgqRWuapdsNmAzjtCX
ElAJE3D01IEyrLoCXJO1ayx7JYYcLyQwHwF8xiywuc/DvDzG7lphcpd4TK20D42Z7r2wDF8sg1MD
wOqbxEYR2xegyhxwkx3TrljngKH6ZliO9eqo30dqfQpqeemXKO3jDh9qHpJ642FlE2xsXY3zeRgn
V6ArIlg92S5V8imyOtqJmhXDQQvyreyXy0RIk2HEAvWFWDutuO5Iwm2k8qa3i2VR6guk4RxBcYPJ
aXPyCzAWhgIHJnTyneKFN7HvvlYm3hozGg6h7FyacXnRR7D3NTu7QGTC3XlWixcoJFuaOnXtUXTn
kIIpGFNSEhhvZq/91Q3+l64dGhx7zjqqaUO8/8PaMU7p52vHbz//c+1QvrFjQb1P0ZmP5L0V01K+
sQf9ix38fuEwvlGN5O91mU0ZTH82Jj8XDuMbTS1oMeyLDPvH5uifLBw2e6mzhYPb1lWL+6PBAEb/
4xbIcDMt9lCRkvogL8o4J/fWXdQD2Dgd/EJc5MdMS04yBjNHjN4/vmpup9x7QEimqdk/Wj0kQVO/
zLz8UnbFg1PURLQajYNKJXsxc6KdDAjdIXsYV17mwxt8i0WT5NRSUr+4sSrU6y6pe6YOC07NqFl5
O8/LtlWubySXdJ3UxYEYttNEItuKU+cgKfNYMTcFFjQjHbKDB7/brYz8lCeCrIs2QOzT7xOPXVsa
ndQcSLgBf8P14mmN/0+iDstpB+YuxKsC5FXuTd1Cvk3bYB9TKKOgRqYzCeWewIBXLgPnYeDpQd8v
AqDnhYgng9rsG9hRhd0dI9pvRf2mt/d5PBAREoJTMYH6VpOhgLCOTWHsBFuZNtWBExbJzs++2064
4syzkUCrCG9VVoTMxvT0iBzUAKl4F20Nf8ZHcEKEFrWVEuoyMHIOx+WycbEd2FTGPR0horzNYfIV
vrkN3WybSMqTRo0uVcwLffw4KYzodL4dGFM1Jdeqey7jaOLa8nKUZtjDXlPSdYC+eapFlBKHdDnE
6sZTY3c/2M21TBkzS8U0gENoePJxUMIT1phtmgWnvpSXUFhWsmTtDSVYCEqkAcFj+cDBvbbmQq1X
Kq27nnjIyisPfKSRTsxRL66YVE9F0LxSqlzIHb7CUtZ3Q+ofhVIedcN6KT1vDoQB1Ah76gTOpQ1z
DOuYIQMco/wEYRkwEeQS4IeWvs7UdE5NAXiZsQedT9JaeEEzdu5mrFG1v6pw3oYJJEk1iSY55RAJ
sA5AGESlvCoHVk1zURLFXtv2SXYiUpZJachscSqy6ABkf+Wa1dq0Sf1y1Z3s67dSq5NxLe8Td6A6
L2AOj9HlZBioyUxo9U1IOUixQUHXwcmz+vlgkvSgMvk6ugNRu+C3gsHxFBuoqjjaIeGo+YAdn0xm
BmlbvyQVfjpTmbfZPfrNu1puiV4Z5r5iLjvQYC6bsJyYGn7vjRm0GxcPowPts+icm1ZHwBDXyLjF
tG4PvmydbP1Ozgx1n4nLsk4XUtA++QoWDlS/36VRqt05BPwM3RqayjKvlS3v/3LIFSqO0JATkiel
5g5D2DznEdwh5D6cWckMQSVxgUO3bNLnIRnewmx44TG3aq9NLBFAMc27XZUYJ2l4UaCBWoZ/M/Qt
RZiQenEHeQMwbF2SJVi6fJ/ID2JzMRIbHOlGZ5xaUTvXk+qYCwLnh/4A52CeoeH5sen/l65Ro6NL
yDJnYw4WY6P4i5M6zGLWjfcCcMow5z//c42Sv3F+4FfTBhup9Car26+TujFC1PQfx5SPq5SA4wK+
gIMUFF6MFu9WqZE6wBldxdoBksb+R8cbbTyIfzzefLzxsz4VnL/WtOjVrFJTzDKQVoS8zJGH5TtD
4FDWE0/GbQU/w7HHVYytluLLU9SEpNXbwX3SCIhEpPE1aKs7eK9Wb1g0xP1nQfdGp7gd2ZT0chdH
hedFcBgrk9FIvTEc8FPiVQ8qhLodOeypiy1JuPOuTDlzhHd+j7JH7oexjjTxYHnMdbjxTt8793JQ
bgyPwO6uuuxl61lin20G7jaWxVNUOjMYR/dVQy1SEFGqKMYyU73L2pdWmscyxEQ3ExIeeMcoLmJJ
wqwNIXUIdpw5ALoF2yhmBYxzdRlSGJUjqvRVIXBH52+NympUmqRfVVBvlWooljqaprDp54Gp3rqh
Pq/breRg6leJpFcWiVGTALPT8+9GjkVDo9qRQIn06otMPKjBW+tGHCrU5eCWyLjVe6NE5pvcJIkg
LIV3XAYt3Ux8/n5YHFv9JTe025FXG90ksjqR0b6FUXYl++EdfSL8XaR7ydHCK9L7mEgYxNlEusU0
O72Fk9+kNIJkep2gr+bS8OTKxoUUuiujcpZMgLOuzZetE29zFWd5BD+lF+GLyDDipGwSdIwroTGP
RTKvzWFRF87WsPAVFtW2GaKZqbakFztwC5qII1iOTBFkpXCh5SYs7hEHCtQH9KTqTdclDwFRWHaG
hSV8iWjPtD16EdZ9z8Bum3BbnvNd7ijQxwOeAYrAuZHMjVqbpQULb1TeigE0nRxQkh5jhojcxiQt
4uRg6gXCk3TWFPZ920jrhlfnycvKg4GmVrycZmc5HBC0iCI1c6hkTFMf92NilcsaAVwVPaQGpnRZ
3+ohyUUJMdDFWD+NE2zu7i5woeiBlIXyFxoEftOdSoxt20PlxbMjSbfmMMy6IVtVKfnObXJbOujU
WjDg+jCKRmr0a350aybafZhJC6mlbOUq111t3GryvmONNVv9EJr1RPLShYVVsSksvgXPqnNj+Zdp
A89adsEDHVrifLU3Hade4lwPhjyJYgLrchke0TCThJgKcOOxCLclqaIl59R/8+SOvZiqJ914UgKo
xX85uTPpUk36OLn/9vM/J3dBQVXgr/t7Bv85tfMPHCFGaw0iAAP60vvaFcgsTh5Cxg38o9L69+Su
f4NUT9iYxp+agUHvn0zuOIV+m9w/3Ph5UkkeSBXOWdtcRdCKlKsoWCRsnUiBzZdpSNjBta3tPIJs
VWcSsrN4MA/u3l3q6r0WX2flrCLahM5iPRcvmrswpn17pVsKVIkZNR3Fm1nEUBb7cqtmyURt+JLT
U5anuj5VCFhqpzZ5EaQ1G1OCAm/MtUoLZyIf1AvpRPnJn4oNkCV7Emhz+n1usYgg/a2QbywN2Bls
ouX8LliG1sLluzPL5/b1gL+N1Kr2JZFedWXRMVfINJ8siFzLGLpmsXSzdby1khkhfv5teFvQ5eGL
QToYMUny0yPFiTEFfVI2h2Rfb+nH6zPKb+ZmuIXBzD49AO+dHMKxRJYd0klODiXKL5ei9RZSOTwB
zz9a/RSggWhBYs+1cEUGhZ9ty0eqPHwxCTTbefhcrJPmP7c3GPkmldssQ8iVUbUuLo7VhfFq6TM3
WsrRI6pQ9Uo1TjWAL/M+0VhaJ94LsfUA0LOXvNlF6qwibeSkLyQqeN0MVeewDp7NRXJK/CX8EWWF
+PnQkbwd7511E5xUzgR3VPMmUBGmzgWcGiQY7jwH9w3FJezWNd376Da/tF6JZl3Fc3Xn3XPIoN3a
hem6E0h9XzXOcNahvFe/t2gR6GCnM5q4LZh40JkX1LVKEsG5lZidwapsVu2eqW1RTso9wouIcOzH
oX2J6fylw7LdNyuXgEqVuV5fmuXW85K1nS+lq5Ct9mt500HbnDSbACR9PC/kasNxzIwPDuiTbD55
Ggnr5pXjHzhNT6xT2d3X7SaT7mPlJSYs0Wt3PiU1Yho5TPUrhcRydRY7F0YJquJRDdaQGh4dQjXR
rii4SRfimRhePqENktVd6C7dExJnENRGsO3uMgNwP+kwgOOmwZYeeTK38qXantzrKJ3W2rrdgkG5
8xaAx29iSCE4u59IDllZx3SHOf+7v3YUqkeUMCfRmw0wZwZBif+6DYawo3O0JvYyXReP9c66H+b9
LH4hFuwiNebtqd9Vj/6Fe2EuAVG8wWSc5bvwpG8EuH18Re1OYnh1LgBxsCoNaQSQs8utVD9I+Obg
bhTBra5s22iPiEoQo1PtunZG3ne1sZRJe6FcaXfGExARdjMcYvi3DnzMODxuBqj1i36m8OjDwfUe
kfkjGQgfw3uFaG4rvmcQQ/3Agb8lR7y5rfQDBORufMo1GQ+PxYZMc+PJX7jX9dacSTh1LtJgpr0w
evpyBVl0OJJuaqUPYGDSB/+ItJ2YHlXGVwu83j+Cw5chcF832oTjucJQ62cqKeHOJmxnVXGkr2uA
TDFOrKETW3DmdCZR8ZwRymfu8mFGsd0CkB4tnfjVNIHJ7syLelvT+EZUyjy0VoNlEM31lCDRqevu
mpYEYjH/9y6IrIWj4cg0dQ2DuP4n3Abdl48L4ic//58F0bS+IfqQWb0sG/LaGKny87TDPxmjc5aG
jjkCL8eD0M92DlU5cBvAMDGdCGVc9/5eEo1vWGCVv5tDnJL+QVWOBf9sSTy/dW7ifWPS8yslzDSl
XVmeRtaeYIVpNoJOQq46+7Sx9G3d00QEUD01ypidk4pJNdYqRGI2cVL5eNwZxD6oxTOKmL1i5g+R
IBJYce84+Wz84Og48UnPh7nc0nnpN03Nlt63i5WmQFilim0ZIKNRUzglnK1Aiq6DSoGkb14HQBH1
iuTtBuYzHsN705PfqE6tOv3Ylw9WRB9J8pddMyrobqsinsoZi2hrbeuE+kGWl/y69shmf+qV1ULP
2gvdpnbkNxvH1l/aRGImkVcasSHeQFcpTfVjURnM4uxkzSCbhMWFXu1Vd2uYD57d7SLTYCn3qegX
a5/eDkhl9v5SMKcPdZ3UIecjuG25cTFI8VxvrIPonU0Vja51Y1YjbOGEcaCwSU4LyC1iZbF+hhKU
eE2RxKbSFfq+QwNEhDZrqbhHNb+lh4LZHxVze20XUkcehgrb1nNkpmXEPka6Ulh99QaiUoPyKkDS
0TgkICvNd+GlLyKyt4VfvZag2yPPmFpwKQJPWZvI39nGzVXee13cF6ZG+sIAvrNc6jgkHPhLHZ2G
obnw1eE2aCJ0T3q/F9oOAQvIAT/a24l84RQBjTMoQJTRoqafjpWozgeNRo6zbobTgZqjVVCgBKfc
8Itt69i6Yql19ULtOClowyqjddG4JEca+aHX07mer31AUK5oF732WMeXMe3uagQD6CkTfRUtIEQe
MYpPSqDNcSK2HeNQy4F3gl3zA+RLR6cjQURQWAWiatIxk9E79UO6AAyjzWJbum+85MHXa3Jahlaa
1kr2YCnSix3GR+qyT2Ho7SqNHZlZRrN/76RIo9eEao+tnt06zKCvxRqmGDUNH08Jv/38z0nRpiUN
3Mi2QVHSkB4rPT8ZAPY3sEemqXEy+Qn0/TAp6hxHLNz5mF8+tCo0Mc7fXFH7gQ/+J5OiGK9/VgR6
f+sclD5OilYqurSiULLKHJBW8aAuM4m41UHf01XeJoaGyvKu7wgSScgjKSTCHCrtu5PRYSjhUggz
h1BHE88gkiZ35LXr5HNhObtcaTeNUm1dk7m1zO+UhHUaR8WVy/4DKfAxVPAtQTa3TABAmjXTjLVm
XFO/XWjBE8UvkK/+3GitqcHWIZEq9JfWPDQJuxeQuyL3NLCFsJxoW5rci1qAkDWaExVNzbtvpYYU
4HGu5Uerfkf/iI15Dpk/IZGinLqyhrD1pHV3da6iDgfx0Trf0evTs25XFW07YQYKoRAoDo30RlMA
GEUNSexkPA2jxMwuKJPIxMeS45uC4ubblcxly0XUKldH5OqXodaQrGXRhwmrVUN7Mvdt9s3shxVp
NNWolN5z0HFuh0SwCNayDaSJzc4ma+pNHjlPaXGDJWSuuvmyirw7vSftKTI2uStflMC6OzNYNz0O
Zf+iTh3qNaD/U2WuI453BblbVb4eeib9mqTZlAAcY1uZxyFN9oqSCVShzr5VAsQyIr3NEmB7qDaJ
ZGlUoEho9WufyBol2QpowG1mcL6zxX0R2N2m9IuIZn3nI4X2JBVzHgp36Ln1tWkEdE6F8iwV9tKA
1jaopMZKxZWbezdgROeoCRZ1dUrp95bl/3J3Xs1xW+kW/UVwIYfXRgPo3M1M6gVFUSJyxkH69XfB
vrojy1PX5VfPTLk8JVFqstHnfGHvtR9oPiN3VEeIg8snIySCm4AANlALmhnKoXEZuDyJ2+SWmfbJ
Yu001iqGzu54LEe/oATvnbNCzkoxI4rQZC/SXwF37UIis2L41BUxgMs4uNnwqk+Tl9ND5QmdQq9h
UWoZahWEMefPWtLsFObnwgI8HUfXJMsZl6f3VcY8lKijxIhO3JNzBEyaTYGTSztK7l1LAC1KTfgz
zS4W0oFP0JdCruFlts/TPLxWZvhiUmiqQ0qf2exJl4xXEQabiC46hojk7ZSuRhcwAvMu2409HiOo
MQ2ejIxF2r/3LKZKM9YRCI5x9qfkvf6/ExsLvMqfz+L/8vU/zmLrNwSKDPD1PxbGP5/F1m+rWlOz
FRBHSIrWX/rPWcztoKGK+7FS/rlAxfWrE3/7+yFNVftP6lPz163xr6/8l/q0UZqh6caw2zny8Fba
RUhWR3PsB/3TrAH8JIrN/Z6ZSFdV3VMK4yUiKaJGQDTB7spl7UFbuq1FHTJX0S7UmVpIle9MOeL5
5qwKYj0NSs8Mb29v1K9hzf6JpTNl1+Z3ZnlM4VKl56gArVglub7mBSy7MJLuCbtFGdyRqMdOEyGR
MrM6btTi1Fbmi2bq900GZ0MaSyw1JZp9mxrNJuwhdjqazoVatzUluEXpcjf2kc9GUw3mQvHVtdkr
TU9h+6xJ5qvRQNccmQkodKGWXLfo4hMiVUzAbSA1o/IxrQURSAsC/Mk09o12NJxkZ8rpGk9lvQtb
vppp7sbN+mFK0bOo6ROr9z2McYIYxyyoRPS6qNE7XoGDlmdPZHqvOFI0O1T1LCKQ+tsdA6bOGVhh
1GhYzDi7VEb2IEzSP1P7UozFU1OTHbpMmuTWPBq4krA5yxgZFHTcQKk8PQUl3Ej6F61GKjKbIFoj
I76WYX4x5zqDF7z+LOf02OpKuoXI12+6vjwJhRMhT6hp7ZKQlqJ9hrn2xUp0dNMmYLyocN6Q0p3S
YeT15i9JOO6E87XFXTSOykYykXjhwUiOuaZvB0QokYVHhyS9FPmSkX4vywZEX81IRS59vbD8uYUM
rCLDsgomdtKhJaiyb9u93lbU+PyNktoxyEmZyvT9w2zB+J0cqt+FQDu8m6N113VMbiYU/KzEq3Op
dodEWq55qXiN1sieA5D133uSrUJYRLXa+h8F5eTfVJVkmP75JPsvX//jJKN0RFPDCcn7Dd1yPUp+
TJ/BuzlMpenDkUnyOyjofpxkxm84qakpIcKRZG6s4RI/BDBIgKlPHVtDjmkpsC//yVEGj+jXqvLP
37r+y1E254QWpHk+74SdutKknJx5OjQUCjHb6VGbsKgLo2bBnYogb5XuQQ3LjwQAyKHLbT8Elyhj
jdOrxDN649HQ6deYQw0s3ioSDtWx35pSjxVN8cp2PqRYxxw0w63yXDBPLTtt1dc8OdVCRkB10/I5
mOphz1iCsa2z0e3sm9JXL5y37shGqDLhwHXy01gT46fIrqM+NCF3c6G4qTx7ZcU2kQTljiRiCbxQ
US9BNSt7c3SCxWy2UWvZOMPGXSFXRO7kymXWnavpxK+lmfrmol84uHctS0B0k6OXF7o3WL07iMe+
/JI34J1TNjd25zYiAWWcBmyFINZhkFHn71lK1WZJntZ/pC2fxgEXziy9Rs4IQDHaWiSGNmyXFNav
cxUH4CPgMOVb4mmC3g69PFqDy5hj4D475IhCMXt7UDy3Dj5dREXw26udNNlPiYDhoXZjIBAxKsIh
VED1u1q5kwb7VA3Ev1ZYk6F6sJjeQngIzPjsaPG+bQgIVQv80C3Ua8yH7XKvdpa/DNTEnSBPyHQn
VYMOme7bZSKHE3CmYwWSHa8BT74Rx8c5AUyfLZDqJZDRdAdmcpWMkJA40y0J0u64DUgK2QiM45IM
xVrq9mWX+0ljkRUxk58rjEOXgaUEf6VFxnk0mXcTJjvprMaWZ0q9MRgojGdC6KjtswTWOM/lHCdb
2pKL0kyXJOzPhmT4VUPNLQvl3rZvda+z+o72yTj5mEj8UWFjGLIp1aWKoUdNub4UWMQTyPmZOEoF
QxpMUIWOjUpuvIm6NGlaXx9J99SIho4/wvZVlfOPCf7qpPQfVpS/1EW9qoEPgAtf43KBwVpc5v6D
fAN3KZSTrcH41sbPtFYXzwFhM6r6EWnopS6ZwMbxVbdjCVcgca/5bLuwYoNUKJz+8a7Mxrc4ZhzB
MupgSNm1r/MPqbeOVihfezRVwxQe5E4J1AaLfkJcX4E0zIosPyrt565Fe1QB6uid5ky/xPoVe6n6
1OAhy5JUvU44VtH6TxuC2TZNLPxGXUCxVuoNr56XZfNBCoGGm8uLmVtEklu7shN3DiN+3Wie255E
wYhfV1PwQCmhnEhYzYS6QIq8spOeWbB7ae7sJi7fp4jwRpij7S1CEKQSUkxVeLTk7mVWZV8edTqX
afzOJX+3KDMq1iRxy8m5COTKrY2WX0wCy9UQaBrelDY0NhpZK/YKkOXUEDLba+k9M609gfT0vupr
HvFTG9GXjtlTO0k0YrMrxFFG0LqpiBWfFqDg8dWxjnGHaSmCEF/1/tQnp8YQ+O+ibdhJr6nebYWQ
3F7NdqVsfklKB13UpCgPSxiqH9NoskPqtPTQiYwuV3vU++61xDNNz7Layyz2usZ9K6yjoennJiv2
nCMOAZA9VnF96DDWDpsaDk06kxyrnfuhP0l1yZQv9vuczJ2hZT2V1ruQx0OfFTQCCVzrfKd1y0ON
iE5H6lyC5OuqV0vQKbOYH2fd7YyeR2G1QoYkLVa7MPwWzQBZLF8l611a5UtyvSWByiMvaxARHS27
IgO96xpwKZMQ6zyGDWJuolSs+qGYHxoHO5Cd3Etmgr2YLVGieSFyb3uESRsKb9asPYVvAFBurfMQ
4zGD0ECIJ+h1I8vgL4Vi214KgrBhM/umk58W9AY5u3jVRj8YKz6wtIuTvzNSIOzq1hgD9jgbBXEZ
lJkSCA0n9YTkryXkbIX09t1yacxl09ZfS5lM4hHujBMeavZEchxiRnWQedvivljo/8bic8qSl9YZ
93ZfFW4/zzUzYotkIK3gZzZ9FhJ9a2jfG4Pmp4N26ns2nqle7oaiOYV6geNULXZCMS5FRINqTZB1
7Tr+3o2U6I30nKvtvo3XVExkZ//ekolpv0LPhxwLaiYV09+UTGRG/rlk+i9f/6Nkgt1t4A0xcKn9
UeD8qJgs1gyQCqiWHJb2f4zoflRMLCdoRy0ZH5ei/k69/b+KyfwNSi7gTBBuBsBHxfxHFdP6wv80
h/v1la+//hMQItJ71irxmO+Si8k9bYfVxeTkyaL2auO5HNmzqW3iJWLYM3DyUtZ+MotYkQ7XLDeO
ao9pNvpUMZRHiN47CxJQX69xRObBHLRzhqpILj7nvH8yaoLHwwXneZKe9KRxu9HcDn0DRbDPUNH0
m77moUySJztFI5rkJYDo5QQlJ2hrO5BibR+pzQk84cY0mCCVmhcRzh1L1W4S2TVa1IOc9CsNjW4G
DbBkr4NFnYce6ItsZk+xnh3iiMarpliQkbPKcYcFYnVuqpeEo0FTCCuX5KBN8wZdKZZ/JTooEs7F
bAxCPF1Jfoqy6pgLjuxYZoJePkp1702D/bwYH3XY3ir2FXbjK0u8TVDhiDYiXby8c6bxasrFQfTL
RzjB7V8KP87fq8r8buYAk+wFtmJZZyQGpJ+c57fOXL7YIsJQO1E5Jq1T4KGntOiyFA1WmL7YOZYT
eZRt3w6199kER5YZEbvTmOlUrN1Hq45IlNF9oeTXTFZzdNcWGdApCmfiaEy47GSckU5D+HrU5RxU
xpmkKbet4n2nx1epsPblNJzVSWwBuPurKq4N2Q8Ugg2CmR8KimEgwPB/NVcaIRem0oFtw5439Aqv
wZUHnT+sukVKEZj5ANi9f6I3vdnmvEuoLoToTlgvcBJrOFCMBbiZ8WDKyYGTdNgYONhjbqI6UU56
nO4jVKqziUS4QETXsqDtNPk6TcujPprUJCR3SvEZLoSnxvj5ZB6qEb6Oq6uVn44lkSykPTvlJ9fi
VunYQQ1mYCeYgQoQx5K6LTJ1a5qM9mzbl8Ke4Ll03+BBCjnoUSFvlGS51vBK+lGcy7q4CFX9EEVE
Lbz6CY3wQevRn5gHzep3pqrCLiKJmlSSVgIHir9Z5JObdORTfyWQZz+Zb05JJJlqRrcZTGoCZkyv
rYJECSqjSYOdJIJ46j1n0chiH6A9jDLGHaT3yCGoS0RJxUvwkMRCvewvUmkcUiW5dub3eiGEOcwP
cTZebAF6YwV1TOk+QxtWD+mdWp31mcT6BsaQoFiP69xLiGhNqYk6ygQeEq9FZd4Q5jkp+5D93UT7
TpMPk2ly0QN5c5U+tKRF11h6FqG6BeamhNgf27hFAPem2vQT9kQCi06zlN/FxNtQquSSAKFnpGA3
NOfLoMPeULYTkTxVrvqDnexKptGNQ0WSXiz1lpj2XuZZj613BwhTUso+UlqvUaHGobooRcm3S0Mx
NhGimLbrXsgwRCWX1rb+lqn6cxPXMvUfwbVngDvjk4OM0KHNqO8SFvO6LPyKqPq4xZWd96RNN6cZ
tz0aynMsDXeEY3plbmibrsSM6UCESuytSHn5kuSbBRitRT63gPsJGxQDeanypYvFaewVJNkDSvV4
p4W5t1DdJgaJTwkCn1R8QZrHACtbC0N/qLtT1glXbcWLVrxFKZrP2vBLRXsPC42ahx1j0/hDGxGa
SukJLmuYsKKW9lYJn0dR+nZO2tR8mzvTNweBOMc8GWZ27tb6CSgeZQcfb/NBx80+Ks6ulD4NtTva
uOXZupkSTv10ApBXbYDk7gTepYRoRY2VsGoWgZyQPDV0h4lxuWQnEDlWl32yHAcm1+pk+hk6h9ae
Ir9MpjejMj+7Obw2lknEDYA9rUpg/xi0J5E9uANLiw1/6r1a5N+7iH2rUnXekIzWLrz8e8sOJNwa
COzVuQ7O5+9mzgxdfp3U/PXr/7fswKyNSVXVTHZ8RFijivh5UuOwkFCpHgz599jO/0xqKEnQmVOv
4B1aswF+8riav/GnAdTSMZf/Mfr5B0NnxIW/1B2/fOvWL1YlLVazMCd0cAdI8T2yv8tqSX1er4jh
aGEWYpsfcaVWrm5mL/ViIHyKK+zS3SRcw9a9JbXv8sY5p6p40HvgHFYSz6hfEVBpswNvkSwM4HE3
0jP2QGdOam9cjUVyQz5lDdfYVkTdsGkN7Vao8l5T00tqTZxji73Nq/BxWZrzYOXEOeYbI+ZDrDtf
cjPRUenCGCEn2ya+g9jHxE2k/ZJdnZSZj4zq3GnwhRPPvJlmNF5YRTrNfIvZUyo0Z4I8sz7E3hg7
YC+Wbtf2HQdYscE4Qh6GGzksoKx6ny3pPtGxhHbLpyEvT5qcYKdiS2XMw63P8q9miNklbLZpR+Os
odywzVM1D09xlwYJmKK24/Z0lK3C4H1qop0+T+WxENqy4V/QbYk5aFjY93Z34MnE5xuC34n1jZwW
HkKCDUcEQW/Zqcs+2lJ+6oFyyGjbexnVAom9vjoZr5M+o917ny37IsdkNzmUYX30vMj9vrHl3RSR
awlc12o+q+o4VdbDPJjgpPsv6jIdrHp8laPh5KzpH/bAe9YDfCUgM08IDyTSRDduoSV95hY8vpix
HA6YnRSiKqwaZdvoy9niAO/s/nnEWTPPX4UeurVJQmzeeIZhHi305PNAm8kwql9SBtX5o5EMp1qM
D1LOEMCUoLJnFTrUNTXLrM8L4eUMI/a9036ZTNZjDogQZ2UFAPUsKvNhtmEZmg2nZr1mFBuUoZa8
w2O1tYrmopKouSnFOXReab2eOlzGNvMHJSHewZahMBlrTzpWEZNwaoFFfkx1ElDS5CY56cnpmeDD
LJlKhXnNHJjmc9V80ZeXjpin8kQoxEOMyKOzUQGqppdy5ZZcppzHmhdHzn6eEgYNRJGGptuwXRzW
af9C5BSMRJGoZxW2liCMVunij65amA0VKGmaW1GHe2HKX8AR0ULbNLtceaHgBgj7YhvLkzu0ssIO
GUsEKmdqj+zOyBkjCagwmRoftEJ3AfrsJDPf46sNgY1EJ0lInwx9gha8/2Yc6nM+N+c2hAU1LzbV
rNn5654jXUawTJjYC2KyhubQkva6TZSIwZvzKMXNqdG7ZxTWj1OoYHlW9kll+FEt+7GlPhJCfRBS
e20b427Km3uFvU8Yxsc2DRFOql7u3Il1xFB05MCXgSqyS5fUrF7PSWlcmhFvAOoZs2XbylKpyCJX
aSxvAOdFRI5N7DCZ8lqR32wqw1oe7yL7c2YPltV3I6KebGrcXLVxKcK/iqiDkEZSBr5MxHCrFMEV
ESFZWR9jvTx2uNnmInkZITx25EMWwnZD61lHlBQRBilbGVGW7H6aaf4aGv27pdenoTaO6OnOsda4
gpAS1eL0qMIvSTQHyoDGsIaLE0VIFyrhRUl15v1j4+O8Lm3s53JyV+asRjI+26X2AmrcHXBm1U5x
q4Hh9NGtC8Wu7Ugtw/Fe6jrpvBk/TXwN1C5KywBoMbflIMG8a7eSPO40CpB1566X5bap+keVilVy
ULHJoHTILFwAMrGR6VWTrqLC6+64sYkGoR63Zp35ouFBqOBiZCtzLisCNBTBUjKqmAbAA1bz3SCH
Vq71c25mz3UN06BPiZKsrlbUwBkoSuZPK7jotOjtdWq4DjRZ22rzZ2nb3iypR0ICHvMCTDSd6DPI
KGaFkldagrjOFQujoR8ZGDXF6jVqJlh+yfBpOl8QWGyTYr9YwQBfODfKF7vL74dM++hnpKIqTnw8
/IDLdrHRPWclWKW5UO+bSX22ZeutS3tsb+OOfaK7Cr/FOO9SOf3M5n4rpuyp4v/HmnXNm8JAK16e
whDmE5KB2l5Ok1of1OG1Uej+4upzXPKniLDIglm+bJ6NFT+CDCShHx9S/Z24Krdt0o2AxNCr3wqG
UIpkvkW8PyLp4cVn+39zGeWQI0L5r5EJAfrob6Y3lDh/nt5QfP369T+mNw5lFFFuuCPW3dT/jW7Y
g8nMenF3yA7n6roH+8/oBh0Xobv/Wc7/NLrhz2GCrrAM+12V9U9GN+D5/lJC/fyysej9eXTTylUD
Y08iOwzOBmEmm97PPtl1lLAJlE3Ex5fOIywINQpWQEPsuJbP5HS+G5qtycOmbyJCWNKDE287ia6P
83rLkFS5zvfTrWC6GR0Y8uLxUud90vo2WR6G73ReA7IGO8W0HewgK7YNtQJuN9YwN+vB7r6uisPq
Gj9Gklft5gWdjGvKnm4cMFaY5p3NbV4VgdbsinFrA1XNfa26jgzGYT0wLepIHPcVayekG/sZa/mK
w3jfs/c1o10VH+hZZ/nVgc9hRzsTY+kcPi/hlrYEHBfz9/6lY+LSEwQMS3hfCT6V6g6UvM5uyNnN
LP6nV9Bw8Bz21RFUHkyq4kW5DWwhvmbIKKHcWZsI3Vi0bCa5dKdKRo+OTyLDMKEpbld/Lz86TpOJ
xnWr4B8T++ZO2y3HcHuzt7VzXGRPepZEipFug2GOADL9fb4Qu94FkWfci8jPuYkrfLVm8UHgO98D
/0v3dIZeu628Oaj7s8C/bvnMOvLwY+o+06+63IGLCzTMLp70rrYofrazjpo3ZDmX7JVkLz0N63RA
DtLCrwB68iowTSDiTTxUYx/ztXgNyfz9lM6qswmvaIpi+rINhA/d2lVRgE8RfYcT3vTonRGUmwhK
sVNMYdAL4VLHYLiGnJcY99p8LVkWUHU79IvlEd1QhL6/XcNlyQOOtvqVtD/yFXS/+8DanpBnvIOK
Ri7xEAZZ75PavMfSqStXWXgfqFMZ8cNXOhjPiOQeC6SlRgB0EiZLFLnUPdYFBBvXEt/9JuNWKrfw
Wqduw9KAi8kFmRuI7cupP9TcjM42C8AfBqR60X+jlHolf8J5Hw5sXV+l87B2GGf5Y/6QnlZ9yRsr
JP3RIFlT23z0myiQvzETsADIQ/8AWUimc8nMaGM8AVDemC/qMSHQfTMfS2JZnRteo/gu2RZXeTd8
yV7RKRRb43t6fB/340nnKny2gsVlwXVqWZ1infTrtQxz74lHxkDAxON+/StD0yPTYP3HsPmw4wuI
kkp26+g5HYgB0Ta+BuFaeMUOsAImGqxT4ewR1hWRLL24xRxQrmFRMLnixAly3QZJmMZkY2ucu9f6
c7i38v1UfGqQDzMSVE78k5einUCbbvDSHLSva23tRnfpw/ApphcHYTMRp+BVSCYtToLt9QOBwuoD
VAb9/avldy73784nrfmaeFX9Pr/a15bv7ABeoeSjG3G/4/fvN/GHhfkUrH+gPkQ7VTvM9rbP7rPq
IeKTtbj6wpDqZvFbmN6FpZcnHrGQ8iV8lzDX2lv7cwHGx0+O5+mUv2nsiXJsTUpzFcOp/UaYU4TN
99jci0tYPqiJq+OvirUNAYuQXjZlGLBtEvVRLz3ezukO58xDeKX5Y3tnQiDH5/JNOdtooff4YZ5n
X79aT1LrquOGgbYCajs9WpavndVrt03f04v9ar03V2axKClVbdcpLp/ou/zQX+jQ+EDxc/jsyahk
lvyqEdTKQO41O1FUPpJCEu6RGYFLbI/5cTiU/XPj55Y/aAM6+vR76zOM5vue723jbrjPpD2PIq/a
cXk+McVq9kbe9G79qbQb2bcOyY1EiOpmUOI4h6bbAxat4trVGPAkG0ZLXfSudCdz8jEC6+jO8UfZ
R1qF8q49S3vzkkI6wwt2S0YGfBt5fu139QsVVa96peOnVyg8Z/HqnMENMFNnp7eZL/IZN1991XbK
jrzbnV66vD8KxqtXTD+lEuB1InaRE0471O0HdbFO2cdj+UlfObnNttuam2TPQ81/YXV671bQq0Ex
34kz+A9lbxyChGMLyNF9qBI1va+rBzm6tRuw8YnwZfkeeeOMwNcM1mh4aSOP90Tl6BTF3Tf7Nabq
vOW/hzzrJ2ImQi0AQ4+LzdTO0toebJRvhuzrxBXl7+NdGJ0M7YgSVLFe2i/igR8UuPlmPSmjkwV0
4dUBBLuXHxGQSva2eYOI8F2KnxrlUH0a1yg7GJmvdAo2jX0ZG8Hgj5s7aVO+ZYykl712NR6o8Z7V
ZyO7FVfuUqJHn8EnwJzgTfoUJBnX+68r+WKT3Mteesu/QQS+Khh4n8PP/htDuvptSLYL6lHsIZ58
PzH3A5rMjQoE6Fh5sGOF5RfHNNzp2B5S3Ole9KL05znA0GSe7bvwTn7W6KlheT7RyZMuXfIX3juP
2rea0mGsXgzTEy5hQN13fqSO8pIR4jRIMh+ehAfqSHTGGhdcHirzuUzuKNvr0rX6c8kRGeEm1oPp
bWIHv2+O4kgehhXuitqjdpjUh/aiFj4mxW/Ke3NT3mOAEIUblW7z1h6Qij0tOO37csepbSlXjULm
0H5X5rvCpy8A8LF9gVy9EdvFC9e3km9++YY6DudGG742Y0Cn4HViA55bwy+DeW6OKQn2Tyji9NOy
PA33zVtENhkI200LhtvcID4Bp0bjsA1fpZnXekis7fw47zXPcDVP7NXFdz6l4MK++z29b9/DD3p+
Bi3hbtw3+3xx/9WFtorVymYribpC/RuNLC3QX/0Kv379T/NKHYS/slrDVq8W88D/KMuI/kQ9a7EP
XSeZjBJ/FNvAJQ2qLviAfwQa8ks/KcsYVZpsdTX7d23tPym2sVH/tdj++aWvGMuf96RYI8ImKS38
Cj2+TosRwEpISED7QHRWKZ7tUemB47HtIAVl05m2H/8+UbOe2pJVWU6NR1AvsgPbz42w3qM6Y8mh
3E1myaBlzTzijEfpTrGmBUPfnXQ4S27igFvQdUxe45dQCJRrcuNHUvewSPPOgeHvoCWY6/RaNzLu
0R7iWKIE4WgtXm+bX6Ncw3etahE7w/oxKuubjF5nI0uzNyKGAxLn2ULGPGB48zh7TNi+NoOlu7VR
MfKrqu1sJFvVfGhTfdO1kB2EQDbAQseQ400od8xhsZ4aKgs4jmQ7rU5Mtd5sVliD/ZaGLMcSLbpr
teRgrncdWGstq/1EAkUE1UkVe8m+n9eDJJDkU1EHClPDEudWEtKw63pyGKM5c1NpuiklV6dpfHZh
/lDFhA4vAlba2HJ6DMZVysO7NFvZNu1Das+HItFfE316EE17Efrky629SbM4mChODfxyFsqdOPLD
RN1KMBHKxR9Hym2AwISh9Z6MDCTOb+NS3veqfSy0lWW8LwXL3M686ybpmjndNTEHt64dboAHeJJb
gx/qPGIP0XFwsBRVm+Sgp0lgh9FbWw46sA3M5YyANSWwcIXm6b06HhIsa+PLjP7XDqb5VEeB3u4Y
bmOFgIb8qPM89JdZZTwZdFLjptb3jO5Gad4LJjph9T6qcPk9QzlI4kjzQcGEam9RUSrty8IXGQsj
ym5lEF4swKVYe6MMdIJfm8ELga9XrPumIEHGJySO5vJslweT0IPEq/mN2BgGpdiO2eB36bGv7ufw
fuD9lE+tfDCzo25Qm7SGnyh+O7C13LfYg4e9HImNQRFiovezHwE8zs1Ow8bSVY8ct3VJxZRyaVLX
pze1I4ABH3zDX68yIVzFM6Mde6YxnGKzowRePeTadpyDJfdYZxBVy53FNV8SGpW1gof4JW8Cw763
ePxsS99IPBSqOC/xuUt2S4f279JhR2n3VQ4sEWSFqFn+Hnv7XqMXTbNLjbYMPAfop5hJICY2rhNQ
lxu23CwT3Dwk9JfSqeGyFNM5TB9W2ZnDCjRhE1CVNbjw0XMSceq6V3O8dVKxJxIxWKf3bPA77PCN
DqN4idyUYf2AZKurWHHT2Did/Zw6wDX0cZ8OjUbpnD6NJhO/WEq3tTTmm75avrdOdE/c274cVbe3
mRCNofUK7eptdOa7OA2vDkSuCudyqrT7WXWOg5xdMPN9TZAh5sg359UElCzSQcrH57nodwxAt2nI
hUYfCyEs26SD8jSNfFo6+1EggaIZecugx6U1Wm3U85u4EwxVZRSR4k6dSzybI6PIeCEibcIjI46T
kRxYYLpaUTyLygA5t1XbuwgsrkECstXNTLcn4tOfy7b3CVT5V6NtWaOtt9aaVKKZf+P7sxEP/Tqw
+svX/7hHld8QMvEVfyBqf7KaQCcEDKjxi3j4kG7/LNAGQ7herisp0VB/tf2BODQYn+oa2mpWg//k
GtX/Ijdi7ffTd26td/nP16g2xliYkUvtGNq+cB88pzUaFwf2kYJ2IG3lR0hG97HNZj591kLmIWob
qDESyG9OGX7X6whCjUDUwtJaw8MA/WGZQtR0NHurIMLIBCqKaT9OI8KY0nWMxQ8pfkcHi0F/VfLo
PdcvDazOONfvItwmA7wAUdZ8xsogbCDNa9YlHdDOwCbaNEb92BbxNh8YHoxfiLxFMoIrubReOhX8
Z2E8dGp+XLLsttAZVywput7aZPMs8Vq6xiuL/liGcrapRtIHqjgNEM5eCzs81jINvi3uDP1Nq6tj
Nk18XMa9LHffioUIuvh1Hr9aZniVZZmOZLUxymxf6vJYc4RV9fg4koAwTvA+tWEdIUO6075kYILT
uT2JCpIjmNKz3s87tZIOakph7oBQjeG8hf1azhOb2Knxvd1DFG5wMDsx3VEeaW7JeKHMPsEOT6UF
E/+2xJeKJi1rxB5EFJuqhImhTvee4i8szU2Jp6QksFybu6BVyoPFHxJW7GONZ7GEB6dmWxLmvuxk
X/piUNyqqDvmFqsy3cndEDQ2MCR3ZoQ+luUtHT7Krt12aJorFk+DwrAjF1tDEGYB7GWQDb+W8gBs
1r6wynMagj8iRbXXp0OphkwawgPO+YuEUVuV9INIcJ8w5VJGZ02E9BR2PSKVAiJt3QRVE/zfgy31
L5LNFZ3LDyqCY8dinpdyY1nJfq4H1ErciEADNv2o7h1a/kRWtmZZu4pJpg8+PT05VYvFIWleTatx
i9i5xAxYUOMfiQ5wx3WlMY8EWtaeEvU3S+93FnK6aX5u62kbI5PpmYE507Yh9mkOsWIK60Utpg/F
YaLRLQeFpJE6N13Wxn5lWcEosSC39efCNE9q3RwVJXUTsEuT0J+aDCJ5x0pxdBZ/SBXonAMx8OP3
ydJ8BWLNwidiRZx1Ic204rbKU4IoeUbpYTQfqApcZHnuzKou49tMWB+1SezWuU6pEfpWP7lLQ+Fa
qcybJDJOIanbHSDlYQIVSMxXxBsjm56+xMdRESdMs74+jZ0riq9lNW1nkNKqPW3FmFNbOu6UG95Q
6YdRVmCiWfBH5GwrMqIFLfyQanZIVQ32VOpZ4onI3GNb9UGVovft/oe781hy5Mq27K+09dxprsWg
J3ABHQACCDlxC+laa//6Xs5X+ZhMllUZpzSyrMhMRmZkBHD9nn32XjvlfrIEKVTx1qfsb8EhsImx
rkJ/0x7Q27TYVczsw1CLW1wfMyUTQTxGfNUJ1C/I0YGtSkwinsyWE3XJrlTokOZutq1r9jMVO3TR
1Scaq/LKTXqc8fiA09xg97pEasNdosMt7lnGpolOnkq+ZCVcorhvboPO76dnh6krvUrMnTHGvt9O
+0lodpYRMj1A/czLXSYBbKsfZ6x5SDlq1tpGp0DzCsEbmbJLis4e2MI2wyujDjV4+L14d/f8VJqi
gmoL6FM+NmzGO0t3xooiDoK2K73T3aDeLGvNWL0G8BUay7K7BaFdlTuJAhx6S1lUgo6bHTEfnIlR
uGoKiu+YCnjBSsNRlpO3qWgPg3yBtueIxlFHLPMD1OXkVLYC3ZLlsfVFt9OQzkpW8cXXYphXpI9g
CsibBM+aahaXShNyeHIZvTloJW2dbdN43idNv7Xa6V5hOzr49aEtzn7FSySsd3Xw1GrMUAprAqGJ
t1Ovraeq2A1q4VRx/UTXLcbKYV+E8OFkY1UvOR8VF4Gf+Zt/7nBusYDHcbCsnlgXS8tO6j/wJAlj
8R/8DBP4Nx//YwsGRkVVGMv/whwDsGLKhopJWZV16ACLzeiP2VyxDBXzMhACDE7L+uyP2ZzJXNfZ
hknM6MtH/Q0vkbygWn7xMP/pT24sAJafPMx+g6AgZXDSi3B0Rq11cx1GVql364qUQ9lG36kW38dG
7vKaPvOQeiIiACpdUu4LIKqrlm2SIC6B9uI4CAy1XYUKdACirK9G49TKFnFEtSrQxOJbEZBoCoKj
370qCHkRAK2hKo+ikF0xGHnmwBZJ6Nb8bmtjqBzyEgetDE/UfTKqtrKHeZUdyvQSK64KKzKaou2s
FneiBqJdoO1pTh4WV+TQ8N8rgnA3WijWcfY9GC/iJO0yNlhRZhe5sI6VFGdP7LQqdN4hpcjI2KtD
eieb1cKJXKm5uOvUnlt6fR5Ewe0t/8Bykg1IdCN2vrfSYa0PCg4/eCszb9KWoskIx4HOsVHqXN87
LhuUUpTCJhXqzKNpxckG/74FCLsSI2ttZJ0jhanb1yh+k3EasURgJ3HKeVkx6R3IdJqLmiRI1lIu
eYS1HuJKR7fMpk9R6nZhxTdMiSncKCHXqDFpH5LFwYXs6V1iCR76vxtnvjtQpRPQ0qVTFUyxgAhb
rSTUN+bxBHVgLJ3SBPQ/9ow18iodMq+0DMfq9N1gMg8bTKlNUz2UUVh7YVacVV/b9yQWKTizWDlG
HqmJlZnxeWvYLaJrNWwn2OwFRrII1VVO8HtVGvJo7qgg4yjsZER81FJW8g1ri0R0DGxp/SIp8tlh
iBJydjcZo99oEB2abBNcvzhYTg6NJuLfuZ07sJfZHaCRNuG+5YKYYhLrR9qjhsjL8VgXOsyv6GXI
r8MUr6H5R4VIqg/mAXNjMClfskXHUMBirIdkp3aVrYUYrBKRTNCywNKau6KR3yruZnyxqL8KiOtS
Fmfx+G4FdlFMtEJEv/R8o6jzItYYqIrW9SlWosCJTczgBgoNWEa6wd32EUndUcziR7moRBJ8IQ8+
QAqOPkm3PkvsIQR11eXYV3VG1MDAn3WEgrDR+97cxgHwToJgeZLdCwVqaqpii1XbC+2LJ4U1U4bf
nkIh1xfKbTsKLq9iO60Vu55oFLOuTcmDwOxPQS5SqRSKew04XoD8ZlEZULKIEVGvVYOwovw04Co2
q6sejZ4vcEkZ2VDLw/wWqf1xntGo+uJY4Ym345Q6hpF6tsy/RN3omDlLEG54DS78VJC3Pa8A6gMR
1yoeXM0GmsIKFOe2HzonTsVtPea3dFD3WZHs/tEPHaRZvBfUu6Lc6pz//+GhY8Cw+stD59eP//HQ
0X8zSMzoSM0LzZ58zP8qwiRngOlrUPuXYXV5sPx45uBfpa6OHI9B/yfDKk+KH88cZlwN9yoeEUXU
dXg7f+eZI/3FfMHT8k+f+C+DLDFFi9inWWwqAakjye+EITnFaXPoTAXvubwLx/uqlPAtdfuk79ep
/tBH92PDG4/OYxHUHr7uEnO5OmikbnI7z1K3ohMOKPJRHUtPSCwnrsb1YIXHqGAxkhrHocJTjRIm
Yf4uDOUshdljKA/Hij2cXhFsjJ3EmNZD1h9VdmUqV+E5r9+teS8YpUc/boXDKBZA79VnNXlU28yz
2L8KRnVr+uYBSjlbotwlPOnkce8FMr1JOaDJaNjprI9GBLAiCtddGb3rw5iCaiEFM1ojFEYNbc2S
wX4G5gakhZvWTE9sIUVAvWpDlbomnNFz84HOGgrsyoaAcJ1sQ1NkcRmBRE8q+LYTh5VUVzRTBnIN
F4GBthTipzItHtBSVnIvg1thphnEEEgARQNqQ/omZwsV3Ub6JUW4AHbXd4c2oBxFmugdFFj4pKr+
3Qk510tJfcEM9CSAMLelNkSFkwrliQwmERQloeyQmWcZ10fYYbM5bqxZpTCEGpmaNOWu9sU9tYm3
VBWumRI8mkF3DrjKO3pvhFjOmIisARl4lsZ/9EVUXnYuprkUDRu/a0D/6UygA/fXM+EvH//jTDCA
DFgcNbyL/6eg6Y8zwYAkwJ0Wc5WscBuVfrJk/V7P9McbfxHFfpwKLJAkdkRcUhHGuI/+LXlLVv+K
+vvTp/57cd5PN9G8YV/CCyTbKCP+Gqu+UaDj1mXoxhQjOpbAVcafnsZp4r2OnxhzbPE5mOmriOAU
B8qnyBjVW5Bz/eGIo3oNUs0drIE+xCS9iEpjy4sG0RD7sPzvDhW67PL7UsIrqE3J1QoafR1X1NMW
OVB18Rg20XPJsnfSZhwYVvQtzv7B0MeVBm5UCImqIX61xOLk2KBnB6UmTPZVq75HQ/+sFc2n2Lfr
nCsw4BFnioW7wSq2agk6yuqbx6Euc2eSK9ImswquKzPQfAcGYsoMWsE2ky7al4Z2CEzuyX5m7c1s
dNSw2YOFIzcMJZu2RJN4XdCC1QTFPrI0j9PW1WVlr6HmFTWGiAiKpoSva9K3ARVUXBsWqQ9HQVOM
7Dfyz2pW7NQYH4QCsnbSF7epUY8iJ3Gb1nisgg7SUSI+daTK8O15Rf4+Dw36OqFlAzQqwoesD/ex
0rV4hwj5zOZJLCAj1TLSF8pEiaV6NhBk2goJKPUdRfWx0ml45TOJXcyUNSc1y96r0JuG9hoj78i9
5VlxfyX8axLrinXzrFuXhFnVDwY3pBcY5ArZ9CdrjpDaMpmtD5d0yHju2B3bwve9ejbOkhSsI6sl
iVBtYgOriSLuWdMcJWvcjslXlDanSpQfkdU3XRVviW3Qq+RL5reMVur6PvvwAtaWNinfaqa+izXX
5VqKjkUE72z4WIT8DPofBSVuQF2IKTXuYEQfmtwTiTdeWL94pYjUNFPmWyQUYiUU4BbNl0zFc0d+
vleMvdzPuKNGR4pVu41IdBVAccYQW1JhERVT9vJS/6WSAzSLRxPFISL1nLIKqRuD2l/zUi/fILGs
TlM435TylcSfXVYVr4aiU+0kXU5T5SlVNLcyyZL2gqfxdKxVYW+U+oNWgDQwK5q7+ehKh1No0kix
SkX1Og7KYYgyc1WbUYoDiyx9EeILGFIJ6SB5HScdOx1DQGq8yBir4QMUTszTNqnHr1HFo8WjXV/p
cYG3MYPJoFVY3JSEJCuhuk4eIXIGbhvJ95kJDqOX8HD4qv5sFJSZ/nNvhDREGoaCvKCyeyZ69F9k
CI7dP5/+/+bj/3X6m/IiQ1AHyM7/B0fmh0dA/o3Hze/PBo5ynPEczD/uhNpvxhJcEg3rf9ow+P3+
OP1RzVhu/C+Z6+/cCUkD/6JD/PKpy7/cCQ2j6xXSnz751hABDEymxmRMzIT2XU3s7saWPj2TxWs3
3SIz/xjLbFPg4Aa6sk1E3TFL00NIg8SmKWsT8ghn3abSs601TcdMKO9EGqk72fSyVieUoK3mYtiW
gbhNfcIwmHmhbhyIr4bOKIFUYpuyk1Jt24jRhmzghiUg8cyqm0iC9vYsBMRtIAkEIzONwdYUkxRA
sl1dqJ5WXfRedBo9PWRATXwNT9j8ZPIUkHXsm/irSu2pTvBiJtPMXKnUgKJLnMKcqlVOVnnWvv26
d0clX0edcaz7gZVF9eWn3zmw5QiiYvFd6/M+nKUtPR6rVoFw0ZKRyU5lPCGIv7SclHL9HYQ1zn0J
XdvajtK5Mn3OIuy8umR3LRJIs9Xx8mlV4zXdi4aLUJ59L2cvO2evo8hCfEzX5SB7QC/RaSY7K5oP
fWAtGxnlmy63X3616dtnn9DFSKOiO5FyDGuNVG9OYpKvky6EXhikdEwjfk4GqwedjFX0xr7M9YcX
i1Gy0rUG09uHLpfQInFndjCk2d92xeQILYZJNXB66W0A/RsE5MaW0mGcwRHP87Qo16pfMNiH+ynk
4TkddbgnBVitcvIm69Sr8kOqPgsKqnO2mLjQzdVxncIPLwXZNqBldX2z8RPNm4wKwCFqtT65xXyf
41pWtOGs+AWc1ql7EvMeKy8aQQH1ulLHxCaEvO0gzdT9iEyGKaJMo62Vyxtf0i7DjHzDwVZMBM2y
7xaSWqyjLHTxK54bVm+aJ0bpTk5AfKe/k00mK71qokCtatMirKjldGBiOeQVPSJ9+lGz7eDfv0Al
sNUOAaL1m6nsnonifQxyd8gS8+gb2UvJ7zTNNdTI9BLE/qMlZ7ug6HZZ1XttlW0heLK4ikmp6kzr
FSmWSGWpUG/HdLDnAWOoZjmWhGNdyO7GgFlEV9Yxtc2dJV8S1LzVoJFYGug6YVPCTSNwZZGCgcB3
JbO/UrXJJSA8RBU1AuTOQK7n3gSOUanugVDuTD/b8gKi/b3geaBl/pcg1JcmqsgoCY9iY6K8G7x9
cXpQtbKhk9Pt2RtUHb2d2uRmeN4H2ceDUrtLxKzueFNN3VkScuJHOQAaumg0rBrhfJlN1e5SrDxT
jftAc4SkcaUsQ/XD96frOPGNQ90McFGMz5JKslkoDsOyBGI4WYW94aYDzWlhROZfxYdKMfnGUo2d
EpiOgGk8W/KVBn1R8oLIquvRlnuoeGHhZmV4QxK0NTrHzbXZsfYU7uN+xoeN3wQonjlmd+mEPeEf
/aAjVwnSEWQIKV6J+MV/GHNYvf8CjORp8evH//GgQ4clnWtKcCb/bIaj5MNA+eAZ+G8KapHS0ThE
jGo6tPM/Pej4EUInIo8f7e9u8fnl/vqg+/lT//3nfxpzeqNhmdqM5masswdJIZaVbRXWVCLFlH2e
uzWsGjTFvAqBIsA3hZOPPEw/2+DIfg++qdoK3JyzzIB0FjrSqH/UEAkDUXZ8I3xGwHHVCqvSAN1L
qfgJ9A6/Kr0hDlFfB5pjH6ya1TNPi04KnLQSXypVWdeg+YPcyzPTDnhpykX8EvXEa4uRZJmWNAux
JFqpoQ5k4b1UvnsOzTB+ULL3kEbShZSa5ZS94UEreKcUAmEQvxwuuoxOoAzzWuiujfguSbCBfNIh
7QDvjEQdPYRJWViYy5LWbdQA3622btvsmIrzQpp1xn7YT31PrUnt5GL+bOHRLyrcTCosSpn+DFOt
72oderfOgVoITo0eEYb1zeiz+1n0T5kV7ZKI0Iowu0ElPkx4VH19wIGmZSwbjNdMCb1cTZ7MKHgO
FO0QltNqBnmp0f5kqqQxm2AjNQUeOaUitBLczEQ5GyJr/TD4SAfj0dCDW9j7W6ELduLQXevuSyB+
Vhv9s+VbR1OP1n4+7YKx2wdmtpb4blbqm8YOtYvvRYtQaOJlde9lRGQ6Y7yrk1lf9nEXtvco0nxz
1PnQ8vXRIMXxhKdLNTlMgfDU9KFnZsJFjl4a7tgxbKumi+G0FBxXnKATjLZ6vIndTPhah+5USLLJ
oQmPN8XkGGmDk2PPq4rwNgJqroJsm80APszxQ9eGr6g4xdU9VQ5mpuz9ZCSpQn8I3OFUIi/O9fUW
cTkDzn2ox9cGbqXUJI/yqNph+a4JBidu5PRKsjcECqsA2Meq7zEROGHW8VjnFcMekx6xibx32kAr
Vne1Kj1XYxS7MKWckuFhFaqyqwXlQSWOZZipN5uQMF+0DvFtSp02as4jvSpG9mqUUFBJ96o8eXWG
n3pW6ZTsZqjNwjnwgYJOCwRLI9UQdP9oG7IJ3RVyOkUSXPrl/zJiAKT8dcT4y8f/OHlFlGWYDBKW
J1MhvYqe/WPEwFmFzm3C2QATBdDppxED2Rm5lxNWW/4frfqPEQNsgrEgGPBb/e5Clv/OiMHm9C8n
758+dZU/2c+rzlj0/aHvWh1YOMBJiTjPhNiUlyfeikRNsOByFfLzuxo1mUy1g/ZFYVLo1aD+DA6J
iWIzXzHg1qqAnARYYYDkhjw5NSUkHrZMGtcJv0NbCE4YYlwd1hh/bHiEGsu0zhEyPK/0sg1+tfY5
HDT5M1XVk6YBeKmTQ1Jm59FMbkRV7yyGAGoV/GsLmrW1wAXDKOmm10YJ3KEYoMelbpeGO6EFrgY/
cKqWnA8YcbOkt22gBDtvQMUFIJpACmCgwdR2byTVMSz0nQnOmsB6uJ8l7Nj18GRa1qbFp5oWPV10
SF+zeJC5MKdJ6NTakpLCY5WWOx16lc33mV/tli2sy/JZ60hCdgBtfBU6ZrIbhtYTDALUHSl80cQJ
Ij3Qd7sbwST1NFyY3UDDerTtZ51m1ApOlkVcJt9SnusmZc8RItl53u0l7p2bwShbW6S6zzaDQneY
bNn8pi+i3H1BeCaRADbmrmnUyqWSV8XGqjwEQ5YRS27uUnEqgfZizeLb+d6k5XFIE1rkEsbF4NrO
ho/7tHkph+IhnvT8g8hqvFWS6KORzE0Wc8Ebk70O0y9GhIdHv6AVnIgmW+pyyYtSWTF6mQRmyG9s
KVSpqHseKgEIMYlBTFAleAMTAPRkUTMXCOse6GHOU17vgQJlmhvVWy0iO8o9OoJdoAbynam+j5J+
L+bCu9kIRz223La1NkJfer5v8KKLtnSxJI4kIvCEVripRxJvEzD3ptxqde6VSXqlrO/SWkDxkxGg
A1SgPE4wCVGoM7wEkQ/zfp8O0btKwXuZjzQ7UQcgdy+lIThaH1IpsYuD/vsffDEF0EIGWTN0rBLc
T5Eh/tPFFNn8l+Pxrx//r+MRu4fFFZLDkXEZcM1CdfnX8WhYv3Fa4hD5nRuj/Ylkrv0G3pwbKcfm
v6ojflJgqOlestU6+WVt0W3+hhNEwuzy6/nIuW1xr5Yt9g6wS5af/+lm2tWjFph50WwocLCQFGId
i+FaqC7kk+RyvSQR8l11yiit3PHQtjbzbZRk+qR1V3f7m/xY7gdSbmyhghU5xY1BPYAdfd2j4pov
/T7YgQwJLvMTRioncOcNf+3Ta47IaBHrXcwAIJd2jcpP0zyaYPYXOUZs6YnOHa+ghe2Bxl1iTcrr
fAm/sW4e/Y3yKp6slOX8VnlN66W7q8AUuSFx4bXEelNXvloP0YEAK7eFHT/X6bSoaejmmM4u8oNl
rrRDFh8jw+NEKLND/6k/Jvv6lJ9u6VWnk4Y7+QrQrbgW79R7ggFfOh6DtWn3zwZuey5x2MwS3Itr
Wkbp3NtU+/5ZLBEnVmHrYCcjDA7Xhmu+i/kTZ1rikA2zw4cydriLecqp2flvabQnM72YLbGPPU8u
u0MneRwtVmwHcS6hWir2rK8hlISoG09cefpz+RJtqnI/ZpktWOu2eoGsXD1N6OQi7PGDpIP7S+zu
rRkfUsHn0fCsm+BaKr6m7CxufrHjFEuPyrjmxwoVCOBbcz9Jm7FxEvKfI2HLhj446WbinJPEJwsc
irCGKAobhzvc29Qvztx7Dn9MvHTebCXr2Wi+GRUGCb1s36xyz+ru4vYCvG96G954eIxGsxI2c7s2
8O+Lq+HLes8u1UN2rJ8AXIlnlJcJ9vRK2gNNS7FGCIci+ZYRw1ocvJiDfE7TlX6OHoQ78zw2topQ
X31lX7HE+mIDDh+KT269YGioxXdVuCcuakbrqYYAxyzP9ZMNkM0vBpV6fq8JIV5ApfHUdmLiuExP
kVOtYy95iHbau2B5JM/ra34lX9E/tRv/oN7MW/k+4nrZl3vfiw6wZznt57W+9XsY8s4gbPiPmThc
yyvPsIcv7/NBdo3N9NUQYOKz1J/S+NAAowewQs53r2jP0SIN2tKFDAMoa31b2Jkb4Xs8UID4MTrv
cENs7s/RpVmrNhW5sBFd2Q4g8+1MIn4E4G9p6JJqmFeduptcf509tgd0PNHuvnWwtOjzlR3tM3f4
ku3JZmgikor5is7v0suv/Xt6Gh4i4kPX+ErPX6mtg9EulYeKNHmL9Ad25tqsqYA/9RvlXvzMN9qd
ZVv3I19vhJ5XBg4pfQ6mndXsi2P3IH51R2nvn6O1eG2o78338Jvx1wA9oQ2bMG9u69JTK28KLJ8W
3ur7PFC97KvonLbn8nOAM4tdRSvOZf9W4oYBk+Cbm8nix623240vxvyUJA45dwPvLHEgzcGRPEY5
H1M/MF3SqXcV5nMpIALF8kohGKTSYVc4ybET6M1x8lN79R9737OeQgFFx4vpFJuI+WIB2rb1Wnpf
/KDJ2h/XXe/GzT5tv9WzGHMX2KfGa4j5hYrEp7p/9JW7kcCasKemU+q9CosQTMDcnkAfBdQ07EhI
6QaBlJ0/vQ7WXbvA+lfheZptPSQP5BW6R3MkSRO+fzS0owvvyX8rl3CR5wI3zPecAEIV2WnqStVy
goyvAV9Y477Wvaan32SwxcwzVIhDMBOFkiTWHhERs73CDgb0FVzfT5ReSQCaJHlLxHncU7EIe0Ah
8XxkVjTPlnUg2qTSCrRXs1vwoSrvdbRpARC47Ps7iJ0f+obN0jF1Le7FO32jfdUXFlL02QNF7Br8
D+qzDNCGOdMiSAreJ/J3PpZcjYPcrF2uQ3zXGDj16LWOQcYLnYfL+r4nmq0Nr5iKNzUEcZnDWvXG
/UyiNb7yhQ54FIwxmeBp7Qe70Jvt2S5s/ALS4jouCAIxRa+UjENxpkDnRGpGAeu9Jeo9kZY6hP0D
+oYLgfGE0SKPt2G+FCqa9VZh+UtajSsZb6PA4aMUplz9ZB0twOD9LDv9d97ooRtF6bU1wApIH9lT
OJ/yx9oK3/FhlOoElJDUbLrGU5Lb6aZp3ekafZgeaEW+NuqZjmmPC/iKpBkRgWMGZTxxNfSAU8Vd
nLz9a3OyHmFMKqNjPcr77gNXuZ048bHs3WbfbYRPHQiEToHkhYt7mN1j1nSHi0n/6ZtehLZlPPKD
guIkODCsg5/vYltZUbLIN8k1HOUzP8j4zkgXfVIEwj+OL5/JU8EqeVMZK5MoVnIkDhkop+iJ2NOT
7rLXJRopcsW3FIfMRdOeLeFD9DGv4x8e+Z/gVUtaGX1ikjchJY4A1AliUlsk3408fIT1pO2mbCu5
ZnlVyCpC+uK3yyF0edoLpTvUZiSzM7i0R/bJgz9zeHO+J+/Ui1gm/pKUJucevybFtLP/1nXk1jI8
8/Th8aowPtuo9VqigUBZba4nj/xBYstGrLmDz7BPN2Ww6k7Rh/8ufcl7dd9A+zeJaq5EQligN2ih
4jl5z7ulVK5lsFPZ4RDLBo9BguA9HFdV5c6FbcKVKJ3mFF76V6KqrNrZuaNGryZgAk52DXcBjVDg
HPDukX88COw+lHUOUmDiVXAYpv3bm/RS7U0XefwFSUy4mZajnKkaWR7SxP9bB2y59LLcHppNVMEN
WysErnm/uNatjF3tE1tjLaxMO+z5kczHk44y4kbTfeHbypY//cuY22x/lE9+gL+ZRXhdzjmcLCD7
nmDdC52L66BnViWlyBHjZA7WqJvylr0ACaEnG/YFSF0R2zmHC2/tqMMXjrPAxh8oWx5/CwMdTeQ4
vRk04Ls+HUD5JVSpfGX1mrN3wcBdkMEJ3fJ3eUR0Uuat7u8GOJfCzXgZnrATtNwkPf5TICIawzLh
11r2WOvFA5XCWzPfBg7W4o1W4M+KnOjKmEaZALkKmLCk4K3LNNw16rTKPmC3jHRNwUyxa2J27Pl4
Q60UrLsP8op32sr4ip4L70Hfa1QVXms0R3e6iOCgOmmFDhbIL5g9tt0OzCh7LekcHqRTt9Nql7WQ
SX6qWGVvPVYSfMaveImneDePd0QuZk6HzeIbnceVfN/rh5nDoYrtQoOpT71E5v2jRycEHuzzmqRL
+IH+i7L0+wr4Zw+9yfjxy8f/NDqhKxGe1wn9MTmh3Pw0Oi3l3Px2yu+93UxVfyyvKUdBu2CQU34x
NGq/0TDOz/wrzocN8u+MTtK/m5x++tQXJ//Pk5Opl4rUqHKzMQ0rd7WIcBOHFwU9SfhWQPzTePzy
MoJRup5SbRNRdGRTl3k3ytPWVMvN0oCCEx+cxLYQzmFxXytMTZSRBgkYPHrxRuwbaSp9kFvFVo8O
rSNcXDSNoyklqZUScGun/FUvb36e4ICCYVPKF0MBDJik6zkQP/TEeIpH4VmKspcmUu5Mrbjpig8h
CPEGgD6EZtjV6tHk0JU5fAcDZDcnclZ0G2OU4bHFdqDitSxni3LrIO/w0s/gOfNNJszFSlMD7Dyh
9mqF7ZFWlu59ijjmDJzcVfWi+OFtilqDmxrh4RJAXm08talh10CzfL+NVkmfn7v5MKHeyxw+0zjf
U63p1lFwKOJkM/GcVsLnWqRs3McpSBXGGDZbmRtj1xSbQsaxmdVuzhKloPE6HmOi+4Vj+ea2kxTM
MuTLTeXYSmwjKuu58T+UtnO7MjuReL7TUZ7aLnqkQMmlrxOxJced/A9+K6MCoIAYBlET3CL/JQ5D
OxHvuj+9lf/68T/eytDfwO/zvpQwnf4P/e2Pt7KlE+wV/x3SH3qFQh/nv8Bwf9rO8e5H7dPxtizO
5L+lESt/eSPzievGYoyWaQjA2PjnN3JFeCKz/FrchPWJ9yO+3Vb4ssCzfLYfKjdQ9mYRLeb9uXrQ
3qsd0+1nfcsJzUCuJbz31FUPlg8wel/VlzI89o8Tz6uh3FTWBrsIF6ZCPf6kOJ2LdAqK/P/kXbbQ
79vm//1fnFDsQv8U4QHB9/N3awGH/Hz6UAljokInCI7I0rzFDjUUW0ag4rF6bB7Vnalj8gBoJG4n
oDn04rgERHfzWfucX5SzlTNEA+Tkcst9eJs2207cJsm2bLZkeN/EzMFxWJubgV9/p4FZE5zIcvFE
AlgjAQqQO4s2wnyghEVfi4UtQn99SsniIVrv+338pOUOU4bku0GzqTru7hBQvQUWpn72fIlrOxRX
02f2HD5ar+dzv/qCb7BPdrlXX9sTc5RRnWR157PT6ugZcZTlU4COaZMxQJjAjph/6tzSt0rqme19
2a3VEELcSkyddDpHj9lbdYcpml9IRZqhPch/bz/jZ730EJlI9oOrIqEvlHb/3e6EtxhWHV8DKkhS
/5T411B25nojx5zRBIt1x38oKU/pLs1w8EmBYGSWKmml9q/D63Q09tWlPknlJqRZ5FJ6t9wx9sJT
xz9mG36XxMcUXdvGTNN6e0zJc+q3BnEYB3X6Zfb7PAQ75STDLq33PqdWezdX19m4hD45jBUebBrg
EctNktBj5o2b2AtvCqFT0cG3IDE2TFydmDqPoTzTNnDJ7q16vihBsK5aZj2+MKmCHzFY7i+P4Xyg
YpB49xlUH+KJ7nzJ54nCo5tYAr0AOor14VNmgvyWv6Xn0QMlOHnSobgbvhtanTbwpj6HfXCt14C4
mpVxU+8yMiRo06tUWMuvjypjKzgXnDnP2bf+KnWr0jHdDOZy8qYchHabEQXdJhvLYwpWuWqBin2a
z8bNuHEDRr+o3oznciu7bK5X0ir2xmJlXri/YX/M3qRDwFRz6x4ZyhOarT7G0IEUrL6IWGDGdUud
/Ggny/QeAv2ghens94ldfOTMCuETBssX4z77YraU3i2WDqm5xR0r0+PK3uO1gEL4ksbnmdEaY1Kw
0WBEapjVcaR+yRK7HcyNmDZXcBbHD/DO3co4hOtm/9htuA7uMeNu80Pv4bzZf16a/cUA2zTb+GaJ
iGe85O/qfsX0Q9x5xkmMZ35VbnUTV5Fn1U5NLwYZ2NFBFNSm64BSsOvLkw4hrQW+xpTQPef+8s/5
jY7HSl9lykX9bg/GuM/lFAEWIAiDSGZHwH0XCdJADnUiFxVo9T7f8mhNlYd4TL1F7eo3FvN0A/QP
pDaGXXtpc7JLf4feQOyasrHccE1pDbEyd0mgDW6xWv56Fu2jv2V2NC7qYPNW8vVFs3Hqp9x3smPP
uz87KqUL+FoD+j+s0nalf6qf8lZBqMo9eVgnsTtrOx+HgkLf7UIswzWKXFHe6c/USQRMWMVJ3RRO
eR8WXti+5vkhoEmsJ3tMkRjDnwppkXo660EUzwnZbrUxbYHKzOLU+ldfeZL2MNkAGnT3U2RDuanZ
QR/yekWkN2oda7g3tKtQesYbUomVgUxwFu5c4DKdoBZnxqOF/ylv7TrfoNlNipcgHQ7ZBqg/XkER
sxr6irV6NgfHei4z6jhh8a3kV/VeGRge3ep9fpGP7YHwWL0eyvu4eG5IxKGV2BP5vfoo524Zrgd1
N8LooeeAF7rxNKzVR1At1rPq0rviUNP4jvK2wQXlpTfQhTQlEEHew2Zfi2vtxmBHkdKm/chZKtoI
1Qg6D/I6Ry4bbjQH03VV2f4He6du3BfSOwmMyjYpI1YOvHaWF5n1PiIXloQ7+c5wwDvxS/v/uTuP
JcfRNMu+S+/RAy3GuntBgAConcrVBuYSmtAAgaefg8jMysiosuqpbZm1ZVtmOKPo7uD/f+Lec8cP
lpBsvxidy5/6VnwwL4JoBxfAZlrhDS/ZBkUb4xwAOKH0WJnoSbaBvprxx/FTglMT3CaiQlgwJIrE
KAXRJIbrINr29XLYFa9194S4gNgPlMkO+gpGZjWJY+Wi4dEl4lnktFpkVJzdYuBmI0MFleW4n+Vb
h9IBI+mxvCqW8Fe6S8njHGwtnCxzeN4KBJTMZFO1sAnZUbwX948S9MePoSah7cD/aglZUFwzTrnP
YR0eHXOjeoWxmB4AxIG2+8KTwtdQjQr1cjqoDKKQzocgRgXyM1ZwRq018tNFOxzEp1tBz0tjC7Oi
IS7HlwU7r9dMyXhEIbZ1qteUfqsQQ3YtNsKWnEIJQb2Uvir3M4fWnckQBTRPzRJTKdenYN+chhS3
chH7EO33+Vt44gBYMWThe9oR08cHiB88aFIxe5EqV0Vbzly1t++nO6eqaANeTTjAsQasJPkQM484
tOvbJryaDxkEHh6pyLWWsWfYfPS9KLW5C018ha/DtXvVv1Dx8EOXl8p2fDvwFzWeVS25bl9Zl7yT
nJjojad0m/bQH+Cwqlf24bgPm/syXzJNyjdTa+fNA9NPHJEOsvFQf4TrWZ9M7BOh+i1CsWttITnL
H4PSL0s+likm/IHtRuNKNUeJL19wKFg2/MbhhbXQjZuZCT7hSTnzbPnmdMekPgTNo0Cjs8iK12mO
WTrFfIBusBj3g4v8h+d+qR1j4z0lznx0QWgzaE/CXSJ5ibXXZior8z+Av6wQOPmxNdKe4ePYQRzN
rL1MUFGy0rq3GMI/0HzV7eH4a8hg+VGaVBcYOdhsnQG3ciwvFaa1JiaClt3DPGFgZPlkdsh1ZzgA
GwbBTbVTiDgFbIqGDNhttkiK84uxjk4S1cYNyvAS2vpQExprdxwjIJI4MlE7HVkxNNBGoWKya9qW
kT18BNhAAf/jEtPWk+qSH0iRZd4pUXzoZsW4LxuEpfShCK04AcZNvw/0U4URWXcjbUM8IqRSY66T
iCAq3LjCRrwiS2qe6lQLBNd18DjbmqV9MNpA1Z8ZdN7LHWPRqUp3Jnk2liisEo1JTH646cz1ntT6
IRsxdn61iu5U5h0QgrmqhH5tFvsQSlWHcmgXrdUncVN7WmjLG7S774Z9Xw9OgfF03RAh6QwiaLEZ
MCp9b2vg4bz/59sjmPf558Tszy/XrNHSwwQI9KhyspCea7fVQwll/XF6DZ6YUkFFOya+tlbWwHFW
gR96jP+5B9MlmyIuoS1CLjK35h9w/NDaiVctjQMrsWO2bZ1opb2wSACyL/s4K1bZKfgwCXx45Ffq
JcfoCLTySs1HV/tYXDBLS3bkI0i6PxYrGPwYHlZAMBb167DqVrd98Jx+Go/NQX6KXrt35SHyJt6C
QTpUAXTfZmo2dY71dd9LO6FjN9gdRmd08gukSWaWnnFEVb4fL1ch88ct84EtCRApSyenDWwAlz7f
ik3x4GVehivPCU7xuSfTcns7NVvzIB0lD0qVDeHWDfZKvzomrxRk3aYel5bo5SD4eWQxmeBEXjSo
lMkp4FBP7CxGPnAWEwbEqvNjt/WYxS+Jsb4XfvhapUuD7prHn/tffZFUL6Ck2Gj7elOWS7KDUgS9
tmEQ2UH5fI5Z3I5eiIsntEMNpYMTJJtqXBf3y12ZlgYUZ9FtYIo9QuKsOCTuhLqjyQkfiFMYp83Q
fULeAaJVks9Je89RoDIRh42/LNnUobXHEnpqygXjval/E9pPhWktzKCbq13jDwOpLpyixcSoxIce
Z+ssoxg2nxlkR6/iE7NgJBWBwi+eiNHuPYQ3sy6vWrNWm6/sDrLAn3vAlTJ4iSA5RX+yAq/tjwjz
dROgmM281GXLREjlZOExd4wz1/G2eE++TATdfM8fHAzla3qgIAj45W5u6rL+kHeUjLthEx15liu3
u6Tsq5btPuE3B8LYjZa3a7trT8lpfG62ySk7cfTxZARnMis7X9vd19aRQbvLvLkDxPetXiQvXzGY
dhRbrUmR+lBE3/CguO4mWE88CAJrm9RJHd3nr18Tf7sRfF3nViMPQ1iVnujH7Tk9V/mOzFzsDY7x
JruSzd/wmm6ZdrLP2s/EMjv2uoz0gkUNX8HBDB84BMzYOqTj1AvXt8Qt3eZUxlwagcN1dWJXGrOT
13gw8GD5wnvifoRQ9pbiyoSt6hCjFa8Fm0/yUvHYDvBY5esSQjg/4i+iy+qXOTM2XahfRHgu7+v7
CJvcue81C8HsskBswKvEh1Ja3p8G9pVHcAhbcTvtyKp4H965mbEdOapjYoJb6C9cmKnGMAqHwlV3
mSTD7WMala0hCn50Z4Ml+QPRDugTyz25eGHyhl0r4j7K6WTRmitrLTzCDH6s73xYR5b7TPve3tbX
61n2kbM5OetQXfKsgEjdU6h6eFoG41LBOW4ehn4Cru2N2DuGt7hx+wzc5VKz7L55vM8rQJSOSx5t
dhAMwFEttpGfJH5SPgHiMl7Lb80zD+nKypchk+u5XnZ4DpQXPL2phLHfDz+bh96zxycreRzoTcCx
ym5yW0qNi5JLo8uI7WHLpnCX2g+F9kBzhGie4hDkNjQHkA0RdaX5XmECK15KCXgVkVcOQ8FLZpEq
dIp7LyTNc/6mlUfpTYcvG3nSrrDW9Toj6oJ0N6nYTTW3KuXx2Ds363ME96Dvgt1d3cwGyhc2Jz0t
Arm3ggu5sRRtPuJAE2vBKz8U7f1GTMaYFn5nLjIO3dsXM8773Ssx593eCumremreu6f4XO9St/ZU
v/cKtz+F+pFneqvcEV485U/GFl4xVV7wplkfisPExivW5RnpAQT/9lysMTPa4WbQyV19RkJLNVdz
GHFu4T5U12L/QTgsmtsFFXXJqgo2xKdYnVNxH+f0zIslOch2T75XsE7n/MDTCP/pu8fxka4llvgE
i4EfvfbWObz035hG28mGuAYr7J6tMdyp2av+3Iv+DIrkx0qYCNt6c4VycEGiPM81laLNZoo1YfNu
tY6Cr4lz10mu2U57AWbINqn3M89yCDW+F24zH1QG/pKXe4JmwgHXtmHlU6oPEv3XVMJmdyOWYdZn
6FLMuqZf9Z4MHJEEpXtsT2/g4Nfytj31e7BOVG7aNQg4dIrhuaZaFF3aC1wgC62/9KHfh+t79l73
qxHgCVEuC3XEQ3jfJlAedHvwDU6CFGb9ZjKXYnYB9MjzKZF2x3DCEB6rOJy3VRJDke6Sa9Pik0AB
WKDFNTYvefhyAwpnLO4k/dz+jdcqliSqqq6RKyYh3GXX8dN80Hlr334fvO7f8q///g8ZR94vgt1/
8Po/ZrHmfxJyj0eCWaz6O9Xwj1ks1KI5rN6aIYs/zBJ/rlUIUUWvCwcRdZwGNBQt7x+eQPJa0bGx
c9FBFc5wiX9hqwI+8Ze55l/euSb+OowNhbYOaynt/DjP9hJC8i4s/KYkbrWv3c5EWNtxZKO/L1Es
iZLf5rHXMs7Tm+Cth5nLkxXMiekEUdAVSFmDMlVaiT3Jqdrtok9kGMv5UpWogHIDMLdUiBRCaexV
eeqbUokaZ4DUJZSSk+uqjY4fmUL51HWYvaqE8gDxe/EimS+Wlh5TltaTUgNmKF0xiVyhVH21Sp4K
fMhjPFlO0xkXbZh8huK2rgjoLDqGY7dQfs811Dnq3fgWhQQzcbwVpviUZzUm7jLbZL1wNhNuFGs/
iNSulOy3ssKo9nWLrwY1jzwv21mnKyyHdVPa1JX2qMpMbMbxUpc/Mt3pTwQumewimkydiD26ma3f
M46Gs+jmpbBoQR4l1WOn6mdLejM6ZB9g2qzCshVx8BAFYlB4rkt123WXgRwCnXmxibxf6U1S2j7i
Kt3EOp2c2a7UoCWGutPeC+HV6E2nl5Enp+2boVJK46/PRY6rLD33hbQqZGMd5kDZMUBX8GYR0N2s
fldORIjdUwhNBZX4NaWbb+IEvlroT3UIbP9GsyuCjQ0zLgeJnkaMdmLdPeuZYlvqqsHgZwgv4s04
dERejTgPyfZ+CRRyWxM0WsHkW2X7ALvVHWRtp3bFHrLj8j51jzlfl4XTVe/Q4wT1dSCmfoBuFJWk
EvQzL/JefNTFsDVwiciVteVTcuDXm2P3giONqS6FopkbP6DIG6FIMH8pbpgR9dIdJjVchoPplYyC
jSFcCxhNc/2NSI1cn3DgpO9ylLpxJ13FqaPVSh5TA+DjKByUoviQWU9b3DXzsoANn98RARYq1TEa
30cmh2FNVYH7L5LvJ9VEXtZO67th1X4EAlMOELkEg0SeOByAKWp2ca34iToce673UiFJtNMuiYKR
s6n8KJNcEqbMdVZSo4PRtqdEBjlA0mYvJ05fXdtWf7438noQwoMeZV5CxZ0yHDLQIkxGZltx+twL
KOICFKERSfQIk+w+kr77JsMpmU/rYihOU/9I1uo5NtRdkscMeAkolUoZwaTGSuE27W54X0QNh2TJ
N6QA2R6weMhj+hGMaKRkIISNtiBx2K6TYi2Rhhal6kNXBSddo55uqD90cSYDZvukG3edShRvQfQC
IyDTVHwxqhwZ56/IC+5BRSy6sBpjyUeMa/it8OOTYY+zTE5mLNZHRKQUgtdaMKTqhNVpC3/YqF5a
MQd4mSo7dlR7BaVElMBoHNOXxDolCWpW9hZSwaSh5f0lWIvJaQV+7oBbcaxYfMUWgYAzhnVtnYtq
oOA5hpp6HduCkKDST6V9gXBIYVkg1+LGCOlQm+xBqaazniQIWeDAzsI/JTndovJokj47hvElGkhY
seqTVjY20bjXGA+RNtRglmFEhgTwRAE1rbUpBfQOIhWpOFWEtkTxa4id37ppvqBoD0MiXxXpZuci
dZ7GT0GdkOMiuBKYaja3jdHrWKQpWgZVeiAtzB2JOZwXwg75x+tRDP+NL270DEjJuT64vwkdn+/l
fy4l/+Xi/gev//PiRm1gsaTUZj/ifNH+TQ+ByhyBuaXp/G//vl/9SQ9h6IjPdXjFogQW6s+LGz2E
gsgc8MzvBsh/5eZmQfzLzf3LWzd+WaMC2wdlD+3CZ4ejr4ngs2e5zbhuarfKIYMebsUi20ZbxHZJ
691DRxU9qVlXbCDihSt1NoR1xpFKtgPZwniu5zhb0JW4mXtzaTS/CltYKG5kd156ZMsT8DFYlRvm
GBVUeI+Zgy9tm7fJIRGJ25b7XUCk3GtrgQ0IhP4VOI3X0b6tin15UbItcXvpMnPz3YlFRfAwqIvC
Q6BsJ6620fD/s0oTlqm9ZWHo9UsIMnSETvRk0vSWhwhJKG+tuYbWUvIjl5vVjleDQl7LB/2PE3RL
01GZQjUOqrFtsCCEcV6CNq6+SgKWMkzMKesZ9n4xnPdorrOBnmXVyKitVhmvjD+YtAzilyptkVcF
+quIdWdhIOU9scXNT9VTtiuv2RGO35cpLphu9IzpPGKCyQC3w5f4JQ1WSnQ0u33u0nrEGxC6SXPQ
m+97/dKsR/lAXhBhPimQ+mQxGY9IA1GN5U/TS1U4DVMqr0qPQrcry9H56TH/B/trTAz/8GExIF7w
WeFjMv/5T7aD0mRjJU9Z408H5Vx9Sx9waNGHNcQZoWKEZG/XB2VTvF6qI9Jt2da6o0DIkbyi+iPP
fQ3qwB50lyCYAnbxAhvTqsEIg4LdRX7fjO+Cvrw/TOeey+9H6hihAYCvGdRDobaiK4DGebKQLntz
ofjFd/GtolMrrYVE+M7Z948bJzIYwOZfa9E9cwQiaq39rvMmJK81i2iD/midr1l/T9NnukyCY3hb
JuY745fnVoOxqrlzbkTLZB/d7ymKEDlec83JjwrF31GsYKDZlstfxooi9nLSWgnD9Wn5FljKB9yy
8fLALF/qWSWsxWONvvXMqquoXd3WmB3d8T2yGvktd6t7kYk3wg0r2HLJCANMJiXxGZHqPFMVX/Nk
06NbZUwBPYgFbEi8AzvpMN/c2cTcP7O7G8/zMPt+BoVjx6D/DJyf/S7dQa6s342bTw57eTVpNDs3
GT7L5EL47SK6rZgf1r4k+wzA0x1GgTvPH7GQ+vd47ndIqikMUybt7W2GUTIHSd9K9RBXC5gMbbaL
v4RirSSXXl/z3wy8CkUHSInPC/rQ51pIbFnfqvqWMgNadP3UM+sxASF4FqOoKtzorvVI/44Z+Skk
UwgvBr+Q2TeBehqiEX4/80xelk2S/GOaE1/qsITJ443wJq6Mnbactw1OfEXKThMAu40fv+LG+5rd
ME5SPp5cvKyeWRM81pvJzxnNeLGXMSuI8G/NEBsveZzXKUbsFl/mSjtJe8gatW9IOAJump2ez/mh
OtTr8UIwu4nFgR+z22nbgB0l0sX6yPhbpaJddpwfpR1tJ+gRW31XPgdXiAf3aiV6DBvX/BnrRw7P
+oOimrKQZ+KjW08HtrDRQjnXH+CXF8lSuNw0J3bTs/jEIEkWyWsAzbGIHcSYJvxk1JrYbirLBfST
ngEs+6OPusP5Hp+Eh4QzdtVtjBdW3sfo6z7Y+r7xDUdkDIOalO3SprvUJ8ZqF3FL6BQsTQean9Pz
EyVXlcHdMBAR1F06eh+fd3FDr4yixuvbhxSNu91VjsXuDjfOUv3Uic5dTVfT11YaC536O9IW6Quz
B7bvVUosNGHyC7yBlCBIv34cQf/n4/5/w6/i9zOo+dGKfhQlIS5h1P7yr/9zKXL+77/m1/zta/7n
r//KS37/K+e2+y//sryhNyZl66seT19Nl7V/9L3zV/7//uHvjfxlLGnky6Jp35igfn79oqyiqCDp
R4HTwz+M+Wb950UFUsS/KLP+/vU/FRVInhBFcgr/bsT9cxpg4T4z4AAZ0tzZozD6s6gAnazBDyIe
AV7xLBX7YxowiywNBR+dJcmAGHjVHz+Wv/xO/vwd/axzwiP3D+6Jn771WXP28z1h6IqejjeOXnQk
davtQZeZ5N8uNjGCC8lcVCbZWuhuKpcCW3jvGTfGTP4gaBkafpN+mzJ5R3ASLwXjk01HBGAmfIe+
Vp2m5tJX2JtuttR9pr6BgnJRRxt08QSn5eyG2SVWrC0Sz1pobtd+GPiYGFCSb75UyQ0sL+LjyPkj
XEm0hDIM3hhpeummsT82s8umj9iLoKk/isxPwwuGIATD/CZQ7RBX0q3AMxBGF/v0BGy8UX6s+n4P
b7nR9jftUKhny+zsCN7NHHPDB7L5ErIdVPR7wJVAgoMzlludDYvFgt8f0SZ/ERvSVol7uz+M8blE
+BKPjin5KloaLDHxsX0Io0vWHgmAsBpS10IZu4GXhJuIdMbcltxhidIAwh3iINDQy+ihUF6K8Dgy
uxxkz0xX1T4AdP9Gf3F/ytjDFTaDd2kjbSYy/7glTwqi+j3OqgFrnzut3nN7wBEEf9nL56s9XbM8
Mrbji/iZlzOAnOuoQ5AaX2S8rOouQm2VGstERyHaQWDYV7Hux/WXxphb2YsCniueyUUlbcJd5WSJ
T2N+TBZrYZ0tw+c7k//mwHdk2Dm3wR5Mptqfs2CZ8rho9SknTeAmvljWUmNG7ORYmTLONYKggNCv
iVAjK9jGLWZfUzfb8GXENIHnJTl08oqPSNim5iFA2VKYrMAP7WhH0yqHGs/kIQEU4wrTDhRyjI1D
3zF9GqqdhkFFaGEd27kZ2/CRqWrz20syLiunRrFieDroG9mOCRZUYWv4ZsaQ/NqKH2HG/sCRVLug
PIycTiYdcKE67SZxDDbStZedJ7zDPApPCBG5xXQnRmOXvdU39kH01N7sRCHj1WPH0tjExZZcD3zP
i5xljf5inOTV/QgWq2VTMx6objGnsaG6TBze9PKLuvcQEpDqEM/2O8W8xLvQy2Zt3x4yB6agcdt4
iCJfi+AxcmKPS/Kj8jqlwSmpbqLKRRu5JBoqw2BMcuE7RWodrVkIBJv0pbXbYrYNRGtZ2NzTYj9i
/KmrG6v6ORj8AJcn0vZhu6Gz3geH6Xv6jk6YS+IFw3QKs5AoR/4fMST8U/n+sZAlPDTbV/qplYpl
IpNiicLMb7a8QAaZUu7vRHfZJkxDp34b88YGKmJJHvl04UWcgydj7aP2UsekZtO0TaI/BYjr8F19
6T6pV+srJmu73VdusozWyDl6wSdQxeqX2gr/n7TAaK7vRq/YNBuI1MW7cVEu1paslCe+OD9X54Fg
IMtV36N1co3d0mPTFj5n69hl6D4sjJXwUGkH5jpIjUiub2wGACG2U8wp96URe/hWFOFUie8KCbzW
S514oWQnvQ/+L/sqv8h+YTJiGw/BPrpqD+ygWDRPiLn5yyQ6KyZ78UeqrnBd4MCow1U6oI6w0R5s
oi/sJyP9iI/piZhVKg7mqJy0HhKTvWg3y26trGZA+JJls5MuqiWjjXGNotQPXdEXzGV9DYGsLVgv
HPhWnPBJAMzr9+7klitj8UyDtYTHGS2Yj25il6zLxc0DqmU9qIl9zNjmJEsWSrW5yU6M2TxGas/h
xfLAqvNKxnGEhmBPQmxhY+zgnT2zIvYtjDPlsOagLjbGChdPdreTY+vJi2kJytGOvlj/u6kbusRr
UZVAfgFmY8vZjlULPquysu37Nw61CIZBi8vVJiUFQ3G7vq9RUWXjASeeyXBupbBwxTa5qFYJ6BT6
IUrjmvmvxz6+Lhzx5fYU9ku980XjMc7fNFuzRdR3gsc/03RHDCWyAh9LT3hb4QgiIvUSD5965xrQ
Tspr4+s3v3qXQGShB9iNvNWoh1p5s4ez3tsZZRHggY/BwAybbUawD3CNSYjXSyxOst+xuU82UfKG
TQo1TPyos6dqnLynHb1BKYcegG+KXFyS85SRubC4bLH/traaur3oTUckqOIBC15JS3Cz10A9iYys
kRMtnlDAMZ+VfTAuN1bFrKxVZt4QQo+y/E6KK8Vrdm3Ht+zCcZ6iltPm+TbB1+jpUaACxMztwNO/
dQZ3MzBthsAtzVpfYJzDfSeWd8Qxr3nl4RtQoO4jY6PzNLb6KSKtCKVu7HTcretgJ6l0WbseYQzH
KcxNmx0XP7gQGUR1bq86mRd8cnykjw3RPlt1Vx67lTHZzUWDKtR7NyJXP/lHTlxyTHJut+aPOZg0
tsTFg2itRkfiC7cxEuRko7LLLddq91APR1Ffd73Lk8qsS4S2s5+STQKLFv+DgyWiy47CigTqZXTB
HU6FItQ+J970WSxnLbmxJJFG3I6jjIpUN+Q1lyQCXOk9xXNKOPIhge2JWCFwoiMuX9HcU+sQ8AF8
1qufm8jWQieeiME9Z8O5aE6A/7rzvYISt/23LolVIMRAzSF4SSDK/3lJLIq/IJMZVv36+t9LYlME
mWwwR4P0gsOIvf3f5mz8kQRhxiIsxJB+5HP8XBDPTiRQ6QRy/kj1+KkgBrijA2sw5gQP6V8CNvw9
zob3DTFHwhVB6fuDRPFzPZwWWZdKQXv3a2uX3z7bEDze2brvrf5pQrI+YRgNFBTAzQkqr4yesJYe
i5rKTDwmuIyBGg8b03qQRxKy8o90ZGXsZvSJNQzLqtQQJGSPVJPCnBXLarfI3VmN91BJDLk1u2tQ
A4R2rFDpMT+2q2BFHr24zBUHOQXDpAyc06ls3ehJXokr2dxJdNHhVzkEfq956ciqDq1yCxVnVhxp
TezfVNCK+PeqSzVXTA7py7M0w9JHh6VaMh0HdXXHgmot4azzcdX48IL96l+R/1iZfzvKDNo5WPPi
+abvQTNGm4KjAVXl+G2OX2ngmtPnv/XnBH8NVhE+KhCi//d5NFPdX1vHX17/Z+tIY6gQBsLfy4hZ
pzX7o3UEbaITycFn57el8F9aR5FAPYIG5gk56+2fWkf1P2GRmwCqlN9wUf+Sq0f9QS75zTqz+vzv
/yDTgK7357c+k6F+GjEmuVqFeg+tNGnWTacupOiWPY6DeUwTBtO5euhbpjByHK3uY8CN0Qm7Ucp2
YZRSZyfh43TjxK76HmVL2i8VoePyK+oU+EF6VWpkHSqvQ16mt06qsIxJ7qgzJ6GmyMHR6E5xkEAv
Eo7V0EPiFB+0FPl9TnelBtNDEopPgmC4N1nUMNOi9WSfg9wkTB9nFKVmaSSoJtCH8hQNshiIh7oE
+GkJghM2FmDVpv9OZOB2Nww8mFBvurqSWo1x172B5hyfhKx7KhnXBWH7Xd3Jw5XrfdjdaUMew260
9Tzq7SKkourikXzZ0L9nk1OwA5TzejUzBou+sfVA9lF7+hKhOHpD+WpAZcpMP0OfPhGUWglrSHvo
ObQDrEvePdPWIHeIGNsWOOdTIt01gdND0LygqNy8iZ8aJfYKIVpFwksa9ShYqBigywnBRoQfULa5
Iyg3aoTOWEZqc8zyjdhbjL1aprf6SswiN7+9ykYONCrzQQc/qWj8Sh1igtU4vUjMYZXSc0l3xQ7j
PWQktFEEldYxGXrcupgVQP4BU0eiknYwLOQVjjA8BdhniOMkWe2QDN1MFsYgoaKnhywMR0Nw9OE9
TXW/q/kihVq6M58JNwAeCnZpsvDga0Hqt9lIp1+NZIAbL0nLCBGKO4jxG4cju8Z7oX7eU/R0tUCG
q6Y/13Ltinm+j/BgdeFDCOtOrG4PfN22N8bPuDbtolZXsZhW7EUYOLQmOnjtSzOLHRkxiIRul1q5
mJ2wNRsO8C7wNOFLChB7SdQgQ8iaM2IZXX2raBSj+0t2w3cVB9K6jpCRDyG5p8E1g2NaFkjKYtrr
cXJFBZpOoSx1EWl4Eb3jKHCjWLaTkMHDLV0pxiMw71XGuwvojsmgcDXGCMaIX9+6bR1hjN6kNMNU
A8RKgBbcwJlCzje00oGLdSkymJCyYyfFy0JSERwJfmuVVOPU+oTPNIwoq+wcwaRVG9qL6AZDvcY1
Qck7HFK5f4bcbPeG5RTKQ8vuXIfbeJf7B1C+jjjrvqov4S7u2s78IrfYHXEkqQ3+kjoUQMlXNuiN
vhZsC3mkiPvnrrwn6S1z2DLIUf0q3OJvFrKs4fZ6P2CKyf0bqJ+uPcUhWUVjS3/AQkWkNWEAAH7Q
Dk2w/Y25HVJYsNTTg5CtokFHmKqGV6Ge0ENNKEU116QrHzUKOEDuxUeuMt1MCPYlO2DfCsVVKTV3
wt4TNpNf1rV9q5m/NzywGm0ay7EE1gArcVG45khxm+mGbP4ru5l0GK9tKB3uOqFKlbhtI8tPS/zz
vB+BZONbzPAFDa08DiuWiMQAmhnZcSII/dvzGHbvN8k6Vc3sIwzf85vm3UtyidQKDgJatlQSn80G
MXtaNdZaUMzXWgvn3QNQRTZZBfFBVSN5nVY+CNrpJrbLpAfbNMVrU3pImnYvYMSTIbksjFT70LMe
pY25TyTklqOUuF0EB6SBiBCgU+xpQRiWqETmjUUJukBzkpymzWgLBu8oIMTk2YxZ8MRS/hk00iEJ
hI8U7WE//4is3G0EeZtEyUPTS99TSGnCTEcA5FsmgqtQySs31VPIhkl7Y9uT9TiierCt+wjKHzWg
0p9Fq+9ovCdy9UKKEv0cmJoOijNYxhMTE+TbDQQ3PbM+klbmkZfIb6F5ClLPQE3KdbiQUUMYSu81
XfOUSOW1nEzvlt7pLTu8Fs1X08/aJmwWkvRd8HGBjLpqK6S4zcDiXq6dUp+XMwWS1UG1Zjkq48uR
SVddayQyYhpJg/tRFS5prNnhdFtr+kpFTlMyP4RPvCtzw6sl8bGJ5cauzXnaXhGeLP1bF0EStcA8
lNYVA+Hb/zI/lwwcwn8tgv7u9X82C5D7aRMUGYoqsrg/iyCaBUoQ7MmKzvL9t57gz3ZBRNvHCh0m
J32GxRv6o12gCPppw/8vzM4l8+8X8n952/IvgIJKjQv9Hsh3PyQKpCyCTR3dNxHGoybMXJmNy12L
tmY4IVJ+CoPvPoNbkEp+HLO+UddqRB55h2UxuYu2NUgrsAQCGRZyoV9VSuzMLDcCODD+Q8iGKVSu
gQoSoJHCfdt0fH6DVxqLTyOpPlpBPGZNuJ6GyIsM+UUdaD/0Fjgags9OYzbGJrCKdLeI9S/RwGJm
3rypzUnk64RHIa43acKnLLtLfBtt5oxk7QYF/jxxMOYlZvWtFPqndBcZqN7GBitgwCGMDzWctX16
+xjjNEItt01YE5HZLl0z7ppUq5Qrax3aGCO93rNqI2t8vVZq3A23J+Cd6wG4oh5JQNYFg10UE7hJ
VPZyY/H0yKdSVF6GdkZ0ZsjQ0Tc388hEzTZqP6xSFAx6ln3WY/o0wWMns2vbDJ+VcWhIZC3y7lgl
WIlDNXYiDQUxJhdQ5lDtimmXEIfYCejWBdUXxfvOtG64llhjGAxiK0siFQvxNeZoZRr2IdOoLpaw
KqHMY6KFX3SVZmSvFffGi2cJcwntKIFQaeVnqRigPevXKgpsSyIAhTNe61ydByNV1W3RIDyYSSeN
mmJoyDC43oM6cdQ7l2HePxQtp3Lcs6ktW5a4if5pBg9pl3pqbH33uFCaHaoYNjTfZpQ835HQkVS1
bKWEA61L95IqrPqxw7U1yeemUJ4lJuc1PpOhhn2jYPBq8lUYWk8ati0hblrXIE3Kpuomcr3a9qPy
gVnfvoHxiyLpxKWyLHsAFLHi1KxuE01YEiF+jOTEQ9j08G/d9XHVKLBP5/NOU5EK/fOF4d8deBxm
f339n12faf12aM0Qyr+0fJx/MHshNqgzr+XnbSGDGt7JP5Agqf+J2Bjt8N9ILv/KtpDgqr+jIsw0
yz/fuMUb/Lnnq0oExxrqN7+MS6LM0drdSDzm8YtgwqVoKMLcQj28E6942Kpqk5NjFO0zl91VNCBT
emAbiDufDQ8wOQbIiOY5YAoWO9zBp4ZQHqT82mL4LgEOXfK35IIxf3DwXvLfJS+gFFDIgrjG0Q76
m/I8E7mSa/BKUfPc4eDu6WRsSJuIFLNLhQ++vNy2+IQJRmfDsuB06t5GiIz1i7SlDQNDgBNUIMHq
/3F3Xs2NW+kW/UWYQg6vJEAwRzFILyhF5Jzx6++iZ1xu21N3al6n3N22226JIqlzvrD32tt0OeJN
c6RtVJDAaI/6cz+TIDaYjQytZWrSZX8gN6LBFHrr0qUuOoQWlXisqPtn9K4ZBis8Ms3ThZleirfc
zqZjlx2irXwi+5mPkD3KaDetNOkLjYY9fTFn1l6KaKcRIb8UX/BV9b0dbP09bvkBe6T/3rJkite1
vsEfmdrJ0d9XnGVz/RS07rhusTVQe5u7KJzBheOHau5lmr1x2hVsdK2dnpCoctQYCfGsXgJr12i4
1MLxQ38jfWlZzb0P5j3qMoLUYpvjKtc2ZcTuEncuUx/m+Uv51Gsby0QrO4u+EvOsZo5i4Tq+F4tw
I22T40d0fKv3xsPEyc5QtkU/7GBcO6Xv9c1fAqtST1b58MZkzqQ1ieQFI9jhwcuz2nW2f4734Dt2
8Yn6aiE3X9LLgVbO6c+J7wqYNbwjimHUpliGB/yvDYqQgZ9BuMbQY37g7cMWbN5z1hviTN5civn6
sg6cneciR5uVszd/Wa3ennbsevbQ10SUM55vkzUhGsTcyOY8Te6ada2EXRLzRKx1Wv/y3c9i2ycZ
zMTpz9MhZ25sbHpnsBGeCj1QoU1frPsPVHf9T7V9sj8AGmB3hN+29HCYaK/GMdlZR150Nshutg2g
YglLsMObwDWx/xejm4xuiGcstX20M5TDdl9j0qocHMrpDK3ZvPqpV8Y6fgHJ5wuvKgL7fnzjRX+q
VEz4EzAKjjlI5m200j6T/BCbcy6inBTY+fBItv4tCGdC7VLDh9AgHfYy2VaV2A/O/R9RP2kv/kfy
qB6IBvs5SY2fWWWrp/FEyLkDbeE6xa7M8qEy8GIR7nHApDyh1JtsI3j1VPtJCMRIbW2CF9UllwZ6
9pbP/RkFjj7OE3y1jr8ffwpQt4h2RCY+PcIAJ9wrqI9ohDZNdN6Ve74hh/ZyWAjIgWf1vse0+/QD
TQf5JJNMa87FcQ6E7gi4c9IcJNu1A8vzpi08t9rm8hp2xBVPnmOgbY/3yvDNNQUmJR7edLbnjWS3
c+WQbJn5y8Fa2UxuAXnVz7cZnAngei41GMtnCTXYeTz6htOMH4iSGgfDVq2dNV6PktJg/X4l49Fj
ehqvIIZqc0leVYqtt6denlfz4nRhZLKBqIKebYvZTAwctp414oJ37P4nZYdVMyJSSJo3GdsYLPdz
Cc8iW4t3+KCB8UMvi8V/JV6tFeMQ5ataYJBnLiV3djSP4H43R71wnyZ+lM5PLaRlm+3L0I+zAEkQ
m7E+3Oh4p2Fh+Lx56r18Ex0GPECER0nGwSVJywltQEaSwwF/FtBhpXBHhXHaUeGMaXgU2AxZZzWL
yFvlDbFswCXAsPUAb8/iMAsoWsAIsALFx5ntQ2NFs54/NDan5UJ+0AUBLKgIEk4cDxNls5aPOueg
z789d3t+/oqf0tDEWe3txoOqOPW8uWDLNzYfTKEf5jc11JzV4TUZDk/EAb5KnjemHyQr2d5SvDTc
N5bTt7M2PQTqwrjy+dIQHzca0GlP/JQWz4xrf+zSTT3so4r5D9ZIa2BneVA5OSjRlgwFhpOVuKr0
NZJ0PZzEA9vIVjkL3/ydH3xAf5vx2SAhH5vn7+AKHk7Dib+lD+mNtI/JFVdlvMgf6YNHwO+jaOeg
OhS8XSV7Glf8m7cskE2MywBUIwpDcR5HtrdN7noAzRnXypN3fiOYGrlXP8cniLs37ZbmV42ErMvt
5INYa/kor7xtsVRfZLYQcIHgODi+7wjfFc7EAYU6ChWsMjvTOFjpUQ+d/rkin8sv0huqCgsxugBK
t5RsJhzCtX4Yb9nPoM0gjjDAeG4miZ8zJcLnCDbGHjHHE268GTudeY++zAAsfdaPlvDRLf+MrrMc
5spH6RZoXk7JBfPCMnRYmoWOGX4YyU8PnloSG9sAM9Y+QPd6C3XVzYCVEFJ8mOp5SV4jd9TM2Tey
g74YMogHFYhou1nIBx1i8h4ZkZjqZ226EhKKZMGvT9bGJ48SjaD1RsREcBMGpy52GM1xcb+pMgX/
tUWSOi8fDENRhAaj4wOQ6TeZeeG3ffVcMVCSYWzOlI5t6bgc0FCOjLvIVn2Cl3E+81W0CsvbeYfZ
J/x6qkh4oT38uwyD8YNy5yBbRMNYnD3+CzksjC403h4LHoXH3kfbyeRiLYxxyayTJ1mHN7RV67WC
hrqJiIQGrDCzrtpb9DOQZ3X1eDBvvNf8s1ZtOYNSiwJqa4q3qn/zkOTJxNQOe04m3BGOyzsxnhNY
a5vHWoUMcmn5Vk+38TZc6Zfsx0psTXTzaZg1KGOMcNX2F+p+2bjy7HUVDAjf6SiyULTavjCbOOl6
BX0SjkpAlbanA8Nd4uuGQ43EK3gpiUPLyB6T2TxjMZ7Ean7UoofkPTqGO2eqtRaXLzgafqlRjsKV
wBGOWaJf+9a3vDLN7wnxBV85oH6wbzn8t8IgddQEc1md8GPv25W+6FfyNnPADTuF6yPR4OJB9RSD
mSnbVdXeRHGhKK71rpSL/ji5RuLUi/FgXZXBSdCo+7ibX9sBKkHOtx35EoXvlE+EN2jLs7jSD/EL
64i8WBI/DLwA3n8vO8kVFMI6YD3HnSi/gBrRUE2Rx021hAYAwp/QoS3wzyWvArSxGg5lMW+QvkUE
ZimcNN1LNsCXPZrCo1ehrZov2N3cXCLzG7nRUCd2SfWTI82RHmJhi7iv4Wuy0e9ei/qNoeHgvVeV
zbTYQJr86SOuEb/lXVRJqD8jINEfAuc6kBFa7e4W9rSsgz3hdksurc/34yVonMk66BAbFuO+O2Rf
5s+b6NRRtZJXEqPuzmDOF+0ZU2vavK71mTAVTEGXwlCBSoEkFp3GCcVKcNSCvWF9Fcykva2J2EHQ
tugBQvEUCsDb15p0V/dmeFDIm7dsv9qoAxg/oBeAR7iR+7O31h7Wk8VxUU9lcTPGPRYYYtfeM/Ho
qYuwmpmgshWClfyZb5wa/6tkwAbOWVjpuYNkAvaXjLSkWENQ0Ag9FWdY1fpxi3xGIPAe82BmOgO2
Z4QvPPfYdOtxi2ajGNwO8rWg7KVo39aE2dvi3buTIg3I2Yfm8DxOyNvjfWFhf2Lzc/jnryVz+5V5
KrZPKcEOMiTcNsgn/Y/pQgaJ2GxS9qaC0zu6q316p7ycR1zJ7b1F5TNLvltpPm42wisq8OyJ+wr8
k8boumQ0rlzRJJXVvb8n15iUHziww8LIN/AjDcR9WXrPZne2WU60RKZNix4Is+41/JD3koYGeMCg
O9NkcDEDCpqdUa8GIPZNafO/Gdu+5TTnna5veJ9VZ54bavQ16zcHhKsCO68IxiWi0W2QfWbPfJ9n
0pv8PLY/dQ3Hwtkc/7elDBYBnARuEjciG+J/atalf6Pu/cuf/6VZh3iq6aKGjuHXbh3DkC4xzlJE
7Xe9wh+zSQy+tOoKtlEUDc+J5u+zSbS99PiIhZ+p8DTfyn/Vrf87LcOvX7iChuPXZl3ztCZGG4lC
jgT3HMAplYpMeIOh0VGgiUkOstksrDr8hugJ2gwKWymA/6OtzCd7YuVKgBaJJsbcLJW90UcLBaWU
MCibBCtJ0yvryKx/NDLNaEcnUi0HJGIGnbORnxjnbrqypjFm7ZOgQFXN6MNKjItV9Wci3l8Fzuop
k10lxLnaliV5pL1ki0mLwwKf1rwzxzfdTHGjtOuUmE8dkYXMTqOK0PALL4H6EBE8cudEI/G/Mh4e
bREr8PmwY4p+4wa69CnS19ZdMdcleCcHnWC2npqrAQSXsfn10Ly3aBq8jo8T+aue771If6/SbKsE
9VZNy3sWcW36yvhepqkFG2bM8Ld0Oy+Ptq0PbkcZdj53fgH0K3nphW6X4y8WrbXXp2isOLU0yH7x
AFwh2g5f4M9t0WM1K0eXUAuw4UR2I9GxjCPTkhZdVquR8yFa95AZY9iZW1ngGY0wNqUxuEQfC1RW
38tBftcUkBlRSQmsmm+REDueGjhVpjuTKJSAq41XU6LO6/VV5gtzwFibrKUqKtp54ls2o2V0agdx
1HgCN1EcrNKMbTPFiufpn5KnuEGKvSL3ZTfRstNUIUiZDG5xD0iGiWCq6F0hn9blc8Xjm8NFC2tS
CSKwDZUq36xpyOxGNKd5pAEsqonr5i1PG2vqj1RArKlSlfIVLDFAztJSP3ZibQ91tMs6vtywvUv9
h0cAs5PIlFDWuNTqaed5E3swgcVpssiZgRqqsDRrf2NVVEl8zQQSVa4VJxs5ytENl+26gfFbGsUq
HP2bEKcXvUW12PpnOZdP5NU6oZneVPZMfjT7H55kIhKBSCtbjHxJ9vsPUFoyIzmu/rS6+fuf/311
I/+D1Q3OBjyVyp/9lOQmI2eRiZJUjd/MloxH/zgeNVk2/6Xl+mdqzx/HI8osGWOmxMflyDX+m+NR
1lkC/YXw+qcv/Te/5S/6FWkop6lG5rLMAgiNFuBJUoSJbFLJu7FwGJStRVwySFQFfruH50/s00P8
dNH7BmYsmPV6h67Xo1DtY/+kqOU9Zvw/xqmbtf5rVRaUBvq0N4b2I2Fs6Y93pCrzkGg0lBKx2S/C
kRhAPnAcsGtvGYHqA2xmVMnmJ4uE1SDIsx6HVm0pd11JF5qH0pTx2cheGwa8sg1Q9w9e0nwGrGhN
euC8qEA1oYXXi52ocBbVXrgejeETmcDC92JzGfgpBXKeHvk+XBkwDJUCw1aAA1wA8KK+JoxNWgIA
zaReVyTeG9Zd6c8d7SKJanNwJNuQ8MCmjkkvkhmT5nnklAQMFhjMLBNvpGXi6iM7Q3tmEYa/KfeZ
hArCIlLgQxFa2MOc8BPQJoQZhsWHQrRhIac3CL22Irz1qbQIpXGZmcQ/sohl3wXhZSk8gxItEhNp
vePyrI8HQ0MsRaYigI/DOMarRDfgxgiXKgaWZxD0QxZj/QxltEq6b0vynwUjZB2PVyyNbCUjMo2E
nxwLmMSwuRtRrpQdOnufBXpGp4JZc0xnmYeufAQaKAJhMMb52JHwkd/S4BVGuluPd9NT6RB1JM4h
9W25G9gK1zK7ZTO0h8xahcm1KJLVCN60obfIGOzSO75YFIUS6M7nWsuqTcxiKABZYRnYYXwhx3wL
Y3960RJKPMJpnkd9LaXLtrdsC+lIpO5H8WvKT+nIMqlh0m0k+7qST8aQ3yKxWGhGi4ehPHFLzwds
jnK1y6Lm2smMq4rbGCAusHIb2oZTi95Nzcut0JPVkibrQY2vObTHEjW5wM5djw4pjJx2eukx5Qww
gBJLh5JKXoN0HJEXeUOw8Yv+RMrfJrDeutA6xUJL/DSOEU2Bgmhg76xfTXJEZB3/WyDNTT6/2Dbr
ENOoVCsvYwucHLnHTCM91ZELEBNsqEa0NKV4i8guaAvjp6oxF4fr0k++CPq1y44BhgodCSM+dML0
Fgay4xmkUEewNsfYVic6MeQHWsc2dEImZAWWkwryVWsat6FLD2ryRKdb3Y/LSQs+UUps1ehVN0jE
9tXoJ8whmelFK9j/y9eDxu2gP23EnITodv//RReQ779eD3/7879fD8o/8K+hIERka/7lelD+oRM7
yLJLE/mUfwq21KDr4P8XCRTWzH/GYf5+PTx3XbrCnfK71+6/uR50mUf+l+vhzw/96Zz75XpIplaf
RJ/oKS+WXD1lGC+XNvUdEqNm1aKVs+R8IQcKVRDINy2dyy0TUFVYtGLMUIV0Efk9laVH38ROA+cx
KI3qx0xjf2WSwms0G0HeT3G8FRPhPAUI1qYm94+NAIhOUlaIFFeCvlJC/xJRiZNcZZrXCesmivYg
7jq7KEV5bo0cBxHDHcQGbRS4nfVl9SKRR8A7Eig9oH/14LcxJUdHIuOF1h3P6pmVjveMsXGaqYum
OfQ0+Iq2libsHbm6LOOnkWbE1XIPivckF9HjK44/hO4A1HToxKM1hvA/sX6MipOFxlwKw20dQx3D
K0ZKva8Rq1QJCI+EcF4VHLkR4xXEjuCw3kwCX0rwbemx0RleFpC1K2pckyxIGV2fuczJhJIhqYH4
ywnTrcNmV7AEsXAL1f411m8ESroWpFS9RX3YN8qVe5OQiHCeCusAu5kf9td8RDgnjk9VJeqd70Z3
zeguh1iYZC8HlbwXauwZ3bCVWvwUdcVaHi4y0GM1emqyp7q7BqoebCuN6WOt+slqaPHLNequEpgz
gnvzKF7DMtmbJPpVibqg+Wns1mohw7duNb7r43PFcOxqvDBjD8WF1Vnb4dKIx26GYhAo3LkkCH2Y
oAYz0eoY9MgyE9HgpzDMc82svOq/JZxznXk1uUhzgW3nuNb99yIC6yJR27c3gwlMkzDpIaE64rBV
gtb2fGOZCP6mzLR1LGhro9jVsMVjg+sPIIwHQ81QyltTPusIHRBTNPiv+YS0M5ZKrFQePDPVG85i
zl2a5CQ2o4NZVqRqKtHZLHSsJP5qjIp1GAzLLNMJdxltHXGIL0YLoRYdS8KjLAzbnM9kTeRNqOVa
m0id85FQjMbJK41nqMc2zqGcxTDpdf6bqjOuedUUULiD3TCaq9qL3HJi857T8xRfYWkLmrQPh2Lb
oMwNBcxnFa4SgZ0n+rb8HvQa8o1McX3WUX4aXiZ/WBcMl1XLI0sJTg0kg7J6eOUbWeAKwbMl3u2s
kJZojA81U916LO3Qa90uVfGt1Sxj6lOpWkAzCpKWhWrVTta6iHCETziBGDAVcr94plsZEelhGtP0
KIXHkdiKGB0sMdzhrrRrcboMo4HIlzGiVJNiC2cbkWVnPNFC56xrCDYrERI/E46E4BA3xckCqJ+1
rIlEbS9L8W9GWl/tt4GffScmJtusMle+muzT1F8bibiT03YVi+SXFcNcSItlRbffNciqi/bV6HtX
K+jw1BA1GxjqXuCnBBw7staKOX6IsG57vV1DCFpHTbcS5EEAjeG9+K3+omET0POacqXwVqmWbyMh
eXgKJVEjQT+PjIVfZhtLqS4EJmyobba+8BZN0ndhhV9mgmFV/KpRZHfkVsZpbftNgqKHpsvsvZ9J
65ZZWl9KXV4WRrtSM0xAKbJPVTgZTBOToT1YBc9xZ7lBWJwKoz6ZOIAakTVF125ai3dc8iNKnx6L
BGN6n4pbVH91vUk9sSr9dUOwudLZAkj+nC2k6NUumWbr1FR3OgvzUsvckvpCihJHxFOP6mnWTyQM
qtMhrONFK3zrcuN6muYaQRu4sZ+8dO3AkKITUh5CmFtOXdEa4z5ikxBuFEYXslWtxAYhghg24PQX
Y3GpoSCVtBEVWk0Nf7EekFBnSu9xwX6Fb3rLQvGNdNagC1YxbyVidK0L+SuKuQMQcsmeMMvjdpYU
LSKEluo2JRRcm42KtBD1axpgwOOMnExCBkomvbjOV1aCFZ4RZm6wzfRh6/es+oYCxa9WOFPB7xFb
0IvmEgrSjXjlS6FwyndYA2WajjDz3NoPlpoPDbmhK9D4zYiXoiSJ3oDaWcXtQWUDWkDF9zGaysO8
l4LnmTBrEAKXkfpGIg8c+dpWyXa3nskWYelaavUQDYY0iP5pfrxNBNpVTpjiAnnXVPyiueRM+nSX
sQkkGMbMnF1GcfWLCY+11H12LRl15r1mxlOzjPGgMBmrEBBx68FcYnNS1IA45U0V8db9KMIHbxWl
zJeautKjzB2DGiEzGo+h5MY++hSKhOtAE6XHy+PZxPWJArZi05oTNYYhvQi3PEFzSahPEUmqiQ6W
Q8lRd2vG1gIhF6TTQ++MF0n6QtpGyCKhfiqZrIQctJK0yKqnfYH3i6ltBAXeV2qeWAv5hAv4yyKF
41yRW9GbKJ7LedxXC9pFPPIcaOhRPMk8WPBSY1JcNSIOS4VFMJkMPBfmgJka0wF1sLzUEtpMkW87
XYMxx1Vb6hxRkzwz0mpnEBZocILiZFR5bczYLlPmJaaMXjpDHK2CAElfBCbqQ/0WYlNnfHPJ8bP2
KmRUXePIFOZqtBIqrpoAYEiV7rzRO5ge67YQgM5A98pyoPKEiK2GukEbv1DYK0qlttZzY1OP8lud
BXYXC66mjcRld2staIhtqU/aIDhePy5IVJ7FEQo5pd9ZlUeFMDwagWMRRaEjB33hSrp1avHiGx6Q
az8AZZzuwziA0zWuYoz/xvg/HS6EZ46JynOWYzGM/k8+JFH7mw/pb3/+90Jd+oeIE/Df1enSs4QX
JZVoH1nHWYAD6I8xjoJ9Dv00I6N/mfx+r9MJX8ZRyJhbN0QV5MZ/Zdj7e5UORENVaBYUegnjOb/6
tUovEjwyvIfgVEoj398w3rtm/UsT8y9oxq+QDB74X1uBPz+5+lMV90srIIFYCsdGRrrLFTBa2kpP
0EbJoLcVfydP78mIJ0f5NETGOVNvZ35F5RBDd5IYOHMSkZ4xMspsQbMOLIi1CQqT4YolK2ypdvX2
mrFZYiwNzW5AnB+8Kb28aGJ9nUrdhhLgs/QYUefyzu+Ro1RjvjTD9GUopYuc5Y4VvHuY/epoOErE
n8LyPHgB6CCtOIXxE0yAv3gMtjjKZmE+rDQg1hNbq0ZnWm5Msf08MKzk20cvpGgZsKpg70cIxqpP
oZuWucpkGPfJpGOHZmsYsZ0Mku4qh6zEhWVqtk5YmCdLLXaKIbkS4xTtMOmF06s991OGhsLr4w8E
wSEK3HozALfrwkcgQz0wvmt2g1nHWEpBJADaEHRRnsoXuaLUisn3VaI1teciJL5FlgxgTOBtCjIW
AHCm1kSaYPnEj1KLRc3dpw4r+mhjeC5a7k1ESHwGKUmlBpGkduezq4ahNg/wToaeI8CaKgTvpMJP
UL3QTpLQNcq3xmveIjzTlSFvNCIUJLEk9KF1/UZdF901RMxRE+bL1HllxOYeNu8upUgVRuGlACfd
TQ3uLMTXbebkuXjq8ukt8Ynd4AxOw3otUCHnIfoiHS6BX85FkWRebK84Qds5quKNx64zHqP3VkAj
MMUoIGlSQCr0pE4Y00tkdbxw0FIE1sAwxs0clxm+rrYE0QpdFlELFb4SFSthuloSAdmtynBkotPD
O1fKTmZBNWZ9iDKcOVhGUGoDTYMVBbRC93k3iDVyMAPtevjZyfJW0xG/seAGCM/hnZunoMbCpviX
Og5XKqKqPhacJLtOjUVfMDSXjmtbF4UHiXZbgezLRIMrTt6TgZBPV4F6efdA06tF7lPFDaODp26n
EaPaqDnlcAXN1IOHGK/zgMROZqJWxI2nXVRQXFG8kbJ63ybqWwGwtYhSWBKEF3WEO6jdlsPxx4sD
eR32oT169zaTzrlu2d0Ib64rvorBBAWdk+QzAo3UsmFelsjWLNy4ojyL68pOGmMt6RFDtQlJCVjS
viPHsuQ92pcoCtEK6nVLuZMGy1jF7OYPblFjA0wf6URKrZRvBaCpeMvptPzcWCsToBtUNEQXs4l/
HY0EvxYi91JljyFUhypD5MKeNuI1yySDQgxSX5plr1UvvKfGJut2YfFtZhYRYSzn42Gl5mj3w/nA
+GFI7gJ0BD0UXa8GktehkgqCnRfuDCvaMoX2mZaRMtJVNyI1w7rliSBbvHrts+SVhw5bxfQWhhg7
RRIiExsenpWibsDeKOhIzax+eEFjaya4AykQg4ZvnxRJIaKSfCCJbCQ/cMCklJvDMQqKpYcEJEwO
o3XVi6Q5tH6t8A7MNP1/ertiyQpjLFlm2WuBlfzl5vk7Ztpkp/HX8dnf/vwftzIIa8NQ2aD8PiP7
lzvYlH5jSatPrJNssoX+060sQo4SDQ3MFQl/zLT+uJVlSWPnDMpS+m2y9t9Mz/hMf9+u/PrQdel5
cf9yZxojwN/KrOQlalOX2Dj/VnEbQkI3XARTw7CQObpFWCdhMI9/bukIYzD/CYgDITaFbBS0xPVt
WjTbeB8cJZKZ4Fw0SJLEFWEohB5lbsWIPLI+iuolDeeGd4CgbroMZwDo/mBzlD7rnx7Are88ymph
MqQ6xKg9GQw40qVql6DXWzTbOsCcfDkcqvbU7fChpqxlFAc6L7962kMcUe+tUWqHwcKCiXJWXsK7
lb/xqOlh5FP16MmKbmeUyXGJRnmfevsQ+EZ+AFc4UNfCcMm+UUDhl50e4bvk7aB3VBDz5RO0AJuk
s5KjjORekriBAZPuzWISX+1C3WnlcpP4jqjboosYNOOWCFdVtRSTQzS+ex9sooybReyNtxomqgs7
BXMRxnO6sf6ugJNTtoOyRRaf9tenNBjRmLWfHpqFAHWrAA9BJmJEr2bsgvV6g66NTXgPrpPZpVRv
wsmJ9RkxjAMqZm9GsWAFtkCPthBvHZEsAL2K1umOzH66C8ubWHumo3HKR8zFhGfS3LwLHZW51jIi
FFRa9jlJ7rOopt+iI4JjuxxvMo3MWr4h71UQ2N6AYGN9edEewZHaaJaRTe2OE/NEPhV9x0eB3O5t
qB7aiLaHv4EE1jYIStcgS8xpRbNbEi32EwH9Q7nI10xhZqg/uJ0ADtMOlSzDRURePAPbWluUt047
F/fxGL3H2wnxKlsIsLzf5RVVrdKtRboNLN5Bkh6DQ54Yjhd8mi1TYLpMpKBSMGKBeo37ecVFonOh
TFwsOkrVAKFTt8RgG44PPdsmYJFfLUcNN+aRMmrcP0Om1XQl732RsQohKMYXrkYd8/ec0CzWTsQg
R7Ny08a7lta7QksXbkYYi8Isa3c0j149i+9EJA+vz4UQoYkzA/b6TC5c2GrPB8plKzzKdmFt+QOa
jSF+rmWL5/9y7l5JzSwQV9Er3pvgBkDSnBsLypGZYgdHQSamTIwR63PviWe/uGusp3bdB4bJDEoa
3mqSG6RXM3X7WDspPLxX/f1Jp3ChwJFzhuELerjZnVt5p5Gas7GeJNDx2l/xKKM8JRBjlDYKaMax
W5Xhp78shYu+J7hb8o25EW4y4atH0uVtZANQ1JwpVq7twuBVoXaOgTMDrPdQlZTpZRqsuTRuWfpY
5kpm6ruPUADWc/XVe5H2EpIR7S1/MMlk39ozGz1Aco8LyJTqxIB6V04O4Gz/vfoG19xYBy+9aKjw
kVYprkakXXFMXtRmW9XLeEKHgsczxu1RPrMrjhaFO6qExFEESE83jzBfwgNHee2fw+DSAvC5hGvG
AOv8G/orLiqfnSICC3JZJkpBkg6Pxr7kudCPmOOWwSXIZsq9vUJuXGpbVq6rZiU8PDc6NttsFb3o
Lm/npwHvmXwsLBi1Zc1aXD9aByo6P4WD8akmymVQVqbf10Rh9BvtzPcFdG2vtuVnBCM/ajCdqNpI
gbxFL+neXJsJMYbkaF5I2pqaTYPS1Pngfu+pFU5EgFmL8YqLxH0y7iS7WgHGfVdR1KLXphSlZXgk
R+ExQcAn6k+2YRPzNBTPj698Dqj1U6eJtpaxyidGxYdxHa0wI4jMh5GPn8nv24jX8g3hbwWmx2ZI
YW1ia1Oe2/fgS9NQgHecM+IrG1smdNN3tiQFC8W0Hn9Iw9bsXfnL517gwJ2c7omrXzF8NeRl7OqR
o2RLE6UpBiAE1JaytGKo9E6kLXzZBl8cP9fjz8Ab6shAJOgATfAsm1Y9+h/ee8JXXB80b2skbmOA
XF32i8+pWgBh7aj7yVwfH1Wzr1Db4+/Ij6NvC1eZK8E6K0zDQ6hFc3ARdbNu/XeDb5nXkJEpmfYN
ATaiq+cvVbycbtZ3TJhbd8A+L/1o/q7hhdo+rZXXakNTZ5mLarLNnhn+PPlJ7mrkSOaCJoQJ7tg5
sGP1l+RmfkbKustcZQ3V7Wc85iiZp9X0k473MH2zIAr4aJMxRzu+t6ygQsNYi54mBt08MDVKG2DS
qDctAgOJXiBDqTrJ5ip7L1kCsaUNnlNMc4ukEnMR3D0H+/ZE6CYJLhY/fc7OOSOfJttIAw2GraDU
Apt2Cizq8Biq4T7sbF1fiCQNXckaeqSnaRlfp7105oVh3shskwtG2smLlvlvHEBJ2FA3NudasS1/
Dgxqpr1HvIa8f9n1yqAL51Dz+ME/BxODKm5rFsk4dWZ4MOR5AXe2mX1a1abtXnrMOdHsWzhHh+pS
rse9tlQ2MfedYm56BdLqCNgis/FNmagoluWiWqN36g+VbhvDSoxfpeuzBUN0fXoqzl4mR9pNTy3m
bbhZK2/CInSLUnBm6qXnPaR2C6OsHTPYltnC15dMfdmC8auS7xQOqbdwOJYLaWc69RkTWmk3Jha3
8oYfPuF47qhGWDAEIrAE1o6I4NcCh9VJfj7AIGVG91SA1nZ5BAdEzDhyZYAjDr9DHsBEUz3AH6sJ
cCOKCefq0EP8tUsHrsWMw5W8LxKKQFFcq8Rdl9MNmweMYXWVq7arf6XeNU4X03f5oonL3N94zJXJ
4yTEMvDWZnlSTeI0v+LwvevfiQYViGvobd8ZNoK5ELJVyu5JOAfcX0J/ir7b6Syh2b1PPyKi57i4
mb7LX/lMitjiO6pyRq6CsAGrUT7eCleu3G6YN8RzdUTNZWsg5rvmLXGaU7nwNuVre9SpH5bKTVhj
FCzgmqCnpSv96bdE79QblMpA54C86ee8dPm3VF/3jBIJmxPWCGXnBD06Cf04i0Im/MtGvYSFjdYj
BLR5N6vLEm1amqLdjo7emdgB7jl/9sWo56VeKkfCf/I7MRKmvIb2AFpjk4+0SeOTE24Ly2lBzioY
vGnROklHjOGm+awg+9FBEnwao0PBLImfqZ6p/8fdeS1HbmVN94mgAA7s+S+rgLKsKnp3gyCbJLz3
ePpvQTOaNprQhP5LRXR0jKab7GIZ4OydmSuVgzlxIhzu5axfsWRflTbbVvYvk/khhvVE4mU8xqcu
3/NLixLOUnu9ezGve8Olq517InRFq3DZVSc2HbaNFyLI7YSxDyn/MV2izb73Iff89TkGB8cmqSQi
Fxzkh/7C7XQm6GS4KdN/HB/HGEicZxMGJ81IaRu9m/mprlbiqeYZ88KtfW3Y2Cqh/aFfbPS7bIO6
YhwPNZ53CvvuoEex13ePvsewDUrYXwfNOnunxy15op1QPf+T7RNsJ9m1EtxVbZBn/4uiZv7JXfen
r/9h/rMBnpk0Df3Befo+/2GpYMcqjH+B1H6iQ+mq0Klj/7f3mNnw+wComTZ/hAuQNgNp/j3zsfVf
F7Pff3Tjl52pGYrB8mOw6xMnjZQOSvrstHxXsi0AE++jZCc7XZKWBevZUeQXsV+Y2DNI9g0Va6I8
uR6NbGvZzYce668Kuwkljk+tYezBqbgqgfRNowvXFywsWh9JcTHr9C6BtcZsH/MBNQbDgYyU1UgZ
1mQNHmsfRiDiEEnzqgFDE3wUFHfwQo2mHKmbZ4ViBL3WrlT91BO4pqrHa6PqZeSdrmnfUg5TdT54
Dlf3WaWPOEqdY6JruwkHtK5hJcrebYUKuWH2JFcRQ7+pO3+TZPJZaIUbic8Za3HoYD/I1BPVLKck
VjHt1itWmNuKSq4soRy8/SqDyk0cFoh6v8lAXwC/DTQul8667WKMbtGxi+CB2u2zkol2LW0dsRq6
sNo/mMM+c4gSdMAkZoeU7USfX2hsq3qESe7DPlaH9TBwgKmbDxuH3tw5TywLyAhlawRYKo3ORi7P
+UQJgOy2iqR6LU1cLuVJQ2m9aW9ZO/SbDp4Qm9xwNRXGYzE5DJr1GaylnyueRlOklVcfk1mcBXii
gukO6QkfsLPmY3LbKMFXAP/WTix3rECnzw0RboeCxHn6xLS4Tgyx07mhc7rfKxx3oHJtVNt+Lphb
/KzYBwQvxzRaV4Per6dkvEM1pNxtXdcYHCqKWeOy24X48joYQ0Uw8hxkTprf/4OvQ8DpHDIMfLLh
J7Ip/8s9FC4uZJSfXL5//vp/X4ds+ZvgOmRaxP7/SDr8+zrEH5lC1/DykpFYSI8/yUPLNQgHMBGJ
hYHOA/p+HcJnpopFHwL3SKjibzBa8Ib9Sbr56SdfNl4/rqFkbbPRN8aRvpHJXNez9USD0mPBLTTU
62s7jR7iBN9OPZBl9LvPGNoQEUxaGQr9qyWF1HbqW2qalAYKLwvIbk5IjUa3sG3r01TCvzbVc2VQ
t+5Hu7GNHkeDbZJuwSwI/He4GwqYa4qZyAOL0n/zFePN0uXeStK3mJP4lPdfohZf/USxkMmGJswb
F0FjE4n2um3su9TOTk3M0iDQVXdqAVgpHIMKsFkPfm+7CrHsCL+y1rMvMYNLrcc7gRF4CnV3Gq6n
5tkx6n1hQVzujK050QpYcFCxotemoC6BLuIInQGwHWVTLAE4OwUTF2Xd6t/qoto501h7RkcMrgNP
stKpsyihwuTpVq/Lmwyjva4wkKmYj7KcELMRNBds9mt7xm6Mz6MqXrLJOU1VssPqd5WmwT5VxFPi
08vdcFaZOIYMSCalzB8akWDTtDC53XBfQ4h31nPRXIVWsAuTbyNZKlmKda/RKTM35yK7BY+yN+qE
sqUBqrK9t61+LQnBTfLY2wkkLfpADHkQQhK6hMPQcLbh5uIwVPQmboQ+BiMGnNgotNvMym+q2fhU
W/Vr8MOPSau4pKjX+oy5qwRJVnbKUw7qZ2AOiFvtPaAtz8lzKhrm8DpNUw5CtnGn4qBLbUoZyqh+
auleVyzNi2qoDjn/W6d0ceQopWN+MZfEDaD7agLb6ZBL9dWbqg4xibMtEdlp1OK7zEb51zle2YMd
YBHBmuGY2WsZBwDXCnldFg6aSW/SmZJw3Hfqre9QeWErJztUL4MK9HDS/E1HhUnPc9tDnNac+kMl
TZPFcjeP0VGNcXWIkpMgsJ4VH8uj0wfXeCwf8qwnOKKkboYJJC7pTJ/Ke6vtzikuK09v4C/IMd7n
kPm6QYfNY5pPNr3yXY77NsIl2eYsY5lRjEhZjGNLsmNkrFKLrSArXU7iIe6Nb0oZMcjFzTEmKdgy
afSNwSmaqZM69BfF8Tsw7iTDLfuxVoMDqRD++8m3OHFLlglTwzJGx2VmUh6Pf7iheTzPqVfGPDiO
OMI1uc6b6cOMulOVUabSt8dqGG4NrHLwIMnVzFgykujKURBEFLvzqkghpROTdbIb15zNt7oJHtOx
/7LLadNibE994pYCp51TeTrFbZNFOXrYggJgBgwshaZCX39qmPT9CQVSBYhSF9hy8HC7xuCbrk6c
VFpio4v8lEt/54j+zlryl130aVqbknpETnzrBFNml9IIMIzL3O2qIQb54iMrcJs10bHWjP1C8ecg
442+eRjAX5PNLHlRUwww2axcUpM3nBnDVqazaaQGKZQsDnlDV9Bl5dy+saZ9z4ZiY2KEdnAY6XyO
bRa0NW/5FXbrq2iQO7Xktjpa2XNrB89xaNz8g2+jSCdwxXj7cyyn1oOg4F9hfyyNu9FPt9E/f/33
4/zighZ8b/X3NCH3yu/HeU1y6wbpCjbZVnX+1e8uC4fmEpt6MWKN6i9YZMKFi4HaAiLrgL3+O/dR
7c89Ib889F/knHRCco9iBfhOVx5idUhcXa9vCovDNxLx/eRAZSjZLBXsfMog3BRdvc2M4NpIwBQb
0xlyi1cklGsNGkA96y2tgo9sZJDt6QtUmWDjwDiqbXibyjh1VfvREQauvSuzfWkKEmAE5Nrsis8Z
hqzwwR9KMFvRDQ5CmWq7rH4ltYDzjVpt+TqE+XXvx2c8mmwTEjl5HZY1CWORxsXJTWYVv13M4jgu
d3PRen1NibOWXLSiRrgAvdIEO5w2HP1vl2xPl3PuRd7pROcpILpi9gCT4L5gWcXXaEHP7MIyZBml
Hroh2VkdMI3UqW5HkR+Kut5kRnYXdcZTomA+G/G8maFFl6UALwETJc2i26EaN6ESoHV3MJ/1eN4q
fN1Y6I+zWjz1Tv4+tfYVYwfM9oFFdNC+ZGmMDkIPZWUa62zUP7VJv7dGnKpmQY5TssAc09CtZxoW
0iJcYQ4Dltvrdx28LxGPlJxET7OWXel803a6SSklHWawAIXs87XEBZnX5mFUkhs+/ZhbAv/UDuLR
HsYHQ9wYyUXmjyBp8HAqNwRkHyWeSG6kpRfXHbgKzLJBdGiY+WyHBqqE9T8N8Q3XoUlq3zLTZnVc
N0df9bdSc46mGd9ZQfNZsKdrdfRmrdxVYX9DKeRnrOfAV/o3yDzYo5dVVJveVQ2uEn8+GpX5TGxh
byjcXWz/PcnFa+xzOtPNhOY1k11YLtlBVf6Ln8AgrrGOYojfGAx3iqIei3KJgAIvaUwMrv/oCxts
Rc7igs+ebv8Pnpkt/jQf0HD0y9d/nw9MFRUarPp/Ahvf5wPLAu7o6JZlyX+hqv+4sFm/iSUDDVoN
e7DGyPJ9PqAO2bR5V5BHgb9Gu+LfubDpywrml5jHTw992cD8OCBYzPl+HWB0qmPxpvUFbSqsBuro
VTangvtkrn5SD+Ib2SbkuFaymG65TsRzRWFuuy4ErW84VZys3Q3Y6bm8g5eKCQXyCbKWitX3ISrW
dQBbEJRi6Hc3EwWzjeMmIdITCYWnJHsOo7rBLRZsI0sAmuHaQix4q3RmDZejBr/VHVuYsZuxw7Ks
1NpDnoSnNMQ7Gna7qUu+2cFjU9Dw1meX2BzZhAPJbdLbOKk2VZqj/wLHAn4gjS2n41VdmCCi8dIw
+BDJJldoPlSdeTMn1besevVDc63nBz0dPK0DJJUNd/OEkT7iEJNl+0K9ikaw8DXshIxSvLjdTOa7
U9zaM4eYvLWeggzUhCmvqtA5ZgK8rDO3rz2UBkU7Y7ym3sQSnjUW+9g+lHbiqYTIDNltuoBUiRN+
xiECSGIPrwF+NXRAZGrfYffPiRYND/UT+uwxMBu35UaTNSVdJ8HcrIIR308TsbJXqRbGGTYl52oK
j7UVo502u2Hw3SBnF9sG13Y9PKlB+KRN9QxKB2nD6iwSbMaTXoMs6QrKo+eA+qv6DgfGPtLLU6hL
thzYjCPN0zKugAjBVc1QpvubJiFWl9EzDSw6jwwYUVzh/AyqQ8v+taye26a6jkgirkUyIS3j70N+
HbfkQdggG+zrx7aEJOnr9bG07F1pNntd+qei1wCIMGWqrbzNFkkOxJLp61cWZ2reuohPBsS5vCv3
MHUhJpcELSjfLcJi24X9s16iWk5S/QqUvc/fXDmWeKutG6Mb7pUkfa50/aYoQGjwL7frniwIAiFg
HiMiH0qPilFRfOl3V22Zvxt4bxPDpo6RLpBJ3E1Nuq+EDmiLv9iIeR/x5kwawp05VSNR5SAm5zjN
RqX4UEpEq7b8iPpu2FoJF121OkoyT/ocwf+RI6cIG3Gk7KFPsstmV4BRnEg5NKYO/2Emt7x/z6GC
kdLHp0zJL0fwveg5IqvpVZJGxzCfNwvARUPoneJXHQ+UMllEZEMvJ8dqkvZoVebX4kvO5joeZb5J
yoYb1dB9OQIdNx7ELdv5bS6mDW0NKJgaqrAJQywRAUPH5JJYT1pOQKiZoxjctvuqFXx5IsV3kNWL
NkG9ZhuPx4rDf9qFGY48o/KMwji3fmECKPY/eUxfqZZe+X57tCrUAuoZhoG7LN1SVGU2gohvhPlD
5Y9GwHjgAbtkoM/G3hjCeOAxeVVfbxsrH7aNVp91B22qVJuTbzQXGXIzbz/sXN4mtvVk9BWDX3xQ
mSCsfjpDcqDhi/Gfdghqmo+8zG7bMgwWNyCni3/w/W9p/2NDBcIDQsiyVP/Lgz3uqV8O9v/l6/+4
/9m/UcVg2kA9Ob8L7Ye2E9v5jcC9zc2NGkCM1JIz9R/3P/M3g/ueivFaYGz+/cz/fT8mLO56tsPv
i7f6b6XggY78cv/79aH/siBzjMDPjNYmMZSB9dcDdE9D+xbD3bMAxlZULCkyeW+lXIPu3uXqTHWR
wC1lnKRUrvLQ+NAKCuFG6oY4zRlFMa6yENlM77NibU1gcC3zvLBnjTIEdzjJ01DNh5ZcLj88ke7w
o6S7CSHDdTinlmSkxCjYXTHmyjY6pGiiVXaoo3qtLso3vhS+uePrhyFucC82FydCB450SjYd9T6o
x+dcMULQwI5clUWxJ6ZynubivZuwS8meEIhvXLIQB4PdXyr7YFgNCCL8IbW1qdGgWU7u8+olx2Gk
TeE+rvPt2NY70+/wtFTwBgvsl7rFFWVUt7KvULUpIJC7tOlxDuTMLMVrXKP4+tRdEWVSiOvLW0ef
i1d/rHhKrOBQaigKavqEZpn6oatX4P9gbNYFCWlt+hYV9S6opgIIL9YcLHFpUp8hfWJUqI6zTsVZ
ql71AOv7LNhplg4LOj0NFtTgKCiPUSaOse4AHVPvtCy21taITt7m73OdXUcA/+3KXvlhfdCocerZ
j8RKTcVCOt+Oqr4ZQE670Yg1DZ8gWFFDbuGlqZH1jqn4Bub0LIaTkROMVNg9afcCcbZMD3r9nunh
blAfZQaLKbQ3Agu4SdwyTMbbHj9xJQ0vsh0vSMmFpnlzkrinMuomjBK0FE6vga2YTPw7NvjrqgHv
EobnKI9qb4g71/ZLwI4We6/4syAo1Df5YUTFHZTHCZtSaj4PQ4W9kCWlUd93WNbU0MS3itGjJZki
aKAqVY5gkt5TNCOKRISZ7oOOx+R/Wdqrb2m8W7BlWYd2upTEZzKHb0vUyC+adWS++eWNmdcXJbGu
RUXXdLo0YPfrFknLXGxuU34dBRR2VeHBGHWXpoRJsXeqYj/3hY0sQ9ug0SZ3JsHCMuDpYEA5S5k+
Wx2ksZKxpqSpwVbpDcjJQmLjt2yMZxFAgPZlJKrUlxyA/CQFDia2Iul2hT2uSJQRTZP3QHYOExvU
RsGvkVqbOKG8k3rJJNWo5OXxrvuaZbHA9pOYd1kP695oN2ll8txO1+Zg3Xci+Uh4HcMZfbopk2MP
uyvti/XokF+z5s2oJ2+231EP/WbjfdRTkrMx0rbYt744hVI7diqG7Yg+LWZQMe1KOdyI9DaZSgJv
3wJ/dAcdn001ulXwNYVkKGj6tDEAxOKiyGM9XDSe00l5nEtMjAPEhKLfVG3DHjl/mBKMO9rkvzeD
tkobXAl+DswfW1moa4LxXLHgztLm1mYfrNbWOktvbcnZ2rUJY2HBs2fAXA3/kiO8x+m0q+38jO4F
nI6y5lLZFDRtltRahp3wlCYm4Vsf9L5MXIE9wvepg+4y2Dk85NagCynwgqQ52nqzlRU2Ot4v3QKK
1cUhpgJTHR6lCggh38mGZsSelyW2KxaTIxCzJecMfRO6mmHs9DDl3djt+fTS8UttYNiTKVD3pU9Y
OKKltwOMlsbqLpIDH3lQriEFl2MCy5Jz95zRQdWhy8F2KtaVI9f/4BF2kah0VWdRxj4Mleuvb+Ew
uH7Zzf356/+4hSNxcd/UNQ4Gqs6cy4j4fYQ1KGeCsS1ZGUAx+EFqZ05lW2gxp4rfe87Y6H2/hTuU
owms2ASXcIXLvzPCMhb/cgtny2cxLVuYrFkGIvv/PMKGxBrVzCjGXTSFA5iT37OdvjTuq65/k/50
EfZASJvOLnxouzpUXtKx2ViadY4ius7D+lxJnJmBftH1Pl2Hv1eEGgNlXwtW6xON7ps/KV+DXd+U
ZJIdoRxy3qu+LKNN2CKp1Mp46m3/xQoHzuDhNdmAT9nxockLubIKRkq6ZY1ePqOieJOqfpZFda56
7RBH8jCaH2MMeAC+kzW03zoow0OhcN/obgDWnCy/wPc4EFjsPpOK4amT9paE6lJX3D1JdcCyo5AG
aQdGB3oZjaZ9rdKWmnTxHE7G2pgd/Cg6FGlf/Yqz8U2tho1UDc8WoZctxSpp+ljFQBKa1H4wqndn
bL81TAz8qNfaML9age5NOrmkgDyy5rTAfFO+m9Lc001zLuPkYjv8O4Of3osZuhQ1m2UwE9COXCXO
NxnV3r4QZwlvC6u4Hd8btsXNH4JAO4CnUeyEot/uMhnt2SmfCxhDai3Yi+oPdcVhKqRZbsKzIMr2
WQdw0ITt1rGfHEATQCO9sIQL3jruQEUbdRMsNbWVHVxpyasSdGtLnse+3NYBNMHwfQgIFifTIWnF
l4GcKG2NPof5qaVvx6LoeHAaMJvZFmHe8eoGJixYFRwBtZsYLFGF8UHoq3QLs/UIrN5UOU76Cgz6
ZD8NIvB0HNRN2e5aBDarrdgBJA0x4OSkary9IIywAwHeWRfDW641d1M/nqYad5kY35Fk3LLLvBh7
X1QupVxiM1ejx0y9S2qxn4DFSRGfBq2/Dn1zZeBWalWA3XAm09i/KmbOkkMIIql+kIX6nkfwjqOt
3xdf6TBsLNqIqdKZ+/ndNrujqV2qIlY3RsN3bod1kbBxTiWWvYXlTrtyfcUBhTJhGPVYC20k4UZi
8kZr4jSzVpsnOoofA/Vi4i4LOrEJSu1TJFiq5aS6ZqAcgC57QQeQm52yp3AwAvPDTBz5Tzp5Gw1T
fRm356Httk5T4hSB9nMUDewFlRzsuk+SY9s4NySf78zFzI9wN0/4Vaj+mjq5CYi8rvRkuoSRf1oa
nsGs1dsJEVBJ4Ra0An5NaV9r1sJIn6NHm3xEprMhiadAruwUln4zKnDqrWffxk6xWJ21aKcpAuBp
ByIXZiS7LkiFsCJi6JK5A1+ew1blXzgoARulvRqBs1S55SbWsI6EuBuHkOWBprAZRhUNKtIdxvTe
I5cWyKZaKKlj426/LM4nZ7oeEVh7hNYZwbVEeE0RYOvJubBQZsFBf3KP7103rgWmm4xLjBJSFeAX
l2wEvCnoRfORdztkXhW517A3oCbWViv3Lfxfw0+Pjl1diULexAAPfXRjwBxuxU2ytAUbNCRrpOWe
EzqEvtXk3+i4Dhf9uUKIBjTP06y7LQJ1uijVMIOeMqRrAwkbw8pO1P6pEi9Kk7Kjg4OvTetBtpd0
UcAdyoONRRPPEcfrpr6ZEcsHRHO7P3ZFhRK6qOn2oqvr9EkKhHZlRHG3kN6VkfNHYmxDJHkHab6x
5VuCVO8g2RtI9wYSfo6Ur1bVvrKeZ7C4yPxdh6RI0aMi/bPABmCxIIl56VgnuEXzYBcegsH1iHVg
MGa3XrwEZZyeOswFMSaDfkzIutGKZKTYKSffFeP8NWJLUMJ5G83RW1Q4+6wVb2hQbwPrJwc7wz/4
mGHgWtEtIVkisvQW/0sCFL/mrP/89d8lQEOwIyDETDyavcBPEiCYPF3TCHZzbtCXKsY/NgXWbzr/
r6WiDDr85vCA/jhmsERfThk8UMHKHjfN3zlmaIsI8Mum/KcffTnr/Lgpb6oAREEcObsxzh/6obqW
RXCKFH3doLehEQetfVtZzqGEwDJQIqiYBgI5wl0itUvPgGUF3AfsOTin0XxtdaRhmgq8cHCh+msZ
U2BKMjeSWeSTx5mC0uWKMBTDaYTvuSHp2YJVz4h3jCK7nxjVUuPEWOdOcbHuwVuyDiR58BUDDqZi
b9sNpE6ZFxTxDUrhurDw24e5gnX+FWviJkrK+0Cl946r0jyz4icXFRTFNVu5jaIwVJcz6xDy2EZM
pV99bQl8wyWlIa1CqrY923V0T9Ibz3kH7G2iUQysqBZfaAN8Uvt+VXPBnfLoKrHH+9aotwpQOL+m
86mlwEiNvKydKn4yPLJWw20odyGnLuNx/FAk83PLFjqp5SGwIW/AWYmH8Dk3Sjg/w1PEJU8IUuNJ
e9J19hx9D2mQluNlPTskzWeySBHLABwq7aaX+oY30Eq3c5q6FZLTTZSVHt2Uh8HK2Ktm7pwei8Uz
wAtYp4CsjGHnWGgDGnYIPz+VwbAum4/ELF+6KMMtRNdjhRUjXQ/U/5W8oLOVbLV58IpRIX1Bx0s5
gwUpW+woogob6OAskpO2/2D3emrr/GsqYA/+a+H4bfx/wWfxX3L6i7r+wxuUXCNncY7c5Bgxxarq
r7zbDHDbPCmkyefg0SYNOOY1TCQyQCmLZqwSPumdluDDBJf3H7zsdAxH6paKJwCXL/iGv56UqEH+
Zdn5X77++yWMnjaHC5hgkbrUtf1nUiKUig1aMDzRaIvP4RczoIYLkP0dD8lmV/r9Emb+RpUtcxTY
z/8Psc/6L5ewH3/05Tr64yXMH9ivy0wjAKJdRRbOmI5TM6c/pRtXhUKziCb3lU+DAOJUS7Lt99nD
yOlRoe5EgZvcOvO2jlgvtaVCziraVYXcJqw8YuaQUs23raDDoHE8PWq23RifpmY8NsOmbtFYjHQ/
BD4BhY2A0mXCoFeh7SfdbUPuP+gIfcZuRhWZLkgPCrfiJq4wGbXUfibyPsXCH6Dr6FSHlCldiBQX
xPJRbfzbvqV9Ya70mzKsPxiY2MCY1dogMGaY71qlryVWftP58NNvdkdbbc7xkw0XTsYegloymG7o
U4OT7Vs73ML62JiBf4BEtwc5ss19Dt9zGk1uxcZz0qJDbo93MZdto4xfaqmt1BkQgVUnlFvn6xqK
Pc7g66qr3rKgv2QJgb3hrQ2v8oZDxHgTVuadWS2DheC5MMLDNKZurxzN7qHAg9hV0yFSkRkXvA2s
sWY0VpPdbqXZvs5Dd6hbOAX5OeFCRP3nmeVVBUoyzm6hYBEKxXXqWRYNksG4ixMM2g0XsrKYr0zi
giU1dWZC2UEcMROwbQH4IyFht2FJzFR3kwEbQWWzIV1OdcmWawxoIv+pp0BAg+kTOzgbij73Miq8
bdzSRfRZtSSPRhuChSfGYltDBtFy3CUjMluPkVtXrG0VavuJbKMCdG7V0WBh4oRjhCWpU1i7UXQ8
Y9jpImgENiE4/bEInJOdVDu1NTZFC6Zeu291x60V4VUVuDJ2k02SnQ0AFbJvX3I25IOquKkZ7cux
2lUjdsF0Jg9YvAzzUnQabscMFWjSqEUqMNy0/hFeyKbHoBkB69OwxU70DE/kl2cDSpl9ZDN/9juc
dg7B0ZD+JNuF98k67ROl8Rg1LKLFtWGD3+q+wjHz+nIhI2IJmVjzWXDqhwYibEpxR21WK2WiC4Es
mOysjQVSw2SLlTTTKbKPkyBfTLivS1TPwjESxp9NZD4JUXtmdDfACsrYDDdTvxaDf03prIdZ181A
G2ba50BzdB0DHuQ9zOcLKfdZRTYl/IfqkDJNBrSm6PwBEG9OAE8VlI9Sey6yZFsiZ5hAA/0K4NA3
c0DoUIJ728q8RgteUuURuvRq8OdV2pfumICL5dBiPKQhz2VEhL0a0m1Qf6pOx/KvHvf5Mv9gJ43M
bGskjFCwqE27PHST2Ko9rLqOW2gQ3RWttWsH+TgD2tByzc105xLq/j6NDyktGdD3dq067i19oufC
2KhN+VD4bFyKzo3gO3SmuNYkpU3ZbQHXNIqGG5gemVsmziYcP2RbuDZva9/qN1B6PXwtfMJNcVaZ
ynTiqSIc12LmFKA6jdzBO1t3jFciDQ8dJW0V8Uy/4eWZePNXXDeQOS3SZSFm58TnVjpwYrJ6AqBs
ibBkKcOb1misHSzaftRyis5aY6nboDHC2xK91Mx4Vha0iAYrRjqj1wPpYs9Gbs3gqtloVe2Vinob
5eO5zpSVjCKe/tbNTOpiwEH9kwcN6dAnz40a6QdPINPAX3gNbRgxv+wzjT99/fd95nKLtjU8+8wy
5Eb+c5fGsk+7IHWB3IhRGVmA/zhooFRSOE+OyUAkXQBS3wcNVUeP5AQm7d953n9r0MDNw234p2b5
nx+7vSw8f2BHBF0XBGki1N0AtTK987NtxO6tGmYuA3BJnhaHMIo+CUpSODYdTOOGnRA5t8eRFLW5
so3MpYO7ZW3SLFfgjSJPVXFu5Rvn9yw5mPll+RaXKUfn2Pol1Uq4b1larGPW9TrdcPmFP1DKUzW4
me3CH2iKc1R9k3fcs3r+DWObSNQpkkqrii54KHDWC7AbXGnKQx9c2hsBUciCIgdBmtD3m5MfqNR+
IS3LNtLYWAA9d7hZtGnT1dQrkHFkTTiYg9d9xQMdLzQuQJBB6MTSm9S31meRPy0fYNavKRBy/WTQ
8oJcGq5yFCKOt/aqobXkzW4fatCU3TzgLDgGGghW1RWW16ucFe6n1CErSxsLdDhihM99s6vmtfql
Mf6nr+ZzanpJ7tHbx1VxcDv0WL6PctW37oe2n6/Ne5ABtGvdVhM/79X8IcZb4AFABxzVU64Ul4vG
/XCnfQLCvYsPyaZ+SLDQYCOHZIevctveHAhWi3Xhaux1KUVZ9bfDXbVhY+wmb6GygR7VTGz8Vkdw
zc0BgnRT3y7OwtGjh5yFYAXyGanTHZkmHzgqOenWLV2KC7JPboXGBRMzhVN9tEElWIXXko5Ckufv
w65eOsFbda3qe9/z18pwkN1J3k0H2W5hcNBZNz9XX4uDWz1FzTp408Gicg1aE3EYjgV1d+qB9P1U
bwjfO8amq3g/uvG0Uaj75mpIIFlfwxIXr+D84v20jSXP+PJr7I9CPdQOBID8unwpnKf2er6yQ0Sb
q+JsLwVZ+pKDVkY8l5v5rN/ShVhixFwzVILKQKkjzp9w9w9dJuqFRMBSPfOYuCsQQQr5rlX7MTcn
1YGssaUhDgQK9X3r8k6pt/Gw4U1i+m5DAVKy4vZnPtFDV1ZedkOFe30A+RSwaA1XGFGUaIU75Xow
uJNZO3hbZr6riU3YN62H33WFu2YbrSFHdvoH9VgBD5MEsJne+8PJXPAk9UMTEOmn1GutEsH/mHjR
hnXbnE15jPNdRwJnJzFxETyd17z3QzdrdpOzvxrApDQ74ubmF9OlPPSjixrIMlKuv1HNpZ9Lyttc
lgYez5RJr2h3g5PTpTPM33c8Wc9W7dHnB+pxqXBy25Wl03ml54/6K+baxONQVypsrB8pH1+x3vOi
3YCyEa7Sb1ANy01yfFdPWL5WI1Vb401X3Iz1pXvF17O2aTjzmhet8JI1u1n+BqD+FWBI8hJ4bzNw
kXfhs/Je39Xhqlrrx4JnNN3UrGfjPb9PDrOFlBtm9JgwBsfVmJN/RifeqzVFV2q7fUrpp2TEHsVB
Cy656bhAYxFt/cUKGwHvQHnE4AMvZXTrj46rwfJaQcVdp8VjkF/US9NusfqAcRs9fiGsfouAFDdX
rDb0G+tOUbmWrQk3Dt3a3qKRD6Gnbuo3uY1Y6aO670VzYwHBd9zy1jbuu+AM0V5+8SpU96XYgps9
i014C0udxTOlmVvFa0mNk35CnYxAh3wqZKo/I1aIvvKhGq5he1b+ZgDyaC92dKnV1VySmug38jZc
Apx4kN1sPRWwNUAJAPTUvN468Jn18/WMOZe/0ZqnkcK0+i50m2JjkHMnIx18aDzo3YUffVOc8qT0
UuYLR1m1s5sUoFsm8Covir/qLz2xDRgqtKF2cJlryMDzw3LhFMe8vJ6Tpz44eeA3xoONdLzy3XAz
77AlHiyt8rThceh0b1xatG+jZ9iUCtn4xXkygvwqNvqHSXXY8nShcWXvGpqwHdNCFrgRARQbgwI6
XKnk68bcpj3VXldUhbJ+8fPbrLv4/UOmRc/5gFahrMy97YbUPfnSuTY34EioACVFhKkg8B8ticJA
V3cKdMfngUXWK4tcCUuDC/gbpbNr3IR0qVb/x915Lbduptv2ieBCDrdEIJgpSqLCDUoSJeSc8fRn
sPd2tdfqXX3Kty6rV3fbpkRSxI8vzDkm5B8MU226uFPybAQHXT1qTeYZ3bjSvqyJFubYKT9wNyoD
uED9XCUq5HCXwW/LOmDp7bn4Cd9zRGzLp/ijjN9GfxbBcTCF0wCT8ZkJFsBDj3XBC1pBXAOkPeJn
cUyaA3J0q+Q5z2l7rZ8IOTU2XFA2+vylqbcBNFrvp16HAd8CDhthGRCmtaB89x1X9inf1TL7RM2B
+DQRGfcTvEnwhTnStyLn0odhejVSbZEOj/ACMzIQDdHsAvIJt1wwip1Hhxil5ddEShrJZLeWk3ML
18AA1SeQdORDCgk4hQbvTikIiCs+6Sq8aNviVBnP4V7uV+0r0FwWjfK4A54tky7J0G9oL+lerg6u
wDljnpLRoSNnp5ULP+no1s9L7bJsFO40vTct0vx08Fv1kTjwB41pvim/R7f3FKbPz1z9FG8CyR3L
7JimAyBJnxz2GPdmiPBzRlNxhUfAz2ZHOpqkrPIuzXAekRbbcYyJd3WHrkGAuo4vHBDPqo4z6me8
JWhCrF2eOeThLANdCB2hDigxsUft3DaHnlb6XaJlXU+Lc8fiJI5wjA9Q6XQET/AiVlil+rdR/DYJ
SKQOYe/AyFF1mQpU0b5/aM7ildNHpX3flSKQnVW5rR4RmdYAMcrZyZmZcItaRM0ZDH+S7rCom8Sy
1ao3d2T3mLlAz3aG+aWU4skwLqbpBkNlL3EBv/uANUMSzjONBh4xnM+Emx7lD0UQ7JYqQSfGlgzV
KufOxa/G+ErOTEXMHxhUIpwLi0NThuRjW/VpCNZLsAvkxxRQ8HcIaOh9nNZF/cJbAXZ6ntYm40zu
HCiejNhpsgcI5ndFaGTn+1A6q9VgR+OH8gPLf0UgC/Rk/MUlZgM8X6Y9QkC+StnLTPbHKl08c/Zm
9VsQXkLTN00kZix09UusXmvxiMsjhsijQRay9Z7QYxctK5MjkOcqmK+WGbUgvemtDZhDea5EEkVs
mZ/eoFxdNaTIQE8Ee82Q0p4J2+WYZCXDRaigKbc5gwzF0ZD+lNEJL1piuGSKEKa1L3DLCOQQupW0
E7iWxiNZKz8txyuD4qlbMzpONiZJkadOAu6DOzRCe8Z9nmzUqoTe9KQq+9gATsHEHPEcqR67TgQp
waRBvyBg4Qs/Odu78iaZDgq7/sTTV14rOKDzo7gX1oy0wBM9phuUbLjrik/65jC7MogJoAghNF1J
YVvZRWqti20g2B+E10A2PmmG3ZuntLelLcdpK7va6D/W4hfu275yevFLNN7T6WeIKHaZcSfe0nqT
eoDr6aYp6iR1D2f6AC9L2ySH3ABUTtBXknJTQX5mlqe7CAycRvUdW5vwFlFLQca4AuqKKIvfIxHf
TXRQuQ2S8idRCFVHrfWQ5cX4/0Sfrdp0hd0EPp0iu/pEgaAi3zrK5xZL54c4rikPiAYYDOit9wsW
LYaNIJIX9ThvSKf9ijV3YNTD3QGz6BHzj/nFTbc7qnuVUN2SrLRl1cgze+Vz+Jl+AtHgCwyYsYcq
uFYPAyC7u0seoTBvq2yTOSwdKBQCDb0d08ENNfiCiQZ1ApN+wcaDCgma/gGS8087PkI9WMfmegFm
UD0u5UtgAJ4891/pHg4pf1VXugQaIORaXqAzwOGkQQlQmj/T5ALdL+W9zvALJAiOAJ4rHkeWi1+d
9DhGT8EH2+aaJ5hvevKoAc6cpbcU0k/03b8Im2Q7eMojVfsAdgazfrUmN73Q9/3sJHeRFWKS0/jA
GFR5ksl7D9fDsZUIQ7VcXkXT7hkwrNSO8IyGiJl3ZblHtUI3IRdyEVi5H/LwzeCnXKvRmeErMB+y
GPXBQ2APJVXmTr7lbMZLHyk/H4xSshfA9kR0Vy/cyIvQH4ChJKxJWZ1sku+Ru3+5NXqu+8BOkFOa
92z3jNbTXFUP7WkQ3VBYtwbDVhT7YCfAaUOPcTraiOTcJxrly0aHDApJ5X4HcJUzLLaecnfGXEDq
JotqdfokuWEUn4zyECeP6GtZ+4fqexSfRdBsoN74op9KU2qcpfTy5CFtKPOBFQLNpimacQCwcbIJ
7m6IHsIlDWk7dMHLJHuW2UN1CLOV9sh+O2/3tCYgxAOOdgMxh22+pyC3aifI0JaS6+1KLb+NdtUx
nBSVU8SgrRj8bCB6aqWln8INgky/C50Fnmf2yryLzgikS8ubFO/S5ZMpLh6+ZT4ZZMsGVBYj73Du
aLYovsWQgfB0iBy9Eb4Fr2wuVehk8bGrN1bsWryQndk8dc2tHtZz5+bnnOGztyD6eAmag9V6ccfK
e0suAS2BCsc13gsxVIurhZFBDfZXIdc3MREXvEhWpLsyTPHTb0hC39d8QvtNjjJP3yNflYpt/9ZE
XlH4yWc8YDihCiXw4WIm/I7d/CDU66xyMtCJHKy+BKlsVaF5OEU9DumbZWzRc9ZQ1iQ7DO34vYu9
4bNrd4Mvg0rk+1bEeRLOrcJSckLFUT4whLuMPnOqJJga99RsdZV0HxO997QGiRxOA1PZnajbzXxJ
eUM0QIDY0Oqt/snnDU2HkKxZ4ul++spcYQg9pgoK1ybEIvYMpGpgC1l1HKTLAeszZsL7V+mL4ufd
5hb5gsSyABCG13zLgSO+MEl9AVxkddpKkveNAnruJzEIOTzP+Y7TK/PLFuCG0x2L8In3G48Lk4C2
4thywzcy0h6aQ7LVTe8fPJHDyCYj87MU9leypP/31T9Jo8zVfnH//ufj/5zImX9YyAhVRlbQMlT5
L6t/JnLk56H3t0yUjRKBeL9O5IBugJeFQvm7ScDSNIOpIeM4AOHq3zMJ3EUEvw7kfn3qxm97M4td
OUrHePJbSjZVi09VCNAstYyZNfB4EFj9ymLvlZSFwgJIMJzbq6UCnKgSdyR+OjNCTKlDGrkCg51I
br3W5FNZtyuhm9HhsIkwqsehpczjmaCbjynu9OnSdPJX0RiEeRIMrFbklVoPpBNgGjVuJfqvvGHU
ZABspJS5Kar4E3XoDepJ4CYfgg5vF28ZaA3HZXiV5OWhnkNaASgyRusbIys5o3I7a1w3Iqq58Yi+
YL+wnilV80cOZmq/htpcFsZrmvsDnYdYK/t81k9wxSk4KeNhajXRZ9tPX/h/+w32Ssm1Ak5BJaXW
I9BFGA3iNvtzb4IbRS1QFU/3tqeuIRnC/EgR2S2j4COueCEn+VYopGAKcCKFeNlbZYtEvv2ypE9d
oIK8K3S6XHZbDRxYZZ7arN8XCiZ/BKritR8sF6zYJgRZy6kTqY6SdK7Sd9ihZg8g/zGPNpJFa0wJ
YiAOSIfM1YOJpPWKkFcZ5SLll8n6JRupSwrxTWpH3AQTUviZbUG1TvQRYxLlKPn2Suqa46MyB7sM
ml/EIyeJ+qlO9sq4PJf6cJVi6zx3gqfJNcfffRtD6nLROUvPEKG1gp3eC+8G0eE50XWlUHxPEZAk
VXyr6oK7Te/kIvjEyWQrRXpppDJxSBBaZJ4l8YtErtboqyrTD1UBtU2I0S1oyXjMrfHUDfraYo0V
sU0apojQz5Z9CG0A8xQCljcBaSMqsUBle6gsYQXTyZtn00uLSxFnd7ruQN05Upqzm92knIFRSkvO
9CwX4y2MW9zv7jiQ7gRstOKmH4kBrMcJyX8MYSFKGePF7XAWo9FR8uZUIa3sGc4pZnNhvYS4ndGi
rB9qQ+COBGxykE7EEHr4Sf+FbxBS6VuIrG+pns9SWX1VXbhVk4YFrnSWiYQezfEGwv0RwS7aQPJk
WfXhbZhPY4gbJcFRMeRnQ0Xhon9IyXgYexR6LJ2xwWGLxECPNxXght5+DcT8aSJtRP9jFAjrVaZf
UFtm84zdoanoQGo/ajGqMeRMlOpLkeMvJRJY6S0KkZL9tVPUhyZllpNYDcbIgPstghrMRJUZXqzu
grqRsvY1mgaqSkJEcEwMUr9Wx6tSf5tsMUuQ9PpwDq183SjMUgpiR3o6LGtSvATcMyp37IGVXScP
U8gPLvPpS0DmV9fWU9VSaVkzm0QFRJ7FLwMBYbZCQOSGdQsGBwNKkL3rdb8dSxkZIVCaMoqfwoKx
e5DdHZpS5tYafI5FgQQDvjff5jEGqGTZKlLqGYvhDZ0ALxEx5KCupiQ8y1JtRwC3ioWPNYb2n7Zn
CVv27AS6RXWmIPBkICV2VNYQtLCaj+yUc66MRJtfZUUilqYUnUEq35qZO/jYdsA1QlTN7YcuDpBC
Eqb25KApTIO5stOh3Ct195YySJItwZHvEysyjBuLuEM746AQ02wv1NXDDPYlKu+B44gJk5hhyXwV
u2WhmUO41PA03FGUr0perEWLHKApYPyJmKHbtMbgz9rsKxWiweW9KcOvFFljbTLOKCB4GlDYchoF
Pgzzkv+TlTNgOJApG2ijLeQq5v9HOWPw7/5aAfwfj/+zAkDoYlq4OsHvYS/8q3LG0P7gFq7rksJP
B5X1V+XM3WNw52QpMrk6uAn+opzhH92thYah0SVqf7cC+JeH4K8rud+e+u/iPzxYbZUnYuKbz51T
H+MVoyTmYuQZcI9jrTL4wbl8ZhbYI1h5HGSbWWh1Lo8w5DT9SySwKCCkDE4bDfKeov6BYvfF4nTx
8YWR9/VjPEawXPfSl/oQbUwgrKCV2qN6KPbTv6jjfug3wyq+FBhzj+ZVPCDHcMTvZYVbaH1m+1M9
In3XbSg2joS2xE0fwm393ZX+2J/0/BMTuRhumnprsBxAlGwrD8MKrVu96h6V/ewGa0Wx39m9M//3
jWP3IlzK55HujhTCbz1ZQ+64S7d9RVsz568eLUSBiqfsIW/DEPWK+38eafGy0z1YCcUD6d+IPZ6t
T41AxVX+zrMjGJK3R3VZZM6H4lSddJIipVeCnu5iZ5i0SguaGdZ4/J2qq4Zp7fR554GSJUlbiBWb
4DlGmJVrSS4HuTV860A29XNSY2v7mtMzrw0SVUdEawXQPbHDPS0DoOAtTcOKGYavb9jqiMPGuITr
5Qg4DCYwA3LeGnf+ErVLNDmYkTbMEoqF1iLZVZfqOOBHumoPgU+49saAQr4Trn3ozLfqc9hZrr63
3uv9nUO6Y0Kk/Cw/smdtOWtv4lN6Gl/GnZG7+EZThjmMsejG4R5BipVgDWGRcOvFQfvZYZIGQD9V
z8FRrVzoptzWexyig4soWYwR6xA5tk4e1NaW0rOSXlF3F0vuiRQHMNv4TS17ldz4eJOwN3tPUN9n
q+GHyUZBC3NDmZIwjwbT+Nn4OlVoszM3wuUOM88s8xFl9vChBeU2sxExpSgGIZ6aQAgTs3bMFFFF
/xar9MW+gbYEa+ABIMSuPhWH4Y0BPz18i98QjeGHTNAWN1lpQ1/d07UaV/5H+g/WG1rSvTdBgGwB
F5ExSf13JQOBr7+fmv/x+D9PTf2P/2EOygj9/rRk6X+QEqffQYd4oXB0/7Vf0sjKQCJK6Czn6N2K
/W8FgwKjhMxJEziigSjibykY7qHov/RLv7/k3/olLdM7kg3l3C/hnw/LVzZJL6I27xTGAPQbb/l4
DY2dMqrRvkWRuoZC9j711vAUBab+tOTRPsYMvF+UIMJBO97jehSGXnl2stS5EbdTLCDj7627c6Bs
o0hE51qOs9NMQkbB0LTty1CHndvoJGHnfXHKEhyZcuugm6UIF4mp0k+h8UGu6yrSzY3SnLXkWAEm
M9R005tsRxu8wAFFfkgOM65po877VaHiiGBrP9aK26Exq5biu7uHH1ojbg/wZhmnoXaeTShpMJWF
UrFLhUriroROo0f6alZqox3o72NBq2jRpsWThNnRxxZjJymrVuZzSqv5UUKKXpWxaqnwywYOhjVA
GdpnNkQPLTaLCM7qgN7PgF1hBdORFPTtPfU2rX+KKT0lOtlZ3TFg3jJj5eoKoGjqUwmGLYQRlQoA
WofygyBJ/sbUuQEBT8uk+ESmbJU7i3lmNxC2kV3Py8Uslgg4C6hTlhYWs8GQ47zIAhsSFIMxyIqy
7MlG5/MzjVZzcPo8yRmCgS4POfOMTcXJXVf9rZGFc1iyjtHN+kkXptL5R89SLPTBVCwUFrqpc5X+
N3WTcr/Cfpul/P74P88E6w8RbqguyfAZTQYnXHt/Hg0YOXGtw0vjB1vqL+omgAs6sCHTxCvxv5qo
P88G7Q++lY6PwtT1O6fob5HUQJ/+djbg1vzLU+c94J//Rdw0hWaGMF3p/BjaGWa3N96gszpEZ1rJ
dd9yOWikU7FLmDvxU1rwbmc16krI36PxHrGmjKp5PyPn0EiVEdhbaNL4kg2C39fSDrkAIxhtmw3a
YzzNjiBGa0WMV/UsrmXczJ1KWo3ckQWa6vVDHSjHUekIA8h9o0fbOnYysxBM5LJIXVRT25kJYTo6
/PjYZLRb6TuxDvvVEsSvxiJeZJCCDma7xzhUHolLQ98hkeNi1q8QNn29vvQTS3myOhK1voYLU+ql
PhiBsNeKYlOxth96faXel5u15aQh92126nBRV4xx3vtEsI1Su6rNe0iwq26wCEVLrJJckiZu0Udb
OVbg1QvrZdyrNDkSgq86g+ICbn5JgdL37XqUOHGhN62aCmar/hES5DUljZt2lGNq5PUMIkY8UqnQ
PUWheZkn8RQV6rKSoLY0gXRBywsiR9wO+XITepZji4ABU2lquw9IAJqzcqPHUW231UeYhg48nocm
DN3OWNAmUycgWcE0Abfoex60gUVnMuMZz+qjaCwkq+EgldrBbdNxg3P1sbgLTrtyYIWUw/WpKaRJ
NCO7p1R3sXR3/efPllxd6vtAbSICpmZBdd8Gqlu17sm3Y+gbx4Ir18VPNt2SpVrXavKSTpVPZhh4
5nKbZkSlkUHCm+cwdWSpWBDVAxACMWmvE0Ax3qSQl9gxkAcDmfKEepnbhIWLkdgxWYHYj37woFXz
S7ewQiCPrzEFtzQlnKMV29ACEy7qHLaaZqKuWsiaDCo9WY1wyvIhskhUmWKkXAhLICJhaGbpgN2l
JIRaHw8VYXEKxANY17bMGZzUyw82QhQgCIWtrP0CackybKsHiNoXLSDWWGbRqmTFm6YvG61mLGVa
+9bsj/nYczPqDQfUJyofPhZlHh4kvarIi1IB8FeuEMYbqTfXFQu/Yfi0zMTuquxQElzIh5ONRywz
9xp2IZ+lpTD2QVHZgDnbQNtJyM8tsdljCGJGwP8pBDQAI3k+XTFeOmMkTxDLtYCQvRTSayxxdyzS
nvmegnSekVHU6sjdsAoyXkFCQkwe+idRCW3ufHa6QAxWKCaFlj5F/NQaAOfFhABB0M4CXZAyXTPt
q6phEw0Sk79XC5WJ/FBM4EKH6LUaAEqIEbZRBdSfnBS6MwbBcVaRKOONjKCIF7rhLRMKkGnZlYNu
GxMxmqwZAwMM6Bx44Tx+k52ujh3rCFJdCsTXEFwAOfZnIyblSNL/ydCg+0yekDVR1gEHwd/87z4a
FLq/Ewf+8/H/vodRiZIaYJAZxw/5VaGL/wa5Lf7Af6lwf9kHiKBJNcpsFbYAj/trfQsZgapX/V9Q
wd+qbwGG/34P++WpY0v89R4WU3MuspmKfvIG6vOY3PrFRclS5R7i2WnPHwtEk4iEJKDZHoYC+C8X
RBsToUyqzW3hCP8dbB7RT8dmsziLI/FtaO6foGioRMFhjTEZFwLB3TK01dheK7bSunOy6TJP3hKs
JiabEsnSUbcep8zTIGajSiDa8Tpk7M1X6Gfrhf3bOjsD92c4HBuvpLNM4rlq/TzGfXAcXWv2FvEc
NQ/dPiMqB+QGA/aIYAyKvIu5bmvWpo7wJZPRxl1hYsbdbqoNXkLhy7CeZ4F0I2hdKyIy2SfoP0m0
xhyQbbKN+YNc6+cdpUp1w5hcEaW95uVmN1SdWXzPOsv0n+4p9mUWitS12PhXxXm+thyJ7baRntRv
a6d/kKcVaE/mNd5V+T4PXitHRdNj6+81pFIai8f2XTZesuVHV3ZCuB/Pcvahla4uevINnmUYQyg5
BClWm5WgrHFyw3RYMaE+hxfekfaDyaXGCYO70kwvqYBB7sIoEiYeKVyAcb5ylKgQ9pSVuq8wDDT2
fBHfEf+yhw5ZOh+qrcTgdVkzUJZrHx328iBZZ+x+uPyLs24ieeUdoIwGNWCTVs5ORGZxDse1cCTn
juC+ic1x7H3xJmNkDmIOt40Frbqx69zvr/wxH8tqnfuqKx7Uj1FZE1vKF9BTlJMuzB2fDxL0aWQL
p+kmEyPn5K7AbHvVvSFx0rZF4Nf5Rhy+2Ek782W5Vf1DAsWJSIJxbz6zVF9uXeFF+prwq0F2JfGS
9F6CQpjXe+5AKHX0Q07zZFLPkJvz0Ia4rVeUZS0WnlvJcc7MYCddZFRuDDdQn+SbNbFv6plixbKI
ajhO4qrJXwdStJWEOQ5JKlC6kUjgQmpRMSROXz0Xwg6pXXrgSaC3ZTETk8vL8Jipv5ePm8RcNZ+Y
ZE9hv60jxNC+Vl6V9dKsGpyteMX61zJ4HtINgzYDLQRbJTvyWG8HCIi++R1+p/zVfQ7FBpHl4EOr
JDh+eKg++2ndMrdm9XIop20sMJKzA/VcmJ78thgkk4Ok3/D3Ctqp2zLcihfTibk03rGcxcm6+Kwl
TxU2ZF5ln4363sHDlD6CJ6gGvfwYr2PEWdw0zsg3kVmHAepTe7kqNpwH+IA0o7vhojCBF21G1WyI
SkLqitW8geWOSGk61t5EKBIRRooLdqkCfA9wjwQwW3GpntH82KYnPpUOyWMPZrCOGYgHm+U9lI/9
uURH6sYFqYwrEv+MqxZ6/blpILTz+37i2997StORCodyYlLW5bju0Ns328JFPHQYHykt/BSWky3u
WHkeqrUfnoSzwVuCsUZYJYdJPU4s5bTRFjpHGRDC2DVMjXylFhsT5aYXIMX7jB+pgrtnmSiU7XIn
YfiafOsTv+8Ibh5dUimN7kDmE0EJLOVIl6e7TvEsnNXQCakSm8KGjswVT4ahF15zoPnK5FOQ5OjQ
Zx/7TvG6SKsxeWQARULZpTKdxdil5/Amcv19lBssPa6YeQuK3xFNK/kl8+pNVewp9WnfhYfpJzkO
8P9ROHrhDeWa/BaDAEvMp2qXfErtXSGC3v0VwOfY2RKamPw6HY6JL/WbKHGy4MaDhwyK53eMTxuM
L+MJPn3JKXURPLflE4fDjH7rQfzEvFXIOzgiOh+dFVK2iFDDjmBPrIOudmPPiKIMcTuZenYJTdOm
/O3307W1qM5svfVh17D6Q5wGFTLe82HvtrHsoHbKyTr5Gbhj3LOVHOshZsNzEl/Re7yqX/pXHSHX
RZDnxE/wI3i2rY8VwGLHtFtYwEjMUOoViOVD/RLFxkodrtUEnxR9Pyw1F9UQ0UvSW/kUn2cq1mPR
781XA7p1YpOKmD1TeSP9OyXv2UOKHfJAqFrfeEbqIcpBoaKZjK7tEZ7pNdjOGcIPrsxPQd9r1IsI
Pifz2q+U81z4RDZZxV7bmMfyhSeWi7yfxNOsKuRKYLYUvxPuX3L9MpUe0U3YQA//4EnCvRQhR55l
C/inf5Uq/22SABP9t0nCfz7+L1WYyUoOLuT/eI9/mSRQhakWDGLlLs64F2j/BjIwelCYFjBo+M3N
fN/JMJAAHm8xUkDt8XemjIw0/68q7N8v3bxPGv4ySSgnHchbWIm+hqJyU3M4BA93Z5S1mregeNza
7YD1oG68f/5Kg8tu1elfzZ4SJxdcKqrFXLNjV98ZYHPPJ4Bz9NnX+rJfnjpu5gfp0EAl2RmID0/a
KXg3TtkmPuWWh0gT91X50vrL/GoQe0mPeFHy5wFLxjHctofyYY63lDDtstJaDDburHqVvDf7D5Nn
xgIZ3p9W2UzJgJ1N+86gxb2gFo4vw95cRwOuAnY50irpsUCc1RbbFN4ppuyJsFmeLFjFl2wnfOiO
5gpy/p2gmYvitcXBcIX7uqt3yLEseIKbKVkZT9KjeYg/yL00Mpw9beAioMM5Zj4snFVAms/sfR8i
D1+MovgsE+CVN6fh1n4IJ+WrdeWH5USrVCS7jD04+wLpRTO+g7fksU/dwivfrZfpcTxKDjWDtImw
Te/Zm9aX+tIekzcOz+jFcMWzfA6eUBmi7q3X6ka/aRQwO/EmfETatqYgilYnzkqztEXyTFYyOSf4
J1+UHTMC/B6IaTUGLggf7w15jfzalz4lEUkz/z04xrhTGn8gU12xR0R/1gFLUpg+quI6ZpVWCJ6u
7nBNyQeBfAfFac4glEaqxZUuE6bkLZ44OqQ0bqd9fxwv8nNPzM38gDpj253Y/7xMwV1JXScOt96j
AdRorT9BiW47Jw59Uk1RwyAvHyUgGRiwsJs9Zidl1zzisUFVzDK88OeTWvOBQYy5lh6y9JH7xWQP
BXMMW1J9a4BbiIzdQ68j6du5Q9DWrKzHkvnyVvqqr8bXsB/2vEM/0wY7j2d9Ym4q2h8NOA9ipG1a
XXRSryqnObXE4LHf2UMbbodd+zaZKAWAlMrc6T3RnCAtY11Zp5LXpYfoY0blXFPPhPf0dQXwE4Th
lbLVrDc5vo7cf+r4XVawTdjpRmpWGZfSD+zHVe7rk4c6v7gW1VdQE+tKRj05xyvuR9hkkB/z2MU1
6RqQTNCDBOjWsy9zPCrG3UnwGnRrOX5eBiSTVQGfcLDhnOXrpPEgxkJfdhQgakwFjPy26LA02nWF
lMIUPNb4SD8u2O4wiD3HD1BOoD4zc57d+59uXZIy6OFEHj1J2uqrLzK9mP5jjUz8aaunHqwj+GD9
FyLFKfvBgU/NCctfMV9wyszGWtxQ5VLi6vs1y767r2cTN/iAkBgKF0P8jLlGAhWZtd3Ebwb2stQZ
yIAnaWuwsV23IMIciff4Q/amK2MCJXhs5ZUhPwm5Kxv39yjEJxIqDCKAZd+F39m2eWC0wOCRoAWe
HrE22/6V9VxCmuA3b65F0mN9Rnmudivtzey9YdqSOEBqcjB+ldNXYHAFe5PkRc/StJ7IPkQK/0Z6
67w2xvuRFiLosWcfZT3aXh6cK6BsnOy7UdHd2KRPTsY5mzYJFq5mXbLzUFYkJVoS5k9feJt38lfZ
bcfMS8pddY2OKitefTW4EaYZqgoSU6fg2ABhWNxkrTOwwtP3VNN6DYROLs/xK5J7vig657srvrvB
E6M0tWJ7xKBZuplfuMOc4Y5UY9ba96wc23jCF5rzPZ5k4nESp1GRRa1E0pEpV55rZD9nhMbCk3Fj
KEXoM4XUEK8H8nIJ1XGF2NHMXcK4avbgPZM2R0OwiwZnmgC/r2SvOFjqGVFvJPjFtI0OxC7zE7pp
XX4uw8PAK/d7X8UjQnLOZ/KNNOw79LJvK8GYsEKT6sSLXcgOIXFLuymba2y+qlwcEUANTJCWdJUa
n7ZalVn4V079iaA6Y9BpegMmJHJnaIUbt8e7StolpXIu7LrqWeJl4iWLPZEeCeE2FbVM39TTP9X5
Kyj7Lj6a1m7C+XSO5lecQfdTvlPgLtjiRdjl5ZbMa+nGsUd4e4e5J3Osx123RzeUnbtDNj/8c8sl
S1I0liBgoSBaMrn67yLWO2b613Lp/3j8n+WS8QcLEtQoeMt/41fdSdeyIiJRQcOi/gp/Uf+4K2UZ
aWmyhZRV+outXGWTCwbblDXpbkVnyft3ouAknvlvS9lfXvrvSQ9RM5pGO04sZQU47JZxyet2M9XS
sSeeWA5EJBiybh3yXtFQiEwP04xOROy/lyk81yoRuUJHriOq/xHLIQkMvtoEXyCCQ7tvTS/jxiGF
2WfRJTT8IQGXUbtfkFcU3Sjg6FgYRxjyW5lI66auc4YFhuA2IU6flhNxDBggSTS+YRb4co97t1Sx
vEfJl6U0KAzD4KfpEt8K0ZSISegGMoxsA31gIuJOqldNi6Mu/oTHQSDineSMdU3vvEJAEFHS38Zs
ckEpB7Bi9aR9FfuGWxXkknv4WiaNthwuj1Px3sZfg4EjM5tRqpKDrUXGuhu1V10AOpPncvGgC/zE
sJcI1a2WeDcFES4ngCYzayfM3pYUrDsIFq2s4+A0me1B6dbjj1BDC4PdtywvyqQgcsHankuHkIZs
xmmosGVO9fxBCXHndshhWgFZ75tWTPsQtw2Ljjj/bCuTA5wp+zb/qCDxBabTE2WW9bHdgpwsRvVM
JhhmDCRygrSNq/08vjSQPmKRKK9JYWhQNR2jG5QbaE9dSaueOsD60L9KXOOa5VahSV6BYkTgxKwj
OZ4PYopXtxRmqDj6Jl/CczbOmzRG6xlVI0+l7T1yfq5KOyV2P+LlbWJhWwNJVvD2eU1fvc1zz0yt
F3Xu8QMxwGnCEr2BC2aaLJy1gJ79zulZrFdTQy8Mjx0RCWiYbTDK2kqWw31NedCw7iL87Yb1wTGN
YQO17xRUdPHzHT9WCfNPlmGpFtUnrQhhFSHtbSZxp0ayPWECiHC+dIXi3jllpBU5Rfa9WKk/oE4Y
K80fuG4JWYg2dRw+5UJm1x2joKxdS1F9jrRuH5TqJUyZ3KhKtoqL7NSTEgRKf1N3yE1pkFhOAmCD
VgNbsYUuJOsENTRXfdFh8iz96CZSehO7Bvms+qzHGZHm6HJkhfjvkCsqqj01Lt2Rd74osPAzkdTx
ieuUFxFjQpUgV4JQ16qG55/fR/cgKHeGyw7q2wG88k0sIs/IUtPv9O65z9+nEB8cwh1pknDGY14S
ictdTdaswHCu3UzoPuo62+s4M0SFuy5RGA0Ml3VbpobfyAE7HYaK/O7fheA2g6PMDZO8aWlgyTgz
8KiAIO5qqagcCwDNXEcnUI+ZU+v6wzhkt9SsHtMB/qNcQm+AlJvyq7Aof2LMwYb5IskWFgwcj3yD
rpW3s5Y6qVjvyxZfbXGsE/lhTDU84uU+bqHyG5JCmaNe5LH1zD7YNWxU9dZyzCU5jtZ7cNdplCTW
BTetjwluWc75/+PuTJYbt7Zt+ysvbh8O1EXjdkgUrElRpKoOQlJKqOsaX/8GfI+fM+0b74S7J8IR
tjNFCQKJvddea84xW+E+sLatNfVjnF4bv9pLWerJGfJcJCVV+ck0zUOijfB9aoKdECV7ZkX3Qeuk
/2i6I/gTkhgkjdw00hX+7UjnL1KlhYDyl9f/sTtav0GUkpjbaDpWj9/xKX/KElAlKBBUkH2yyf3U
SRBRMfHH6DctqNbMj/7UJCAxUiG10PNgrsM2/k+2RvFXch5djF+ve6kKfu4kyILFjKcb5k1Q+Mco
ZI5iyXTjqzKoN+HwLJUs72z823JqH2dhugZK7imBeRbm8GAQeFKL+dbqBYy11tK0Fk9BzHI39GDV
lVOgTwyiDQTcgZ139S5VdLepSDonSm7V8BmNW3+tVa0j444mC42jpKbYVR+9KaMpHCxjwZ9zTJc1
XPaZeC8w2kJBetOKeF1VPuyCqybGRzORtj6zZz1t7RCDBPtG6/ebRLgx42UC7TVdgA1CvWcEOaaa
7lTZXoSQO3Pq0wgEKOdHNbkhz0BmAERAap66BFCVTgU7AGxCR691l8Ao3FJrj82cPoj+AoBhebJq
DoDgAkJcqNUdqQbmMazhEiVxNOzlID/oiXjStPrsx7ktGOUpaS1Ykb7TqAjP9fQu54YTw+EW8+Kz
rcza5oy6yC3ITNItqu6ofwh0lB3SQB81ZrOrVLexXgDXX60ovsjhi88JJjLweRS8RNKPagETOqyu
s6/DbYtdH8gYmgTwJp0jFKk7clio8oOMV0TP1HWPj7pWgns2YrKIGFvIertDxL/NgvYsiOprkisb
SQneVORSgg5Qo3pVY5zLBu9L0ECVWagCX8JYsmgvxP/ejo0Z6Xp1ihPJg+CrbusyZUPIr8ng3/K8
eC2SclM1OCVH3MUEhLQSo7GSZakonHB60yp6VODmlhgQ9A+nmKGPZjyJ2gwaDQ92JR8M+u0BDXOz
/ir4uMYsZpYfMpfosXYz+QZm9FFaSBDguKnFQ6jeJQqAZcSAUGLFcZsqRABujKMJVZrBGinOIKAN
arVs5ggp3cfprdNDt1YLVxgXuFd71Et6unMLfUeb5MOcvaKMpqoYJRqzCf/RiXa80JOJTpW68Yxf
4qoO350qINiYLU8kR6RISKaS5nYnVU+J8FXPta1283awxJs4vHRidewjOhJ4ADqBKdOY7NF/HAus
p+UiZx0RwFXR+BJEqPFzS7/DlTtowXgywQMR1LiCzTfkqCSmCNdQUa5TsXAy86oWRyMjQTjJTwAB
PSL61mRhbTruVB8VGzQC26wQjmItb5AhfgRApTV8zCbecQm/YjTEe5+yw/yYxgVRRxuvqngmR2mU
3bgRz6NocNK8NRVxCGXUiquglV6NQdrPQbrLSpXhneoSgcoosZvdiGaB3+TnnFEFHp57rd6WR7Gn
kZi/1/C3e31agUXe13jjhRTPd3AU5Bdp8etWwn8wGcxa3ADAthSNQT8L1r/RzqEg+OsR7m+v/2OT
IqwI7YCMc3BBbv5uNfhjk+IIRzA1yhlS+cgVtWiG/9nx5pwm4Ytgl0Bh+zO/EwSxiOmNb/Z7BgKS
23+wT1GC/O0I98ulLxkOP+9Tk2p0xtAV7ca0EKZrcHPpWhYVAM8ZnatYTUvA2bNvgknMONTMzaJA
qh7TqbEjX61Rmxeo7+mmzrLGMtkcolLej6wSujRqYCcBO7Qt7TXRIgnYzMZtXwQuOUjrJFp60aFt
wGdMYOPU2BerXmPGCR1iyBGK7jD8gByRHFOO4HX6+B/6MeYUglAf2eHbJDOH51yORipctrPveeLr
dFzEvqo818Ry6aIQ7OKGTrk+1bkbo9+prGGThNq3rJVeGM07la5bZ+KppGj20w0pxl6h0NsO020P
aqyUQZfCOamC/BqHXwmLRdN9p9VVD6i8VQTBYdc6ZtfT/p5Tds8pc6uIDkmk0HLPhVuQsPtGuWuM
YIfVUronGhM+TJ8rva+PqJgfS828dUP+CZA6wxNRbMw0uedBtxWy7CEJxG1DL7bT8x8CJuRCKK6y
CtmY6aQPYkvtCvJtSDn3K6r8kOiMxyIUvvRQ2c5D316Crv0cMSHHVWQn40PQaRs9fYM5x5qN90Os
wZUx+ksM8TwLgS1b1T2uhTcl1C0SpucjtTZbESpfsoN6FGvCcSn7E0XZonN7Ddp3bJw1KNd6BsEu
5ddRqtjRrbNeZoVdYn+ahunql+8yn6iZKe6oLV6qbdKA2Rjmq6JkJ1Y9D53gOhx9jlmldZIqshaZ
fyhNuI/U/HEMk7NZqaROR5obdr9j3URoGjiq+CFpDehT7+f5obey7KsgH3vKpss8v0/pcCUWyhYV
oP2xciaqfJOgPEOfTS93zAGL1Fg6Qg/uNFaz5lDASZirdC/yJtSiuEEYiaG17h77Di1mNx0VwvT8
xf7pz1xI5ehdxvQCj7s0Mc0f3FDOtjkZDjkyjwxnT1GJVzXW1o0enkUwACK+UKGC7kAsJNUUmo+M
5MvMYBiOqHumSyL1w6VLJ6cW410raw9TyOksSUZQkMKwCZiwp+n4qmvhu5n5ng/XzYSMmmU7M4r2
bZK6nYmzhkcVvWLojNNXxpLfi7qXg07S2ZhD7H85I2BT+crMoyl3rqgwwjayvdxrXsR8YMytrYHt
aAncNRrglemDgvWjZqDUULlE2TZBXkrWh1fF/VMMT6Y1qzOK1p2cN5u+6m6KOO0JMFlSBZqvjgwE
30LnPRK9MYW9O8+mq6n0HIM5BHwJzyYL3STJvysksHloAf0qmNhGUH9DogKSAhZmbR5mrfO6rrwK
YXyvDZJZJGMjiRJgiWHYGWnrjTR/g1xcqwEDbYZLSZUB987mb1/UwYHkyjJDTh5SIdzFxILNZSCv
4p7FAv2IoTrkiQEMC+J9DMwnTxDg4OYVz5FRcB/6BtyWZX3KHZ9+c/Y3kywigqBvHPTXbmq4LV9k
8zInrzyE9shbA6cXQW6UCZgSn1hzylMByguMjRS3USrKl5rsTq1U3wiM3yn++BVYvP8DA/loonIL
EBLqoJPUmOhik/M7/ChhWqrLQ2Fge8iJiQotWgjhC28HchhGkCMim0xMidDSnW6wzgWir0SZ1xVg
Dc5FB8il74nWbrIA7WiLSqlGrXPKsqPIWcA3xlfJR3lUBN+lBrOoLl/LGreNYK4CKXetqXNGXZ8x
FVCJYhnKNJDy3ZtMRaRMb5g2ycmAZmSSgHEqJp9ev0kj+hyEeIUy9SiS6GKWkl0YEBCam55896bG
/aPxVxEvhQeiYLxoQFoWUkKTg/3A1Vcc93uFp+NNGksnCJZUN2YsQXzQ9eex4rUDeC0GXm3Yrfo0
9xBWbHLmg1LCChHteOjAv7Zu8Ltv+Stj4smZKklrT5QC1+y/NCFmbe8J0n7hNG/XmEFF/VkwIDVg
pW+mpyVoouUEMyOAivmmc8dZhL3Cqi5xfEJKAifMWz4yCerivkTSGV8Mmo1G8JjG17LbxotdPaXB
gUV6mg+TjGZPlehclTSu8OfJ+8V4UtaMRVD8yPIlMeeVujBhi5btBIBOtJmAnEjHbLqquPB08Frw
TwbxGPQhgdJMpMOEkwpEo1mwySzdjNiGk0SzE44TacR+8q3E1rFcKBgDgStzfO/MCs91y7mQkR0Q
WqvsCSPczwmpGmaAmIaTXiEgvf5QWPvzqnH+c/v7iygV++hiUrUW8sO/62BIf4O7/+31fxSH1m8A
aRFayBqKCJNM55+NFYAm8FUZSy7G/7hX/ywOJfoorEmkVS7gdy7ojyYGcgiVmlLUFL4vYlb9nxSH
sv7X4vD3X12FLy8aMHZwxf5aHA6m0BhhPIgbVa4etbk7iGzDsTbbCkxk1BqOnwJ+J2loNoFAmxt1
nCnaQiLtIofq4SEQsmrtC+VzU8eNDct+z1DCE9Pkko/sQSEUnXmqXA5TL7WFqynVt72gw3FDrqXy
FAf1j0hkCs7p0chezC58mVIJqgDO81IGTSns/R5t0Dj9EGC0xJ3GgZXTVvOxxDzxBOxUZKntdO2l
5LtraYSn/stspJuwN46D8mkoUK1KZmBmCKDA3FrM2HKYjwUkO7F45KS4lWFSjlFhJ4m1FrLipM10
OcgKilqJghgMVvdR6YPdAq2s6JTTXlinkKUsa4DmTZPFpGQbrr5SEpt7Hyucr1O6UgjZNfPiWE7T
qhC1FqqPoaxVMzgHgnaIRc6bYtGf2vpOOeCGbAsQhj0DJF8vI7Q0MHXw/3KRX+YaundSrZSCnzuq
MMVF/J6I5EIarLIbGRDXM5rj8rBL1NEt8ArLOCG0NHDD4QgHqG8CkhbDXYOB3Y/fahXeFZMKzcw3
Ql2dSdaxG3YTneY023aBQHU2wVQsw9ZqrVnRi4TzQxN9NqiJZr/ldT3JilPoNXJ3zuKX0D/Pg/9s
ZrQEym4nmsWmTKJNEylbnU484oTEUfLqeyLmyIR1pYTfERHYNfYQi/RlNULbIh177WJ188EEtK3U
CIpTwQ0Ak876E4RtcigRt8hv02R3ZnG2IJAJ/ojsn6RSmKtlz+6pKl7lI7DElsA265DWsfEzEeCW
gKaWXj6tAS06otzdBXBmSQYWLY4sQAlFDspzuZfkmzaweQRDQvFALGGR7PV82mWTxpEh30bitJXD
8EvoLTfWccoqsEeeYpy2ZiM84OBZx9Y9h1CZxfe47U8JQmxtJiAkYmzfiUhu4DcRub0Th6cpxWxC
+W7MSL/3vk+3mvzw56Q5huloPtSw1PHXjhzOku8grrwB0OMUjm861L5c/jIIC1kVenvp9dQVNEBQ
OS15/X1qvn21t0XK54gPWDT1R4rmi9GHTBgg0mvw62XoU5WkPJcQngQswalAVuxPPrPL//jb/0/e
ZZciytvmv/9L4Sz9y8zwL8up9ZfGaFIFlRgVqrgRNMbYEUZEYlmzAVXHxFMYyo9SlLmpJABq0B/M
QQWxx1tRzDTT550eybdY2wW5vlVk68LCCUTXT7/azlFV/2pZAUP/GQkIM6YoI++JOJaKnuKE0jyX
kghjNnxCQfJXBSV1k+bM3PTNf/jehqZO/70trhr/xkhML+LXxsfvb+avr/9zbyP6GaYT+CXaKzju
ft7b/iX/U371EtPRYC5NC3FJVvqVvCBJ9PhFXTFkrlT5R7156e/spWVH/39XzVnj121t5FkXzJQA
gQArGVmUIJez59bI7MX3WqEFJhBx3VgWmXxsCFKytorwlbjzauVPC/+obV/iAjESnWeivnq6ED0a
pkYpDrnJ51h15bo4CrWBaKJlrQVKHVVX/mnznVpH5ym2ntUGOV45kpIrn6a62TUxuhcayD0j5aAO
naQyULWpoHSRF+nKgE6byWs+b/NZdfS5dscp3TQmWUG+SUGcgjdGoa7I3ybqXPAvgmChl0odGiYc
sqNbHyJGJn9sZXFCqvz5SMbfSUoRqpRl/TAN+j3SgMolgnqogHRnkI3leWeEyiYf6qtvUmKLgT5s
swHFdR0zrJXCl0LFzeCjKW5iNxgf4kUqUx8qtGThTWlv9LejZEChW7cveVn8iPJ4HdFylkhmLyUG
u6HKv4VdpAvPnWR49QAmtKZBnluN0wKQy2px72NjHgcJE3G3tkoOhXFs7oU2lWk5GOMa6/spzqUX
sak3fsPIFdqxbsz7eDDtAE2Qhfu51W5ZVByG5BqyHfsxUE8dMDEQ3SafsA8CaFi2bxPtTfBRsqkX
YeCFuckyU5xop9uBbpArQQd7kLciomPKA4MurUm5YPgE4VI+RJQRCudZNfsRUFzgdt5oc/DqQ90y
uvy7ma7FUDH+VHY1pYlpvffoIqjhgOlSuFDAyH38MFPQpBQ2MQUODom4QrLemPUKxNFzU7D9cKri
1OWa9Ikw/SiDtUqF8WXuotf/3CWMySKFKcUCPVyUMCKt2f+fWhlQwa9L2P/y+j+WMDAxogLUgFg6
hQAr8acljL+iYyxSmgNgYLz5S++WRc+00NcAmKGmp6j+szzn/PCT0ewfyW/kv44YlyunTawYDO90
RVvgCz+3biUi10jnNsnzXL0lu+F66zfWM4xrB+jVCqCRl53743Tr1vtu/9NN+182cZbQZZv+G73m
z9sucQN+/uGBHqptW1rxBqzToUfZKJWVnV7QTc85HhRBsJGAqJ7stS4CR4SglVcADdNzYd2Lz/xX
I4hMc5BKLuJa8SH41s4JhBOA+nReIEaKEMjcufYQ5qLQgQBPJAFe1P1w7NABP7SP1a5/JNZopbll
pDvaHqUvM9V5DwrGZ6eH4oU4NwNkOUK4pxU2rtRpQ06p9Yx0V6gdUXyoje0L63kNPMxW+3tA1wsp
zQAwH03LBThO49Je2EsbykkHoKWNwcCziCnH/gU71l5i4F3Na4mZWbW7G/tDjy6uPuQX0Zkc61P1
/LtyU7awT3XnqTzEuJZd29/JTgGhdNO8F0/U8zvQ1dbyQzZ8+818SBz0ohcLxXIsr+X1ftgDrHfT
C/dsJW1Ct98zGoxtSH8rY5V9iw/x2nesg2mgWhTshV9ebL53LNgvqK+dfBcizn2glWSX68KdEBnG
ngFU1rJlaCvt+h5uKJRs4W10VBf3GSIRhngOrfVVelE9wW324e4H6UMOJIY1ipYNSQcr0hnW6S73
ut2P3BtW+jMhE6v0BmioXlXfvPfhRffoUjyNbvuSobM9JKcbF1LY/GLqyg0SWw02BaaNx+5arYVr
ahP9hXIVcWazOkcOAYQbWcFYFT8mbxk5AdBrnzob5j3vCcke9MRHyO4Q+px+R6T9Ky72wpOACq6m
E34Qp8IDv/qg/29reN4Ayngf03uySe3sTbHf5B387i1XpG/9LWttDrnoc14zk1sL3NzEAfP8Hq5v
1+hAlitkptBGWHWSnf7QOPSnSeDAHSB7QAImW3fyg4q+K3R0TznXWw2B1hpO/uAp+1BY+zagtot5
WX4HJEU6d1tfQQ2kz+NanrJTPO0t30he6wB/P0NpXfvbr2DruyWmyjUnOzd+7DeRFxASEDywTcdu
SL6YnXj9ft5EjrSKNgpzvu1y17gDvPV3EX45NuZVcqVFKt2E1WiXLdDVDR+dtX7t1r2b8C53z1Cj
HK59cBa49KLyxnRzxjNHg88znNf49Czcw+vz54Ht56P3gvVkv+or6Vo647qzzZfLVnzKnGvPI0ER
BAL/xECY61yhEbpl62cJ9e3rIu1u9+P62buekUJAQ57WbywKiyEBZS4fLQD36voc7Nwn0cD9tfId
wV3yRtqLtXgtVO+JZOxdegcmbr+IDnrne+x+zVfdVmPHv7Ufn+mKeC0JkbNwDLazp9v9hmEu/Qk7
AnKP+/0cn+EjqK8jhKXkIBwrG9ZVc7VcaQW59weM+2125A5odFdXcJ33xkl8bDfQe23YV6dlvALK
P9nJX+aXsh8/yg+MZE+NfSEV1qNa8eh4Uyo59P/PAwRZh/iOh3zLLD+8qARhJJ7ChfzI7uCW7GCT
OLGLFREaFrYu40RNtNhGDY8AlCd4yJK0thx19UpXkWAU8Itf4V7d5He5WdfH9ijeok/6Cy62uOlD
3lSu3K8Kfm2GaOvc1rFiLT/xqNv61nxtZLd89FFE7RidzRKfkcSZb+KxfmwY3IHl38/PyZEoDYs3
llAIOIVxactkt1gYE/DJ+avBDbx6z/1JUH3YGQJ5ax1tCWA7hefmmPPwjgfLnY7ledwIDv4E/cJf
2dkRoJ5wKo70GKI3Hvp+z0aww/IhOrSRDwLXyQpPQvQP88dwKT9oKk/oOtfhY7Pcp1XihK4Pv6vC
KrxJCBT56Nbmidzq2W72w3P44K+tDbsAmm3lQubCWt6ZHmDQHW/2Ntn1P7q3zFM2xEBcs3I/UWUz
uBxt42zQYwIxqHsMltzoIXiIdqk9PmLfIEAMKhlzO6KQwWGvSAaMNsm+fOyO2YbeBdxJ13xXNtVu
OrXNYl/RXDSah3xLcvfG/FLBXD9wF/1tfG7ulXbqkMnv8h+lS0H84Aur4W5s0Ivs1Yt/kScPdwcY
NJukjh0okZN4Ue3GFrfCml3nA8oZcAgeINQFpi2+pE/aEWI3DVr5VRY2n3SRyYHI31ESrjzw+l/V
qjh9gKa0VcIeuIObQV3d5g34C6wWz5HHCrH/Sle3YhUfxPXHvPoy7snvoSw9y1OxvbUXSD0r0ybd
mw0Hl+eqtqHJ2m8SDySIBcpXZJoASFdYeg/aK81x35lwEI87nM/GbX4Ejgnog+PLOt22tvgm7gpH
2lo/guflvTPYtrbCQfWWyBjhxYcMz6N7q184v5zBBiXxtk/XzY5viV0A5GO8k0/yg+qVW/ld2qgX
3rW5fqScDkn224GKP/bn+gy4G+939T2yv46PEYEWoUe9sOHIAPktesN+9LgUR/6PcaM8k5iBaxGS
pgO48tEMbKLgXovLvMbKsTVwQ1S7LuWpgMJH4AE7AO2JVX6iy/M8YWRNd8NzTr2+QoW450xBooQz
7d8xqu4lh8AQnhkBt3BKGSZuChuGO9E68iufh3BnbnlSca9/YtNxwk3M6zWHlSF0I4ePTrYbV2Ql
PEXE5JDut569dB8cNLYJy8u2+iP/j76W6L1otUQHmbYOsO5N/cpfZxcd5sByTpyInpEbwbBvpVIZ
MZZp0VXtaKaxbRbLLuKZj+EH/3YaT3UYzOwyB7//w/Q1sUXZ8iV3Zzt6756Y2yyLFTdLvUVH86ax
6ie38MQE/pThUhK2U+EuQs5T4gW7CS5t4gjsoWByF+frhVXw5nHxpG5csssBICg6IigBq/R9eKls
1omOmBbsNSw+rW2sgxsRGMQdjPRt4Z/yLVDw4n3fKVRah95JbhzktjhU3c/ONnbzOt0P7rx+f+w2
+MTXz/qWHeg7P2mewWda8ZRjT17YvmTBX6ZrLA3aSsCwLJseOBLtbTHDIJVjlVMeGHkH25Kl5Dpf
q8/uBcqycffrs4AJZDO8LB7Yb5MwRNImNjJSqBLFMpR7yFyK17/LIQ3htewqxVc17hN4DbQEZvba
CB5pSB8KvqlNTvC6OHT4eJg6YsGu10R6rXEIrhBJ8Sfv5ionEwrDDxKsA/kHduc2NudYHBawy6MW
R+56QEgQv4kNHP/oHnPC1MpPvTtzZ7vppLNvN8+BRI6NtcFdy59PXg1Y7AFdWkmEouf79h3du7ec
EdS9+sEoVt2ouI74+aL7jknKYFbkRC99tNlJ6zuyZCgFw4qgkGJVuMt6K9h35VtxHmOvW02r+2uw
1Vfvu8gm1sLOd4wFPmWXDLKH8pjZ4qHZ3jfSpT4+vPTbPdbaXb7ejdSlfAjuExexvPnPsj3YrMYr
CpBVGm4GrGp7eeVclhykBV5g82g6kiPjA9zIh2I7uPKjum2faxqEl3ZVk6LExQ7nd9NazTv509jh
YYcITyzienpMN+MTURIPMJZr1o27douecvNuHmsXJcNW3CRk2Nuhx7AVufCK4E8SP4ZHw2O2v/Nf
jZO8pWphwuokr7JreIaHPgt/1YyA8B0s9eQOvOGjraqHmB7Lg3l+zdwBKqO5Rz6PSOAa783V9BJe
6fU2l+48QrJYj1+tl2IXZ1q5uU/X8kgLljt5KShBxzWPhbJmpuK2TsPNGbatx7ifsLzjhHebuYJd
32cSDQLGrysminyijtl5OId7MbSTG/KGXbvG/9bdLCK17fIhqfD0Wx7RO9nWwpFv4REjHoacKG/a
0/Ua9vxKq/nkPxKAsYYFtUJVisR6wuGEjCLc9A4V3uw8CofUy73MRTPH28L75uTr1MON5NCjsfFD
uLSg5+qA19BjoIqDcj3fjfBR/2ipQWQ+acpOZALyIgKFXj0svRxXuwybmu6OsY5eIBDQhrbJsQST
QZ1MyZmVW4bYs5OfEJvoKI5ku9VXMrsadth37S599UdtNDHit4xX8ZKsSr78bnVEEEBVx8W67odj
NLjZI1koiGhaHfwJ4kL5Q519DCgO09EOUkWwxodV6mv9Q99Mqydt9RJ6iJXc6lyuu72x9U85Trfi
KqpbeAXDvk8uC0bTJNADu5Y3cYCSgDigPUENiUPDyJbMCwR61Yd60p3a5sDncPu+5IbjC/ZVzraP
jX/x38Kb/J2cjBeLbKt6m9+ya3UinG4/HbOH8jzdKWQ2HF+YnmPC/y5vyTW9oTeMojUjJWgMkFby
6TGEELt8gYQFpnFLGEh6/9UIWNwShRSL/+Q+kSSBGdYgUsKjIzn7p5aH/d6+/wuGd3rPvv77vyAG
L1/wMx/Pkv72+j/6ROZvoom2XaMh83v850+udjR+qioj4dP5219Jw9pvmiLjBlOUf7mx/uwTab8t
f6iYqPwMWjvyP9L48Tv+rVfzy6X/LWsgz9oq67tqI8gGGYNSea9bTpkds8Uh3SrsYqPwFIb+uhnO
vgX35qJz8oxGjCngycrgO6hGu4AwU5iTrQLmn5CvptfWnx6sSNzUlBmD+NyKiAZGDkYKRQON0pha
PIVcRIRRVn30LQtYmb9PgeRKEecRqF+zLK0bM91bltSsRC3b9XLyQx/02xhPF+xDZJ9RHWjJJtYe
M6UH0Y0cVi97cR2nEhspNlCBGRox4kwmEZdlWrf203nnx+FtYuRHqjbIyNElZ2TSrV1otuehtNhM
8cmb7WtElAnkQrr/81rIhUPXC6dI6KCi9DRt/Rx9TPGiagiLAzQrmLY8rU3A2gqc9nLlZrYMkwXM
LXQyBtVOqnBXiepHMZZYmmL01rHbWpiEAn8tNUcFHoyk44Y2lUMdmmR8sdhlvSNjclZK4Bt+/onE
zrYmyWkr4v66mFRm0xmsb6u6mvohSH4YGbbuWj2ECmRkU7zDRTgAZsR2Fm/KWXiYtMAZKvA9zMF0
+GLyuNZaC9PMQHOmVnY0k/m6eWugXZwFfS3zCcjrVHoYWpACNJZTZfAkCZFaU6jnRRNdB5/RDCKk
qJdiEoZ/ME3fGTqkYIww2ugartm89SQyH4fe83uBHBbxS9Z+SAKa4ukrjKMPQeG3ySkULUDHOnET
dWR4Y9hfVb/DGzYg+urrmbzu7qvoEqIGRKdWx0tk0bhIqwExSrQBcHjHOXWv2Y+axL8bcvItLzLs
BHWoCPM0Vmyj6un/J8R9UjL6goLxOdmVSuYwl+AeKNNXPkCkQ0uTaSSHxe13NZRImOT4S2/MQ9Di
zM0M+FgpAT7JV4Gx2CyjW1cYXprtjEolZplJM26V16hgHfeRhisddB+1uRYVaUCzxTTZ5zM0YpQI
zdodWgAGcXgFWLcRk+gOVe7aBiXhO2iLZKL3aGdzwo31Z1/6lOkCFiVTcSJ/Wu0kaKIn9oIn8cjI
vd3n5THpo4vfcb4h9m4Y1e+wASNRzcJLI0ADK4aTKe4FwkoxKKvUiGEAl7rV0WtUdl1cZ+trJgy2
m6x1Ap9HBG7VhuuxPfTAlBgumzIZlNDskAs0xRGqJc9BQETPl8pgLJugPkP0JuJBG6q12OJNSHvG
zrEdVtyLpXxKMS5PLUGAP4Y4PRSiCYkPZ18wU5hbMzttizlAx1U5ECCBPSDGhCgj8ZDZoDNgvY3k
BabhlMNjkU0Oir6VX+Pejys3KNKnIplN+z9595LZvAygqbh+YUH+m0Et89W/7l5/e/0fu5fxm4zS
XIPTvEw0fhnUGr+xB2GGkn6fcfwyrdV+01Ee4bBifPovfdIfUw7tN4TulgEZb2G7Sv9MoY6B+m+7
16+XzhTm50lD5jemFidRvtFS9Ypp08n6+dhCKkZIcW9FFBpYe0DgaRAyI90iTi8oUI1MxYeCh0mV
CTMua9cfIsAEiXHBrvzWpxLhiwSvhfLImXi0yGVPBVguuXYYNf1xkphJKAPBN6JfPktdT9O2GJEv
6ve+hagvVy4eSbca2Tx0HWKE/tzkszMVHddRwRBooXKq5ZuuD7ekLYBn0ONKNPNBaHQbzytRhLNt
qbNTTNmTap2VCan5XCj7tLAcC6hAO9AUaiLJLn2VJsVoKz2RO4qxz9kWRqWni8+IG9hLQg7lvG6X
/qBI1HHBitAGZzULPhtxmSTnnj8WHMaRkvvdw6waT+So4Joct1Nf6Kthkj7USfmOR7Zjy18oJ7nP
7DU1vxVLRnhiEnBDmIVeik962J2n5Gts5m2nFIunZZ8YyqYzCLGQepIIAq+ZjQv0LsGduqNfB+7Q
tRc8zoGn1bRiO+V5RPNhEfrsR6OTymDZrAdB8y8WVbKqA43uH2XZJ1G0u1QSLL40vnWp/Ii9bVvP
1mZU39JQsKtysSSX+zDu7dDsmcUW0PkZeEkdLDNcpL3JVihs4XY6SSl4KdCDSvCqHvdqQc8iFjZl
I5Me0G4SKeTo1xExlnVOU+4tYBG9ABTQSG/DmKNt78NqY0byyejRuVoq6P4CwxG7YdPDcCPUXAKA
E7fE4mjjxVdSVzKnJy0Bw2MqTKwqzoU9ruO0wOur18KjJCnpKVlEPWMUk03QDQ9ZbT7WuqNqMW1q
8oj1D8twrXJbWZnbIFWXksApYLmZGk2/4quIP9UFIygvon/syrQFU5Z6Q3iqKvoJHaLakkaXmu/J
ZQLGg7b6hnTeG2qqA5FJUUbYmfhUxk8G6ZUyQdaGSnZqKuCfBpFXZg+tSQCrYsZ3pUlfsrk9SrOP
O6Lxz6HwDa71rR9g+vfrDJVzaOAnq2oYImn/mZvzd4Y6WiGlotUYmA21Vw5UXFldX5D171ME7BZt
9P/L3Zktt2113faJ4EK7AZxLggQ7kZSoXjcoiZLR9z2e/h9worKt5OSr3KaSSsVlkWID7L3XWnOO
qTfJQ9zhhk+4cJr2Xhn7Y2sprhXa7OfWU1Mm20JrUGGEKRVo2l8sJu3wh4aHtBxv1XbGD3vyydLH
06D1jyFAdr1KaBJFRA4xWeRtwGnTyJb7b+8ZOIyoB2yhQVWlLPiHyTgGpC/C1dkP++XxP/cMwA2m
imZVtmQZxvBPcY/5zZDnf/4seOap9KdwlYoHHalssamwi5Fe8GvFwx/BaCD/4Zf+2z1D/ut0+reX
rnxxNaVSXXu20maz+g/cYErXhKtraMajNl9tk723gWC2Bc0TTlEIceDcqePeK5rrcr5eYy5ca76C
o+mYcUHnXNiFdylzTDzhfMXj6lt6nRPlYCegaYfSd4nbQ53vk4wbRk3NFtnquGNRHxe9sADtKdca
SlGN+60zwJ9GD0b2MMzp0tyTfSUtcTGtk/gurl2J+zavin3NQFFGGCQGsKnSQ8pdPnC3eyp4au5+
neCkHjlKdCmrQw+tzydRVmWxqAEWCT2hL7u1yFuq3myWFfY/glRXaiJu/di+8yJ5j/tjTy0EzeUY
F3Rc03i42IF9Y3RgzXENy9lFRtwkWguWH158sz6j3QX1BeTPCK/GQZo1i5t83DSzVUq3KZkQd7KP
OBHEs+beIF+q0TnxQZA1uvySBkw/slQ9TMCNFEDrsRQBdGr4Epp17mnnkizaItPIL+DtqrflWKwi
vVMXoVHhcKHv2VcHjgJrqbW301hf98qHXgfvk7GxegynKjLgBblwmJsE2DCp0FZ+bR+F9pYWGjr2
jilxVseu1qos8wHP3T62Otu82XdPKhaC1IdlYnM4TyOXZDpGUQgNMwK6R8tfdJ0546fik4mkNAdE
kft8UEY+uHYNYrEFzpulay+knyTH3ipOxweLKFeJwtGn6phKmtJ29n3qpFMvwHklD1ngb/sgUMmw
Q4lc6SchEQbYU3wPKYU0z6x6xLRmxmYSWMEleSUHgxtVdJJFj+upQcsb1SRWpJHybrFvDWYKulIn
4aGyYD0NJXUBQ6ERK5FDC+N7NWB1C/vpZIPrrCz9qskGKoUm2f53l0lL/xFUAi4HqoYFdfqfl0lT
/4sG8i+P/3OZtFTMnzIpKLPx80duyp/Wz/kvyJhUSU5hrftVBPmjKWSrlg5Z+s/H/DxWk0wJCuEz
mvLfhSb8ABD8KuD58ra1Wfv/C+oQWLZUw36XNv0N962FGOBewpD2IF6sFwbuZOGyhJH/kXqP08VX
1m26Yh5M6Sk1jooth0MNPyDVeNrvU2Xd+9Wiu2uP9Vm7aijeofI2h8H8TjF/G+9h9oVOGjqZdJCY
N+FaMxaFcfHRdMzd8WCxbXTqUmKBmT6J3HDze2bRcv5aZlAHg7tsPEsAD5dyd1D2HFiOCCoYPpvx
wjhY+EhBI6x7pr9PHhlzL97sxHHGd6VYa+exWXILHcwV4zRnOlODVinDK7G0lvhh1j4clQUSgA1O
1LO9QkWQPKR3xTnZFLtoU952tmPvwnfVXlzVFyZCkPaMQ/mkyWg2ipXM29+Zr7QwGJNxdFuk17Hu
CGZFi7B4JiViBtRzNgyd+PmeBK516NJlP/gwSq5t2ZGus48o2LXRqQ/dkGAnBdL8ldWQMlXV18ne
Sq8EPvvtVF+P7/kTRLVLeEc/XoVtED1C/PJghaO2eNeeYab25VolzbwhAtMdorUCWl+78V0TEN1C
eZA3wX34aMCXoe28lK7lvf9U3zY6vndXlOuOiCqGhGb9khjIKFbmtbE17pCHSLjVTyV4eg6fx3Y3
uCz12rvSowaxsQIglYdT3M856vneO5hX5pXynhl4DZfZ5T+8qNAIRqmMa0boFMj/I40FF9DXReWv
j/88e9nfDIHyj+Jb0efEFW7cT0e5/Y1cUn4hiC9q+h9BLZ9nL332oduzzfyP2Fuq6M+FBV4Ypw/a
Ctoftfy/UlerytezFwvbr2/9a7dZzvtezYey3WiDvjINEjpUawgcKRZMGBn7dhY+lozpFowknGcC
uJTQirteb/GshoeO0406EY+SJlDl/Z2BWkyLMCvSvMMvhSdvPAh/OJeagX0gXg7G98pHodEIYL9D
vY40xA+Fv5fHnkym4bnyX+kD7zGN72PFfpzSYnZpuqHK4aDLn0oTmVRk4+cjwWUSx0S1riPcTXlN
uDy5sisjijIopxgUrIiOYHvMgfiZsaJf555qX/oiW6ZwjjyS1rz+rbMwg3TFsWmZM+Zjvm9zfVcj
xp7UJFzhbOwRGuJ+b3QyP2IZELhWy2/Y827p4d2kpk9kVL/2DPWtV028U1psz8fHO03ti2WqMn9L
NXKCE8RVSRevlShYGpGGTrjtm3WYWwdv3EfR9BbJ48oiEaYhyyUBhTJg484bdFQjH7eVmTdaRdZr
t5wS0gFkJphCXdc2d7ZhXAaZmitJmk0eZ0tjICqHF0Gy0zJPsn1q34eZuIxDtukqdeuVqDbCPX0H
1+qV7TRsfThfRZNflxWwEYM8+R5GSsFTYdSdNoEMFhE1EI5VM7gBorUa8O5bb4r8Ks22qppmuc6A
Oe1OqkmkaXIg6sjxc2YUUac8dUjkUno34tmy6ZXDz08DBH2M10YpvCmU8SHwH9NYo2+CsiIi5lTT
82ts21e6jxtYdC96rD4NjE2JxnVwNi1U4k45/qXltvWvQku7t8sGHzG7UjvgNSsbZsC90m5Eniw9
LD/wK7laall5jDUgYoS9KLV8K1LpZIwJWSD2jSgwH0sTH34nPUYGNb48rjtbvfd8eLCU6Da0E9h4
KAilhzBEnDKWCpRz4uPtjo6SGFFSwUXDcc8f7LjYq0VClK12lSZye51Sx0NvGYarXjL/y+UthzX+
RQBNY5TgUPV/DPSQh//eEv2bx3+e2+RvqsH5CFMmcd8//CafS6wl0xJlHmVwQOPXfoF2QOYQJufo
mSBtz6iNzyUWX6ataWA+FJUyd16z/wW044em/Tfx9ZeXLr6c3YrWH1Q91tQNjMVFKuSnIo4P2djf
JUJqmeAMh1Fm2JvSVksBKZgDYoTo1pbpsVjLombDhjAddHuP0ifUhpWoupUtyIZmL+/GcdUo1tUg
d3deD5xOEiodpWjdjYxs1Jj0pPwp09G0TPxwgKU9Qeg9S1DUwvHU6zyoFlHeLvl4GXsrRC1cqkjd
Rmru+gr7gIgVAh1q8g7eE4tmHQvQQFKOBbNRqTxHHq2FYWNrLDVkC9r4JNV3Gly67NIpjWtrSCUb
ls9JWdZTvip0mHJGJi8xfsmL0SqvR1gYsaysCzIGehgFlak7w9ARWlDsPd88myRnZm3iVh3O82lK
9gQH7yZFOG04um2KAC/KnxudSq8o06Waa4c0WpaiutUV62TOmeOF6Nf06laVyrQRcEBpHfAUPkXo
xMxSc/OuvzF65cpS+pWenoOg9RdT1r/23qU3JadorDXGfXQbNlbsAA0PavIqJbRzyK09l4Jjaqi6
pLcxC5wiQEfGMFDSkMmW28YU29q4BJ5x08acjYt2ocBcrmL7IMLqdpLLDWbRtRUZC0u1l41NOilZ
zCR/b5UAWcyI37O9Dhu0RexW5fg6ztIE5i8zGoucCr95SIT8MkGwlCTOiCHTy6IFaWmWMAFJfVDz
u75on5PWcIYR12HTw8LA2qnV+THRDdrv2RoL36LUMZ+TtJFyEJS87ikoUriWTJ5kAZFQuxNTdz0Y
+V6vtr5CT0Em0kDZcWZ4V+mSMyQcNrouZpfjvZIG506ItSzk2zQa7tgQT3nTXkmGcZDNYBdbHNCl
7GoSVBFKIDAmpURHAA8OaFvUuPaNNLkPSvUQezD+LBGsZRsi99j8t21/nB1lOHe4JGfe3T+XvBwm
vy6dcIl+f/zn0ql84+lYA/+wvvDEnyWv8k236OvRKwT88Ict5vNsysDIZgKF3OEPKB+/7XPhRAkh
Y4OSWT5nDuC/pPL9sMT8XvT+9sL1L64VXIat1JEWtiHXzM2n18BLb+pkXzUfPQULwTJm8Faleyl7
ZhiTVm/ExQHGyF1tOHvqbAF0FAt3bfsWT8wLqrcEtnPEpNamZ6h6KVP77yr4PdU85eHJpiTOSKTj
RofqR8SuSTDvS9M/hBMRHNFNCiVOZe0aimDT0M+bDHOtGA3wPrHKOd0mDWaH4VR6xg6wxLpLgn0/
GqvJRBiFXbosw9rJg1xatBXulE5bVLmxTPLpQZ0Pf1qxK9TwpsvVrT/oW4LTHdWeHqpAuIOJnFiL
rzwTFnpuVms7fktI6bM9UkE8fj6LdxrrrsC6OCpIqcsPwdAgHtZme7oVh1gJ90owbBMPwacu0Q4V
9riRIlKHyPyw5tG7RIbfTJodroA0HTz0qlYduKV2PVryTYuj2ofu1+UJBgdBD0sqj2NPulSZJQe/
jfLlpIEPYgZtNBIg/GI6eAW0lmTATT7DjjQyQ+Y3XEo3bSWWER4Cz7APpc90yCdqLn4NggCtclCf
SVdraG98GIZ2XY+h2wwPmnxUIvoJwVGS4tuKoCSL73iw3vOk3hnWxdYT+DkYqxQDTcwsKCxOXPEP
oJJA87bInnUFECGpxkqCijRq5nTSuxTx/VhcKVF0XaroEUvAbUGBn4Wc1qkM4SIbTq+Js6xaj71y
W3dd5EhGWD7ng79WWlS8fr1TJuwrgIOCxrEMgk7moGj1JdSvU3tOlBiu04EWTA7awNLSix8gnKvj
76XPR2br4aFs601cqwfFDx5lAEFDPFxXeFE4T0K3qtdqZB9T5GGjWbDpSfAEwnOi22s/Rl6pl8+6
N8KiCXZm1B4UxSA+AIvjdIlHBHPI/rWoWldVcjQQoni66Zpt/V1RqyvZBus490JZWX2FdCH9mJpi
35o0emyMUqPnALTY9pK9EdlrPeEhAG+ZKQagA2NcdZWyVf372b9ph/g8tVisE+6qJihcP1W4qIvo
owXQpHrDm0j010IVexHphD8haTYbQjLthmSH/H20WwTjhYXbX0cCBLCiyfZaWQfXSY1OP6+ZG/lK
Syt9QnkSH+u6uzcrlVmt+V5rgeoqoI36IoADWyI3DeuHsZIh4cfPis1Jy4Y4D5wqVZun0jPfTZn5
QWbPio5GOccDoP3eHwkL1q+mcVrxEID6FmnB421N7zWpVhHjPHN+P+XaBlGvl1iIGp/ubuDaFKkR
RQk2aJfqkeRQXzn2QjqHjXQJRXnW2lxx/Uq51XWqvjSxnInxX2FhJlJ5F4hruqbbJfCiEizWi1DI
52ZE8Al/NLD6pZl6cHjtvZ6n68YPVqEp1mPlI+ptngcDl46V3I5Zdu6p3Jn8nzq9KeGtjau4l9Z6
LPFCY2Qtde4EGeoP5JMW0OF+GFV4M64oVLebTHyrreW0IyKVPnMTbsGpVx6ynEFMpe/TXtuCc9qp
Y/VQtBXab8huRB5XVJmzVY8cNTUEoFUfmNNiEFR33iAvWxxd7QjZ2ha7vFFvQANPiryTy8IVKVJf
hJe60biDTnhccJxq8N3ygQnlsrDxjLTc+PIio7U15QcubyLCgsV/ty+FFV9l0jan5cCJ+V8zQboz
TM5+V0H+5fGffalZ6qhQiYGLmak083Tvsy9lfeP2loEryhrta/bznzNBMRPpZ2XLHLQow6r+ufeL
b0QK05eijWaC88XZ+y+KJsP42pf6+ta/2GVlczQK4acdbDHVtRDYe3MUhe3fjr55bAdkD010SBil
5RT/stWvAlaeQfK8RWFmgNELUlMgBBoqcSHIteZIYVU70xMIGN+wrrSJtSEg4E10PDTRV6HqsYy0
SzvUnhoRbCetRLdsaK6cVG7XeNu4JB9QharosUNF4LHKBPJ1S58BfHkCZ94e6o3iXyLVOpVhh/wg
KyHEieFaqjxUdMHKD5t7EyiV1mEd8sMrHwah0/nkRbQgoCoO/65exY+VrDM5Gg+dmb51M++2Ucly
rBIIZuVSeDYrVemoBX3lBiZdSqptnzHo9IJoPZXtwewpnWzygUVNnl+7lQvDyYlD0SoThaextoN+
0xW1sg8ycTPY8bZMFAw15UNfZsjrhAN/flGwwUV9U9POr7x2mWulv+4JzEnKS8gRpi7g4Iulhgs2
pTFTHQocxDZkXUW4LN87dTqaUbjwZ3hqjIsE522IaDCxsdVM9iIu5e0kdHfuxlV0VLgWOZPIjuU/
dFAFaiPbkwwPoqd1xLxKo+amD253zyMDiSTdFiHWyf6idzpFDcNWBD91Y7HHbSTUCiEjgoYU4taa
lsHAeUt9C+RT3pIiO2Sc5M6md5YAQvTtk2cx5BiBtdZwIAmvUaFHdDx5SI0WMJxUjQd9OEbam2/7
LEXDIsFPooFfs5tzKHA+ctEYg7dUKjwubYmGUnfgTzq26h+qtll701E3Q3pOF50UkD5FboLhd85l
AqBvmFSrcbiyUOEGSs5QQVt4aB9rnyNpSZAdLyixIA+elOmY24Gb4VZk9MyDz7Pq0y9klIIPBhxA
C7yBdmtpUNXmRKnmxcTvqvjyvmGN1+JtE2PNJWhm6ImVAxHmyxhpKOXb4tFKTkHoLz1cjRVflwGH
uG4kp2bfIxQMTijHMfICmUnSnFCcQruTg8e6fgzEm0W29lBx29R3Iy4j32S6qWwSqXRS/ammUgQq
XTWu2eGn1piaMuyMjKeR3qKp8NEfQvOU9jstB1gkngJ+mS0VbibzNFW7MKRHj6CnEFlWDoxKwVSR
YcybM2U4p4BLRjFJx8G8S7nVkkij+4vRKgQlvxuwoxTatGw1Jiv6xSSaoGhR/aNRHFLSUJCRBskl
AnOqdNXStOa5LYFHiQPdG6TdSHoCVjWAExQHi5q5cjZfjNM5M4+pXuMaf/dRKY/UCUlO+otYaQMM
ZE6OVbW08TKk7Yeq1KsCUB3KmEXekfUFPjUfv4eJ5aLe4267FRERTzXW1kQ9yOzdMSnJacS97O+q
Fiutd+kQlbXRuCCPYMFEYpWbM2loJlR8RPntKN5KeXB1DBMFZqZK7GK0dUP5NqEoTmaZcfkcwcKO
MZ7q4UYm7Xgyj556rJDaVGTupDgn5NxwNB/3Z38Z5ceYPHUTFZRakeoKZBOx1K4Dm5LaDabeHMTx
LiGWfZBubI5XNQyNkcaUEW4yuENW+NyMjeP5NLFaVsvKhtJ3GbVhWZNapkZMIqFdzyKBR4IZnAaM
Oaj0kDXFml4BnULbQzBABkmfnLrinW2Lq9WkR/ABsHehcXaqU80NKsuN+P5TY+tb8doqbVLJgF+2
38PudeImbU2SK7Gnzx0zr4eteCsX9b4OuXx0Oj465WCNpxqpho/ArvfXMjzTkSsryeW3bnidyg53
tdefe+WUloSrc+at7ov8AZVaRq+srxESgp7MDLfDGs31m5f7qv+oWKCs+j3F79Jg1i8DxMYhmpNg
m43dVkzfAdhQMhhOghxOiWPSOq5U44rkKye0uT+YiTT6ZUJrawFfV3OwkJzToDg6dsnFYVlXenDX
TxebTFlpKulH7Qr7bMT3w7Dr59cVofbLDmN3TDxjG7CfdBRKpcHJnwMZovFcoHGknY0KYqEF+IqN
y5RwsUxLC3hmbuCagbsZyq6UzSTyJ7u98Qlf71R9pZLOEAWq48kGIZbkRxXmJapfAxaVdGaiFQBb
UcWEirwsqaQ6+yPnW/BYKhtdJTy2dSrk6xlYCaY+66g8m3w0KSA1C/1ja5+6nsxx2MJlT3NtLBBZ
oBOnkOA7Ibov0/P4OyfJdJmAu8lDdra8X6WyvOzC/pRiXIqzOz0y1//lY6JOehDCXw5kFnIEzlL/
JB3jBPf1mPiXx38eE9GHcQSk9fTzLPh5TCTuCHqwqhvkPP4uiyC3iF67aetIkWdR8S+tdf0b1Yii
0NeBRvKvgCrzAfDX5tD8FAYZ4GRf0qenw/+7IsJqfUOH3E6Ii1Detcx7JPCu9FPXV793Zr8wuuYP
RPpl+H/+R/43GBX1xyz0L7/yl8/5y6/MJDWvAjmNN74S7dIGmB2TJRxiUJpWZikna4k4cE5POpg8
j8VL6qJ034c4oZNpU4/YS/IQN742Hu26ORjVk1IXz/3Q38TsYRZk6txC5Fs1r7pnb3PSz1oZqhxR
qU1yq+ARwKAarIpRa3blZFevFrteFGGEN5AD+yNLKL8Xydei7kBTxZyEzJ4NLM+fOb6xqRIhR0+1
kxNlIYf+fdjVzB/rq5rWTGrsZOM+i17pfDApW0jjrsdbrPXPUi5tRh+u4ICUrABh7buaAt84sNyJ
80imnEGPgh0muSCjKxPph5QDQNKzogbkkEVi2xrTYycpT3GCt1fCbiq6dWuASegUGF7TRxW9SILG
S0M4EAv0zi7Td7n3lyk1culZ37O6BD6lHbJYLOBJs5r5krcrurQGDWu4TVkxqeVAPxL4EL8rI0kd
Nsw/eih9mTjy7KYVj9Ygbyvlpkm7l2wkhSDUTFcrJJIvRPFGUs7ZZiIxzBxXbDiBdydryCrQyLTs
TZs8PVExASJYtx4W3gLCwn2Pu9OOCQtPrBX8xpizIgdbqDqTglxFfqoMYm1MMB7iFuPHdWUlN51Q
N3bOgVzd2uZN2OCNF+MusZ9ta5eN+opxxWHS2XDKicW4zlwJMnaZewLHV9Wy4WhdwadWl1Li6p1M
SnAhyokw5cjbsjzQyx9uuih6bwrjxrMYFpHHtG1U9aEqtKNNiyMS1jXXyXwMRDOZrUoy7zxSp6rE
+/AzX3Uahk11E76ENSZmXQ2OhsC47snJi0EUCu0EwpqrkMDmkQ4hGR+7TOWQCxGQWgLDvUzMqUDa
UufjEy/iNVWTnV6mDwNOrxhG+qL20UC2zFilbGEwOCmy/qMYsKJ2e9Wq3R44QUaA96jq6y6POJCp
3ZE0H7ojJKMw7tCgbkXQiJRayvZ4pZrH0U439gCZqwr1dIPSel9aYB9aG07msMo7+GXFfhheauuQ
w/OZYWAxLptAO2o0dywyuG0QlPlcXb74PhkZnV8qKKEtyZGnfJ1oHbTz/JhS71J7wQXQyVOXyqtC
V92ArjJCcyfTwjWpz05mTqeagLFmmK4q/62OYYU10trKuytRK86QDA+egrGeAkH1prMt46KuVoEm
nzysZv/d7cvSDfB+LOMwdC3sl/+M7CWAga7Dr12Ov3n853xDY4yhqabQxJ9b1Od8Q/uGr5QBAj2L
z6CHn/MNRSiKytzYtH70P372OJDl4LBBAohN9McO9m96HLMx9Pct7MsL/+Gl+UXUZ/VxrUDzlDYi
NO+iWapfeKDCV43GVeQXwLXjtl+KEu5cw7FHVZ6Cat3Vw8rMwcYMHspYmm1B6lRdv9ECbecxtjX8
9uTJBIl2+MpF7JRqtEgTimzOhJbHUG/Q9yHdvMocdlEcPERZelSt8KQpGD0ib0Xk0I0W9MW6Dv1V
K+GfJlvvyWPYW2g9IELOYBGlSjW4AkVxr5U3guNkmHc7YYyHPpbWDfmX9DJfRtvaM0aCoccrFCR3
Kfq+9tAQF0C+esrmSP6AV0/4zeidtCo9FGXo+HDhdWyahF3yVSwGHeCCxYakFLfCS52xfsG/sdBE
ehf1umOzStaW6laQi1mESc/RAZ4IeF1SBwEhRWldiWPdK/dz51qS8ZWn4atIpmPVqZtIpWAbKLya
SHbC5r3Smmsi0bZJhnFu4ujNEHmu8Ua2Gmto93FVupqJMKUwXUtlcJp2u0zzN7oHXiVMob1CLWYV
31ujvzSZqncKYaxUCwECoDhh7j1qVwVRtrHBj76WunTroRBXDHR4FLa098CpkxE3+N2NjoMpL8Kr
YazhR8hHyQKw3GYLBaV333q7yCNKJ7mW9ey+aRkA9drCz7OtMeRODx7cyJJjH0O2kDQSFYzzlAdb
m8qi9CuHWczews0iadT3RKeh/1nRiHBqriS4wzQ3fDdOlHubFo+c39h5/GBhkZXCnrA4wvWwmbm6
AX8xrknbaLZGMO0srraoYZAfTeiCbLBUvpZsq6R09Cq91eJ4myMWqqd+JWX+foT7HpZgG4IC32ex
bloNrki1icDhR8ilQ9g9vcC0cj9haS5rA0kXuA9d7FH4LON01lFHW681b2IMA0UTvxIDvpIAXYq6
3MZ2tRN9cavg+2yHEdel0HZWEh21jiTHhLQP9r7560rpFjV9t7Xj23rEHlD4q0TQAigQmdUmsvL4
zjBuMsP4yAz4KClMznx6nxOi2l5f2fQUenXWw/nFi8p5JjXNc5iCNvGL+wG7gV4aZHVI2V1X2Tcj
s6u2R7RRhd9H+B0eQzdnFNlZT+R7r0HspYb9Vp1DAHjyQziHo0RJtAc9yu2urJLyezwMrkY3X9ZP
WkRGSU7U68zk1skiswPWB3NnevJG8fJdleCu9UgD9rKAowk5LPrAJ2Pgdobrvazw1zkjQ0vS31fZ
aF2lZXNfB9JRWMVjylTJ0+lrgnsjxsxCWqE7YzZlBF0BaZ68Dwy3i9GWDp78VjbqUzGNrqZzptBD
VL9by3iaOv1cqmIbNumKcMklHvYMbNBY3loI48ic8FhC0CXgQkrdLMTHBEw1buRDEvZXtFGylabh
7WpU39iatkTtWZkiw2odaZX8H94pbUWYlFzIp4BcqrJGHfcPhR4k3y861b95/Gehx1QfnRLiQVsj
Yojq7Oc8AJW7avAXs4XIwHFKOfdzr8QgBFeTUk/Gv/5rpWeQl0SWI3Wjxr6O6+jf7JUKZ4Av1d5v
71z/Mg7QxKDVTTtJay9ZEeGlausa3hslCXtBvhyUO5PjttiE3boauGpPqY0Gb1MWq18+wb+pAZW5
xPu9BGS6oWHYtVFjmLL85XX0qRdjMcem6FnHwqMVS2guqXisd/Y5GSJOuCuSuhCGc3svNGVvew9k
3fjGH92J/28tapp/nY/wQnCcq+wKJkRRvpRfDQFWK7yQ0DL0ok96spJS5+QBd+mWZrCGJKIKN5If
mX9EhKMSBzQtCJ0JmNR5hMZsS20dlvsU6Ji9Km2ntmm/7JSODXf+YR/KLqQkCRMl0ZgLIahD6Jw5
2A576srOgcctLNxX+5T/1g9CRdS/jcGXgYTwjzaITuz5rpCOTE18e1kF+6ley8o2VTa+epCajakc
I9kNZFdOd324aQE85WtO2oL7HrcNCR2El7S7Wtvx2/JkjbB11gCbRA+4M6ksdTVW62bTIJSbMKgv
Q34APFjoRE/jh0h25Tln6+quimaj+fspOVlEw4pFhCm1XqLsZfIqTbdjsuU9Kc1KUR3ytXn3HXIj
36WJzf9nwZrsKx7YsaqhPH3lo7E+KD74EMrG7aHtMAfnd2+IVfSZ4G6mbg0pANHrWB75OZt4N94Q
xS6iLmXbeGvF3g7jXk02JXAOAQVj24z7kvAS22EGyw+g/IMkzLMP3uLFKxny87Jd1HfWnjGrkXLO
cUEJm/4+9F1ifzXow++W72TtqgmXve0YqWPNdR0OZEfix8OlD4NNXfMR6xw0gvUo3NCev0rstHxD
QbPlc4E/KNVbErjs1ClN4AsrBvUyoy+gmDVXwHeeJwtXU+NoxNFo66YjDnjHp8OT8xKarSBdIHX4
+4YO8IA1eZHP6pAlNGcuiHYnij0vi5c4AS9T13HjxvnKV5Hc3gcGRdGpUI5pfxaIwxjP1IccDoRW
g6HMXga6uJN5zjmwls9T/CpEtyiPDYT4uEJ6HabLcsKNHb1ONdGzZ8U/Duq1DdUOxbYER6nbdfIj
L75UXmQNBFD53TAvpnUh7HlI72UIi+gEfaevQ9q+tGhbGprKKdfc0T8ZgB1Tc9PqCthFkGAkQ2u6
C9YIPpoz7SaaNr11VYzAo5HHo48LZ/DEZiTg0Hyvskv41AAnoXHTpQ+ROA7lfdaeWu8uSI8emU/E
eBrBbRHvdW8rtxo1P2jA6rqdHqdZeFBffPkY2Bb8otCp6ne1fFYe4uTej175aypGPgkElTlN2WFt
bfi21+Ftds+EdKPvxcw8U7l8ypWqLpMzSiRDW3v2yUvcztir7VMznYySiE23hlC6kSDG4tZ5CSB5
YmqTdpUD1J+ZGa4Y8j9WD8mmcqbrck9Ww5jtQGtLbghXj6lHyFIDY2IVag4EWE65BewnTbrKzuMS
L95aHJVn6a4DLLlH5Tqeya1ncBcx3NgXDiy6FeS3I1fjc7VJP2rXRtS5RklIG+YlZ+4CPKxz+90k
LvJ9fZ624wElhLOnwY2UclF8FPd4x1fdSr3skKDKT0Q0CNCw6FVLrsLl8IQUaQITzABhxel8gXXz
muBUWszBiqEU9L7YQfBARiM4K97NwruVbvz36gianISL6yRa+eDedoA/oQgHZAqdL/kT7uZ1ck7O
wk050S/Q4gMc8FflnBz0SgKUHl7nw6aP1liPstKp1Vv0Qz5tERw4iZOcjWhPF9/MryW0S/AlAWOZ
Eb3ySwIOBdtkXoEdZFJWFsiOQGx2wPGSjd2dfeOeMIb4ukOgO8KjWY3molZXWXdFNISG0CKm93CX
+uxJEKbEMgvumNAEJPWR0zCdhL3VexcKAfMhLoSl/85ER/MccsTV9EXlTqhhMigg80ZAQPVzMAHf
AapoAQDYphUXjLWy/YkJHwNZ6RyTUolHf1jVoPlC/ym2i0VsOenj9Nwc+HqS5LFkFFAeCv0uZTye
XRs7xQIOSOIDltnqpeMNgAVLr4N43VoIcBxfPSfF2pQe/equZTrSblrcl9gOmI5SJXL1nWrjXFob
eqP/x92Z7TaOZVn0h5oBzsOrRFLULMuzXwgPYc7zzK/vxeiKDkdUogr5mkhUAoksZ8i2dHnPPnuv
TfmtBlQHY55JtsGedT6Dd5mLianc3WqmU28obH/0odkeYwfwD+UxZ/8tc/FJJYrjPyrftWoVPJXU
nK8BtaGYSqseyDAMbCyvLFV7wsZ2y11ZWMc3OAVa2W1Llx6pPN2m/ZWJu3HkGG//rkvuZX8TJ5u4
d3LVUXwv5qai2EHtVO126cqb0pVpvFvDq1/wKTyE6QVCD+ok9L8RjC0Y0ndqtbTXRh62VKhizGJh
TBWbVmx0Df71qUy9VL1J65Mw3ccisi9bzg3lLUrFAc2/2qcAYVxYiUpmTyO9u546emmMmZzOe6dk
smiaM313ETjdxiUAm4UEbWAcrRLYMDCT+jNhDot/GD7j5Q1zLMcttXMgKMbcYUGTx5uYLIbgqewV
l23RdEhsob4HSLhPe9iusvJCY4z9D5ayuOiSGGAFI7EdZxnz5Xr5l9iyP0L85r9//c8LuvmNOKkB
M8tYsmLc+X5d0M1vpkVDhqgvfyw7oC+GHW3RuRSa6PmCH6VVv8QsjSAZX2Hg/9GwAnHV/TuGHf6M
3y7GvHJFBjHALgjBjYHh9/voEr6oq6jueVpqDgChdYjzUclMR8yKSxhoHq3Vm57Zc+wACJJxbPLL
1LMLjaeDwDO+iu6SgsrAO5nHed08ZdrJSkQvDe4nPbwL4qeiInQ9Tph0lQsK07YI78F+vWeTD+FD
8Kqid6lCto0I+draiUp9mQaEITXaK0Z1rzQQhgtMDnn5Giw9jD6UWVYkqSh5M0skoypcQwMPrB5L
bsud8vLlN/sXg8MPl/afP6Avbw0mot9/QAUGTrEJg97TiPYX6l5IHmoBZEyJK2LM3rnsdjPJz6hz
woQJfc7odDWeBNwJUz3hN1QelAmUZDQ5epxctXbLv1oH2q1O1j1qHyM/3+gtHooKvLs6rvMw4tRB
qVC5zDzrHBpJ7EXUeEnh4MxVgy6FFaUxn60wf43I90XwQstU2FYcIIahAJFqNyVp2Jzgv4GbNBk/
s+5T4DBVekopWXPFzV2Qe0kib6S631BwsO5IRbWJsRZTCz8MLybkSi4kdmCI2yxEb4F0Un/GAofd
TOQhMJ76wBHpolQw0AyTvKNCDU/VQ2HJ52QcPCMrdri4NompUckkbKMBBX60zuF4F5gvYWSgMuEr
HJrbsL1R5HSt4soYQpOFkPA2Duyk8aSqvsYSwNiqBI0HldqBHMNO/1DVEIu5uUxcgSqjvwnF2GnY
fU8Jvgi2QsQSRJZYXO0EQ2BHjdnLMj4TnJQjbJOkl26i1No2RXoxkoRGLbGn3KlNrsQh3upYcOPF
NdoUrxbdJv0Y8TuKNqms22X0vaMiCfNOA8qe3GFKk4D4OnMzn6FJSA1qiOrJ3WvGkiRWTgV9Cqp+
1UXjUg0YMk/mtBG1cNtW7QmfHqs7XFLSe5WNd4XITq510zbaNn67bUJKF9iyiDziZ9oIRSREo1E3
eMrLWn8ywCqMuXqSwrsxudMBH4U0PCRW/jQgusYIh5OaritxplR1eENe3ua1tfan1FormXoZMiwD
7eCZGe6g0YBvbGp4R0ZPg/ZZNsIhTqlzwH1w60O+tgLjM1VaGrPN3qv1ln1i89Ho3T4GIQ7zaB1a
zc3SNTYpwx0EDW52JVUBbMM0g0dsPsWHPFRPRSA7Bn75gLwiFWt8B3jQCyoPi0d+G3bMey9tQQ/S
C5wM1aGRKHL1dGN6qOJ506ifEpWJhRE7MqvJ9qEN3pX2wUw3PQDmKDoBqlFAbpiHKWbCmeqNyjzT
Er4pUZ4blSlx0i8l3BqT2w7bn5cIc39h0CGQGtQUd8QWO7ceSQvBdeuLcBPou7ZirTZt4ez9T5DG
RakKSe+NzIaSz3KQfW7dIn3h3+vicm0Yt75+6htAqzo30S4zXVmb9tOC0gM4jh8leYzxXqkibuID
VbyOBnQwVJOtCio3VxzBbHn0c83u6QbTa2rLdNU2e2szGS/kV0ktWU7TliuBurVGzw//IzZlXqVK
SXvDuEuXRsq2/Qc/vxfX6fIU0yHlELM2/ovAhu7y+yrqL77+1/NbgSohm8hG/woVfjHcqmy+lniP
Aghnwen8v8CGq1aD3WUs3g5Rpanm1/Nb/8aOSiKtjkPYkAG//Z3nNwriHw/wP176jzDOl2VU0QAq
0yPeCJ1wmJl49DawJwgFVnYnUC+h5h7B5DB2CicJid9tCxPy30bvqQPfNfJ52hSOr7gJ4hHzhgWG
UmatGnYOJDAdrP2Jj8Qo0lng9DSVvnSMiI8zBQ0xLQ0cYgjK33l+3FgubQCvsLXAlefI8L6NDSqv
iO85ZNxa4VkqbYxi8VNCTi89wLvJ5LN6397C3v8efU/fytxTuTq3+nRTYLOSFLt1lRUdKMyGE1d3
JXUqhAZKSdQdQHtrm3fiumHiSJfpkSm1YKtUfYwP3SG+MqKVp2Y7O6jzNK2wsLgQlN+2z8LePHZU
IozvOQ89u7A2hnrhYZh1bkeebiNwZb4TX1FBAvY6BICv04P+mVxHEIrIR68ZPo/MNoULRjTtqXpV
P9NLdcov4bMuOkQQLYtNAvv62TOoSwlPaXs3FbdDvmt2oNNoagTrQATeuDOBz62gR1zYHzF7gZeI
733xhQqqcfFRMofakbxnIaFk20zZDVTupDfjeIGu90OIz+Ozugw0bwT0LPMmrLYDgEkaJcI33Js0
Qa8l7TiRjUQm5GALtA8grY8hdLU2Veykexmj+/FJ3phHcCQtv52VJe4lZaXZJWz7/MGEkOcVnjXR
NtG9FUwIC7vJ1srnVMePmnKvuGfOmojLzzWM+p2wFzfxVr/pbXn9otgkUk8+DRHdKfIGHrseFWfn
Zq256Z2803fNtYGPT8Wi/MyO0as9a23WsFC3S13McBq3Og0QVzZor0brmQ/hU3uLmfcF0zJmXiKv
xcKwPir7/rHex2++7sjb3As/G3wjW+1qXQEgLZs9kJcelHyZvctT098K36dqXbPOWzquV8q1fdPe
NGPX0LhDPye2uAlJgLBVcyO/khSLPwg8oVtyERiR8VJKP96zBL7TsK0TfAqHJdZv3ASXhLzmuRTP
YXoEpVs/Usbh+9fkaJ041tESlm4DzCfH1guOfFiukch1alUw81MajhBtQ2I5oU059V67UtVoNxu2
XQVdJ/2+VfiGljqP3O2o9JAoufYGfrBMoadg35zaQ3tYIHZrgV/ZmBsPZLY+eDn+03AAXbguLkyq
a229fBLor16T312FTthGBO+G7RiMl7I4jfNWbJfKbZawtH2gp9HZuTJeuVJRQR3QL78sopdZ/ZjL
uzLdIZTAarFaas3ZxK7q+gq8QDH5Uic4sIzmOqcamy5x8cFWgSMHdo3tJt6xbF4M0mSR2NatTYqp
arzSa+Jd1eTWhq1ljqWtwjf5I3ybr6QHxAsL0gm1pyNW4+WWzZ2oG90027CqRbS36qt8qx2zElqM
tJk3YeYMuifCYo0932sJE618L+OCSSDJVm2tcjMoMpviHfUt0j3DWksvgO9bdDmnYyf9HGwweqJp
lCvpZe5RhWxZceaTLq+nc85ee9rO9SGRbGorNsVTS1TuZjWdJbbfzW28L69q67QP/m1ySA4LeWze
CCqY3HVWO22yEgosW82z3N754Zsun6tJWeNd5qNHrWqCLMSe8bNX1saAA9xLqFMRHGJSmrJOEVs4
yoRXjOEcQqKJ0M8JhHuH3fsLwvU87c1PRFsvepufdTA7n1lPMu+mQJ1+zcMbrPzDXXXR0/v4BF1/
2uPOJXJu7eoTBIxFHTVQsHDXq8/DNg/uQs+ECX9sQF4GW4D+OMuK0os0OumHo2i5lDmu1Udhr92y
nrIt7bBQa4OEj1J6E/KNcyN1tSM4MPGmFSqbXpr0bjYP6Uhu6JoYdA2ga/Ae0tVzGe+FzjM6Z6ku
G3Dgqu/imlFJRbYcHopqE/mlHU0rmhaGA16rxHRxWnezraJKhw4R9AqxNWfXuSuPxqi6vfUKFGVh
K73jeup0UBwnfp6YLwa9tufhrq7vraxwNJ+qKuyuMIelYuBmR/AUUWcZR9b8Fmhcngw7bJ+0xuHC
Z/FuU68jLxZKzz18CeM0Woy8zmxu5AQTNGJTdzY1z5IHO6vs4fwP1lPYKbLwhE+4UCNg4XyZuv9d
TyHN9Kee8u9f/6/7GGgI1pXwdzRS+nC/LASNn+Yg6Rv8RUXXTXmxAWFU/XUfI+EMx4KqVKynCxmC
F/Qr/Ix1SbdMYtEipEXl74F5lD83npS1/vrW2fMtC8Av97G5JD7RyJZEt153mMKBldGgYHqhljMR
89vOTB4kLXrEUh07U2KYrC/oL1FHdP+xEx9mlmxpPlxnc/BkEUFZ7mH1Sfy/qNCJxUMcDtTQj5In
KO02nOrDEJQbLSTtEMrQyKv2009BujT1aRZKp6Ppr20tG6vwc04ekYztuJGm/Bj4w43PhVBQlWMd
RxcoQdRFc6Toz73CWd035t001Cfm5Xsp9h+XFu5JsFwSiU6vmbeG0T7AHKD2qL/XtM4p44YKcI1K
cAbvpk6Z1ItkK45EZ1N5WfpUiVdWHvLOeqy4hVQYBIhdwI+wZ1yC68AMCA0qVbn60VFtlvtOKk9V
Pbs9ELOWld/QSms9LR2pVIlK99gb8qjeBKX8FIsQ6BviS23yvZrN9Oj7QM0nIV7LfSuue90fCOtI
JzMN8OGk1U1RQD2QupOY4fjsbmNLulhh8yTVpMMHCleXMMBQYjrdqCxE25BnNkSPkKHdKtsbKgwA
bxfxUu5N8iYoiKcp8UEhrlojZg9mfs7T/uQHwbn2P7ifE9sQvUkoTx2BDzUodoLlv6Vx7Gm0rw7W
uLHYjwehSqpcsi1BcfsuutTZS6ZTXGGxJRqtqyIKu7LhkZ7T2zfop6yNDjGe3pDeoabcFjxldMni
fsaWsxflk180bhovdHD2HQPetEy4SYolBp8Op3DsHnSTcEhhcJfF0ayoiu0DOhm4qhGeOao6RUkD
Qa8MsLJgByDMC8rA25HXonwImVQDReayMCXZayv43Oun+NXKWqpXk71S0D+FaZD5oD/pWJw7Nrtl
1DoG+LU0anYBLShJoJA+H17yQrzR+8LpFqQkRIyCH8ush/cpAwe62VFP2NejmiQRFGJJXKfmfdF0
z83ydjOGtUU4oTLkfYQeDhjzburyfe4P961RHFK92maptO7V+mbWfVcrandREsdZhCySuDJvQ5X+
N6Hkk9eoxzSZ3tTO2iXJLYBlpeDhTffhP/cMtyRl0YYZqiVZlzg5//MZrknMuF/tnX/x9T9nauMb
shf10FS4Wn/A1UgnWBqDM/fHhe4jocT/NK2ouDiZ8y1NwkUD/YeT9+cZvsDV/oUKWhT2vyGIy39h
Ffn9+14O+C8HuDT0yRzPRuYZWr6NM0aJwsqWEjJTujbaWQFNHgUoiOn0rqtU85nzZow67gIQ1Sbj
2sYjPgyydAFbXDwlemCuK+k1ZybMmsiLS9GByLOudFo++6dSAVA2sq6BNqWk31EDtzCpNeBf63rE
pWjK32uqXxuCSc1E5xi8Fr/8YJmw84vhthfYQDM++oJG5oBipxwffbQNeBqIYC+yJU4oY9I2pHId
LkxbjAk1qUM7zuRwr3TSeCPG5VFhWeeTMTJK5X1oe0ePxlOTCq/qqB1qhWU6rxJ4AvGqdafk1lPY
pcd06M7hZH4IljUdzSJCCGisC+nyCT6BBYtM6RwM3jZJRuRpiTrSmg4dM6J4rR5v9VJ6BH6zFJEa
Xpg2jhJRQ6FQ5jE17ez4Ml6PjilIxJJgyXQ4IT3bURXci4jAs1b0m4FlX6EbO6lNCR818aaIQ1be
ZXWkjIOTumUalxJ2d6FijkDXHnyZrqOyfslS1sPVyKrNnLN9xKxjMmz9yBaj89wrIwpcWnZ3jQwY
O65jCl3l4ckXIlzoy4BXDbgJxaOSaKu6pw6RFV4mEcBb9mpFc6il+iGJAm+kQVxmcBEaLBmt4UjM
WJQr7IVB2Vdz5AaauQrG/DZq5b1Yqec+SXlkIIzHqj0GzG3svjHhzFBUsgZcgjU/5bAMZl17JQV6
hzD1yY9426qNbINbsWCo+5UzNVy8RaHCaAVmouhOBFKh2HdM9llQf6dr8tmMi6e0LHeCnKPwgtBE
3b2PMdMKMepuJWxljK9+Lx3rnrrdMrIVij1DfpM12U0ljnGvUphHJtPUGRyCLIdv4MgC0nA0ytbO
SmbLTtrkkHGLo3OTv0XlZO0kxaxhHIfrgFGySsjBCWSmE4pA1aS+iD6RxzxV361mBJaU1TFKqDBh
0e/XuIunf/AxzK1VlBSkR45jA0bPfwmJAQX4/Rj+i6//eZWWsfqhT4Jfw8K9nMO/rtIyfHEIQ2CL
FHi9P7aWP49hbIUipv8FBrec4n94B/FP67Ap/6+V4m8B2H78Ib+v3vjWF0gvtPJFYP3TPJjmYlRl
ZmR6QXqyROpZ1I92YMWQGuL74hOiAGD1A1Iv4eeaxDcrUEmb84GOJ7eKj3KFmiSJz0bDPmO66D2b
rIELMVZAOv8CPC/BdEk19g6BON12AQjrLn/jEsYNivBKGjbPsHuOURIcqpzkY1p7LfcIrPJUFNyI
ufQ6Ni1WWLBoy5WenHfnUUGBoV1zZ97pSvPdEpWrgbOGFdZM258/VDEcrZja3gAcjEWhTKbAq8lT
Lwrw1gtoIhWPGC5tbcdMb1Q30ILcjqtsifA01tJDJLTnWRUppq57AATybvTFTQU8fTBKnkksfbTY
Lag8yiRhMwd0ExLvSjNGWZEROVyqvOWCD2YzbXrCtrJIBmBGh5nRrMInlcYEMwj2o8nGK2kVd54N
m43Ywpfk7selK0FTDJTjPNc7FU0wtPg5xhEeRIYAq5+3PUbvyRDui7p+mojtCmq30pOJxRt540x2
Wbd8SICKOum5jC2nHXO4JKC05d4/gHPcdIGw6w3tTS/Vp4wYmwpKuJnlg1Z1mznDWK5ULtdUz88t
b8Zu1+vCOcnFk++PyioSOGSb/sUstIuiMUjNcXLSebTWAjamwDgEkXj1DQJ1WOalVmbY+F51oHPC
94zXI52gfO58X3YGHDj94sE0k7MqCcJHVc4og+IhSjgo29qNWPNAG/AMDlDdBwVRu2Ynv9WQlI7x
HB5ljX5OITmzKMSvf5cG2zYudh13gYx3CIEGGAPDXRnqkPY6VTh29XAsDLV3c3x9SvNEPxMIPtdX
MGhlGFw6trJ1hSM7Kp0gE9d+e5fUmFcJS2nmG4FOOpmSTaQ/kzp7mue9WaWbZvkGDPrBSJaLbHTV
njNWoJS8UVYDbiGNgPekyesu6d1arzjcr6lORrupiZNX+OKngqR+mZ3FbrxLrcIxula0RcqDqud6
gMyPGXzkmST2QKvBHAMpqOnbynhz6mJhm/6rjgZThouDPBYeR91fT2jzXN2D+TpLL4mCsA0vKEWf
G+XbEl5Xl+eOKUOw7SbSG1tRqSA9JfdVbV2bWqMACp1fES5Kh+dRCFE2A8vwLJ53ozG+1360MzWC
b7leArjt1mXJaqDTUNIzBge5eU95Fw9aphxGaj5BJuDDQ003Z4fECJOnQOGI3m2L+qOJmBPK0QkQ
2NLQsk1cVZHCLGsO4HCUlT6fy6FfD8JjJiqeko5vlTCe8p7SWEOwnnQy7mLUu7JaPVqNxYtRPKhI
q1E2KJFUdMesGmRmMTmnFSw9v/+u96C0B+Ns4twdhJahRrA7SKcZG5WwsXNZfEti6nQHFZ8gmQ1B
iT/lvvPAD9iRCFzVYomrJMO6LiEIci/pJxGOkCS8iCiABv0uq2BI3k292muZtOv69MHvxPeeLe4w
dcPKoLJc9c/CYjgYYW5zF5DTxUaaNMKq5P4ipuHnrGNgTIOxxbGBBa9FQsBUAnexuAw4Rwj0UI6g
YmCVUXQxUOZPRmRyHYEOMUEUiWrHH7NVS8pHVlJI2qYAgOUf/WjnSUkHoorhnxF7kZL+QyyA2BRa
19cJC2X1z6//+WiXvoloYabGrCSziPwSCzAlnvqqJYqySCZhEcN+TVg6AhoPdcJyixXqq0im89/T
EMgA5hsyoYG/RQlCX/tjafnHK1f/MNUIvjUGojhqHuDJ/eADI633hjhA5cRFWiFZB9H9oLFSHBH6
tRquaXSdhIaHt5RioayPoTov/p+jMGWvA8OZkBlQAOXHCvxXIB6KpEKh6N1QFg6DqLm6dtaER0lp
rkFRrzvajyyOAWyDqurUlZxhyksCvsIaT3pPBHRUiCSZhdOUjAgGrOuwJpM8FB270cpKn3yFdqke
+3Uk7hXgGE3r1HximxKTVNoTueUhv50amBcD50r93Mo4D8wUakYZdABABC8q2dOV6Xet/z4EMuXc
Kt8azha83cVJlFg2zW33MOobhTSUmve4dmR4/u8lYFdzqPDNl8vNnLy8yjqi2goLk2F4m6IXLWpW
c2UCX6pWREBWEXueSQ2RtynqRVFdxdwBBku8CwWQMqLZHQuNEm1cn0lSHQN1pgZWdIY2v0tCkoy9
5lpJaNdjdFL96ikIqlXsT+dWp9VwLHfqMLyAqNlahIPgTqh49UHF2jXiCpDEZ9q9KP1CY+QJ1VIv
C9wa3OumKjkQcxznHAPUhNwMSgcyzudca33HyOAHRvQbicGuWFxPYnwWW1CHyV5SmYt9GjXxaQ4c
qA3Eaoi4G9OiGiTnxzjgkdQBppX1Q0Nbb4iYHw/M1C1GJFHcqgVWzTIg7yvDhNPo3yauFYafpvJi
+D7TLUNdelLYfYdzeKlr/4AuedKMcWtAhcVOtUY7sGWpQhPDLiIxvcw0IqOApXNkF1XqJEEnrGrJ
Lc1+54f6ThMEJ0oHu6A/cShk14qSHYSjVe9fDPbIMf1iY5/a2tzcN0V2AYO5ntRP3mcvrTq5bdG5
FUUwgUGUTjvElr9XGuGc6uWLFhpIkZbddOF17OJ1BdoXThxwGyoFwm47meZGMKKdjEZRm9NFyQs+
W9EA3jeyJqeM8uMwxtuqDi+gOnD4G9uuhitpBG7BU7HFIlwS+2jGmadVsO8tk7FNs+esug2BenSx
pp36+E2UWKz43RmsBLes3OdpkCBg0ggcK25Tg5S0IrdM38YKatyEz6/Zye17VrDylYXnf7S6BqSV
nJ7McCeCCvzPZ7+KTeS3sx917c+v/6mumd+WCl6RfBHp9h9T1U/0h/lNxdz6f7Pecrr/HOnUb0sD
rmXouoxtRVsksV/KmsKh/7epH/KPvcfvCayvL5ia3t9ltTI1R11NKHtraz/fDqoUO6pSXavIPOGu
og+eE1AQjUNIWSdvzLOkvilD/RAOMAsCLaNfI8YahRKi+g18WPVKzaYmGDqHZX6rwufiHr3tOfdH
y9zUlrRX0+hVLSYnA6iTNJWrDv4twt1Jrmmyi7G0MSSIsYVxsrHLosfpXePMtKL0QV52mVY0XQTV
d2I/hro8gsPSeWgsJS7GQPg63MI0Og1I0klCAXWBAV+QDhOfcFN5lwgiC4g4IAOOYWZs8myZ7Fph
pYnjJqgo/y4NZ5AezLE46wMlwAOTZvGamwP12obB56b1pMWLMqXg3QyvDFQ3seSbUU8fxTrpVrFk
8GnsdwU7EModBp4fAgmwFoZDXm81cTjW+EWMKT4TgnnuWYHGU7AyTfixVfDcERoWZQDVgbWApj6q
9GNiyLUi6dbAQiJF4p2paDdFCM40fEEk2jda46otS4Kwgw9CWGJpyisl3Kf6sCKre0w7kweXfiGa
/ZbyPK596RrACjPHdKujc/IROM8ZHeujTCg33UtauSsguPk43HU54fSmLUCLNEw2lfDc9U+xT95E
gBaeVPl8K0ShxqwPaTduIXWJlWWTp7cLGe8IZ44RpScJCmfdq29J4k4lRk0D6GXKr8uI1b0kEnSq
o0sr1LaicrJ1OjMQR/VWlI1sZTL22jJmLq7BwrvP3V9RDd/t/HmT6Ww5lEvF6szqiTUYabMX6XuU
pCJfw1V50EEJQ8HlsBTU26jLXntJGXMAUzMwsrGqtzWN4W1MwHzog3VdgHQf8R6EKrW/uoTBQIho
dCRGZZ6iUCZJBqjVhH3uGyNRm0jQzwI8i6WOYJ3nEomVasD3gD5IIBkDMsz1INI4voOInyUZmqmh
HK0ZJi9F4ZU7JoO+Vzy9Uy5SR4bDghuqE94WhBVXd7ut1Z0QHc1Eltb/3LP4h0SGzrS05rGx/W+b
DkNhKfH7PRyJ7vev/3kPl7+pKiKbhXTMjhUp66vERrerZVq6/IPIqXxxD7KtVqWF3fTTdPjrPNa+
SZgc5R9kUfRA1Le/sexQlsv+v0lsX166ssQDviw72M2q5mxmpqfIy8mZrjTNSxtiuOI6Zw3a+bEN
ExHk7QqkpW3J8THuizMHyZ2SKzACCE0KyPoGREmJjM/QepNmvbVEzGjZckSjPBRTd07T3jWhA+nR
GTs4u+HbNqqZ4qX1QAcNHFXXoITYL7g5pJwRUbpWSBShW2ziSHDbAFeGWEtP8lBsSwSpMBEopAGK
r6hwgFqCf8MmBzqbzLkdo/aorb4pm8eIvEDKBy/tnySTz4kgUsRsuQXyF52BAz558gzrQSvdmem7
iK1lYeK0KZ/1roVsmDcbgGhr0W8OJrw0Q5tdja1pOj71qCVClx78UEPAY03TYQevd0p3VAn7cHaQ
EANlEcLeg6gmhCkm39mj9O9QSIHTZzkpTwJQrVC4UiJyo70ageH6xOtaPMCkL0jPlg8SXLxK1YN1
JqG9+LE7c0xVjXiY81S2Dcn3ggRKKnKVjH9QKWeQH/yiyKYq4NNVDJihT0h2Us9pQce0+FprdYch
lJhEwEHCOF5D35QYzwVcyiPTOsuDIOcSr2nrlmF+4L4rLsO9hQEhTOtruIz9fV0TNR0vFaZqKek2
vXmdpviGxzpnMojM4dJYrJnG8qNX/ZMkB1wW5Rwb/hDeymTNpD4lATK+WFN2VQWfYxTty8QYVJPC
VcbgEGYgRviVt8ARWFPf5nLijt24Ln2J/+zgLI86NfsoZwLFWmOtUlZpgjQcJs1/lFVrJff8L/aB
Y5efcXo0iZtXI8lu8rF1+oJZ3k3K5JLQsBsul3ZQyrUonZE1uGhQrzuPpHbptFB509attIGEuseN
cgiMdMdHE1bhGN+EEkGUVq/BQGkBaNmS8O5CbFDpVcqaWwgx34cuvsaCfs+UW8TSo8QTs4pmgITo
wdEHVCOvS3mXE0a6pDKSMvb7Nja2kqq5XHw2Vmzu0loiiZzmYFKfO1H2yqV+IQj6h7ZUbzrRPGWZ
tvHl4FYYrJtaKO8kLbiEpNiTOucX3e3bUfwetXSfFWxlso7FDslFy9+lxW3M0FIhi3Y48lo6c8Tk
QxcGKnoVFvT018YHA3dvCq++kfnzo3v0Y4cfmBORzqz1jz7u3ZmPQ9mUDfHKfrF4rMzWbQyFAkYP
MW4l16eA5JCaPumot/6kurmlrUPo9XOJ7CUCXMX6YsWaiwcGkVbMn+c2/t4wZKuCdfLJ1AQI74La
eMWoOwa/d8G6gMZwxISdYVtKN7MA+hsEz8fYoY4lZJuFmPc35ZCFcI9JnquCZPfox6Us4dWCdcEq
bFQHegJIXpbmuhye4pHKOhzEEUbWNnLYOZIyt6hUoW695D2ZpryT/tEyFY83jFZMBix+gCz951EF
fMVfPB5///ovj0esBZYJbuLHsMIz8KeZiw0UNn0VJCnJuD8WUIwj2AcMlK0lWsck8XNa4cHJ0wy+
gyjJ6Fui8neejhA0/urp+OuVL7HAr09Hs5WkmSHF9PKn5FNJ1oTZz8KbeM/xn2BtxAgZrLvsPUk3
1iN8++lY3bDdd5Ob2Ea/8ahk2Ib2uCej5fhbPfACoq2Fl5DF9MQ0ZZrZWKUz7mdpHd8W3PYA5Sb7
srRhCKVutNOnjfI4qavUbU3gtmxKN9mNnL5DJZKCA1LIZFyMx5mw97OsYu2yFQ/AK7hCYNnNvTaT
/aKbBTDxtOKPoMWt6pYWSCnGeIrNZaNQs1ZikmZxMK41aa28Dd+THfrEMbWxSPNX6QIj3fUX2VGd
ftud+m15wdIubZUeDdyJ+12EVbQk0n4Fz4DQD7ftUF3HLX2KDr7mnHr1LaBAOfYMYV3caCRna7yx
lhMukSUeXHyjBNCMwpvYw3RU+e4L/tA30LXao0rWL3W68Vibu66129v2VvyeKK72CEAbnlKSYWRe
G9KaUH5lOpLyOqvbeH6v8JnW6NGJscIfWmVueUouGMdTkvY0B1OtMTLk8NR32XJILQkoMgesWTaj
x197gkMGjbjpjW84Wz92+n0ZuaRyNZMYgqfHdsLTH4kvW/WP/K0kc/EcHbHDPpdvDAILrljZctbO
xorzc2WteU6S1PbqbeAJT+MhuZo7fK2FT2pwxSwa0J5TQExel1EJEeGcQQSnNcFAN4EF2L7IodeI
mNl4Ewn4pnnUp3fTwg+Wrmm3bhzmJPuhcRiq1/qVVvUFYY6Rv/HCbYTl9ZMiNf5EbNWH8TmHBYVP
f3S1J5OnZm0P6WP4QaSTBs1L8yp+tt0G6R4adb78whJhDyiJlXzrl2Sh7ntc4WAAKsaQlXY/3RL0
z++trelgM3Rbu7eZXvj+yJ5xHVM/m9fyDiwXpzDwq4o94IN8IRLIz7Jj3paQMhsYsslE/YHkos2x
rlr9L3fnsSQ3mmbZVxnrPWqghdl0L+BwwLUKHRtYSGit8fRzwCp2JpltNVPbsmQyi0VG0MPD/Rff
vfdcXBz4XKAkYLZGwlEO3J8sdQ2YmY+OHhuErDC+70IaSqMTT7cxcdssHEaYybgzTnF0zp8CQg31
vniVhzV2f63aidYhDF4lgbMGrvS9tK8GGuoZG5dr/wLByg7xgL2rwne8/Dc+x3fpWatdHbHiJH4w
FZw+umcVV3d00I7tTjznm+nCMWE9DK6KxFH5K79hCrkZQqxstnwgAIbotcLHoLAueJMne9XaONeF
3VDyymx4FR8I2EyO2HK+078yWqml7YSt6D5E3YOVcSEeD6Swuad/muZAbS3lnuVl93nhRLEzQLfe
yOdAdugWC9fCMeHY5GnHPsRQzgBleEJjtWScLtzRcVnfR0du9jQuenLJYNZRnwIs+oNbWDtuwc1F
nPcjTo0X6RuOAyHDwdyaH2vyNSuenH540Ju17x/1Z0Klvfkctm71mUA9G87BwKdbxwwT8JSHUrIu
Pnuy+/AsaTk88RQbsTM1e709jaOXY4jhkCuXa0fY+ikAbbv/kr6yj3ijusGlc4wjs+PhMl3Ey/Si
dZ/FwCttD7OMU30OQwJffLIbu7dYoxE8XTXOaF0IfXCEgcOphQAJHIYMGbHOz+xluk+A9reO4VTK
xkAKNLftAPd98waTIC/I46Ip4I4ByZFKtHewNAH9mVEYQQm0z0iREso45s1VNlNatspldHLTEWBI
hPQ8SjYiQFGvVd+l84TswGefP0EOJYsa55ObC49N68NrJ4Fl1G6CsjHrz7O4VcKjNKwa0WbgNb33
JBP0s/xuvQTjp7U0qNnJXXksgcdCQ/gIngTXuNc+md4IB74W1XxBdrZ9KUW2Z33FGWUrFyZQxIn4
HqRUhp3N/tXPP6r6Jp6Q1/oXmF4b/kQgwYbZUmfbjx5NKPyShkxZfQ2DDYLAHF0GqG90h1CE1JCV
4uKHyX5v3ize17xDc3rQZInCHpe6tEgz7NSjg4lsUP8tqQ6QbkYR4QOvib7f8MEKsQ0VyoFr1quU
LOPaXPN+8CnFC3Z5sFOLneUnK4mw0R5+RAjR5VBVHuQzQiCOcMCENb8AF9PuObNRA7SpXd5IoEWl
O/FVwU1xjlQXnFn6zD2w5DnHsG+XpH5EW73JpMuQz7WV7++z2VHGnU42XT2hBTzMxmEkoibcSJOK
NM97fbBLZt5PGzx02rBKBzjZu8GnHmLNAAbYun/TBBrhPY1QdrMfOLwaaxPl6VA8pXzmE93hc2xL
L3n+NsB1XP5VOWy/839iqhDJf674W2LIPQ4n3/BY7fkeCPecQ4lS982Z7wlKUOvEWERs40BOLOQN
m65Fz6c5lBsZ6XI607+lM3E6dxLJpqzAPWz0dfAOVU7Il27g7KkiANXjw1773CTn1hand2U7Xh5r
t3Yp+XHHD/1KrsE/slMcehbraRdjvUA+Jjs7b9MP6KorUkHrecseRgiJihuM2b26JuUAXD/7jg/U
rG+olf/klbYwZbgLMRrbM6gzPlUK5hYCygpUZd5t+VkvsKM5dMZEaFAQemCXs1Pdl4ULk156se7V
W/IkXdoX8TSRmvscaJrmcHKHK5xCm47DwErYwFqG+yft2LsupcN5aIuL5UcLMqlG09rPF/lG6pln
AL5Jt9EchT5lYd/9G0+zLCSF5bguIhEsI61/flyH9v2bqvw/fPxPZQF92EIvwqGw4Cp+kRZomMEn
hnoAnnXhXPxpmkXg1QIPC+QCXCytdTygn+d1ZGVDxSiIt2vRHf61LKwi/5Xy9suXLv0mK8ulnihG
mGUbrcMcY5bhKaMXI9DVaz9ntME0tIbg1elprhWYOzDyGjJjG4X3XLipPP7s+6egf5/pXhcnBv21
sQVQ+zwum3p4tuTZ8VWYwoXviFCZI0LqkCu7SL3TJAYq/sAGPNGnPvn8VaTby4xhjBhfjWY+WKRV
a5/TOSzJfdUz2TEr9XNuW86PFDx1affBNGCT1xjqe5EE6XgcRfPQyOpFtjowcC2n6rLYSsKE254B
GQWgvL10HPE5bQt4kC1BvOH1hXZAdNSi3yQW7aAKOFYpWGpQziPgDD7VcvrYegHnQN2S7/OKc6YZ
ng0qI7QocVW1XFVZe2mMiFsG2cREashHtp8CubvCOkx68xRbRECogJM5HNYNeusMfCJZytUHYyMX
3MsDng0lS7+gvd6GFENTEJqYZbSOWiwMIWGgPi5cSPL1/lkv9O8iGl8acwzclJVRGXV3iKpNL4t7
QWJ7RohhBB+sxJ7itqi+57N6qhHuYzLLfczyQyNQbbK7WuLBQDQp1Evjh5dC+B4Kc6PRXhwMyjkF
impg1+totsDhuh5i2lpC/WD0+Moa3U3zi4V3YCQEKPuPFVVES6DWBOFkaUTnqPCyUi4mUsrpVQYB
p7x1peaGtBQb6nNusOjjljpWJQP/pepTGVeEbOOI3SvGYiWiKaggEDHALkO7zchG1wIeECTxpPn4
nwSk1VKWWf9m8Rj5HIrh2PVxsIoimjrFDjhvwlAQEaRMKD0S+qullMd5oZb6L1PwGQ9sIlkeXGNh
fqvibqeKefvW+hPRCUWFkDFkD8ALBNF6En2ReUw+bMKMELUye3FWDA/axNEuKKcT/mdikxX3xjzS
Xo2azgZfYz8o9a8BnDko2Xyfcg/BUPUcq8KmG2Bs4cLKjC8WBi6a2VlOCreb1IdJo02PGqN2wFiF
205u9RK4ogFTH2empjyY4bPPPdgcgoeKF+YE3yUZ1yKFTJo/XhquklxCUpH3RUtVRklPERZ8OpIG
iC9ChzkhHtdtM7qNVZ+iSHdqKvM4ilnPapm3TkIloFoMIARL8EcVh8dYYTMdqbUmEpX43CbNahu3
jyIo+iKkPgNCq5nro1tAT56HflcFJKSlhX8/vMyy9srTdp1z+b5Wsf8VqnFgBLWckDHYkVZ7NP2Q
htSBZlscGvSQLw+pVNq3TreejDxuT33ZT8/YTTwjZJpeiC3trvXoiF2U3+Ux3UUS9494NJ8KFAD+
UjbjoVlFmUVAstmMo/CS9YQtI2PVUsxd1sTfW26xtPFiBCkz19TnA31/XN/0e/zw2NzhlOgB1nlD
8kRZ2DdUcNIMpNTVepyndYqvBkwZ35XCyl/wxv5bC/Jo3/hxRWvBcuK2/qdTLuImv/ms2TZ///g/
tk10HIWtgk+uMZRiA/ypyOt/W8ZV2L/MhbT025jLwpsNaHtBq//qxsKCbbGfYh3TENKXErh/QQSS
/wdpXoZVwaMnb0NE8vdtsxBHsaxpOthYVVEfZuw+1zicvuqlU6kGLOImsLshokEkRJewvkvW54dK
u7btlJ2arvuo+70ltlyTddm/zZIB5rpOrWtotvPghDKfYW52pNy4K5alQtclw44OkHeahx+h0n0O
KSbFhFHvSPW6P2eUoOKFykBaC1oPQ7x51hH902C+Jgx302mbyhtBSl/NSEcWiFE78ilFAMUT5csQ
jtpu/G7kfsXAt3MmpbokZndtc2vaWI2ymhv6oKli8qWXamI8YY1HnaGZUDFny8XzaBbvk8A0BTwf
Y+eVPnQIKiZEpIwot4wiLYb7pBD3RduzPflMpS2MUnrf7eIeFqMRbNNZZKA2kaILdP8lxDfL9SR3
jPmmtQvCXUIlsJr0XlQo49RGaa0MHRcl4yqAHSgtAj1JzPhbsOPlGIO5J+JuW9AUEvpelbwrkc7I
4zMC7kAljy0MJrNzlCxWLuL7ukT12nin1RMxHx1g0zWjnyEprjEPKsz6bULGOpD0lTyKFKpp+0yv
vTSi6sHHVKChgEW7OSEdTqNpoVZEohWujAtsB7BPRIdXdEW6dAT0MykUXJWmu6r3vSF7mXu4pUO1
wlByl876sVaOeri0uO2sxXYkd3ujTty0omIsbY+ziJZAZVkf40tSqSvHaapUXLyS1BFKyNtsTZI8
ec0Y0FRJfXAznbtwcARLP+Rx/V2yS+YIjHkL5roWnHAACSYBsQIhLhTFSQkg8AgPmJ3sTobVE4aZ
bYiv4zIASePzyAtUrkAkQP6MSjpRKRFMEOTFQSVy2FOMJGbZYRaMvS+FtSNCo+qw1xtZ7Ul+Y6z6
WlsetAEXiTzkyVco2oz93Ty2D3raPCNqvVZmjmlKAbwUlpNwbS0VP9ukUcOucNJIa6fKjLM4N1yn
la8yMjZjb3aOrHbLvSz6ew3O//6FPdz8WAc+inKqoyBsf/vlf90XGT/+z/Ix//1n/uvXX/Ih//iU
S077l1+s8zZqp2v3VU+3r6ZL25+LzvIn/39/8x/C+f1Ufv3nf5RF075xVv38+l0xIDL+o+KBlwop
wf/HFUbW8TL9Ksj/5eN/rsXW31hlLYw6kqirSBp/rMUky+mGUOmLJbWuGguY578NUtxTWIGRGjRV
V5b7yh9XGEh9RFMMETLc3x1X/8pajH7xF8nhl4f+O85HiZSC1xU4+BCGmkn40IyTFSFGmpCp4DH1
zczggnID9Fp9ncy6E8C7VEPssmHgiFINkhS0Sag4ch00qxqfkG5Qfjn4IWPJCnKlRrRFSJVnbRhC
p6uJqzAP6uCItowbggq+CHSLKZTOLVA5PZScSkOtTipvIgFgKoDlTIgxubIBV2bPyNZKRkQNYdBu
lGLflsxrfRoWFNxdXgexxodRVzAoERqyxVlxpkDZ9oOKGWd67FAjslrdxBGlenLqWHG+HIZOla9Q
yE1f5eCp87GQLnUDDzeVqIx5i7CqhKUMmARvYcz4vzZ21NFB4J1gtTLrCsQ7uclTiiGoMSS/x5lS
3vhqwIkxY2o9NBslP/fi3TwazpImKir1IEC9iRVhE+sy8COrYAEsjobpb+bKvI35dGzrmMjfuLGM
/Anfvi0yFZxp5zRhsGo1fGhdWZVh+EIL2z4Qx2seD67V02QDQoVMPCOwdiMzO6o1iVF1Yquz1wo8
332GSRP1PgvQfmCAFyMO1AmGabhqqQ3Ny8q10FLiz5DRabSMV1vJIfdHuQ1MCs6JLL4qSBBovnL8
jsttnC6B0K0RvV0x0N2+0u0JfJ8B6k7rp205ENIGX1hBEW8EcDnRMljD+skimvtvaeRNETdX87Xv
aQMtVnN7P3afVhtfEx8MrGpjOCNoEMWPnYhIUA182ABLiQ5SmXBFqbyFJn4n43M0E3qW6FdMLrKg
eDxAUh+vvfGqmac+vKl4xCZpZw7tJumCdVbGXsk2TgLyEobGdnHiGarmhGySanDJSssReLZ9Udg2
xggdOTmmAv2m81NeVBeylu6SBJ+DdHliKIIcZM+Q9DtRo5+7uq9biFVC5E5G4hVacctS0lylvqlE
2lELMH8dw0MLU7muMNb9kezBk0eetuWqqS+xR7C3amwSXDTypRCo3wc5RcthhY22vk8y3UuYdwtz
xLQukanJtgbbLMJbhGl87qkeTfDj3bfYU7qSuTM9sCDDcrB03U6u6Aysmh+VF9is+3S6dWbsdml+
02btGhgtFD31S0xqV1C0s4Gdrn9FS+Ue2B6UDK+jHM4Xgr2vIh5vA6oElUr6OhLr9VxT6udjQ6OS
91mkFz3nXTkPOALS8Avn9Zl0lFOSPkbdWQwfxTtG8Pcxyi5BVsHHG/ahju40KZ9lxX2vLFetWO56
eYGzq6uu7Tb4PgASC4ANcTP0U3BLivGpXJzA/kFJ2quRsG7548kSmJEWxnYMdSgEgC20aLe0ME0C
IRohtd5yxtea8J1QLpgbQBfJBhxUYTi2mDyTudx2ebwtygQ+vYCvRmsInczBXY4pZGCpC8L+3SxN
Nwo7HODVE0P6wZeY80jev7OpjY3EZLrGLYFi5+XQ/0/CJWQ5f7vPwDH5/eP/tIci8tMdAR4Bl+Ay
0Pup2rOHMnoktEl4VIcpi2L+02TMRmnRd2owcUTyZ+v9ZQ+V8KYRO6HIQpH/Ndle+hFB/c3V9stj
15ZN9k+utrgzxWAeZ3FTrVu8QMJBFA78DxxrqItqvGGJECQ7OPlHFUH1zAtxVT0qz+I3efH4Irn6
t/kN/Q09m0gYyHul3bBh6OQW7AYbP0y13JmZbYP071HtbV5rl/RTePZZepzshAN0o8Ls1D41RHSh
3xjD6M2wP/w7qdmIEnV7qyp8ROzkR0r2Yh8xQMAuyvDtY0FUtracr8CKuJLn383IHp3tR6tx6+/G
w7SObvF9ckrytfFcnfzdAhO4DROs6OeeNfqzDB8TknbABHbxYVqZx/4ZPPXZOOcH1qk3eUdSZlsf
gEpZCgv3yue9fa/vBGfRkeGu5p5fecFZcpN5PSqHPvB3mRR7DQ9Q6byphRNAMEE4huVZ4EkaxO1Q
f6jCk3BWMvKLRP60cd/xVkzxrFr6R1tfmf0kyoscItCRZBk383765C+XYd3hWxUUQKieVR2Lt5rf
JoLYhm9Ub5tbBOBJBE/y1X3H8YM6b7OMFiHsU+j6q2GNcM6DlydbJMewmr6aVz3xKB1cBkzYIGzz
1bjrtCfNfMDpQLHwGDHoKN+aYSPQpdit062iskNvMv05Ha+sbaq6rZUv/cpfoB/lV6XeVf0HohOy
Bo20oFjTrfkYYVY23EzeGuqqNb7ldJvDzWvg2DjYtJsd8oxeH0QmrtQDMwEjYYJ7MHuUwxWGabx9
HAF8zh1W/JpfWXyjj2k73IOs3fQn86n2mnffONFqzBdgYM3ie7TG6tsA3uJ5AcJD7QUFDbg+UulE
vYL86MMyENaMrATYVP0xEjgfuaNbHmIXX0do2vEdJU/iLQByztEtddMtO7+v2cJ55CJinaWJP6zi
lMcl/RFj9cTkXZx5xnncinyYh6OgMV/bJiPVCueq9Ki4FIpXqVurOtxnuzt1pwz9DKD8Sh+3qfL6
ZR4KrykY5j5OoA45J13zLet6fEmqC4ZtM/dQrN4tB+fMhUsq5ohLI2+j/bilJGJr7nyP84kd2bSE
X0zpkNCyUNhMPrsPPXsZrKNkPXFMDd8jCfLuyec1k2KxUB2pXg0SOYKdNp7FwJnzS4+MROcV2e14
g1+MfxSfF78X8h4kB0tq+Q3uJBKz8dpLN6xgMgj1Y0vdfOzmd3wN3OEI/YYcTtA238ln3QOREYPN
7K/a/Ve7N0IaRdxCdSrJXd62dI69hYLHqXmC6ADow+muieG+ptmCvZzvw8jDzKbNQGs8VhDL1R/b
i0FI0zWwv5Lz2iuZLSLnql7U35PNpI86JJsUQtdwqiOVGA/RK49oG9+Ne/budwMzZ2ZHX/yk478M
fvyc2fyO70QPxslL3/l++O581dbJ4YNmLHt61jyqF55NuzmAwpC+sdyVbwMw4G/zoztAk3Ty09rY
hejybwSeHNNtV0C4CUbTxnKCOBldoXtCAOVHj9gYe3nkMhVuw6PeeZbh4PlQDipvZ8NwJHHbihhn
xBUeR5IEgJ24sgNvQ8R/Udp9mJCCuLaaxzsEbiOnIBtzJc0M8+rlARZ2I5+m+twg762xK/m0K5Dd
Z2VrPBWQMKwTZW1YQPpUzvOb0at39c7fF065o03PFXanN98GsE/t6CpZZStQ19W6+wLXsY6Oyets
7Ba7FDBpTxD2Fn3M0y7j3UiXerLOjV1VrKqv4Dq/R6/Ba2exHZDRX2ERcasvNgQKu6kf0Jz2mz73
3pYYYZ/Ha/sd0vRnrtLHZGuAGUopwFvTTYPnS3I6hzjGozIfQ6RWBih4DGgAn1aSFzyokmz3JQLC
B76Ol+bS3qb7qcfjyQKK6XWV34CNUxJE4Y4tbGtPdwlpdAdpcLqD9W3SbfdiPAal3WzzU7adPmrN
BkR4nVJOlCvt9WLVHSAkR+/xkjrGG6UEVe5q/RvNzqGwFopPIDIcxyjIXVfiWn8bTktBT0q7t63u
Bsl7/sE2WIWf09r3WHige84oG7Jt0PwCP6sR6ZqxDRoyQZYPwdUY1yG4QoqLkJ1pHSmOyVqieQaX
kIkxlAVBexbOMTl+Xiky7ma7vrRbo7Cx+W5bp5rWNMP0W4nv5saDRBODx2xW/qdGpbsTFG5BhYrg
UWqbqpTKOM2LdBoucnvUN+qmCKn73FeNVz+kr625Drj8FodeuE0bmIG0dDvFO4djm1c2DwzRyIZj
IMxnM3T0bifSBvOC5L/4yNBybOORSb1qebW4ScQT4hHKTf0oFyXfk/wthex5Jie+qjbKnepZy+5y
CL1mM+yyxwAuruwh/69hIayxN2xIpm7D7bADoOkZjr6u1mAEXWsz4c2q1iaGgQZ9X3NodeHfbpN6
3ab0xE1wtrbUhOMnku56EFa90wJOv0638aLhmygwDVR8MvrzVpDMVyAOneVXBf/yj8snxCyx/IkK
EwDL9y5zw/FIhhxnHLCAHXzKojr3xR3Sn1URo33jZWd9waaD/VXckXDhlc4erHNDc+b0Epv7gpK3
EWfEWpU5CG3IaU4f2lG+E+8MDLgvJHrSp0B6hDwu/HgdUfYVE/N0SWx25qOYHeitnFOH5Zj0ujys
Ek+OPDQMTvxT543yVfpW3WWFRmTpGDsYC/aAMcS8AAnMwgMoH/NAsGm1gd3D7vFXaeXp0Z65pH/X
5l7DC4ZgTPvNDtJyhwkj4OUn4TM8du3JohVvWOPi0b7GY3ptqI/dVxpc1N7RIGS0r/OwYfZqQPMQ
LvVj0DKqfZi+pNCWqRJmd1xnr6WATe3B4osOvqjT42jgGtb9xAGrw1OhnzURN2ZYOiOvUuwp7a4t
9np1rASKb1yxWfPmFMl4SV6Wuso1OVC0xSUH4RBcP+rPVzHjwcvy+KJylVK1/jY1EU5u/4BPRPrk
3ovZBf8N58zA0RhAEz0ICWRO3I/BXVqYnRJ12xYufczANCuGEAIXWXssWcpteoHwWpAZwkrYRUSM
U7JEkIs22DEi4ZnKaHD21Lk3IQH+7aje6vxFLzkf2PWzYxjetAD3V7zKvzlgN8W2/6rgHdv9a3MJ
91QJEX+gIqB2enOlf2i7eR1u8jUr9OqBt+i+PUKX2E9PHF7Sh+4dfTY+ZsSzNrkXOFhTnNbjlVjv
jLf+Fm+S0s5v5S1qN1F6oOpol+9If4RXgn+MVJhWGJyB6FyiMEl8YvBScB1/xueW1g+Aiv2nfrQJ
p+YjEBJ3oBYnxHpoEw750LiC689ttwpZZ1NbhuiOcxXP0GCP2qowXR2/FZQsfzkJ5JyrqeJBhw8i
rD7pBx5UHJImpkjT1t/eZ2AoqZ1+xpAQ8AJT08UTQGil80LAV5rdW2eZuYASPcTtjkFY1ayafbWX
chf3VlN6OnO1dP0de+Zau++wCJ2K7biWHiHkVaHD9AyyRU1CBNpVw1BsJfK8O0ymo4u5LkjU2MPs
UDHJp01qx++QRta0FZ8mh6AayiArVKeP165BQBwprnqdjzTS4MWX1uwHm/YKap+kmr9nUezVHU1V
em6D7bOz8AIARqdrNN9AtBao+SIhNFh7HWWjXWmG11Ki18FsWhnWK7GVcQGilng4VWe6zecwfzEp
TNOdwl9JWAft8UXhdPzGyXb0z5FwIRk9VhSBOJa+BpnyzLNkz58hltOQexewsCC9RRTB5c2XlH+k
zUVgnWrvWw1VSLNLzMb9iuEVIzUJr1zJhN4WXtlyNS85h685FNcUP2Y705pKBARRZabs4qLr16De
t+IjRoG+vyP+LMr1roQl+0D1l+KRnk/SFcBk2DeeNgZbsbZclfclr876SJ0Sy/C+faA2idIi4pzy
OmVVxZJk0yi9qlfLz4VTOMLIf0L7ofy3tiYx8JYJ2BFcswi//XONlWoaLu5/nuvjaPr943/OJIy/
QbmwJFAa+iJjLnPznxrrD9qgTLTvD/brHzMJBfYGkWhmJIr5Y5Lx05qk/U0kdK3TgcnPS/75X5rr
a/z9v4wkfn/oKBZ/HklYlMknQTBlmzrC/7GMAcuccWPHqUPK5AuNP+qm7p4tuOxmSuvfQCgmxHfO
uPWap6TW/O45neZbMZHYDEUVQismyzhgQ8CvAT30rRtya48a6zaJgGUQS7IsReFGy8ePcBb3dWpu
9RIHeqw8Kz4mYpVbmQXWu3pUcbUk7AjNXL6BMrzoVP/KvLczhsSS0N1iBMLaUCFCpx++wU5mBKBb
snm896VngfesIvgHvsLnTj0xToy2Wq2n2yxRnnqZ3pa6kRwzqs7lWIvXTtKBtip0R7fUFQLEduJJ
HdFVubbJ2fykUnbY5/FTksO9woSVdEzke5bfXnsTElKrARiDUPpkCD+uRxW/h1JxxZo09U6tqsQd
8vChUTEXyWpd3ZtWxdm531mUnmRS86CmwuMQBfdKB3iuGcvH2DACPI7x2uRKmis4TfPewSYCEqrh
JkLh8NBlyNbhWydNT0PxKVTjO7ngahKvqSXAuQHFQaHoTCebjufJ7qqPPBrgkqPKYKYipXvKOADk
2iOm7QJ2korkIasbgWRu1p0q4SIY40FCfEeHdmQT4HjZDO85Ho+uMrxSKBjq0nTHCKLsP1t5PKAw
OlIQ3vs55o0RvLyQ1K8dxQ1GSY8QIL6DWXanSdUjt8nGVRsFZyhdXl3xcgvS9I4swW0IshSSU7su
YhnD73QaRnnTh+OlBSIo/0C735T2omQxSx0BFPFL4wBQKKXHs3qncMwaCugbKkvrHLAPylB+LRhl
xlejFtcwbStM4/0l7LH4RvE6nSn1swRj2476WynGGIjIpCRwwbWeaqDOkk9xOn7OBVgsWXsICs2V
fIWrX+kIQtTSqmSdskl4DIxuN/eqZwYMZUIC4CG15nnKWEfw5aMccn02stwdyaRkNdO1YommjW81
dQiGvLyrjO69TJpdxSuSYlq62kMMVVKF8Cylblg2DxHdq75qun7QndKSM7Gp9h9zl+3rSPrQe+Mu
LVOO3dlF1qnPTIeLZMzMWOBuaCp6SG1QbpeL5UruIrfrzoE6SXTC+OXGjP3XKNQ3Q5qQagOh6+R+
c9VLwbCFsX8LAu1RALpmG9IIy6XiXkaQjch3BSs39Z9KQml6nYo7wV9mYHDsI6KBZkDkQMaQnsfh
vHwNHHXmh5ajW52RpZ3Kc2oopya31mYaARHlhTCcMqZJBgmNWDFeUoW0DFThZNya7IUz2Ny8gqqs
vgaoL2bzXXcfhUpwUfX3cj/utaLYykm8J+hLcOaRhZhsxt0cK3czy4KOaK5Oewv/bhSBgjNg36QP
fTIQthyzFTwfkbRNqVB2R4SmE8pLFGSc2OOHUPgaY/bT0rozi0RdKYBC7VYysXcNnKBqtTwXknrf
L4zhakxa0DdytkEpPQ2qvJvTRFubBa/QMqXsCdUs3Vtde4jLAVGLuS8duWEmUQkZeqz4btHOW4kO
2zRmfNhX083MltGSDnwiyM6tDA1Oo8dRC9NzTOV3ocu7tNUxoFgEMoqYojRTqi//ztKCxuCfMT58
d5GUHXvZP5EWTOOv0sJfPv4f27gp/41NHN1Aph3nHzbin9ICtEqLAOJ/QymxLf+xjYMvUdHtxYUS
Kaq/JAK1JRFo0o+tId5zLvjpWrj8nU7yd49E8FX849f/K++ySxHlbfOf/8Gj+G0bBxXw5y/9hwP5
T8pC7w8KTlUDo2vlx3eDKSl3ZRScRiNmEt42+7LN95FJcKEomDp2ar8b4yxmD5zfIhz6qW/Gx8lK
s006Fk6Vphs5Kh8aPIo1tsZZARYkF4/Yutea2JBAfaPlybZ85bHtOi9oDyEYwnZ4kkbO2OwQ4EZY
x2KO45cWu49IjSjyQeTTixeaZ0GV7YibsxiRsZuROsV9TPlwphQuHicm39nHKLz16ryafeR6n5HS
HDJEBFnwOtbNfZqn7lilNwy/bq2wh6v9jbqvjdmmh0D174O++sCnyc3Y58JBQCdU3TbQLy1BuZj3
TzAAapnDQ9rl5Hj9T6PAFkoxKjeSDkTVFB6mFGlXf6xIN2kiBXpCt616Ak/JFpCGXoiPvcYoI6BA
yPCvfUyQYunC0lofOqdhtvsG3Epe5QdTITleNxRb1/fC0g3Sjq4gJw+zUDxwSVkXonIGvO8VReQh
0vJVZXgfh1MblI+q6l9SM3KzsVwLcbbvlvmSMF1npTglk945SgArBlAj/i+oLmm7r3tpS6fwcdC4
e+tt85a2qL/ZpDBbWOygFRkL9aEsm8fBUo5FKHwkfu1lGlcIg6mXWBPQaoTRaWbMXUyGO3DJWLTO
TZjf47D3wvIWStlWCsy7KuSp0wQ2A2bOCTupUc1rseMwIycrXSipnQ29ytchiLQ7TH6e33432MCm
pES0aLdDh0+bJEsf5O40Y7gjFJM1goOmPuqCJ7Shp5nFvqhoC8W0PfL9iDDKCymztX6lkjDPSyZz
gz+eDUpGBhIqOXkgsbnJ/aXl0t34j1mYu4LEi4ixqIg1IZY43rVz/QSJ5KrC/BLZLKxS2fsQWhqd
TKNAXa0ZGanX6vEmaIjKNkfB8CSRATiC8AigUMv8T0WKD62iHyN1+FSmq7/YxqF+4hofbayJPJsR
o6We9Fu5LUXeShgR2v5Wt9860OW0y5y06m1Zp/GVLlvcHmUUehYtkTk0nYLa2ar81Ce6g6TsoVDx
IZgbvdHlTamOzRuUAgaco29sZyKKXeQ10MJUtk6FGx6Oas4kjLF4O0rlvVKfpIYBTIv4J0wczaNK
x/HEmvnv6t7iOrX0iUr6AqJCA/5n2wMgq19veSjPv3/8z+0BeZlDkAFkGM+XvoBafu4OIsgUFv8/
+7r+2B2gHCM8g1pcSIjLR/1xycNlhuNcl7no/agF+Zd2h7/mxX955MBZfrnkyVo8zUXT0/6l/1/u
zmu5cTTNti80qIA3tyQMvZEoUdINQhbeezz9Wcjp6prKPjETfdvRGVldlalMigTwf2bvtctHiJwE
Vfm56ISyhkZ0rJ9FwdzFs8VI1DCo80Xt6IuSk1nFd+6PeHYnMuG1dvhIBosMT4y2WvkYJuFBE9LH
Tpl2tY4pzohJN9OUt6imD4iYTiwSep3xSdqfSwMx0JCmpxgjqE/9FVJjU+TZ47QLGSkOBTdzZTz0
3YGQjJ0cz09qa8zrIeLxMYo/nOWRI2XJwS84O9ANqdCWpqy8qHgfcyZHSKNybH+C9FwrmNyDWyXF
TykqjUZsd3W1NRRSitL3SCXPKDvVBX47fzX5SOkJG/HrB5PtZJV9hGjqKwyrPVM0f3qJmWeljKrM
lPnvW4ORTJvZtMwCr4EUH9Vchw7RnD02Yqm3TkKPdpfHiD9zY1Yg6tn2VgxLa4DmA0QHkE1qhOuj
9TSg/BzNuCeyr6RKj3GHeaL7CVMFwOF7teygeKgGw7AKDd1txs+kxwuIbyeOPpvMInKCabD8OEms
LENlP4gnEBOOnESPcbn4fkmxtdUeLFRjPKhh61XZp1YHcFgKuLsgGnehUVWo5bJ77PfbaCSeWe0Y
4en4zUdm21qnv2dzTzsZfsZVNexQX10ntrRGr90zFS1Ry6Z6TrtzPiQDoH6LKVLLOU48dV7+UPZ7
YQi2ndClXpquzawchUS8Ruho1MLfldXwI2D3odhaQ7E4JBonBqNQVHGIZcINCZLrojCPE3yXbpSf
2yZHCUHWVQ/ZMKRbUZQrynWnCskWG2s7CIqjriJ2NqisOyHgKMwelYYETyHoJ1cinRJELGaPktGd
WeOxzsRz0VgnqD3Q8nn65qYbTBozZ5X4pzkhMDUtA0cI/YNU4ISPCJxtjaz36Hk6lmn6Sc3P7QD2
txIbkLvDi15rnmxWruBfeg1MpcAUI8bhC0+gS8++pbu+anzGJU07yvUvcTJciNg3yeq3lcm4u2fW
W/YMMg1V2OWy3+DLzDe+kHgopfYNvN1Zi19rOTg0AiV/l7PQn5jZ024dJoi2favto8r4VpNFWJJ+
TkH0qrXPpc/yxtS+irJ1LN3f9UFwi3pOD7WxXvMJLVlZAlz5jz4UfsmJDIOpnoal4X89FJAj8Wz9
n6O/P+VI/+Pr/xz9IeklnhPGFnX+v5wKNAOSKWKV+IeF4s9DAUWvKCmiqaJh0rE8cEj9dSgsLQjU
eXrBxdL4b7kryCZhqvm30d9vL934zZVojZLM8G0SN3XwUDZgaOxsX+h4IpYAeacivwJ5XTA5GmaD
cLgrQQbQAo/ebG15ErbWWX+L5s0Yw9Ri2p8Q4zvcxebAr/HDIngOnH0gHms3vMEXYPjAIsNHEQk5
y/gICN1BzhKRMh3gObNNr+wNOzjFlunME/bDRa4bVJ+QDglodlUvy7/ZgszQqwk9tBvrMUgf5zZ0
jHoDaIFOAtuQ8m2FmNcJ1sSunjdvV0QtLBnDLavzle7NS24diWmLZuUzvXXP+S295JfqgUSUdXvp
b+VlUXigg0rdCn6HXR9wuewy+aZCj6qwKqOZaV3WHC47vgM63ucviEJu68reQNf+Fhh24/QvC9df
20PdfTaxMqJbwZT1Xrxn78an8hLeUK9Qr4nETvh3c1pnmmsWp1r5WdATL+ljiptSWge7YOcHR0RE
6mCrxFHifIgaFxtMhwLV0VSHeYuKYdITMxwBTgI1g0iQZnFF8+DcAZgF9U/0kw0tSrKTHxxm0Q+n
Fm6/KFxXDg8LfPyUrFa+qkeX2UwZHcqXUMHdbL7pxnofTOdn5Sx7HNUtzpnUtR7HF0hdU8KCcMNG
kVN8RwBLxQdRXfkZcXDHI4+ZaLe2hj1RdSMfR8/+1Zdu07J3QgJTHod5i8N7/pw/WcLM/g4wCK9+
DuyASdWIuA2ZcHOwHgeDh17+imUULoSw8iGtfNAGBqR+cppSuzvZWoeu1KU7ujpgW0OGu8SuzU1F
FgmGCnaHJNVAgFiH6FmaRa5UPBvlTe+fykMleWMDp2VXyz/8QmWuxZaBi+Pn+xi5Avuko0iKIb0D
sLDq0fwCEc7zHtkHrWytcQr0nxgnQBJjdG2w/PcXDRuGdae7HbbyinZy1zzOhJFSbT3mO9LPd3Dy
u0/hnYWwLrrmIb/nd5V1Z3DMkbRe51vpEqG5IV/GbY7xY39vP+p7kP5Y+bsEPXIk8nBVfEfX7ErM
GErwjQE7x6g+pLeGoC7IeLkL4awl5UF148Gus33IMhA30hqnXgYjZG5CHHVfHC4KTZ/IXan5hzyw
o4js7b0S7lEGFeyo1+VX/KrD93AHRDeyp2aPYWSrzzKsK5oXWzK9QX6NwqNYf7aWx/uk8LHJ8PFd
VWTxZ+fa5TleG2ck9qeaSIPQVsZ9OQN0Q55BTvVlZO8ZP893vuHmQf2J0i31BBjqOHsLb1ZlW3xl
cGU1Ju7MK78I3uMTYkNU3hWqvXDDw4klNnbBHlkCEAd4Pcpq1p4lVrMkQwjL8noK36cA3r039jOc
lksN68O4tRC+VK9B/88cHX1fnr4Ypgmi6Pbxca5W+BKX77s6TQ4cSuEF2FlzrUmegCjo00SjWEsP
w/iui5v0gsQR0WX3wI61fww/sSztMtbTk73IL2naSMWArXbQt1w4pZNtS501OyvT8blsXD95kFAe
+lydvoNcf6C5JSZDXevPqqOub7nvhoTSEw2HNXe1AJE6aCPjPoIpuAqxym7F6RKK4kUMmrUQ6eso
fPaDB4P9CQ6lxU81gjTGGrWuFgWJB30k4MF5E3Z42XyvjY/mpn2Q3rOLkmKnW/nfiDLuinISSycB
UCJxDW1KPAJsCHF9f3MpQ+dMh6s2ej2jmtiLzkYxugrS7hGxkJo9mQagmguatfFqVC7LZNwNEryX
cl3/DMqaFNXqoDPEdEY8UgswJ1q/RpozJ2T8rSK6cHbRXNztnmZVfArwUaevLASMWSetlZkRtl2R
eQHbJGd8F1G14oCX4WR8w0VSrU3/ADYWvgtOY5dCPpPuIaCZ4Ll4hQZT8oifN1KI9mkyPesNMA3H
wIUAKm7VzJbdZhtupkO6mbZJt+1PqtvRnV8yz7frj/xusqkgL1g45yfpx/DMc8l62HTk8blGiucZ
B7gzbxpE7xEFI2Iv+SAfUINoCBGZq5dvIz770qvlc5OdCXgN4AMPx7g9oM3q5dtoneieFNSC74R9
qo0DWaJxyWmWKyc+ZciYwjUDGJDdIWpKj7QQbtpH7HMhoV6utGudqHRjgd7iGCSMTfDLOVDLu1tQ
rjSCoJEvrcoRy4wzkmoL/GrV/3QoSZZddDkxIVt346n9aDx4YZdxq67VZ9QonxPimqsmvfowRkDU
dHyE2ootDMBiLnDO+QlUvC0CV+Eqxy0ubpfrgexaZMgzv3Ez1j/5EgqyrUQ3ijyRg3QzP3TS40h2
Exii/rPNd9lLdGA2clbyb03dSuUuW2QAL6rpYQXWvM72eTZQtOeLErBcgTuQu5PVP7XaXbk2L7x+
s1vR3CJbTLz6bfwu1+hWaJbY0HEzDDb1NSqbkHQVFB9b3m75My3IXD4CliGZxT+H8xtSFgHBifoS
hkf0PfW8DjAmyfq6hBn1Pe2HTSyiR6mCdVK+amQV83SqP0eRfaPZuFKxB4m4qlEXx6eChZz5UTTb
mgKn9U+ldMwb9iIVp5kn6sJabgGIdubOag9J66BEOxO4WHh8hIEzrii9tuEDrz3Llr8cBYWyA9W8
InbkZXLnnXC0jvf4OTnoq35X7iL5C2kRsm35a/A3Rvwycs1fmn4Nav3Qw6VymoNwjS6Tbe26LVsk
n8UOfCM7e6Yu8uQHKV8HbD+Yz/5Y7Rq3E0WOsEeKUhgrfiDbZtA0S26YbobpkZwWIR88ee6w3Xh9
9YWQSkZXjtZv3fWr+Zm11klbV1890wRCLpHscXKovGurdz30agCPGXe7U89Ix1fWT/IVfY1OjpwP
bWH9HN30VWcLxwhpuexvpy1D6uV/9eq/KiNSM8tH51aqR7Z7WUypsR3LzaxOK+MlrY+6TLe5N9G/
Vk/THXh8Bpgzd/KH/h3Q4k79KJ+C/lLCPOAmC+SV9qZ++ey6hW+zXLXImIP/5GhcTeacY8WBbVvX
TPP/mI4pxm94liXy47ev/6sRgvay8BS1fyZ7/KmBsP7gyyT6ml+9zm8+c1kFGE8GmLU0Owu55a9O
CGc69q8/HRv/VjQu9Bm+t793Qn977YTq/H0+pqRS7zeC2W26nfnUE7SDQtz8yXMoigbkpRWieAPe
KT0EqdjBD2uNsHoZK461T+Rz/V5s19Z3Hx2kyFO+NKbnazkY1hM2AmmrO9Klfw3YVeaOYGwoKOtb
/JV+AWV/Nzbt44QZAfzKUx9SQ7S34R0/IqjV5L08jC9kPD/6T8IGKZtythBw1ge8uicWlHvg8U7N
4F/kpAzz9fDGo/vRuHdP6FzJDOl920SG+j1/LKVSxbNwre3FhKXtSSzI+lp3zP4ChWgkWxkgcDXv
44AEKzvWyPtZS1Zb9S22yNZeB+Wjb16qF3T0JlnYhSfoX3Ah0vxlnD8165YEj0nzNqbXimQf+fLg
b4S1ue339V56qPdZ7HQC4UZreQueawtXtQK8Nr3k2M9q8T3SD43/1opXc2LqtxNFZ+ptNr/iScx3
xoFlapWtml39KSLeZi9ARbAGHzjYsHQNOoZnrJM6utV2IR8ySGQKI1grBUw78MPMy9Y8dFcsg1e+
N8vRCxvU3Yw0j7GHxrZ+h/VA2pfn6UjcpYqgjkAlfBFoOW22tDeKUDqcRQc2uSl/O7BmdYFO70L/
POQ/erzF8B4oN+0lebAgEx6QQsfXWrwsPvhD89xRjiK4o6t8/qXKrPG+hYiO3Y5vM7cR3C/uGcU2
kafyRBRZ1Wkn/6Dfsuy9rgHf2dF6ehXQhSUntBOrjkizOyackhCTmEMLUT2dirmfulsV7bv3WcZh
iwdjeqvPxn06Wlwk1UO7RU5AqXUw5JPiBCjcOIPxs65C58uAkli40X04+SIHMiekC6xolQ2HAhO7
xCjgsfY3VU66Z7opL0JzYZfBWsi/gY3O3mRpO3gGbzKpjFxNzGLFZx1JNola/UxruB5u+rRqIIQF
NwvU1y2cnkMiDChl/G2sOyFtxFH9wX6Q5TuOnaCMtwH6luIHITJgRfYtj2pzp/Yk4dfpr+mma2ws
efIJQbOjnWc3Q7TZL59ndWzWosNOvr9jx23W2qbayU6wUVx1Z3rSJ7X7+DkgZt9m+2YD4HSbf4v7
fNd7yrOZnTAnD/ikTDez67cI5TUwaaaAJEIY4D/twByRxwMlvqPcf29s/5yegtdHZV5nnxLhcf5r
4ttVcWfgPOeHNn0fKreVv5dh8SMWVICSEAuJHO5Pza08xQ+BsMZteNc3ISGbnuhfzEXxeVbDXV5u
AEcWIptGR2Gke532cgN27NzG4Mq4FomOXiFYRyhBPJA4J9eIg0tYZzEvmJHgTeGaiunzs+4zR5so
obfsz7nhBZykyYQbslhn6EAngVs0b+kLnxCet2fenxJBdma75bgXi3mNRaxWl/YGQabEaqncidSL
fgq30niNjdsUnZrqDVRslDiQF+4iN+KKSUF+yVp0/FfNuPXyVtYfFeFVUTfZG7YQzat71xf3FmMM
tpvDu5p+qPWb2Z6n4VbDhS1PQJS57NzeVnfLs27g3zCurkj8s8Eer4SV6EQb2kHZyd2hxyjzatrF
uvEayo1LxxYRPiDnu4IDevGr6TesGFm3rVEJHdA0Z8VKBpJZg7da7Cw4J56QgqlgcCOv3KR3IhDG
EET1GY0q2RgObrhny2vQ7ayyS7UdfxRglrOXb0TQ7vsy3nQDynuvpVvMsDotRSOVJCz4MmN/d8AT
MnWb7EV/tI4924A3bNS/jCGr8RoEDrNa6ymnbabwf6aE9nGBbEYMGYaHjNbKPBDUZXuglGRDOLTO
LHuzb7JAmVkTb8wSaXh+ErsNKK3U2SlPGaplBv6H8adkrsbm+53ohjJ3fJD4nybc+8kFo8ndPFbr
6GUadj0xprhrYqzrzRrcjiru9a9FckW3Mi0/ChYqqhv+NK/il/rFi8I1gmgd8cr4wzc0gcTiO1zr
DK+fjXmLqtWCtoJsmSb0qh0Vv0JitpJIgkfktG1hp2pYczwcwMsngpkMLDkkTHoScxV8dTdqs+aW
nwhBKVZe9hJsF5dIwheiXreDW/qMfpYDRnEx+9O7oGIqrJW4LTeD8As8mm902u2Eh9Jplm58JiHl
p1R/VNNJVD/5mbhbi5nb1vAvFcJ9ZQ1gZBrcDEG4WtryXuvs9mkMN3F/VgBvLIsOnhKB4emkVBWP
1LM+d8XZ5CmmInA/QKtv58WkoMFJlh8y4pQywVWM9SU51A6x62iOtu20dE0ornG5rXrhQgQSb6X+
qD/SeaH79etdr9v6d/cmPmIFmL4WZRRwVV5T4kKSp/c38BHVweoi37Aovqd7Tv5n4Zmh3YR3e1U/
5EwzJhuJeYypkueM8hCAE/ZSk+0RecUrgdADh6EZoRtKYbd3c/QSdWVUy8+coVa8hgPN/zdV2yBt
SYAQh0VqsWzJMcw25P5wmQnFite0PGxN9IvxwD/4MZJdyHqsd2p/Lcgb/rUxHH07q566ZJlskPfx
90vGckf+82f+EH7UykbCyM06Tdio1DD8RxpNpn049xe25fKz+UWzRJGDnSpfp3fzZg5eGRKsCOBh
k4reOG10A/EeVn63Nlwrt/XcRZIBj7aIbatGGGX7N/+LP9n/QtzSbppx10jQkoNdWrGn90rYOrR7
YLC96cI7ipmPy3fCf7jLGLjsEHEQ9pmXd6BrtPTFZ3DoPlUcAPglja38uazl0MIPtiHvCLNGtlYR
IMZnoiSrzIfgxgP6bXiMeXoyD1IbOwTqd+6P9bF+El5jdaVgMDFfU9A6wIIbKCyHIoPb65T8OdcF
5oAFhjnwr4spxpsVMCHHfLsCbMRlRBPbLAZ9elc9tPMHckpPy9/MhPIJzTx5tNBuOTe5ETT9rkSb
7rNlDqOxMOXA3aLq6LCqV15OCBYAB0yRHC/x6CFpSygMuRhKh41xmzjxmyg+9ECVz4kMiB8HBXfH
R8GcxDS4exbvl0EJFLCZherqEIZDCuWKBLWYYRS6cwBf1IH+vuy3xrCzwosin/RsIzKtsVYkV7Ye
9PycKAiv0sr1zFPkx7KORCVZ0mHge2Wwv6nxtN4iKK28VJ7vWEZa5WR5I8piAWOgYYIkxhUy4p/G
7sSYS2cYyQ20jyVrQ+IEXNvkcwcbKcuuwRgwV9jqJ/B3K/0FXvctJvH20pHH6gQ4i1iNHGkCfEE5
Ts3jJjNX/bHCwBxB0WsmpzvP8pYbcOlR+6Nht5BBNvM3HhVx9TNxXLtl4vgxyj23Z0gkIuARH+I0
203+jSt6n1Gi2L28byhHKW/iC2Yq4Ol8V8mpnnat+KLpTinnHraGSWcSOT9KmoNyuVAxCaxGrruv
YXZKO50g5zo5UKuey6IfX8z6UOA7IKEhZbiVbq35zrifD0QljCDbgkDlfZxyhv/SPYVXDJmyvcIH
pMicKDcZ2Cc/DSVRzdPpKCGIHol8OwjChuSm9ImqKKxgDl8UhfRh2382Ffaeq2SvHTCWEtCXbXQK
ti+spunoGgfB1Z2U90e7BB/KrdmlLw0MKE/4UrlI7vhK4cGKXgIJGYYy1gpkVPopPPoP3T1kV+vE
XrW0AeyRE8KVFSdmTfBCEn1XvWrM8HhSCcxR/WMGFbcLAJiUWA+DbWN6seotvGtXJJqvcoPP4TEC
fas7KMxOIzq4Rz+/CswasR9fVf3Mu/o8TCDUE5TMRIxw3+6U79q8wOTApcIjuv1aBiUR2upyo2uc
mSS8R7ITMymLBG3V4G5UWzeDNXvBmqJy8a21sNmNx//qVNKPwinoN43AMJIbuNouX+K3PInjh//k
DeyvMAU0/RAagKeguvnfZDmGwor27xvYf/n6P2U58h+KiC6SP5Vk0F/DhT9lOfwK+1fWq8uu9b+H
C39uYLU/VEv556hC/psqR8V1oVig8pghSOq/NXaA6vT71EH9+wv/beowkT2him1pbpCNM06Nh7de
dMvS0b/kbXCA8bbmAtOuMAfOKFeICo53nf4UjAOCMVSSgEjXqCCtBSugcTeIwfSFav2goc2rlgBn
Wd71JokiyBtjbk+/fq5atyqcjrufShQNO9hODkeCdc4UVtRji8F0JTy1Oy7urX8JqHThB/wUB46f
JHXz9/yeQbyMiQgqvM764D5TcdHSMAROY2r2xVQcv90ll/yUZO7AlwI+VxRPouKGaP9V9JuiexX7
a0j0SncULG4oxNXI05Bby4vr/WiVmDa713lkgM0A1Od2prWeafCxS1AQGTwlsrWCHMR6X05xn/1C
pH0iz7Wl5EfwT4GAKd64h9UT8FTLDsY7jbXr10dgWZuKozu/ETE5jhsTqyPLQUFirAN5LkdzXTXs
kds1B5W6n4+0JB1Raauct751wvoouYqrY0JeekrdG/HKNj/KZ0Fq5/P0zrs6OdU7E+sD+Uyedkr3
MqMU54FSe1NuiXJgQ7aEj66k88BiGjvoU3A2nd4FH+oC65DRntri2ryKITtHB7Mfs47gR3wLt/0L
S1V2ZwpmgAu+AAy08UE7V8kdBgMUDdPLHnTZiy8mmxkUp1tEL/wpOcxbzJ7VZ43L3L8ruB8yw45Y
fFrbVjmI7YfCPBs1bXFOzt1GcGvCYBn571uGV/T/A4fysBvd6rk/6Olq2YnR9OF8tjM33RWP9VNk
CxDzh73VbywMwf6pexH4xNOV/ykwkE/WqvYQv2seddTwSSGLvUAHYEWLgzfz4h8YukonQB09A97C
BQr8oGwDMgvY4IfMtkkGmM+Shr7RNsi2W5+sdMfvhavL1oPfe9NsWUk+Q6H5qq1dacBNBkdrFUiO
OdmrtyT7DlXCsnGUKtbiRbXawdFwuwgschmGaT6YMfVU8wxXzxiMBgL/5q147M/xC9SSR+Fevc3Z
daC0v5pb48TY4yH8aEFsnUgY2UY3bSdgdR+20nE8NTqhHZLu9Izqd4HDMIXVkeBYDiw0jz2kYqNh
G8pVuelXDzcQffZ8Y2nHHTiCFhjv0p1giO+cLh3B6y1GdhyvPhb4gub6XrmVd+Uhpd1wAVjFW93D
gW7LDhFS3ggdgIBbW4XDSCM329YpdCkP7NFlQvWcafvypUttnX35Xj7NrxGQpt7p9qxp1yHzhcD+
Ikhifeb6Wyn75Io51GGoD5bJNV5489fg7vf5GewlSAEeKCVVIaco18qWhZE76ew6lXYrHTDIAwMZ
1qguKAz8dfZR3OMnaPX4Z62Sep5Lq+C0V7byA4XrkkchkFjjotcFTKWyAmXcArT9kn3AcGIEVK2K
O9iXZj3dobo/ENzuaBfjNXqkL8uP7JseOlLWifpQ98nLEpG8Glk7HQK72WGXVW4kw9kw75s9GLJc
2AQutVW4+zG+CFWyDdzlR+s1/p6QhTts7Gz/M9oSicvCiMs7/YanHbmVy2zrGO5mtp+XobCHvcld
umIaxphl01+Vp/aUXUYvXH0VG+zKE6tASq3CUb3BoUhD2B7tEyqDa7QXXvRdmq1FqPEMJzxjK5pu
1exn5pDmCoZuaQefIsZ6xsEkP33Xb/G+uKQP8otqrWi2h5fFcFu5mMn2vE0+TeErHIEzy9mTgIO5
sP+TiwjN1CggDAB3Jg/7/6uI4Oz+rYj4l6//s4hQYMHDlDIM4+9oeVPB+GHgN4HO+Eu8+1cBgZBM
JB+NVcqvr/prcaHCmqJy+EdW+VKR/Du6XuV3rjyuj//5XZu/6Xp7pZSEUIauJCqNDvGjS4Gs11Iv
uJkgj28p8W+ZBdl0iK/SHB0LUWReE9hmoh1yJTi0PXMLQc/3ozI7LUKJgJZCFgEgQYZXRsEtwVAF
Kf8xQpAlskUOp3qnF8qrWoe32SAeSm3cmXmbBnwh9CNSuZHGs8prIT2NwwKHWXz2Fba10A770C4Z
u6OYPElU3EI/bDsWn3o1oxNCXFPRbRjfac9dT8usDPWhRJikF+2h5gYyrQlkbgzSAOV+qDlqpnpJ
VLDJjXi6qOQE6ZJjCcc8pusvsnsTLrjWh9jsV00Njh6aT4cTILVSbzQ6emuCltg4BAD3Tc7Kdggc
/C8UTUBb+SaBHNYDzTyodkR55FEl6xBTfCH99DEGtzFgcFZ8Gom18+e+J4Q13LVtdci0LPL6ATAN
ESKQ1lsV3rcODwFIz1glLHRHG4KyLSApqSJOzcJcFVC75Dk9JvRuk9jZJoSIRkQAilhuXpyy43eo
jG4wVhvLNwAOMeafvhSdQX9MWAe52oPIo560bkMYz5LINKYxCtciITsfZTsdkt2gCWR5TPTsxjjs
oij2Mgw4UoBOtEBuPS6i0Ab6kOla/uAlfcJkJTjoAUrtoeo9UPeXkslW307bCb5Q2jAaCzTaq6vA
5LxspU1WIG1ufNBXqtE/+B3YgGQi1LxomYcqkf9StAsYKcNmoSvVcyaljhzhN4mzdYPPVhAOqaDt
KknZjY2wy0RtEy92OoF5k2I4GmAe3SJtpHtWEnNLbiFs33eDtEwcx0aGjKx/wpuCQOvbZNLACvAh
Dn86v1jXYB4SuAGpseRYgUzr8wdD/4knrvRqRqzNjHAcGHc2fEKqcNYofITgQ4wHCs9ul8qo2asU
flanEYccnwQmGpnGlEEggESUjxbUh1oNQFfFMLXSekQVPw+E6RZpsJ0C1iKmUVwz9C4GIqCYEyLj
by2afcUy++k/94FN42XpdGWA+qABYsr49a3+NzR44fb+4+l8es/g8cLt+92r9//5+j/XzeYfMmJX
Gknxl3PiTyuGsaSMLztoma2yhueOLfCfj2z1DzwhMr8oi7IOEJ0H6Z+7ZuUPkv5kyTD/zPz7dx7Z
QAh/a/p+e93yb49sEsNjQaxLoGpxY3fTm5mLL0rSkxdm1O+6hZzRrD1B/E5rUbxhDmq/orDdVH2M
poKrlBUrxmWqi+lOyDTQjCK8y1O99xnxiyVewiJzAPVDjPiZjEdRIJ5g2QBli3/OmAwv9bWnQUhc
LX6X4ZClLLcDHMnJ0K3HTvtA3m7rQbwbg+QoNhiSh9SLMt2W4g3+pA4Jv24sW7ZXTchAmxYwOBD+
z9Q0iOWMpD/lXPAxJE5Dokrt4FHFCH4nwFptfRSF7lGK6EEqAWow7CYYPtkE9i5xlhcqax/D6HuN
vnBiIohkQkXe0V1pQKairsVzrxDbJFkLDQXKmcweL08oqAmCKKurhbwtQYAiJxMqK5gXfWVjTjvJ
OZ1ji0KqexwVlCAYvn3sux2PpjDJrnmg2Jzyjmyw4pLUtWYFjkEN6C8ZWmmxz6lug846FyFBBWW2
LRj9mwM6objd+zmBXIrMd5J0QKtoI4NdxGajZQPXsJIFpj5T/JpJcqsM/1aTf8p3gD40eWrJOhQF
1AJD/2EEe4O88KqV3iYkpVPp5PLslgzoTRZjAlZ/qhDWHGCUSTcxymIXN9lHTMLqZLFfVzv4Immw
n+fiWa2yzS+NJ9Hxc5lvhQpoAgebko2bRHqzAtzEcvM0WO2HlNS7hEgT2Ug+WmN4rQWZD2Py0Bna
ft0DzSr2BoEfq9GCC94Q0dKV9zrJbSH7qE2mCV2053TxRkIfg9IHR6A9pCKqUsWIHgYTRGSi78qw
fq2ICVc1NJQWutncbzeh360jgxFbl47nsJttAOixa2WV7vO2igVCIz2xwbTy8IaLsE1TnZmb0SbW
ZqiXjj1tZfFLTnPmAgLsWtbNIkq8MmweQWnwcY7Pw2hAP5EX8XQ2kGjuhzDiw76vYToC98Lqcmvq
5nG02D8/KRY0q7FYJzqGzlwtw0MG/aFvYs67qXgHOA6mibje8kfUygfQBXZjsAyVzyqQ94ijviNJ
LYH03Abxk+InNvp4CddrPEfFRZ3brUAAbhHOV8hH61oWXU1KtkS/OGIhM9aEZyHECI2Tq6HBWOuO
cY1IoETcoOoDjF1MN4qAPDTRMsh88Uao2aH7ZMBMgXQEBryelYY9G1cIMSHrIaF7iMiaKy223xCf
crkg4zCxbIPNiEJUSefTPE+j60v0eFQmJeJVS6rduKsf+1q9xhMJLI30FsmsvNkhmubPHF4TFWEE
MO4kXdY7wxbDrp1YxnvesJSi4H0KETTkbEfK2jjKrMRFbqCEemsI37CorIXOYmcrV1sTSUTgE9s8
kTYqMqYGNwVKrdQggymdE5utvip1dql1jRSQQNGSLOz/3GMS1owoyfhSaDKIuBVpW/6X4ejSofzW
1/zr1/91TFocaSRjifJvnY1h/SHLImehKP3DffjPg5I4rV+vxdJF/Zcs66+DUidSHkOjSVPCq8XA
8u8clLyE3w7K5TsnnAQlGo0Xv/zbdDQspTSSFYBfqSYdmJuvqik+yAs1bFKkszknP30KA11inFKy
cvZNlhcZnBA0yzUax7rIr43Z7xVB1UmVaI5BCooii0QWlpQIdopegfinS6og08+RabNCkCmhNSTF
IaraUvAS8GsxnZDJeEVAGmn641NCfmCOl1AXIlv/KEFHKmzJfVK0qhIfrpZcJXE8zq38Tm2ySkQe
pKbxHhbNueumT502KOZBGeXRW6lFno7zOJFghQW1dunNfK9aPv42tq3U+H4WtayCFB9R1FCrR6FE
K7UoYU2UR6h1RjD6Ko4UhNE5ovIqPpVDuAnUxBaScq8CeylH3daIx17pHTGWun+ThdnJtOg6qf5r
M3NiCR1yVLxnx4F8rApBm4o/QR2viho9WlK3HS3yuWf24zV72ryzkEHfzaw/JXOU272RHgv1XW+R
JQ/jS5cHHrNclKRgAVSS3a1FtDAwSYstLy/xLgjMgaY25yXcfaWyu//H3Xlsx3GkW/dd7jy5MtJG
DO6kvAMKBQ9OcgEEkd77fPq7U2r+QkP6u5emmsiQBFgAKiM+c84+cHjnlkxFiAC09Doc8u8urvgC
LViA8CRwK3Q49dkYy10UiPvAoUWT47n33QVhCfvOBjvPudQlgqGbc6NM0vYo9R2ItrqLNz421y2f
Q7U4Ik3g/zVLqbJb5cGrjY+AjWlmOSevnCPA1NLv7J2asD/GTFlKcAYpGhyYbLYJEaysd1bykyyG
jaq7l7T31mlo77qMuOKiIhgK/l3BhqqFmlJD6kp1HTplZdw0mO+jQF0npQXq5Cnkrq7S6qHTLpJR
o51TZMj05JsxCuIIzyeNX3fC8bjSajAMORcZIcplQya5t6hNgHc9zs1ryUBTKA38c41WnE1zBzN3
bqwyNqjT9eDdKx3fU2utKu9RH+K1ZHpVNdmiBa5rFNVjVNnXtp8eAmyV2fjkIzmsMhQ1LCKnZusi
W9Ic/T5m3K4CrjsqjeSpz96DAFVxepehs5PibWrYhUKJKV5y/aKcfNPoKfx+pOXRR1yhiHRSMMNs
Kgd/ZbBAnCn0NQuvke2wgLcpzkEBICd7Ue1L2NpoZ/QOiUQu4BXSqFoOedP6IwgXNbLzR/qoi+tY
szdVX+ysWF5bFX1jEhVqURr9odJqtAvxRbbJ5p97XcxLKTZd9hxOYhHC9N+6KuvLLu0vPv7XdeHS
Pc15iFCWFCiTuXv6JeIFZOaacFckGmDWY/qngBLrG+x0BL6SNEWaIfGpsbJwxmOR1jne1W9JUn/v
vvjqcf/tpUuyF3UD5zy8tX/X8ApdplEDxWgnlQH5II6+Q8RpXqlL1I847ECWOKOvmAMxFKsnHU8S
/rCJkjO4snL41DMReF9kqF46aEYz0rVn85FC+3scCiJNquJSEutGFM8smEFUJqV/VwGlQNs/aSgf
R3YuIoTvNW5rQZiUi56zSKyjiSZB+varqUgh4Wi3QSgTW+LR/djqwfGe0xbFqdSu7Fjf5jjjOon8
FPFnnXeHEdlFIdpdY7WbMjY2qmV0HVQrI9c3Ptt6nbPTlQBdjeKpYHZc0XBgC4blNXpPfoC/KFfV
WfXhdacX13YGPbjUGF2X49UQuZsmLpoNcXiPdR/m+2wisNxvYV/H4fd0dE1EMYi+TDc96sP3sS+O
ZZlEq2IKt26svWUd55RePHhRGWyK1n7OJHIg3QJNSTGzKTEZRXXxFNseahzLPoRqwmpelVcyAzdJ
ibwPqtZFW5PeOLm/VZW28S3txsVPNFnuuowkGVJG12+E218bU3URpFzOOBVpTGeLrXvamkerH54S
k5+eqCzdAC7SIpnLPQeZWDreRE6dkT3FKVfzXZf2VdWROikPsXoRFXP4xrqR7oXY0L3MqWnFrsSx
Xrl4QhFn2RgpbONg688autwayrWwEewFuLH0BM9ZTO88shrCtYAtpa0eg2EbKZ2V49kSu0i9GmDQ
J/Pa9+5LRdSNXpEjBvZGYjh1ijejgE0TmO4mimu1bdPuu+bDIZj2pfNUY9H0p3hp4nMYsHvZHtCF
+N0jJXQmU9UllUnCamYAnkrHh/hF13Dn+pp3UCVaZrIXFp1jXeWwVStPftDyrqSuUXFH744FQxKU
s+ewdMzEi5x+ulaySoeaRsDBJ6YJPvl8mYnnzp6e8sjZD316GGzcXxoVfWRdiZBvK1zjwVL7VNxm
LqG3jrNxJUhbtB6w02QPN4hyh9gFrKIvvt3zBR0SNJelsyPuStgPGYHODlfMWJ8co7yKgdO6WiBg
7gFyaIpVhEJMalz2zOAZKWMoAaiFk42cId5iRR+BeB39g8sQdAy76rWRbXPQElI2XMR4w3BnJGhE
cFpmzPf8Dk161bz6I8VD26x1pMKDET2GTnkPx0zWzVVijtf/3KuDgt2Zz2odj4Zr/bd4XunMOo0v
MoyvH/9rgyK+uYzP/j/wLB12hy7NWetAdi8aiV8zOeebAJElKP7Zl9Ch8Fu/ZnJEdrDjEcReuWx7
dPdvwbNY5XxtNb586XMr8gmeVccyU/7UyV3tJuqj1SwTGWuorjsN+aCsLPJ1eCc1qtjFw6kgKqLn
LXRVxQ8jDoHWw2veZs0GHOJaN3qMCBbjt3pRiHHhWBqkShyr2Ytr31Vtu/QTtQvJ6AgN5lYavYZe
7xWB787wlnbncEgrzPZM/MtmWntYnVPcmD64ws5AXDdNB3t49VASxog4tTFZpla4H3O16rX3PGd/
mHv7NnqysFnEEiEf5mKVCsTKpDJU8d4o7cNIuOwQmXCI2Et2PPM1XUOVhPe5ZH6NKF+Bc/eJjbIt
dklTc7Dc6Xtsw6LX/eJgGs0+L+sXUhRaRK3sYSnz9rhdTg4sdJdCskuKNaGim1ByVpkfKbCtEQ+8
Abs+wBBcOQtjuJ8a9ZBW7waEogHopK4/N+aYrR3vPSbWYGp1ktPxZ6W4ih1r2nlCPxj6z4IqtMc9
ErXHSMuvodBgUIC/NO50jcGhcQ8hg13exjecrUYKIWlDXrdkuvrgTuhGqiy40Xtx0nXzTCLp1hp2
ZW0thd+/aDYa8gD5OByr7xplued5GzeeiPHS+2M/Yb/Xllrx3KT9Qznm+xhOqgthPmzdm3Ig5L0V
2yT5OaLItMvX0keAMFrrChl+MLwPQ8jii4K4Qs6DIrzDJ98TZZ+NFmBAYM8tPkX8+mavP4iGkZtS
1jWQtHhBVjJTEXhPMrjLWIekFcPQxnvV2/rWsfolYZHwV8iXSlfciYQLURCHNQurGxOQYQwNOABm
aE7WKrHlUTPac4uvMgEMaVxayU8C+bVJDeSr+qAHZLZXVBjIqo3qzQg/9DlQmOtaTT8MH6e1di7k
nUr8s+EyW/Wx11H+Fwb3MxTTeryWNrjykblVz8+GNA7byt1lJPT3KCHucc4DYIJVrnwsiXpMB+Po
Z402rTXTRzlPwYyUYKpbv1BLa8r3QX1xQFZ73sXFweRH48HhfZ8pWlpjzJaiRTfv6xHbO1OctMT6
wcIB9So3UCws1jK4TxozvAuRT+pG2q9CmQL2wj9bJ95jzySq1b0XS2U3Ho2Q78bfRzN9KX0w0oWF
eiBA4n0bmD33YnutS3Aubei/pyBWWyPapHwQFZ95oGdlHGuvsyRQfBtNxrDqyij1rR05SDvb58mg
GGulIH8+fRQM84AXbjVb3Q6taomCyskzNmTFLzN7mCMOoc1MKKDHCcVVuU7xkIXS2WRjNaf8Ho3w
XdXkIy/HQwH4rHMR0NZPNf1d6FTk8L2bMPBNvUC0Wew7L7kkmrnP9WgjqUbbsX9Pk4C+lWRPyJp+
v/JDDbgDSleXSV/ugIlGi+S+FGRETJ22IvZtG8MijZS/nMLxPkwJ0XAYsw9ltO7i70kjXizwYhXx
MeButrrV30S+PMZxduN0xbqMWRTWct8WETk00zLMaG+7am1GLpbrKomXjWUTcaD4MmCJ83bvUYDG
RO1lwr3rFYbSvD1NZKUEKeBAX/LuwerVP1Yo5jQP22krj7VItkENIhsNfYmKy2FAzLQIfy1tblWc
I+22helk94D02vga9+smMryVmZfrpMtvgri/lLaCfFgsYhVPjzrv9Hx0boSC/JCj1R7k1hqDIwGc
t+S2r6t0fIe8RPgJdjRc64DsNoTQLtAOLhKForcaz7ZNxBMeQBvNuDWifaJnv5m1fvBLQRqqtelY
VGP1ykjtQxBkF93QQXGVq3TyL3Hp4Gg1taWtW4/laF9Z4yV11QxQXEYhP4kyXc1L48bg4DdZn/v8
yrU3BQcdBu+QujxpP0nVXZmCa0kFZ45vyM1E0uS3poFJD+RgUrRYvexmKWIwJZDNHTTcPVAJRMP9
ZZDauunuk4aBbsLy1Mg3nNXb1ikPpXA25oBcvG2pxXzm/fU/WXdiU7vo5lw4MSwX/y3NDF3Il6rp
zx//q+GW31yHnaQQ+FwNONsMQH813PIbPLd5PovU5TcI+B9Vk/3NYVkqGQKQrQYDlVrmj6rJNsAK
Ebo2l06G4/ydhpsUtK9V05eXPotTPlVNie9PRapX7c7wvStEdedMa+CMomZ2mJ4Z76FO7g0WspGa
oipIjG+sVTTY10YoN5KhVFEy8SLwRQr833X+2tkYCaHUpFNxBSAMOAe3Rq6vpvS1LoZLl/U/wtjq
FqOt3oIakE8t3sYQgXdpv/Y51iE5vnRVATjZe5NDcTEKidoBGDnkAubWiBan5Boy8LqOOf4K8S4K
abFNLTdZw4y0JdpJ46jpD5PuYucpMAXNM8tGw8SGY9J+LGKMFPVIuRc57c4MtSvHB/AS7x0NwWKN
n75tnlmRKhd7gJXeeJgoNB2edzzVi4jDM7sxwnSr2wB9Qut+ZqY1iVp3BfkpJoI2SJBZaez1mDgB
O9rqeXCwtWxVYhn2ABq0mbuqwp8Z29tWj8C7snj0QAsVpQ6ye7a/5iGuoZAcabEpIoKOoBY7HBmB
jwTGCjZOgodG5xsfBnxnGBqo3ELFs01GpgQ03Gkb3pnN+2/+ieo5asdNo6m1GEeMd552lQaM58gk
tZvu0aBydfs7peMAMd6zLr6prOqiUPGEBHvaLZ5GG3iMrX0PzOJlspudAixkOvbSJ6lCVfOq2+BG
wBFBP083cpNUxp3SUC0S+0NOd0dUGOlZBJlZ67Eiw8ofSaAeum04FFdB75CeiljaiXIGknLZFi+D
E1LFtuhCyvi2aYKPAQHRIst5KwrCZcjtrAqSLYFCjclr2mOQBk/SNyEq2Obsdka8TnTt1ZTYZPFf
ljkAusm/bmHoWa1OGIOz1wVUIxEv9dZYOv1tCRW0QDTtElYtEPVPDQerwtXMZJfxNI0qqr2mYjHM
KtxAbmKbV2YZ8td8z8HtZzW1gGJoa+nBW9rAXqygaTRNc10DwfdqSlEfTwi5y0kfrsc8WwSwLJL4
ffKv+rA92FZxdAq0LVa3VOkuzNKAgbdxVhFGKzH8FGTCeiOXrCDWAuf+TRHHR7YWL/7gbENgSwOU
d4dMioG0Ipqzly6vtyjpj1VaX/ulfIiqGHo90eM+r90TxL/MUbrjjZiQp/batnUbTMHZ09iSjxZE
W2cajr7lMpAm6yeIj8xjSGVnkizVSRTxbUdtXIYVESikiVTVqu9mCiFWo1DuelKYZPuktRMrY+NY
lYzmGNRYbflg8z5Ju2I3ZOV9qDmbNq7fHCN5c/r+KQtktsmZlqWJ/gRMw8t9vPeauagpHIdAW06O
c3K96bUJCN4b1YNX2ISVuN4dj+ah0QhBM4r1NLXOVtadz5NouQcexRH/u4Cn1bjrqMQpncNlBR8y
NOlGHxitBcbJYa/wz50VkE2hFNId3cbBQBLFfx4zE0/N3fF5VvAXH//r1rO/uQxvlcNAQP4Livrr
1qPrZ1xs/kHU+3zr8XdwG7ogWmdMN8PpT7cedyf3ncWM2prjPf+G5BK075db7+tLZyrx+dZLK6+L
CSbAfSuDq8npMPIbBy3GI2mIlYu/cDQYi4UpTnXcrbNYI7SvIsZxpZNtNUF1HHJ6zElINCpEGEGO
3jm6ubdFeOkY7iYeKTJB+Fgkw64y7L3e/fRoFJDd7Ev0hwWPdG4kVxlCsiHFNee7UBmyZcF7NKcB
sji8PAQWPdocj0kYVM21i11trvFT/1wU6sUzu2UcYGyVPpkAJ8ML4VgXxzQDkqDo6atD387TSlID
qgfpXMbJPSfxc4nnN0H635eYDEZrFXJMuZ08crUyh4yWXTyuEgxYNSioGhudXexm3aWPEGsBfBM+
doYNuGRSmhhYFr1quHJ75yqwul1W9huZZoRKIC10tbWjh+yA4r2eAyXC45ESAOlYzWKSIVl4ELAA
+RRtvcsF1FB/O0Roj3K1I4VhIaenwOlhron1p036XyDWv1Y75LfMy3J2GXImrYuvsMTOhWuL2nZn
23KNSpOOlFS58GXorBXCBYwK3e8Hwu8St7/4G0EB/+m9RpEHQ1KYuJTAEc+v6VOFNep95gexDHYt
F/Gmc+p01Rd+sZae84DLJzu0kcMlUrXHKQkPzNfkhkaAlorxpm0/hUm0HAienACnlUb0ZETFCeEI
oHX1HA8YmeFyMW/mIsdNw8k8xePJ1j9oCU/KrDe9vB47hhGFueyy7KqtIhx1PoF1YOME7CzWuiyv
MbjnCgAIYXRGoi6e4W2QLW2cmKhPQ4BzJPMlHaJHlU+3onGWNYAzVMrEo0eUDt46ybVTjyim9EkB
GaMrAi72BkYVH/2s8hmpNAxstULcxRNTEn7aOZC00CJtVGbPE3JkxTY+pgyMoui+4N5QD5VzZr+j
kpKfFX6LCHR72ZIOotJjnCJXLe2RdDaHuDx3GeSUI+lJtOazpdvHIe3PuIrubDO9KitEaQ6g8FXv
lk9B6+xagyALdkiu0CAjkXOrmh9p8eJMPyyy1jQJXU9H5roI54Ta8qUghD4t5YvUpjvH9FclTdVo
kdfZ9MBmMbgThn3sKndrhxF+8/rZs5ItsfR7qSGQcxkedZ0DsGNYqdFceam3alXpbnJyrmJdMQSP
VwHIjw4J7TQgeRgdHSd5vOJnXLBV8e9kaG7sZthRqK8sFhFZWT8ZMYSzyX9G24V2K92lQcFhgmPS
Tskk7Vlp0FULlewGzOCKA4qDivE6jXeFaNqwtoKCGMXtasCU7dgz8I/LucUb4mJn0SVvi2jp4ZkY
sdfg485D7GVE4+XAHEeTiomREaGYwIk5NVjShB+eGGhCaZ1dHNt5cW8ASV7JDLlhiZFpEuQXZC95
GT0GNrUsm7bCXU1QPB1L3wlMY8KPZvLxRogUWW+NBcQNjmEDMDkkxhs0mV79zCqkejKpAeeMDFK7
+BANSXTFAh01Um/F56n2Z12hfmd70cErJ+uFvqtEDcBJsCLO7wdv6EVtOK8mNvMpEHAMR3ufhuZy
arCJKP6y+Own2kZTOpgswvk0DixHIqt0xuss1m+ixNyYNmOLXKRUqdq4l/rMEjblmyhaRhECy4qf
84z/c+sK9sc0tqwf2Bcz/Nc5EP+D2kma1pe64i8+/lddIb9J0wZB9Ykm9auuUCB3dd4tcvZ0frVy
6CwakF1xChNerz7tIKxv9NmurVzlCLDBf28HYThf75evL32uOz6d9b2g2bRkThywVUEbYf+ssS7l
yT25nfWB52Idux0o53eP9WiF4m5ZTnKbqeohdtonaXZbA7WczgJWOnj903Qb0JxkABnMSACvcH4w
+8RmwFptcm/taTYYBu427eVdw2hWKIISFNzWSg53OorgwJ2IBk8E8kLgR517SlzY3apcW1V/yYGe
95pMmAka25RDCZm9ceLE2lSavoyMlHBG9UMB/glE+u6GAuB7HjxH6Y1sGHh2Fjc1SSB4Lg1qhXaT
85DpXXfI+e+mbAENklhox5tYuDDLUy4iMCtObP8wRKj4BW8Z1s11HPBC4oPGDTyN9Tpqb9kI3ISR
vi185JBEsnZISjUtddZT6nyPG3hWusp7XNrkDIctfAqOtiLDX9fTAbTRW4VCKBfq1qmrN7vLnlNd
bBuZ3FADI1cKRkb2sHnCfFsBDkljZ113wJwCGMA6jljyD1tfnOvxe9CqTeH+RJzKjC1a6/Wjr6qF
aZ7SsoOtaSzr0FvkVXelIkb09bTTG6KFCxu0cfUQ9N116EcbQzKVyMwfFslBKjcuCKFNJsFpPG0m
pR86y38Ie5RAnZbsjQ4QBq8nEc4pL4JjkDpEnDCGYPwQ+JuuKHHt+rBvgts8BnkOy4+Eq3VHClPR
71wIeCniq95YMrhNmCm+TWAg5IRDvoIUZp5ChKK2TDc14xsb7J8zJ1vUFxFU37ltrlr3XYBtiufl
DAEcYamt2wCbWnjpXbVCF7vkXnxO+rNVEVpdlStZsGMq0I3Zih37bUOCSZsnjDowach8PaTawUzd
k55ceDbXqkCfx74f8clqbveS7lZ0l6G8z0qYJla7Hdv3vk/AxUNtdp71Hk1Y3j+V0bkGqVnAIOYR
RzIIIYmliqwZvdT7pmtOo6Yy1u3jmUA6icz2IyhJsO0HVsPU4ksS0N7KhACEXqAnTmN3O/bhvRsT
YRWo19KNf0ZpDxZ/XDWAdufyLMJhHfbph5OllD7RU5OE5DYDvHaG+yYiYzkfPKZHape1r6UDYCgg
7BPLQgejNXrrrUktI1VSQQUedNFk3wZYVpzYuHN6BI51a16Cyr5Vc7JWV5vsuNuPf+5tgZUCZYZl
CNPkn8Z/y/PAu/+1C/3Tx/9xW6Bj4tO7kABoGWfZ0q/bgrGsDoCdYf5vk9eZD/BrY219Qy9rgSsU
wmaX/ZlYaH3TDUGvDMjwd+LA3+lCjT/FPX350uex8+fbItSHEXkL5ZvmXZE2s2ZIvSYz4MCGzelv
RqVzdLKCTaZV1JtMFf1lmnkrlbySSrQCGIA+xaOGDgsCoWhGPQT3iQ4pE2+XYp2Z/8aAA4Ujqe2A
HAfTk7IR7MOo9QENTUxsvSnBdQjULILw7WssdV2w0wTdWMVWpO5cG7OvBjJts/sNzI2bUbgBKp2w
rfIkLQZxyTJCKVoKSJRHjb6WVvGkV9NVSqmsQyoCpsrZdm7xnMzyKgIMBuctTeiBvKdKwu/xtEVr
lM8tXaMw24OPQwSFIqtUhc872wbE80YHExGJj7mXultRbrVFtR04dIYsOLbQUyjFPc8lBeMlS1nX
u8GmszetsnZB5QHFsQ5mS/rhAJVas7aopZZJgPnXcG8txktMMoBJsUshYKoGZMe0SQ+NY4k2uNRK
yC/k9Wn6XlPJ2nQfTIldcNpKm/DK4K2lN85n31mA3w54Sznsg0ms/ITIqQgmq6SQNSDTkiJHQ512
dMwM3iyi8wbJ9lOZi6rwtt3EkMvbOFXPPI9GmZTn3jvFnXEbzwy++M0xu4PtMbruaQOHRccfEBjI
B5+58oChUui7rnKOxiAe5quLeBTP6Ph8N7FJPoi4dnsbHySM+Y60dZbxLV14FS6b6oVMjLVn9+9B
5j4mSWez/fTjVT2KB7Mwb+0aaAC8ZduvXv0su9HgAfMYLXJD37H+2gwVmZShAmrvdIJ0qHuTYKUg
hbwwGe0rn6XnTgTDKHsQjVpDhF440VU2PwLiTvBgkP1YJ2+N54OjG91TYSIoNVkflgLXDc1BLBtA
ZR1EnrbsLpkb3DrMbAbVgHbIuNoI4zTCn6wg9rNxaNBG2AQZsXpC6yCNkQOVGh0/QCQcnuVe+Xl1
rUzrDuZGwJq+PZsw+fKOXGWt8C9Jim63yuaRR3NyCMXsQrEsdWcjJx4AuC/IZdN4rwB662N2jkzg
XlNDCjrI0ZWq82KbW3gb6ywHz4EmwAxpeTGSAK8wLDJYcgbIfhHeB9jvCQQBhmEtpvK72Wwsj4eM
8bwC7UtTEcP0MImP/EdfCUwb5wN6HgUyNvnPDYQ1O6r/fTBpfv34P64EDndcEQwTf4/z+HwlmIhi
Deagc4/wbxBbRK6mzjqOjxEOrcKnweTsOWRxyPrwXzfJ37kSnD/Piv79lc+//6l/MH38B2aTpjtj
mII7UWQhozyvMNcu3j7sxiCp3CI5u35y7DBqWwj4qt65i1vg8OW8NTcSYPLjXvPkoQMLOSqLfXxd
3vGMiqVbM/+xDgP2qgIIPAKQtaHAPPjuoWztm0IFl8Yk3DbwBP5dZpOaAyVQZ9aZe6gZlNegYhI/
rOye0nzh28D3DDT1se6xljGIxukUzHIrzZc0/uBdpuicRtm2aSXsSQK7jQO5wbihvQSjcnvSmvGN
KTDjAy0CROPVpwIBh11W6HsNiLh9CZDGj7D+TXYbby2j//GPfiYoki0cmLOYzp7fgv+pqSYP9k/P
xNeP//VMEG6NHQjmgmnrkAjm9vhXmYRcHPutkgb1mYRz8KlIQl3oGjwS8vcR/x+jeusbW2kBj4nW
fxaS/y2+Elpy3vK/Z2fu3//3f1hN8Hh9+sLlF6ttGbZ15raEC3gParpWZCWRvGetTRS7IIXN+0nb
Tv1ipOtcRqeExI5675FAksdP0fdAbPI3WD0F3MhxaXIDvzrEtt8R9/dK9geK22GPIQJ23Lirb6Cq
qZ1+FCA41Am4GhktgHIO3i1MoAuZKXgWr3AQ7oyjs86PBcjMAzdtdGWf6w/vMr2nYIyX/SU5QTp+
NtJ1+DGc/fNwZrvbncy79kmt2JWv89c5tQOaHY3cBQ9Uum0/spP/CHGPDnsemJ7ApFyPW0ys8GRD
0pppoxfed/cuf+LrPUcG8yZgskv0JZhMGFP60zokkixcItFr6RFRJPONALiE/g9XPTBWBLrgFBl1
03MvtOfyUsAgci7VvX80fwzPaNFlsRTn/AOogViZz3P8z3AdQLjssBOZd7YADAlpB0/TMljJm5Cx
Iq3iQ4cseAlb0hrA9l88wID9onrTh22fbyip6mWdbxg/jKjcalRkS8lX6C78B/6Pf5PCmC6Iw07K
rQv2Mj+0iJPf2B/30QLR0G90+CxjNbKjwgRbbbR7cRs9Afyz2n1q3bBfZY6S4Srhc534B3jqPWxj
Jqcm1HpUyqRJ3tgVQVtLFDO2u7H2XXSpdPB6Cg7Fgo2PvB8wVa8pg04UtnwupGngJskCv612fApd
2/I/rba3so24LW1YztEbn+/3P0zq0W+fZl3BneTjeEWAlXkJ/OrCekcAEVLj9vBJr6J8VUDcBAxD
HF14L65zBSZ5NbySn6F9jB45mIvuItYJeFXiDyjxHsia0e7lmyEhWuyy7zFz6oW5VB8SdsRSguMH
YUfTuaEB0LAK3aEd7X6mL/g9p4k/5lL3nMP7yGG7sMnHTWqtE7l07hhbBLfxTXPb3oR38JTA0BjN
IllTaoM/nL735rJCxcBmRBIAtxz9NfzvwD4UpFdGOxLmF3Z2w1zLqQh1QL29GHjzgQ+xFrAISx2V
6EK85EfrunsZfhhU1bCgeQMPTIl2BfiEaCVugofwHH0HbPke3SJjh0W2mU5gDsfv1mP/Ojzj0IOX
xcNCEpI1QdRYGune++kTktJvmYOIO3lFrZ/9YOF8739gZkCvUmPMACN48ptFXi/VO5EH+GSpdkW0
AEOkXpzr/A3xYHiHMG4zrABLkwSlbVz7RIAgD5Vd7UhIAl6JyqAXa285EukgAONe+drRAbWULKm7
W5J/MCVHhCOuMTUbLGZ25HeiVCgBa4Ub3VvF8RLDvmBVI2ZMFewyjfcqTcez/s8G/HCeo3dDEcWw
lqP9P99irsVp/7myQ97+9eP/dYuR7WybDsPk3yu03y6rf91i/BZAQkOf930kNc+e1v93j4EJtHHH
umRNC53RMpXkHytnaj7oP+CI8CH+zXsMdsWXe+zLSzfm3/9U2lmi0ceQ+fAOPfJNTEBT6wzr3pFb
25+ezVBCWNZ+H0Vq5Axn2biajXWN5xzjxngw4/oJOx5MS8A3ye00TRd9wn7DxEDrbyHmouO69rGB
ivhxnLK1RX7AEErMhXANBkEoIdtVv2IgbB/TLuMkZVvoZsckKHH+E5Sry26t/O6sSqg9hXWyCoka
eeQWMKG2wRHyNtbsWw9sQNagTwymmuMHfsfbtjVWdgZRIbGPmiN2zHhWIXSxKMpWA6w8x89fxj5F
sGU+uGmxrvzHGr/MGIJ4QIVIaXfojMlfDhppzFV27yHSBmW07wt7mRFOpdH0gyKAYIxaxXuYwCMs
SibQIErjZElTyL4FZGtK4groeqOu0Ly/JoRaWvabcg8189CO6KoJdRoCKxTAVXgTmmI7YpEBSEA/
PmfwpiFbR6nfpmU/jykUBkcOETtkOUcqWYljKFVX0m7XUBq4UYiIc/qNmTSvdmK8+oI/kGjusz8Z
504HeOOcJZ0qWd1i75YjSUnWbWTglC065YITBujRc4co3dqGlToNRXUOEjfB6z+CSnLZdsbb2B+Q
u+jFOZ6szdD7DIGcVQTEuQ2sVWcSQMb+AHk4eh4jfIqHHBS4uwnt9GLk301Du06q6Ng17n1rauva
My6Zw/SmLGsmScSDUf0TRtm+4kLeRrn206H5H3K+Zl6lbVqL3ppJevap8OJX1Sa3buE/m4XBZrIE
f1TgC/5R44xqmFH34C3DYM1qfGNm1T5K1L6VaE4N7BWJvYx6RateM5iegLd7S6c9e7S9oB+eWyy7
aISA3frEDT1VFVMV7WnUjrJ+NSAXakm8+XSE/NU+/k/slvlBtGwyeecClnbuy46m6EnDbiaNfLn+
u+s0ZOQwWMvROuTCWU0aY/2aksfGg2U268SLt4FCZtFacDiqm0gchROtM6UdMKFTct2H4VWr/Qi1
/GkAbGLxOE2YHzKylqKp3NRC2yYZ4/egz7ol6K7nlifThqLFncxFRh1V9zAUWLXWD3neMI94DdL4
lkXWC1J39t/i4IEDC9nszx4SVrams3ZdTGEV0kYj2Hapd0SfuNX6hhJ3MM890vuko+pAbBIV8U1k
6ds+MfYlyrRaj9YhVaxbfIjIu/ZIZ0THsyjT4Lmqx1NK/B5sgEU5JYygKAwHjCVDvy49Srh2QIk1
57H1d61iNiMEiAqPsZp/yhC+Gb14NCvrXmM7uJZZcgy86L7sq1Wmo+eCjrAJ2yJYWU6ECa5mdMje
ejmG+rrRm4s9ZneVaI8ZYgZ7OCiwL6Lv36dYf0y8YJ/nT/gYAYdC6EvK+6n0geGPyx6DQT6WqMnm
l/LhpFeh8TEBFp3IP27DQ9K+Zhl5bcXcFyd3bFbc4EftsrwdzkU9zx0FoV7c4egkpAb+y2+22hSu
7VadMoNyXMOxptiJGVbzoYXmx1BjM8xf3R4JaahQdBCIpVc3qbUKYG+Jn5FbeYsMk01ZQYaOMcWX
MeM8Sa0wLPXA36Ymb2Hr1HsXSyu2YzywnZhONqu3/+PuvHobx9It+ovYYA6vEkVROVlOL4Ttsplz
5q+/i42p6QqDvujXxmAwGHS7SpLFc76w99qFhc1dBDxsqEcv1t2E6EKpelEj0NgaT6VJuIL6nPNK
fZAe1vAlV2jSyVOzYkqqvFfccT64DWEnJN67b1qPplc7eYhqvxreIrI9i+ip4zUHHqeAZc60nm2a
CGc0tUxLWXxlt2lWdo4CQfOancr4S9rW0fL0WTTbY2bt2hBhg1zuJgS3uaYw7VTyjde+dIj72nGv
BGhGRTxJVWTyp2LX701Eh5YWsq8jh0H/GBp14dXS5t/bxXP2GLqi8fSya7YgY/xweP0PXhaR4r/V
P7/+/A/1D5Y/RbVm4zR7cCqZv+ofE9kQbl0D1RMn3w99vP6HiAfQgj3EmI3X9lP9o5syhZHB3lxU
wSf9k8kWlr7f65+fXvovMqgEVZqSsmNw2YAjnFgVqXBTPYprQ4XX72MFna6+Ma6aOl7rBXa6WHNw
i7pKG9g5p3JRgC0IJv7ZQMCJQjgI6+30pQq0+5if/XJ0glxa6OKhVw4juDjDaEHSKPhyRyeMQb2B
fMsS6ygI2WpMg7UaPKgEKIXz4Q5qVgMkGrU9kbSSG6pYdvJvEzvQDp1Q8hCZyErrZ3HODZA2Y8Qw
q8lXfs0hicNHKEiD4lKoNJJtAc3XnrcbTFRc0b3qxIUmQUnMnznBCf8ktqBC/HSJYn/XaadUOEOX
W1mh6NYWw4MJ3zHpPH72mmjMF4x6rzYJaw/2uHHz2pSX1FeJ5s0d0YiB6zxUhoU6YCS0ycLy1KpY
jrVzhnk3nghhVPVjJOovnmCuMkW3ZWOC2mrFn0NSnisEVxhymYAkHXlz4pkR0LbwsNeqmNkqb5MH
xT2k0bKkj0FpLipbjpDPqbTSk16WrELcJn4sy88Rm98kP7U1KprKUNmgxreCiQAk7IU4FE8hxiKT
pbqcS5eyh9+oR/5d6rkw0nETCQHOZfkgTdApcmVfhjHytFkNRF59dmhy/xAJxJPPaS79QzRaSwCX
uxyVoQfpUFXLs5geVVCDE7eiOmPnhciZ9I8Q4iyzkLIpV3E9Xj0luCpmg92mPgZx4RrCe1WIzBbD
I2Jzh6/XytKQXxb6ZUB6P1/VohBD9QAuq2JwZ+6vDOk6H+EZQmXSyJWvFfb8QXxUg5LQe2u6hW23
6bk40SIwmWmLexRKRLUqx0ZmU1WzVJjC4maZ5lX1EU8U4TZurEuixMvBIB2nle+jxOI4D/lUZuyJ
IO7lAhJGlLthADY20t1ImsVz48rTNbvRjU2k9oeGaASxD3EfiW9lFV1lYohG8JRBjMDcQs96GTHf
WfFBEutFnNNqFJOtcBUNXO/VZ0IVyCXNQEJYCezuDWqNSQlOdRlif8X4iNsxq4KV12Lxa+oXqWWM
wj4l92L8QwCmZY1M+MmtC90VwuYwpM1Sn+Jzq9crZoqr3HqqC56s9FJhhJe7mYpcXGYpmYDutdaM
AaxX3JPBchIldmgWPtGokV6muGED1KMBSAKSILqJNUwNHXTgnum/KhCXaVLbpQjltJS2rWG9Rj06
B11/9Mv4mDEo8syILVFSkfwqPkvy9IDHCqYONkk/Xo1Gtizb6ajH46aU8dgWovaoFeK1GHju5Fj5
1ufXOWseQf7jJLz4VvKQo81HJUnWZHMj8o6GYnJqwCpK4q9VEl5UXdoN1cUrdVKJdXsc+hCZbUQm
jvJQoVoU9IOeVWyhko8So0hLWRaX6k6f1E8/ntebkJOHjiqJybn4YlpfVXYYZ2Vjnuh72ci3tZZf
U4/BRsTe0Nfx5jXZbv6d93IAvagpN16DW8yULnnaOd2Mo090AGXIZ/h1YQ5kXJJ2dpeZju+pm3GI
ruYAEMl4rykAxAjOe62sJMrEXG6wbJL4QkUvNO+6iXxFna0+e6MoXbrYeyiU7yojMM0j5qSNCO1u
V5MEhzCTTEfMeD5zABu0FuVEvo/XumnHCpJxZgk6uTZQ06AoFYV3EprtMUh554HrTZEDOsBVS8aM
XbbzzfSMvGQhF+NST8N7m8bMbFFTJ9Uxh65mUGgZ5ktWmQ6gEPbX4TEgZXw0xzPH4TooOpvGZt1w
30R+vPUy/RvFHOeKAmACCU6fu3ENqKEZdrkcgWjo0EfynsquIqV0uKAP3AVQo3rmNkJj2vgs3LwH
6LfIYlJu9Vqi0pTqS8wwMwnkU6CHTmU+m9a2TrFSvSaW7qYlR3eRtQ/A6dmNt67X+ZgqrL08fmtl
wnim4qlsSa3G5tTWMs2xTsXNwrrf10az0yKEJdGXhziyG7q7UBrbwv/sCoNDg9pUJWdLUxrrSabF
yqPaSBdd+ZUn2Say6lPfSKS/6dye/bYe1bUo+a6qhJeCO0sq+qUx+ZtOqbdp025H2YJez2i0rp6L
ugHRBeabEAA54CmqS8BXZvYgTA+lZz62YrWtsuLOfULxjtqoBoquGSddLO1kEgAfts9ZQFMTEbpU
ek4rlduqb9wWfNAwCC8gkFYZLqe0Mw51UbkWA0Y0Ywc+54ecvZRlpC9s6g5Ebewbv/4Yiva5Cwe3
kKJnVSJfIBI+FUN8ROPwoGjvaVkRuebtU7UY93Xd0P0E5JsNFoHmfI8b5phS/B5P6bbygW0oKi3L
Kz5bABz8ZYL01XcV82sc3XT6rahczEx2LcXfWC29tWB127QX3HQKNoU6xEsjZ3Fbt/ri31zFQt/B
tzi7FxmqKXTQf7eLYjv6axX7289/r2KlP1QZvqOIA0THlzKvub5XsRIDPnyPeCh/XERpf0DoFtk0
UVrPP8lf9dcAjyGjBFuCkd8/hHTjGPl9fvfTi55f2Y/zuy5AedjUYE/8R/2ir7MN6xY/OLDLSd/A
deGFQtpOk1MCfaHKIW6iZ3kq9Z8SHAphOleJo8OzST+F5OKZ41KmW1wb5hbtfQoupalYRSEQlxj2
xDrseMI6Cqqpol33cJwx6tWr/kkCq5i4E1gyBC3+uJdIfXjrWbHWrhgcwLsQvs7aqBgdM12Nwqon
uQDbdao5EuP/uCZ1YyVuwZop70HvZKgel/4b1jv2QJAFmDauTzH+FL94LOh/k2bRPKEjf0qc6iTZ
+N3gHqDFx40ga0vTBoN3IpFUNVdDHgCShb/9XFhzNhpj9ZfhpdwxjW9AViPfBrOALtaW5hCzcGWd
oAUc+q32UFq7mJQnyj1pwathWRc+svDSJJvWuQhWnT070go7rkgrtrlEkgJLDbGkk5s4wrF6N47h
HbP8EePYtnCKU3rQX+ZYM/2sHJUD47LIwf727vVL/TN54Tb9Mg9KcTBfgbDtWTvgNiH1Z14egoFm
dVewCbNZb4s7ti7Q/VghZDZm7Fn/ASrii5C3Q3HneFTIPgJ/O9WrgUAwYjfxYuota5zACaNNriET
WaSvakmsEb8N4qttK4KFZgtf6kiQB8C3FQwFBDpJficmsw0czETSZ1o/dNOdTDrckb72nLu4I2Ox
sfvpOozr0M7uITlU3BLphVYGT+cGsFQeXYaXOL714kvkuallV+yFEnYyHfSpfloDE1L28TV5qL/I
IInHlXEzL20KOABB0LzMwBo+yHemFn13MI09JONhsuNtfqHCPCk7ikN1DVWr23WuRGqjT4xovOtu
ytNEAil2vX6B1ouOLHs3Hyqu0ksDwDuJX8WccG7NNj59NpmMMylWiSBhuYSQ/5Y8WodhSUIe3HFC
xpg1MynNHRWx5A5qVHUd7uktIEOMOO3l/U7pRlTOslT2E6xFnq8KYgGM36URHRv1acyJxVxrN8o8
v4WWT8AqqYlLCBfsj8RjtLduA6vL2JWaZwpp5paF8sYWNyY4T4/1ndI/qPJdsHHkV6uqXeifDWTz
S4vWNN6Nh27jp6AglxmCTbQ6jvDUHzJn/KRdvBD9sPVfu3eEQpQ3t9s3orZfPMNRisV46b/GR30r
PZuvI48UKqfOu88mRMkEU34u1BVFbv81NM/KR0lsBQrjU2FrD9aD9pKpbIlRdDMp2kSYThXWfHeU
Z234WsaDq9WYVKAzLNqOtBzxMSSkJl+n8ikxDi1Cq0DbFMDEZEIDJaIYqXr549FiUO9Ia44pA7IB
z3g1rP1g3g5nrBcFmS3kThs/g2rNmbdJ2cDVtxknEo4sYu2WFnh6q/y75R/l6rEkPUezVRLdho8G
31gPoiMGTPXidbiAhW0/2Lq1FLXjWL7x9AFzCQ/hBAmSX8y4NInMbVfGzvIWZNxekLLNS2FhbVIf
Eo2xT5/LZ5IdlQNJLemmnvBMHUNya2HM5GsT0bpIVvC8R9d56i6DinmJSd8ii67xlZNmWWqXsCCZ
r14w7iZaEGX7N99f1G9gaQZ6KVKIpHX5Jjw3PLZv8cSePjhDjy8vcBr4dygM6CJROZtf+VXaG063
6Wwy79yMf9cTbt1IdI3sMIRT3EqaluJA7psDEGxq/CWdKIsIBJwVixr4IIgGcPLxEKWjCV147Usb
ZPDwT4JxlbmFC4rabkInPmQ7YjFHctv4OIWFNl6JfFl2CwbRwtJnCPsefmopMecLmv8zbRrbyG9z
yNPMUJ4TRvTK1dIVdTehg9h1w8pGpN+sclYKhW+P4sbyz2byiIaUIXfAGDTflgNHLsex8jF6q9nB
MrPn2Mlw7RLEA6d7EK5g73Z9mb/JCkfdPNItXGlstjknjRHz/upm3ebNhgnVAeDBulDXZzb46BiX
+ZN6rV0y4Gg8eHCixwjmXTMVC0O45sZW87e0VgbhkSMXhcnKZba34SnutvKptIPHZlWtxmfjYl3y
PdNqgklrQqCMd4g71qX7glzk1JvybJVH7sennNAsQX4QcPd5uVIt16HvEs0qZO09CpymWNfhmvir
oOKMsSvLbuVjB59WWg3WC8KBIP1qS7xA/H7t2luozHRkbcWQ6oEVR8XpwS/ZJ06CSyoF1Jl9RLwx
knv6o9nSVG+nkFGO0/Qn5XPMy0UgPTelI3+MpBGru1xz6349euCOcgb/Dk5yqoOeDRPGi6dwK2+C
t+gNdaDFQ83Itlm00i4dHwTPhrQskCpGoOa0MchQ9Pg6rQdxJTGYJUcPhToc9mgVPXEZoSEmczbO
ryMFbuh28c3KdqzVwlMS0N4W21nhexP80M7jJfz5nP1EzPFL5Ux6qMuxI7y0C5fBg7oKXqNXwNz0
NrGSOV28UtoTUOhbuGl20YlievZWl3dwesI1e5Ifcn8D6YdXGNDZcbg5sETNdjEnGkLojrameerY
QaorvbQtg7zSOWS35isbEbzjPClrzVhOl9rx+A+3hQKkdxMYl1Biy8FBwrDOHjAa9NrS28sb4S3/
QFc/OFb4xJQkrQ0b9u1dvZnkNQ/1AhfAW11L1GLnKXoCcjRDt5gZ2PzloUvXOD5oyUD1tbSQ7xuP
EwUWwljvqH2ZzYrhCGTwJnAE8U0loGRsXszA7pttI7/06lWABDbWfK3d7Ep4p9Fc45YcW9a2xZvB
jNzRyZQnP/KLiAx/1QIgW0vkWsskYvi4ERyiLpIMVgJJXfa01dHbIBqKHRKmh9f6pBk+JCWqonO0
gwRP9AewmfQDscTYLzDvsVT487pVDvWHXD3DfNFeobnw6a01Hhj8QkzNmsLBIeI3SzJELc02ySkB
oUG8VbrF3yPdZL652aOnqmcok4fSuxfVLE6i+cxWOXiMklnKOqvov6nQvuJxZ/Emkdq+wiqKbxLl
Zjp7gakCPLK6tlz1MRYMHtced6b/FLJl8Yk554uDGrf6hjaWblzD79m8Sv1KtJtkFZbkDDyLws5/
LnjwTZ24kcipw5eyeuqpQNlkFDdJp8eepd1vRXVVkdWUuFDgVwL63Wkx8aRdz/jubaY5Xkysphnm
aCheFI7zqTV+kNFkjjaaMA5uc7iSOpM8/4sbOO3PdQDQVoOQI7x6f9vAGbghfmngfv/572JCoDbo
CHHi4P5D5/Ej78YCBQgQCcGgrvI/P8owdIIcgYQjQUQ6iDn7hy5uBgiCTrcMZL6zH+OfAclnMeNP
ckKA5PMm5PtbN1h4/NjGlbLSlVwNcDW0MGXtq1HHoyDgnkhE8v7idlUmE9SOV1/ulmxvwdgLLtbm
5YThSUoYqkQb0go5RNHjKkdJGJhxYiSWDxrhQrg3qEaHzaBYi4CqZmDzmxR4N7iwB50JEZWoXJzM
jBiMcoB37m3DBOhOnbQbA4f/ostENzBld+wh14k1uRnZBC0qOoYJ8E/NS9YGro8a4X83jRuR1rBA
3qUxvQjri8pKVmWqPvRfNasKHyFGmsTrYhiI5Ygdr7U2RlO5oW+dNGGC65F8mELr9tp46KXqIhVk
n7XNA1CXB1XJd2VQfCpyu69J1yhELFMiuX09pq1gJTAB12CCrMPx3k4pzqvMrutXT3tvSd7pOKs0
fjAsjTtBUPg46OZ6ZlO8SzGJTjmyOpIiLo3u3VK9x6gMPyRGVuZp+knjnA3YvLOzolILJMocbJJ4
2OFP96EDg3olxOFGMUh4mFNuu3dZEzeGQECEiVs4mRRbRNBWlBJL+QwwtsGbQxTZM+VNkY5Axt2I
ugttzA/P0jjsRYOSu6SmYfCqMdoSk3TVKhLtarrKJYHwB1b7EjEWxACzC8oYwOpISWpCi03+m5rP
ABWcjuKXkclaJes+QzWBZ1gb1IzmbPwYNf2ojMKm6MptTrKJqAhngShaBmyM9wQK1YnKJ2zFdUai
iNLhr49pPtsC4FwTKVssCqywADT48StMu92g8w1Lh4OYdRAUAnRlQGwyD6Gft2KVt4wMYxkGFTuM
aWkyvMRvuY9nQTU1r8SxKHJc6/Q1sJqgFOaoM1NHZ3rhET+Y5+Nmgj9mRo8yN2LP/LOdaMHyb54w
OZHfIhb5jABLTtQTNb1WBttYC0Ce8S2Tmscp/Sogh3MH+kQ+dxWfeoAW1kJSWue8qtgRJBqYJFpJ
QXE0Bus9Y9OsKShHU3VOp9FFjIZ+dJvAA/JZv/cE1KwCn/Flq+abhBzEhJYuVGue0kDaTr3/WsSq
bQ7mowlXP8tCZxCCk0ZLbZXyqTaq1ayflIriShsN77e6iwPZX212LYvyXo3NA0ikaMmT7ASjePIw
5OuK8RlWmDh9jUD2etzkiUMSi5u00ORNmb8w3sZecVCGIiBkWfpMwPJMCNVzuXSiRjmlWbYfAed3
nXnQ0UeBxVxGenGFAGU3TMXltCI5hl6pGs5+nFXOEEIeZLxo/5svJYlsDCzYHPcgYWeOxt9NFUWD
CdxP2kDtt5//PlUU/0B0AtYN8R8GD8PkOvs+VRT/QOPH18vihmHVrfCPvhsBtTmBylBEi4EjVPSf
R4siBBEdhCdKxhlw809247L1227855eu/yJJijqhryy1nYCw9esEuAH8FUwaqU9THkuJ74q+ZC1D
ub3TYzuSL+2ivHDbgXkOCddBs+rzT0U95v2bRdyoIjCKoRDypgLLl3oZQbIFik5Dt/eUOzY8e8Bx
VBR70KXbVmflrqL+1cgvogfgn2jwBLtCcRtvHwL8zi2NFkheFTqJdIX6GLN66Vlvx4G/T5OnIdSX
mtGSrEAgsabekRmcmlijQstphAe/eswqNIPKg8TupfLldaHck/FGbNt7prLYyfqrUZMnNPlk3cH+
mC6t37M0U7kwkvTkE6VqpEh2cBtq41eIp7wGxKZW70Err7Sa8eh0FrSTWI6sQPTxQY40sia4kYXP
pGBiVVlOX/qul5N0qr6mzbSoxqeM6UkVPsrY62rGj2ZD/lVCJyKi2jIZwOaNPYZPXNW0VG4an/Lq
fSKBxKz19eQnp1TERSNcillZb3b2MH7pBRL8OAchuyEsix4ixAPzaUkeqrJu2aTlYe55gc062Nk4
MjxmQ/BqBaQ3yHamaW66it2oAoTP4wncO0vA6D2Iy12nhFdNy99lmTu30MlnZUVVKRXy9bkHsFje
erypVmueQl3n7tS/pY324Y1lsKzJZsoNmgIkm++mfKyAwae67MhoGEPVeMoKvI164KINWQw1igJy
d0k9QQX/Ko31LVceNexuJrM4MyX+XTU2fuQfyZJkEJWVm0lCPxDh4C5weVsRmjavhA/Xi05XW3yw
0UX2DbIqtJoP/AIfmn+uVZcJ3cGMcb8nSKzrOgcT136rOLfVxH8xApyraXrqVFldBLO1cuwSR4rp
i/v+lgb6Pe5Kgx0R8y2LLYwc0R560b4SLTdl5BIaNV01e9C0ZGwYt4O2qOPcrjP5lqbBjqAsWyMx
uVBvWq7StTcb3YvcsfPWYsKGcrgb8UMC7cD7Ng3ugNVCUxR4L4kTBRX2ksquVQGJ/2h3lsjqPGFy
MWQgG7LuOnoMbUGlotbYgJgVSRcc38Y0RiiCnEEpVrker8GiHAIYASmg5Dgej0GpbCR1Olj5t4LU
Sg2VvAd62kzYswfHyfuo+bDC4lWc8q+4S49Bb25JdVxT2K863OTsFA4F6/SG6A6pjig72/js86uo
q8ENovLNg6a7yIr4OvER1vBWa9XpdGPXpz0nxc20sn/xJovVkYX+W0T4JEHonJc6f3PnGFwCP985
/+PnvzdCBo0QyiqdpFVdml1b/71ziDCUkZqzYvrFVIUYS4NDYlko0VGnzuKvH3ZZKi4swsPAo9Ei
/aMLR/lNjP7L6/4ztulHMXqYdo1R+0CmzYlynMj4wWj3Rs+3efL9Y6N4IzWZYthdoH4GsrfjhD8q
sL6R2G8NlVlmYLIIKjzPNlSgldXE8qeMcA5X+ZrrktGpnr5oPrdRzkOeFiRstOk+0GbTIgkGFRMc
Q8dwG6YkNqAtn2U3OksIqyHLW2NeI4infqAgrp8KidhsId4hRn0L/FdgoGhWCVrPYqeSjP3AnHIh
lwLJtubFRxWaTd0GEitQom6rWuEGZReIZoFSLzUQKAtKQpgPR3WEnazW233W1Bt9RD4+ZAcfhrNS
IVxqfHzypl3V0l5Xh2VUEoA4CE/8ote17z/EBguUtjrEhXTv/WjfyVm9jigC48yK134d3lBkXfxq
AP7tHxrUt0UUjk5pKlezY08gsRjrO5xlgZzs1Az/jEzoqw9nUkmma1iBaNeZ+jfpRpq+jKB/a2NS
7+bTR0hf4mkestdrERXulKHJp4ltrWGdTfqpLXDBEHaKK16YUMcTUNsxg8p7cw0K8FltLfAACett
DNYmYtI8DDc+p1OYxZ5dyvSnZRqfO5F8JciPozKYXFZUCThrZFk4+3X9kSGDY+pXfI1mckv7ZJP4
JkuIcIPaC1lHv0zIkfDIrt12RIb47DRGA5m7bB68sd91Pb82NeFjoH+LEHRMwK+t8FpHGjlSs/gO
C0EJHpQkikVJScdYkoBBaSOgjcuk+I0oRbDQ4tYEPyb0ZDTOePyoYwolJNZOUPrUFsOcoXJ6NOag
iaJ4TbyUVV6fL70he9ImDFqinC3xhR97wmeHgmwwYcm3nXufEHEWkTJ4ahP+qhWbj42GvSHp1/40
rfRIXkmpisL1S0Ou02YTlVe+NKrENnX5MMCyiS00ihpapMD090LVrEtEBET8QHg18PJ35WdDDWUZ
4KZq7B1a44go8lvjnqGq9YJwE4/jPgqmlVLoDlibda9n16G7MpYuGHwztVY8UM6EEGbDFc44QkX5
uRPMb00abWsFWxXBH5YvjTcpztOrBd6ks6gMCPKbslcTGHkiMKprk3yvgGjoQzJXevWGtEyBgMAC
sJjS25AUV38gw4MYc1O/VzLaSyIXb5VsvuvxALBnwJGGiBvnxa6yWFSUmbiRNL5TXOVCle16E4oh
zM4JAvhS9KsHC1LCKPhkboJI13kqbKlqPuNKB74QxiL5cJ3TGwEYQVGc7X18P9vB1Jej1pxNM/mU
dZZbAPQIEB6JDO2dhkls3X3UDSAcPz4TiPMWNhjtIsHWBd/Wom9hluAtJsL439tTzeZZHLzzTQSJ
6//tqX4DW/+Pn//rfgPEKRvM8n7tqQySpGQdIc1/hnk/yjXgbc13j0kYr0pu8M9wFQaRlmbCaUEF
OV+Y/wDxCeTll0HfLy9dY6T446BPTcEuANlDO5Fo66bTn7RwvFV0AxopPkHsEYZ0lTyAJVgli/gb
sbBHacT6ij8W//uhS9ik5ewIsECzkLKcvN8LKjQKxBa9zPbNwFGaHEpAjnxKKw4UtFXaSUlPFO1k
BzDoFr1L0QNBrIfxJc0nBcVr+6Ag+cNoj+UFQpBYE5Epe6SARsY9ROJQGGnERaZttag81FMKs1lP
6CqiANcvGthMsS21c/xIQ5iLRwiR7laT2Uekrav13pqcHQem7jbsvY3QC2cojyyV1SUuiVXGukdD
Z5vX0m2MtlY2noVA2EeJ7Dby2Wui1dwCiXWNxra7Vf50zTz2vVhCR+mrlslQyKYjfSVLysDpmY5K
nm4XpASTRRIxuhuICBmb0+S3W29E6JJCF8hqmYVsyI2bYZj0b6Ih3DWOB88KHtJRtHuR/F92jXko
OSAD3LA1n5TqYLHc9CzGYooAhZnZnN7vE5NZGVITPD1LfEK71MDfTAwsOSZL2ZzWIm89KpVVahbr
sGQ30jfivUISo6bmJhuKD9OgzfUqcTNrWvv+Ldf7hdrfTelRix6yuG1sqcU4XkQJhhdWChYzKjku
nwU2znkerCWi0i2p2mtY82LGs0RyrpNYWftNCzEymlYi3Xqgy66fgYoqYycRWA+htbOApKb9WycY
tgZPR4QAnUk1hlBk2t3dG64ySG6pIIOKSZgnGfSUqq0Mk9Oa+ibRQ85NiNxcupY2OjnCkQ5cLFfV
UuJjkqL4URxzJ1RvWe9vlPE61qlLwheqBwgzKligEapcYroK/O60LTfRJDFukpAkEwkvviRocGbu
FajpBLkH0+QpN/lDMEeX42J2cGSD5uJO26ZyuEdTuAqn9iMBBs20S6QPIcC3Gs2jkQFSaaPuAEFt
l3ohFzcRL06S0vNqHqO+uCBuLRMegsS7CWz+NF9i1uCXtkphiURpmJbUxNjLC3BnFepUZ9I0tHfW
yg8QFWmFh5qiUS+QdPh/arouucdiOXi0TC7SLth2qcDDFvfPnqYMfJ3ibybvl+Z62pkWIfJBezTE
7llW2BOW6bmSQ1cshINYCu16GkUDdQqGx0HviFTu9nNyKaoC3VUCZMBIMnEcmWtmss9DkJw7j1m6
plGNVM8pX9y+Arqp5j5rwewZljvzUzkAmcRvLhAGwtJi9OPqPBABhUmAKA+DH6199PJOmYQIl9ud
2iTPstrupHpen9W7tmlYmfqqHfsK89qk+jAS7ZxW4zMRV4e47BnD3lIJCoLV2fjy1gN8VEqT6lUr
lF1OCzgGyha2/z6VtZc4MNnrZXin+O2b6jkZQp62nojUlC6apc1C7HsexEFLFgAZAmdoS6o1rKJm
zHg+y8jnynUJq5GS4UDwXQbRL3L7pEuxLaXNp9SxOwdU2JLbpjNwyNGSkO0VzoNmCfFSwwg2ZJKk
VExz45kbR5CRFBCUUpl8xfl99+viz6w4gxRohRU+Q3Lm6xiQ/HVLuJxftcTSETfXhJVGu2vIB7kW
v00TBGNFqZ7oRdY5BX7co00jktZgxGA8px1yrAi+Yq2KS7BR7OzNu1UF2C79CDNDtquj1ylryVuP
h3aVzHF5Jrl5gpBQKJV2rhIeQ0kiuv/mIkKlMEDniUFIZlb6/8g9UW3+2iT/9vN/FRGyplIrcOnz
v3+Cdf4zmKWIQANqSViQvgdL/ncwSxExazEpEoCFi3+Oc7/3yTN8hD4Zigm1hDS7oP5BEYFW9Lci
gpdODDLJZVBCoTf/XETkdA69KuWxa0yFd9JHGJthOd2yQHaDoHTKlkmYF6BlCtOVj6bNMKNTU1p3
HAQpSmFwWVXdbCZD99elyX0TUrwCEkP4BOYLkV1ShpzT6O8SFX6WQAiRfgr1EIJUCwJawfg9VHBH
TN9/g8Gc2l3LUjIcrXOhRY9VphxVie36XFYP/mSL07AKutAVNBEtobImMegCtAdNFOqTTig3dSlV
q6Ivz1ain32RHXqYsgOzOCoMszxnGvYYAaBEq17JSllFOAXkqH6Iq2hVahpbi2HXpsScZ0NzN8nN
iUPYyAXAiriLoLJVmMr1BjUL+VuLnBSHsO5PoYKiaDYRjcUukAKyhsNzKQtuW6jJumimS8kUOJNQ
5A1a82LlFSLVKSi50wvX16j660jlZeRTdJxIQGfJVmQHJhYhSK3q3ZLvbHWQrtVILq0wXABLyjFR
SuMKJe3CT9SN0rlNIh2KptoOubggntcB9ljPk4C1EFQwSWQCP+L4NDS6W3OPsKYjyD0gzIKID+4Z
hYijBd7FizpfQQJekEXCrTRyO5XzNeXPF5YyX13JfIkp83WmzvfafMF53HSqblybLnqEPgxGmbsw
ni/F+M/rcb4oEczvGm5Ofb5CS+5SvtukRPTYcTiOailw2CVBJxnqo1aWdJKyqWFlJyS1fiwr9FI+
I/lUC9aBV951YAEqjlQL7XsWUgdZk2GrabEh3H7LQvva41Ji7kKC/Yz0zKht/8UDQBJt2YozVrMw
gouIFv52AEgTj57gp6XT7z//fekk/aGwowI8wXLnP3KH70snpOxYQAERS5Iu0w7xh35fOiF3sDhn
ZvwZY8mfonYZDxLsyHhQM1WL5ukfKSHwhP5ytv3y1v+kU/4wA5ysxNSDztDdIo9YrSfonBu3s1h8
IgIcHSmwnJrBlGa8l2HNEydQ6LMJnRi/CMK2QOcjQzbKGsEeRJbvUVqvGwGF0gTC1Sq2fvBUZQQq
SBWjE+Si0hwMyEiBZJOqwfDR19fYbMFKTuNO7usN7hU7qhhAkmzw/n/cnddy42badW/ohws5nBIA
MymKEoN0glJEzhlX/y24/h5390zNlE9dHleNu0WJpIgXT9h77RY9Ip39kQHfV6B1bqgSdyIVB4Os
Oo1w1dysT8mkSjZjxksea1uWHK96XxaLciBS3PiqiNspmU3lDdZOicTaRHyKfJSq8r7x2BYLDIMi
gcWHusyorDN4kJGcuSX0CHlEAKZWmCIRWRa102CJM5tXi7IZh9i9NNlIJaO4r/ucWGEuwoaUyHZY
WZG6VCmPNe/TKktw452bzmttolAa+asob0WubP002SF9OJllspnZ4gpZi62Uu1rFRS5xUmvoTf2P
wQzRCxoVIrTuqHrIRYLhSwMDbeJywpPyKKAbJQvsEuCpadhShIjYS0/bKMD4dYQMskpUQ9BtwlBm
xTQiYzVeVaiNuhJuBbRUAjG2cN7XZe6tja7Z1xyIfOqWU+4t/VkTYn4IwbeCN1QtY1szhW3mhcha
TKdDGt3wRrfJvbWslV6ZB1K7T6YIYCfziiv6i8gE69TrvByT/FalAOg/y5GFgklxmfoOrBUkbmIN
c9Sc4xc1FVWjrhLMJ+3pcXAg6jeZMaEQOLOrzTCyNS5LJy3qW6iGt56SVkXbpgUG4RTDSinojInD
KFS2G/iaYkRtMauRcNRXIxKQMDoYVf/RobqMx8/S3HVxuK30T1L/yB7EDAY3haBCJKEqip3adK0Y
lSCmqDAQt72okN2DH1+NVs300jVJYktyVV8L1Dq+EhhfRTMuRB7N6uZ9CD74XAetAj/6gxC8JVwD
CUJWKBINDGo0/pDHCTEEgH5m7qqCHjXzl/0AgIkh7uSZthqF7IxCONBIDsqC1kl3eqbZ5TAs1QjI
njILSe8SNke7hwxbc4abytsEjdMrJTwoBv8fwb0O1WxUjgPmydZEqdLgwJ2UlcUWss8IPeieB/Tx
AnpHkzjpsuqeo0kG6Gk8RKVB3I73HE7I19PpS0xRoQTF2mSAGolaSSfWoiGS170ekUYZOSJ3Pmsw
nkJJfhyJRe6QccD7cHoa3SHB1qB656TS0J4j3K06V/GTbUifOXr+c1I0N7m1XlQVJwJo9ABoqWm9
461cjFhQMzqGMhiWPWQ1zrNlZch3igCXBAhQIzhm+vdSJc2u6N6bdATUBSUlBpvGoaQpj23lQz4T
V//k0l0xNRWguMrMgFh1llD/Zb9lcgL8entjiPb743+U7iyxyFGhPDYVZBX8jJ/3W9zv0EcYuPRm
ESA31R+3txmXidZeJKsX8eEvccDKH9bcAZgWQWGQa/4eb4DN2G+3t9+e+swI/Xn+F0ymlLF5TtdT
m15MwPWLkRUzvtFzBUCjKqdHk8beYm/QZZ4Nq2VT1aUzScHLUPgPZuXvh8GAUs6OfCFlaI9hqkc2
kWJOkA98jg9koD2N6uQ5UyPZaV18d2XdulkxPXrhzTdHFzrnE+XyhjWBrZQyawMZx1GOWwpufyoi
yldy2c2872qI732AGVzv3jsNOoeq7zvRX5oJ0SUhkduIC9TYI9YFIwHkZjUdMCWDaa88bE2BhxUl
lldqQbhFQN+amv7gjJPiu5aUvmlZuDW5cScz8c7PnqgRH2Xk2RqLX3V06sa8FvqriDPAJB62BYPS
DcJ3XmgPWUMiJ9svR+BWd2wE4bEiddNNdN8DkV4gaLJcTEOJjJy+ftJa9bnSca6HXQdzLfcx5Heh
RpwaqoyFLwQJhvGrUZmMMJP2KWQ27FZynHPPyzXK3UBPpE+1oINCCceEsSGHcFQbNohl69dowWqN
OFOIRHafahwO7cosGHdk3JEi/VLlxkuXnGrQCFMGpAa1XF7DQcxkEmT5jH5Xeexko3aP6p6BZpap
jqGQa9cHnNYp4FHtAVw40kdlKxXaYynQy5F0aPU5Jm7iy5GMG05pyJtUFlytTdZqpz4oFjRuzXOI
LYWqQyaDpVyVXN1oXnf0q5zjy0gOJLARiFjerUE5RF57yRD1m1ThvIFiK12rIkEDTyCDjDGXIsyH
hNGWEHSKYD3pDJaVYSt27IZyypEpYniEG9/w+52hwFYpocvVJFd18VVTl30ULSa92EXquBoDYmoM
aeN1w1oZANRUxwivme4zSOlccdwNBvDj8kEapEsLO3qAIV1gwLGi1LHw7pQFYQ4UFRLTct27jmm7
NaSKv8pfOkiJKAYbeleNFmn0llIigKEw2UgS4g7YWgFw3YasiFCOCxXP09v2YLCZO9V0uo9CrGEc
Fp1i2BB95GYlu0uUHg0romB6i63U0UFsT82H0V58L3G9ftqklk5BULoVWO66FXdqpGH2PcQBagbE
3UZ5TDvTbZTUjWXjHFPPFegNG0lZkWHwKmOXFAp1a5UkeXvFRhpPWkHSVcEFNXQfft5RRX36DLcp
vBdi2zqo4a1WwnCEiwTtO9DBCjBWV2/9agvheqXBJ/cDdEksT4EebL3Is9MivyceLDK45v5wk+Ep
SNW7BPPcgH3u5Y+T+JBBIxTletEagm2Ow6FushvtsqvAT1ehXObZRxKcE9ROsOGJbbLQEZEvA3ud
e96s5CRrrN4Ufb5SfOa78Noj2L9RS1weNS073/UI153I7g7Muwnu3ZrwdQp4D+inUwnTG1T4ALhQ
DiWeXZ8rQI1XGSqXMisFaPJ+u+6mdY6rw0veEnjzsnVJpvzgR6yRhd4dlWlp9KfW2sp01BIAOoNZ
9yBCZBfJ5AFgjSqzQDgtlTIrkmGtwrmLcrS20eCaYgu5A/hiJbymGQtQLhc7rMvjWAR4+oLys7EM
kJQmVVwgHTXhmsEbKQnsCQoUPT2oYLzafeDoWcLw1/gQspD0dMbXosxmsXLDxnhTfajrw3lok5OQ
NxeDlNJggDpQ6Ntee015S0FvIUVCOcaBzwGj98cum0mfbwUWO7WBOg+kS0VQFlcq80mHTJRr35Zv
SiRcEe3uKfVcHYqKMwjN29jlVHEmdiUmI/9P4oMe+3KR0pxLDYJXARpUCsnNk5kwV4FxEH3/pBrW
diym45CkB4Sn7A9U9anSsXwKpnogMIVCNj8nEyb9Fo2vIi0TtMCVjy0oUJRt0lTXmdAxCDJUsALS
6bCqFP+QALDpJOss582xFF+b2bDK0Vqkl8TM1zPOTworu6pJJOXpFundGIqlOmJzIhCV0ahsG4aG
uxDFGkJfta45crT8VpcvSbaPtOat6nXAu2b9PTLAkgFMqKiIwqhZ+lzAi2lk6OwL1nM4Su//5KKL
qgidtTZTnjRMDf+96NLU32YKzC1/f/yPosv4Y45Wgq0s/2s68Ne8VGHj9Et44l9Fl/EncVNnegBT
/WfIJfNSJDsSfg1qxFka+3fmpTyJfyu6fnnq0m9C1jHMyXIQ03idafFC6vx1131Jhdsih7RYcJFs
nEDGHTYjwJw8ID/Ix45peAQOL4b4YPUGaVvSq0TeFnef6i0HdjlPqxrGVtpw6VOGqqy/9AWmufAT
MZsYOPtUc3FssBAV4TU/W4/IIUCLVM6QLFTMWtB5aIflBdkHZOjwUbcq0pXy5zFI4JIdatT7h9h7
E4vnBHu+MIGwceWP7Ko9gu1pR2VHeEMLUHladxG6PPlqyJcqapxQ99fpRRLoNpAUjnuTOJfR+zY4
CLNb8K68ekty77FJuoM72K1jpD73/UvUGchBYaktMAa0aJEshRFf9631dvvuLwkBZIMGBQbpED7L
IZ+/r+NVOONX38bVbs6Pw3QX6110kVHvQxkMsO+FS44fy6Dg+lI6l0jURaJ0y6LtXcFRC2bCqZ3i
MPCXg7/Nu2+GK4PwJZSIEsOPUkVjC3vYbrq19WkUSIE2cbmy9L32Wc4R9o6yaXrKDptG01jihMGp
nu86nSLAJsMpvvG3GcZDONBHgtqMPYer8qm7ApWytNRhX65NazeduuYl7bqN2nx5yqtesO1xjeal
S88Bh2zIKCktn0ZWR40Ae3JlhauQver85zoqKGyAaD21rQ9QAL9GJT8V0j9Y18Eohqtdh7JmcB7I
M9Htv/V1JP7+2tf9h8f/GFuKf6B5pzdjAEmA65+zyR9jS7TynBGoEAlSm1Ebv2jlyXS1aATJLEFM
/7OuQ/uDeaUi8t3YoyBF/FscOVmej5CfefC/P/XfdB1dqPooTEpp3Wp45SsR7vIIhzyGJ1MTh9l1
ErOk0a5NdW3AR8qHelegQlCmm1Sam6hK4ndAVyVzRmAA+l3QUX9hN66RPKhEWjG3kPLn0NAPoG8u
QQMBs1H56sn8TDP2v5N/RgG+FmgNySPeTH50j2Idg3y+z1rvZoRIpkJk5CihM5tAxTzJoRDgz+cn
bHs6I6nHPKQwFFsyw4PXQRmvxAFlFgsbkkLBLPXqc6GqtkC7GUeYVGnNGhy6lZxBC4h2khHahV6e
B9VbK0L/EXAx5Fa3riJcRTA6NDTxJSzNCcyYjnALdGQcq4jBw5EoMQvXmS9vYg2zspi8yWyhNck6
RoZP6+oDZYVgFlIGsnlB5t9kJLd1+lJGR+nF5h3R6LbTi1cfld1IgmhozCWy7Hh+sxtaP7cVDxB8
QQJLYM+jpyRA64D3RQzBfsO2TTHaFEq7Ezo87wyJGYVvu0x2VFLk216BREwjUXqObpIB5qsbk5os
4mDFDvFUSo2rVupZTKvHwMyvCad2R/lYeNGGXb4bpO+6wL54ao5mZa5HomtHHBCKHyFUFZTl5Pds
etWNj1tKayH7m9muEAYMqq0/QzoOakDCWSDbVYnquyY4bIBbZGo7lO24ggC7Wmm361vLjotg5YuA
0eDRVYG6jrvhRujO3ej7g6IREUAPl3vXVnoyC+ZVfFRSfn5Z6m7DUZdZMAUZm5FqeZ8CFG2B3xBQ
pGHFv+ZSv4Homy69ZM4H6ouNN3VroQSmAfmZRpYFfAaH0zWl9KSU3MnqfLbvWvbE3o6oq/NUyFu5
gPPfxuCMfEijoye8jdlwF6fkKxWbbYFoaJNq+iXFNRjBOGuS4EjA56o1c2JnfX8zTPU5iS5DS7ZU
2LhBUDzgC1xNbO0UMVwlpXrXhvwZ1SGNfYg1bvBAcYn+C43xPTAYlQzHf275Z6oo7TggFRIyWONY
/4Pxqc9uoF9XSv/2+B9n87w3IkYaKxOn/4zy/NfMzZT+wJRGgA3FHDcE7gc/ij+iuFmIg/6UYLT9
uRH/SVQOMJ1TGew5T9oQ/1ao9p/L+t9O5p+fOJ/FXyduuZ62TaeG+noKtFU6uv5ZmKJ1LT2zFnVk
xjUw6LjcORqaMX5QvfE900ndE/gPY5/tic4Etn0SY8uWGAL1KThFnbCOii2q/4VRvnhaxihX3ziR
cTwdc2gwMOb6RzKIk+pWwcFIe/RSWz9fav2XRak5GOcEfKIAxUc/MAACtthtis9wnYQMEjhOUKbb
2VNTOHLMVP4SFudi/DTeraW/M7f5USz5+m5jrLUdGqKXaocgm8H4lx9s85I0ESRQ/kKRnXC2uFOe
2AiaVxb2nNhWXZg72Wdd6RtDddWeOwvT7JiX5fBm2K/vsfyg26pNRvK6v2YeeZjLHsDJanAgoixY
BiQUWrZ3YH7oRhumg8jnGDmyHAclanfygi53vAYvAaooF6v7QidNejE9dcVieLCelU18S3eWE2zV
7owYwXeTJTOME/HATv8oPVFQueOZrLmteix3hVObx5irOVl4B3Fbu7pr8sfCTnwEM9w/mvZwKlha
zFE8du4/9PlTbe6lCZnTjkoTjW9gHuUYxvS626dnllj1wjPQAH41+KN069RRY86Ls4HbJxHM10Jz
Uct5K+2OmzgC8CE7SO8jf5aruVhRR4hVHJtEOAYc7LwzzJEcT3CrZzNzvS1pdsNziL8FM9iiOb3L
bo1TCCn8hR5ce83I96LdMLKDaCIJg7NQzgHaZ2TggN8wj23l52E8+Kwhw5NhQEh9ggZKAGd1Ul8T
8YTsE/6KlbsZ6SB0ysESvKvYr/Ju5icgH1OPMVGQE5tPu9WPHvGu7SlTHyak15icNsFHiAByTuZ8
abM3I3zWRD4mm/a1a4lRWSSngnuTdoJDgunAGZdv2rHK7/ULeAsPqcUhnolCLhxcZ/7EnLCuzSHg
j8wOHsy9dhTO8ZfHoPO9vjQP0l7b91/KLf2a3oNs0V70K+8WSEVAlmi26oxGzENouR45mOF7a/Vh
2pAI0GAOH1o7z2fMkS8vAWzMRngNuKGd0Kv0oLg4M7AmAwddto9xf4hzJk0N0xvjXdUeY4ryKbiO
yDcpHhqGU4A08hEhGY3e/IVuMVULtDHc9bdJHJLSva/XdAONtc29EypvxHc9lncD2ZkFujxwqoB4
wWatAjGqrxHChCq6ROnnENVcX9x/QZOP3U4wjjG28FlSiuvaHlj7jTKbUvQmBdeZfx3phrL2Wkc1
DLRNXmnnICSfu0ydYjz76TnqRwSHfn7r8x6YK1tYKsABOs/MU5w3kkJjp5FNAUdoB0vmwOiW0bAA
Mreg26nPrbAVhJMMRsl78EgEJ20ocpWzoG1l75LUC0aVyTGqToIjlKfA3AeHaCs6cF3qve8dgrmA
2CD2xfrSNFdwxrGF9mdZZSv9AVhKjv6VWTMjuQh1TbtOMJkn2VnLD7RTlgRSRjn2IHV4muS3T+Jy
Xv2eUm+jN4rTp9FRB4JmVt/x5PTvKYaZ3KZYY/Lz5b3Hd9QgqBqPQvwJfyNdmrENV4sgRtt7YHm+
CdY9AToo8UuWEy674BWfPGY8XbGq+r3GZbYTT+JJshyjsg0gI248EHyHff9KmpKxYIgI+gDdq51x
pGsP/bZZjgAMSIJfDTj72nhNDBiNdHjuTfwcN8ZTrMCH9uidhKNwjA/Y45bDelr7j9NtAC7mEEOM
HWiBC3ELZt7Ln9FVl+GyfgrvzRdxfW/TsMBoB5cNbhFg1GYNoZey9RowuPNBH4D3j4YPfdPJ7Hs3
cfYw9a8+HothkU3rtCKOeWmWq+KCJ6n5UkHv+S7e0/42QdB13iaX9GQ3PFXSAU+/8pqU14xayzIw
bZumMyg+JppXqXsLq4PXrHzidYwTxPYGS0m4MV7RHHbbE9tpDZ8CbsKVVztEo3swnrTmCo6z9z66
jPU6YYgMCOUHghfgqF+4Itgiewv8jPBavPgsPllvkGYDLlN+LUR6wn1yUJ2utGM+bGF+snTvmuMU
MU7YBIQJeZ8szhXG0iVq07XO/prCukd7thxxSKEZINzeg9T5PFszUjt78x4YzRIe1FJ28jsfv+XE
ISO6S86RCC2L+zPuzo02MNfo7qTMkZ/CUm1TC6jGAc7MxeCiXYLs2jQuSdegm4iNslTlEOrfmPgh
ARJpSkhCWDNJAHu1HbtlRrAbOYsSI5woyFfGVCDh2hZg04qNECADL9wCRCGM38F3qoJ363mOxJ7/
VWHZRu86mcmkPHFEn81L8VEcKJgfm8zWnr3czdfKZ6HZTC8TDqi0XQrJuXvRAcPu2aURXhm/TUuP
LC4oT0tLs8OTvJQENzpnx+RbfQrJvzI243jywc1ZF79RdtIEwaA6szskZsxNgTAjbBfi7aQ9SRqs
whlWV6BWVQjMKtk7LLVw1zL+hWrREUvcRF/KzJkwXOQSfgn6grDlmmQoy1r4096s02OYm5deTd5K
v3G7EX5XM7Cw8zcZnxiMuo5pQNTqNjXoJRxSZ+Gu3YFQElukp18lUzDG+NWaO/d47pFfawj/1mGx
HXfxU/MVPeq3NmNVwIuP78U4LKq+4rYIBa9HV4ZgZmAKNPWLBDxqO5u8lR78+NvESr8qV8G1h87D
xSESUSuP1zJ58AMnYLAv1iBLEL3o6Va5SMN9pBpD2+yLuS1XT0EMEg2wH5kWCRyytWc4krUI38zs
mvs9iPHRnvCsNWigb+xH6nzDj/aVjSE5cXtO4yf1OKkOxAyDLm14srynXjp69S3X1oK+VMTNlGxG
zxGbk8KOEKZ89UoPVeRIDagRXCt9Mfy1NLkBQyoRkCWd6xQ/MQDkylJrZIxkl+N9F0nzpHJSHN8/
xGC++FUn6kIaH33hsV/r2Gi1p39yX0MfQXuBcVXWLV35X32Nzhf82tf82+P/6mtoaPDh0oIQBPJz
U0My4WxeIoeAezCYhX+1NfofGoJcDLZ/yQ9+aIB1lMPwh0TUBf9/TPU3NMCmPg+Ufh04/fq8mdb/
LCQws3wYW6Mz1xAU1eLJTBxcQG+UKXH46BPVA7vQ2GC+K0enHfZF8t4xiDVvIwBrDBQhpDDvhhqA
doPyU8XJuVXFA0ePPo4LITqZhcMuRUAUS++MyAkq+DDjeVjOncTss4y28qt6iPbj1niAJY0QRmMv
JW+7EfuIdSRYKSUHrcw/m+whfQvNu+g/a+SdedwDUxQ8UQJ6qH20Qsp9Yac8UeJTWBFSPKbfJBPp
EwuopcHRDp6gdFDL4Ok3D/G1u6t0Nd6hu+sH5Ul6AuJq6s9T64qvFGztVljK6c7PPlu+irw0xR6l
R+Q3zNDbdJUCNPuY7on+EfkrsX6veYZUax8jRskLd4J2UX1M/EwAmxQM9TabTjKYWrZkF/kQghXn
1DnIB6jl6mN45UiDiVAJQC2hxDiN7HT+Cm4Ff44Q1q+XCAzEq1q8YweN2f1xGj5Pk1NIz2C0TeUm
EB6YvMcNSLhy0X+pMTtiTKhLr3aBoLHy7yY3g9dKcR4+wIVptjgMONNhY4YGuEtumavgBIOzA1G0
6vxjS9DftGXbLvbnTLUb7h2xHfsYQW3iDd6hOEKFpEIPw3m5COB1bckb6VWBaUhB0l7asyY4ZO9k
z9IEMccWKVg2qS852d3Y52sKQU6iG9ihF/E4PIw004tgI6+8V5R+/bd0xwBT1SRj2F0wvxuDvCjM
dVU8YDjSRfK2+5INyStTfzxSNR+YDx4nPNFiG5BoaFds6ym8Nnf1UC2Tu/TJwH7WsdcLpd8KxSt3
6O6Fm3WL/vHFv3lfbO1pLRscQTdhFPnILHgh1p4idd06x3ojbAEfrNOH4lJ9je/xk3HiXkwwdkMU
3/BiKGwQjE1xUN9NboLWPspn/V5OWqSX2sWGUKDIWtGKDNTGMlEB1IbpUbgnn55JuXqDso599K5+
Y84yeydQbQrGjogplj7H+R/9c3xhBjC+GNykqG7FHe7Ulrf9nZW1+Un3B25PBQrc3PhlNDU2IwdK
Paa16uZ/9eAuR9SbygYy6UHfEOZsW65hY1BylUPANcrs9m5chkfrbTpzW5M/635hQFwijglV+cmb
R5O7yCMV89nfKsRXOl5/YJM17YKn+MvvN90NIi6wRHqz+NjEtrLT1ula5wfGFxMX0GN4UU/TeTpq
B/2h+Q7emBBr2sJ69Td4iN+8vfkpsAOhEQWnSeClgeCUzEqmD9AGW8gSdkv7QGgkrIu7CEs6ccIG
ON4CcJNOoHQLM9fGMrbrSViBMrRoH+FnroZ3oI1TsyhXcGXA+72b4zZ7wHPbHlrdjrfpY/NEAgYz
ELBaS8DR7rT0j8aT9qSuOmd0abpXCt8nWqamO62VNStjtwvdbKnAjI4eEnwSixZYOu0BYUJcfV9k
j2Ax2kzFNmQvLnM9qT3N4rO+oZWXx63XHrqYucl4lrtDACMTqoWygpQWKZf2yy+eRO+YeYeq2ijC
wfA2hCLPOiZGQegmUUkctT1Wza6z1fxLojYLT4gPaoFx6Ubk0Gm6E9Nh3/uafcR2v2pXrBEge+mH
biQ9onXga221tbFW9v6O7t4xFrxQu3EqB7IXVwuyhMWBj+G22mjkVSrz/EZYHIzF/c60YsEnhXuD
jU3fBQ8KQFZTbOluPdRu7YK75sRhnGOu+mtUOzG/rFKgg2ZdAU9ggCRNyZ205NKv6+Scs91MCM7E
Scd3wU7BsSzztxPtaoBGLOcRZJYsPOY9Dc6T+c86ZvdKdAjF3Y//EpBztXwnNC6B/tgOywpUTCJz
ReCiDweaI4QyGhdq1KELZcKTD8u+ZikHwC37GNsnhd8XGZ9S/h6XWx2OCmtETOSoeChMS3es7ZQ+
pIoJHlWRayyIKYu1jS6/0+J2+pFakyWehiBXrJ2uRqK80JmGVWuoDUwgDj3WTBFEzsmfbvJ48yoU
pxByCy7JxJbxiBs23nol29btM3aN/KNm+LWQ2+cy/NAn+hDLP8jhh8K0voLRZZgwZLh9AaVATpox
xmLHqVGDs7H01gOSkQymG/Vz0176MVoS4QAUqOZNfggnQiSQqy6q8BHCKKhWkkNpwBOI6Q2dpckx
UPBu+q2E+K12c+VNY3yUbLmfht5R5zaQ5m4pHBlSGRYfZnllgLB24vSmV0sYAsxDggb9t1tG64l1
aXQcvgb9JjDj6rq9mN3rB5O6NzJtwdp7t6w69UDdW0YQCCuQCvK/jNXKjqTFGBfJu9E6bGhGlhuG
/21BewPSWqO152gWoDBLhLf0NweUazTdh/g6gEHmIgediufyye/1Bekxi1Lizjl8xg11xRaJZC/Z
sNt7sLMmn7QV6+KAYSNxHaHAb1hsnSh7zxhC9rj+DO3Iu1tzzymzu9XBPFukOSfjpqT60Mx9lTDI
W5mCowBOACyA2r3VmAocrGEjQnYePxUkSB0M1ppRpMn+em8mjyNDT7U/jcaWH1HftBfAtLysf27Z
PfvYCavHyibjFdGRxf7XVS+2+1/L7v/w+B9qEvMPZUZhogtmxadRev+r8gZRowHx1GC8sDqQ9XnT
8GOhoFJ5z5JfjVRU08DO/xelRgXjqWuU5Jr5p5/vb6168b38Vnn/+tSx5/xaeddZklhjOGRrHYMy
stJ0WxoMrDwi+pICs4bXJ2DcOclimXHHxPGUe+2bZqIWBZe0EtU0Y3jAAauc0nZcxLrXQd/D7WbN
dVksfMxIIIQnuU5KCIRz6IabNiow6qsxydWz1Iys0IJkbBFHbcyNpvbwqk7FPKxbKpHxPpCOKpjp
ESUo7S4RJ/Xg1OwvuwYquyczx40CTQHb5Y+PZuwdYw+pf2rdSz14tRoTfnsLAlmrCvQW+O8bcl1K
wlVqaM2l9qUq7Dsm32pcgszgQWXhWY9IPLY4PqT2DHOFpWb+rJVAytEF37NoMsg6Td7MQaDzyJQn
M22eR6NgCgTaxroX4C0JjtmlZYvOQzfbBaQR3gqpxjyRQL+MHnpSOcPYu2CwWPcQDcsawSdE4gCu
pKq1THeJSVbUcq/LxT0fIay0iex2Vo+lQPjyzXYLNQ3N380MhfMghiQ/FA8ayOSQ8KxMKRyFDiaH
UKB9B8xT21CFVH6S2gld8TLzc9dg9m6qtt9ZLuI+NqfnUWRSl+56BtoozFaze1eFmVLgXc/hKACI
b2lCOuE6UQylJYQXkeE3P6mUnb7CwAOwuJdPed+5WXUWe2Gj97njZa+GweADludeLz3wRaH5Nsig
DnIShiicpTyQHILx3quOgZSYPNZQv7UXUw1umWetMTQ5goWvI6PEGTX6mCHyvqQI0ouoEBagmSBk
0HiWhWtVGYJlCs+E1CYnZlmViMm+1MVjyhTNKrCdVE3wWkYlQ1bjgv76GXXmLi0aBEGF7j1MbS0C
uY4GwGfm1z/3LOQYZFepMuVCgsIi9H+NIMzfzsL/8Pi/RhCky+BWwJTwOyKS1arFrMHiaNN/3qwy
Z0A5x1hCwo48O/z+Ogj1PzA1W8hkTImYHI7KvyWrk+YRw68jiF9et8br/nkEUYeppsSZDGfcJB/P
yxcd6SxWdoDixXXYrctgfBA8C1Ygmuv8HNUm6TR0bMM9VV+ETjoqyrCGJEtDkJ0nqS2JlQCYpcgH
IQi/a0kn7jm39U5/iDJpp0yXyky2eWPiRp3oNIjvy+x88F15QlE2Rqty8o+DwelDIrWo3rSY9cEE
rlErXhIT2SrzTC87aGjR/DG6kkFtZ41xztn8islOYQ8z6Omq8PVtExIInetzMIaoVEuVHUJrKUsx
/xxItJpZtX2SblQjtWcsI9CRagGyRZDgHov1XZ6avRSVm64qGHGOKF5SBeeRta7b9qEo2m1LFRkM
0l2KEUG3Km4pnTHfmDzLbf6QdPXOy5jLxpHgxka+llrg9qimZYl0arK/KsDNlVA8mhlqXwY2Xn0N
QgpaDMZ9ynw7Dg8p+Vyt6dlqADqm7BnSj70rhsllYNntTZ8EK1oLgZzURTrIe3UkVtlgLYP2m9P3
VWkANevJR2KeGPAuK+YNJZsVKlO3MJHc6Y07hbecaLJIoisaS8YlgXAqyASIo2xlxv3GyuF1aEHh
1qn6GkmyiA6vIeyqWFrBOffFxzDjBpgr5E0UpqfZBFVv+p61sD/ZsVSvfAJpmulTRKjYUdd5qP07
iSic+h5JCRlapCCLxi7hBVRgHWuKdyFo36rBFxZKgFIvxJxNeB8tAIY7JnbMwoQNbM+l2g2OmZmE
MxKx4/FGQ6xKjVd8Y1tL618CC4ZvVmwqtXOLpFjrIwV7vZeCMxZLnZVVojXfWvRa593Z0oMHAMmO
0cDGFwlPacVt3uurhlmQFWdO5QvXPjZfG6PdlYO8RFMOl1MjTIdC2RRep+JLLsGizrm3xrvg98uu
YhpVFPjWGoFFwj/5QIWHjtWKcwoTDCjb/15cIv/7tbjEVPb7438cqOIfMBMoL3GeYYL+ubg0xT8g
HFKoMtRVOUB/9odxcBo4ygz0jf9+piJTMUQTYQnzZ77j3zlT0T3/25n6y1O3GDv/fKa2jdRaLMdJ
9Mxxe4gi6XB4assmflRFbIN6BmgEF3QnMZ7FkeoDXwBqqgTjLjeYOAzqp8fqVhJ6gGzLaJQ2SrCb
clYgQrqWhW7VNRr59qhPxHubkivkWZxN1AATTiPUATGp9n6nuINPJmz33YUXkV4sgJEL9mwzDANe
Ex+CAwAFpn9y5TmCPl1HxXzxfeC0o2hbnnwfMnAAfaWfe6U/pU1wVltl2bHsMCHW9WL8nSOUIz4v
yPP9yDL7/7g7jyVHrmzL/krbm3u1a9HW7w1cQctAyIlbSLjW+ut7IUlWJpMssmtaRlZaBTMQcCAc
995zzt5rzxzCOgjtQseq0IiyTP9AX2GaXSujtRWskK5a8opj9Z2ky9nBkrWQR3J1TLPCMdHXpxJH
M16uVU7Ekt70KDxgFpag4hp6D41+x0U7eMZ2BSkaeQ2IqEalknM9TbQx9XKrmVheyu5StNIiHzAV
BCkhEyHSHCpkIfKvdXKUtOzc47H1ZNIps0E5JDmwugEhjBEfJybRcSXvuqZz0+tEz3JE0ljgI4Xt
RKJox/C7snZibJ4QPVEjNBhfxwQjUyXT/O2jR/wWsIBylTjqTmSdadBgCyh2hqw/htgbmkp+JYE9
6lKP8yurcuFUoupFVryPBWM9deYqoTzIsbZFVvLEbYzOMz8HWresMvwzQNhTdhCDRkBgSsfYlGxD
hb6nT69qqb+lkbWKJWkxWahD50D2Akl7m4BzdHPzFBgABHEZ6tpGgbwkEPdr/yevThbFJwc+2eQD
TzH616sThezPq9MfHv99ddJk/KuqifHhZl/lxPWDyhnbP9EVCuvQDe79vfRFyswE7PtE6ofSV/vH
7SGIoFWGUvq/CWiVgPP9YXn68dqhjP+0PFHSildFoDnm6Tv9hTVAuys8mpz0+cbUSTsHfVVrMaph
SJ/XrGJ2vL1NakQI1YAql9LVY1QV0oEynYkM1tq+vvaRq6Bv3r41hUem2X7aE7m76U7Ty7yg9Dyr
ImR+p9dAsRDPxlq2a3yNfF97eGdUvsWTL/SuBBd7M3BUemzovUcfsn6sdsG6RuwTFMfZF8kn2o6N
F2O+QF/xMFsHdTH6zFpOwVvqqUsx9qduc00ei9aBtuK0Oxqvpj0cjM+udUTyNZhOo3Uxxk1UfKr0
nzPfalYML8LQ3fHqGi/d9jxj/kw7TVudghMTqIJOfT85SPYUsLbWgvFKgtKuO8vp2iz3IkusrTwZ
7yoHJ6ZRCMhCdzKdKEeU60YcZ5fAqiLCzjz9xLdG+2QfX1zCoW1zwddo0ubiUNK9batdO2xIC6A4
10lT2ypbpXpGfngXo4kt30T4Psm7lRRrAAj1a/tQgXR4jTlvZeR1V7bBetE6vG5ZtPPBgzZn9n49
LJmJqS4SBeOZ+Btxwn63sLYZdaWuLgKPNljdHZL+CAMgdxAPGK3z1M46VHhHb4/NJjHWNyTATEFu
vAjvZCURLMWUkccvyGZdqKfgJcg2BVLE2m9S96YXnu0PBW8j3f5v/yupRV0aF8obDQGKhJYA2tbO
6Qy+aG86uRX0EGWPLmAoVhsCxhm7QTNQm4dpqt1YT5w47h18rHnU42WmuaFhM71NyVDhf43h5zw8
FweaziJ+Petd6t6nW/2Q6rtGXdwEgd1zoax0urRjRT4m3YlWnxypP9X5lhSHXnbFTHPDaN3ElAIE
FNvaqw5sKHskRouQ45LXLKPgtmsL8qBtge1FZOKIF+MhZOaI0A5LKn7vSWUEg0NadXKSKK77WbdF
JGS4iWSseg6hJuLbwPZYrMLrsgUNMaKqUF4E8AjyrpGPmCjZiIZ4WVan4k26frET3I4I6kofvAFX
zAR59iSmRyW9x1ecmF4Uf3Kz0EByE+9G8q3RKcqoV9fS9AXSUQgOHMWpJl40+gr1QtMOaZLxkU3c
bHqeXgSGWSgHJ0PlcHCfYT6WF+O8Gfq3QIOPxqbXOSKgwVR5oBbgDMOkDvaCcJirC4UWt/IM25Um
BRPhaT2iAooNuLmXNkXmecQKioHTohGTTLSaKf/cWkbYngGoEGq7o70x6EeaPEG/y9ESjSikhCXB
GMmiz+Dju+jZs6ccCJMZAozrsKx7gVV6muRq8hfno5wUvZLhKADLsNQ32YvB5LvRZY/ZQ3J//SQj
/hPBb4tGsnCh2O+Mc7vU9taZrh8zJNPWn80PgL114RJPv0QctolO1T0Rpj5K+lskJLnke9LIfHLI
F7lrPvgNQjGCJ1knWYeqVdR9tleKq5A4EB+QVKjeIctLh+WMdQsi4rZ8lz5ushZtrZ9BThrjgpl8
9XjjXgE+Bj7ZLefGnWnyEYeTLlPoTcrIEeDTqjfqCgxjAzmTklDcRIuAYdkl2YjRk+yMPjMSchTB
a36gKKROpucHw5KZDXVgM97j5qRHvx30dG1c4eDUDsC/eDrjhoWELXOe0J+yYVxAzNMr0InryVgC
xLnTmd93dgWl8pVpYKouJlK4AmfM15W17sSvq0G44E5J3c7PvwrFGZ0WCawqtk6JtjMKXW3RfQrD
g96qNmJQzA1Uf4w11Lvm6lGz9uV7XXP2sWGrMJWkN/hSPYnv8nv5xTofnrU1VCkN6dOTfhe+cvbr
HxBuPd3QlvsMt806f1W+QrCWKED3YYQxz1j33uByZPXk1WPn47/fgRDlIHzJYBM3U7qYR+yuzWOM
62y8fdC1GS4YrjWMD20Y+uZHnyMt9/WVVj7ikCXcoQzcDE/DkwCJGHoy+AAMyEg//UxYCdqptjZj
w1pjHMiaJyxtTajEcirdwkQNzMBWTS8i65nsVf0+lZ4Us/CDsvZGiTsgjNweDNidvhnuCjfchEtk
W9Lw2iN9jsvU74OSHJ7ZDrG81nkNE2AtZpiOYww818rvUH8DLpT1ZS47xUvzmd2HeMKddLgxQZ+q
uXNFXi36NqhsNS+gPE1onKMAn/FbnpfLWbi/bs43R3W7Fwe7fmOplI3ttXOhl2bXTwX3n/ks5Sve
g1xbSMReIvB0z8nCIk4vdMsKwbPDPIs7RzNcfkPtQ//QPhjr6JjuoSPQHdnqzDWTrXolhxhOkasC
XTaCu8J472S3BGfJ9pXvG5aUplnVr6xC+rbVXWbii5SpKCtLsJYZsEYkDvpHc4tZEeLLovDNwLBh
L1fkfE7Xl3QTk+iD/whEnt/vdXDXErv9cAc4rj8VxS4Y9vpSF9xB8RgWfopMNd8kvEoyhO1dddA3
6pJsSX4V9YlqoyNtPMCN71TPzJlep0uY0bmHW02fCrqbzW2DJ/vmEg1s+BYrbn5vcmcvOaK83iMl
DhvGyrc/4bgeR6997R/i8yS7Hap1JBOmc/3Qn/Qn9QlJXLwvQq/ZGgvhhAHBvvL9o5fu03218p6r
VbXCT8ou6PID+4crCYJrJz4ba2N97Rd7vs731w9+4lw5Xr7nCSZ3fPj2sKeO8Gbb9KmTYMbx8GL2
eXZGoSFNfNRA4r4Dz5RwhGvwAtjaIibS1ObyzaeJQceb9lXWD0p2R6cfxwXzZkSZC2vPJB3mxLdX
yJ9sdu7ErxJHd3FJjjJHoNTe3149zvCP7Nhchu31eX6gK/ggPUCxc7Jj2vsQi7jL+o3er4QWYz1n
jG7LdRhrYSEsqktPGuJtz+Qhz91q2qIZFVTLntizvv1bPFpY+wWbTCy9elQNxs228gyLtjyzJXNs
wmcEPoE1f2bWQuwieBKaXJvmQ5OW98MHttMt822ohVTJ8874DBLHqmzp/vrEtPDQL2DFgwl51zfS
vfkofVaHzL9K9vzJLXNnvmFOCO277CDTGOXwgdVPcuJ1vFaFI0CEsah9sOgQ5/2Ocb3Rdat0rWRk
SJfnmoE1LhYnHi5I9zcKJrD2ZWAWahzreW0lgAzeKohONvU5e0eR7wrBbRfFXZ/ue2FyuIg8fhGQ
apTBmnBlnYCZmqYczGA/XM+mJ3cLHFVzeQyCV+HE7fTVErLwlTBqunpoyceohERByZy5hXQeWk7R
j9pRegZrVeyZjCDBQDd1fasFW0V5sUsX6EdcEl9s9UwrM3qTVv+59aL1i5VduSVoAL5U/npUamg/
d7P+5PHfR6VwjG6zBzhK32SK/6wXb2keIE9VXflnX+qfo1K8V1i1wJnrqga471bA/iZSpJSUbuJG
2m7fAu3/DYmibPxcLP504ert739A+fXtJNIrl6plFOGguCIvVyxSESSjXUGagG3WPcuhcFHKjm2z
6XFqY36NCwXruCqTGR2RdCOtGx3S9dglL8NkciSGljfik5dhzAyGuWkN5m9aIPbHbjKerxWyL4sC
TpkY9XH+kHHwGGa5m/RsO4rJhgGaBtuoCDeViREgxfMStVs5MpF2DJFiGymH+Fx+yLkaJS3uqr5H
d91a9005HCMJqXxq3M6RMhm1w/zZq0LpSGK+L4kbtFs59Su1v/mhqIvlgRCoZja4xK9BWeiABGkp
P3Rx5w60yKO+3qvGtB1M6RJbpeTKU3x37XqMFUtjKu/ScDhoGFZkGWhGSRa9Yu4Aau7GNiSRlo9k
mNLUAa0dNUeu4qjNsS/PIi0w8NWiuiZb6RBPCopmkifGhAHMJqrqXRpWp6BsHno5RmRSYUCQBc0t
4vojVa+bvG1RdkTOQOgfbSyHUfa6RqMBeZqDAMorJWIvZjHIrq0PtoHOHSQlI4dOJAG3EzeKabC2
dp7cF2dQSSBVBwfAjydiGYbAQoNMySyn0LFCdbWxFqUEJ6zk1ygwxls6RZEfwHMdK1UaGLmkr9hf
oLQH5dMVUdMI8q2Qs12pS96UYe9VxUNcdwsoga4hF86g9PtsvvXA5KVZ5m9VaW07oX6ACbubqvgy
BcRTgHCruprJtJmknoWToY4HQsM4Z6Yy8doF5ynZXDVi9xKRLomwRrty5OpStkFr16Kfv+rQbMay
WoicV8NMWQVFu5MaykCqMzoqb1ndPSRS7F2tcoO4/jFIOhhZiCOTQVkV+s0gId7mMM18FpriZMbc
EUIe7NVZ96sheqmNoWH609OamJX1GNc8U7XhBFSJ950+rzsJkJUeH5JOWllkfVUyhYvSg5uZJLCu
hLVxwOUDhmZGAcqXLAwB3VyvOME1O1WNtFOrZKOj+g2U9NDMxbmidhbI2QoQiuZGsK0T9o4sXaHR
XQeI3eU0X4/0CzNDPvQWdrEohYyt3pWdiuNPpWrO+M1BYNebO4Yc21nK24VeaS5BKKVrRtRa1cjc
L59Lzkgd5Sxu5eb6bjUVqi39IEqcym6S/pSDGDn0tqZGr1E2L6ymfxBC5dEMxq0pSZ5UCIfbO9+h
SOY3ttRJ/MmuyZIEh//gfiTmWka5ss4wQ1XRozMy+AvqAkwV1uEfFfB/8vjv+4sui8ovQVE/KODZ
XBgsw5GFcy1/w+P92Iw0TKJy8e8yZ5Fv6JYfNhdDx38sssVYEpfxb1GwSQv5qRf5u+tGV38bpfyw
vaSpGipZGgKGOlZrowe65ufh0fxEVR4ARFu6D/Ku7pY0R9Z1eMwb+lrtLiRFSWFGB2kuXBnhisMc
RXAokIuLPyzl6M4Peu7CC0ngdOfdttlbPu38yI3kVXPWb98yzPcPHNZ6h2lDTLy5/myJd3C/nudw
f6XAob5YMVo9d4TdGrbxOH3SrKiwonnSW/KiLJtd7lcOPcIc2yz9j9NMseWMK4M7v3H5d8pdZTvt
LfQm8OKPXHPMcnhWPfN11pCjrQxS5VB9bOcLf1csi42+dymD9s0SbNuePdZa4j4e1nL0xbZQC6hl
Q1e+Plqivd+LLoBab/I7/hGNRcyk3R18YWedqi39fnZFWyXqEadWZE+X4dAru3yJWIcBEk0hdT1A
1J9uZrFB3keaQ5+lXMK/Mykrbt9B2WUGKw2XHtPNtn8nm3RYZDifPDPy8Inly5tc59YPsYKF/irF
O+F66OUVeNurXeSOTs+q2nDSTlelsiu6E/Om/L7PljXpSb66tabUFuqjBYyHn8n+E0SeuZ2pnUVv
OF4Xw3E8m1uee/qYz+pFXo1nvsiXPOAMOo8nblyKvZHCbHlz+TzQasVCEXmd6IuX4QNaot6egt4R
P8JHYwcZwX7d074j32vX4kG1AT/MaEZFP8mZJxMRcetvaNlyJGmS+RfkL741dxn60/1jjuSR8nup
PliLl2JgC2smbsPy6kduuQjX8qP6VhwSP/ZSD9AEnkj1sboj3X1RL8IXBKyl7AtHzuuoI+9yB5nt
x2Av1UfreNdstKO6B9pDuwsJbEhO1JpCZzyGO2qt++ZGLrtJJ4FlhC9w0Bayaz1gRZwCW3qtjkAB
HXWrvBLo5Zs23+blXrxO6Q6sIcTVfut8lW7S7EsXk5yuLMYjc6nO4enxc3oNeSIIjqslKv3dQ2Zv
NtiShQWy3+k8313ftAsRE9uI5rvi49UuXbp/xc0N/hC8ksHe7KvicdKf+dH/yYUBiyBGIUW5CXwg
k/71ws2S+vPC/YfH/7ZwayzQgG90CZPSTSf5g4aS07+Mu5Hhjsy02+BJf5NQAvlmURZFqgZm79/U
ld/rAqoFQF78w8iLhf/fmXJrf1RQcuHgxyVVUUhd0riGH1duAP5SoOlRvMRjA58xwiVEZ6QmpfqS
i+70KUxfpBCg1+mTZ3lC82Zc5lOjPobaSow3WezpHNRoVoYODnFwIWK3LKIFLgrUFQlC9m4hoBom
3YC5hnWx1PM1OfXqY8Mnoeo3kJyFadHgrbU+LeVRvgngaNceAG7eLJE//JKOv6ih/hdBHMciIpHv
v/9L+mMR9PvX+tMuRRy5OiCji5fo7K/dWyMeUtPX8s0kENOHhNoV3/7mGW+c9t/psr5trt/f3m/x
ET9sjHEzqVamXeNlGKyneJVqD8QwoOfXOYbj6bY867ljfdbIZdrRn7IQzZDQXhzT9GUaXjNwWUzT
2T+mbWPZWxLl+tYxh8bDzZIbT/qWvqZReVW17wzRrtOtqh9VBX3LMxDr0XwZhIeo3EbjWgseWeqj
/rlAXD/6EXmkqqsylO8Rez821BrBBNK1t5MDCxidDKX6TJJTjLaL5G+2oPlI1JuWHQdjK7cvGY28
btkJq7m50+oNB32gpzKdwMkbqq9bkm7aL+IeHwl9N4GRgHIt0VG+NP0OL0pMYRLvpXQ3T2Dg/K4A
5VOBjlxj3c4C8PIrot7MGyHnHkHYzTXVPUUIxacVTh89ZZzAK3HrwU+tRSedzEUpuzI9MGKv0GPG
2+hKZJR3y6sSCJ8X1lFHSGLG2ZgYKwidIBqG6zZk0lV587hOineDCpPDgsc12gVIAOvM4X14r5j4
lWs6w93kWyISWRxLbMVP8Uuln25JS9rTyBzA6y4QFuuSgf5XK38Iyb4yfdLziOZBmH42hEUtPhkN
4Y13vXaXIHsjSKrYZeiqdLgKX1HjpvqexNZC/uIywnFNPymENPnVREdUEFgi+N5M212H97+5P39G
Zf1ye5qgAsFumTKKmd99+rtqDsVW5fZMoZKwEVdrVG2FtFGrJUjilBq7o5dsOiScMQ8t0PF53bRl
SPHX1yH/LLX5+TpYI39chegXkPIsB9ESFyM0itKrh6MiMmDzIQdoyn0SE4lGRCfyXCdESGx4cukK
M6ErNr3/GVoIkA9Si+NTSv8Rylz7d5co/flC+f2t+mmhTHLhqmqTABnmpsU9SY+cvYg/TZWFdN+r
NrCFv3lP/ny1+v6EP61WYKWDSIp4T9AJR8KS5Hr5ioX0GA+fs+GDL4wVP3wdmdkEL7RWA2w61wc5
xnbvyO39ZD6r+fqvL+lfLKDfL+l2O/2wmhl6IEaNziUVrS81Kz33xpKw13WFsGAzT+sw/Lr+KpZ7
H//P9bP4k1Vb/pv3AaXs7540yJI0q26rNgwREcRvsVPRxuyy1m9Kv+xgJsZ2wui5W4XSbZcZ5Huz
uquHlSm6dfeGIDVXf4FN/ctrkihpeNYfBbff7tjvB4Ybw+nHt4IU1ZoQGi1ags3HXJ+wyZUiLoEa
wYB8asRdEvtYf2K/3823fnVH1patbpgM17tp2TCWKte0vTXNSTrNcMjGcIuSccQD5t+For7rp3yL
JWx86eEiqqSlnvk/Fgk+iVfljGow29QLnQ9pki9AZtyQ1e25yZ/EbHez7Kjf3DRZx1E6cadhpzJB
K8jcy+mpJZs6uAzhUoARbjJ4y5pTSbB7247Mmu5H0HSE6NmBfhTDz6xmyqJshvjDmD4CVjZyBqBy
WydT3qjiUzj4pmob8C/yJzSWqGndnvlYB6filjOLmRGdAIYi1vApceGkGwyimrs+cUrU9wwQgueS
p23iD40DQTGCg6PBZQucp3Ws0E1us63dfMozKocJiE70PCWeJmyacHlraqQnZtEx5iLr0tCM3ARu
4eSH0h92rAfNI5dtDjurcWrTrgV+OYsenPoheanBGan2ZUiOlgCEqKQG7HbSI8ie5JSd+OE8ZqIP
FdIrYSYH9qZMKGrtiq2HlzoBAW65Ik3BrtpuiuTY7KpdtMYcKDKOIfaIOTm/nwZpg8DrgLgR9N5c
oQj2IOLbNaOnmfYmFGjR9K4J47i1GT/EV9PprhQJ3VYMIJnM8eSMUez1KpIIPUtEJxYUHKJ4seRN
zKU1oANNFp8SrFPkV5814XTFEY4KkeqHZOV5DUNDfRtd5Kd4v32eXPNp2NZ7ze10V9w3lqu50VtF
zZqUXlr44f2pW0ICB1dsjYtwWFLwkNgM9STnzxFSAmYOWZnR9AFSCj+VKUDuGLnpThtW9X29q8iJ
oK/ELOWkcAv0xEGcxKpcSEa4VIFvj7ojP2ops6LxE5aHE3GnzuHVG/QdSfdezn8y0tqX5I1JCmXi
TNpBfJOmdcE9FRTLmPRkw6Cx93hNDtKwKtv2MF1xdkpvtyG17iDtbcP1lMN48hrrlYEo8biTr9er
fhYWlixsdEJDwDsdABHxWqpD5afL+tTu1A0/Ib0HB/WIsQyf38RYSd9X1bqdLkHl0SRkoAMpabiL
niqfgWL2Ya1nNMIP3Wq+x8IoQ3MBlSw46iY8Ceq+3MUv+mOjLzJew7QZ3sJ1vctPfJvFkGdZ+IO2
VJexlw+TK1PRFh/3kx3fQ8+BwgrmOaLqk33VFrzwYHk4jRc91atoI4BYaPeOy3R2rd3VT9jpNRsq
PJofPvP+9hi47zd3JMbf99Jem8RI25vewiZfeKmjLlUwH4oT7kv7tWcIKNv3oS2sDJepgHv1BZob
NC5yJ0alaZfONTgVMA53A7Ir00YSj1/4jU82rk+ZidIy8UMSKTGtH4ZV6GluvFAf5U16al8Ygc38
UhL7qvOLs9OTuWlWSMCvDjqE16ujP9KiBkFGvug92q6UPcwfmdOpbxLBPMUBWtrSuggYEjtbPJtO
6N2mr4Jzfa+OND2ZTITLbBtnK+G+WVUMMJ/ae+i8TGDB7e8YymdQmWz4PNklfGU0AL/qOV2W9ypA
IhOg5j4v78Otuhc+usfh0TgmOHBkr34QFlTTFOzCZsZhLdCu4Ip3wZu8TY40odOz7HKRm+sdq3du
etOb+tgdr2DeV7KvL62H9kxo6VsdLoHBl5/SLtjMD5HLR20FZnTBme+h2BaX6xNdgJf5kzstPFV+
ybxYWyQr3ELxl7wSn+PGsa7PpBaHUArii9gcogFBBcQx96ha65T7Eeg6wW7EFYROlD4EN1oXRvYh
/oqUda1sh2EVU1YMvjwuWuEyarso9evGz0id5ESZmDjT3/DA6VQUI4gU9gberm7dYE+K0AIGBlNr
EsKUcl8CTS39G2uOfJaqek8y99q8Q64R2oNr5MwbncFV9E2x6pSHslikjDVDwHuhV2ebabwbaYVo
PAEfl6bfR6btKirZi9ubX64OsUGrm4BdsTgIQHWGmTBsN1Mf+9DRc1paF8gILGjpF7ecAMDPE8Nj
raCbIhYtOhC7cTPnBX6DC9QJAfJ4tUTYNJ0Sh0kS7CEZbM/CaD2UWoABuPEMb255hM06TeyT5jZn
tYFv8RIMtml4NN9RmkjqNn+eduJwiZgqQ4cTbEqtsPL4E1bADVhKE+VKa8bch/MbHhSbdEv4fgxZ
eu4MMdpcUwLcfNLXjf5dHzaVTCgmUU5A0/KasQ44B6j/6fvNPhPPIseDTYxBBgs/lnviQ7q7cXju
ZMtOrSciEG6Ck51JJcCr7l4GAxmEtLP0J6wKGMkJsscekqbrkem/9WzkZ6s4GyXhrwmw9udOXwvS
NmGoHpuvcj8Rt/Bhye9Fu+XdV8sFv0NNebyOW80Vo1W6tcRNJi1itE0U4eq5tj61CtqA8dCqd4NS
OyKbaaTBl/qar+Q39Mk5oJQZ6IySbWGO78m0LRkoNl9juYRz0bOW0pxjTLXkPRlPAVELV/jN92Oz
M4RdK2/l6wl/H9F9KXY+oqYciGyE/9XWro8WhXbAlCSER+ZNQoAi6yEPl1RVSbFSFF/L9uQdG4mf
lRurOLSCo+WEeh1Gkn/7Ah8TDek3JlKKjjD0YYb3xKYjkBGRy3sirVJjBThIGTaWSLQScqaw9Zro
aQjughq9FIMitHluY62vMBEbXPSV+xaJXsu6DkS7Fc8xbswPiwxc80xi1+yGH7KTzCuwTCXvWYGi
Tb0NjMx6icQD9WFMXtH80WVPYKDS3tVKfwabOB2iZKf0p0gnQfigyYsS7N2nNpxuE78S2dn52Vpn
131q7Nsr81gAAGsABxHDTT5/qVMYm+ZVO5j7QXBm7v/WlkAi3PSKgrga1+F5djgce9rZJP/oy6LV
jRoY6ygC80+z9XTZrYsFUFrrsxNtSYd7vOJtBHgJdQfBGQXVaxNvZ2CWpD8QDYmtP0LCo2oLk2WA
Q2ztDf2aX02pPhLkhB8W3O+4mINzZbEn30VMnt18UdM3J7Rj2E8KE9KThTKuXYJtSRPfFDw4JxkH
IfrxHHAFJ+i2CVTzFTaou2JJu2EZ72YEigftuVpaq2nzVa/TdfjiPD3Bg6cVDSgy2Rvv2rvyXjxm
j6RjtPf6I6vrul9wWnitPWMPJuwCgA+576XfCziQ/OzC7jC5vFVMgmnXr0F9uOqCzyrUFAmHPWeU
D+XD+tDfsve7DbC7wy0JyHZOnGtd2W3cRwdO3hK6Q++f7qhU9+uTu9u5ypFAu4185sQCz7N3ifRx
A9u5c5/qLWvJUV8oq81udLNzcq4PUD0dtLXwPcMLUmLDRvCzNC6wgn3rgTmzrbaesC4uo7dmn7u/
f7ZoudMPR1yGcmrVbNVD+VDIUCM8xnrq0zp35o8Hww5OBIU4wcsN6RPBMMMZ5W3uChBl9t5JncE+
Pc3Es/jldnCaNb1k/7aaa07tFK6xhv17E0fdNqi1uc+f1BuXKAg8kBWG/bF+Lm3TBsTvDqu1c4fU
5KU5pOex2Ff1KrW3N3ERcrRlApYyUZ1XZHtX54rSznM28pq59gKQjX/lfarTD5VDjwwVsnScwq9W
+oHO4vWjutCa9KrNmLLLQdNx1S/rSTlcz7uNsHzaqV7BYAMion19VFbtJXllnk4DE5A0rhc7NzzO
1/60MR2oCfAvqNTI5kSKxS1jTydjGzivHSdW2wSrklyuz6Lf7ie8kS5z/mQrviu1zS/R5IK0Bb2i
3Bf1RXAelhxVrQfEbNxLzUWC/McQIUAY3rrpyrrwkc7VO6W6N5fyRtyw8ztB6n4VLkwLz1h8K8v/
9+/K0eab/OO9KKc6uobtT1/+z6XI+Pf/3h7zz+/5n99/yUN+/ZHua/v6uy+8vI3a6dRRIJw/my5t
f9Oa3L7z//cvfx1kXqby87//qyya9pVl5+Pz931y7GCGBJWetBUVx9VNh/JXA1Lx1g34cUD6J4//
tc+OZ0zWyL0SVdWSJfPWTP/u1+C5GMhqIpaNX9Dz3/vsyCA0E0yBpJnMV3m63/rsGM0gjmHvMMjU
vHHH/p0+u/yHNsZPV2791OJK07mVVatRllNVkqzb7TQtd9S5GKlsPsm5PBB1yem23M9W6+KWf5jT
Zym5h25gC8HJ7E+idrIyPxHGsxgU+UI1zecqVBdFhds2L/E7Go+dplxqra2fZFN4QH+6SwkKltuO
RKMOmWe0I/9pEWPuDKJ1OrI9MPXHsGRZ2UMKTXS8vs2juJZTpGo6ebGpCgxBWF5H9X2oomUJFX5E
r1CO1epqJv4w9AtVJICDE4Gke2F9J3FWn0ccq0Tb4hRJqEPgIQvjp6GXpG19TGLt9Oa4pSetBy/h
qK4E+iUqw9n55s+HplcAls+IYErMaK3WljuDi8lYDiGYrauodsoaybBipffxID7N0MRmSOK1HHum
Ue9E3PDEefoRHgmptGy9Hxq8C8hjM5ZIeu8Erbs57dZr3hLj9CpV0boKgA2bqjsLtOVlYEza3iYy
01NKDAJBhP4Wyv6bpmh35UyvaYRyMuocqtuKTHFa1L2AJIX+QIaEugLbEMEsi5TnYJZhUqz7q3oo
VHhaLF99iEOjE1CF94r0lYHXr9m2AnXeGIOwnvUeaIJ10LPxLexMAIMCuk+jeE07WjBzJvkkD904
Mw5QrF02aZ4RU4DpRKsZxsbMRmrSzpGUkwYSOyyri9Iqz5Yx3scAqGThlMgh2q99pHjT6KfS4LYl
YeYFSASISmaaE3z/VnIuVZU85Rt7fzR6u9UAK/faKhsaxt/ytouOZqD7QqQ/iSZDxZYksmu9HbLF
nFC2l7VPjtmeCdtSMvAEIUojEXbclSNRCAZJaANtE2qk8nzNDV+J3upEPY2c9utsuuT0VAJaHISO
KHSdOfOFhjNBiqtNshoK85KMjTukX4VeUXB2h5SOf1Kxvgr1RhjCu//kNfVbGKIOloCsc9386zWV
tY5O8u/X1D88/rc1VcJsKwJelGUWVuvbhPK3RVX6B6PJmzGOoeGvpPnfFlXtH/yHG1iR6aQiqzJL
3W+LqvYPSb+BGW7TUvHb+v/bVvNrK/iXje1ftIb/xKL7u0u3fvLApWIkYPuU5GUwGvsoUMGMNOTR
Ngys6owOHoYKfakpwaFGkMYRMeI2HlhGi9WAo9QEbtsl4SKA9daHuNKj/8fdmTW3bTVb9BfBdQAc
TK8iwZkSRc16QckaMM8zfv1dcKLrIV8l5VdXJYwjmSIlkejT3XuvrTNfJRUkJINiGt/TILsRdXSn
tsTr2rHJO5uxIih3S2cOFsTu1DlPAs9vgUTZV1CKKOWmVNJLKyvfBq1/0yoCdcAq6tVlX3gcn+W9
WkOX0ZgoGQWmrhauXVJjHJ7OVpAsfY+knxQIO1Amw4oPdRy+m1qduU5rbhVTp+GeEjeCZtub5aVv
iWNGALuKwN/z7wdCjge6HHNq3FCYaOfR7uf5tTojTZikkjNyoUzZSxerm8FO9r0Mt70Z7OtcXdXT
o6bHL2YQvvZR7tbG1zkZLAu/BtUcBU4MqzGUb62anL0IYHMxPY5znsg0wJtQcN9VdFDJnSE3Ps23
SdTKxSDBMxrUFklMURDcgVsB1cjoAl2jGzjGhtyza0kmZoJ5OOYwGjv6IVKA9Ng0gqWKT20Cutvd
B6K6DHLjbNnpqYlenFTyyxmzcuFX9QF7ttsWfcDch/ymYTgmqc0ECKxEQe6H0kT5cuzoGuaIKD0u
LuFkEDxJaGZkGqvYacEFjddjeG33ABkbQjjj9BjIAWn5IR/ofxQcO7VwvajdmAMxiQrpeoaK7UML
hm0dBvtkT+WOhnVZqK5uvE9quQs79SCV+jbI4t3oaVvgaYfCGM9RY3AK7cOMzKf6XEwB9AGdCTOq
VZ0TbDaDGPt9VMTvMnnOm/620K2HoW9OBYnLHSLdzNEYqfv5rkxphaLi0uqZ2nvhOYJbA/b7qFgI
TiqwtL3DiTrXzpJYRjAIiu9x1WdwWK6bce9H/slKJzQ2zjN8RYjODuKiCcJgJTYVfro8ERtRB1dB
kZyyJj76SfVu59Zq6F+CFGjx5GUMsiPEtuFCyxSciAYhqMHaFkDtYuM8jsUxFyWjx+4qkeVHj1PN
KhjXWM26VwFFTDK4QXWAzMmqNkHXbqh1QDDq7BQPzAwJSCGU8jJVnfvYSl6cYgAY6p8cP2D8Uag3
ip7stFZuayNnONo5NLrUSWtQGe/MYgOFMZIIOY6XWNByX72mjK58q33Syzbcjq1nk0pqiWj5J5cM
Uj04iOs6Z16qxn+UDOufJeMf9/8sGdoXTrpsk4E0fNaFz5KhI2oh9sQiZc6mcMwRUN9LhgFjjGxf
guu+gXx/LBm6iV+a8oNW8RtE5zdKBk/kl8Udj/vjt47y8afFXac1dq+GprcpnfxohCOIuokdv3is
xxHzMpQAPSOao5k+zE47o4i+NxGqmQZdblIeDNN+lz7TR5NmtMFKNk30gmb8xLGFl2mCKpeg0dAo
3bBQudDr3rnB9ipidMC1g/RCW6LChzFjo2NoLGcZtY+SjQrnbFIR2lsJSDDLofgmWbsMJ5g0hnNw
GFzGmr9Oie1gF+b1I8BLzF4aSsBZIVhFT7mNvoxCMjUIuSkkY7GPg2RT4z+rMD0NCkLkMkFZNm8u
vPiO9dq2cLzLHktIUrO5ymnmlGwTD4+TKG7aKN7FyXiVoeRQUNnXfQ+mXK6C/DIGL5pHxZOs71qQ
npwMPVkh3AyXVix3epNuenV0217sOo6TbYE6hd1mUeQbBryVfYJkH8gaAgyJRFX+LIjPNejYJfPb
qQIFyhu4ldXSj9qTElnXlhI9egopfEbCQInRTAFn07ZnQBBALlaLdR4tPYbWy0D1yUHRUH/rXbJM
gmkRgskZHPiGiA7btkSNkYg9YaiQ7ks3zYk6UT2AqR5i+uEQI4tp9Ja4DX/lRNNmIOVCxePI9M5P
T218NzUUqR58Q4FXDadpxjheJuZCGMZJC9orE7uPRajIavTzY6WZL3ql4k2uLnAuwvVoLvj4WleI
dTLuS0dzFY+PhwETX8VpVgG4zKAarwbFXsRc16CTOw2ZH9qq4LBB/dilof7aTDpjqoIVrT/Bocgx
946sycp9a5tfIx9Dc+sR7CFG3P2Q5wmCOrNVpu2or+H4fACphr8vi2cPKI7SWOuw4wRvERtrE8Ti
kCa8hJH3LmO5Sr0adS5aRjXaAItbj3a+9FGNZpW40SrFzdsNRJRGMbdVNu5aXTxpVblU4gYyc8O3
GTIP9O6iUF11hORCWPIBI43xC/3OxhfMUjpcrCK4bohaNNtTYpI0lUAELXw3dbpzy34iHO333unj
pd+QX0YbMo5IGVNewVkFklP3JYP4XnMNM7tLVf3e8Fs4S3W1mQfRQ+nfK374ro6ISXyWkumbpuvX
Fjv2KfIxanE4otsoIlo/cPPeAMI52o+0dmHcPjmOsgz9YdUOMSchf+833lXax2uDeh4QoRpYOVNx
Cz/L+FRgrKsUevlQcyUvwYoxpuZZOEeMvdElh0Apl8kkEGkyPY3G5KoAWduDIhxz9UZ2cjEWwdYL
bv1aP0xBc+tF2rNW2W6MUjkyi8cAMEFpnJ2mu6zSehcWKF8j8ScXL0M36XNg/ejo7P9rhgS7EinP
T/3OP+//d/GaxfSUREm8Ian1Nsyj/x8i8SkQI+gkxSeF/nvxkl9MMCD0Qv+MNpRfCDbUHDg5mmp+
Axn9TvH6J2l+fupzdRXa/IhzWf5RdTJlVaH0dl5sMsEuUurjXh0NhrjlcAhkVu3jZrzTTBa9qsJr
sKwXTX2jTiQvBUG7LfEUL3R/eAsDcRmbzZ1DDo9myZtOvOidiCEuqhs9ad0JGAJ+p5MZpG4AVc3O
5TKmgvVKvFFz/DqkCLMHYAPLWhj84G3RzfNOwicaWG3quG8Yvdq8fJNU2dRQt4eIdByWx0n9khDl
rXcKgYMNEgwsYb49U8khZRNYHTaGCaGTlZvjYY9O8Sd1ZXXqHARqWrweuRhdFJXY1cm0afzpRsIH
8nDy11noTrWyTXUHVEb45AHymjBpll2ybv1+4WdUUkOBX6BzeK7FZWG2A2l2bHj6AHCdV/eINOK7
DIN8YbrhwvAcTLG0IFsrzzcBWJNwaFa2MzzEfg1pId/gttjlGej0ChxllAZbO0gWqf7ggB6oLLb6
0Emq9ji2zqPNHMuZF+EVoPg6NAjbmo7lSJ5yrum3RAauZARgTRgrisECb8l9JJ+VDD28UqQLXW+O
ON++5lGyb81wR0O2UfrEVebtvY6tXK+WJod807o2zNe8jfZ2xLCo4icknX0SIN7zFYVMEHbvSuRP
7ijDx6IVr1VhSpaN8HZV/yDJhy57uJuy/TBbeUXjGJILqT+Xff8gah2ecBbdt8XtVB1l9DqQ48sY
XXnXongjZXWbcR3r2gqajM48ucd7BwMg7TZttzOZGGl8eR+4tJwdy0JdjH5GSDe+LJu0X4Gjbjg2
FH+zl9suAjEBW8FWsGzBQ62hOwyFm7ZU3fI285OXAju0ZJE7kCY5SnAc9r1pvpstUTP5dW6hVNWG
Y56EWwfNvjZ73PX2opYEB3sxcz4Ltj9vF3ufINlsJGkKxgwcyU6eoUJQxsdAiHCGhd00GtcGY4dE
6DQz4dQMvB5gDOCDxlaz7mtWRqM6i/oVDgaGqzVseehGwomaBM+pnqOB8UQP9WsjAXy3CBYyVrA8
REhnElAnwgbGBTEAtsSo0PYGe3VvYTsdHjC5LKxkD0LyoQ86dqwqFLzXCPXC3NWo6UZhBdz0chHR
6GZQSkuLIy3NlWiGpYlr2oAAED1IumtpvBcOsVdgqdIGNnWbolxVicG0wFal84vuIsFRPD8fBQd2
Da+aCPitFlTnKofXEysXw7hrtMe8JkisCAjcapY5LwAF5phVilPBEtj0UC/jLnQSH/IFru4ovRwU
WGIgG7zZeiOuzPZDB0IkdW0fSO3QWwignGlVmvLQIJYKa8TPYOiH4bUMNYIeAMwi6oTtb8Hl6iJz
pfbx/UiXx9eKh/KWF9RhYp7I6DTlJ2Kv/cS5UWIfBwWn2gJvhxIqN6Uj8d7rbq9xuvCQJHGpvkoM
/VUGKhAwGN6qiNaaEfDuvfIU0gZica0D7xlJFZLRgJLdznDsAGCnAwDG7qTxro/bbTa8OMnw1IRs
ispqeMwq66nq5WPIMVwhlI5JBeR9kxVzDt2w6mH8RMbKL9XLyp4efaF9/Ln9J9xmShi4arYxGgUN
9eS/rIHA8NHF/VjC/8f9P0u49YW204aqKjU5W6eRi/7df1rWF4tdDqYJnd/xX06M7/0nJC9KK9PO
vyx2P/afwjJmhbQhBZYLaF+/UcIJY/+l//z1qf8iZ40qEQhzctJNnXG+lQpXP/ri1VCG6ybRT7kK
iMEDrxISiJB0h7xIkCYM5CE5OUqfKlZKt/H2jNd2hSEvOXTixhooplHB0p8vfR1L/9z2lOtWtQdy
ZkJSB5R5GtYqNyMUolB5H7RbghTZV2NW1kk8SXgbqiqaAcLc6iFdYIo+leOd1ZREAKAfoKXw7b0l
PLQ3eJAi/caTN56m8szvR4SKOvpsM0cBFU17WMX8O5G/gan0I9ehgcjnaazXwsoxjLUnGQ/bOSmu
1l6V1HsyBZEtbJt8pye078pKwoNdeu6gGZf9WFzVabwaWBLF1XSngbeYILVeqPi+bCXyNqEGpsyr
Vr6SpuTNJQK4jbdLEu8hz0oJm3WGauUjTmajYXtSfHTC2VqjtZh8QSJjtjSC9jabzGVsda4h7H1R
hstWKFdYO6+UtH/0QBIN89a3D1iXDWQk2vKup0wT59YSEDYhW23Uu8n0LvNU3oXWsGtLPu2oxS5S
LTcfEB61+DjiDLiDQYRkde0kHsn0M8KL+LeyjI8Snb2Xzl6wify+uiH1zNzZtrMQUtnEKmcovzxW
E15JMl3K1ruyCVyWsU0O1lQiApp2XexfjQVMwbhDdZbAJJPNZhAZcga0cjFxDCpaqV4vD5Z6FdH0
+eJj5MrskwVSoeLMGM3ZVbMfDYBtI7ljs/oUZX3d0Wj30Y1Cj1eHz7xin6Y4uMbodBwEmisvHWAo
eWc1Uh+HPHWHIDrJxt+nDs4WEv6ihuRTeV+nFlyS6KK0kbvlzWuHfsvkpHmRd962NcHUtZweDSQ2
bEn3UWevmhFFTX+2UgTGiNAG9meeV6wThCqMbsk9NVYduhi6Zhz1iCLxw42A3yM4V5GHRAMvqRHw
F1Jl2BTl1yJjqq9hWSwDV7ceA5/QbN54znQtFKg2CNiigCQQWFBhIE/CwtPc41oU1V4MydZ38oeK
AW88oqMEo5tiWkTslXcCFAjHMEPkJ8Usgd82y8wsxoWiiDu1st88BcZySdFwPdSzud28KXVlrU3C
52g2owlDKJvny1LRgUP52BWn1NiF1hVTnSs7gcQUAmxrkBuJLD2T20CAY7AZE/+r6RRPauVsKoLO
2gYSjmP6775CIfPt/qAKcExRADxH8ZHM9SESEtW8tJRe3fXe8BHLkNDSftXkvKFxYspkqaZKeK3V
UXkqW2JhRpzxjCpWPlU+5IA6eam3Dn3nT+46aQjnsAOhQuTA5s11+19KliUkF/4fSxZT0V/v/zky
RbmgQ42EDDmzbn+RLvwUe/ZZrtAm2KgFLDIf6AuwnH8vVzgHHZNlHZ/9plrQfqdcwSL4pVz9/LTZ
6v3ccVYmPYNp6iTOEHMiGLD4BfsuyJLJUH0VhkajVTbYix9L0E2NNUcMJZuo0tw2tDa9ke8NsAZs
4zy3TdEl4LtVixvf7+5y3dl4dYREzDh01Swk155A1C24OCc5l6BIc1bwSiyZzwCJe7/w8IDbOiMR
uoxUX4VRc+nZ2p0qFHZst6YstxJtD5OYi0pD7SaRUw1ASgxstU6D+E5faiFD3IJay9UyR4ofOO3Z
9Jkhlla1K2W7T5rhObLfHOs6j2KceiZe4u7skfVSRslBxCTYDj0EHiRJMiZZUwkfOiQXGdKLAglG
hhSDH9Wa48mTOms0Yrs7D/7Kmq6t7trzrk365kCSH/jIXIvK2Syld9TUnmSU7qC18lLNxjcQGRcZ
+vQ6x3Y+XecdKopUB6Yry5WO9t9qnJMfilVuWZtR1U4pqEYK4rIIlJVq30SOTWQSNg8TEW9gthgb
RyBXfnXOMp1S0L+HYRWzIbxyCGcxmT2HRrCzTGWVYFVoPefaQk2dK5iqcy5LnfcqK2Vlps2TaskP
WaZ7OWSPkz1smDis60a+QUW/4EmuY8whhmlysVhNjb1WVf/YdO5gY1sI/Ns/+rDLVt7WGQChfGJd
/q9XDltqTJ1+vHJwYvz1/p+HXZuNCssUU7VVc85/+S56mqFDlGFUT5yy/4Jh//+yhXwWx1J5s1h8
XcOY3/Of+/l5XoXbiXR6W5oMrH4rn0WbeRe/uKR+eOozoeLnqwfNTs+T7ufDbkmXb2F5r0eQbQnH
Lag3m2FEc01kW6RlbjdId95VxKZ/bVaX6iQhhSar0BxxGtXH3LvX2cleqBGHmq7adJN/0BS14mQD
FrKo10asHfKkdHVihgpMrElW7jONpEUPY6uCXcFke5Nc+0nJgDjigD09czjClPQMHMlNJm0tArnR
C2Pr+DBQtPbBG8al46X3ZltukkCsihzhL3LecXLcziI5LgZjG2ZQhcKjx2EyjMBbKOKmLVUUTelw
ymx/W4KA0Cd/M3TdslQhu5ikD9qRD6+6ZkxinsnXccscC4+XlQeW+FBwtGvfOfodc2NRHiaIZIWn
7+oMz5cKz0dzDqHZf+3j8C4xeIaD70DtJyLJSViqdKMPncVEY51xBS7KrhHwILrBLVK8VL7p+NvK
J1bPNs3WlXG8ai3/MiNoxdBAylpDwHSmMG5tXBhRMR2cOoAkgOyhqzeGpj7RrNtALILyw1RJd5TI
Scd0aVTWznPkboQNGUWvcOaGTgNeiMK+rtEAPJS1hc7r3Yk5fmvrTD5OlYmN6Ky1JV4Sda06/V1r
Y/YFWNlLzDZxt4nlSyoAdFrRslUE6vYTlOYNYoq1nT8aWGKjnPhzWRMCPxFPVrhZVL8qwHxTVFBA
U9WGcY2XQ6tF0B9mSNZBBmsgGpLhVuE3YQrmMPkxITigIj8ijs9IqtZVQx51i1q0aS+0ND74ktEE
/KXcD0/CHK6zmi2X75OnSfRxfDJylS1He9QpH0RVILgnhS2uL6iki87InKXuk2/h2wMy3QbARcsv
sGTCZb8LY7pUEXMjNEmwOBhcqWu2II6Mb6mbmz/5ekkfbgHLBmPGyvc/rpdM6n85ac0wml/u//16
KVXV4nj0t6KJscLncIA8K50DlQrCjUf9Nvr/PG0ZXzi5CdROwpCQ437WM1mwd/jb0pFcN4E7/MZw
gASsf1wvf3rqXH5/mu8nWu7Ead0SUC7knXCIJ2YSis7hpHWMYz1min5yHRpMoSJ7WoGJuGhzhOUo
/wKBe2Miirt9TEy42iFS+X6pROOyByWIPjpvFUSXPdok884OOCEp/rhuGG8FRrxXFQyjWfqqRCqJ
7AoWQPMyDI4jlMSIUl7g2elwlM0RWGU4HkZTLMMu3Gpy3oDbGCoMP+whPMaoN2Iwj5wRGdTRGccX
UVQd7CLGGkLQOKyLZ1PBIsnctx+JhyECPDWiHScKoPvLig46FFunE3dKn4Fi7FaN4rlhJ96a1Bau
JbJVGtylmXKuh3xrZe1b6IdXjTcc6RvTyUreG6KdmhhLjK4RWpiH/nMV2YtGkghWdcC5fJGjhoVb
pZRMQOfBMA73jHG4oYf8dGHJNVAfo4+SbNDqYlJYoUQ7q2xOU08oXXiurfsK7/nUcXgiFIDFhMq3
lWHkECMoVgyDfRmLVeCFy6iLtykKSyZRHMJy5Jgjjb+trOpGXzqJs0h6bI97Kb8GQrtsA09ZFB1r
g0K7bYIUt3t+wVp91yQTIY9lczPWyNOyfGeljLk99dCh28Xt4z0Nib/V1LOfv1uJZNFRhG95aZRL
0dDKiXwGgNHNqjJdWaENosPr3nwf+4uDuEcbpr9c4n+kHN1RpSaQpIODZEdn/celhvJCo/Xz0ewf
9/+81FhEmHBFmFtG+TfB5fNSw6fmVBRk6iAhad64CnxeauQX0tG4PrE1xHCEOOf70Uz/wqGMvlP9
JEz+zqVGfrPN/2xg//mp/7JKDIkacqQy0ZC5q3Bjr6GHE2MqFvVFturv0ufuqk+RGV4gA5C3VX1t
F++K+WYw+KgAyips4WetSqVVFyE+qC3KyLImcxgqwQW5FoVcePUqH5YxdsCOcduasd1EOqyCBHmn
YUMkMzmbHT9tuIAJ3yYPeXuozLcKcEeyk5mLfUsbXkY6uPvaXxX4x8wVGIqwfuvNlUHWNrgWdUts
ZsyZJyAq6Cby1pG/f3ZghzGv3FRywfuF+2vHYFFf6rRhq/IyeiMbeDrYH9gc07M+rayAg4ILWEQF
hULYG6Dcbld350q5MtHB6TuE8QYDweoWY1JbfFiSXFgTkdmR5RzZSmTH5i+cF4J23aLq5pmy+Foh
ZrS9y2NlbxJ/j+jHLC4bvDQHsIaBdzUuRkDXO6DfimtgWgI0LK4y8OjEDsD0psVEanoxvgBRUVfx
nAR8L+6Zy8LjG+9zyOtv4YirqN01xj2yaeWRvpnVT/SW9me+E+9Dd9aKclW8pfx2+VVYKIDSZ91w
k+QQNdf89AI6bOQG22aLorHo1jGqboJVl1X3mHS7JHRzeAM3DqCwcgGW8oKDJSj4EDfnUkyu4qz9
jZzcUF73k8sjh5faGjOgehFtY2JdtiSLrtvjV3U1Lkp3dsUhtQit+ZUyhyXcP6t7XlaYtZ7DfUaI
M3Ovb687gj3vFW0pi72eWaepfGrrYsFeEy5W+Y5js+/OeboT4O2nhWV8GOSn8ruz3PfXjFVniqEc
tnp3RZ0c3SPHbbfdWfXa9lcaW6JgjVrmoiOSFTunv0zu65JA10fVvNauqg/EmuTddjNpAyNVvTgT
raV5d4kjmBK2C2YgyDOvgJRNL+WTdhAddJSFSastDh3SfXIZDcdNXwsSJQSSV9CW+jl/g3rTyxMa
Fw3W15NxqWKtm1RjEdHIzDpdnxT36kPWLZO8+fXRFS9+BwNUNXcQ39gsz/tT7cRt762Z53EbEurO
EB/aonbilo+M6sl21ma741ZUx7q65TZ2vmrN41+30vlq+5QK/v3rk9zDr2+5DXlMscNjyNfOwk32
jDed/ybTjtsufTX4w3Dk1rBO7Gh9XCQGcrebobqLWNfxoZSMXPIU57/21724nf/w7X+5F/+wOQxw
SFjjLX/iFkhyGa2YciQ7aMwcExhkz49inXjErmItwQNbzDXWEemT25xIDXmXXrH/Dtu9ae/69FaD
k0FyF/7z7FqdiCQ/y4njDwbEJZ7KKLyBoIM6bv6uOBo8mwLouL7NXJbJw1rZ/sGbN+Z5ZOUgtOSl
hk3qP8aYYIkpTj9WvP9x/78rnq1+gWPGWJIR6TxV+GHzxqd0m6mC7VjMJeeH/V7xzC80lpAoEY3O
boJZFPo5jDC/sIyD2MxIFCvWPOX8jcO1Pj/+T8OIX576HEv7o3gmU8gfTYnu2xgdODyfCxtId7tW
FwHgvLx/99tqNTnWy+BFD501XZWx/UDLsO6nFGplxD5+1NeKCNq9FUI2sOY4wm40EUWWSFLSON9A
tIWI075yeoeaYbkjSebSYfrf6Vc1kjJd5o8J5ugO1cAAQqHrKEkBxhgdwZ057JsQU2LeHxwikx09
f5Rjvm9lchaatwgHxDuOdDPCE49xzlWbTPrYIEFCKMsWXUdNiGIIvYOns7B1WoSOLnK0xhWpBaiB
8OCYDqal6KWcAJlMx4E3o8pqn6Rb0UbMVId1AaQOxXRx9ElI8Ox7zWIdj75ShMdsJOVgiJ7HcNom
HYzKXGMxz7yDd2hDx4E3f/hqkMNexB8RfXAS98DTUSD5UoEPR/72vqzKfaCNKyajH/1k7sw4hkFQ
HPU5mGfSAcqbl3qjQDchg4P8yrNT0IoX0C99JTmGYcMDVws7+poQbJGDI/OT4SWIw83knSb8aAw4
LhHbsxCy1jZ0jdYihKdVnpUKxUTY6G+Tqu2SrrBAK2DT77XnEVpRXL9ZUNzTOt1GVXZVAzJTo+So
c1LJbX/jNaBxYrzrcWJsG4FwFz6oNoxH3SvJ4GBGleR7bBTzYGhhF+x9iBPjrPmU9acccawMmEdj
taua4tQ4igtbe1uUxarA7GZZhybeWdbJMb1l3eobBhXEK3X3dRzcl0P7pBisNZ2ku2lm2MHgLALf
wupxp8T60iN+NxP2KffY9AYxYq0O0AEW+K0X0klNrzrWdq+6y0OLyCNqdUtx8x8cR3d9TPVDau+U
PIHtQH+i4u0XOL7kaaph+o/2tpfjtp/dgdmHFZAhFMN86BvLFUJsPPvFIa/dmbmeQFcmEAqCylnn
E8Bvzi2BA8osPfpsjdXxazVhcAvMi8a+LQOuyjxVtGarOjUORdy4AwD+CfYK6XeMrSEpaRo9l2cE
62oYXUdRNhpuB797mBRC6aJ8rfnKNuntkt0hPnfluibg3Qc+4STFWupY2Tl9zEx9n5bTi8Jrs4Aw
YqbQS63zZMjnKmwBIukXVeo9VAJyh1gEE5588KGx/VgZLCJVL9uLQtkNHUFGdnZfsoHk93c3puWK
v/+qKOkxqdC1aHtNFScD07RI9IUdxwD10tuyi/eljpZI7hpdhw+NnsYoDn5irafWOTp9suyF92CZ
ET19ScR65H0MGhk3wO4U2LeCg3cILcrUa9K7gLt2mPZzoS4n3d8OurxgAbQNrfpmaCzyD6RzNItg
x5T4sQF5N9jcaQigPaHSerTH5wLbJKnUpArHy8o751WOQyfA5Jjveos9it+/i6Bf1BqTqcJeDYV5
UcXxsFAT7S6CQKSpERCQEtajcWgG7b5Xndcc8l5XAjUB9Mpq/CJn7y3YX6rp8Fq02Fa8dhfC0wAi
smwaa6Vq7yVZiP14r4yma87LaaU99T0y7LHfdPD7CqfkBBUQ+pVw5fEuDQuHT21e9c6M5JvZFX/x
1f7INhVThEVl1Knd2CCQg/z7BkE3mLP/VLT/ef/PNtXBq4chkwqs/2LXsJwvLKroeSFSsbtguPW9
aMsvfIZBM3Wbedq3ev5ZtBHDok/VWHfQX842j98p2jBSfy3aPz/1X23TdWuXGtzOelNAJkcjNjj+
0qp5I0SiemjS/ipW4AP3Y3COabgvhII5K4Rgt85GcnM6AflBH26duoaxLi2sscj9L4TfoXno5dFR
JojGSNu7gJimCDqXqex8u9x0ohZrA4KJZ+dPOfO1pu0YGis8QtEsvbgsV0pw1kT+tRvLY+Svh3Y+
XbMpuCgLLozDWLULZRI4n3JzN4Yj7qeS9s6KzVPWlkRVCcIiUThfOLWWb5XJOtS596QN4bYxiqNW
ekSGEwXPZDqAAI+BSU/0XYDsd5modHRpbL8V2d4qfbfryURHPrTKqgTAU25oF45TPjP3WNVZwlu0
W4Mye6714CAGf29WFcvVdjK2Y49sMDDmQZdHGm63L2M8FwYHnYZkQL091Ul4ayQW+kLvZkql2yTd
uReug2kmCS7HBN2M30cTS4P2zD4kvUswVmyHSl5PBtSkOi2ATRvbaSowGaYbp8NjbRVvg1RjoIXG
XehQfjkHYcSMDwlIjSECUeQZKFhMXBT4IM38YAxoeqcQiCfRwaGCSwUOVjy4tUQDMyBn9PmYHJaT
5q30/oqiv4gZRmAOrGh4n9ob0qK9ivA0+xiF2kYX+YWGjGOq38wqDpaKxoK2w6pKxCdp8K2SMJio
GbvpZVHs2lCHgi3S98BjcCanMXxNQommc+yjLlh1Q549iY7B2p88rVcdFaMvumSKHaqDf702sVjk
MvLjtQkT+K/3/7w2EZ+OGGLWCDp/Tde/T+tNEtcxFjN2Nz+5DZ8jNBqK2XfMsIyOAkP0Tw0FVzM6
CT5lWOxZf6uhMP85rP/5mfNAP/YTpt1bqsUwdtMX1RqN60a06pWTWC6HXWU11RhKGLvYxTLR5H1c
2PJpJLeL8kc44iKqdbQRimX2CyTJMHfqfiWawA19Ao8M7VBFqXmh9eOiT5K1hBdYxqwLB5udvxNI
/D/o9Q1f6wCLBzPsxydLFq2yEP7zkELBZOSJwbQn5bvJ33CvPXVZj0KXCVqSJB9AiUsXqp4Ogojz
apa0u2LioFsYPuKvwXOjLn9IOkQ/5ggKvyKxIm4cZN2JgmGqYTage80RPXWyCkqJS5QmgrBnzVX1
ik2tc+Pn5t4zumpZMs/5c98ctJy0uzryHgSDAlXqv7455hCgn98c/+P+37ttllR01Z/vDUr+3/Nl
um2GkGgNmCRTmy2+5vf3Bi06agH5bbasznqBz7oNi9yydGkZfyPHf0vman5LfPhxvPzzM3fEjNP9
ARXr247ftT3qbLMHVTvF32BR9RHTu4sWehk31cKR03rAMFVamw6so9JZhzBBVGgJlEHtyNLDGhba
qO0miBCRwb6iZ7UfNGTFmB3QKXZLMxIjp3Q4q0kJM5I/++tszC989Q7T9CIdjAUiqXULnlHPIHIJ
4G59hBAofqPXWNMGIPAfrgsKaK6Ji2YkqivTDgVj4XBsVmbcAjwXgn2s95rbPQGCtX42Y2pCpfgf
wbBnoYYY9d3R3rskPlpz2GodbBPS0TBpPjAr2TtseNupAayYLTRDbAnsve3tlK1ORz43UFHHZkmu
KOCWgmkX9rgUUpZ0HqUybLOvdSQPeWUPC7Oa9mJsdqk6kWSTv+DiaFd2XG6Y/B89AvEwoS5kr24E
e7I2NzdagL0QDTod1+RaFV948BH8j9NWU8z/4+68luQ2z2j7Qgcq5HALoBud0/TEG9QEDnLOePqz
IEvHFO3yKd3KlFwm6SY7oH98Ye+1ccVU7lDrVzGPLScnykCGlBkoyAGNTYX3IAc8YHR2pk+bYihW
ki/iidA1V0FaKwJM080UG0+11gcTiilBbJNK7EFJyRSy9k7g2sps0SLewpyIOuKGq+yhKmbCAVtX
6TpzrzfTRmNRSZCUuepnokDjuJVB0YjWhczrIXI4G5kaatazQu1WFMZH2c/PYi/uyQJ6ULoqs+s6
2Ce+xZCf7EfRd9o8ja4TbL5uWJS+4w+VKMeYKIsej5Ciyk9hftLVCT9gepZNnhyq0EJtHLGwvHKg
Ca1r1BcVPhRVc3pBX/U+qZcZd3uh8IpuwGdRQHFdEmctV2YmM6BqMIrOC+HbquFU3isR8G1o4mwa
gJsutteeuCkNd4UgZ0Q4DOlZa/Md1kDbH2lzZ/xSebbJ0o9kkNyOXaSdl4mnh+F1ZuLP/lPLJsdC
3ZLwJpbwbrps8uqy/6jVahcLH2rOVhISeoCUE6XHC4un9ZjhSgrHdWFp+PpDR2QYbTafkV5fTMz2
JPo4Sme9ZmX7rKv+w9Tyood419b9iruKE/LxU9nfpDBYD1lhWyGRTsUiWahusURE82g8SFrhBEqM
CRcZayDDxG42fY1Nw1RzaBg57lN8MfOPeFYghPn+PQ8XGzNRt7O8ruv+biHHSOk00whuQH8f83zl
l1xvlQxGoAUSJBAPSYqSIoGeC7aiz6Unqe9CJbmgcVmvvLdg8cd0JkoFjayQvvrkZgYV/awyrXsS
11Va3p4rdOAeFXUx5IHkXWTVoADgK5DXlXW4VpSQ6V3oWmF3MJPPPhMc3EdC7xpHf8RXa9zGsUOL
/CkN0llkStAvouN2iUaUrI9WEb8W3u9MTrDRv7SJ+SgDc+yYJoJEAoj5FlNgx8RDNcLoDSDJGddt
FCPwYIXYSaM4AsNvXSfCHoJqLGWr1rqL/o79+yrurK3CXR8BE3MAcR3NNAkYTbDkOUkob3uFDl1h
Za3m/Waqt2WgIFmWtmFp3ESBRZVQrhQFOPgg9XdALZtRig/Emq0SrHkoJplUuaLSsTB7Ghs4gFVc
r+NSwNumc9kOJQpAzOmGGj9o2XdikKk6AgWeoyP40MXK/h405tb00XNTRSPNBsosQWPvX5Sm2Y/U
H2JgHkP2+YnAOavc++QYojcfEEP5Oo46Nhd5CkOO+dAwYHSQpq/JHGQ7V9K3WgqcujI90WdrHQvS
UyDIu7iX9y3CdS2FI9h354hZTKwaTxrpFHqk7xiisGRv4qcpRPo1pdsw/+wGIodafSXUJM1ASBwK
xqxjjxMKjqv2KiD9brRqPZqMeeScrQuo7TS8xm3t9nQTaogqWwZb0k4VtukgcGsJeZraXqW+8ipJ
Pk+C+FYV9VkSGdeUfnYSBWggsrgps9ALZW0dWRCZLe0cjaXXKkT1wq8fhQI4a7ITM2JmJtOVNWk7
GNXNlz6RtbNTepOKFUALs0KXmeNTyzFVhwUcObUIPe78SMpHoCvCd5Ib224xN8z+y6QFH8nEHtYk
NHu2cDKD/quCjTVn6ykjV2OJgujTh47lySCtuxa8yiTGm0aIr105es0w7xs+oV7Wt036HurTZ8S4
LqmZfC4xtTVTNq4KOlY3xuPX6MWLQiMLqnG49ZZ6EQAnBOnH2Elumiluh/tCq29lYJHhLD7LDSfq
Mo+tWt/RidozIUxFCZTdLNhgrUAMCGEzRZsgGQeKBVcgftAPsAwoYvXWglNYRogVKfap4d80H6Ea
CGvE2p7sl6e6Ravqq04UXWQdfnYAeLYPR9fo444w0YhPO66+qzJfkNrZalYQaghtSI/oP1ozEU5R
+qKZ6TmM+121fF/q3FHkVz9AgKEOXq7B+JL0++zHqwyDGAgWV4uKa5Tpu3HQ71JjBrecsJOsCF96
g3a0HFcD3M0strZB7tEl3kaFIZiRbWAs2J0YeWEQ7MZSfh5DsAaJxklEkGeEn0C5jhb2dYHAxGHK
nuqp2GocjASn+CR+In5zBFPYjqQ+LdBsUwSj1b9NOjwcEfZMkve8E5LbyOnToItOhUWolpCfLAyL
MByIc1LI5ivZui9w0hl2Wj6eweVPpfgetxU2jXBYpMeW5Ai5UX3NBDzaudURzxc5aYUQUNDTbVtY
X1IjAFwMpb3eFbL9f2rRmCJfgKaGZ2Q9Z+g5U+keFM2LWICATNvLP7oLYIwGvES0dAUBx/92uxni
IrL/uUWmlv718X92ASIrMixtbNUsbZnEMRn8swsQyQ/FHG/+K410KfV/6gIQq1FJ0ZHRkC8t+59d
gP7b77O7pVv5I03ub6zccOT/Or376zOXl5XcT11AWQQCo7dA2eRNukqn4W748o+wjJ4jVVuNQnWQ
CKKSuuJQac0qVIOHTB7PAwkAlQEJeI6ZAPXnJJX3kkG/AFheU7LXmpWLnSESrc3vTn9XpKvJqdJR
cg1Js2mC+VvoJBQE0eMgDc7YwMdvfC/rWzQooReLmmu1HuymfghXRUMWpEpogPbhp/lDGfmP01xf
M+Kb6xy1QsOSpwCTQgJiMBsYmrBJ+40z5LT1c97mq3BM7kpHBL3REQrZbLWZCbqFX22yjK0YwhWJ
pg8KWoSh7MhG2cvSfD8n59GgMMpLcM2B9lC28raV/KOWASnR0fEnsXVoqvI54ChokAGODTUOtXxJ
AEY1gHRvYwQVlXxUs5R0MZg1MANJsBvu2iytdEQRcjJuUotoejnemgH5lUbvGcsLBvhkTVudFV2o
TbZoUbONj32SgGXyDcMR/PKWIeORomtCasIMQ3oifSCivhQGf4U8tyoVnBVYZolpCSsKMBlspXDr
ayYbyp7uhXVHNMEGmBhkdG+ZJpP4zGEVw4/JstNsZKuyI8eD6HVDZ0QhMNZY+zjcZiJmgqLgd9Dp
kbzwMiVw1TVM8wkoKsenK5PzrnZaEX5xNXIRmMWMoy30Vy2+MBaQx3igbSwC86UflbWYDM+dEl/C
YPo0Eiqztue+oYJDyePk1ciyXRL7D+3cLubFeP8PPp8AozLIJ1ZMXMZi4v9eLwDH+GWEh5bt18f/
OcKz8BNoFKjYHn5f7zND+1MFZy2LApMHInazVE1hNvLnAaX9prCHN03iK83FE/XTAQVA0GSgYsDa
oH3+myM8+fcxxF/GFH996stw8ucDSrHCpNetocdnlKknQxvuvRRfaxDv8dQOTlnkGCTVC6ozI3g0
G3OVVtnk5hjCKwmvT+WFGgQgRdiLGaG4uoyWJrpXDe71mB2XpbiTETtad/ejkFJcJlql6V9mrLJa
WlPDmTNGBEOjbKe9HuuNrt41EEPVDE1gxNVX+ZdQH9eznr+NbYp3fRC3JXEwUfhSW9oz67mT6dcQ
iiZvHKCNCpdOiVaJpb3VgXHWCINNBogavf4D/uCKpJ7S38ZzeJ10BF1jDZwcMVJbBw9GvgAaiMEa
KjsXhJdIPXYasBnhJQ2/i/5JodxX5e5c+75b5eKLGZ9G0AsBRHzSYh0TgF9WIoCyxv3cSU6VyF9J
ScOUt5SVIWMOvPza8ENq6dpLAzuBSoOii4U3Ceo7584qHcSbUue7sjMZqUSR6k7sfyutwjpSrIQu
+Zyb+QuG6lqRutfK+LSUl3GMnDDXrriiXH9p1WOqps5nSePr1X5AnCsXgsgGBivCHG+VMXk0kvYp
LYO1aRSbVgpcuU18J6RW7kztSR0QIk4FCcDa4IgzQjdtqD4KMTkl/nQNKtT5Ux3KTmW8WWIGoKNr
Rm8qC4KBWYP7EUoRUUF20b0JJNo0nHeKKuyUgCzRgVCKTDtPIVjKVAlPozKcmAN7ie8fq7YAhcVc
VWpW7QA2l5AaiRxgK2l/WEHsjVSxhSJ/14kZ2IMJea8PSQqdyTiQMi/INPI2cSerBaqRwkL/XNWL
IaIlPjmIo+8pzj2fgLJw4agqDA7u5VxuFn9CIH9IKlkQVQuaPsgIV81Y+ebDp6i/GiI6iC7/nqaM
0BTxA0MYgaxZ+Eeu1j9yDYuxgKLJoNyiaAIU8P85J2EF/bWO+y+P//OcNBff1f8zGPy+UP3znFwC
fvEraCYnosEz4Aj99zmJIJgdB4IrBTDRz0YuUic5QBfwkImNQv17a1gS6X8p5H556tYv49yi0/Bx
j1nLYrT/8EerA1A83ytYaUWZnesGZWqfEsbQao3XFCpVlnmzEsGrrPnoT9pX0N4CkHW8uytB6G90
moeO5QXHykcfzz3zsYk2uoMeamFkUIyStqL+EYVsRgb9ZNbDis9lPBfZp7xYFSI8C5q1LD8mz1rM
DCauBgN3Q4nLQcDtMPiQBJBi4oFQ1UPGoNEIXlT8EQF/vMU+V646lxE6A5ZpHS6GiiSIrwNby8SA
0o9qUNTQmZjyqzYgaOyrnd+8Bf0on0DGfQk5bZy86OkXYf2Mwl5apPYEPlQofaMv4u6xXatfinTD
rb01W0JfQ4RAgaQcTNT7jVruZtT8ftc/wDJi0u3Huwy9f+hnboP+X9MygHZ6dVeVZFvpz2pGwrEI
46lZBYREcS+A82LsANQ6cTWccwFltZEcixL6w8E3TbbjIomO7F/Hicp4LrmdKV6njytZ6Y4U2HiX
/OxBZ2QBqc+lnXQGzcBy0MFJqZw+SDedKTPxpS5dcExkhuPnL49xThjgEPXH2CcfRMtuVPj7SE+/
DKN+CAnNEsVqm/uTU4ZXdYkjSaZzW0anWFVey7kmLBlegEYY2qD4q2ZBJb00Ue9IEjYS/W4ZoGeb
U8L0jrOWP0O0O5lnViPfnCbIip2bKMVB1LC6KDQOcdb/UGbaYJ8MJL9wy45gTGbp3JbI+ASZK1bN
WuTcSpPzUJh7Eea/xB7c0Zt0MzVoT2fM/w0idVlE56YR2GXqbKyyLZ/vShnybaJY22HJS4EiZ1jT
NcPYG4xu1Ybfqlbt0HJN8YO/zLSNB93SzwF/xuLXjWKBcUl6irRozQ2axC/U5UFUreWGqW2xbpVT
PEsuw+ht3Wm3ucmIX2qy8TGtQjjnKLVE2UswCgYEMkWxf8Vv4sUdeZUZ4vsecFLdb+ORGykWnHKV
SNpn1Ovv7HcgzHJR/JNrWRYyC2tN0ZGgcmb+/lL/FaWwpBn80Vif3jNSCmTMY/9Ry/7H4/99RpOX
zqwU9Yi+yGH+vXFDKoN7BCsu0GvjF7Ot9huyEg5iquDf6aUc338229pv7AZZbus4bRdWzd8y2yK1
/eWMNrW/PvVf9tFBE5nphN1nYy5hTgJtYm8kHAW94QlhJyI8/zEIUuXGs/wQ+Zbk+QgwRwbaYzSs
zEJaMYg7J0S3a40JZWJJIsjuNTBGvzU4F/v0sezKtSZPHoPUp37Kv5k/3aIca3+c2h2S0aycWJZE
CPXL/muSCsMVp0JfwxK7zDST+hwqCMYTbyajK9FI4y4jr+mta5h2l7zIV1WjvZcs0Ub2JFOnbDOq
WWq5xnRqn1gk33hll5AcJTR+oLc9qeM8S0sGhezdBmxYeC98NTu34WC3RXuctN6NagpPqM96+FBp
oJYXsAmUZcPLyZdjk81MniNJH7xJb7ygd0dEeFmQM/3SnDQUcLhqjtQJVx+QDa3iVuUhg8+CrJi+
2lxczcCTi+Fd7cITNeaxjazVFH5PMBEGtTpRpBoSnDzrTVayXcjqSDWSK4efq8e9a1Uif1e6CrNs
NZkjGr/nXO2Ocz5QYhJYz+EDwMMtQvJx8eabsXIzpvhJTiCcWP1ILChhSYaw5J5udIN2eHgr46eo
7dcZ6eZdRIU9QNYkUHX+YVnvxFDbMo48oxzcXo3XoE7WgcrDxtvEmiXIdoH6NkTISTNCDAJ8tGNh
K1AELIQMUjc5uvZYJ6C8mGP64xNwuJatIiKxVUUBHaNukkLa8IqRdwx0pszPYXrBgdBbP8Z2YFoz
rnoUlVmIXkuo3SnAduA/VTFglQj9YaAzicEmYRLT02dOlUtEqKWOVuHqJuSz+EjU7pYHEywVfVNh
vSBw0pd3xEQxtTnJY7O1uAxReTuy8mCAoA7PTUqiD8xs4dCPErJO9pSVxSz11OI+YCqCyhNiOXW7
cRui16Eh+KXv8DgA62uQ+lqasKtRP+oYDVhTcmsn+nAZbSTRNsl4anPiFMQ7FEQEt/6Sm3RJMSox
HHKFCoxTIroKXF4d7Lwv4jQs+pWCRMtqcrBpmpOpoBTJTspHvif6XYFRbqFKN3A2a5iOaj0mPYwl
o65gLvE17MXFpYpCMsea6pG1P+oS03Q1k/xVUKTZkK1rNijD2G8q0/wI5bF0pzye7BSl+VwsBUsB
r24TwicbuSUpJYmLxE8iNvZyXzsV5ZeaN2uLrAw5Jms1qBihm9mwS7PpK6p0MIty+0il8jFGsPoY
UZ1AOeMpJeYZBBt614a9jzUIQC1EykPrEuf3YmoOsgprPRkcFdzkOHdPQpo8NI34bcT1u5yGx2Ec
E1eojb0SQ6aNoLrS/93EFLHXOITo7HzM1/ojp/2ti6InidNtInmNt/ksWze0+AyJOuna4QUJqukt
414ckpQ2NxIjJbirzeQlkCt7trS2VSUUFgVonWy6+QPXHRilNw3q04iMOUwfdb0Efj6f/FT5GCUQ
i6Z2ji1cOxidMsN4EepuXQrvuSjvBSP2os7MT3Ua73zRWg9tfUjMZFs2F7Za6zqdakDj07lqI0+N
020RKttZgLc16hmY8qBL+VrVD7JPK9tJ6zAYHzT4Xc24MOQbUlit3YIwzhMyucaSlFKl8c+R0Lfr
zEoBzgop3rWOCxEK7iHtgg2h3YHu303uOKyh8eeyqWzr2wQ/K4aiX4uIK4DfJdbRKPgymLJyFir0
4LN5a9IckkBnd3ifzNiAKk1yXSi1hwC3P1q7ZXa5MSjHR1mmgxW3U9B+a6FwCCWCqiQd51xdccxq
BbGIUo2lVvmK2IiqQXKy6uRZCuQ7UqPtWCTPhsCuBQ9v2/o/TJGIQBOXW40Po/lqzfQtSsfdAI9E
0LP1ouiWiokjulW8PAx2Ud7cknS+pkRRB928zhWOn5x3slPya5yQGUnHPmWbqmUuwyY2YB8TKAWh
I0bIwrRih5IsK5qw3TYoyTMDvbzcHOI8BxglIfdmRmM2ZIBnTD5lPX6RsupM4+PpjIBlchkE47kY
+DK0DbYpIbOOGrpqiSSUGIZW26quIQdPWgucgsKSjQoGCDL7sNnm7thma3nKDxoZc3qcbeYm+R7D
0OlaNJcTuyyYrr7I5hDuREJUuK/thgg4ZVtJ+zDyeQ3dc43zg4mEXUoml/2g7szZcAuS2/qEYYG+
HRRCPAs81DXQF3n2yiKjxIw2UmpdakNbqfJ8gX67Mz/HQDnKvngXxmkNegEnmDLAnQOS/6CL7//c
CnLBBzAVNFnDsB7hP/+7gmSp8x9d/q+P/3cFCXhFRQxmGb/7mX6ahtLlg1GC7vufeGHtN/xPiLAl
SyVSCOrvzxUkw1BJY//zB+Xlb4mtRXWxQP08Dv3ra4cf8NdxaBvWRqq3FWzvq+hVq6dmJx/3+y9u
QtfhGh7Cg7ApXwykJf7KGklQPQb1hybZ/Wcvucm0SmEuqTdaxPkz3vpvcuahNlCvxplMtLN55bIc
XescnQz7pVpctWtirY3UEXeW5GqfQbOOlQNWWr4sxN4yvdppJIQivXFweth08w542219GF1ohrZg
I7sge/Rp+UmLx3Tkh+mxziXvDqsk/yr8ENYEBzu+Q/CVZ5FwO22mva+mjhteCX3cInJwdfJA7vij
OEWMT+UluB3LbUw+aOF0G+h76FwC13eajfKq3ppN7BUfYLBcXCnr78CNXO5mSHvOpfP9DTreHeyv
mL/NdK7fxPK6w4b6eEMFpV20re8k9tf+JbOPhf12PL9FdmPjG/ZyN9sVO22Tu5IdOm/4buxpNbs0
3vbswq5xzi8ASR1iVO3MBmy+GRwy/Y6pdUgyjvsNswTrB211WR2med3cqQ3mi3GoNtrWJKdpJ34Q
ZBu++ScBkQTDUtGh402eyfu6iJn9tclfhLV10Ff8FBz9QSGrFoYrd+LwkZmj231YTGi2cPSYeT8K
gL54fhz/2Xs+vQwYNgmO5NHqaX7t8V/xMC+5lfd6q6wte1GrE+ZJVYkwnX67ckZr2x/y3iPysbwH
s80v5ZfZNXf11twp62mlyC6io+69srt3FHiYgr7ZKk3fRDGyVRJgzMg2hrGocqZ5U0Jy3xGZZnzo
HsXpuXharrb8ALfHKw8KtqLQCU7MJCJW8a5m2UXGlTR8Sy/RifsHK7F3CDleiBXvvd3nJMaug/pp
brYJZVztqiRr5g8ZmgFffR2yXco9QFWvfUVd+AQ6xzC+jL22Tl+rG0V/mxIBi0sd4/U7Yq4ycs2n
LLAXDb3CC8HXswlaunxXCfciavjeQQuY609Z7QR7E3g3RHwqx+kRmYslXZR12rhYsElCJNbIwdLO
zwfZk8xNG1qIFovVJB2T7jCtiEFNdFsFn2Zq67o8mwTRN/YAXJNSchuCgERXxm2Cmfhj/9xSdAe7
7glMSLmi7LTNi/maPdKqEPvixg/z8yzaqbxiShYjikJeCKFzNe7D9bjJjjz+Qzgxe67wtdn93rqp
eH1aV5JWBteocZ1JmvkgPUAhEfxGRRH9YIikoUhxIVvy6+0HKn+8777Tk3LqOxM4KHCd7DELuNCO
ny+/Yt3w7ekX4+Tf1Yt8wYH+fCs3CNSe8U+gguGf8XqxHtGvgSIlb6wmoOGQszukDcBqcTSOQ+og
SJHPsFSfjLei3lhvZuWyl5gnJ9gqaLcIc2Kty6qyswklcA6d+1wcyqd+ZSOWcObhMT6hX+3rT0W+
kmWxbrVNLd2khaMCrPJJKzftgwpB1X5e9UysnHJFoICntU/j7RIc2l29wq/lSV7voNfy5HN2AAAy
SztoKmTyFdROh2ktrs0zcLnyKa1I5rau8ov/IBzNM+vPEoNg6uLn0lI6ptVMnASJl9+YvLTj+B3c
0/dpTdjlVuTf+bt8t7z8VG2L5jq58tq3S34gQGXG3ztIOBlZDj5tgyt8p2a51uFa28mV1HXgowU4
7SEI7flDpSmYdtGbRK4uvitDSe1K3uNom3QJMcha1JKDNRKVS288fBo5vns8NZaP6+1gECu6hFz2
7WHqPPzxL/gOs8v4jlvOhgx7LR6ofbGkaEwRUGfZiuOTLUp3n7OIaYncO+kD8QzLhyi9o2uNXEPi
cAZTupJ2gZN1Dyqz5tOybmMQSq/Ji6aDSZYlCxWPnd7UA9Hu+bH+UTxIj+Y6+0LC0iKJC1e8WE+9
qHfMoghm6CMIaBY5EW/NC2UVOG8AsxL7MKSyEL1tlnDn7sAObS3vx7fqFSH8qR/BTq0Q3ukQLvbm
vn9kZpx2bsPme9sPjn6qkS6yOeR/rmqQp+SQ7vI7ZAkzhcTpEEOWw1UFawDffq/fxD3PkXDX57LA
u+P2RylyRLRAhImZZBYSdeWUxGHHpBCT39uuypMYO7DQjXvy3AW2/55/ym/1Z/0ZIzWkfHxjwYY6
gqSpK9Kj6H1A7ooTaTPtNF5Lc4A6X/X2tK/1ywLjzmCE6qPTzoiAYoKvHbADdAobeZ1cLG9wDRS9
dw7uKCRrtvDf++/0vX4Kb9k9uWQXJtL7elfu9H1+ramCh6Mkr9FW8pbUHpZYj6hoO3PrK8WlQ8Sw
Xd6ABx3yG3m1W/8FTE22Lu2OxOUtxmmOtZkdKoQFff1uEqaub8znbomQR/0gZU9JuxEgiml8ckB5
8UEmA5RSeV0JfGgj7anhBYbXfJAjO9jGpXvm1qUfLuLDfNMP0puF33p2qvYeSI2X5zWX4Krz8euS
3EXCIvAAsBHxuvUqAjaUdSIedMHpuADJn7dLUO0OkxxFR978QK/PPy1U207b1qC9vKRbZgur/hH7
Ga02mPEM8RwpB8zQAcTbwTk9kn/cYAjmjLw0z9yIG9i+qAHtiU/TDT3hALVc4J69nxVbXylfJLDp
q2JfbKQteQziWrujnozlZ2XwzPDOWtmVa/4raO3lPg/IXLkshQ6yk8Lt9ldNIPgGp5fLvZsAlOgh
gYDmiqJdP04E+z6PHO3Xf26ZT3ChBNJbZbfGuu33Kv5/8FxNzIN/LfP/y+P/KPPxX4gEWak60odl
Br0YMP4UZZGaKEr4k34XV/3FmqEBZdRguoInE5cILErzf8+JGWazdmS2/K/krL9T5avar0X+L89c
oQv5WfMQqJHaimGrbIyenHHD8EqGUkLjSf34LtbBthCpWHBGrmOoyn4MssY0Cc9OuPRzpH3MFUop
OTZz8C6KMWKFIX/ROND8plgNXbBKxMyDzW6PQ7s3RX2T4wU3GT1FhrQpVtGStWGWkE18FnLjwjWk
hy1qV0uDU4WLIM3JKDKX8L9GtLUYfMjEJFuR4zcG6CuV2LuAEOlBJiOrqs2FqRCsW2CDSUPV7T+E
Qn+awn7Tph11GsqoAnV2KHezUyLZUlF1B8irhVD8gaPCTrSetIL8KSJ+gfHflyGVjPG6mDWbEW/5
NGxBaVGjEYeukAbBxGqdNfnObDQ0IgSwGDPf73hXjTkll7jLxfEFYOQpZTBrT/1TJhOgQk5APGj3
gRkpAv5bRxb9RJRjLsYrUVFOptQ9VBB+lGalc2+0KuLcH3OWQ2NXeop+mwZhtI1Zc2eQ3Uq5ywzd
rUfpblgxpB+93vot68d8wtwtItNOH0dh2ik1p5+fXcoiedXEfF9F5resBbuy11+ztljJk3LMCxaO
cccdH94uOLd4HyLOR8x59GeWezG2+URgeTu5Sh3u6iW9aCTmXSCPyskKC41a/62UCnNU6Tk0pZK3
qt8LponEmHH8pHHAWTHJlbWXRzh31Y4dwMzeMo4fSykCvju9inq+wwP3QCSb3Zsmk2gMPmmTO2ZE
R4XmP5Pl56wsXYyHGDFSxPuGJ+GI8XcJqVK1lHs6CIcB/FrOLMhCzF1RAmX4W4CRh2PFSqPdyRkp
M/w+WmKoO0Qr21HOjq4R9P0ClxArXG5VBBHAD4n1TGET+ZTmxcTNOgq3OJcuVqJsorz7mDR/jz6W
zxasKTWF+Wos4c0F9UYLK7fBSDxY9UZIPZB8o60KxqWoewEWKJ4REQNALdRewP1WzQLm0FnlSoGy
S3EylIJQuNYke0NXXuJePSt6fR3z/pGd84IOfgQk5/YWlaClOaoSrprstcQROEXfkk+0RJPBbIjS
a6jPbmyGaHnOpTmsZp17f4tCP4cj4JQG6uC+UvaarBzDLj4bff9c6vUmJkWLWEzF1tphL1v5MSmT
W6iHJ73KMbGI4luT8xwV/CWIBDdlTKUdx+pGFVN2PXlP6XQbhO7R18rcbof0UPtPGMj5vbr5niP/
JtBD62X+VvTjWxIkoIK5MwnDgYyjcfnWGtJL3vZbso57uzNS6ASLF0HTysvUoywyJU9I0pfIp3qy
qum5LeTHgSzRobt3bXOYrQGR8qyt/WW6T/i8TimTLJPvWl9jZt6oyza5wx8Vg7Lve3hl6oTvctBf
kqAjLg5kVTLe/KR4iIL0wFv80vuYmCSDGgvKVmcokIrUQ69NP5KJ/FcyfxS3JKVNHQKukky9CxCp
KmD4tVCuRdAkHaQh3gzQoCJBaP0Dsju7MS+kyxI1oC2X50ZT+k3T8Yn3yNwFkkR0GcIo7AnkZWO4
Bhay0ZvWEXXjR9Y23/LMKg+nD4idbS9axx5sf7+E3CHJbPG5FFSDKs00is5dXh7MIbcNHfSU7KaG
slWkt1EmPVU11mqWOD2Bz9hWVhIe65ArZipu6mQyCBbsMvisDEIokrFVMJRBdAn8aV6ltRbaES3p
hF+XL1B+kJlDj22yH2a26jIzGVKrwzRfwXN8V3rhONTysbPy2ZNoMlocOiY9tBl2h7IXI3eK9Z08
AwRL1PA0MJSvSyJuObOFRPNa4dM3O6Si6qYa3zuioCKu8U7JnohNekmkR3UaT30oH+Mw+Va7cTeJ
oSuAv3XQsH1lBpjHOCYDUPQR+Re9as9B/lHoyQ5D1yokmds0SG5YICTJll3vqVyMQf4g3SfOU0CU
XqGjtRvFfZ1/+nG9gW65x1cG/IvI2H9uyQR6kK23jEZU13F0LjDE/1UyqeIvOvb/8vg/J6PGbyb2
cd5rw5BVirGfJqPQEmXS3oBQ/OFa/bf+Sf0NyyTlG6URnu6/2FlVMPigF0WFcmvxwf4tMCuF1n8M
Rv/y0k1e2c81k97gStUrMdkIrTOg6+ts3aDiQQuo7eEu6dyTJbd+Gchd1DcKccfjulrJ1wqtiQEn
aSswMglW5JoEoGW8cKtJPyqYrGrJnvNLjLb8/yeOPTnim3rA9e3HD+F0kpL1739srBDzBHPRrrBy
8Dj+UjE/xcO+/UTD2AYottfDrsq89KBeW4b4ayNwzdT1j6oXvNP/jWtxxx/K0OM0OT23fSCF93yr
MxCrD/41J4bE+b/cnceS5Nixbf/lzUGDFtMIAIHQKjNSTGCpClprfP1daN6+TRbN+IxTWlaXVVdl
ZEic48d977WPUOkddUekmbqLnwQQCd1a31hn9UGuYbEpv0PGGPJRf9QQabYm7MWQ3KuTL73jOrUW
eyhD7D0zNvpebeR0JwY1Xv09+5v+jUi68SLeJnEdfMrjrRc2Isc6jjNa52hPAlm9R/hLncW4fvAE
n6NWd41eFLBLrGoYMRuLXWjgpKSvC21XCtCSHQb0kb+GppqtOPbk9rSBobEzn5td+VVwamYsVt+S
9qMSNyg6CW1boYXE68TI9kvDXEkPTsRgR1KGZGOG6VLbbJ8D4dBNHl3n+qvUPX6pmGtsBQV8GL3r
sKQHpEbF1ZLXHXJb4BOOUnkiT5o/8XNq5Ys7yOhWEMFKCzr51b5CIQR9fkfbaeOLP6mb4hF9SK/+
FSTQrXrQn9wFt6V3TUz0tt4OD/WX4oLBDOKn7KXCjxtviEGwldVDW72+ItPnWyWXN87WbPOkXaqX
hqC0Gx3Mp3SrbsTAfX99LQ+ju3whz6VjjClxJdO/b3bNi3mD3aRctItK4/VmPKFAJqdGePoWnmhS
hz/ps/SmbfVTT6zqKXSogO3mE5BV+UPArWq5VL9e6uWnLj0aGVhFdBfY7wg7MCcgVj6L+Couqc1X
U+506lUVHDM8WvU2SGSY2T9FMK6GK1qPRHlLwqM84MTDnEDxeiHiLAQPPh467SKcJM+3IbvTNKQk
pzVl3bJNAt6RxmHz7G8RD5DgLFNblZiWNzmc3r1+6Pe4Iem8vBF1S3MSTgK/jM5V9uaWuxrGHVot
/krLVtYJxxo3i575xuQ4a+/tZ0OuOU5RwetwZy0NzeVO54JR5AxIt2dotzySSvjJNtbN3PK/9C7z
mShYYsYdbkT7soov0Q/fpcVrbmFeCHx7GbTLCHIp1jb93ryECm2dLKeVVa55Aui38OllwU7oXE3Z
0qO11I0SE23H+HBDDE6zT/qjmn/w71Z1H4GJxeceRwwY/Ifi73lS5OPN5MZpZB0d0mZdf/IqSK55
4SlH86sI5I2mw42fSXrtT+8FPwvjbA3rDXgLP6Fqz3LslPqOOI50+BZClz9DW7scYaXSfW8PEExn
gKSA5bSCPLutP3xkt/GQ3fJv8KZbMgAdyy3dYUNGyBfNQWf0+j2GzOY4xd96R9N/pR34vpv0GoP9
OufndODaq3aUptpnrG8imviSXYC4w5lzG3d9Rn/6Qwd9Y50L+RBdBle59qpJG3AFE56iME1XqSdc
I6AUgH5oUYrSSsWv+T19hR/yq/RL+5XwqInNwzVEdiDk/RhV/gqxAl+Q4e+jRkClEx2kq1V8yXfh
mRZrR5bItmJus63s1jyVzoKJPlqj80VvNzfvhfDON9BrDnBJrueNXzu4ckVWgtqtaq/aEKm47lw+
Mk5w7FzhGYI26qQeDqod1F7EDy6w5y1hyy6/N1/8S+PKo5uu/P6OSESVVhQtKURtbI+0ldOVstPe
qWvjXzS5AyISgIQl+HFWqQRyf8eN0cwSGPiMs1G9t+fx3uU3fnpVOzSY6SDz44rExZ6IayYkDLda
Dz2bC/xAKvr3uqrpMTrWOw3p2XcwLLcrbTrmerN0H6fARt5VzsdwPibNTqEhiEOdYCdzLXCOIpFA
t9NPBBoZ13H7E4DYNTZ9fgo4wsv8qIy7Cdd0c4kLU26htFv+NlLWxuiAZ8IW5lab2QvtfkVxvnrx
PYHEssquXmnH8xRLp/uiA8cdghoS5rfwl8ESnMFMk7JvxF2ZcS57m3QIqv9rBErchoXoZ08IXjgS
CvMuHp24ZCXwwnKte9GXUR1oEQqQyS0HBZFI1vS9vhZog8ZVYpxnxRWIGw5sNiclWOMEoMmIjFS0
J80z+AznRG6d+fZQt7UfPo3SswxLEbYFAYOEgOcIdcbV+M79RwlhLauCPeVa5jt/Pz2RGE30AKQ5
BEav0PTOMhZs0X7u5DWfkS/V44G4pBEGa/OlvJov9bq6ZzQ37ZYHozKAQQ6HrXcjlzgDlt+hWuRX
/hopSegt7VCb8C+hsyvUT3ATEb5syAUVgeTZNC/hpc7jGm1RdVfoYxaI31awKSIyK8d1uqPtMTgN
4xW+IXbLdyP0RJR1yK9JLy/t4qyj3vbi/+LqFwumTolKJgGOS0pLunr/rvoFo/J7w/Bfbv9XwxCR
vkgdSyIL1oLFWPBXw9DE2alKOnXsH/kuf2r/yXmiTQgV1ZQ0EG3Lbf7sF2LipBpWDHnhui1V8X/k
4VSWof8/igKWJ060B2W0QqcUn8E/1754T6diCk3Ta3b6caTymH4R6cSwUXtlcl49gpO4yx7ZQ/mi
rBTOwrl5sFmoO3lnXhc8+End6Yx2Rcffyev4exnVa666ppTbyT+qs5CgRUdeiN2UP2BBpxW+8vYA
AnkjPjjRjvzU1/qp3VKHOgjoH/2dpLmt4SKYK27sGjvr03jJdnBdmJkjHeQG3AxB1SU6BafGATBw
mM/gWREhEl7vdOuO8bmxQvRtU7qc9J24ZiK+7m0KsENOETW69fQCSJzZaftkPgBKE6PKd4h8j0hV
zMq8naioFfRSWIa2IkJUgwHsCgVVuI234ysvxpPwhYASoYPPhmJemTk71gqUtjwchFerIHBllVlr
qOnqI9qbj+E9rB1FWDfv8k99RiLoDRvDI61qi9/Lg4i6LW7NaTz4POL4uz/El/jSHjT/O8QFFk93
ZXyJ+uSZTsqhPIi78iDv/KvF21F8AFu3vmC54oB1QUO7kRs6kxe5i1whZfjgr6u9ekpedCfcZJ/L
/L/yKpq10wYwjgNweqmw+Z7Oa/bGFm2DA6N6j9/TgSSxNvkJi+LBYuoQP3cv1jY+xkfjYp4MykwE
E8eUfxs8zPAu4nWbOlZwp80izujAg8/74jM8yMf0VT7WLjUt709JdcvofaNuBKQfv6Zd7xIF4Yob
gFIOXb318v+9O+2sOwybHZ8yFCTdL8464GWP+5K8KwxQ83uSqFvKKxu97l6j+ShvDacu7DpgZHwB
7rYKGfNlx8ZqNhOO2rBmNmbaFPv8FziRQ/jGhmGRu+xUmUOXdm1AY8/d3KVwdCj5XXDimwp9SoNu
Q7IlW7GZ99jVel7dEG55Ohuk5ihH4xlUx+rLWrfsdHh51/TANj073/IVcU904/e86y6OWIqTp2AV
rG6XfvVFNuKq3amrxmY0uVMNj8lvvjq8MHDu1+hK3ek7e2XbcZB2cV/RRnCSDYyQTR/hMV5Jli2s
fZvBMT81c/Q11QMniOJUbyfsGShM4BLYuZ3azVryUnd+WQb9jFlp4ar3VNgb2lEXbnO5ExjOqVjI
5hfzOzgCYmDY3l1x8YqK3SirQiN1KTxF/Re4oDk8WD7nw71S71g0HGnbviUvypa58t50lk8PEytb
vMlHGPM5OUorwVveX0KSnY6v5cJcLkjMxVx2hOn88cXLtAv++MI4sqs2kSOtSPFZN+uKl59r/1Be
IAyxMCwX6/L3vFF24tBQszmHr0UHzoIr8VUfCE/Z6Jt8a27MzcDis6ht/n4r3sp16koemo/37lnZ
dxsqIW69/LuMEAOZNksLmWZPxYfxpVKO/gKA3z3QNbh/f7RUI27ipHa1kSgIJR5rtkPi4za8ATJf
kh15GRrsyC+dOH1rX27xAbjrAcB9HDk4gEg6sF7LJwNa8lpPNg0Bde8jg0jDxenEXP1Xx7ESG9CA
eCFbRT8c6AmBV7WVdTev0qvySkd20UjxtrrFc3jHk8lbu7wA5TZ8osx5xfXOBJHp/2a2Z7vhleex
RcZ9eemyU9w62Uf4pF+Dj+ihHrUn4DtbYmffIsQ3nrwvDmP+E9wjVFQWGZTRpcUA0zznuuEKcNrj
lijrR8+02m5tbdW6y3VOLiezyr8vFss1ztyAa58eyUZmtcXk4ywr6/I2YMv5423nWnMVe1n9lpds
tpc9gkKVZya5M7vQ8l9rByQPUEKzJLQ29kfCYj4K+W2k9yy1Pbjh/oPjepT5q1QFmd/RK4U51aO/
17HxNghcqmxrouA0UywA2PYj2HccPBEg9XugSmQivE0JPpwQPVhV2LrgeyppCKu0QxI6zq/+W08z
ABHbkp0h81lV6G1aTICgixiQe/tzVbsyvQUkCfkaFsKKSYn0NpScLxlZ43sycdquaO+0sgD+F5nU
ymIuPiOZNii+9rr1WNJNJZ810YCQVI7r4jmeuW1/5tWn5ykgdNtN0Hm89COgD/NBNzz9iJ7E19Zh
+nvVz+Y5fVjH7KCex1340O/qfb7OHFVoYeWrjOhGlrnISSnGl6/YLSjK43umrgo2aUpPhuuFfsHG
W/xkvP00fYan2FzFybr64YvLr1in93mV8WF9Tu/KS0eASHbVPvNzeeciesnek2tz7H7Ss/JJSryf
ipzeD0295ZfU3LLyqXmdzbtJCR/eIv+jwi8gwlI1Zq8Ivdgdkx0HPx9ZW0rSxse800F7Q/1mUInn
q6u3Wha4oXW3yq+qqWyDOAZpQrQEZIGTRC2ivV13+nMjn+oSj9pP3H7UnE3EqrI76cdXHGlj8DJG
0XtH3x+PiNCgkuUH9L8S/6xbH53+ZQ0KjNbCJVVpVBy6yetmx3TlgETulB6HT/8EGN5+PICV0f1Q
HU6w8FGNVX1RH+2TT5LHq7junEXDB0V8DazdFvfts/gpQs65M+wEeryt9uysfJjhVqT7GLe05ksr
Y6ftRkdaF1tll20TYUdfYUUOywrRMcIKccXvcHYcg2VVcJc9FCvfuia/bc1JxPSwGDgxvyPs7xHV
IG9wmBYeRS/hxPRcrxACqCtr23nGFh2BY1EPkIW5jtzIhne7WkQctBPXmNw3y2WGWWiTU9xIrkag
SuBROB2Wza/8Y7Vl1WW9rf5YfVl73U+0GnSsOpZ21oGVv8aHvhVsY5tSFqQbYcu06QyXyjb3jOnW
zVPII5WXO5UdzhwEVqMK3PjX7hdX9oOCk84keS/WV3Bj9rnrTuNTe1EO5Rs9GNqX+Za22Ud0M3ez
nX4Dqtw2t/YynXI3ZZ+dvdGb99XzqGgrTfyBMk6zkmeBwlJys1MNv0N5LLvi56LIPC/6y3dqOMSH
6VLaEpLHVxgdlvcYlabOAdlavx9fXy1PW+1f33FVUKeNT+ihyjdhxTRqpW+SEwsWy9eyuC67EpmD
9+Ra3qtrf/fpPe2DveK2h+UVYtw4vRu/cowoxlGSXhOdd3F4SxYZzoaRY1Efx3Lehfs0fpWbK9ms
jK2J0OZqULoWigkeU4GRzmtNGFViTq8xMT3Ws6/WTlYfI7mmk6LjKamkSxh5EAaq5u4zqlEPIjWU
jPWzEo4CithR4aPjJYzQ8nPL0BxgnXnU7hxgD+YxecxftDI/JDjgq+xhnEPO77hGcQtZXDIQB9cI
NMngCj7UTfRoX/uv9rV8bb/YP+RsD2mYkZFyl+7DjuHarv0advJVf+c+xi/1GhkMOZEkQgWmn3Ui
lCGslz+rV63dyAkf3rswMNhdpY6GQPTenaVjTVOy3nUX08WQvyWAdt/e0mylSN5AlUB7OngS+50g
H4u35R/HDSkP75Dey52Jhmu4B1/5rjn7L2h9mntNGY8g6I/jtCiscd/uZU/2OIabn9JPeQUzQhcg
eCW+6Dic1cP0pHxoD+Uxf9Q3axd62WV+lKdF4mTs8tPy1dBuH5/9cT/SQRv3YO/5m75xZ3HbP+qP
jP0WSld5Bm/fUIVozG1X3VPxrTyyN4KW+tPQw7Nja1l+l7lDMgrj+heuFeUj3PMd2qPhm4fG1mgj
MwNs6IK4U8MLueYP7Q2pQ4hWiE925PDvLZWBJ+N/drVoDYifEML6h2+M99U3Uz1FXylOeWtPxbeV
rsYPhuQYSYxfqAN42A8kgcsRQfs2USfZxhP7mPI9vmlPxpN10Gy6FXS+W/KNlq9lXwdDiBi7cqwn
7eJjGATkxftmPaoLJGX5K33Ej3Y3C/4GdVc7rhfi2rF9jlwkWl54Dc4WcmQYGUfyDNaDF5yJd4lc
4S69Bied4gG3nMPHk/JC2xYv4VF7K6R180L3+rnxTGR4w5Uik52XCWb+9d88vhMVkCnAfpc0Q0IO
/20DAxAsB/1/xFBhDvj99n+O78AXwHERJfn/Wg5/NjDIoTWRWdHb+DspfhFD/dXCoHMBGsaSNU1Z
0Ab/2MKQFvg8pn5IVMBe/qPxHbf8rYXx20OXf8O86KlSluEw95xaZOCRSDSa+jBIfGCV1DGQXeTa
dA1rxRM0PnqYFKdaoRFbpA1ObFxzBqoOzRd3iknjWZtvk4D7oJicUTfXwfQ5N+BNrIa8ZcVnuJbJ
XpRx0Eq1h5r5J0X8Skvmy0bjlFza8yHzbyElZ5taq2y5MsP57HcHPftuervpi6017/WqWLcZ8zHa
vSlLkaEj0FXQ7PdVt54VRhZTO/+UrXAPpLx+1YEWDOMvX2tocX9ALVlPDO79Me5vQde4Y5DtDK35
liAnenkUomAoY83BxuTgG3VjYQIygFwYaECdg06MscIx3PMJ2yrrEINaaQ/G+EuylmGRpe9SS+1W
Jq1GP1QPud+SyKvIW6SupdH8Gjr10jNd9N9igyzvqfXC4UfTeD2CwYkVNMmCCU6uX9e6/N3r4Ysg
5ttOpo/PszLKcgOm/ZoM5qqVXmKJMAq93IhmciHdca0L0a4AVdUJIUzaeh2OrPRk38CohSWxn9Ry
U43gVLrId5NA2o2m5k3C4EGNhCobCM9p3IZeGIDtra2dpHK4bCa7KNuPNBUYHTDeoBnAsaodDzIm
ZT3EwofBy43prjejRv+nLx6J/1IwyhRIFjHhM6TlvGkC+in0to0RoX2dl+uxMr6AUZzVjEjcOg4+
BUVmvzK+BbHdcxnxJo8/Ypt6/TIL6WwpiS/lkjYm5QKDRgEE4Cy91rL+gzObk4jlBTLHez3DG8hS
liKcMyofi/KM53LGchGwWWP0cy2rdLSmsQUBp2Ue2WTKbjQi85RFXGsIjBCyQ4pfLFW6QxHR1jCk
jHgyYaWTJDrJ6m5Q0HVgLIb6uYfMc09aCYpnehcazqCWDk/W7JwAeZcmZacJu3kdDbSJp13CZzRt
RUegAx/H55morqLyH1ojbbSmeIss9dir8xfj/yPosQmbIAAybR45ffYIuYxwWovpDCfSHz5V/rCv
Ff+YjQrS5I7PocTeCB2WtHNr4pgTCvM+kefXrk2uliR891L51s4DZgUNuyQQhLfcEl6lhWY7zoVr
hiHeFUbFDUdoIskt3HtReY6UW0DiQRAiOik5YUziXvSry2yyoQzymTfIjU0Oc2Tg2F2H0ylj9otB
+CnkAysiIRHjzJWE4jQEumeRSxTDNZ4NxD+AY8dA3oTTeWZbG2OJuDJanXKIVTtZyy0tRCRp5ZQx
nBvX2ACdIBsxnJCMlotQn7IjDV4QQ9ExYh4jpCjtYmV+RNN4qax6l/KRFWIYpRKpB7iCtNcZg+NC
UjILZZUP8jZZepGmjrbbWjdR+6Ok1j6r029d6t8llN6Lvq7p+wxJHK0bDJxpnxNzzZDKF700LbJh
LUudfpzFyguyahukjH/MLPa3o9r/9Mr8DY/zS8oHb4pEL+o1SEPzlagJkumll7SlEzcFyC1Tloew
ZZ4TITm3aBvPpg/USDJ3JgsC7eaLlHZPYim8JWIlU65Wx8CXPQj+kesP1jOe6J+4Xo6qyiVQh88+
mW5yFPD/sysKEFckUN1mB8YgKbc5x8Q4yfZJJZ0mcbzXTXbDerqqM846qmLzk1sWICqimOpF7Zir
SWazTqzsAyjLSUhMUIUFUrr2IPoBcY0EjPThLpgBqf4CdbvLiu4SVuhirXSiNGfqqUEgUIrYKbjq
kBj+GHr9XhvWLVLn565WN2E8fMtB8pW0LBEaPQrcYiV6vxVr314b2V50I5JtDVyyDhfPVBiuoWxl
IvwRzx+Z9BGOmEcwCMU5h1It38yR8qlG1HTgSWcGzgKOjoRjjOAfhHhed0CGY0W06+xlUaUDjFqB
MtqAhvieZLgKM+PYEblUiv2K6/oLGzp2bRZTYQrfR+ComwD+QyPnmyGI7Ra3A6pYUjDjD3Y7OD3+
xxDXDG8Lf8OaBuGb8VIg2JqgERsG/bBIvYyWiIj2diDDPajnSzT6zApZptvJiQ1OLrONChLFv/GR
gIlAng4SuGue46reF3UMJoa8qmLY9Gj9yX+xO7ZZroy9prZ0GPsfYF3rwMyQajAdYPSYpdJGVPq7
LoFOGSfuXWlVywaalDhl0Z2GsdvUNfBcRIWBNe+6Mnz1CRBFOLTzcw53Ld46vfzUFtgB4aGDNlyl
9H3I9jlgM4NinQgii3yEUTpEGkTYLt3Wyk8IzCvWfqRocs3ewo9Nrxceui8CWUhUzmZdK1yzRt42
IysD1x3eD4NuXqiEqtOZ/S0v2zctYEM3VCcwxWvV0F4e+id2/IuRflXz5CZo8Q4VACMSHyTG+Tpi
u4GeJaIebcwdLfE3RLCxGyuI7BrMLFUF+8Fs5mcxmHNCTXQiZnj9Fz45EHmDRk0xeg2RdohZaeuw
EwV1bccw7XuaGynek4pQVS2qL6n5IZEYZ5rRQVSmVaRyYEnqDVAdQhlZWFeRZqRcbZPi9AprI5x3
ZfPfW14DWpXIMiF8aYkxNP4/5TXa/38xFPzL7f+aD1qiDmWCGwFUZbb3//4sr00ZnZusq9ylpPyW
Jaz9zdLALmJu+N8UiD/ng1gNJKpuw2CsSPH9n8WgaDqG6N/mg//0wOWFHfYPkNdpzsVZrg0DiXRI
C1VU57vS9UC6pIGdM0170RMqZFcUG1IVHIF8QG5Bhuaz58hhgQxJEC9FSBE5ywcZEVIaMo6fVbp9
YQQ0He13FxwRZiOFgV4yfDY660qqpNsyKhxffY0DrDIoQ9n/QvEDEQKOmKw7ixHq3zx1Ylk4162P
ha7KPsMix6CXZbVdKs/1dDepNBFu97Urdd18TrlEEJF03xmZaNh48BppRBrJEp6rZpdr4rWJizX5
dX6te1PLKcB4pWBY6Vrgisq7xI42m91mHpBi0URIZohWy37s+xetIZQtvzcqYh418QIjxA9l1F7f
QZv2Da4z9jQWPUVPDmW4SRss0GZsw4S9jmxaRftolV949NdtE5IuuTfpBUy1hOlIYQ5Ks3gy4NL3
BfWzBWCq2sccAwSDH9y0GONo9cfFzRowA3POkVXJHtSvvOjeeqKmyBZ8EwCnZ3RTRVqk8DTW07gr
cdlB4GVNYjGLsIFJ6nvBY9KN/tCRy9rW+XmWotehwp1kYm6OrY8yflVgY9bRW2RiOBygaaANCRJQ
69FVtGqn64j7iNiu9nJaP8ct7XTiFMz4DUZ6iE8v0rAE+ocRuMUQYtXr0SiXaE2iLecxcgI3db9Y
iNETWiZaEIm3YaHHuGI036wcz5c8/2oY5nVd5U6jBK5MW4dYc1Vk9n0logU0sV2jfEoFdshZticc
5pB+WthkinIYDRC3teqFsr7vDKa7cB1lsIeTeYiqYatKWxZCRw7w2RIVJaktzqseCw3Zx524Ebr8
NALqjkUU8j65wyG+jQNJGDDbnqLipJaghaC1iCJ2YOEcSWnm5u2iKAQXxISgYzJd8X5NJGmR/9v8
TLHhSeRAyBlKP/h7QhU6ncDksKqoZxFcsYUDcKIeXt42TXlPGv0YZBlg0s/R/+CcsmrTZ3PuNT6j
MjueeYuVzGbY4KHWf8Lv4yqtzCvcbDSLjO4GgfuKy/eWLkxiE9MfA8Gpbj3NGL4t5PnRMJzytnDF
mv6abB4EvbAladFWBej5xe4coi0JFHVvDKM36Jdx/BwiSD31aer7farIm4grMEaEX3TIncZqA6Dc
7fVqpyj1JpMLLkSiqOlSdf3TRI0CaPM6zhz6wCOuktB0xq5+KKVGUd31bpcsbiPa/MVNg2ufjMXa
tMKzKhHfYtHJ5lCHTU8aW+RAIeeRIDsNKfNwDZd2DohngggSUU3mXLHKdO1T9RrL0y1fPs2qPK0y
wkU1BDAJcHYpSK9k2e6C2thJPpewhJOoDgAjg8qLFKdtJ6ITC0fEvJ5J+W6K00NBYoXC6T/zEVgN
Ia7fVj004QCBpm9Xc6W8yaZFaAE+xxkfRZLaecxbL2BJHovqx6T3mhn+RWLkMEt8ZvLBDeeEIn+h
WvNcCaIzUsYDDCtqCdOVVm4LvyKsu0Bv1u+UkFa5Wm+02cIumjmVFV+y8aJb8oUUqU2Lc9an4DHi
eNtL+mZBz1mFeGi6q6JmO3CrLEftwxAnT8XCavgTmd/ofCdIVl0S2zRuPDw6bh2WFw6eF232bwrI
x1CJ9hKFXa/QAxwRCmBAVMvYiWEt94JGRTl5po9AKptlTzJhtBL/yQb7JFvtuoj9XQZ1Zo55wyEY
MW2SeDE4TRrjD+AdINGvUQDYMRC8pMbJPAa7YUII2WSeYk77jKpeGpZJH8xq5BWxgGsNYb9FEI5f
yG7UzLBfH0jcofWyL+WMh2HZhpp/03HwdDxBv5LvcqHYs9kfO+o+kvwQXfmO2rIJ1d9NxURaVHcW
p7mc8JmkmIk/0T25wrsWzuGJPXnVRxKdFWGT4FYd8oXF2tkzeQ8KMapyOF+NOnItrvcRUdlyBpkC
4g/K+NJQguEC8fQpXlEuGitBJWmbjSTGNlEoLRpMlXNfIewHrfUhZczoEAiFbwz/2tKz6DREErP8
aLMPsQJG1D9J7bCV5N4pGxLgS/0xppfeEvZzXjerrsb6lie5O/TGd9kirPGFvdA3LIX0wjXT7TtO
KLmAoEe1NqbE5FhQ/KfBJ53FNMYbEnw7ImIPqNUtyVM3TasnsVHf+5SnUxWNDx88dFIlUvmtcPOU
RVjc93OwaXyiw9HpAO3hAejnao459CEcpJEPvGYwz2QOeGNBRjMRtqWCTC5+WXBeA5PDDm+5rzwK
rLVy+CGxfc+k/cnG86QIhOxiPGsX9IGePbOSeuUyAKSw9xLfjI9hlXtjPX/QcomZ73a7QEBLqA9I
G1M93Qewg1MfBaNUoJ8XS+XelVAeEzTD/8XFLS1jzBQ6jlaCQtlH/m3v2IRj88+9Y/Nfb/9X75hS
lEJUtdDHAUqkN/sn+tYC9o0dhAirJTsBLNFfvWP1bwbKN8yyhra0h/mXP6tb9W8I5WQ2A7LMkMdh
JflP5G/W763j3x859/SP1a1oBUknWJiAFLDMhhAitJj62KVYh/oQ5B9lJdF0ldHkchED00eClUE8
expKVGyyia1/poJ16txPnSHBK9IlnAApLAqZUD2urc5P7dYYtqSBbpvYeC6a7kUciL7KI/nUYTK8
6yCabKW5Kn3/zH6ybiA5ZEZtR1qxMWe414IosiZnCK3qWTnJhnAQY93Oq/qUZhK2fSDeCN+kaeDQ
118EYWDV0CMCCHjT3UlPos0UsgAbk46kDQfoGmYpMah5iYHPszScrkMiePkcXBRlYKvd+81JmTdK
dpsqYUnvokoUOW6j0jcvxrAr2/mkzTSQRtrYCk7aIDXfjeG5p/TP8ka3hziJb7Efzw69s326qGHC
bmKrEPcE9mC4L/sLkcp0KtiCp1z8pDt4zEJzJ/vpc0EXuu0ab/BJfNJqXqdhV2fkn5Z0N6v80KoD
8YlkgCu1M1TSCwwLcGRw3KPci6urEAobXZd25RA7tfyrBEQum29DhYhXp1iCZeMHySGT5K2aWCe9
6I7JJJ5yui2iQogaTjEVPcQ6kQgg8A1gC/XckXQdsb9P+BNLYbxgXHT9lvF2+qvnDci6fEtJRhLO
tDeNPFtYxjuJD96mzqgITDpI65x88nwmiUKeLQq74CBMJuptAaManpTCJ2V9oj/bCdDmweWM7Tls
LLQMPVkTpWlRG44ztj5CnOe0vUaR8BbV4g2VaE+8Na+oFaKZz/ye8AuBvdHUI2gfSUCRmWtENw97
v0ve5RLpjVg/czT7MaX+LakISmsW0LllrFqAaLPJSD/qCKXo/E2hfScDjw0NWBYkHIUieH5GMOCF
/cJE5lUiGXfBxDYXD6Vq//cunkyflowWvHNL/CkRRv928eSMzyDst8Hb77f/a/EU6QxIUAaY6v2x
2P3f4slMjm6ErBsENTP00zmW/zV4Y+KmMiZT/pcp/tfqSdMAChnhwBTAwMW1/ygi1Vie2j/1Bn57
6upvvjm5KKyaCWDj+bqyCWSYHyVoKrHbBGZwgLdvi8v0hJ34aoYSOgRqqaRZZ3K+juJHwrLXxPoK
0AJF74xrH0UYaUKjTMCHQAIJ465EQ7DH39ORgUsT2BOuqmrcCbF0EjuaXfkCkbbKF6so8T8jh5i0
+h3BF17Z7NSga6SlDPCb3rhCwDTm5YWxUcBXJc08SuSdgQ0BOODHPEl2a22zcTzXUH1X4oCyZ4SI
rUtebxG7GCHcNyyEJ8HZ73M0/ml8UPT8RtSXK0zDHtHZkT7fRmCtiyGL0BIud6wmzgKgNWGH6CO6
4dgiCSHdjmZ6l6ryVyYq8L/q5kuShUuk8rASdaewXCRW/BE18b2m4VDqRENm7U9tZdtw7ndSEcCk
poCpQjp8wdA8CsYZBDfPQpzuFCu6RgW6xyFvbWjHe6USn/LefFZCEgFKWuUV4so6RClJMVsZhJnh
9EgktI960zlmz84kEe5J0QufuoCINWi7rg8COsK9W4+jpybRHqfyyqQ3UU8NCKKxes6TGCLu2K0N
vB+N+lnXSFXmYVU10JJkfTX9D3dn0t24mW3Zv1Kr5vBC3wxqQhINe5ESRUkTLCkkoe97/Pq34aoo
h51vucpTjzIzImVTEnC/7957zj6LDbl5FBLkPyUzzgRwBK67XhLsdDI2qoKRJc2OUM6/GsrzjL6a
rVMIdd2MY2euS5Rx16T+0Nr9LIPf0bujGnB2xM0+ZzFLCvGmMxY7BaEQNRBIgrMLy3qEvJ264ZB9
NCFdl1qgM5GjTAM4unzDQFrzIf/gr2oSS7MHE9eWYI2uGKqqsS4qcOOQ2JUSOF3hbxQsTTqZej09
jGTtNQIJU6whckv4UPTRGq2T++AxFGPnmy1rZAABsXXMy+c4u6Rxv04TDfqFtY7mgG3DggjGtgRm
zApb1IjhbqiOChssIzikMTCk6q5VzzOa0MirCfA0gJpqoKpSZmF+eCll8HG1YcdVvIrkfcP5p/eM
2DQ40HIE7uYgNexPAZTxsTcVYE7lYgaPvRnTfz0Y7BTSDNMItrKK/AhzdpP4FMoPVYARDpe20oNT
IE+NNSc2TmQb07Oo1CvuDGhX7g25qWWVbMrkZfJhXbKosvovSSJ3wyzdDnu8SqDe+AV4H6pa47CX
JlWcExlpCpOnShTgKsP17fCcsJwqMH9bSNc0/Z7VIUuZbh0GBAkmM7hLlE94e4xDUe6DjPSNIYQD
n9K2ILPkLKrx+NTAxxR5XEc8c3WAfHdBgmTqESS/3RvnXjTscvK33XgaupesZfPcJW4cvitY/Zvu
jW0B4/wGcebAXEaf8dF2diihKJPRYje43uvy1crM5cX7HqXJlZv+VRKBkGVH+KBRfctgP+WB5aQa
ivAmfpcM8VDjMUoVsCS8ZfKEkQkcUY61LaWV68dgI/ZUrkLx75qlX2dV3Bb5uFcmEX4YBCVW6mxp
VsMQcQvr99zYnaFGSU7HHJoRQKRc+xxq6RDMqKy73M2DbKOJ4gP5dbYofM3owlU0g+TO2mKZEBRL
3mw+/yigTESxeFEnAG7avAvir4ywRSnor9MswmbGSDD7ntItVVeeQbLWyVcuBQeLsJM6o5xH/rc0
Z4esYexjPgiKsnBgHnN0WxGGcuS2TDmFnBW7wiRjCKXG6SRgvk1bMF1N3iqpyBi1zU5J465GxHkt
1N6RGVpKuqUKL0rscnb9OanUscXm2mzTXZABtp2tE1HXWKiNBogUCkHejqkPgWVopwr4ACtw3khu
fN29pZckjWKrzIjDBvaUCfQa2tQVQZGOFFdXFVZEp1huQfIh+JVNN3eOrMAq4VfSMItd8uSlyJvZ
zPdFZyclhpP0iWLEugadb8eCPmmGp2EG4yTIz1MBSaC21rO6pIP6jFRw8UpPNYSykimeOBK2mfOe
hfZYWo+wSfZpWsPymqOrMEUHyrY9KOp3rqlLbvj8UWmGtJpkFnscrYxYZy/JcVHDF8X2Zpz4fbhK
Fd9nYj+lOIQKzSBUYX9oJtTF7CKar6L8qjbgoIab30D8as36LtIhjHiqyxaWZxmH+3zORmaG2RYu
qRtXpAlnTTQwBgDHoEuI72Z+mnP61AzaxjekrZg2jjWiVpOzNRB3okd1ThjARu+NQKVBa27motc3
Nba9Zx/Kuxzi4GZ+Jfoxvj8UuCg4ONNOqBmcYux3ZLBspiEDM5KBHVSlh1ZkG8eVeOvTNMTRW2Y1
1yBQ77LGcC4XlWcDG3ofyzdf0R7MXPME0Dk1xm1prqgG/WxXRN+s1A4soBZJ23kugcsl3Am62hVm
XlIxrXniGCOxlRAYemU8vwzsMdg9F0AHc9R5fhmQQAaNctrnQeH28VIlO2eCRc/xyhVAe855Ey0t
zdyqpvpKBq3OnL23LZHLQ7LjpgLNPNmM6l3jR+kD5OvRLEeIp2MLOXvlAwaWPobg1BMX0mDnT3SU
kcBJpwQoJu7rgtuFWBwyBlQVKPoZ+LAC319gyEZQM7qh2J2ZFfVxdSDCmhw9A8kRn6RI6h+VKnt9
AL2DFkVDsVmldEQ4uwtSSGBYE8Xa2ElfbkaGNWPwjQZhk1Hj+xrpOfpCIVMei2K+tdPIdlPd6jKG
zearSkJ7Lnt3Rlmom0+Gmu4KtV6rqX8JdOpUIBM6ZHqdpH5QqrAr+AlnfJlu9GoZaEX1ttdUWyuN
axVFoIzxu2h1SlpnczdM5aGeRWwFoh0QcYmK4kzuid2ELYqhzitakeORc0DP/C+roT0lPWAlmNZr
0iUgGpu3JhScMEIbWOCDzcPykM5MCMXyzKbUbiSyw1MNUHRHl1lEL+Rb7oqUNFLxO+ojl5zp99GS
TxXRwroAF1xW30tL/JbC7j5OPTEikbxClZQrE39uOGHWQ+qMnuaW7G/GUDG01Cn3L5UYI8vU3EKq
L6Le/6i1V8msH3xkIiq3i4yyWGGYNg1M9KX63MRa8G8eN6kWesLfmccywDTr78dNJGYylfm1YwJx
9tev/9kxWb8ZJqDlP0ZH/3fcZIq/SfRZkiTSxxiGogIh+aNjUnVF4oSUVfV3CsofHZP+m8ysiQQm
nQAmU5P0fzJvUs1lW/pnt+WvH11G+fineZMqikbVF7Pk8YRtBgXwwqJ5VrngDhFVH0eDziSM3sPY
CLp0oHlo5H4TVsWzUoMslZKtgpjQL1OvReDcUNV1/B2FlW6TQWRNUTBomp9DuAoExa7EtoEL73vJ
CPcWqr8UGGBzIjzcqU2oo2+1K3WCvkhMmYpksQ9uSo9LILDchJTpqpEPvnpPxvEyZ+ZLZ+oYNAu8
JG0NV7/e+3lri9VoB6QEaZm2zwfx3WSUoWRcqWoWr0KgOx2bXw1df1HNN78dTipGSiY76FW8tAOJ
WCUW2UgIqv32KYtzNH9YDMrhKJv9xsdANP+QWxDQFEDZHDD7VYHkpn34GqpI8H3gm1L0FnO9QX/k
+IJy92ftpSmEUxehXBoCIuHqi9RrbhZD/FQM8zQJGOB06mA/pJzx2Xec0gDlDJ/0bLTToHliKlzA
J0gvipBsuWSAoczjSxYC55wjfNnDkUELZaWk9xxIUiiptaGBBNlCIMIpH1nXROiPhvVjyMZz1iTe
kDE7tGIuCMKUuVMhcJ7FnIbQMrTI+hbTtzSiedVElCp9jivfSHc+OVeVKT7m4vQwtRBaqrdApIIW
pS2ltTuGeLnkYuZ6Q1Ee5QchQyWUyLVnKOZjXmmXkDvWLIJtWMbutYLde2zh0cwghgfMIXrwOlnS
h18Hn5ECh2XqUjtHOte2wzd7iMeqsVhLqt8jvvLKmN76SN6V0vCg012mefTQTKJtdjMWJwNSBuGH
3M6tIad7rLfybHyqM/hBKfdEa0FjYFnJjEdLkBqEgcTOJxqfh+SoKfXEdCC7ML1aasT1rHblbIRT
gaCN4KwFWpYMDsq/zaSyIgjzQ2gVl1nWj2L6OsntPeyXZPBudtOA1BrJdyRfs3u6dh3XTsuM02gR
lYfWe1Wnrjzhdakwk+YszipOtCgbt/5c0+gh6rFSEa+TGoAOxVtv6a+BGW1nCUujiU80Kc+ZMFy1
EeuGqRBsEq+rlDSEUV2LcKNKxXxo8uTUFd1LlDDdEPVjZMynHAyc2u+rJfFaFkh6j9l9zGcBAkMm
fCnAccbR2LZLbAREwVI+aBPwEZxrDa9vVkCriK9KlJCDloFNkA9tNXhshb2eZd0gVU4bI2ENZ0/J
6rdYtd6UMLBFHfec0j7/TlHtkURHtWvMCmni0Ad8i8ngRABa5I5LMEZiubMyP+UpC7/WiPYaG2bU
1CuZtSa63fUkAyjEadPiooZ6ajHozoN6o1vbke8htw5ITN0Kf12uMG4cx2sLbLeU+X/CzSgVnmOg
z3JFWgWMbiiTgAkZrKIWmzQIMK1X5sSDTMaK3MadAAwka2u2bxl33deaLs+nR83YM9WMReDXf2a4
+6KuPc0CYsJgQMVG3kk8JKtOHh8yVXcDK/cySXwUzRhuQqU67KqOuSmt07h0iOMidcTYBVAeYi3E
AlZ0Xt3nPxCxrwQqqVr4sIWKeyGZz7HKaDvWPEijT2EvH7OJPkkvQP7iTFFJJI+nZidJ3ILDwNMq
8VoKlObm9+RaGDpgncxIOdZT/aSVwsXIg70qawdRQLMS426oq+cyTG5pWl7inl8Wku06ghwZQalF
48LdfjUE74VZHcKefXmjJcQ8+LaU3C3U3xE2jpSJdtqa5MjcM+UmFeDGO/0MJo+V5rQwKNszu4V9
nA2PUUIaRma8hToislRoCCUTHWTx/GNzp68KWGgQZwb1C/XfNUSCOIhvkuhvaR/vc8TK3jC7g8Ux
ZWmweaQ5cUsWn+1kuJaA7Ss13E4C9Q9Wkbb3u85GB/ahmw3zw6RaqO9QLloVTw7NqBYE26nC2O3X
G6smKEdKqluC/Y7q4UoSlyOGRU29hN4IH1EQOgamf3/Jlcr06MgszRNVls9tGHpEuZPwa/IbmBMg
4DgWR78/jC1OSiWdvzJGk+4ggQlg0F4Mg6ekOKqz/OBH1qbtuojwYybhpswDHhBLZD0Qx5CxgGne
/s3jbFa9po7kDEytwdz5b8fZJnq4P1/OwMD99et/Xs703xZdGqlt0N7AbPy6C9QXNZsMJ5EcDDRr
i8Xj5+VsyQRG5maopqSbS5TwH5cz9TduU6wBJR3bi7IsF//JMtD4bzBwf/rof/WRRHmmByOUt8Jn
KZ8kGqWxNPbpJOAaLt0JtLnsQ6iH2yjEwiZlUy8EKq+RuPPDaqOVxwYzWy0o5yZsTmS+PNf5q9G/
lthfs/BsdMO2nIGZSi34J+scJBZUSMhRbakvCbPats1qDr28eWSbemnV6BLEdNpal+/HOfhQ/PbU
FmzkwxnR3JzSafIScpBiNSEL83PUFe5hMSns3CBCYcMMatPDPpu7e+VLZIqF1OmUK5X/pA+6V2jD
A/D3GMSV2L4l0iA7QaQCVhD2oywQwNmWjhSqn5lkbGhu4W9bVeuSiOYWXTtsujjXjn6lExUieUHa
eaNJ4mdqbkSjtDMESZa6wGLzZ7+rNr5Abp1QnNWBPrps2MKTORcF1qUB2NOHkLlQCMV5K72SkrPW
SYgYFS6WJOmEzLzMTt71RtswQMHKOOrweh7QAm9Kq6aNneszbEinbYXtnABkyozmhx6i1NDFUy8b
HtoFkQn3qK+auWqPlUmBVub4o+rQ4Lbog5g045Vh/JXgPYDw1INy524wIOaqOYUFjoZZeal8hLdc
IofwoZDuCDZtE+QrYW1eHlb80opNis2iU854h5E8I9fKrkqwz0kkjj/mCRh7fU571Ij1yEhRwc2p
2Un1mAbRphIvmDdXElCiuJ65UzduiQJYzpxQLlf9mIMV0eR9DOA8is9BlXGJSifsBAlK8jUmFcIV
ZmAmsx4T6iGnfvNSaZllyyBlX/+9lYw2UWQzplBpVAvl1t+3mcTh/FXV8J9f/38q2cIAV9iuAq1k
BScZaGx/Lub4KxS8rAMhV8o623PUvH9UMp36RotnWZr+10BfRLsyHaiODU8DBvRPKpms/7WS/fVb
5/P9KmtoKzQ/KKAUL5Fh9s4sr5fgbR0YM+mKu7aRXiUptmdgzdNCbY6U4SGLStdkUlYz1pg0k+cO
SsgcCY9GPe7bWCtXSavcDR+jCmhormGO0XXbRGT6TqVDe5mg5mSm7WvCRoDPjOAWYYFPy6MFp2i2
9kItu1JK4A5GIjkhEkR61c1LXjSbHgodPACqQ/g0sQ3oGJoTA8h0cX7nxMD5jMOP1VLCvE8MKl4Q
yI39+KqqbfpYzsp55h4SVuMpAs5+qOKZN7W49FrJ9RGLr2H0nkC98Ytu2vRJmeKpSfuNBGFbbD7J
jAOlRmSFIK2ZiZIH0ni5MrwogrpP4uShrAHkVdZjSoreqlfL0fYVgJP1SM2Gd3ZURAHUgNWthG62
rZzA7+im4jFMM6bNyn2qZJIvlveYrdIplvgcVV3vG634TPz6nYp2FlLuZW2wb+G/jAW2d9aV2hR4
Q0lLUZqvJUjDoq8f9bwjowysXJE+6cvilMsRFADAEAGMryp1shZ/hLZHISs2ynAYE5x44cIVVeE0
FcAIS6OzS2LVWzXdGHmErpZUJ341EqNbNfevVmxtlCR/qsfiDSmDxxwQWW6wqUnOkHPWjH5o8hv+
Cgi/LFLzGMy9o41St2qnluUWFjTmyFImXemnCJl/NtAuj0G5b/FXWal+GFRG26rO9dVkDG1mwsU0
bglsFCb7PHebPA23FWHsyI0eYysFwj2kt6l6r4nnY/lBCBX6wYZAJP5KSXbWpHNCTUQu1nZfKOvO
YBO0gB6kYaNoMbqKEtRUN2Os0HTQ7sWBb3pVp3AsmvlxkmH5VcMSldjdSsWdZiSAuVBe877RF+r4
TdXrSwKtOxjyh7GU3NZAd0mS9FqE623S2CkL6Hvgp19B/hYXBPgECzxfoOCKYDz4M7lrhZHtGg7p
kjRiABNczeX6q9T913GhjEusQPmdQWmc6w+m4F4MkFwGTF7g96oXUrkEsrwny3WlLRTzkrazF0Cw
TDQzyHv0AsmeLjBImOmqhQzTmQQQfRjqXYu5seVF1AYyAMr3UCod/tpRy24TVcG6bzNXrEW7yPdh
fyAT0o1BsMMFXqdluUll+R5jITMWVDvI9n/xKUKcAxI1WZbE/w8sMno1Rnp/Glb+59f/vA+bv4GE
Q/jGxRcd3J+wyEQOLy4OQiOAdsucYn+cIvpvmFBYrCgSCjlY7swxf4rjoMbxBwbKDiRyv6dM/IP7
sKL9Vd6B6uTXb/13a8gv1o94jJKgJa/RUwKL+Ndl2YBGYAy0ky4TXdYK4DSFB6YJz/Iw3/QGzzU7
XaVk2JVkF7DO+8R6LMbSfNFLaaunxXEgrKep2gPxr1igUli/7FaG0unNzrNC/7uJQHegyCPapUyf
yR3dGLPoDMAbWQxtmqh6kNSnUU15ZIU9CdkrGk1NqG99bBI7PFFFMkxnfeAlATpmwnzb4HOwgABT
GdNJtqPF1xQYr0XHMopIUWaZH8GAGHT5tuxArFByO3qUgakwKGbxVcpv+giKslHWfadfO+AxctDu
RZ3NOYtqi/t6oypnqx3PGPiIcM+fk+GHYjpZ3G7yOt2gD6D08+HznumPSWYsK+peaR4Z5GCzU6XH
qGk9KSB7uPlMrJLwgditx9iLpmmb9UG3mpP+NELYL8vy0k/dh9KXD5ViqPB4uiN3T5un9z0we9SJ
Q/luyuOlmtHYoWoXrB7vNFfCGF2+ZfT7wWq9XhIluxP1Myb27SQksz2TDQCwM8QYPbFcUSt8ASEG
PgUjn1C85tj6ZgpFjM0PfeLDiD1H5L6cY8Rr58wLsQUSdHuMsQka2AUDVXZi33RVq9Nxy4cfEjXW
wmDIiGrXYTgcMR7WGBADzfKsCA11HCdvIRZFP5HETRzVr2ZqlQ5ZzHh7Fz1Qekaj98lty+XAx1g7
cn+/swNA2KN6uAnx5vmHViHOlWLqD/DhkPMN3VVcrJRYKhOslRMWy5qkLJy5ufSuhB9y916L1b4f
mHkaODN1HJrGYtXUF9PmgHuzWmycRV9s8Byvk3B5DZIfadN+9vg+Y/yfDT5QVmdvcfplBoRVqWwG
yZkn3biqLJ7exNGQb8h1clJi3NWFClrR6llOxttJYgPU5j8aZNPYiuXFulgABNK19NNQc9FR/DFz
Esksbc7cifBCbDAVomsuCU9BCp+wZiVfKA63KWJNVXz/7TaXjYsV5bdaEq5Na1Yeq42VkbHtLGTC
oMuZ3hQaU7fhVsjAd4x2SF3sBEBJD5pMYU0mxjfavUdrZkVH7NUkqF4SKm8cW8kuHSJzTeDFJdMU
x5fIUesDN6j1YGPptX4tVc7WhDRoKZQIXc131nJxIt2sqaUb6njW4FHznCnAwUpCvLXphlIuw/Ix
Xhux4OLSB7aaXEUz2RVi9NQG6PMDKkWZfREgsEfU9mR17ROzeR7hmtvddDQEFoR6/qNlYBQGFhDT
2stYIHcSIzRkTcw0SZYgfqtPXnhcEHBeJFBcKJWXzA7HMlmDcw2J01sy1iSehBu1QVEZRfFJbbjN
5GV1L5EYlVJ3x8XL7TPttlVh6WfNh3bJNcbIlxwGwGgIhwNQwYN+zlCSU3IYsHNCL0UFFYzJK6OW
AecvfmV/PAUxrowi53Is+cZRrHWiBD21VG3dR1OAjznMneXWl/HrsdJxLzbE44n4wON+w6b6rMjF
C3a39SznkCnMnnoMa9cy32pi2v69R7UlyaKG4VEDZCKijPz70RWnK1OmX4/q/+brfx7VC3RVEmm0
AKvQ3y0byZ8yds5j/owmUP/dorkEuP5s+PTfNAZoqominlAFw+KA/eOoVnjOFCKSfj/D+ap/cFST
CUtD9+tecfnoLDZNvm+ybTVjOcp/Oap9U4sFvccig1iUl6kx6gFJkeCIrf8+Mq/SNCb5s/gy5FK4
SUPExovSQsJ7BndOOadFojmiXDpzVR2rRHYzFYCq8TbIwlWDLaVMCf62xthVEtHNZjcaiJvVY5vG
J0Ke6M3y7G4MwlluY8QEFqGN5lvJNsUI86dQbLF9pMXXaBigPSV/ZVSA6/rsWCIx53w/TlH0GXV0
ay0655Ts8XGvzulGwEc4xL6t52C+U/h7KSsvaB+Ez9IkhpZxlsNuJ4jBRTfztYhCU0V6Y2VfEQZG
JejPRmF8NKK2nsI7E8Z1YjQbmfi2oBfxv7wWAlcJf96P8fTQDfgPtfDbj25JpeCkTvZd2500pnhI
4YqW4ATsiBVDarX+NNki9d2l0vdaLDIMg1twUaQPjZiTmIIlXRsflQZCNJ+ZDja72dwsSpEeWYkf
MsgynQCxIhjcT4QTQgc0zL/1Yr8a+hREvujIpMwHxMM3AcuKEP53o1xl0DS6oLrW+IMiHweOagiO
or6hEsFHf0MxIea9F8XTrmkqb+o2DNZza1sJ2drsPb26Lp+f0ISseZhj5FnUKu4CKuJAhRg8HHPI
XmX0eYbS9VC1BFZ6pjrVoH/NLOWqQE1CyRJWPZQIoQ9Z4hJaOEhF9K8WfjMyEjGi8OLrBsOgv52U
U264qf+53PzH1/8sN9pvOoRnkTHOT2fMz2qj/UY7oGqaTgSdQV9At/Gz2izibib22DrEv5hmyJhW
Vf5Q1BVLV/nv/6TY/K7q/nOtIcPOwprD5It/mr54an6pNQpLPvRFeeR1J8tLnv037mdfxp1RN95S
Z/bMbbLNtu2agCiYtRIkRDZeq+oQbbEYrBxXXwmXYH27kXRgy17nCcQ0AxC9Cc4vP+CH//2J/kfe
ZQ94y9vmf/1Pafkgf/2g/DCw0KPt4Ez4S1HUxTyTWTZHKA1cKdj3L6m+rnQXmp95nQm+6I91to8r
WnJ9XxFJWbpGjLL1QGLG/+OTcLH6z8/yy8OiLmuVX39o6E7HupRAuQsmCFhjr2Q4TstzKRxrKVkb
plcQ6gJab7pLk9N/dgDu2QcsgEtmTfQj5XtFCu/YYLxMVnrQrKhCawnIzbyy6vso20liY8cepwMk
oh7wZ0lmVRjcZGTyY/5UkH5JvB4y5vnHDF3P95+tltROnN9WRfroZwJBPjZWEasKgihSO7XWYsdU
T6cpWDf9uk3WtbnSL6nfb5jm2YABx+euvA4Mzf3X2dhFKrl9RGZc6ol4en91awkKd6ezSOgf9p89
1t85wW//iQyYmSSE7J70C7KfRhoZgizII8blz356bX5gNaJO57vZnjbxyVzhfbGnA0jijbUhVtbV
zuS0PkTeB7DR+3CPj0ELiDzu1sPkJR5OW/RrVNjmRnYArp4KzikhXD667Y10J0GEzgtQkAwIFNdW
v2XD3RCLKsDwAQNZMnbvHwyDSo1kfDUyVNImcFAQrtYFnvTQlrUreca65IwfyS33CJsF24xKwf6d
6+xsXR50OliXvDmovB8fzeqpWK+K9dM2Wz+9GauPD8Zim26Vrx+jjUfeBTnab2cHGcTKWHWrdL2w
P1k+QMMe1ufawRhtT3a1irxPuieHvOd1szoD6Fx19n6hKS+BMfL67TN0B29YfRu8TgZEPsY5d3Ot
nKVHbpabhUdteNBIbZy8Dr6yneUsEe4beWsqKFbXwxumysgWpG9zuDEDAk6cJ5eqO+cVaXtfIykc
yDOwJfvb9rE7klL0hfzObbRNd0TNsJs9YR0cfSdmVmDAR3MxV4w+xub2mp8TukvTjRnu7rsQig3g
UTZgkaPbLftjpCtN/smeQ78pP8xbCfvgVFxLE33navoSv8hPDz/1H3j9cy/YkgPJ48nc/8EHRcoM
dJseREhqTC3BoeFiVzO7/xQetQ8GqNdhwhBGYKvd0PtfpQOjtBRgYLGubhq+YAaax/5TfS046mzl
LoHw5t8gOUiphfbELmtOL+pAf7xC+cSDMryG2nasXZShlg/AeeOT+Di5yYgw3YVT2z9ibsYwr34h
djD8NSO87Nq9kTdIbp1JxMxbcRtxoiEd6b7kfqsSfR2tDbd4zUh4B+vGB3jpwJ3iqDA9ZMvNZ3/B
BjY8Jg/9sb+Y0qa/Gsf8pP7A81U+V1txP71kGJpXFvu+7/4byjlmiReW+1yT8itwFxaX1hereeut
hP6pewgkC55YvBv1ar4MkKTwUkh0MhtCtLm5sFWSRvK7bZy3MjCb8ujX57I5TQby+/GHUrrwweVH
5Tgo24bP+4juB7tA8yGeGM+zWnRgDb2S9ii9YuElaekoBJ7+Rgx0DIXhvOy6fkTojPfxl/hRPKnE
Qtp8L6t5h25ipzt4arYk1Itu9jHsxbv2itpyZ5LTzPdUk2DijWTpfunn5inJV8qtP5l7f2+58gvs
jHYREbgDUg8nmXZ+tqvUiwnUg5mz7CYF5OD1CIKpdaPY7l5NnG3Au/ifgmSjJ9efFoi8cB0/Auij
ktPKu/o558lurliE+DH529KJTvgCIx7h8CC6Kqivp3LL2acP6/SDIolVjzAWLffU15kRlBitKB5U
nSnYUppCaK4az/fNn4D8IvRJNio5BEBCAekK6MSxTKNDrj30N6Ct+m9xG4PilV74F+lwy6ZzOJ/E
zB7iLY95Mdhk3IeNp/hr3hUM7MHN79jdrMq7OqyLt+xKhuHXDxIxMZiQFRRTX5RDWp91YyNfEIJh
uRjBd6or+F1edxtO03skbuU3y9oGsIqJEV8vJ0q1W/7zalItdTKrnWUG3ZOZ6GkfpMEq6joSbPHe
DE7/rT3r3vjV6W4mEKG1NqnEnFnoociMhn0gvsTjDoS4RvJVsU1fxOxbbQ7VN36e9tV8M6dVUq/7
R26uMcTTDNiBreY2UsKRob+AF9W1cEHRUoyb/omyQjDtOLwE9Av4yrJn2YWBYFsfVPfmPT9Mu3AL
1Y7CA8ydvVJiriN+3ERn+TCVSTjf6GeGFJq2kuoVW1r+S/ldHYydeECaDubmMV7zj3wCMCMDD5dX
o2r70ba1jjrBg2h1DIz8s/zOzHbfJNEa/x1tOsAbAewIZbW09Qq7e/9kHrqI+rBLWmhNry15oJyW
OAuGJyoNxGxleDamjZg7Ufau5wd2dsQdcujknnUyTh3CN+AFsGTEtdpxwLVn2rZQO8otfI73oN9G
7WBzRhtknz82+kMO00bwQuNpCpatwVNY39MP2fyacZf1W0ydDPUhDn6VlCJA9WztgaWZDpwpPpaP
9BzD8Gib5LPjIY43xU0RVwDrSn8z1gct3wjvnJ05+Cwc+wCreFvNuiISCPgKER9F9m6BRC4fBYGx
pHRIQyAuSOsF/65bOww8U7sTAWb+/q6GaMKJpTO3fraGNrMNxA1jXQOoCgzzwEOGECenVN0Y8UnQ
Hs2UrKX2GJzDHRvDfe2CtbKpDZSQ9G28UVN25Eqd2y91LwH+Dp9j9pvb5qA6kUhFBPbfnoA4eEOR
OoHEjoXfJ5/rK8heOvAKEfNoLDtIO03WWup9DKEqJDZki5YsNIwzyyTWsAu2+LjL1rK+G8gpL8tr
w0UDNgw/hn3Wkv0Be0x/U+R9WL9rEX6oAbf2XRKQDJDQUdt65iipFwywHuxccrEv4eTCaSOsROHY
gwwUvDKIcUdv6+FS4ty2EMvOMSTr8uqb1z541DguYSWBTFpP+bHm9qi/UOJ6UspSAR8Ww0T8V2gd
1nqm3RSw/PdlpNd9KRquZPmGVGMKXN1pHuQ7Xoxm3qoQSI193NnKfMBVQqBg0ezDaQdDQksAj+Ay
3HASWf6pAlFo1+43/jcM08a+H/e6aFvD2gxdIqgsUltpKS9IlzMJb9kaR1yZbPHdDPpbonkBRhtm
iQvchDsjTf0GrX7N90GPjQrOtytSgAd3rR4g/eOL7A8zlbDnysBeYDdmXv0cnxJKeM+K0sbEEg4O
CWQ4HCEHPwh7M1rLiV31T4H2aAFmCoJdqLIetWnRUYoY+8l4MwH2d9VOqD+1ZBn+F/G9UrZV6ZYg
Dm3jMD4QxSY8EKdHaMB0aX+I1+QDIEd4yJ7DY41ocpVBccE9DQtnNX0wPQ1vhBl28fpZdOd0LT0S
pXKCiAwIJD4tJgRknbxbmUM2e04IGowXAiLVbZy/JzEgwlP6JmPyGQJmCOsW1Xe0U9Ce6Fc/uyzm
e+O5ENYTiS/8hAOA2tMPCTvNuM13qvChW4xDbb6w6AjuZtHhFJA3Ztj/d0k6BiiZkBCCqQPMupvC
k2h+zoOXjms9cpgF94qrF6/kQdWJw1R3IK3Ev1nsaiWOJWfxdBAwfx7BIHJIg3znAO8PpoGcadtF
m0Fas2QwsM0GB/hZyxW+2ODMwwPJmrvHETrw6yOWSwJDc5SyXSYeQrNyRqt7SLrPvrx05vTBgDaa
zlVmkEXMNFy8/xd3Z7IkOXIt2X/pPdiYh5butwifx5in3EBixAwYYAAMwNf3QZLJzIx6Uny1LQop
wpIqj/KMCIfZ1at6tB24qL34zU1SHSJ9V9QbMRdE3nvuVcayIiRu2RRXBoR19eCGhwyObQIdZTAP
vBuWvtDs0L8z6LbDpdZfd/q6Kq/5U9sItwApeQ4+kKkp8cLyj+ESNpvN97Hvf78N/yf6qP41gcrv
ut1bJYi6Y0j68pf/dVcV/Pf/zq/59z/zX7//JS/515dcvrQvv/3FqmyTltrKj2a8+ZCI/D9Ewvmf
/J/+zX+JDnej+Ph//0tUEnboonr/+F2MQBTwANDNdVPBLHAiMP5Z/xUx9v/4+h9mGfMfNt9BM0AF
/WdW/d/aKXw74B/oHHBHjH/RQX5RM7ASmugrzj9lkJ/aKRrI3KSF5IL4gJHQ+CtyBjrAl9H8+x/d
dw1WqQZ+HuvLaF43aVOEkRNuQ3KVcCDkSPWG8zxw3oTDB3nllcfvsxRXnQc7g65I+L37NoCQoVuL
UVLM52FPr8/8At7VJh+gkQo8Hxt2OABHpnaAlidIYZ6GD2C+ZtBO1CanjkuhnvuHXJSPkVbtqiA8
qmHcTPTGjCYesiCuTlgLaVs9BBP2kqjghtoY8VlA94p0TtMsK05agw98tB66HoK9URBpSiiKLdWj
3tdHrdUJSsyRsGijlZT+wJtKcmuThu1egHXFkbTs2+45avLDOMwoyWDZM4pHeoD5LqTb0EIFIIPS
Fd+AIx4qpZ81r7qcjlNxGltvHSFdKgn3ImMWmF68atr4vfuA0rwqMlZKHY8gM2Vc7aqDN5b72qHe
AiERT97CkNq6KjISov1FPcmtO/uxCWGcspIqDPB6gvYTd3TpCAj4IzanIsLCXuL0dh2+odFDUpAz
NiHUOo3Hsdyux5gqVTXt5ETR0eDcJR4+YE1jTZJybhlkOYKnuuYLqxibtbnyc0w0RDqbiVuEr29G
rmYWT69K3AjGBKc2V7kcz7r1pAC3DLvKh3WEmdPUsA55Q7BJOp/j17rJ9fKu1rslYDUeZL6OTsGF
2sGer5eMHuGsRSDUGgzEZhFsq14eWj21dl74qJvUEZGxb1K10Pz2boI2XDv5HqIXj4bnxMP7Y5WL
vPDXaZftRy1fhLm1aCJxX6fatWGLY+AITPc574B4r5CXJFS4P1TBwXPVMZgYez25LmL4+JlSgJl1
pkyZ688yHaatQUm4a0G61t612n7ymN8sjbZ5b6ZQX4XEJS80nsisxLM2JcnwyAIGKiOhAyimihB5
mLSnRrhb8tpbdMGTOajv6rVtcDqy7m9b+WziSE9BqWFJWShiiZIzRLdiqlcSblGEJUMKGwGfFB5s
M++jrd7mRLNN9YQWL9OKklOEHD87jVF80yY3JGyWEaWu07A0Uf/HNr8xuIL7EUvKGRqh3yW2ot3U
2wUu5UbjuCoJgvSpu42Z4Hy72Boiu440/Zh4zEWT2rluR5dCrt8rD1mFS5psvOvGoY8KWoBw3Bt2
dbdyao5xqtO5VTrnJDFgupf3g4DxVeOhS7t+BwLh1p4KrudxdvZpkraxJCTcOyINfNhQbCIqyWt7
3NkYsCaNVswIMYrih0q413FCBFVDyGPsrER01gqYGOo1sBkkh/psYnPna2/rZvoUbb3yeCa47kPf
vOkE8BWyQa87FNcE+wkIniWvgl4eq47gUJkdwNcsLHVXDDFzWndJCugqIN6uj8Gu4udlpPi89Le/
8ek3lzB65pwd9HkS/Ce6K8SXL6ffH1//4/TTOeLYxwVkCGfzuoFg/6P9USesyCrRwxXKMvCLVdRw
PW9+Bc6j77HDf28OMb0HxNoR8/HLc2L9pdPP/K7W/yqS88V//aPbX0zvEkB03OlA82D7rJK2OguP
Vr2kPQQssrF/mxlAAYLc7MlxZ1hKe1Saf9LQWIpWouNSvpHKu5nTrFzvMBXWWoIZLKdvlchutBje
Qm7IF2lR9oHVHdPNFbsD/KguKEgvRnMSMMhpTpwLvPRo0ybhPu+L8zRVn7H4lnXIQCF+7nMAv6Ur
GGbCYeb/LYT9PgzGKeHSnpHcLUDoJYJYnp2c4nDaRCotoUdnq0YbX7qB0cZqq92Ia3wK9SNIihvY
VGwGiSqqAN+PGKdlRmKJBN0yiWnSCSC/E3hsbUqSBnCG74Px7mYUH9wbuYM1VduMpDArrdthjkVf
cG8N/7Xgcx3aCQt7+7bNGMQ6tJWQGDXy2hgsSTSv64EbQswJHqZHc4r2RHboSXepfOlJYuexew+D
81bP4pcy4mzAnb5QNhJL3fKgHqmHd/LoWZb0p9hqNgztHXxNVUFH8ays4LlNVIcnp1/BraKDC90i
b+xj2GCjogwhLCKCUM51FlMALofl6DHut4M+9+mCLQhTUt1ylXvOB3vkduWlAV6uSF16QuzSOL2X
/qtM1lYQRwgxHjbHuMdrlEabHkGzTwe45GI3RNGjA/klLSc62jSFEvWcgRmrQJNqMZekPtsrWCx9
iHc1EUxNbHYno/vIUgMNQe+e3cl99TX3Fp8mT7gZPSLDu6ajozvzUXFp+jKB0nYlmIXsvfRffQJl
fhg9x5OxnzooVrX9jFNn2dgZA4S4oPAV8MzjUF0OlX1MedgHw2Wl0bgDLttv0CPyTxBbm2CklxJb
ZjENpyqVGzcI12J6K22sXhzMjC4ZAoxrwDXkgVuX/LStk5cfgk7c2XWwTJGm/GpcZk506SdgXMJm
h1C4DzxVXOg2hVc5HGMs4I8F8bBEJvAjcVI11lqXOqyI+tnnVtTNErZpb7Q6OAaMLaJ/tHMNOFy7
FPN0TckdEhT4gzflD4ty7FjkR0u4FFs28wiT3GLSl5BPqByHcRGVlbfC8byRhnUT9STnk2wX9KgH
ReIfFdMzmN1F3cfVouctW8Aj19GcDTGgHFPnk1unoRz3gjExjdnnsSqvSABbfNW/84Gh46Qwefya
js808B92v5b+37hCv7z+x+53xiIagc5yF3fI79CvYLZ+kizAhfsdFP7L8hcXis32l1Yd0lJOMLtQ
flhN2AsD09D5WiSzvmerfkyRv42wP0faX5eq9rzW/m2rOrtCf33rX7aqVe66KjYbPjcuML1wJ7OK
FCbmpNo7U0dyEZGpyS3jjN3t0ZP+DrMDjKIGMKezCzq5jFtqTJ1tCFq7g6xbGzj6wk3pvxOHvq69
6t2J5cKuYbu0D9hgEdCyZzvtt3UCSSGklmYIgru6sG/hzKBxGdV7Ix1QYq131mqCoNLjYu09RyH3
S6u7i9wjBpW85xpPgTy4Y22uzVLFokM79ySEGskRA8lHat9BTAujt+5jjz6RIVmm7HRsYDtpY+6E
MPC+k0zg3hYZ0T7IX4c+Xk8ePdtdkG11xQBFDKxtxqPJ514IIvUgN2/MqviWxsm95ptXrl3ds1nH
ZqpuYAZt9JRW1DTY2ZT1WJZ6cSFwLUUV36uINc6AV3zhBsgtk3vCHHlZoWaEBsFHcIsppyje2QtM
ixeOtC8Tk3zRbT2+4pazzKuO5hUvsl6mALFpWLQ5S18QArKLT6bw2Ne48X0YmLcpZFpUqE/HE8vU
V0i941MOU2iEDRKWA/9bmeCvQEhe+J64k6Ox6Uyxr7pmiaBwXYh3N3I/+xrPfGDnL2bM7iGvvFNt
Jfwfsz/ESf7omcahI74UIeKFRrDt1GUy0aBX3o/xgCFvn4mN6WvrrO0OfEOpYLkUTvotCvETlWH3
VrbFjU2QfGhZCSMmcs4eG61Y4V9ej0kDeLalRH646qt8p3VIdGy9yefgT3b3aZ9/aG60Ljv90q7U
uivwADKKHTs7WuXMYgtznPZhFwEUCrHomPXWBx3j6C+KM5B6Zw+bq80miDrpORrG4QGy86D17PEH
foGJ1GHWXrbyWhKhiQbczGny4PvE0P1w6ycZFVTamx0clWD4qMcbouS7NnJfU8t4nGrqAdPnUHwD
W33j0QDbhRaKan/oQDjWGuBgD/hZn+OeDa8sOw4WDdCrZYWc17XNbemXT3FcwPSph3WYGx92DpM0
5getTTZbZo9cAhJmMTk3cUBDIzck0r8QWpDWiaxlSUWCXKzgzgnjLiatF+WmswDLtKgzRikZcm3L
k10uAgZ2071kWIouKijNgZzWcuzXnhuDFx3XXmZDYCKGADTcTuW9kUF2GgNwKdNTnsGbYufuxAHM
NxmyfVfaKdQUhGqMCX08PERmvbZ0QnmWdlmn1ofS5+VF91Ybw3tNlJsDD7+jpTdPetWxiAPAoDnB
Tdy5dBIG0zlmVg5V+4nB+zEaWYMpLz2YsfeUQRgymXMDfoyq5lcns9hTVHXw4UT5I31PC1kyxQex
x3po4F9hVXemoq0J0xqf6h0Rn3tD0byZTqcwiq88u1uaqjoaeg+Qk4l4NO8j3d2NnburkwG0hvWm
jXc9S+LWAb0X3wg1HHqSKuXgvjSQLqAt0JAs25lNWF1UIrkzPFgeZMouI5KhOmvixHbejABAU6f7
K63wPJZ3NjkNKR49iAFW4q+Vky0NfU/oplsUFYsrG1YSHyjuGZqgliZzPuSQPWfOSzoExzCQh9lf
SrfQsuFKZ9uEXCsqxWNlnPRinBn6XB31PNzPtUR5YS8tEkYO3TFWCAqtpFeRwLg5zhCNcdWDbPbG
uzR7cqfzQN7EInHjGXCMWGiIlDuqWRzLwdSXdQvrkeRkDYjPQzqTOk0kNb0xtO1OlnHjVqLZupn3
yvf7VWnZOxU1C0cDd2QNs2X+Ev41e8d20VjZKRW0wULLh5dJJiBfZgV7EWI0Rw0F2uv7zcwtYtmy
lsNwKq3sOi3JmvWSh7gvocWXNCy4ARJDXrCGzphKdHWqQmzXTTAQnLTKGyJnB0SC7ZwDF/Cgpsk7
kKW9DaLhvnHTT/AOm3TSruoguGqSCuHaAb3nV7usvCWNvoe2sooY6MO2vWmt5iicGEN5tfVNbI/A
4yMWGaTKNgMsKGd26zV0TrosybMwuuumcBPzDNEM4MJG3bNZzjhCLznbz7EIThTi4DSZVvAGcCOA
NjKG5pZw7GoM06dWTo86+4cRGIoXR9dBZp2dqsYhyLanm0ssxuwji6Irh2XJ1BAra8S5njKbjl1t
8Te+ydG7QlwT/yxXHRTwP7/J+e4f2Nd/fP3P0Z90z++OvJ+jPxF43/MMaKyWbrvI7T+Eb6zGAIx0
jygRLj/ucr/d5ABlm7qPjBDMN8C/InzzAPl6k/v9rXuzMP6LkY8nRirtxrG2PK02ed3cd0KXC5pL
trDk6Xf1ZpzLlO3JGKyEwv1kAXmB/3nrcZTS9nQx8o+bWXyd4bzIX+ypfGj1Yedp2bb17Y2V1dc5
TD1kyF1mFKs29M8tzSW0D4VLW5dXcadu7CJZdRjA1Dzp2+O4TEoKdmW91piPtYyelxLzrZY+Ecem
WG44qsp6owPmZGbTXV2F9/lYLmVApJQWVdOYUfUUhwmEsba5lIl/iA2bP1K5Ghrer10jFqQAglh7
i2S65KO84E51bDz6P3T/pR7kMW+rlcuJY2sVQEg4jqD37zMbmEiBfwIJHdGZlAAsvmNcC0qaLP0l
zIoHuzdYOQ3rynEeoK2/gE7YO0NzCtN45xTnSsgl37uFEQNUxQAXRaBzMpxtzYNRhDsrf9Ls91Hb
joRIrD7a2apbd6H8hiC8DwyfzhFcxSpiliW8FzPvu3m642m2FaG2pDfhOGUpdRrUeufUoEC9vGCv
wvWFrKp0Af+QF2/V3qW1JYdfC+MJZh7ijB2Ic+WCIgQfOrWoIfrQnfjF7DE36E+1mQIBijZl9eJR
YD4aap3pIBlbnWGwHHaBww58FOFtaEdHmYXsT3FETzV1Y2l1FUgiQsLOVgEhHItbfcLPs/OSYxZn
bLu18Z2H3K7UaXWZRndv2/bWqHAyjTruoGwH0YhOLrs4eUkNHNuIXnO8YmMk5X4SLMzdD13VZ6Oj
5LY9i/Rej2fa4Np3i6VZ3JWZXLUN901VfFrkx2L8XMNDzrciilgshh85+UjRqFXIkTVMFxnfKEOo
XaIYjBs24p8dgthM4fs7PxsD/mOYNlWtNhzmP382etbsav3V4czi7uvrf065Ol+Y2KOn2yTOHGTH
HxZnplzb4odNOQDTqsfX/PlopGt2DlJYvskeb+6i+jHkunTUQsVg/uVduH9xJ0gb7R8ejb+/8y87
waaA1+xp3Bu9rAeBhGWYPiZVVm+FQlXKiN505Yc+DhQwG9dWzLpLMN1whdJaMMkSiZIq1JCLZe81
zEV0ohtXJQkHnebYqDcXXo6xqDJXAlcSpfSrODN3fQTqAn9X5Ear0h3vulJse2LxEV8iUkhWrb7X
MOuMcfOtc6qzQ/07Ka9FkcTYjmp4JI9jR5FIRKAsj2gYAE1MEulJ1GwFbWLcQes81Cx/zC7epGp4
GoeImNFL5+Un3aAnxSv6sxc90rDyKA24IPawDpQTwIhSO8/P+JAP11gNBHVffSVXQQ8ApAN23Uws
uMYq5l1l10VirDC43dWGsyblxYdKeTz4hlVj14fYzpa1AgKt4jO4j1VifJbiTZJR97Tnkgeo9D9b
ypaimqk9iMaMWpHW01d9MduZIwCRumsDBwnGI7lydpfyKq1ZrFG84GYZ3DTMPkrDWi06BM5uKO40
J37Xqugq7OOzS5UOdZL4z/TDNGqPoRfsKMK5r2hxvTDrGiYY4U4mQDLQBdnFyt0mfrMzIoehETNn
br3WNnq37mDGjMp7rXKuOAo4A/PkQQ3nMDIfrDm8HeNJ06NhHRX1wWydV4GhFhOHjvXb0vRNq6mj
1WOuYuysvc8RkGoKBoTu3bOeME2m7aOIHqFO/M0hkSQgADbOz4FA9//ckAAkko/wl2fP19f/vJeR
hjDpJOFVfHniED+ePUAiCVGRrfgek7B+f/boDiXWrIgCnyfdHCb48ezBj2DD0w/gjJCLmJ9Yf0Vg
M79GBXhq/vLOjXlj9Ou1zJAhNXnmRPXZGJ6Fo997xXhb2cGbA4b0gpXSupjkPZulYxuiR3U2m4Gx
ggVh1PC5DR0fojhPZYUzzfjUVLB0dZqag+wtbLlj5YONJc+WD6qqe1xlzSps6+dhDNGIiyVVxBCw
PWyAFkAFeoiX9Xds7HA5mvU+ifOti4vXjRE1svveKPEsUhhnEv0IZv7Ni8P6ZJzwB2PEKaJkVeQN
4lhzhmZmEkIjlzDi7gx1bK469XJ94K1U5UGJjHEvDJKKt2pNNfMWGeXepfmjhf4BGvvK7ASXHYYn
Vyu2Yyp8vEDY0qLJ2UedsemD7phAfARssJ43tJ47gDBwtjy5KeukSWpQ4jVt/dvJtiBeNMzHxToo
GYjR3Rzm8cLSvhWdteYm2wMyA2O55fv01hG8HFskKmmID0tBsaPzUE7Gde0oII/DqtUpXurMb3FC
DXKqzmqWy0R6m/jRsrVwWuYFwk/Lw1tL75z4w1WA59SuJFOXYAix/OIw5f4KLXKXNeGiHzXC4u4y
b5NVkJ2S0SMw99ISvDVUeNngXx2zcVMCkkySYNcPLbgoPBrmUFLcoU6pKU59ah2kpF23IziNQJZ8
tJO3HMA4GyM3y8HcuZk89NaDkROJc7Aysj8AHLoMBv+qTVBoJpXemQNehUY3FmlSQ0n0wWg8YNXZ
u/lH0GNpr5ubMPK6ndaPu84Tl1U4F5+2rxPAvcbD5hIH6XqwgFN0YgZlqoAe2LBgk+0SpZhOhhyK
67CYjMNQ9btu0udYnnmOhCsuNC36lrZUFAbNxWBackmGZ2Oq8uTJb9wkl66INgYfh867D6uM5/UU
PDFpXQNNgGExXmkyYfo3TS7A0LMM5Z4zo7vxYPAT770QgA+DrnpM0OcEGgrk3ylR68KAqA+ZPkpp
3elWIW2uw6cqkFoHRWMrK/2cetzSvZEgjEVb7DWHU4YUiV+XG82DGArk5c4Ju62bxvmaUwVIMSVc
9EvmCdZXWvdwUUTdYxHE31z/7LXVcSDSW9J7Wz/wgaCXhoCLXT+VabAtGmeOKFgECdITxIBN3BtX
aUAxsVdtCyA6UxYvfDzYHsTrJMU0WtI5YaM9aO5VIGw2OZCmAALa0SsHJgk/ubaBuGd8gpSJ/p0y
AiT2onW+1dl0DsBwNnQl0l5+tDKBf4edGffjpaF1q3Egicx26BED3MqqjVXQ2vVt5vVXVYhWpUmP
gmQUbdZPEi+bnxO+juiggdQ+hs0psLTPWM7yULVW+IHcXp00v9ykLL7CeFjV9a3O8jiBX9XlxraZ
W+r53PgasEV7OI5pNq/kelyGZfKtbqBfcn0XcqQkCSkyjZ1bl+tW0BnHpsPK24aAeFDCIPe/1WO/
y9CX4hLCH5HqEWf66N0EfF9KGW0GBfp2ZoPhMy6qq0R9VJm1qNora3S2Fjo82d29g3OrLKMjPxWa
GI1+kda71LIuHfqWbbjeNeIRHh0zcfb+VB9NaWDlnsr7yuCP6T7GsttrAjBs0F0L4AJ1AU7WYykb
Te8Cj3jO8qGrsr0wifZ7AQF93GbTa4LtRu8+9YCuyQ4vFlQZOzhZBps9HNasS9HvQ4vevEB7hKcT
s6in7rmcbShtvE48hG3XOxtRulF6/uLHapMQ1Uj5cDdUjC+CXNJeBRQI05EMCBh58D0UH70KJm5i
oxGG2rOpgr3MaSjQBN9BjXLH+Xa7svT6SkT2pY8+2DliYTjqgZkYq/JQfBYmBStGOJ5ixWGSiaL/
OytLOCswVboILxYS06zx/JmlEjL1lxvMH1//8wYD4IOGH2Sr74wxrgg/lSVuILbDcGTByeMW8HN8
mkmKc/+QA4TMtTGc/LzCYCpxeH7r/my5xALzlxKiaFhfx6ff3/pXZamqGzdsbLC0ceiXAFzjBEuc
dCgGT8Zns+XsZUmT6eaDOVHNqjjtfLhOFwVBnciXULCejVRc8gLm/hK1SC/3XuPAzaN2wbf3Q00e
eRpJuFUxGAqH9d5txf7a6LKD1zZ8GpJlYpLcFkVH+EceGu+yVe8cgmAZ4pMK5DP0mXc/lxDKMFA3
5cFvjVXGSqofc7Ea2m4TpO7zpOwbrKivrh8BgoJ0FlopIUjXPNl0/QKt2QdWPi6J6681OI+5G18j
TbUgULhVBMMZd9qNVxcfIvOp6JElgFsX7YFZmx7c8S5q4yepuJDoCRXfAREld+LOL1r3Me8xiOtc
leZ6Gx+390A+FKeC89GVDdbuamVJg4dDpT5E6TxGCfMSZDfD72gbjjd6xqzZcMQYCanu3tPPOU1y
fpzvefzuBDUwqUr36ZiBmrCvMjs5MsdRSFwvjfZ+xFHWq4uwj95rwXlmZUe0JsZP5zDU4RLO7Lsa
PNJV4R3zW64zj6lmUzrGCijtXVvKtQZ8w5fNQ9yVuIFYD1eY2zXCetSksbmFbxPTkiM3LDSWbq1t
W6C+9H3uROPjp9eHd6ge1/FUPtldvkyhk0t9XKgcKnBbGRw7WMd9SI38ZMXSHBipKdl9syyXOqbw
oBvJRkTG1iQsZo/U4AwW42ltNWDUA6xuuH9MbHlt27x2VnITZfXBTl+pjWU/RIl6nOjrwhaHcbK3
nQMV1xtB3XlPFISuFeYTV03rTBDV67Dnch74RriV9vvcbKC1uPe7XUzKbCxnW+4n94FlToNnMF3n
NIr2s88/dTZWQPDIfymzS9PbTCa17sYD1EfWKNa6okqgzKOl11IcNUCW1Cj/TB4aG4hd9phDAg6I
/eN8HeqIa4C/driOldpHQVTCSJ15Q3fHGjW4CJ1LO7yyZbdpG2MVBS/thHWGvCMYmjLDrYOBsDJJ
RBWXusEOJPSwc1l1tcnNZOm4NCGyAa5zXV14unVhmuo1Lm4r676OzI0505fru0a3+GZWDw1Wmosu
cxTKqH3ZK/PeyiuqrlpQAu6CJs9MhofB99f5BKLJ4mct7gKsjxgNVnNbTGqjiWJ/FtY2iFrWl+2F
Sy/rkBwlnpnWHbmk2vtaHFv+TpJ0bIfuS7BxMf7dGC2msK/53d2YmbqYyCOGMVJy/AJvL3Le83LV
gIbomvSOa8fWjIyDsCitM7t7P0dVoUscOnyiBRcwFmj7kdxRnNJ59ozmOc2Cx8xiCQblsF6ajf+B
28DHdVDhj8tgnjpZeCMwTdHfvM5RsXXSa65fP1OPuDD7ahvDhg+QZ1TOLsdjndSnC0rbXvBGrDwl
UdcpTBYZdS9qy+VyyyILyDNLvmmXSC6ftZ0+i1LnCWEtqRxjh8MFxIyWU36q2T2LySC4W+6c8lsp
7twp3gj1nUj1MOlcfYMcuH/CMLkaFT2Hcczil/4RBytAq4pVAmJO+tGzL55DluwXf2udU/f/aZCB
JOzqMDv/7KTGmfnlpJ4Fit9f//OkxqTpA3gDVPwdy/DzpAYi6oFPgP1GGeR35ue/hU6ADcijoBxM
Z8bZzIf4T7EBoimeI76cia+HW8VfEBtwuH49qX9/6zPJ9FexQfbwvBO3sLZtE2Mg6PcNG8F5/E0J
BFMOjCJ/Hw0ev3X024Qz8Yt1orlL8ge//JQ+TMP8yqOcnC6YOH5v8KI0nGNOQwEQy9m+x6cYE5Js
6EoZ3YsEC1sUhQuznUH87bJ2CISCxrLFOu5YgvrEEvt9nRvLJP/EC7U1CZNHBJlGkxLv9L5n3Ksx
YZjOt5BstVT5EaGVZ1egX8FWXRoiPMTenU9BVIw5z5kmWhYAx7c7MaIdDt2NcleD2dBw7F+EgjmW
CnnGzV55cFHSnaqKk+3V+CF4TEbZJassQknM0oLB0Zx2Anjb0LiHKA3Zn5fbvAHTknnpGkfNemw4
DrJ6RAGgPVYPztzXr21GxJHzJ9dcygkvI/KQDQnaLI/WnU4guNRWbputW1e/GXVfzkj1HQjmrWz6
ZdRXYNscQBU++EgWJLQEmH25TbLhMS4we/MoTbIRvCisVGPCp1KPhz7tV57D/Cb1ubSeuH0Ec3ly
PotkKhcToTvujhwYEDuNyr/JmIs693Mq3WOrUYM8krZ6NYShFoExbJ0iu6r9wSG4gWgdgnyw1WvX
MOsrQePUZ61nDzK30Q8gUhTtZVOa54otWZgGt2FF9wShQWJBe8qpdr7EzlVfRIO/Dmjh8VzreVQO
+bHn2Bsu4hhP0divyjGCfRbeO+wF7RmbFUvmtuo8OUN2NUT8Usa5t5yKiLohk1AL7sjyVtfFt6bD
oEOOBzngXIN7xTylP8iSrGIlbjNOr9Bzrx37lCt+ezPaoDrsC2kCvNSurb0aolsj5V9VtwSAKxNQ
bGB4MNm0aN9Va90uT0I4y8Q+paWA1V0fZeK5O9F10L7MpcOo7sDBS/gk6D5JIJZ1Qjy1g7hx8byx
JL2hvNfd1/2xHot7WaBdYRcA7vVZT2924suDZ46ky5UoHvkCXPt3OElWftZW9/RXU7OYJtwwAiCu
ulOSd6RaLuvWUdsSvhbmtnVZZEVlQ7883gFITg6fr+GpsEk/5rPHDnvcE6fQkhvS5UQwmePl4HhU
IEYt0kzgdlcYvSWNI4CXzCy8rCuukpVN2NZwCCtPYXOWTb0Xg/sQxaQxbMvYdREEBAP5kUBghQOF
eBSFfk+1Tm2vw67zwuorfuApRXtZBdVhyP/OuzSe8BaZNWIGRgD3kyPkz86Y77Lvb3r2H1//84zB
ZWCyRPunYXT2fv42DWIohBXEYcO/+ec0yMiHWXR+O4yRmA141Y8zxv7HnAP861o2G4qvx8vv7zr4
skfL7EHro1EN23oonItGcE8MrG7dV2rZ6fkZSRfooJ5sVU/NGSL08+DEL5Hjq6Vfm5dDYPOR5mMm
q+XQG3e5Hh2MIIN45V1nDk3w1EdOCd475icL9SuJjZsqckGaJaBgrLfJb45N1ax6j0K6RuXtOgef
b5MrSAp5l1c7ARrA4AloFt1Cms5Tbdu3auySlWlrO73LzsNQ+heS7dVYkH2O0ycfKY9OBK5VJxXe
zO09OXWS+nSVpu573dpkazR0FJNTx82HqwpXKipYuvTn3XVrI2ZpEWVseIt2uW0fXWOk3rFbh4qJ
Ity5c/qscO9FN6ytWNwmcBkDrBipTaWt026yljZSp6dCtmUN1dMloPWXGobzqRvPBT5XeJoXiTvd
+CBUG4dOoTmfIVsEVyz+hJh2vdlubJkCByAOVj5MQF1q6JsJYS3k9pA7aaK9pHzPzADkwDxjK4bt
yvG3htk/hXCUp3kglwpCkcmMbrhPSjXbksk9mEf4bh7mzTA46EJ/cBztwGhBDKp/diJ9WlKITcuM
RHrGY3kYc/1VzzOa/rhux+ahMiuC4VHzFjTFZdcNSz+bNi1uLFPxLCbpeDNV4710dWBDgP5Nyke9
6lBNOk4xY+myyqhS2KTgvjsL2LFJn5uiSBZojEQ1nvpdEKVXdH8cwG2enGaex3Cp0CtuznIo1Q1O
MR5t/x3QJT1c8AHc0Z8buanYqZVz9BliAIQeHBh1o9vuIY9el0ULWFpetFK9aqoheW6upS6BG8ES
kqF302owJMbw0+q+Mx7UuW/tt4xHv61H3LlzTRPGKkVEtlndMJb+rS/hNk+LGW7GVc3U/6Nc9kez
wdfX/3xA4gjAUjAnnIOZmvbrAxKBDrO9hS7m/27EAsLGTf9HyJi39PMB6fwDriPYNzZ1hIDmv/VX
LuF/lMtwLvzyRze+ZLDGNJ+8WDjQv+O5zA0+nwy+OQRwFsRXCatL+iJcDZaWUa1kViyrLH3Wnfga
4WlZwbs1qNCUFYByF2ZLTAcW6k/Jb+mkaVvd8T+9Vr+J2MTJWuwM890wtVVnAZVNxKpwiUix0J+F
qT6+I+C+szP2eG286vrm/3N3HsuVW9kS/SFBAXdgphe43tOTEwQtvPf4+rdQ6uquKin0QlMNOrqj
FaW6JEGcfXJnrnRzho5UwtCfzTDectHF0EtyHSsSM21RB6Ts55Ism7bSgiV4W5SrcAKPoowYiIbg
2ZuUZV1kq7Sn4lW+n9CQCWQdqBxBo4EwA9pRC6SznbWncTac2v3RVNuHrA7v6qx+rgR0rPLMPQhl
Jr6VNOViAkN38JafqqxWkAraB9rFDnowwJNVSCYZ1n0kqTe9zMuhT1Wn7HsGFf41sklRaqntdais
OHxAXMT+EjPwZUrkXdlq5Ea7k5o9ttWwNrIzv5iOl0HCzLgq9IhY0dSuE7taDpa6yaZpFwyUdyaR
EkFSxEnUGXDMpN0YmW82hlNVT7aFmKlapJcT8DkZ9aE6njQfWzw+KGnRo0h0ZLp7KsEI1zxjEqBe
Kbdew0BnmIQKV7MslA1c45lZQYmnpBhhCAOWd20UCWBD9mBkKvkFkBb8YKc4BOppHPS2+ACeXafy
UjWMJYfVUg2l7SABMinBVtE3UreMmmricKbC2fg0x/sx3eostEyOot7TNkVC16qBjUvVmlWThR81
5QcTXbnGyLZgmN/h1THCQlY2p4LgeKpBNNEhoCjZrhiZW83ooS/n6FhHfLvZ8hK+4ttxGgVEdMgJ
nDzHvf4QZm+e+ilZ02M3WwAnFju2v7X7/kSvjBqHm0J95wXKmqfrWdPq3UIMxNxROE9JmW49Omk6
DG1agD2un25tmNeVAD5lhbd4RdSFPfB0eDh4h3HJ8cG6JOYWaTxJzUNLDmsUu7wL8PvW025qzMNk
ZjhAyvei3Leq4mQWTS/2uq+Mo6e9KmSTe1wgdRccizTcp8WwYReY3fIrAgA19D8SfkBV5n0ann1U
oujqQxsJy5HcXYGq6anLGmxTKA1nUdOTAR3dYLMimmonaRU0ZZb0Td1tUPhgBQerRNOWSD5XcN+r
yutxO8M3e/z3Hg8YQQxD4w4Bpx7B0WRZ8nfzs5hp9j/Oz3/x5/9zPJjG7wZvX5lXMO5eTiBe9N+9
aMbv1jxb25qMwqPKP7a5MCTP8F74FRp7HkSa/x0POi4SrGi2gNdiYCj5Zz5d1jI/Ba7++OTwMZjh
Mf8qfGE/SjQeZbGdKMxg0+v9pfbpPQpQbkNjY6KcVH24jIdohWeCGj+3rKj+lvk1Tdc/fP/+kwP7
Mfclvv01PwaFf/kGWvPH/MEtLHQj1YcUHyyClzPZeDyY6vSBKtBhyZyXKhAvkmAd6vJi6u4Kqht7
mtUGquJgycTNs5ySl3qEKyT3sGwtOrMlVxbaIq9fFW9XG4xhwV6VaXwCoqOfe/K+gwYhnijPHM6g
f5slJvVO9puJL8GEYjt1tM+b9jLQbkuDblDcEEGVLyULe5fmqsSQA6BjhEGKCi5BsjHFIQXcmIb+
IoaVl+NkCcfLlN0azRGG+FkiwmJhRYsZnhtxbyg9nZzZy3y4hdOxrvxNpMbbzg4Xk9XvYpEe4rS4
H8bc9TWseVJAjyMV7zq7CsU+5Pk+NCy3zW+yVuI/OOCQi+ijbJaDiXQRyVBoOB1Fi5XXegqAaSFT
+DhySd8oCtWp40vA9Uht3pCMlzmTOnZXDtFGnPzxfuJ70lCGnQzrOjIXWvWYI0TnjJ0qOnwXySdW
cI7RrIe8WHPMgdnMsud0vFdmkBRZVVq0TcNY2N2esGtWLxEKsX5g7Ss3VK2vlDoDinGOLe+isjcO
uNOHREMEMhrCXagkh9ZuzqrcHUzvQiXEfJpiJJrC6ZJ3LD8GUkdVfrShIYgKzyF+kjiQFvrAzw2X
wqrOzFU11CQi0oc0llc0Xy2wJDmd/56GqdtgCILITgNuS1KJy1R4mWxjw67wVDb8dDU7Otesl22U
Fn9M8HLI27reVKq/ItC2gLSyzkP/pSn1ie9gtKjr4cueO8xakzBRUez1FJuNmbuFgH0FNq3wsL4n
2ilo0oYy1HbucV+W1KGYIl1OZuhWFueaNrxl9cCBKrZK3riC6i1htNsqkU7GRB1uJLZapj2YqbYw
5JLDjvNdpXoxxhWglGer53RR6pM0dLeDNO7GorltuGrqACNFAUiue4txI+XdJWUdlEDaavRiZ/Tt
Xuo7tw+igwggepLm8ChmaftHLcVtkVAgMYywRuK9V2rX0ev3dq+CMqmvReQffCl4o/Wn2TDoPGKL
d0LbuA01241biGTKdGxFuU+oC644HmWPHYpEilFDdDVI7GvIanoyfMH7WAdRObsPxHuSrYbydpp0
9qfKg9Fi8NH2Od/qKsiJCxrrpCjXlWEvIdSDuIOCCTiqwlozQr8Oi245JPLD2JoH26x2hh9FNAcc
8Hxz0J9CGSBogTleO8O9wEPSc38/x5gnUjCrgUxbNwbNFFi56EFYzJtKuHh40RaK/CJB7zIl7bNq
y5M+9esAfFsP/DVIpkPb4Kk1AZxW9kNEv7HFZXGYfbPgW7ClaNmCGp5isS8YUPDgLXTkNLX40Pl5
pybxH9/YcDZdMnBfVWy5eQqCR2+M82+WZHIxlnlD02JMkL3eaoTwUv2RSKZWZodB3fjxK04Bt8Ru
khZrRZ1rcyfyVvwg7GCnkszPK3JX4lXpvAWtuqs6ItYANS+2gnNBO3EEDId4/EsgvSrZtcow7tD/
5w8G1XazZwPMTDeS2+bZNW8pg1onvXXwhyNsCoxCJdMDwreFYXgEczjCu6GlVbbyZSsY7onq+dBt
WROndF8oHZ0i00s0rtMRXWXcx7AYK6A2gZq5PcajpvscgV3GisGOGWIy60Fyuwj5J0Dhay9ZSdGz
4GEQfrb00r2BTjHIX1n6ZtWvuV/Oqfy15z+qgFcjasVafQ8SAj0TuhI0mohFq8i9XSXePRzOItcp
mJjpqs81PU+K9CVYsrUkRdp066MFl/mHXTxFzTpFBw0TH2b6tKTNxAlDpMqTrwFSLB9Dr7/M5v+i
wy+EQu7fkZVfR3q0rUR8HKLh5jfLI4iRjpxwwrdIf0XuRDlZrX+a+X1uuP74YssHAwtZ09Amk3gM
wc1Dms1KwyuGxpvf4tokUu9pwSYMvmJemml3E+jGwhtBrVOTmvWvI04oLX0wtPffwglNzzQsgiW0
dCseJcgcTEFLQTBHgVVdbbTlwt4RzuCB7byzPVxHfEGgROjDPkgSHSB3pvSRBzeqwD9gIuqKuzho
yZ1+1szSvyHh6EPU8nny+E0ejj5PjOSd/r0zpEXgSdEUgbiqsTybR5y/mSFJJjDj/DhD/sWf/5/E
oJHaontBxSI83+X/O0PiKUZ+tRktSZgr/I8fNFhSC/QIqjYUgT8i/f+bISme1xWkWR370B8xiH8g
MSAE/zJE/vLRZ434x+nNbozQE5XKgj2KGrqY5BG8CbsPSQa5N+6EVG/ZvHlhzcTW3GYZDGOZVUyQ
CIBbGtdoDIVSq1vuNEwXbNvLYaxOifwZW9eERDRfybrsvU2D+2VU9VPWZtTJeyz/aNepAJ924koP
udMUdDrntnImaLfRy3qf0x/TMgJJ5dkM9rRSu0oibyfaekJT7ApIzeDZbkLU4ZpzuS7ERw2utQkv
kqEiKdQOs8SWl9gq4SAYs36laYRVmzByDPkt9uls99pjmktIE+0yJaaKQTXSlgG4cDXYtNWNlHWX
IZbvK0TIpqvBeNDGEt2EKMIkcFetae7btHNFHTtSeBe1Fh5pYAYZLT8634UEuDnqJDu+/JVzjPV+
g+HamN4mVTrL4Ba7KNhL+rTv2s7xMOJZBXbBTNdqWuR0DhGVPtjoVNIV0YUU8RD498fSmfv/ArIh
3wgD/DcHx6EW6oG2DdJgNCJqjGItwayAL7SE1nmy28eI9nmPXGqmfURxeK8aCiaPkTYi8qjFR47x
L5wLkpQULeFjlmmYoaiNW/mYH2jS3Ndqi3GF8FjL+0dF+WXYykZaIOetbs1GaayPhocPlx6lWVfu
CG618WODfbMqukVEoLvVchwynAU4yGN0UYysCNpIWLQ12fz/UVu4+uAjZK/T6baD8jAV9EMPbBJB
X/e9600vfoaNkYqQwWwhslvbyqjWcXWNMd609pGgDUOHv7BEubImczX0wTab66WrDx9oeA3EKOAz
jKeIUcPUnro6uHQSKHs8Yfm30vY3fp58fWJbacF16jgf5U/uno4NRVevyewOAcvejZxKrNTEVkVj
6WL5vR3xeUBpaXOEFds/pDMomwnIjuXTUJQ3vVkzOWF7Mat5F1rc4rY/qGp5CSAKmBjTE11aVzod
HDaezxkSrmSnoDxElfzptawVUL2XmfVNhHll5MXCX7m+0LtT5lNZmTaHRERfXt0/G9ZRKWuWFoc+
yNeGkjAN0+nl4SFGi6lic23FAKJBZvi+hUc+B1kT0N0OYrBHczHba9rZh8KwT7V2rOHECClfGWVx
9ELH10an4sfRvyURRVEJuxovJJA+LqNuJEdeful0dybaSzjAGeUfIojx2DEemIvAwytuDPzt+ici
YQO+E59wBgFxrpF6sNIUE9lHBaNDRzJb8Ku/aWE296F/1JpXNb3vU7GmKg7hyz8Ynb8I9eiCBWxV
8lpoJeZ2Y7iag4xVCRRECSdf2LfAQ9i+e65dasvee9V6vsFyzEUHgB2xPilKVgGEfjNt9jro3dpI
lhSRvRTqSEBr6h2SUZDju1Wt4RW3i41WmE6WeS+kra6RoZ4QlVZ5SC+9np6kvMtcOwN9Td/ShBKl
T9OZ6em+59O6RYkDkYW3xIhkh8ykUeitEuJJcTpyI2mDPfVlO4P3ZwBHuCZXQXHWRfUYT81mrN0e
cU8l+ZnzWOZcANe8gd2hLvGtaU9BTeG0rL4Zkb/nY+8G2XoPh+oqINp5QnTLH466v7ru/3RckEDR
QbyQNeYGyLZS1X+xhTCWtLkFK2njS4dWXAt61/py92+eHDjWNcShWfIBysNg8HeTg6Zy/v88Ofzp
z39Xn2xmALqlUJ7Qk+Zlwn8nB9OeNxAaviGaJ+d17E+TA3I2i5LZJiRYK5Nh+r69nQsiZQYKdabD
sZv4R3EkFevvz/ITD8NPX/ovj0LaS/Yg9EjeGPn0Bq4LP6BK0HEeFRIujlIIohRmjKnEWzJvy7bx
t6CjVpw4bUXB6XhnjCxYx+YjZD854UGJG1pR1WSP5x0OQuwIWI0dPvrCG9EIbCdQRbm2dW5ggYHu
rbcdzDJ9xlTVCdDefp1009WIyJ7HqfQAfBXGg2bx8QIbtTumU0XdaNg4xlHDlkkJh3ijhPGkxhQh
FNG7xDqj1+FSZOgYfOOPViHfeLm61TVvn3IpqGt5F0TTpoF7qasAyTQoZvUVCIgP7KGODK7rBEeS
ZCUAcaSD1m1ybdj3LKTVBK9N/Vl0rCGnB9HL7B0p7HR0oQJW74ICFIN8ogp2q6TlQilpx9MZmKz5
q7etQzK9x9PwJlplm6fdxsP02NrBreVx7zUCpHr4djMutVZQeUqBSzjeYAXf9LH93Ps4hRHp2PYS
XxQkHgzFQWS/hQq1tESzatXi0eMHl9XBRpGLZQXoxKP2tqHtQRT21fd7ykGaAsPl4Luy6j34lemm
abJnDbKXwcOJRAYClKTEtor9JPUbg0Ypg3JECCLwvVG/LXOt68YB+NsWBJrSct2Sn+Dgf7YUSUch
bTu9Hbgh6NlsVM5kO0ImmwTPTk2fzFR+ZQ3Sf6if1TitIOInx9o8i1zsJ/JJfXwYx5p4FKxcSzra
0YB1FdI1aP8m58oYXkygK3BftjFYy8KXL16CZ2qE8JIEj5Oer7NBBll/b/TmGx3pO/tVsSUmL/Ka
oL7LgcYVE/u1LM2WI5+8lCjWaaVoC81vz0qSwmMjBwKOPbPtnVezyjJT77OPgqXmDyF9BO2xVIqD
pWBuw+HzFXbmlmlvq/m3ciK9djDUfWI6StOyZ7feScfvtKZblrWyp4sY3M2wJ+Lslg27FqPxbjpJ
cX2526btgxhTjk/vMGbBLlFg4HKk3Qjb39chiRh5EPeMrU4W7su+PBsMwBgFdlrIwq6Eo17Gz4VN
xJUF6NpPxkvRjTe95101AsVRTX+BWeZnbyo3jNyO5cufJbvvTMPkIwZ/H2d8NDrl5LE9RFZ+x4Jx
7UnSSbUp+a464i3eRjGYrtuRBqCSx7Mz440xJQePBhAe0zuR4Cbz5KfEyw9yOW1k2OBlbLotQ1fb
Bw5ZWuoLfL4y+daCXWs1MEzaxt77nnWn97NY0L4pg7YrNFKR/+ZDCDeowZ7CmCGlbKD/9hACv/an
Dfmf/vz366vyu1DJvRpzn7A2x16/G4iU3236syyLBblKo/B8On1P48OVYx1DjJalKjOCwT/6fgSx
H+dR/SGg8k/245yvfzqCfvrgM571x8trq4hBjnvV2ET0LRlEMgm7hj5ZpNo+yHPkoYtWXdatZDvf
ygLkQxHtx46kl3LLnQI8ENXhVoUNJV3iGiSH2hC0fzAzGRxkvtPJr5Y5SlNZ3/fy0QgUN42RuE3L
7eWtp+V7WzLXAoKQQFUx2M8lNQ5KbXLSmHoZ2HO4ctw+BxtpFbseimeZUVtAc5/nERcNjHoltwk8
4OycsxMdU0oZ7JHXehHvUsqQQlo2mjpbhhxkbKiShS1hMa8IMFI57zZIU0n5GsjhsjDeRXNMq9oF
ibmalW2RoTXqRP/Um6n6pC32xa/peFC5BeB4av2Os9o6+wOWKeZQPX8MkOCT4KszNja3yn46lgJ/
KuN14QX7rkH8a0tXL6xlRTKgQi9jKbYKykm+aQpkdYZGjrVRSe+SgjLeV5D1d4Q2DrY+3GYMAh0T
tkXHeV3veRPQm6W9Aigr6pTjIHRK5TGvDdhrdDiET4XssX6tYmck8M/NZBlmDSgr6qXQjBVfpnyi
3kt1j42mBZkOXLbRpGvdUycESTxHwM1JFYWT95Z72gpv/0GN6yeApu4UZ49DOx5EWC5rDFbSKOMe
qo6l+RxY06rkA1pWRdvE3Wj6jsIVmJNkws9qrzqafUgm7EXFa0xWVnL5YValOzTBOWzl2IlZDAxD
uMWJgWUoAiplZQ+DrrWcH/hbDYW+lXDX9t2hjf2nUZcehdlcS9gnY2DyA/Fc1W8d8hJLMFybulX2
EusDKn4vlf2m6RZpS8sVBZrhxDam5m7qR9zWKc7AOFVNw0rqx1Xil1vJD7Z2HS6rifO6oDW2zs59
Ce6qSs7a+FBO3WEwKN6RthKmKk1/TbSeZTnzSoVdmrVS0Kd3qY1PuDJ1N/Oh+/CwdQgoNli0DHag
qroR2RcQExqUUH7raln+Utv6GseU5xTdkenm0+Lm2BKO3nr4g1W0gqjvVDi98X7w7go7v1S0SGVh
d1NmJYW6ieaaQmUrjj03QD1AWm9zvn/KVrPgqtlPwHPIhWGy5hgIa3C8bMyqMd9JtgU0u3wFvc2G
KHN1pXLypCX9wDNa0WsnWglv60uTA7oLGjDAPZfhcFWaFzJHeSscWbKXo95ua0LUjRZtGtlbj+ys
WmX+NnxJFh1eGdw3koy5gSyt6BNLkPQUKvJKREgSI0qZTU+MDwzX/0qzm5ThNAm5J09XXLF2GTtT
wDJKPCo1CkH1oEVUbhRiPzYFtFR7N7YQIAjwd8aFlTL8SfvDN5OtsOppMeXVzgoxOPi5WX7EqIKO
NvC2iRteJ6E2vNrlbZ1BRZyGE0E0QQdB7mQseZKIPr6AXQFHMI4//dTzm9OoyYNvq65MH5MCNGOC
MOboYfcSRTARjSPpJNe3pe3EnVfKUpCcNxzgi3qcR6v8oVPtFQksZsyKGQHWrVovRwpix4CagEJ9
DOlT8cxoXYDMUU3y+Jq5Svr23miCbdh5+zyDrEndXgvfvjKMtUrK5GbsjbuIVhwDaprp5zgXi63s
zSWixl0uJFfS+7WEvd6MX+yKUUzp7hjtABYlkHSTJ29K2O/RNiA1kE1a34ni8SIoT82V7hB3LxPU
3jKX4IjAugQ1H1G7LEfvmTGBRUD2B0Ka4IgKpXzTFw3dNsnaB8/S1t6uGZKboIcOxd60MD5nIjJD
r1ZJywIfVaDRqhSaLvxmJ5QpqhpZWffNulFMt9ERPVjzdSNXCpLS2pc/sOsEUApx+A7hsQu9iRA7
mxmFCKPk+dQrUMcd4ZB2ioxapyljrRvDdP3irbIxzGY/KOvcvnahBFHkjUdFiokGqfrepwIm1usz
b6cDy3tqwrzMnfD7TPxCTzn9z0p7qgS+Ill5tElQFz78Rosqd486L5oJYk2cMD2Sp6Dg+pr3k2sM
PNa5lO7Tjh4VMKAyoD34cSvJ4P2QqMciNGlbi/xtSXqQoBfR5JoKH5CD1VTTNYDsUOWljjMsVxyl
Ct9I/JNxSo5BjhXcZ9lVNZSUhSLpnLYAWdnU9+nEpiPfq1S1EWJfezzLQ4voCVEafHSRPlXBManx
nk/tSWcdbvCuzIc8IdatrQTaZd7TexQl4G5i2Mz81MNuNwHKNDSI/OIrUKL7Se5W06RdDBB6apSv
NKLsRWzvqix7QWVxhMwDzAmyGJKKHBd0g7i51lbCxKAXZ41nRRlfvVBfhqW07SizTLml5f1AvH7i
YO8QjKiYkTOK2Zre5QfpFDRwE6pqqZUq9uognDjUN6WR1JueDaPNy3G05INsvOKGXstSAtujPNh5
uhVlc82gVDc5im5hcY7jIk1CesPHplznUTO4CJFHdHWgHZ7pFgMC+m9mQSCmGAY09ACxmJ2hl2Q7
oSCDUQT3b56QGTplnO4sYzALzR6gv5Fp2Lwgdvwi0/z6579PyPLv7HeYaMlWK8o3T89/Z2T5d7jK
uF5wAc1/uYUT6H8zMjoMVGbBVI3Gbf7kIWVVpOkyxcH/0X3+wYKHkPafZuSfvvRfW3lB9Q4sW+Rp
kwtw82ZNPcwIAj+c/G1ba1TBUHXhKYZ8ERVzAX41bzFESrJQRLWJJ4aKgemnoFkkwFpeFqy+h/JL
Nvp1VREdTdQ7DVwlSJFDPPcb2hkGanNnet37INHQ5VUEvJvoTifE5ETy/F6Rudxzm6EKu1rS4rvO
9Qj+f0LBGvxPMydl3UvwVIqvKbS5mmLe6SkXi3U+AvxcuwIAq1Bb2EXiXvZ5n+g0bmZZf9OY5roc
iksd9iwPQojDOHvAvAzhzcTY6ft3nuHtiqJZTpb4aPj3VPLD4IfPqpy/i5iau9L8jEK6CnoCxpp/
iSbWNGkPyD4cCd/aZn5Vgo4X6mCRh5WsVTvAQVYpaoORCpO1Kra8Cy4sjg7REF6nSRBVysh25SWu
jzDJ4PcNTp63t5VJ/kXTVY52TvbS2o5RvywC0NYTKxTPhr/fCgSPZeYxevtS8kFm/qnNBrJfwFJE
Lq0aGjwGJYRLMUSXWuYkY1MWZFnILdsiO6ow4sYtXe/FHAtblUm6IqJ3Be+3ntp3vx8OMd9muVII
aRPrtYD6SNKt4T36xRytfhiKI02NmnUJCo/3fbz2Zy98WrmN162UpHuU45L8tTRRWF5lyVLK0+VY
1WvLGxyRUpaiW4/6EGx9vzpacXIwQ+mm8mtsL3Xt2j6ktNA3nktgIgu4QBd7vJQp2Ygm646eiFhC
pGerVVdybO1KO7+CMr7/Nmh7Uu02RrDxGNvm9F1mhOs8S7/scLyR6uY5862VxLZjGiHZKgHFAMpp
zCmalvvcaQMSGlZRMykzhOPXKg35WU0JIzb+cAm5u4iUYCFXk7ZnlAKKy92DIETSP+QhQleSUMkp
WdDbRsi+NQZd2+YdO6Th7VTZx3/v+xUPIPA9DY++BSv1/32/ivlV+OP79S/+/HcZfFat0RF4UfKv
xWj5kwkT+CDhJjSFX4CAZJhUElW2QSf6H8Xm/5Ug8GDagCnAdXEpnSEZ/0iC+BZU+sX9+NNX/osK
zkJaTL4Z4w1pd3r54c9tXws7eREZuqjqhmCuGmwplKKvqQ2WxE5i24ufqXBz6Wa2MOkHNXHH8Jws
Wb3xwMvrak6pCpbBTJm2d7SLZ7l39eots9dduvLUp+hcYnvGtPg5GHf2myTNtafRZa6A2pKocvid
drU38yZ67PbxfXufvpiP7XDHO7cVZ+PRd6tVuzNO+PyePcd+rlZMIxtY7vWmcfulsUb+Xs7yn4rw
0JjUWh8BQ3TDOvNsAj6fVEEVyJlv6Mh1tMr0PbytczuXhjtcKSmXngtJt4Ryo/VA6ui8sS+tfYd7
HB0ZK1paLlOPKW3uTe2N/XESS3wz3R0jm4ZEI1aqCXOKi8a+wNq3CLq1JW9HjcqlbbPxaBLBwgmL
DHmQ9irv1hZLfyNW9ZWmVyqnwWCliauY1Gbf85qQg0+wAJV1B+AfBUF3yepSBzh1mPL5NNQ1Fxtu
5hQA4Fe6AyNdrchGgR05zYch62QxrClmEe943gEXka+nWNXbkSlrudt0R308ltM2lRF0HaNeVN1m
MlneOj4ufXJtbuU+8DWM6o4m60g/kF0KTyU/nWDPVWJ4tHqnzFc3kBoKigeUo5mCL9+2/YYcqp48
YnwqnQkU7ScrYImvmFAcXSewIVgZgmw7F/vaWtvqXX/x+423xef3APSNp5HMaNHf2vWywqbVHTT/
gTYaIpcEjOGprig66/NNprjyeAZOoUP5QtrJ1mnvCJ3X+7Kcr0COfO13dGv24xmlNsl5qbvdNUo2
fBR1ZoY5+SP/0odIc9hCo+A03ruurlaUg18TSlKGLWeG3z/bN7Dp9Pw+gzpQX/g5c402rbmMPU5A
VVlQONKT+VQ8+fbKe+RKUXNLeMytZ2s5s4xASIQOnWZqvDY6aMEuVqvMdtMIc8ga4vhYoHnhBXNV
XtuLSj971MBEawIsub1E9rIRHhJkagaR86SR/zUXT3hxRY3RxHkxdvJLAoVxMeknCtQwadbpLoS6
mdwLvC9UDbcYHd7D8oMNq/3Et1ehECEFvj85knQ/aAefjh6WutkqAFlsOQm4SPuiAHi/w0raw2tR
t/STCe+x5vrZfGkyrArDCQpqwbjiLeXGbbgG4a/Evs09Cg9lJMGlvfHsR1lhqbWejcaTfALbOUQ0
g3Y3tnoJM7dCk0qKc5KQ/yjOYXBFdI/bQ14/ZMwbxWd2KSA5jAgXiXpv+eS0s9f5WqmIcwVfRa9d
KTl240dVwgrl9yMd7iLvzqdsNT364Qa3n4gdaxu8y8VNa1waJEmM5dJEV2niv5gJ9xKeVWupwgO+
FiRy5IFPb4HibVKn5ncnIyBnN58ayyUwHI7SPYBPzqgwb855dkOkY6lSHN6EK36UbfkytQ+DduRJ
bxvWW5y6N3ha9YVc3tXjrVZeNBAWOdXnjCqFg8cyjc4DNsGI5cIbUNBFpuxlYwfdJ8K9C2tdlphN
+JAArgKH1mx2Fb3qMPeWxjF91yDvsNUoYWYszAijY+JAxcjLTZasEfxM9nuDEySuyZ7lNvqMdWwh
5cJW9sFyXMwtS4vePHrFRp0OkoUR9NXKCbM+eM2eWtUVikceLjFEwMdhwQIpfzE3xaPJTDuNIaL3
t5G3moonWuKtLd/nSX+VDWikyzgiUG29tnJhLsRyF44Zk3bySDwFjEgPKsHOttoMlAn7JYLwUwe/
uZVvbQO6M9cQc6ESN5+Ll9LuM68qmV/NxTXXqUWKLdOxW/w4cbRTsGWY8buaZ2dqzIPzKKgq3/5w
a/oLr8B8NP8aUPjxbJwJ6T/K80kaZhph02CTmKyQFipd4gP5/l0tsF1whjishA1jF+Srv/+L1V9N
bd/GCdYPAp8CG29jXl3/EEmwWhoeu4q/2Fd2fXPg11wqXJ4GGSYrttFwzRUa8S2pV/HTiEbY8H7b
DsfiGvT03S3//tMYcw7jlxHhG9KYu6BlzP/5+dP0vidVpKz8DV4uaYCM0Vg7pd2KdqQ3GoezKS+4
B4Ca5CrFkKtx7ryyk1kkFkf+PR4sIH12/qxnX4Uy9xiYq5Jbf9fNNnKQE5J0ueFhU0qnvq7KHYfU
JrgNl/mRgw93n9O9obK1xbWwb+kty9unSNs1Er4wcgIa0otprJUaWkEKMgPk4U6d9ppEmgu6JXv3
RLszM10BvqhfJPw4AUVWjAW6fvTbS0nb9b936LVYoYOdFmDTFBL06v9Dh/m2I/tx6P2LP/9dVNB+
50kh12PZf1DXeIC/L97033GFzLHQP6wfZIh+EBW+mVftObc6J5Z+WLzNoX5TA0XDXgfhAVvIPxAV
NPvX3+xfP/ovj3TXVIMWhBay7mhzXmSpAOaF9drO433m16uqTFamjOrKMyJp8PWDcjm7GhIc52Oq
vxddTuYbX4K3NRvvOofpNbN7JmFvLQZqQVRs297Y89rUNhbvK8dPJMAoTexGjbyP1UlxRDXDKyCt
ig+rokKX/X6Xi1MVpo48A+dhuHGBQ6mwHoo2ulfkYN8DqgxSQvGAoCOZh1kjK+KVaOTmvgDhhfV+
A4xx7WXKphPWjRR2l1GWT3lZn3SbUcWuLclNVQKTUG+kuemXY01g/rB6ZQvqYqXo5yhgUa2Oq4Dy
o0pd9g06Z8LacUrA0xTGUU1HABgh4VONvFPfqvehXdyo88ke4lGT4+QLf8LCiLLbqmGvlZR3fWKT
x9F6B3XpPkrbTWaiSHbhV2bwHpi0YlGw+FSIVaDBMLYaylUhNKKAu2H9hMEyElcpUj61CE/ESF2f
oxr3fUw9AIV1mN93piCWC8sELdVyazyDqU/He2AduHctDb9w8DBuNQVTbY4yFCQ0jqqqhEQMSLPr
xF4iQbKIjB6uSLTxodp6aXRRS2utFgzKGPPa2lrhg17OK43SsM45JokEfdUyzbvGr1ZT513z/+Pu
vJYbR7Mt/S5zjxp4M3HmXJAgQSuSovwNQhbeezz9fMiqnFQqdaTpM3cd0VHRWZUS/G/2Xutb+T5t
cxLFo9jR/GblIpnT45u+SB88D0frgcoH+U4LvSHiJWQ/PvOwXNhZyoo675/l0H0eB3UHWvxUSuQK
ZNT+x5npi6ykzVloKMs+HS/b9BiaaDz6naS+VYharZ55VSekxxwf9EI9tSwkzdTfR1O+gqHSzKDG
Q8gV8a2H2kq2gdY/e9G4aPsLb9QPGU1DWRBPvZqelGgySfQbH3+bCn0Q/yCxy69RNT75JKyWhuTo
HmKIsfJ3NfupoTcw9gLfkVJvgchJncN+cfl7wl6pRqiaQuBe6NmT2pgngbZLI/ZPXqacx6iwU+SJ
GavZusTpUfusVnKfFRGRsXyVWBm3+jhCeq1WUqU6chhhnVFngp+cpLheo205BO2495E8CbJ+1khk
l3RQqoFAziM9BQ3do8sGUyjh9Oq26NFKbksENNq2gbDalPorLsf1QE2LrvWGxGBbTSMqJQoaW19+
jBE6NYZ4SEo6UPqVmtIjFs3WjhAZ0WcQ7jn1TYTjuRjDpatiUwT14/nabrDqRYXlfDBG1ojmSuTf
qxO/NVNnWdvT/4xxhCeoRAMRezjNFbNVtpHiD/MmwgSRpxTJKVy6FppcaWNKtwFWrNSCYjRa8xZi
VJbR3+vALFvZTkVcXJot/jpjotvRcRYPeijjRrIoK7ZL0wKR5mVUBPtdruh3hJNuskpdyK2xzPx2
6ZX8f5+oajWxC3KoPEVdFqxMfStYhT17imgkKXQUHDqZBxHjnDe07IFc46j2plPNxP4qodupRsii
aEx60bbIvCs1JIM+tVauC8vWNNAcmUeVspQsy7dd0p2qjHUt209XEh3TSDHAi9vOt4Bch5di4B+m
+9VEooPjzvWNo9fXdx7dUK809xi2Hos4cDwLRQ+UPQeVIGUysaJv3l5XanstltpuupRAhSZEDl9e
8uhFMzw2fectiSUrbw0jZQXQqHFJ4omO9hafIqOoxUa1McplbWLjZBjqQP60vl4cGFR0ccE32WPx
iUIQSgUx4SQhUYmMd/++6weLqroiGpPEUyXac1JxftGUMMCzfiya/fHzP4tm6GyoxrEM/iHz/Ll2
MCBXkLbFIgBM3KT/fLdymDi0k57zH7Lce8nOD0QQwiJWIz/szP/CykH6c2XOgtzU8YxKqMpQrfy+
Fva6NG7qPKOlefKK13F4U2npjuuiYN6En7wd1b8XlM/9//o8l1JiFfZh9f37EafV+bu9QNLJOZKg
FGZAwg6UsfZJzpbwnJEq5ii7mwVbOhDc757NZ1ufaYfx+5r/96N+sNXo4eijbueoMI+zdKv5x9Jc
t5rDtzMTOsySzcJPnbFfi0AkyOkVvrvsSfr08QTevVwfNx1yoIdaPKES8Pa13taUVikhdZcdyA1/
YaVOBEw8X6Oi0Ju/jV//9R2fSp5fHfrDHYfqFOt5GPOM24R09pUpniIau0w1IbHF65YCfbKi9ZSw
2cWkOZ497TK9MMxtjrHAX379JCaB9Zdn8+FJgF9KjKjmbFQ6+/5cYGXWKoT72UF/ifNWzN/6irD5
uZydMu9xzF4gnPaYRgvBQX+F/Y4QF8u7IoslJqFeFLapAenQ+u55fXea001995rKfeUXZHwGKyJL
1BED43rsXxpvw0wjWusxcwqooVC5bzzDDh9Mz9Fvv7lRH8V0H4Yj68NuPYgMNQdKHKyoI2fqVVjs
B8OGnVjTGrzywwU9wGE/Fhu5OyXKbb3CpTSij21LMkQ3WFvo66gqOjhgRUq4hQfz9flNLdGvHqQ1
fejv7pBSmIGbRpyfGy8SEqyIfra7G1fekHsVSs9Dg5fC32R7b9HOFEdx+jkLOTu0ow1CjcVwl6x7
+SSlL9XaQlk8RDSB7LJYFPgfTcgjCF6YSfdifdR4zN7MOMv5HDdX2DqVzG74ILOR0DZp8+riwE63
lYvfKQLBAl9r0T54z+a2d9Sdus334oqsvvv6WlngsAfoRzG2a5eDyZP0vikuTJvML+/KdNfe3RVB
CQsvq/nOaVj1Kf7T6DpU3rJhPoaLGBBw7bToo3twfOh/l/5tKtwN3nNlHVrvpIyPfXK0vvOIqN89
qWlsendOZNcPqtvzLgNVntmYW2DaPBUkcA8XHiOOnACiliF7PYogWER7aFcWXcMWRRFcFtm8TtID
HMd6hRC6zzHXvFYK2h55I3nLynwQgrMQOlpJAhydUB4RSEZbv+oowd7SglY6loQYtaRvBpJPRzVJ
BH8nwvAA0Pr7RXWaH+meG7CwY1uD3qJystc+n5vPen4gZvLrl/3zW/juaB+GAyU2x1IauIVuctRI
Rmfs0i9U/RhFw1KJJBhnKwMzHr58iBjZiuji2p8bqI4CysgsRtewPGN9Tp2/Dy5kjEnhrpRX1FaR
WJvNMg62PjG6+kmonSHdSojnTmlxQf2d+SjMLhhfynb99TX9UOP+MS/8uibtwwBTe0YbKgbX1EhX
8Dtk24scwDkCGGNpE7vzQlsk8kJFrltu/z8P/WHs0P0yEkeTh+c+dORkRotaWSg4JP3FRapv6Th4
U+V6MTx9fdzpnfjqij9+nKRG5TXBoyvDs8PjaG6i68hHfWcH4Tdv5xRx9smhYNIY0BtZU36cdJU6
U0uDQwmeXZh3WXIbEuTw4DWgsjPmq4uEiSWbIBjTZ6XBy/ZwjhviHHMpZD9J3pcUnP1gk3734XxS
BtY1kYikv7MH/ljzkQZcw3YDHczcW0TkddPfWVKTdOsfxX5cOsR6YAuVrr+++xPE8uM9+e3AH+6J
YYaCPwYcuEpsRGKxuZS7+2Sjtzvq7Pqh8FiOoeFelMUFD8RDgumukJ3RvIzDb8bpT96E307lw+hR
5Ii1KiJepuWYUdosPxTVMdi0VjaatK+v+7vL/jB2ALvEE1lCnYCmK/mUmBZEfrh0wqYRwWhWXx9t
kkZ9dZcnANP70Z5A3sB3e3AFamvTpSqtpWeVbMT37GhDYdupwI/dHbLkUN+H2l4L9zF20ue+Pbjt
GzX6KH1I/F3XEfsSw4mk8vTNCX6y5+DeGya+ZgNa0o+403fTkZVXSEsy8A0UyNLASWky4vIWL7sA
6Lx2UNqj4QLnnxMBVVV3hnkMenlWiZcVVDTyKCvhzky+GQv1aQr8MDJookLE2DSbTKmuv980yaub
AFsh3wTW6gv3JtHO2XDysMB6yXOhnisTAM4pM3cKffhSpWtZ3GbXXKSt4X4em2UYbWrIH/qiBAM2
QSjofSG2Rrl4wYZG1ja+TsueVAXgz+xybBPdK8ZqdxYNJ46ZbRVzQUiAZFDIwhW0avGZl1uGAB1L
dGO3JJGSeqFQ6cN1hcG3fUuFF3ojXXqhwSBVznn43RL40+f07p58+EaiFNtgqkOlEASbHBoBozku
amUVk9tVziQMWt+tKT+bkjQJPys8KZwsOFZ+fwxVn2tZ3fV0qKoNwTRAZmdB6c+0ah7Wxyx8cMu1
BoBm3OrDru6d/8aL+f7o05f17sUs4rAOKWr5K79SgKz0y0QD4Q+PRyC6YG1Qa7Oeqvy+BwUeXZv6
ZYTBH+gqk6SbrpirVbBXcAG+Pivps+9Z54YYuEsNBUT972dlCCrpBS0QhEx20vIgmU+8C1P+YSAs
TUprqMKq6xRzNFwneqnfbp0/ew0oThCOo6nk4arTPuXdXRGAeQk4vvwVLyvMWPqhCdwtdmB0VQfH
uqfYNvvmkj+ZPCmJ/jrktDl7d8ha7ylVaBySFncOmbxmq4WP+6J3F72/TzDxKCuPovU3o4A6/d6P
o8D743641ZWpDzDbGAVgdGruEzMjG1H2x7K1a8LXVj2M6Zri34DyUriNdWcIjrV8DcoqbRa1sS/4
PJI1Mzo+ifSWBnV8VqsV9NuYka0bLz2k+8U9DeqQsA0mWH+pKquePoZv/JjleuENvDk9bhlxIDl7
7svX93UyG395fR++6N5n2m8T7quGikTUZqq0J3Krp9h6l8SzGv4/whOU2xHCmY0hPmOeH15cRKJ5
dUamI92Wq1Z1KuXFD2Qc+5GtpI5pPmfG69Be9N5Kip688owlMsnL796Jz58NfneLzKK/M2XfvxOx
kRCnrvFxsu/VwSEM5GKAWF5aygEa8rxD2aLOU3E+abaMzYh8JnTi/9a3OGFg/jmJD+NTOqae27uc
hHbOmxXppkGDkWRBNwiYu003OLy2kXCO3w1Nn0D9oOG+O/CHoSmuhN70tMFfyeK9jm1agdi1M4aj
youaE9XwKl3EOqFGK184dmg4A9+JIeep3wyRP3ZVf34hv27Ah8EgN600EZtpgIaDXNlR6EQPBqJX
pLIii3iYGYg6gnKmasmmI6KwcDRjieJCUtaQTkZ9K2QOE5xZ2uJkSZ5H/lqBWuJqS+GC3CY6MWBJ
SIIRoPuXS3b2o7hRgy1/Oaj2pgh74aoAkZcNlxTM0XKzQ6XTFT/73V4JvtmlfLaXf3/Tf3xO74ah
piVVRxa46XG5QvfbjSvNoLuEWfdapo7Qu/O+nee+nRvXYD6a3mmrneURQtk4wE/K7hQTgPS3CvVf
quZBNKZmi2IX+ciPoJB3J5VZLUoACDKrIiKBYdqIu2gnCOBwKsafhA4QCJFFFRx9/OWjBFKQTEPt
NvdfmDDN6NWjQdWP5jdfxo9Z6I8X491pfVjkpvCZZZLCWT66SMI2tbUWNCcIwKyQSGqcE6eRjSWy
p24OXcCXENRdGdTvhHu1u9FCMh4LpA/Ksnka0FTrYOTWvFOjcvv1CPhZ9fn93fuBX3p39+qkl+IU
0ceqCVcdarA9xF/cSIHlaOlKP6BHwvT4zTGnQeGLWzNpbd+PXK7Rpkk4HdOXaebiVJrwmQc88CoU
2eh26svDls0vc3+D2/Gbg39Sj+KCddauqi5NOpzfD651sqToRUNMqrWBo4d91i+31vBU0wB2V/5l
U4JADuxvjjpNJH9e8q+jfphoWm3UXJX46hW8d0JBI4APrI2C8FhET41SOZp4j32qc0RCoMKDNdzV
WBYfRqh8FauMb07m8/v/62Q+vJo55mhPt2pEmC1CwTn8IfqZsKOTndsvyVoaHxToFcWSxuzXRwYA
9tl9gEkEocXEP/Dx7vtZ1ZaeCMihlG6a8NZXgfmb2nxQPNbxV119Q84LLWN6kL7uVD7rTCLnVJFU
mREz26Wu2+C8NPmyi2+Cfh6zaySqdTlJBaMQ6BIlUiO6SoZkGXlzGS1H4eM3sE6gcFog2wIsuxCJ
2qhR8esJiiTHm+QaJmpPO1/Fxl6QFy19beQiduUOc6U+u9EWpxhu5KdiuDf4OdMDfHndKC1ejivT
ww/qnkg4YZ177cW0QV/MyJmwGGr6FBp7i+cp3JTdsfBBTqHqVYj1KghOCyVjTbGO1vwSroSJVIQs
0NzW1Mckfu702z46FPAauc6hbEj6xNeKqhPRK1uOwAO1dWL4j591zpKQglmZgnmtFhH4JImkBV+4
Yp+JCWTRJxZV5xernJNm1ORLE2QlxkCyJqaPHO0uQTyzKIIdmc+AMpGq0uMnNmbZK+Jt9Iv4aD0I
1x72DRunay9d8s+GIT3Cdr5IghgO0SwgNy6yAYNU0t20MKXOF4O+io5VcxjBN/Fre3rzp6BfNXsx
cG1Pvps4UqzONR7RJjUeAEvMJN8nylDdaOTG5+YDZcv2IHtvGTeUPn8eKMB2tZmV+nYSHwdmlKYT
Z4O5a0mXTg9yXiyCAd35ZKEAe05YkYLfOGg1OC+NuM8RT4Yvkdzy9bXLBvmDhNYUovc8QvKII9RL
MMD3DMEBFFGZtspzrI0LHzhYFj2TjTDHf2ErSr1RBertLkDz/LFCUC2VTsJ6NcVVZ6jXMf3q/NLz
z+mBLjt8OdSfCffQ1pI9SYKtOJOq28F7c0tC6TAvc996rIAlqXUm4arWIkzvOPSAvtNE/9kNTlNc
M8Mn7g3dA0l5ZJzUTXjAMMxHJyJ3sMQs9aA9FRziyQV/DySAS6Y6O5OSfZ3e6f6lJ+P3diLPCdD0
McIRP5izih2jhTnaZXZM/MtywBJ5FMMHlhgb/TDmz90y3BRXnNJMyUp7MpBNCxTNQPe/QeQ8rqo9
9xjGCcVsuM74Cq+7PW9ZsiFJt6I7g+i2gw2uoWKFqta/+aBLV/Jtiu/yzrjLHselvyNsFfXDTHVY
98zchbxkUwPHzjZPzapYdrsTt3xG9pad2S/EZC+hZ+7SGwL6qnNvXcTUDXwc32e/W1XotoXgeewJ
z56VULqokSgLkCM62IKmONNBMaslqxOW+jj+E4u8bkSFWwXmQD8DJyjjqoJ6wDvhrbL+VGiXnbKT
G4xcV11+ErmE2Nw20T2AfiHeEIyXseeGGotgslw3MmqfU6mczXSvF2ervhKFO2oR8DxZ+zllsfN7
zDv3bbuSoysWhEHMl6VtEATnSGyN9sqtLnI0ZaBSbqpm2Xh75EQIyxiKA46ldazs+IEJCvxWu69B
280DZOpa29n4XGM0TCXq5maVDHiHgVEXj2N8I2COaDze6tcqzxD1n4ELtJW41ClseedQO1v5sm5t
3XXG4rpnJDCG+0i4H2YlX7WwVh6JXliEONKluRVeNPkCVUeOECaZ+8VSOFr+JmJ9miGFsv3mUJkn
LTxGkGJMmtbLLsA8fOcZe5/xgWMlNZh8/djoxCjvZCOeV94uHzalzvDaUgbC4eAp7oJd8Ezpr7rx
WRNeBwHFyQohGCCbaNIXv4WMdkrRz5GLS3h7PTi0y7SH0bgYGdi7BWOYW95r0THPlnHjYN4Y1R1y
ZK87lji/oGhryDpONcgXz5nQBls9vKL+pD7J/XNwrsolOjY/2Cc4WYoFbj9XnHuGk6KDJ/JhXCic
Bt+NFKyq+DSIO4MF3HA3oGolVliZaZIDI1tTtsW4hFBYC+c2e1GnoPZmntzJR0MCA/CQFZ6NoN30
NgXKcvq5KkFqd2iRkN7VC2YDApOFcCMypUW7puKDmveF47vHyJ1l6X6q/4X9PI2Oof9CC2UMd/GV
SWoZ6qpLBO8o4xNjqdFbUZcZVwnSXDF3SJrT7s0gm6yxLlBXD8o2bJy72lj52Fue99k2fY08ZRPz
ydxaqJ9m4kv+FKizuh2d0E6utQUQwHvhhPRR4lX5cSNmUyDYc3/SbQqU3gIVlFRvRZmYyoVE+tZl
9RzGcLRn1VV2Tht7VG9L7VwcAhgbMinyLrHUmANe3XzYSeGtNH+Un8QnwcaovRSd4QRx6Fo7pKKO
L/8B252kPxvZXux2+COKN8+94E+Sdmkp85y0W8UJMf6Lx+hRzy7YEsIG3e/nK1N9LJ2a7glk6HTu
4oMadbJ2c5eJLdCPJUE94Att3aOQ5KI9WAiUr8zkwTOBI4EyOuaXvBibZnZ+rDtiWd1wU1czZd46
dUPnMi9ZplmDY/hAU6BtDr3+og0OJr1htLbZQU/uJI+QODFAqElIaAgCBdmzEZTLILY2kM/JYS3g
4oYLUb5W42UiytCowpWgDVuX+dtU1woIysbYaMU1WfJG8JIML6J7Lwf3dXQ0aAx0OAbMZTjgW5GQ
LKSI+dptQ4kw3/CCyhUaKYZEud4I8LpJ3ZOHZyU0iDmEsEhhG/0eYLFdV41oCsJVgTKsQWIWA6Xv
3U2vzBXGzBtKbAhT1WZplZDWF8qwk719x1U8NhtpHRyqc8XxextBYn4abktbN+fJOIs25aFr8NFg
egwXuA5S4jxjBlO4ICSBzi1CxR8wTN2KjUMIhpxtEnVdDLs4u1YvxDk9Y/Kswrjj41jxwtYBSl4M
tDMlffLEXYtwxNj6Uy4Ryb92OtwmqYPLIFr2DIJzP9uWVK2IbN0qm0yyG2sza/EqlSwCbQKWxWzh
5+zINtq9fJtjVSBf7+hioCczhUFmEsMtBQoHDOEZeX5OHJOotWTyFTOoYcTG4tGaAbNMkl1GE19z
pGg5+gvZ8TcMkbq6YnIrnzPzTkdLmSt2My7Mbo3xFhoEClHYrxEJKMN9XewaBl59XzY2RAEgB4xE
0Vt+yoxVyx1k6IqWqXiUrJmwJJC+uEpKCCk3lUZDGimttId9UwhHwsrcZOlVttlTdp8Re9wN8Lid
Qr9Ua8dCdageGXOG9qrql10ORnWlq/OW/d/43GYLVZ130QELSiYv6DrC3oQ6b6xJVYSsXxMhhUkg
27TKd5KcqUzycX9kiKi20YQRK/pRdiU29TiUJlvCAJeAcIbhTugsOtpZWM19bem1Gy9YVGvY8UI7
7UgN4+/+1//8rY5Q/VCGPWf5UAaeX3/4439eZQn/+4/pZ/7v3/nP3//Ij/zzK+3H+vG3PyzSOqgZ
kV6J83qFH1T/lKFNf/P/9T/+Yzq9GvLX//0/8qyqH2l6vrz+rquDHUthwVJVa5LEALh9twubDvbP
L7l4TPglFEZkNoC/6/r/+Pmfun7xL4Rvhqy9Azf+1PVLf4kK8a3TtvGHLZWN9U9YgP6XptOgMPhB
WJOABH6p8wBFQyswSAbXIC5N7tift+X49/P/+yH8F1q5H/jO9+/Jh0v/WK5ISBAg8djVkb83K7kx
3grvUArJPvXLU08+K6lGV6CpIZfDvijbq9So96DJGGQna9SjGCIG8kcKulhcIeQdUl1/ClMN5dsx
LoULtVAPGvSdsZd3Qd9ZDsJQ/HepGFyGirn25IsSpbKf1kzAve6nZyEiK6igCxBrgkYJuatolgXq
jUTKs1JbdxHnN7Aw1fw9oT+oeAhw1w00IEhJqJub4yoa1IVGYPXo+oQnVWhQghUdebtOQM1Ed+Xk
bQuuqz7Z692xB1NvmtTh2WBVrOnhSJEZhFtIW0S1ejEOuIT6iwyQbpIQsVreiwxi+rD0YmtJwgRt
/XAumNGCFKnZmIdzs6WLg7SMQq2VelAR/ENi3Ou5udGzaC7jxW9VY+F1OBHRZVCRnbV5P5djwkRo
CsT9bVa4Mz/MFjWi65JGcdUQGBIz8rwqUPmG4rUWw70mQ7jWZRaBLnBAWSKPw6ALQAIUBk9Sdrei
SBIn6BBZ0uzGtDZpMhKrHU7WypxysnRDj2dsb6u4PSRaAmoBxr/57FPcVgLtpibbRBu3cpNBdxrn
BaVStSfqooZa1NlRfg5c4TKRuw2WhXlvIjbIOlI06r8rS/+WIwh1L+CofOiExKmYcagAfaHsNbXJ
Gfd+BPnk538qe6fgIaLlkOr+sPG8y/Q0jL8kYoDg7XHcqWL7bgTR/sL2M9F7NZ2sO7QYv0YQnEGS
MeFl+db+Tpv+F0YQcCp/zDS/Xbrxof6nREolpmUbroa0ZqVSLoz0cqieA5rLKAWWfkI2Yk0gjdDI
qzAJ1nrSrSIJP2Wi7YRWXsKyWaCZ3kaAvuqquWuoRQieShJYFkKM1hJr0QZtfWVWJuASNqVg8RQk
/gaGHyye8dDbPu3+WRiSfylCgpa3XZ+yyWNNQSZjHaFGmERxNSguxZvrWcUG65RgAY+Lc0nEkERN
FnsTtl8gbqj28cAl4VOp3xjKRk8uMxY9XQl+RDlobHLSlFU4OE0zAzZSY/ZUpYUaoHs/WmFH1Aux
vMqdh9dUUcRZT5pFm7eO4YFaG6jraLHdYeXzqbOUNaqtMHsO0+RJ97HBVINY7xUds/Louhu/yo5U
tAEd1ldRZb2lWQ7q2rLWJjV/S/KOgholy97r6GEfq4E83xy3uVFTs7LEjUfFqRPKRaf0QJckW2ZN
qGSGdG8Um86vxju0WU7h6idfB3w3WvVWA2pUmWj3hXqVVKWddPkNxqyzHOkw8sgBYXkZd2jNCLvP
XXklEMyWpL22zxvIR6IVAHCqnVBwoIlgH8BBo75QE82XUunvolrYZoqKAqkBFJJDjglTJ5UqbxsD
pFPLYRjmcZCVj3htZoaZE05SUzkQjdWYhQSgxeX9kHnpqkuyjVwjrAJJp/VsKHJI5xnLMlmv8TYJ
4datoqupt1NG2LZZcMWJ6VNiqVeDUIBO9+9GT0rXNbv7whMOxqBTCupmBVaVxUCrI0raPb6gwml1
bxdJ4V4PiVmN+vKmjEEguu1JZQTVAIPxaFSvdXofA3Iq4eJqKatmV6omX2gNsK0ibtA/A8XHXgIe
vBNvAZFFl5CuqEKG1Cqakbcp1uOVLhaHWPHt3sOgmRlyB3qf2S2ippH4L2KiEXHX25JZ3JKk7GOB
k6iNSclRr4ECGySoaH6IBcSbu2NTrVVqRVguTAf04FOgjRWYyZwdfYWhyeq3sRecCzV3OmvS8zZs
HDCz1UpHvziTN6oY5Qvdaled3FwOYY/hOEapACnvTYNdb/Y56Y4harYoJcnIQ5nQjvo8twC0AkPr
C+kJGswj092Vkau3kdysSLSe+aN5CrJklft3qQayEoCLHqn7iI1UmFyIRngWJGCMFd/OCNoTWl+C
SXUqBKVECTR3+CKJ0QO2VhIpmCx6kURsLD4YWfxEnEd5PZtOhU7WTKNvTijuzJe8+SBJbHoGPqCM
VIpG2WmRQh2XVXAMV7jngQdeDtuyHtl29i61wkB66dN0nCkViS9GbULXEMetG3aPQh2GTqrgpE31
azMl5mpUb0yL5hxd06Pkwphu5beBZF2RbUjWy/NGPzfUIbTmbWATm/j4wBN1ZbakggWEwsaGtPPb
Etnlg8aevRnGta9Lh6qgh8AiAQnVba+4dl7wTKg3yV4xODwX1rVMO/+WMyxzGTQYY4pAMQCeT8Ke
r2ZYlsi/z7Cf/PyvNTqGHIicUL2YGbHF/PLewvpS4VQbEqv0CfbOQvznGn1y3OCgmYTBSDAheP2a
YbW/FGL/CNu2ROw1LNL/lTW6on2cYT+e+odelxeVKhll+bhqGvexz73nNKYYRVg2VAm4dhCiH01f
uOCTAXqhd7jb6vzRSsV+PUjKmxuUtzVevlktv7GKWVq0kWEjrX1MY1mUX0tJIs3igloZFMlZXjtV
ZkDGSm+8ZrQVy1rCfKZkywRI/XkUgV2Elo5hYlgHE6FAF3aaK+0lIHuV7D64xM41I20R18DSarSn
pi5qvgjCUUvrxGh+BEZdz4USXm9GL8kbnipo7TJKlrCXSFERrrqsfQbiSHGAGocJf0WDRZX320Du
fSoxeG2pNIT6TiHsUKSiowC9ql2sxr7SHbQQC+hIOttC7P0Azuq4qHImc3ob1XjR8f1VZbNWm2Ry
shmLsZadQMwo45uOHoPmUo/VlD0SP+KluWgJ/HChgfE+2pqi7SM9mustJv6IFHJ3WGWehn7HgktT
2j6B5nUBb0FLk1nrVs6oGGvDm7TpoEq4fUqgcL9JNNODfWzSenOBz7hnPSd0cJxzkSBOrgL4hCVG
5iRSGU5hPjSerRRLslcW5WSmQ93J9I4ExUhgqhAE4YUEFNazfqDzmghbwhpgoN8ZBtHAZBZaKILV
ajynZrxqheCiQ4zj1sZcbAgicYttHsJAVVmMeUWKTogEP2XfJvWq6JBKB+T1tdVdo9L+sqQJYrRV
teKiaoxtkmiXOumBCmUnMdVCW6uru9yK9yEwELWknNemO7XuWDV0a7UbkSWJ5WvSgv9q5iFDcds+
W4WAN0fHnqzvSupjQhatBWZbPcWWWbYXXnUzkNrrqf5lNYzdKrSuzHRY8SZcg/s95oNEPbmdZ128
iLt01XZUjirr5Fb+ocowHaQ9LbWmYIkmjNWuJcKoKvTW8XoT2SU0BF9hMgwhdp5ryd0G0rZOCMIL
nj0dT0UL8rV/rkVtqYY4XMDIyVU7U+k0yyZ66iHcI5F4aVHN66R7dSmPW6VWjCClYRmblGffrfHG
DjO5ynaEOgOITqn8nFnSXIx0h616yc58bqWgoetuhnVuZrIh9AjpidxmJrS8SMMd0bSwSEm7jPG5
Jk8VVuEEfirrhgJ0fMoiosqwh1/oWm9HLj4JQNFELov1RhtBNsG/lMVzpTCZZTdJIc1ri1JgsepC
AHdZelQmfDwIm0SUZmIS7dAHBguJgLauLwHSG1grwvE6mdjw6q4vjEsP52xdJ+QpbDR1sAP6wTLI
qqD1WSETXWSoPN1pT6nynos4v4Ya50wmPVgGVelCH+8JqdzoQnz2In8XSkTmpt0spixgafWTOpgg
XlyIM0mcvAp0BwpR2ycGKU/RaFUQjE3IIfmNRH4Bwu2mW0hjvSNTKJoXQKvpHpHe14XiKRuBT+dt
cmXJpzoSLjo1O5RhtRZEWryZsC6j5tKawrOrfsWtI29RcTTZqGYG8lvIvjs1ZD+RxvWykuKTEegT
Nq7agq8r7MQC3iWpwurfdyZmr6pRmSLZRJTZmH0Hn2fW/n0m/uTnf+11p02pDPlZNzUiKn7NxOx1
Ee3yb5R/Nq0IIX7OxOTv6hYbWsJOfuSqvZuJVfyvhKoQxPbzP/0Le90/BYJcOGE4xLOwDAGtwU74
nbQHKEQhd7UXrize4rL05iCMNKG+CtRvRTV/SmJ/PxQ34v2hzDhXGJs5lBp1yzpxJb7YPofEeQL+
NI2yC6Z/nPeyqM/U/DtxzZ+ikt+e8A8p1rsL9SENSWEkBKspHTZ1u7mp5zuVMIqaSrdJGBWftI9z
zqfMptRPUfdN9Rrhyp9FhffvmPzhVse14GbKdP2W4t/UZrGXVMhSEU51H2SoEZ50KZspCQW3HI4O
pWzdH+0sD5+CKkBAgmoCEvyUjmpYwjJkGrHi7OAJ7aon3CPrn0gpb+hetTHrcvUxGqIzyFaw5fke
OLEtFiyrjMTzZ1Kf3FCJBRxXZwfKPhBBWHZVEKkiAlC1dmupt55izoJE47jE2EQaDSBdZDGiXXUa
W2a4F5hL59YovWjU1sqqemxSdCKW63jlQvNyFAzFTI78S7OjHTTUiCOKeQ8DPhQXjRneJK1uW5G5
qjztUVVEWzCqZU/XKYQO5pGtm/psxAui5ft6UyFIqYthYzYQOdKSzij9pkGZN+NuDLqzT1dY07S1
i/GhS0E7x71+DBXo6SaTXlsXa9DQm4LpyqcIopSnGIQnVDs2jLSTEAyXJSmazbwY3aUiD0hyavq2
+hXvJ8Et1bYHaMe291aXXXpL1plhdCIs3GZT5qzg+k+16u9GqznlJdbSYdg2lXYSdbh4CtKFngI0
IbZA0CzaEhXLRgC09v/h7ryWJKfaKPsq8wIi5I90m0bpTWVm2RtFWXnv9fSz9DMddBcMBLcENEFA
V6dT6nxm770ss9knDSl1oG/zvNz6hoewoF7k7VkijhSHQJyxbAGdWzTtlbX9Vqj91W6bY5TU7+VQ
nVQWWS3oXao59CwIL0DyloPxEI0mBXKzTH3/VOfdhp4U6QYqTEIaK5cgWDLphda/FeB+B7C/mols
dMIAi3w5kv6v6HSeFqDgWKuJ2LUQCivQEzD6kAKnqinFGLseC9RwDXLYZfeJfnLkhPZeSqDEBSiw
AmV3JJNDLm8mJIULwlhmH6OC48sntnEFdy9SELqGzzXW05gKNQaF3DBsV+ENdphqACVHDJ853h2d
xPYId1fUWM6QwreuBEot9A6Sv3dNfddkY7YRUWKvTKvuLhXd0IQu8JPP/8EXMuSlQ7+MMq6XXHak
piVDV1bKWVFqXPBMUzTC3uXUQzgrPXF7wkruVfVHbzOkm56zg+PJSQuTwGHBMk9vdl0hk/iDocNE
/V1Z5Z3r1gsl1THBFF85FuLBbh9kzbqoiTWvSCyzK4naEZxyP/D89LmuDI8iyI9CGgm0YXMoKwsJ
hZJun6USiJQdgZ+TH6Wuegu6bl4WjQti6V5y95WCh8DwQSL1yqFnAZewSQa0Nxe1fHRN4+pPqa5G
CMlBJRAOrPqcVKCDkBsqZwwHnUfoRqQq1B0ifx0Sbht2fEzKB3+iOJfwcAsUPggHoPu5i7CwyNZ7
1LvmtfA6gv5NR6VxAEu4iWP2jG21EpG1yfXwBabilij5VVPJVwAaxBj28IuNeWj369FsFkVAXG4a
cZmStVdSNuXsDJX8USvA18KY0IbhlFTmR+lLL7rx6YnGGbRz0vs7g01AEo+XsgNSVK5iOyOC7uox
jBPs4CsWEIP9Uik2ejTgdQbp537w9lOb/f8WTD/D4af78s/rpG9nu/rt3CJUUyutkZNDZfrZkTPc
V8AZ+2hpMnCavAmVdfv7R5wa/794SA5m8Kg6fNXvVo7eILxesjmsPHfbqXRkhksMig+AIl9GEkjE
0VwSIkz89Ec2pDJZOBFiJesfDs2/LA7EH0/j2xh88AchpCkGRgIA1g2zynN6NQG3+Xul+Mta9ed3
+C8eBwKPSQ4ZSyzbtKa346ez2Qv9zBeSSbqBm52H+K2Xb6VVsxj/PVfl//s40yf17ZP85XH0Xx/H
tULbLgwrWKcqnnYWVXAXZl4Odit/7Mv4pheU5v8gPf+n18Ye9ufXpkh94MuJCNZ9aXOAyNQ7KShG
vp3tPzyS+hcFxk8vD8Dvrw9VmYmXNSUvz+oYJTdbSTxEAgfQSSM+GzVBl517+9nuKfKMftMlJ4n7
nqfsEvUWB5s+Y8IbVQfg2wEptGFw/vuL+q/ffGZLjLogCWvf3oiSAiMg6i9YR80r559AKGID9+mk
/qGv2UWYpuTk0T+4EaaX/OdP/I8H/fZFaopI9y2Gs2sP6WFOOunQffz9y/rLRxDUz9Or0pTv6GFZ
JcKQZXKw1gguitL7vkn+w2lANPgE8KjECRok9f1ve/d3E032/b/2UX/x8z8mmkgLbDH5ebhw/pAb
TIICJpWIDqYtJR/OjwbK+E1M+vHpWRAl+D9k9U/8Lv4UbjUqvjxgY/8yRvC7WeD7c/52Png63Juo
aPS1ro1I+kTroNYK5uWUkjVMRtSK2JHuRtDgShHDIoNPEqn2xq9ljK4ByuXKqeRnT0fug449NBPE
/ySplQ9qrWJ4E351Ma3CXSouSXTNfT5AjFQQbpcMwYoY+BWCVHdC7Rqm47us0QnnLxi+hXsfInQJ
x75GJxwSg2WBmJcJGbMG0ynrrdwp03hpHZXN3LdgzZMq0BevVRffR3aMPtZUrgOpcEnsbyoITQZC
/HjcU5FZYNnlhpuMiejYayRK5RgwIlEr9ljsTAI5C8JehfakJsrFDhNGMvK8GmqiE3UmQUPLhtQ+
dEN1TN1Pl15DSS1KcmL57Mxb5P64sbqEEIDkRY3SG7dtPHPupRcDMAd7Jwfoo5io+UqyqLNwHhP+
YaYm61GqL9eXfHQKNkYrrdt3/BchKCeJcjTIhQ6YOBvIfuYF1K0qCG9JF81F2qz0Ir/WaTgbSvNR
SqyFWRmPUmzvhqzcVLogDxAybSxeUFScKioiK0g+8rJkxsau0dP1Y50ZiK0T4c5V7dEgD1vDgBy0
973vHV0EXYrd0BExymyD6Fr1wAHlXu7Iyu18UF+p4+lINewiWyr1sNFGiBOJm25lnYpUzTz0xlm4
9LhZE5k1C4TpVKM2lyI0taX7zBIMMo7WkM1oRMyu3IbM3lR9CYX75lXdTK8JDLeKF9lD7q64G6tP
r0kMj0ngJnBtcdA8UFAAzd2y/iyC/m5Q8nWDnC+HGOGNOyk0ZvHUT3oVStv8KvRYoKFliCos9y2C
W9246jIN0Qw3PppKfT9k0+jdW6QCXwJI5dG+aXHozcsSnzbg3cTPEFDa21aRt0qV8qt5M4ifzJP+
RQJnGpIo3xA+L6cMq51Ilw5+16xSTAJ6Zi76Hv+BuAYAI6JhKxtgMgnBqtV5EvB9oWxtUvpMiT+W
sQ9ICHzobvip4pyKYwhBjAYr2x1miHGonMd1qZHhycLAZhZZsW0jJigy4k3gv6eYL2r7ygJiVybY
1VFC+gF9OssFFuwJ6Zp9OlGs2VrULTQw7xZrW9aFDMYVJzY0/iy1Z/pJnonbG/dJEOyl5EkLrX2p
BCu1KHeM+7ZJeJCRxwi5XOhjPreVfqWQE29b477QI9SIyWLCSgfiTRbuyVXqo2LypzK3cFODrpwr
2DhafJQhXYiF4MXj8za95xRNYl6+cHVtIDVt9Ww6A1kglKNLF30SKT434zklYpg0m3Ldi/EcA8NC
bfDcjqzIRUgGNVDVc6zQ5IzbGAR0zlVlt/TSMKuZITKaDTNQXLq/Sjs4Hp0CtErTCoXApeKS94Uz
Mowcm5ZytQfq1WgIqydAm1XxG6ueYOz2LpPD+5IbNn21Tu0f49jv3X1tNxtfPOrqZ+6VsxTTQ1QV
6dzX2xUxtkdahu2gsmolI1v0Bwk9lxoRJ6/yAXXkk1kkkMs+U1WzN5Zh6L/qCfpACe6cYTzLPs9K
qfoLPGQnoo20O/slzSW4aVOH1IybJpE2WWiswZyjEbOQetbbOOa7apv+e8Souy5UfALEoQEK6GUJ
GQhXe5S+qzUQFjs0XjIFmSRAKgoC7BcunysLCrNtH72G1baq/bdBGwonlC0z4SSSb5LX/F2VoP+F
suj7z/+YtorftKkWoBL7XSJERfD/igWmraQkGAxNceTDJfoZ9qn/xlyA+s1SiDA0fikW9N90cl1U
jPzoE3VF/1d7T4RMfy5If3rqzJp/rdHz2u5yBjshugM4ySH6gAaGWU1L3qWSTrw4qHnWeO2Qniu4
RYWbkWwuNn7srUZbIfwreJlSMkX0zBgI00cy6zOTg/3dmmiauFbEEFwQezNlaLe22j2TL76IE/85
S2EQJbAEVV/ltmuDwHkdsjdAjRd7xP0RbXIN0XBMhCwzBRDQlfFhG92itntGJwajMuOYGJ+pN857
7n2hXMtE505Z85g/qltZhksTn1wnkN6Rj2tYt7x5lWwB/GAghCOnusB6ovrDoxc/RjE7GKoODQ6F
WXqg5roPuX0JyMwgxWApukqemTge6wmRluM0sRelUTo5Outq8jYX5rbJ1WUY+E4tvH0slWsFh50E
3UZEzS5lOeeriDSSg0ZgvTGgrEAUPjCFcHH2Be3XlJeqIIii2jD6Fy+THWXSiOvIqxh4GUzQvKhg
Jn1UEuVOyK7T0XCXHkaPPjw0HrgGAva0gmO2sNiokKRFlyzGcuDwVQ56QEspY23Pk2MRfdgju1BS
RxRYp621q6OODFdGa3Z79UP9sRfaitn4W4Xqw7Etw8mHA06cPJjrAJWJ0AeuGhw9sz6BxfT5bLyn
XkeSUbBYhPO4sIr00aS4FDYu8izc+X6JuRpBPPsyG+mHIIRATaVlUIe4t9qtAYSzwUsO2ADEyLBK
Q/fQhBHL0ye7u7dRlORWtvIxE+VDwAxsFzXq62Q8KwjV1eyeI1HRuEQ5pZSAS693Bi7iJq2wTi5d
0XnXuOACUVp9VvjdUi7Suw6Gp2rfl8lTW3ROUJLT3Bcbe0DbTkog232Il8TMAiFSKTtHef6/G8Z/
VBNiEdUwqSllsEBEsv/9vdH8nqdKN/L95390UPJvKLOnSBQc8CYpQjQqfzRSqgqpzZZ/11/TYv3o
o0xEl3TsFgpyelxmUX9IQszfCJKDa6T/2F/9K0kICpJfe3WeOTJwBcsvqfGGPK3Yfp6UpK0VMzOv
THgH5mLEc4w+BIMcEcMTX8tWvRM8+1dNOowRfijFPcDIwxRoSmvDt49ZrK6TsEKOVy55oKOk1ldr
tM4aoqhGz+5kMl5QCaJZTNBtFDUm4cQ9+RX+PjsnGbpG8NbF5aKz5KXWDqs8BNVWpbcBR6MEsaWf
5NyWhM1qiN9DLHKpoh8SdrxsWImMJ1slDAyn4Y45SrHD944UbbKi85j8RilalvhADIm9Tulx54az
QYxTQOUatQ9JYC/84Nija2ixHMVWsmAh86CM4bHsMA0p3VYgjpGkdKcWTQdNqXci1HpBoM/NGvJ5
E+QbPZGRZurWiyBXr5Kix6aGVIMaw957dnbpPXNXxp4jafRiCm+n6wMUInAvsfplilUjKW5SXMw6
CEEo5meBLp61UV3RlXgzK1EfWsPbB8GIQ626twN7S5kZQW64N3tq2PBguwGFfuz5a0VCAZO1KalO
Gm6pZkYy+nLM39qyhtmrIhsZ303m/LWSEP2NI8dQsA1Po3mSrcPxDd2BC8Dv5FY2XJhj7V2tkvWU
l0hnHydeZPqHUmIpDhz0EHGvShvaFpzKYanO5KaFm3Q0JQKyVXnZEw2Ljj02klUh74yMcnWQF3pr
XXQQsWltrozgSy10bovygKZx2NpZ5XgGVJ0U6obhf4QtxseuzzYuDGHMu8WDS7PTJrzHkpTAStYZ
cSesMWP2HFghq+SoZ2BruPt6Mv7tKTq2hWGKM9fWGRXTunFNt+mL0l0hex4ZJ10rhRxwd5IIYLBK
VEQjVbyjB5rL9qS/RzBnpgtTDUDehOEzKkGGwQUPn4MZlDgl63WdQwyo4xUSobmhPVputI/8z7zA
WyVeiQgD1AmgM+W0iOtdIY0vAqOioWRb1EWnKujvJUW6pEpwTBjQzf1KWnmRvuz7bu9Z3hfi/PWQ
RSzLcqLECioMV5oZWbIfPGklsaox8UKKmp6aYuauS4sGJUiz8YTnGKO5b7KWukO1t7rfr9OkOiTE
Sc9SK9+zMycSCyGFTxPLXq93dfZ1ZBR1w41JEMDRHaKHuzwlVm+UwSaDEHyo5Md4lJ1Rrj4a0Exx
T2Z7jikRj5SnIluKLXcn4JuW3eQ8d2XG4km988yqWMpDQ2eBgijJ9G1KEyNP5vMQWzu5ZUAY97bk
kWyooiILQZG8+CpbwQTj/ZjekrzmPa8Rh1rGMY+n71VuIEy7uAk9VTV9c998JXhUJruwpiylcUKh
I5XRw30fwEeNrn1vX0bkuGr3bmfywhfFAiLhkmHNIRSPioelK7/o+XCU6maRwDXOZfM5tFB50EWS
ntWOry3Iqozvec0FECAJ9VpctUKa/XSEnH+fjv48jWdw9uc78S9nyLep6ShYUiZ+bqwbQo1GI9p0
UGID7OklkmurRqfuNS+2lWBi56UmwzIc0dKO9OYqfHF/1hbDvIwNgrYMc6EJDQB8A1UiWsXseKfp
UKbLm9R/ICPfkTU85kPaXPPKPRZSfjfm/U3Sy4m8vuowyzZ9sbZNj4gEU8xkQVip7y9qMzvpXoNH
Mrsre2Plo9e2pWyfJ96LmZuO3kN3wZ/vGv4mGrEhF+NesSGL9dGdlXtOLuxjOJJKPJ66UH9rug81
cAFQZKuSu2uKdZgDlCFWRHYwQSPeQ8uSbjLex/B5I66jENCvYlazVmazmH00YbtMemvXjfLS8HtM
xZDg63sbJHiE2EkKMpRFg8MSbhPzfdJ7dZdW6VIoJfrvdIv4n+EVOEmrK5iBVdzA4CstXVIVSAQ8
ha24FB1dqi341p00179l6SCQ5MFvqlsQ1TLpSWz9jIG9GxL4SayHoTvfBN1r4F01gMKN9j6O7Z1N
Hp+MSzjy1mTl+zGb0FqcQujFjacc3FGcDbNbWFl9KguihSpK+sQwGSkCchb5JUMdYuwzpMiRcoqA
PTN22I+wwwwF1cHkyG6qdTjwja/1Uy2Vm4G+QG9GJxLlUvPtG637xTChTSmPKaLzPICw0lyosJda
hhjdmvAdIPIGDNPNF6vaJxNzUqPApeuzRcEa14w2qMW3KZ111JnHgayUVCkdhTGAlp1H5F9dCYgl
FtmjjwHP6Qbb0XIIGZ2F9zoT9OTyWpfGZda1q8YmYMMoj0IJDq2lwcwr14VOiAXPevA8An6LhVbV
q0KUoAVhShuoNxTxXGKcCrNeQCgot5X6MmrSfRHkyxpSiCeX+7xOnAL2iV47icdYLoEKzRZo1w+M
o0py+co82JcSXY1pLRm0cf8sNp3MRkRS7zS93QymSdikmAvrQxTydsy4WzEEJCZ5VUrKXgLB13r9
umvVe2nEgOV6NJQGvFCOEIMifTiUafVGvMPZVWWYC+GDgBxlmslcS3CWFuUxjlSHr/hMb719rUvP
MS2fx2S5cZWVLCM1Zd0bdNFGHqOPTi8A2hVcrh9GSsSBxlRVToc9hmMV88mwGPwIOUFx7qKeJFz/
mOTeB9ueg57T6Cberta9OWteU3vNRjSEjHHgnzA9tDM8DDCqvZmU8mZWMf2jTjFk7CuJVX/+Eebi
ZMuMjNH9abr/1MjGV8ng0hpawlSYG+fKQjOIDlBgmYYG6HOyM0ICAlIZdUZWoHR376MKe35tT7IY
LPLWm17G6wy3Pz6IbVoq89SrUaqPW4YKh7oiH1DqiIdQLklMh0X15JgxvRe5IxMm1Wt7i+t2RA+g
QV3TNnlJFddDAYy0lRQ3HxHoEruqqpnlms+BEuKwM45S/lGg6JGMKRIlVyYwNpncyc4S77mZ4b/n
3ijOEonsY9ovuXz2tdvfNM1DfDNsXSNeKrJ1l0keeFrjq4jS6bYCGpt4zOJkKHzfhI6UU3P09tOW
P81MQIJkKhXL3ZuI8VdXasFw23gORMeAOOE1hhviXD3MRwUZGEJalFW91NWraIbdtE228RUhmX1q
s4aj146TeO4LjcwONdoJK8OgTJpLYcIFD/JrqKakYkvB5b/btzE/Qj6IrsMAWKDrGjvsv59p0WN9
c8t9//k/ZlqoAGSgV9wcibKcLHE/ZlrWb+pEh7PJ/eS/T6uxH32bBjwWMjcGPhmBIV3aH30bXC5B
GyjLKiFXiAvMf9O3GX/q276/8m/7L9nAta42argOcww7qeSSOQNoh0tIqNx6WMukTKCqm38uxMJP
fcJD4IhKWvpSTpNRH8O/jdGG7IWkMNeZtUR7RFgMymFNvy9qkLII280amRaEixZ+Za2dTJ/DcK74
N6k6F1MObr02+9bp/VPfpPgIyjm1cRec29r6kqxiLU2BpK63UKT46OcjW5SXon72tKPUSJd8Z96o
1ntv5r/ZIACM+XtWE2S0JJI9xMiiFNzxZgM7OYXxlLtt/GqZSeoqolq24D9F+QAI8xqE4Bi6radB
1aqQ+fhHwfB4DA+K+xSk90Oz7M1nBdBTLEiPKTdd9ZwPC4PivnvyTZJKgHQJ2b/rFf0xTcUlN+/I
DVyw+CT0qCU9PTpI2bgT/Vuf6niiLinKK29l1QffSpbYhBzbNBdFG2yqtF/VRXLSkt2Ye8sxVtZN
yGis3Kc2tWWApFi8QR9nKTYOy6ze9t2iE2vJlDdamc0N6RzHW4O5mx5BMtvmvgMpfSBSIZKgf5Fs
MI4vdjSNCeu5S3Uuafd+azqRurPMYZ4grOrauyQ4a8MmkRxhLvLhpL7zUOgLyy9ygvjXsSNyb0ED
r2ErzOdq5Mj5LXyov0pz17BzW2h3Vg0AwSZfiPtbIM0KWt8l2Ryy8iUorQ0znNfD3LausDdl61RI
TivtR0IbTHY57fQm0/Jc5YnOgdoIFTsbG0T7WJQf07vxExkEkLMin1F3cLbJ8EzcdMNNXYe6ED8X
6Vnt8UBDXV1Y8UpUKwmcrLnsm7vKBLmwkFxHYN56H0ugtuDDCXiYsbEioHwEIyRwsM16xmQH99Vv
18w4sTFb8dJv5vaaz0I9dPm89DCmobvjfZ7lT2yVWkahzBUVTuVFoTsRe6lyq6DQNmbDhY2lWfDe
zwiYrob1iMeNoF1MD9ah7h2MnjyvVqzsahUA2R0AHrFL5DEW/DaSq7BckUvC60PNZxWOcm2SHe4A
foj/7/PB0hYCDSdqy9HFvIwYOCwUjdfLbnWR9w7/rOHetQtBJs19UZKwz26Da2gRqWvYrmzNxmap
4TslJt5c9+8YaSpKIcBSuUWF4DlKehOinsnuk1w4NPTzdKLOI8Hp+FCmsznutqobrmouKwRmMltT
g16IJz6qx5x4oaZyl5Jy1YtuPqb3LZ/gwARSGg18L5qD2ZPfJ6WOrm4km3SVc/CYd7P2mYVSX8MB
9pVZBsVVChamDw+YwK2sZR9+UroV9Z7kIHk0bjVJKBfytPJ59OV+ykSL6Oe22aT5i0mIB9L+nl4s
swMHej3atEyme6GBlfyzq73krAylGaPe3P3oyp2qrmXzDk8dwbUdOtg3rbkLlFcjfBu696Z7T9K1
0twGe9G6a5msZHM/QPCtTq70ND779kVJXoP2A+I1S+AxONI85OHSB/z1rod3zGBLXlloPVThvMrR
C+YzOFthN7cnVNfZy3lxER7E5lPnptkCrkusYFkiKeibeNMjN+14c4dLiMw0Otjc7qR3kxp09OtZ
Kfa5e8GjKN2GbCsREyATpdIsM7w19Xu+J62smu7Q+dIa3tiNI6c9+CqOwWcuaOPWkIi7LwUJz1vL
nkuOyt5U7Hm5/G4bqSFLcp4FX0z+DKDMUOvfagkp0jx7438kGvdqzL+8O4pjHZv+PdQXcDIULBI3
npPd3Nz8mvnQyxwsS6sC8nCrvOBiIeKZLinDtNzyHQruqEtW/+WShDxwWiZmtKpCRfJPazaDZdWv
Jcmffv5HSWJhFFSocwzCAQgC+bUkMSg7VDRXOBB/9zv8qEn038gNYbArhMwXEof/zzWJTRmDekjX
5cmwKP5NTcI899sEw2Zy9vNLnyYcPykKsb+7kcdRtS4S/W0y4WbWnOLdJ+DGS1jWsMdtuD3iw8em
fjRCfZYDvsylu5RJg1mSDv/QFY4/AWYIwZvDj0+N85Buordq2HDb1vI7joA4P/Tgqw1xcq1HhUDo
BpELDMRTZM27HsFKUyCwWRtuSngshAgynKIV4Xe6tdQjhqIL1tFcunMx1xf6wuQvZqCzZM6xPru9
qZ/6J3LpGcm5/IUWYg5je4F0ZtVtg3gXIOoxCA8scJYx19qhBsVNQVQpUX8dRJlTfJWydRchkaaQ
X1beRmnPcreuyxXgbHXYNkv3YJG7Ngu+IDk6HUFl85LbFHrtCzcnpXMKu5j1d9VzNpVpTjCvG6DM
5HXBn6BTI2kOqPm7fh3e86/Q4jDGU8Qsd65HR154cUiJHc4RTRzVbp1EC9W7yrDQ38hYrMjcJRMr
wm0yAxzMM85ehs/yKr3V1+Gg3tu79qQtaNz3UTIjetSbtTf5ob7FH9JT8zo8lBtzq38FF26+oIiN
J1rskqME4/wdSVDco/wbUn5rIIRhIdgk8P/xor8ZeKRnycrceCt9oa2KZt6/xRgwQwco+CZ+N/Z4
EaFm0Qrbj0jb58Uqm/t8NBQygX3o5/SQLTwlfx7rTvjVOe4MVfqmO9Xl3N0RCUYm04ncsqf8GHE7
ZeJbYUFfNPUs5gVvxGpwxCrbSCvayDln+1zfa8ucI0kh1K9ifs+4+GZ+ePfewbu3j+VbcK9Ls5y5
g74gA1i6aM150B9dsZ+slOsA+AHgbUjmC3fT7oJP82ye65151s/GMX3Ld9rRJERo1kgrI90yJqDC
jd/MD2rljcog7mxtJHJGORxLxyIRQn5298pxJLxMPanlSaqd4WP4KCLHD9eYT/tibm/V8tYQbWg4
zORHCY/rouf85hoCJ1s5rbot1YI4QcywM+3L+LK/rLy7oHYrJdpOaq2Pmt3waw6xpZtJ5gxkeXPL
3qo3BoOkBMYEj4oI1M+njb2kPdSIscDLn3qWJf1TZO5FeBht4pF9p7M/kItBV9WlVx80uhntta/6
wR6W/bJgkuYSV+NHG2U8qcUNomj+2uD9ZGb63L+mk2WUODKeU3oZH9wn96l87aqNQaSHwvfI0G5j
c7GkbVOs7BpnEBwqRmZLQ5o+UT4oo2MvO4vvpXN+KA/pnb5z32h4+nvSGVBu4ZPMyfcmIw9C5+Lr
A0fCLOEXUN5DvNHv+Oc+3g9b/S7es8a6U55IhgA4TO6kVm7CdjZ6HmGw4lAKLLTaAMCy4L+rTlmV
B6mbk57otYAe8tfc5NrOWaKQBZLOyoCJszyTd6nb7k3badxbD93pv3wCkoJlK4rBKajgev/7ZSo2
+T/b+r7//I8TEH3ptKOEzo5jfkJU/tGUsxclMlrI/P9fe3LjNwYEJkxZYSj8IDlX/+cPTSrrXvay
lq0QcCZk7d+cf/Yko/2ue/7liX9T1MtETtWNXDMVtJf6QW6pQD/J4NNeuoQvPmprNdkhzQuxmhSs
OeWdm34qxeFgDI4d7pP83Lsn5loJYZGhvUk7ZRZhP9aGx6QJFgbFVZifUhYTmc1XyLzU4f2IMq0j
uQ6TLL+IoppJ6j6KQVqjE0m5GXKbNT5InmVqPC/cK94z27ovjQqf/uTaiBGCZPOAn3vKOfdInxD6
SF7kHr9yKfGEWd8VwLZ7qSaR5oDnbdmkPtEtMuvOs6kidiE+4yEkmyOv1kWfcMRu+yxc6KjWonCT
sNWMta9KWeW9vlSMyqEX4Itj4KFACCks3GPjPHVPHVZ1Xz4fOhHSag4ryX6N0cb4SDhYql4UwkGw
c8/ylv2kpJNBDdXFZ3PFrwFedcqRJkfXJtJJmwScuS6K99q6HzSkbtkZ/i4MuIeIDtt4N6XxGtXR
fd2FL3Ji35WquTUieSYIuUK7obxn8CVlT7nTRbPpk4QJN7sDFstFhBbN0eJ52wFyXIM/86I1nbfo
GPW/mATB2icP0at9dY2dXxzKclOo+sys4GIPCAhvJRgEhQwZUM/8QEHWTekQ/cUC5LUY12bNwYh2
EFlv7l/U9j4kt3Z4sWnHu13nnntNYs82oIx8Feontjc3+ZSb18Q+uoJNI1rUIHxMpkVbDIG4edWw
klsZ0jzetsp4CvKHJP004rlC4n0+JbtDAFFNuhlGFMXGCx8b+kqNeb9cvskjIHLl2UICaCU81oeK
wjbScLRVwVJYvP9ECiXLUv3qJcJMU3bGXJHcgBW5XFbKncWnKQXSMuSWnfDvStGvtFosUj7GlN/q
HgDqzFlhER1qZucq2gr8S5GCrLN/6apLbdYHkyvBwuCe108qHilPJSGHdOrVwGlyNDbJ1YpOnUSm
2JyA4Z11Xz8ZzazcJ+v+GsMY8OChS1xdS6a2ZeLYT3gT3WxF0AptGBEwZcUifW6QLfoaiHksL8ph
UaYIwNFeriR51Whz9aS8ZMhxDeK4mTMsLPDx+jHLcLA/+mxMCUMqJspnl51KIhx3g7ap8nVXLRTI
7mQuE67cb8dLxGcKNr1divCGbb4eF2Q5QBHjrfbY9aBmeix35a47K0f2czvM/++c/pK9bN6JTjvx
xuqPSTWX2LpfvAD/Ph8KKAUxjcysW/mYn5KDOAJUoNKNk8OQ7VtWTdU8fUPH6z/01ATlzDsbxDdu
2ildN33l2xPVfIlm/t5GAMrpSnT0fTUu+mIW33V7szz0YlfoXJvRtoNvVG4CZl7lOuT9LG5k7nX1
tk4+lfxc20deP48QSFv+xiJa1NvhqSBwiUs9O9bhY8kXVC7uUsFQHmkGeg5neOr0ZRltm2op6c5Y
QqrYNO/gscniVVXKwfGAbq2t5xp+QyQOi9wprW1BmrJxkOa4dqPukd/dEkXbkj3xGLqAPBmdZf0O
g+511FaYXOJt+kLM0CTD7xdZu/LXrroYqI5JI52x/WBrkBI5xCp96TYbNB6NWNaoSkoWlufWehy6
a/5K6CscH9s7YM2N0HJfsnrFaqSyD3Z6TseNIa9KvtrVRVP5k08EpZKqwQcsilURLsmM8DLHXjIC
iHmeVwaOgbsNgvuB91LaB9kpKQ5FcWjEOlJJL9zhMjMMvmbLZMNK1F1P80sxb8gymmrks5Geodkj
IeZvMqTHg2UfzOC+j7aEY5fVPqmWbrVNvFfe9k4mOJGM320lHWxBNP+dPhyzfZosYZReLCOc8RkQ
G1yGGy52O9qO9aW10CxsWir3qrhp9lUr3kMJScdDW7yn3SLYKMNpYkRWS9IYS6cfqL4PYY1IBZ0E
PA1eGiXVcpLcdLvKvy/eQQjYF4s3FocrExIaGp2sw0Wor1zXSXQmUWe+MNK+eoqjNSEmrPz0ZUeU
6rCpsDSS/8ttlwBa/SLNGVqWGG5PI3T2amvp78l0E0s+I02FUvniJ57TCnOtt1xM1f/l7ryaHLeu
rv2LoEIOtyABMIdm5xtUR+Sc8eu/B2NPSRr5tUvfpapky+VpToMkcM4+e6/1rHaLA1eNNRTld/m8
UTtWj4CvBudrbA1OIc+EicPTynrMkA9Gs0yAOdhoz/lUu2n/ILF2tqzfEzMWXuezanMdfnkVzFtK
PMXyu2OWNHqo2hTvzMiEl6Fsi4bIp3qTx9ouS+VtFheHoQ0P5TcLRVmcdGMrDnulOcDMCVq8aSya
6BcL6y1jXcQ+YpPdxc0x+Nzt/kpi6tZxpVI+0B9MAFdt42v6JdyHQK95xDniGbtIP5PCid58Cg56
45X0eCsvS/a5dZViauD4segxiL6nS47rGx12FRY54HbPDDeZMz9L4kXVTsbwqKRYfh/6iR6//2x0
DzHRy/5Z+15uL831BXdu9hp2ZojS0RaAPqcpspQIQ7mrT+Fd6xhXzjNTBDCcDZMrz2ASF8JRoBiR
1a+82APijh8oIFZixJHwUUep9UwIixEx/wablcS46hGUE1xw0LW7NvuWjJNFt2qkf5k+6mgdHIhY
iEzQMtiFtG/A6xqUFHDFdnX2iAc/He7m8Fmj9zxlR86CiKY0iL+tW/drIdia8V1UvHRsIP6jkb3J
wQEF56dQbQKmHTQhMUJItdNieKjXibCzMMjT/IyPpb4f6l2SX6NqIxabXNhEvHt8JcFNfTLd9tvK
nMmyddVRMo9zUYjw09zoEocSL+OBgqVv4S+B72cDqLc4ZfK02v0bhBaeN9G3xcM0u/x82bhyzSQe
Q7dttg7+/jZa9W+YEdBrCh47iyKzf18whNYiEUabLsOLi7IHO4utsviamyF0wsZty1MX8Iy9KQmh
eI5R7AVjH3AWDB2EsejjRFRheIIjFByOkHtSQezNGqAYTLjlG3yLLqPjM3aeYTZbyy8WEKtq7lQd
WWSn4oWvk9XCr67qeDOCo94s7zhrtq3gMLrUqU8MMLAgEvaDdjdNtA2dun2fk43IyZC649HwOv0j
Lr5r41nbJfeqdEB3sixJjSNXR4iJso1YANsr+wHMG25339/7CGpt9a7aj+EHHd+qc3+cs/5Ps6rE
8O6XGh5Gl6Sg1oT1IerG0uP6Qw/LTLuijvoo2GgI6Dr61etI3vS9mz4J8bOW7Vt5yRdgywS2jeDG
rG7/PxcgI/yUZXp8qvSLIDOJkT0QPRpsZJWbFrDRXtKPfDJJ6pbztn63hlf0CPmAiPGToEZ//Nf4
9//8BJbx5V8+gQWcwgxzOccZi2L0D58AlnzMurMveKhBCoJfDrFcOmBjiVsmPJJ12SciGBu4at2J
l7agCaN8xiAszX3hk3j1VKOjIcI7WThQ72137Oz//gn9B8ctTcw/XCAHuj9eYOp3APFCdhNFV19E
5mqC8RyZ71ngtOqroe+mct/7WH27FXmdkXRYVnGpfYd20dcPkfRemjJMrw8ZZEKFovvH1f0jVc8L
0FtiKg37FcmzaDJD/i/TcwOgzq+t6r+8/udBHe60KkPCNhTcoDxRv6uejQVDCzWWgzehZ3+YnS/e
UY7nHMRFSzaMJcLs93M6YDSexx+na67W/DvndN7YX+7wP1239csz3psFfoOxSTez0m67BQ1SlMdc
zd1K0l6RiE+XPrkzGmUXZ2VGsgQ0VnUr+RZn8UbFbUE0iYERqenoE0G92EQhS0Q5bmKjQTJt5l+V
3z0kpfguo+icQHDoRAjPzE00/VsHipYlHTSwaN2oaLsWT4QEtFSwdgrDu2my3urZABbrb6Sm2rdT
uvgpXy11bFdByWwzL0kL7MhCSptNvkBsJwoIQ8vvcd4OMKgBNshG+6YLZMcvbhZsw46ujGQgmS8N
0zR5CFhSJIkJv7UVwYzYZG71+7iUZHeODCq5qmqh4OYiQrjUp5zVS+Fb1ZsPEcI00gCv7rJ7Ne53
5qTFwro3kZo5Y1KAD2uvrSqVDwEmvW91McQDRmvXyD9bVyhxASpF/5XPWnBVyq5zgSDEzIt7t82V
ahV0arIazBRqySiEYEoFCLh+8lVYMhk2YX7XGOkGGAe6rcmv6DAHa4QGHoSjCGZZ+UDxxHeT/Btf
8A99oCWcRRr9LnDvWLT/++yJB5oO1Z9nT395/c8H2vhtoQfwDP7AUC6bxu9qGFp9hiJiHwAmwRP8
uxxmIVua9AFViY0UP/4fbAzabyqIrWWP/eGKMP/WIy2ry674Z+TAn66cv+5Pe0I/JDIOnKHcsBRV
hFIxtu+ygP5Y0DMUYkhLwxZY3lQpRLanISevhKAli0Kr0LMPpUo+hokD+wSZDfVMI9mEKX5rkbnz
BQ5msx7d1Vl0r4bDbhozt1HM90gNmdMIlV0iS1OFgc7etA+i8Cyn6OEqgqJRqIX6Nx8cvPa2IC0h
ChRSIXEwqiNeRP29rHxALvTgIvGxnqRz2IWMXn2GDrpGckjYgg3q6Z7Xvfk4GMjQmhRO4ZxqPdlq
jG9qIUZ7O97UOWhAUydkaCTKHufRZ2kFO1PKGdJq/rriwN0QKRINaH1h7oZN8mAMupdx9jCb9FAJ
Fu4nIE4B+a5lQe8jJM2JebAcd+sJ/blWWWf6vQ4eiEMQKU9VwWnUwPR3zcreFQV9JfQETyXTNg44
yFrqrgefn5okwfg5VlzTCnSOhThXefQdYwovoWZ6WUgQC5t3dcLSteP9nYW+c6JKvVcbuu0FAEcL
K9W1t767unH9UV13FZ6yROZC+vU4Vx9yieCXtSDKeqekPxqkZGil8iHI49U05CuFiTsakimdzwI1
amCh+OYYJ+dkrhDtBWie2sYurTM9QKuxsJlKqKJfQ/87wL8qaenWXzjFibzuBZ+CRySMSgLoOzoT
/lspZPSOP6VQ74exxE7VAu/MX0YyRHvhcUBq0WGyzjFAK/HXOJGmEzMuKCD46jGJJHMYnspGfY6n
miwh/wakDNu3hC6n3mdIdE2YAfRdj0EUW/bkW05pqQ6SVfoQ4521dDEMhj6F6ZqZ+KSGT5Cfwf68
68SZZto1jx4qoXACKzpM8nBUm7c6qa8wtt4Hg3O3RX69xMSOlZaLRV+CadTlc7qTfGYXea65TY4U
emp2SkDng4CCPn8GLk8AOwDS2eDOL6Aazyre4Jqc8VJLCbZB8ZxZybEPIqLVzDXeSXUF1AxIWRLt
QJf3mNwQes8FSWYkwNkF318bqNsgsR4XOJNOElg8yMfcMJ96wN5JjFR6IkxPalP9H1yomRp2MOC9
KsMS7FVLrvV/KdRMtJB/Xtf/w+t/ruvmb3yzKsZd/V/RIRTTPxd26zdMIQryx2Wsb0jLmvpTU6D9
JuGVQoXAdiMuU5U/1mpoH7lIrpJggEUC+TdAiagXflnYf730Xxb2QFh+eyc0m27aiKIXFBfCFGmx
qxTzG3k+5sNeF69k56HtRp+l5PclA0uFVrP8lrbe+JmN2RnrlYhpgo4tkw/uVvVSm+4Qozh7Liim
aE+8dIB1YWfRApzpy6p2rXlFxwj4JjKL507t1smwySMXbLCKm98IvCn3sjf0ybDWAXOXNYzDrZ7S
EDo0zd0UcgiigyTq6IOip3Ae7ZExf4GrFuvMqn8ecLl4NGMzlzHRoG1BgCjRFyNNEd7sNq4ObQjH
eMM8ETk317yd4302Hbq9eVc9CZ+hp22lF9RIyJBUKjRIDBfTkS7ZOyzYQ/Ie3xsfGalrsi1BuFD3
7QuC4SU49MhhKLuyDgH6T4AEiDYR7dNDezYakHPnFFOVSXu4Z8Q8uR0tP4KiJifLnJieYeSGxEoG
sX9pp91oHkqG7enVT4+dsGfYHpxTFOnqdmLEZXc+84zgppVv4YQ6XCoZOeGcuooIEjMY62tVc0dz
0zbXs5o7ESyxT4QFFfF9oQMYcmBSj7ntu/9IVT7GeBeX1z5xJ0/0zK5DL8HaS0Oo7y508J4bt1o3
Yr0lP1NlgaSDwVwYKptKqhKbyoTH7qF4bUCvt/adlwWbsnhUo9dG7Q4CHEhZiq6mPnua+lzzB7dI
/YCfQWad2+vnHGMFPjyrclLkotaIiYvras23oDnQf06d4a50ZWC2qOes9IWwvBUmIruIiHMgIeJB
cYu78CLY0kG5h+TWDrVTM2lZAqIdYXBLnFuuHn8H06Yx6KfYnYfyc135r5cn3X4p7bf2mqO4zC7T
WRg3pNvpGqHaLtQHe2bdzi7IQoQvYVymFOO1RilD61T8ZhlXpk2r7VPpXp0u4PCb51E4pJlDHZ7a
HzXAxW0q7WpaKt3rNF3n4UKqKipbWfR6xJ+y+IJucqTRevAPPgW/7b+Qjg2DG5OyIt4ZTNdxFU4r
tD2qF2/Tre51zvAdncIL5jR8Q7k3wgCRbKM5SLtqi41kU16nvVG4deKEu+49PBI8fYjEY0sHtz4k
d8EGY9iZTFhxp527ZNeob0O7H4hX41Zr+fDw8jHM4FOqjTf0mc1uqg/hoXKwJc5MTPdHJXGRSo4X
WMgGMC67PQeGTfM5TK94iuKguxYaHOASQWnSbaPiYHDtxCECeMkxWnryN+mRvLPXyn49cyPZ9zlh
8fQZZSZ9/a7h2x2Ow9GYP6VqGyMuGTfFwKzwkpn7Sr9o6XObH7PoSKBsjDwHMLCYvseITTk6Pc9E
W2wE6Jzaqo/ULTDvJft0EcNQTxzxP7XMI3Mb3jmBbHaw4y6e8Rq9QoImo5XYDujZhdDdYH+6KIHm
HYHuKZQaTkOvT6ZNt/Xc0pZt1ir1zqpbwz1bz8f+KGzDV1XdovXo3gmdBxUaXnHbxsMxm9eMl/Uj
Ij5jGyUrzlwgIbMbmz6KC+UFe0TsiRt9I691YSf1R9pw+ru5n+6zT6QpTeiIoMtTkyUNSmLzHkRu
Jb7PrkjkxDdCWOtgfQ71LbhZUMB4ae+a0irSNimpm8jAiGa3KDxN+X30Gc8IL2xHjpV+FMWzlj7O
X1xCUW1aFlHKFKKQh4ssMKrwBEKiAzRcXXDHiIAsRa1ksVlxBs/TPUjEQM134XBr5mM87LmLjei1
6lr4Q3uhUpZBSgRNdfnN6g1/FjGgW9i3xM7mp7J9CtHvopYirRLPHZpKXHCf5mfgMSXPQ8CSSLpX
rCMlMzmegPcU4JSKv9cejaMkviT1M/ACoGeBDknyaXneVKCW5lkJk3Wv2QJ/pN46jhiNAhsa7CjF
VcueoA7FepCwwpYsoOUKIXn0ifC0XHWX7j5TiZlcDYiqtrRKGcpvCR7PSYuzjk44bxjTVcibA5Iw
1zS7PPjSlOgRnVMiD+0WGgIBj18mEeabKX4xmVVm1wZ5ckobPrQJusFzZ+AhlDkR1E98xwz0Wch5
6GLtyRDwOwI+ODfq1vdXAUfvNQXzrBC3jPKXSvsTGXEvbIr0WJNUatKxH/yVKdJFx8Xt8ND+rwz3
HyzGP573lrKA/hHlBQZ5g87Gn897+TwqtZbrzaZG6p6POx77Hl9TKrzOLfb0QL7rUpgH+iXzNH9V
rNByMYQ1SZ3BA70SFVsIiBJzVDS2sQPqcUDlR5BIt27jc0CYL5/blslx7L+LjPQxXn1JE05q42DC
EeQ+MLAkVfRMPhTjJiOcJg32RA7KEr6c8gzK4EFj4ZRcJIsbc16B37VZxLq7Fnxmxn7vRMI57w7p
idhQFBAc19LJG5jWCGydS8V9m4hAHv4F5vun9jKAI6g0FugFLiSY/1rz0sugi/dLL+PX1/+seWHS
GDJdxl/Adobxm4FuSddlDDz6v5h3vxe8JigGTcQYD3T5T6yaRZMkka0HRcEgqYOIvb9R8BIH8kvB
y0FaRpKrkssHwhyuxJ/v7CmqBlEt9XIjqURjxmKyreX4WcxJzy1LllVLyu/CYKCkKuXPbsS/oAgd
TJXoeQ4FCQDbiAVY2vmwCnz0ES13ZEF7YCamPKERyJZVpqRU5vlqHGkY+CclDFYGUK9+nA5J4a8z
wLU01nVfLsiPqrbhaPIDkXmIEPtYFhV00WWsEwZLaKOGn72WXDnzO6aue9j3MYL7TiNzvg9K3CCz
cq1jLCohwyh0GL4p31JhQn8ksWhK+vRAulbgBDoCmxzt+ci8rZQ+rXZxjJRoQGdEGsJkRwp7dlxt
zRlLgYBIBb1Irc77GXM7al/mXZl4xjS9BoYgyLwom2FfV8xUxcyXCYZNvVQxn8xBHTCjLEBo04Ci
wvG0+R5nAhSwSmmjsQHgHyeE/OLr7ZgpNOb0LHclKe8Q9/pXlVrZojlRFL5X92+hwSYb7xPFjnUw
sMpiuJT93YyHY2pjbPup1wv5SbQCjxhxR24xwLZiPbsDFg0hwHRShlWzntL0vW+bxyaIXUFGwsgB
D+bt1G77kbFk3YluU4S7ET1lxNzfMEY4c3CF+d7gcEGUUddBFnhWn91USsimV+aNUtJMjZZAFkWY
T75UvVi1SHa8QIs5EUNSHtoEQe3IzJKgFrMJnIGg1lEsN31cU+XJ+EYH8hOU4hiJGCHCjKpFgW1N
WgVmrSTDitBn34Jcv/x4bv+hS5QI1AqWJcGay//6H0JHWrK/LlF/ef3PJcr8DZoWTBaAmXjef5y9
fx7Lzd8IEeI5+2kC4MT+c5VCA4makokLPBcyhpbpyu8jFBYwsv9Ab0rMN//eCEWXlhHJH/df6J5/
fOvKL/svdFcV1pNEwEstqcymy32tluSIR25f+ZdZQEmswooLGmK9rQp4N+YAttMck2Ha9NeqyO8L
QT2YIQ6UEt1tUuk3XQCVJ4rZNagoXPDPcWRMJX2ltuYqRzYowJQAZUtuDWoEsyl384x6N0K/lnqd
up+FeC1q64p5e6eJRwhJRjl9J/ENrzBMFH0F0XxdihWuXcKHm3jftOtB8w+aULN/J04fYCWOu03c
yFudND2hxABXBM99PN56ZcBa5ulhLK0UQobUDMlGQXFEqoE4usEc3qYMzxXj/sAv10NEWnNw7jXx
zooYQ2oKscV+fJq0/mvuiI2Oa280gv0imDSmyyBkTgm0ITfQKU/FOtUJRou6S983j20QfRWGl6SQ
Y/LC8wV6aHHmFByRExFQRJWNJ3V8T3PzWJWsyJ2pA4SPTknOCboheSdB0qbNwbHWUzfRKpMiGV1S
06GwkFE64I9r0ZVTPMfyuyJB6y+gJhNmPzdoOeZXs292xLI9KCxOwCRBiOLvywCsF5K0G8bqpofR
Y1OAx1gKySiHb6Lme83SvTxVDiy3qzRrX8Q5HFC/Enav0IANO1Q+y7YTxc9CFK4nY3K6+FL7O1JC
1wrU0tCnpYjdUJnwF0bV1ep8RyxTUAnWIRzTZt8UFoUdB6UAXZ0Ju7P1kd3pz3lQERz9YrLVyTWe
s6mlBRKM4lesIvyx+G46K9ikiD3hj+xjAuHxvK5atAZtg4tKeMiEHCX94rAOiAaURPk8hpAc+bKL
KXLCRPxok+bWzjEjAl/d9immLNXI91aGNxCyPkLkTTZJe9EU9nNvrSpNdiXjNaOR2eKY0ivzgor8
EBOGp/flxaKyzmfcFEhUJ0iwVY7xJZC7Q0tSTjJzsInqlaYL+3FOH/rWOGn4avtgwEWJ5UNSDuay
QhNM66v6fSlXh5KDXxYqbiplT5MuugGsmJhtMErUixz4fKLZrolp4kTwKlBI+Wm2V6bkY8x0Rx3o
zZhIU7SBZk5R3UjDu5YDobsRasEl9hwZKBrVy5SR2Zv5a2ss7b6cT0KTQEII7ATW27Aw2gDpDAVs
WxnJfyOyVxkBnIfS8tqEoL3W0hjAW3YngrIorW2rhKfAGt2MnWs1inwAQb02RNPV22rJyWp7u5Y0
pxWmdRw3e6gWGzlHb5+OKrcphkfA9hHt/zyQd76krMT0RWpRDubqXk8wFqQGSgDZyVLhMhi6Y1W1
U1Q5rauYdSPGNhohnxa3E+eeKUZDJFWfVkC096B8dJO4Hwt/20rpW6Hhgsb+EBJa0WU0/rEk38t6
9VEhJpyLw5zy60PsvsF3XX0kaneykMNFuUjqFS6CAgYeqQh9or2Web3tGwavveyU8y6qIMxY6b5m
ElAKd32CNlEZ7hUkqUos0BaqTpHPUWrRR8IxjxEYWSL34qKF8ou9bmJm8punVCx3MhPiKo5p7hSk
k8mpSPxUIGB32QYqchHtzAhH8M/QSVd1WBxSKWREm1zmCXmpUHKvTQayIrHf5ZKEq3n2GGd/lkHi
qgXwBwMucLbIuSq5uDVR7NI3XkHfWTVZ/ZQF09HELakooxfo5tnn8Uww06oZ7ZmSOGRBOBLySEm4
nYNbZKh22mrUU7pui9AUU8BCkkHqZ9Q7Wo1uWntoQsq3zliL8bzWpIsQcijt5n3gh55vKftSJLiC
bHWTfLo5JxuiIOC0kE5NOb9mufqaTY9FnHiVFdzPfQX2SfO0IQc22FlPihYcjaBELR35F8uKUeOK
j3EgOn3MT7XRNgw/u4pPSQ9EtJXDKkf2N+fBFnxNooUYUZ5T84Tlex/pX0WXrOe+W5X9eRT1deDj
Gg27Y5DhO8t4J8TDxTwxkjK8hwDYU5KypoCYOhqGWXytehOZ2IInQd44pY4sPJtID3TUzMTWWpW6
EloNy/HDJESfRQGzkhaRnyWOVIWO4iuk1+wEMNaa4IrEKBe9tFMZ+oi3Qf0gDhsRFUdW6VUllUMf
X5hEsl+mSAcPsIRXAEZWYzs8JCwHUyG5tU80R1a/DmQAUkPHn6mixCtNnnwgg/KnJvsvqmBswhGL
FFgqcu5pRvjAKwWk9kDTiDjrdx3MNGG4Zxdkm+RLUxGnTn3jgXI9+kGAI2gct6pQ7skGOHSshGMf
kMGS0QNBl4jR2FvOHjA51yFB3ZDINi1OKbuBLy1rnAGEnj41WBJkq0NZQoUihK2LCehdWp6NV5ul
l6sgqgTJGydQx/FjXQ0IOOjlVMolGcEFJVP1EoNey+uTBRppTveSf8nVNwiBKwjYFzYechHYThU3
Gw7qFB9YFO9HcgF5nLhH3xT/q48ccn62Tb0bhtpLwoZua+UZdI2UWHF7hKAwhbyx1la8jZvesWOE
Lzl/FevFYEcL5onU060KRCdgix+NB79v7K4kjZuB9dTgwUf4Pqe5LTGiqMvxqM3ZRhUsmJtIVSuJ
7S0JHywB97MsVQeSjU5zq/6DewZAGJEimBhZZSZJivg/5mTSojH6Y8/gP7z+3wW5KRINJpEmhln2
h/X29zkZf2QtiSEwPVAvUXfzl/4syJmTIWgixl6FI6IvBts/FOS4kvj/GelxpZh3/07bgNyDXwry
Xy59kX78URQXEkBFucGjomBc2Fnqp/SMQ4DnLr6gAzV8giiQwu8LsiOlfRTtogQerV0XLmgBe39c
b+jxVu7wGeO9d4IPmETskIxu15aJn/7KrVqlSySl12yxBQTp/QqcoLIrK1KTGJzZlbagGBZC6XpJ
RTzE7T68cViPBRY2b54O8Zq8z3IdvEbJPgi2wbU4ju/xLV4HXAt0Ivuei7pGu/TcHJNrfm687kga
ESAGB02Ddc2uGNTLtQJgaCuq9GDh8rvlbXjIrskuvyW7yEFkf1tKgWv0GrvxuvrCSfog+YQMr2dC
91ZsHa9p5WBN4kLgb/NLcemiJK5odKz5geIIeUura3s70ScwaIbn2RGOOZ72ZBVXTnBNi22uHyu2
q9qToGq/0/+tHDxZ5fxBIzhBwKWvtKeCdrv9XrqLWGwd5F5sMh6pHG10IVF0p/BcPFj5RiQPbctI
Z+9TJ8SuceIkIgis4JhXAwpVJ9a3BUoSdsp6VxLJ42CORfduD7Nn7EWHUdd9tvMTB0czEBhFxoOJ
PxQsyrZ6Nd7zsxzylyO2XzfHeSM9RdeAXzM+BTZGGIzLpH2ylYPzX6y76+gUnerDUd0hkr9LTu0B
uMKwji94OGa3H2xOauwE6/Gl2Y0Xi+KlXsaZvuip5o3EbkqolYXfF8E6Od/dex/fxSFxqHy3Cu3Z
A3lKPjLodMPuWKZu9Zichsfa2mqwRTK7eipB2Mginu5VP7mato4au7yX3PbA1ZnX5rv6RnnQEavE
d5ZiWuUL4W4CSa+dC9kt9AvfZsANgD2teEXWWZ/7W39LNuN9d4eUZFd/tpdo02/pG32yR1zUFSwb
ODCM0Yhkkj8YZbrVs4LTRNlUV+OpvnVeeVP2DKGOjSft03O0qzyOhNf4VhyLr/FpVLfFF1cQamcu
CClL89V9aU/ae+MlDjycvbZRSWGq7gyBk9SumXdMFviG6PwjPuGJupLjwG39xL/SW3Psvii7eReD
6fDfEmYuJws3xbgi3fKLW655aALsyMamxjr9wWedfvSXatddp6O2QRi+UTaRg6Tbm/c8W3vzYt0l
x3pP054BnrxFLF9aeI9s9QCueD82NmeO+qS/aACw8bIbtlSswXJmwa6+jAwZKDTtXLFb3SmrzUyQ
Rbtqd+ArGGzb0DOD8IdcvNyo4RZ/S7YS/H0VtmvxgfogZKhSv4W38V0UbOOu6ffGkRYk5Ox5wmy2
MokBYnCFcgo78UlDYBPfpelhbJ2Bu2d8iBh/5WujIWOJHCZ11Yo3wwW+JfKJbYAjZ4yYFdqVXEOD
Ip9gspXFJV1yHejWWlhMCZrJg30sGzptK3k4TSDH9NtwY7S5nukCaMaDnituYxYrCwxonXq6DMh2
sY0h6QkdvfNwW6d3dUSUQLam1aBN5VETxpWU2CD9JK/PUWSKyd347gdfxYMfX0ZOr8Y1mjxWOSeh
PafaOdKhFSlnxqoNXcj+qEy9ZYq0Gi7Cl/Iq34LIVq6sIYgtWWRoM74yk280N2fW4hzhBz7DeY4e
mWWyyHzIHmrJ9YhJwDbOlJyIwirxyD+cXVrzEL4G68DVT9K2cCCQYwzQNxLisjXpCIVmS0c4oVir
Xruz9Ugzd4fscjh09/jpbxlz6HE1wQGvd37lPqYg2aatlrgxHCjRU5pdvzjsuNcxmNqxeDcXm2Ux
53627ovJm58CVljGf9k7sNlUJ/rZRO+FG+KHWYM114hW9/g2xOdsm6GUWOEekusNIoXMgSXYz5tA
ILcQOlJxQnMXY3zX7Bkf4noJWPew3U02jha2LU8O7+hspPILyeo6iRJ2dTAtO8C9ct+RPO3jRsnf
uCtENz4FF7KgF7N8ye0x4AOzJ5Y7WqmX6GLsTBs5Hv+ZneGwmg7hRly/vYkAAnbppt6Z+3rF8uj1
R31vPtWvqVNeK21jMoMsVspXaKy0cRV8tK/BB0wJrzvHdrqZtszxtv2pPQm74iLsssugjvhq7/Xq
JRCfKtbi/EbExGrqvVJ6zXxPPAjCjVQ/4btq7rvmnrzcgMXyNWS1eSkudN9nWk4HqOLxwJSXowSj
RO5nOXvehNqauSr/cBAqeKbJL8GNyeMBOH6A6oL9Px6v/JTKPCmvBp9K3MXAThrJc55SAqgT7pM6
3Ea8OB/oWB/1DIMYCcY6NnuGDu16yvszLFxmfZ+F7Cjis7z8Eg2f8D7UTrM83qdh7DVhf9dmxNMs
I8HxMdThsj6H8Xc+3pdxC2Dybm7+wc1ic0mqWqJILXLZjf8Z0mToKJ3+VJv+9fU/a1OZIAXKXUOm
DY2/nar3371iU/6NnHtVYZr0l3kW8nxk9j81u5Szv3eKJQ3jB38ii4y0kO7/jXnWD97NnzrFP943
cnIY6LKh0YP+c2HqQx4eowpfUlHORyIONkKiAVKd8TSTIapc5j51qgZNJPy6zIeXGJKRnsQLF5b9
r0GWERtOqdT0NsMQu5IvSau4NV1yT3dEdDta4Q3sizFj9RIaRN0Zq7FrSSfoV4ztQEdQXMgSJZN8
kKrFZAyvCyxMkIBnTLA+RW6uKN95mZxnWVjnk2LiiDLOKZqPQXAtpJGVzu4OT7lrjkr9Psb9tR7Y
Rel/+UX4MRsaBFNwkXil6mWSzDmvjUeEWS+J8ZyKiFTkxBYHhMfkUGUtigzrGIv6Gz+4kZNgnfBV
2LFACrBhAm6ZwpWUJmRPTKteg0TDbGqk4lZQj5WZiSVc345EpRTmtBLEeyHoDrL0PEnmPiSzCaM9
E7ZjWRbomnJg5fdiCulCZlJnIEhZmIBW86p1BHnHNEAm4UqI/C0Rg21sRaeuVK9h0D9qUoTe/7lS
QE8pNEzmKPRauSSMcqm7PySL/USLEIDREirpaPJezQs5NbDbKSm0nLvT0uADq6UMlwPy7zPgZi8j
Y1RDkyZawy20jN0Ehq4Q9Z04hk4LskYUlXMBpKdHBC2jm4mRKPdEqK574jLoMYSPncV+PlrvsTy/
lzVH8kl8C2kMmhNNXys5Wxy/4zxwAy2+mZ0KEI2usKIJ22noXNNI3sFADOssGV6B3IN8jzyof/Op
H9kdpDldoyDoHV54H4kVuM3pXlF3COJoaSL6EiuPJ/SuiDpnDiKakNw/arxXa31N1xoc+AzHRzvq
dbtqSAIZwntLuxNhlQ8Fqa8KcrpnMaS2oWwi1WNb+OTl1qfS+rIoDMLkjUD7Zi36fKR5CciIDCjJ
bA5KSiBFhF9phhVaEvBQKm4Qq45vvcHY3Ze59h5ZOtPLFsbqs0yEfFdMbgJnvkSl1dYfWVN5ulEj
FQOKQDBukGN8bz7SoD82BHmUxJpMpvFqzk9DKe4qud51JvZ2zMPzGK26ko1Iz54CCjNDeeoGlENG
6jRsoabwESZPkb8nq57DFJ82R0C9wwHLu8uK50x7jRfIg0gjS5RyBwvNxLcs90QvpepKqun76ziw
YG7XqoGhJl+H04W7yYknxJJB4hACC00I5qBBFZqKTGVzYatGDBACpX+cYoSMVoqL3aLGFp2Jsa3s
l7bVnzWsakX+5QPVIZEVnQelbA7qCRlg7H8VAUm9AgwYFItmBGr4/3F3HkuOY1m2/Zc3Rxm0GLwJ
oam1iwnMJUAQIEBo4OvfQlaXdWa+NmuraVl4REaGKzoJ3HvuOXuv3Xz17X4wOMuktMuNiLOF6BEy
cFSmT/Ve+9FN0cNWbr6Bkqy4d4LiIbl1H0N225C0MwVW2eyEFtJviYOArzMWDL1joMQy/vr8+U6G
cJh0VCyGgGOo48cSx3iT48UxpBcrCUei7Bb8/JRYBCEZyUYuhNf/3LHqHEOhGtBdVNmUUVT8L8qP
P4guf9kp///P/9dYFUmzDF0Er4j0h4rjv7s4hvUPhWwkyVCUOdPwb840E0/onFuI6OiPVs2fNkvC
P1FOs739kW4k/zubpar+Xfzx9x/9b+IPYpVFY+itLrC0NHcqo7FVo1ziZgGazbwz7iKnGwU2JwnV
1f3CmPf9XiZns3kH3j46ohnDt0w5SY9P8GbleLzlvY+t+xU9hSNQc+qmRBrCbUfHPXx0qOgY8t8R
hz1KyrlU+WgbYxORUNEo+3EAkzBghhNr430auqvSNKHUFpTukwezG5IYkCod0/R46bqS0Q4leU5W
Hh0VNfIenGkqGeWnHl0EGs5NChvqAVa+66aGc5YcqDo0aq1qT0qf1leU3vh8q8atlVlcVzEOaSGN
ysanUgB7EdHE8eHWHWSs8Zo/QyGr39Q68SIie+aovhSDdMpGoXOO6Lb0bnHZ3/yKXnkJdgsupUHJ
wfwKeWbGwC0hoVERt7Kx1cm1eAjHRBnAiB4H3NSV8D2aBad0hMwauBTro3tIJxlmgS6N5xZKp1lF
m0cR+0KvvPaCsScc0RbFklmLaI8AOlQK6n6qvCcleNIotoJmt2ZsI5TDMucAOucP9obsVkLltCXN
H+gEaWQcGgKPFCHai53kinkeFnlwo6SeKoL+OHWZyTIpUEgDDjDb70Ta1xlzHGWdEqx9kBJJpL1A
NV5FvWin99gz2sHnSP5lgtKDn38eUwDolnXKofbq0Z3NS4F5zQBUaB44NjhnKgjps2hvNCkRRgos
3wdeDbOBO9THa40iLMyJgBrkj7yDT5kj2wWVHA763LmIjf3AUms9Ic48h+gCCt+RJga42XioK4j9
zZv6aO1cOd/wxMh04DXYXNBV2/inqVpbJNRRGJ5b4/kGJjB5SjQKKFwqKP2wTMVGIRMmXvVW7wja
VSQfBCUEsyEureqJMLJuQ3AH9qRUDr16p50jGLlaUAnunmV61NMHqNeSSVuKVydrlM5vNHJkYnIK
CnEjJ+KPFk/7tKj9hz5p10oa2FKbiyxtR+rFFPr2PRMDo+w2RHb60wzqbfAxmqAuejwxj4rUGqQz
jSauKnoPkV59DBrdqnhbSs+TysxA0IwG5BxUEnM8EaKKCBHpoGBOXtPG2O6floOZyrunOBOkcqOL
BKsUSvV7E0Sarffa+JQawkV7FaHjPb4K0S2oVG2JEWs7lRgKntVGI4RyxNUW1Vwjaj6nXNDdTKd0
qYt5wNYToDTi+KjQMyBS4KYANTRRJdOQfSaELQDdtXI450a0yRPgKBVJBiX2Uah7MF6e9DEg2JsF
WYu8oBHTvamoPrskJ/HP4oDZqQOOrLymlJqQpj/tJgeX1wA9REyB1i0LxIrTuKgNu2G4b3OZ1m+r
ItWIhueytiRX18tv49lVdgIpOn08l4TDvKVPzwJXwBQ6aLPOizvYa9DqM8BxRqe89Pn0WjEDjB5Z
WIz3VdXBEYg5JT9U9Tu2kpcqlj1ZSL+KvDo1krhT5l6jEY0nS9sjjXLuiMaMgkgZRjlJ9CLIUpDK
ZIImKVjjNFZJrG7cCXeX1pcf0V27ZKrh6o/HS5x0hKJQWJF9oN5xZSRUaFU0iz+ggAhP/9aznBrS
lzKzX9J0k6PKy/q3oYnfI5NGSUqZ91TuTnMvtoz3PIsxbGMlyHPTRcswCJj9HSKgnlpAdx8eJBG3
qYga0OXfCmOdpZjLcp75adnalB81E8NsK8TqOu7llywjLbJrl1i/l5IpOpkC6qMWw6YxzV9Fm45P
UV2rAowMTf1oABj3j26dZUQcmb0vMCbsm/tSSGOv5NRVkN8otIrb5NFaYEMAh3zr/TSfsBGOSFzG
h2pQej0BunSAaRuRepHcJxqYCTa8uWFYWBsszJe6NXF/PC0UbwoNNsJkuxqeB3EygZAP5/tN3eAa
9ZSEfsh/cgkkz3ItUyZpmTh6838ZZOGn/1uzgErlb5//pxJI4Xiv4ctV59h32gz/UpZZ/1BVfPn/
1If9hWuv/YOSjAdC80KWsPWjdPtXu0D9hwkdXyZgHIsabYh/rwLS5wrnz8KyWdj950c++8H+RJ/g
qopLsTProKhM+HkGIsm81s9m9JOygAl3HD5cOcSidA4KC3BvFWlDuhD5N+1UPJ/hPau/JguyKxCs
wRC23dyvNrkzpg0HzmMO4eR5096btnzLgVjEHdnQHa2He7OeCFMFG1Mxtj1ZCXcpPHB1yEONre8u
lghUDWUX56kvaCNq/zImJKPz7nW8TA08HxUwLiPZGUW07bR4a96ajaaNqM/IIXkkTzcZ5X3zaD66
uQlXy0yPRwW1Kaz4hXTvtpOE7ylqIqY38meX4RsptKWI8GYc8YWAiVMwnBWaCoiFJCTw25C79fYU
3ceYznmCjx6MTJ1PGzVNthNOzHhCmiR31bgaciMN9aHcKuIAUUrEjHJKiFmWq+8MeUMVd1+CyRaq
tbiYCmHH3ykIEzYRQOxJ6Qr9acgLt8uKlSkx5ZFMkAC46MiL0c0t6Ypkiux6jUWbfmIRHTT5dCfb
hoRLjJ8ogobWGxCC5TGkPfXYs+NmYMzvYN2xGWi0gStxpQvbYThw4p2lrXeSqRL6Eh0DwPx8y06a
+fBL48Lp9N5/Gdm+7E+jBSoMC/C0zjg2jsTjvKlSWHc/NzpARAuhKvQ7xAdy/WUxcMiVzex1xQBE
Xfd7o5TMi1U/nM1RYBs+FTizyucGs59af+oqvfC4WwpUtPWspRmJnxQ7BISwCnWMUIZ4e89z2ZWg
ARozuOcm+Jalk1mLl0+MLhKIhZru7bPGxzSRKHYb3uInLGKt+UW1EZKwSSHxDGSmXbrwM6qCX0+a
Z7XCWkgvRpKd7yR+TsMDxM4MqiWlQUu7q27Q0ykrYghS1FDNdBxzKt2bvDGiorcjqF3V3JiVDjFO
Rql7bm4WOPNEA8truWLzrT6t11bC12YqGxJO3FZUnSgyw2IikBqDcVzRYeZe0fLKLWX4NpUi0niZ
kHVPfvmI6kupx7GDyFiz05gxlmgJZDcgJS+gTG+L28YkW4ow5r7pLUxwdtk+sY/oNA3E/NiSX5TG
1Dkc6LiDW/KElELd6H1zbnSSils8YeNI/V8yjyt7VUIIDt2IjSA+pw1emfz5vPBw27UpEhs4Ps1d
WXS9Xd9wXCYi81LjJFndVro3gOYqjg5t69/EKodqOF6yVN5RJHwmiYAwu/IimclZvDfZkJu+ZV/r
tgkmmDZvXbGFZN4+fWE8jAORrGgRu/yYK595E2FKfPoyo5gxfX3qlEHpnaCj2JFvrAhM2BR5oMFE
wI/cwb0+KfRExChingvOp4GPnjtGRPJdtkosy4ubjZGsuFYoEfwbSUjCSD1I/CehZbL1JbfWKn2u
puh9yBjCdmdebkSCzK21tahOSxYgQf263a2FrK1b2bIjhKvGMYtzuyslGDgtL0TwBCPMDUNHsYtg
OBGHZdAYTN4LWH6GiNTzMzcsP7ulYdUR58VUY3ij+BRvwLgEOdSkd1F6sygLOjwCqvIjVD+tcox1
hhzDKeckGVHDnwvz+4YWQME62mavUbEf68FBOrRo76U7Gf1iasNyKDl9vVSYvJv79Z5dZq79nGct
I+zvkLoI3PpFiVAgJ7wpPQqPYyStM9b3royI9CCfcmTiIrwieLpR3smGZcfDDZ8fP/OysL5Ys6vn
VYhFFru99cRx9nyjyxf21B8tLs7I+ODuDBMUy8hqF1FzyG4vFbL6rPlIgEnhxTPAbYni5zAUdi8H
FcDCirHLSCKHYFxlIntT1G5FdrHGHPz/ITI2ze3xIlflz02KPaRF8wG9GN4NFMxC0/zWT4yZAlEy
tgx+zaz7oDXHXZrpVwOvPuwSX0qi7U0S4K9KV6ww72Pzn+x0R1fO9s/YwZhbMer/xg7Wpb8VPv/D
5/+r8DH/odKrUST88/SWMPn8d+Fj/gPV/KzQwdWOrl79i4KHwGxM7v+V2qPx/f5V+WiAjOgKzSyq
OdiaL/hvDEqovv5e+vz1sUPz/2vpY3I6SxIraYMSJZ8/rzG+tBMC+R314Wu+QHJRjPYVMAhJI5Pi
yhv5/TFs513QqwbvhrX8SzuJB+N0u94kv+gdDtvajntJQe3c2o51mge3RqD6E5333ok23auprShs
nr/FFGhGOEmODP3Djq/mJl3X7jVBtAIPZEnUiTgLe9jfcdeWjhVwUExYgGNOBgs980nxMC9WwCkC
imz5NR6uA2xUyqgFbmn1+Vkvb79x7nZ6cPsFDu4j6ll0XhIqu6fbvTaOI5y0HSflNXlbC9Tr2+ID
3Kzk1R+ji4F6S6NBkZ3CnN/wijNnv2HR3SKURgeBWKAJa+b0IPUmT/HGdp2AWxeD8VqeTWmjmAHv
5fP5Khv54fK3CeoSCVyIBGf7rI12xfyF1UJbG5j3r/FVfEQHeZmcb1trh2d9GW+r+WlqnOevxcjm
apbMXNdmxYAJKNvtYqRoYxqfZ5yYWBo1G+Ok0Pc+TLvxMOyaN+DxLyYtlTMJHWSVoC+XiZCka04O
STQtMOzbOXkmgq9uDfrMc0wH7ifju+VU9fCiejG9Yaa8v1hrJfzG7c/XQuXITIjTeUth6t4x/k9k
JnQHvXzpDbw6C+MbMeMT1CN27KUGuSaGLgWMaYmcNaU2tSO6R3mFtuFX9AglcVBigmCxyysqirLO
QJ7G1cYS9iZ0TbxAkGgLF7fBGrqiRvQaIQ2d00wHafKV1r6DBQXNKxHb58i/T/CQjdt1Ni9W9lZT
DKL6ZKX/fTUjd2YcFzhG9TXJKj2yrpaAWszGt0/Im688HcK3sA9gwPdYbL9LqAEXDtkSpvmYUIC9
ysDtS/6YQ3OXV2Yh/a+EXPy121cnciJ27L7jN/joMxcpcopfYn7E9/FwH20FRQLOTexfuYDYYZG/
muvJ7/f1m4Yav7QFMn8iN4GzQ0IPjtwKDG7j5Jg9kscH9VAEp1d5qYMahRre6ku6cLfbjty9BbvH
PF24P5NL/zr156zd6KkJ7ytAjnWDmVkj2CpAuHhMOgUM/YD3KzJg/OnmVAz5CrfdMmi7Bwr6L8T8
pAAWrop+moxHK3xK78rN16eFcuqXaSguszOTRcIJ+4G5hP/Mgj+qtnLXDx8dSfDHDhkN1GXkMtnW
RI8WWN50HmoHscuiivd4hO0aLPK+3Tbn6vzYj1cIM24dxABu1qkNXMJp7d5u7coRgvk2ndn5fNu1
SXbFuBQCIaiI4ilWiV8HmPgXZBGjO+nnQAGowuInTjR+P0+zcKJcmoEZpKvxWMiBvNFZWZSd6g9e
cn5eMYPs60d/mLRdf9Dlc4kFF4sayhWjy9pgdgiwAm8zSbxUvewathxiGw/jC6giwhZgC7vmNzqQ
M2yJpFhi7M1TJ/skm71c1Lj/0dbyn5vklRiSoQvdVg1dVUad3BEM8Oi+pAtK1erI2cP4ro5QS1UU
JJzJCIDHooRJG1O0HXnDLfZaMnV6Ep0XkUXiPL4N9+5lrrqmbE5W2OKSbeQ1q+6lt3zIlxjz55R2
DEUkGNE7qwL1jHtYpXY2FnAAwLnSES70NUSzG+DQGaRgI3RRNvgcGjJmWQJe0FlFqquvRSooOl+M
yn30IyKRlaukDOof7ksdXdcnlGGiv8rOVogzNYnx9IHKF816vKpI0QyvCwFK2l2Ic0h1qsj2GxaW
aUHCWMx0PbUrbWnIoVRBZvXvhBlxEHgBpjUtVNHrgREcy1Xs6w4TzTdaViXBlMtpWFtba0Yc4/xQ
xEv2gtzb1MHdOo8X8bE+5oOvHXO+HUaSJPMeNOkfqOqO5L2O2uvYEq+k0og3PqrHmbBkYt1CDgAE
2G0yZ5zOZ2ul2uOWtYN5Gcpvm51rUSy5j9K1mNlQX0WyipeZl3q3+0/6amTcQCb+/NJm+GEEeF4d
9RZIWlCxWTJgW5Iy5nb7IUR87nK33chQkxePb+GGA54oE+4w5oUu9P1pHS3fa/M3QmeH/Xtz8xPE
WwsxVNHCUaNiwPyifDwvUG73nQ2k+REYppP0V2V7t7/eeP2hrmSe3oW65GnEn7cb7DrmtdVsWB4k
1+GilfslkZz40kn8EBGFvTxekBU0gVWxFi2GD8ypRJWbmF9x7cgPAFoba1nnXjIcp3ehM735Muq4
NO90ONqFdCJ5GoUndSdEGkGif/A+vMsLrYP3FNlKaDjKw37MoCyXOZgNHFcxGbwvIu506bET7c9u
WscfHdRliU4vKNkFN7Y9RnvZBstUBsoXQ5gZbn3VYPqpuYNfwpZfVM7sI0/7knbsUHngh7Xh3UqD
G8LgB1mXEHE5dVgAe6BlH7AcMWFJHj/tKxRk5cALuBAAZiyE98od5qBjP26W2VX8IuPP7OlRhDCI
5xx5QSFABw2/QPeRgZEtvaOMjw/TpxSQzuaUghvt7twPWNjGaUuM+xVuFzdRAgShDzDQPu88EHK8
bFLqhB/UFES3e0/THwEK3ZcVnsJpqyhvk7B93F7BuE+DQ5UPhZX7nL2MMGh2Nj3ob2uCtUt2mZYT
KgEtp/RTvcEipiVsM2pq2euRwzHG56Mx7TAQcQtywhVHZlzhcpGhpx3Whez3ZIxYRDQQs0r3jeb5
dwajxSNEIEoD8gGoIMgE5Wkc8BCWO6sOy4hnxwMLGxkr9Qbr3W8bT9GCrl3JZP1UF0kLEUJo2i4R
HDKHnsa+h89ta/0+5p4wYI17YrQWpVC+Vk1Qby16RocHR69PYEDKjfBwFLwe8PJonwxX8Xl5Rtey
CMkesPSd3pNZtkhOROWELxywUS3PCQ2vzzXewoww41CgOzQ4k+5pvx03ajjUkEAcVXVr9pLeYYZf
vD4ArBhXtT0QIalN4BCaUJ8FFvk+rln4PmXEYkwNcjTg2bl/wqJm0oIhKPp+wFRnjH9bWcdupWq/
0lWb79jTkxwYYauCH1YJxmXigwgmTMVABD8c+/3KfGWjdUUHZbxDYOaqD8fzQ7Rrwo5MJxNt7aPm
hqOIVJfRyoaKv9ADLV8zJ2vduA26gxoki1+oOXZmf0P3cYY94Blb9o2Ttcuv0pfBtvdSOrrLpn1n
0yG20SUl4dmcywLrD24dezyTutOfZdSW0gezxw+I82ESNFtrKSxV73E0fqeHi88jBQCFlFf1lUcA
qIi/ExHApiGRIZAu6oJBzPbuk8k40KTf409X39TuXGAuFSjTHAK1kBnFl5HQKsx6uAtNT0ICNa5q
FoH99+/hl7pLYk9SAbCU2xttrfowssqodYj0oBYGJ2P7mwbSJaHBgZlj7vHwkSSZwyohwRljHe41
w2EfTCYbMrb2WPUydXgT9Kbf5dwsy56XPWCC3SfHRF72mWfOIFRGuDBUzNq9Wz7/sMiR7kLuyljO
7i+A9hUqbuRMqIt4yTWidq61tBcpawgWKkDHOdavOgNvwnvk3/XfFivh45hL24TvlGahIcysLdab
l1JCPxVOhIV+m8IG7LYn+GigYEFyedxV/IlbMvpURUdrDyhyzeT8vh6rTYFOJYkMxD7BnBfwAD8w
M1dUD0q4uqcmL146qonaNpgr0q6hTbfozrtqL61l6tnOFaJjRuz8YQwbzR4YQxFA5FB3Y2VmEoxP
BzIZrtR8xdoAnxthrduSCGCjiAuIgBzCeqkqfq9uBi4PG3zfr3m5cZyy0ZdtmBk3qqvtpi9jzjZq
5jK68zhyiLmfTwGAIjhkSPJ5I7/r9T4urtAhNNRHB46TkHFsQ+Yk+YhdgWz3sPxSxSUtoopGC02b
P9TCr9Ou+koEqprK4+ACtuidsSeDwC8+lVhOhcQISFGnYceDH1CG7QXvj0MGqh0fhb9+1LfphjQ3
QPYkhZJ6OC7aF+Et3iXvj8v9VP2k79l7c8kO2ZJiMKhP+koNlvS0CD7mrZZtLLqIbqWFxf40hPpq
mbkj3e1g2FR2ZTf+JffUlS3ByULN8Hlz0g0QG+Szr+mSAlFKlgUYm5fuhwRytrhMBe8/Xu/3HfNU
yR76Taz7ZAo4cTn/KainsnfzXb5Ll5WfLXOP5pytrqRL4Q2+GcR4tWnbHlgfmBb+uNoyXVyYpcUz
BW5hXFnHauc/d0w1dyw0CauVhIVJAVTwx4/6T9S489F8/JeAdfuR//zf/yMTmUxj5c9Knf/h8//U
rcETBV3hn0OlvzZrVEgrtIgs5Kt/oFj+226FgIbGkYbelYGV/BdVK+haU+WdOLVmbtC/1axhEPe3
OdVfHzqxzn9t1tBGHjpDubdBk2yFJuy3CvnGwDgeqP8WrS3pYRTvxHTzfBuYcxKZ4tDztoICdDRx
oN6ztG+iXy/r7otJyuhXTP2XCZA49qSAoypChoIYKXiEdidvi8yxRELwOAss+Qg5D4rAImBl2+31
Kz4KuhvYJvCog2Bewl87GxywTJ181AWZCrIv+7pPzUH18f7OSWAlu/EqE71bc031q6kvZHNlPN4n
RIj4M77lLWvVfD5/k8Jpb9Cw8If99PD0ml1uOnHnl4NXeen60bjy84qWg+UG2w+q9SykXNfh5gun
AfGOmFJfN25Ez6bHWb6mJEpaF+xAToIwD/D1Cdi+4lQ+h/rg/rSIC3AoMidv8lJaF483nOsjWc1X
5EbZW/Ym8snVN3IMExHB1aBVhGWD4R7W/i+VowPoJ2CF13xu1TpyYjPA44h17RmzEGKFghhZcRhV
ZCfb7XWACrEQS6i6r52xbvqDlvp33FMa4/g96MLn8PMk29HyMFE/dLgP14y2EOemlATl88NXc4B7
OKgKwF9Z6QHEXXAxIwL2RjIKVBwPpC0SZXhf9C/9Jx0O2uDtJ7XCjMPAsglAj1Ecgj/WUQ4XLJrf
2jdP/YRFGXDgL60pDR/KMseLxY+3NP30DCR3Jy+NuelR5A6Sw9yNixWNF01ec3ZCaOFma17qwFjo
HLGZ4lsQHmCQhfioiyvRmsDQFs9rTdwGXvvnZgig7ywjJ/EEl0LdxwfndwtzrbkAewICifg9ficv
8C73zErpgHe82gF6hDlaaj6p8FatmuDuN0EXEP/Hl6Ibb99czmXuRDilBNKQWJLWTqABbB5rQqhy
cmbAU7hsZDeDH0Pb1a645NE58VHy0j3ZLOgzgS+779ne4rI2vurrxKTqQ/K6dbGVr+JH9f3ZTou5
A7fkriPFmNuPU7fgQ3ZmfqhdyuVIMoWNMccbFTfWA+O2hPk3fd2vfPPhS502f7Tqil9OpuAH5JKz
jSMRao0gqppDo2GyV4xCDhjNs/6knBIuG7ZM+F9fDV03Da0dB2RXd0fDI62F/2PWRuIvB6GSACy3
TK5oUWo5GI/iNr1tu7fpm5R0ioD4hT9SbOf7kXxJN0rOJDnzJYw170eyPu3Rkz7wB5KpvkptQi+s
M9cJY+CEdGCppxYVvp+f5Igv3l83r69UMYursihWRaDRY7TW41HeUp0oWLzbl3Tw8G8lGcmfOIc0
1yIJKbdRXj36/pIpnHeRkT9iJkGInIWgf+6VIkRU/3jD12dy9MI6bhyUkZuR+i0hsG4L8Q3BLW6o
BG9L6YExSkTfEnDhcA+uS5YKwMrxQY39RPeeDRC4QzSDtD3lmqspoMxgvDFJdPrIo5W6slq3jsly
DQU09/1q4LOlz2n1OGmfcWI/5fNG4cZJiEmB5TBtEyO4XcE5feqfzU+Oe4sIGByOjzdYlI2j7dKw
oZONMXPNoRhAxDK1yd2z87kzaqCEeemVnel+F8O6J3wSDV0XTr1dXWSnP9wgbtUyZKgjdIDFd7D6
VhYrZ+UcDlcwUSue5+/v6/W66her737xvTpk9mH1ujocMFxxQOgXwQp9AnvAteVFEVtPlMOs99sW
vjQHIJqBkGoWiWbf5R06WAJXR86vBGdxVs4+xz2TrecFTk4JaVMIqN31cxzWobkzjmbI3FrFYgfI
tIY4p9MMQ3C5Gr6N1XRmIRdpSBw5WLq3j+oLxyKG0Y6cdpYT5Fo4C4zKfY5Oj6u3BRu47+2GqQAw
FNKAEDD2DoZh3iSO5i6NdMVOz+pytoLeYXp2a+O1v6YwvPzIV6mQIV5FF3H4eJ9bSzLgVVuzfBZw
a0HV5Bf3ULTJtq0Dk0vgeJtcq1l21kXjJJhw2SKj50VjYZ7wzE60wHiciB7Ns9QFWX8YpNWB9ZKO
hc1YdgYimuoHyAwYC8XphDBzOZd0kGXLcTkWf9ig+GC+MHpWhxhxh2gtTw0MWkZUszfDJ+sQ7Jls
T5uTtMHCN2wyt/CeJ+lHf5kwAP80G6rS9+py391PhIoAw4yIU3QsOub054CLnvuME4INyb3szwkD
RLLTBuWUdx7Vrmx6IApK5Kb1jSjAYSnIoNGVwIQLa0eu5Ry+vymnt08DA1c4ayfVzU0JTQv04jHH
uBKvCoIoKiYQ87bGsFIhGJ7fj46QxQWKqNwzSzwk35+8s3wzf/QfJtjZvniutVUx+U3q8X84gfvb
j4A5K8awgP9Xv9OkGNyKU61si1hnHTi4oDPjNUd52Jm4BzxkgmJ/jj8y2tdPQDWZ7rZcMfv39029
+BTdzKnlDd0C5UWoVgpxxI+PB/vWfMRMNnc2brSGDTYIxYWsOnITcC299wchMNby+yCR2Ig3b5Fz
69F1BFYy7uo32MjF150XOMCr94W6R1ss78/weep33XWAKPslDO4+D0Fw5G/lR8za8djDW0NcCwFH
nvu98Q8m5qhx8JLHPwJTg6vm0op5Y14Pwm7Axst0YZ4x2ARkLETVXUdf1i82N5NZxBWuRsou8XDR
ZURfRC+pDZQ28nDpV9JU8NsJMgdwFIcpv0ArbNvs03Z+XnKyipE2VIdY2ohcnI8NZiXpFVWpTQI1
H+JyCr7R6swdgQGLzo2O7g+853L6Y//U+yV/fzT7KjBE2/xWZ0Uza+hL2x1g3zAv+SwMF/kAlUkP
NMenGQtx9Gf28WYvGi3aNxwE0cPreDK/aYiMCF1BbH5rBJUFj8KBKPvJ0zFZDllrCmMmgXETXfBo
bZ75WtmLuW7fpu24UzbiDrO7criv78RfuUYJ2xKnJ7My6XyvQhN8z+2PZqt5Stixv/CHfj0w7K7v
4EeT7XONLT+Mdurr4yP6qvE3/N6+7993Ihc4NPNcsinQB+NSGsCRui6aYv5Wo70UA7PaZMfnGUln
k9EqXE+uUSMsXfDeJMAEk1gkR67H9db4JdVKtVXZ4Y1P54v0fPTomK+DOzG9e63Xz/WbuZOWxdra
GIcFnvArRNyN5BPltXg6rYfa9WsagwKz7JcYxuYHCOTkdzg0mQNVmUYisOnMp9Q5VaWtRx6ecLQF
2bAz0bEHyI5/JEQAO4geGnb8YKZNSz65dd3yvlZPAL1adlJGYSHJb+MXjX860+k1X4MxUkjzg3gf
8ARrB15Nmv8O3U4eKNUGm1PjoxI5iDvpoLwjgVCeHhwx+OL5Nn/V14MIGXvRt4u9ShPvvngxLipj
K0jVmwieI5b1RvXi0Xm88Ys7qmIw7HzWi2a9edJ1OIvQYsB2Y81eTGEeYL+5aCta7cwEwED5gBN2
jx055THiOQg9ZcCfYaLTJN0Ykv3cZPddMrJh84qCWrK8/kd5QRgmQyOUXZzxH8YhZxK4wU9GFDOT
6AW294f3ScFn40rFlz4lYAt2dCvR5+KGRjSECN5p2C7i+Q308U4LjFVzmu3rJBcc2kv+fn+vf7JT
cbm9J7v4vXvh3o4X5IEy6jCgTBF3aRzpbs1tsD9uotgX9xQnePSm7XAcd4RTcoMsaLVL73fqEad4
nYMEdpo703g95V3ZGBc6uC0sWyIAccEFcb2U3ocxRNmtO8aFT2U4M/m1x/UxIExa7El9FC4vKos4
E+5fgiqhmInQZ5kTuiwwg438mZPFu7UpR7enaF3fQpBP+qd4Kr4IPWRMEA7qRuM4GGIuTrwy0M9p
ZPNigx2iVNtS2qzi1DEVh8ETQxWyKai3dYem2Yhgioy/1XQ/5HYsHHsiQBjUrbrtsjrWhJfrrABY
fQFOANQjunJhqvubP+MvbfpYk6s99yWm8+ySVHYr7+/5pQ9pS6bNtY5ClD0GBnGLFZj2+iUZA40Z
O7euaLff4rnhXmS28jZGfq5wC9Blzb3nXrui11519bcib8ZzNeHDaA4JjzSOyAh7k2OmZ8axB/iN
4heH/z2MqRf8/BHWKx1Hiid6yKZfJwODN+Cyq/qFYz9xrNn1zRyspQG2xiNo4Ftfjl50gp+w1fz4
LGxo8ntT/QkVO8xyR8dETjmMXxIJhOHEMO+6hf6FmDP60n7foteP6JUAPdYO1l+3Jgm+hkVebVmk
8IxkR6YsaeEby0wK+ScWHpk9i+Ur3yN25CVwBT873nk200AyVsM13xNgVJOdhIkkMCKy/D6IzLC1
kBXseV5amD/pIzJG7DBDZov5mwgE0KPHWOE9XXzdfIaXC5SeeRfSq40sP3q9d74uw7xgRgDEeMu/
sfbyGKAPFGcRir/gqughcjLn+eWAM75vQJE9tgnbGT1ERiI2A+5F5cyVbjvXHDwkTsROG0RUpRRM
i8amFRiOobjm++0JXof0wtjQqfzUVVeVr66oSycdtnSbuNxtDVC/2be9uP+gjS8JPFwZWxO3AOcI
IFLS4cZ0KaKvSzoJ9xvGgC73H+mLItAoRXoiLWe2H3UtD4rTMgmfGaxkPw4lraMXCwjAJNevX2v1
F04Hq6Kc2HaP1pORrS8peW6cjkwm+MjWVvQeyC3hVFWx0i6k8MZMFXHonoYcu9WSRjSvueFPtssZ
xaE/sFDst4/ymAW6B4X8qrCcB/Mc5NgdS2XzeFwEOqeH/9zWnYnS2/x/3J3HcutYtm1/5cXrIwPe
NF4HjgA9KYqU1GHIwhEgAMJ//R049+atNPUqoroVGZF58kiiaIC991przjEN1ZI0RSRLT/zX7FLY
R3zDH1t3/+Tn/6d1Z0q/YYZDX06TjYSpX0733/3o0m907EiKUlWU7XyFBt3vvTsdVBKOP1EG3YSB
z/yDxByhFRJ4HSu6ZfyyuP87vTtFnx3nf5KY/+Wlz1//g8Rcl0dDGGPRCCI0MI9G9MEVblVVRL1D
bYhxJUYQXBd10M1uZr32VLF6yyMouBG5ZGIGaVIy1iojWSW1lgOF+5VBTZw1TGd6XzPGdcnN3Xbj
KpcmDUSIeLFIwJWUY8NpLWMJxfrtCmh+rAbLGozy+3g05oAgsahfhLnHP28BlPt5mmweXbxI68ZP
FNOWOulTfLynIE6bgeKtn1btSPNQgCJHPGcbKWhEelok+SkWJhxlbEtXyb2R+xBZ3BZT7gtVREqQ
YU8T4lKz/RQjZtSP9KNI4tduZORWGGEv/NTgJYleoX+o8PsbU1nxZB1gbsRn3U3SiHNSPiFvvuUE
/ArS52BUR0WTwho9k5TfvKHPlqNwX1dd5bQKSeBDubgZxq5izIYIz5cadAayGGQmLcy62sgiTf76
Xu/GdnyrJXkno9+/YbDqOPnnJjSkkcO5JBPHpMQAXCxsZfQcplt6KKRpr0faYezpy0eJa6qvaYMn
7a766C5XEUoXpdEx63ZBUnzmI4MhwrzFB1S4lPGWkehLveNUklwpbis/ffQ7/Zd1hpCGVF3FgrzM
BOkszUTtB+PiWvoQNfTbCmkDj5EJcQur+pqek6pd3tFhpBaLdgTxSJbHvWRwipEsR5gegVFvB6WA
plGhCS59q0HMZbzrJhZABXmfSjYCOOdcNZ/rlJOQhKBEYzjL6Up9zpiwSta8oX4+os9eezzFdcOR
AOb14OiPgRZYDIwvzOUTEUJ2lMpOm+9a/HOTdHfq6muoqaCkXQ47O9F+BPxJFR3HQS03Cck3Lef2
iDbzLP+f/VEEwMjIIjLVWOqjsFWYHUnVRGJx6t0lYhfaU4tkqorpx+XXfcKQbRDEQCPQHqcDjzGb
M+7uICjrKYYbYN48ZYjcmp1WL+JVO9394qpOhOjS96UTIie+zNluknASyH4yYK+61/r70OMLN+By
xZq+BhVgVxx7dF366EpICtp7zy1hskVlCMYlNkvL4FasdA88gzeokq2PGBCjfm3qeWihPlctOsI5
Nf79AYKyXKYasCjFmN6qqVmqaoKvUGGLKJws1b0Cp2x1S051H1P5djBXwJ30KbDCWF/LqrLM6oym
EQSESQ46dqaMBAZloskkn2OIocW9BP3zRVaae1OT8EpdjImEFILRaaIPfZqWKfE/MafmFsSZFdEx
rUcv0fuPm6kXRNIDk9SHD5AMkfgIbwKpvnJP0+bBymEFXdE5pvbUSq8i6cWaKrh3ifZvh1DQoOUn
91An0dPnj/VYMHcevHbMXUsu0bUhgJN1OEQPyJhkjouPtTjCqaUPKxGRcEN2md7pIt9WOhe8VH0P
gASinoHsVBybx3UpNCaNA0AxZeNXVRUMZNLfEEiLVePkqBum9DNBWzXQ5UEDu4iU1Cukbq22TFsx
lGQtm36ZIJc0Hz/cr9CFOvJRqg4oeR7FnqTzriT7/+CdWRNVdk2yD1RsefKsU/4XYV+GrP4VFPP3
n/99qGbNO7OEaFnWNKZryp+8X0iuTTxcuqqTPjB/6fedme2XIZ+OMFv9HX34Dwk0G7LBPq8ZzOPm
zNZ/RwJt/m1n/vNTV/9i/kp0QcxAoFKpFzQqNPipUWVx8sP94RYVq1NTjB6Axm1LsxddsnQaKvJ+
VaJjGMrWk86tVZCendNBRLdDusbtxxp0sqj2+IWBWzVBnBAkZHxZLZqEug5FgV7QRFhNKT6J94LM
OgrWB7IQoRbcvjw3DK66CIqbdPdKA/2PihD21q8NrT+YdXZoI9MViUoc4+hn7M/SLKtGqCu2iV+a
AMkG3X2IYmjpRrWppHjHocnPdeVDqdHYNoa6qZvTDZZhgUqKPFm/Qy2SVtKHGhd+jTI7zijPEXGo
tCGRH1ZJ8jLezJ1eJ58PECAtHemO6IXi/nIFnxLXJiz2en2bhblkVfYIFeueLtbt9oFkikDtgakf
Mi9dQUiXgyMUFDDhI4s2errGvfd6cLshUSjL41hmW0XFyt32Hb6pGPAWoQg9s5H2qlxuzLCUquGr
TfpsRozj7/q51TXXkNmP0gF8OkvmdcQsUsgKLFdhP8qSm3YWxuPquRWNo1bTHMIcj628dMfqLizL
LMaIUm7IxzBWcnLHTEtPfBgzL0lpI+u3DXum/ShFdB9CQ/rO47OXDGoQY3m/MUkaEShWjAZaUcPA
lTeXXED9fgcb31spvGJGbf0hrpnc9GhMKPLwhkwCxdGkftVy44kCsJbUw+hyjkhaYEGe34b8HJnS
0WrNdT6aW50CTZIZz2EztywzzFtC7JXcLSfywFaWlgdan/q3ccJDvRpIrZDBz2HnHezkZnDJ5UGr
o7OUt/+5Cxyjc0tULIVRvIizQv3XpQcLD7P3P5Ye/+Tnf1/gTEhYWDFEyo//yT/43dtKagK8K6QB
/BvXq8Gq+of1TVThunLvoRmQZkfsP9Y3KFisir+7Zf8t1QA2279UHn955sZfRQN3ZSS3PGuC64Qg
iVXGnHlECdBJ+tDquBEKmAPgrwYUuqM4fpQ6CGKrVohQvY5rvexf8lz7HB/56W48EuAciexaI50G
pWPqKCkj7EjZSzUTabGVH+Ve2KaGRiNQ6gMBGVJbdEFs9pu4NBaJ/iozLIHnGEgjXfYmszBaxbQf
etNcKff8IMwMkISJrkgQnHHuyuKt/3W07SA2SN6Y1L6kEhfIDZVAYRe67iQk9JcIDUx/BFabRGCW
UA7A7SV/UmSsYhyphfQoNRIgHoJeNKbO9FobWbi0NdFkzO+uhTtYm6YcETZHnBSuRrKKGwo1sUnW
sWR4pnb1K8v0G4iNU/RZqVD55XxDRUrObLVoU10lERt7PEmPEcDPZFHcD/rsCb2hpxJUyN5p8CCj
xanah6cjKK0VEPmNuemuw7fVP2g3aUibO3AkjQQR7AYg9N74dzDmQyK4FdofEzZCinZ4ANGZxs/3
Xtp3Q0qqovI+ovyto3ZxT8ovDbx7XA3vslquMxM8wiSnbqkr7pShzmJWLWaHpkNbKSuMiFHuCRON
lpzOjpqvQZzU9bLT3bFDuTpuiKq4Y2/hmDgMJ6ttnmuz3SQdNRCLNqkgKBWNUMsXCb4KeRlh1dBS
MLWAu6umcvUOAmCBm0A43RXNu09FmOsMYyl8FBxt12wAlXLdNILgaeAaqqZYF0x9H1XrqMPnDWtp
YzF0V7udIJbC/mYQTVcn1RKr9lmHuQD9IBAz0cEEaEfy48nKsY8WWxW0YVZ8xLypikiqWPkl0s9u
APKrOkzR+QBM0mA8xyvo1yKkCAg0Ite7Ln1Vq/KpAMplxG9XABeZVYS3dijc5N6/d91s4fhS426j
EKxTMg8dik8gVPt+DkAjd+fa3sG8zQqHDyzczuOBiqNmazUbOtKoWkcC+j4HLMi9dSe0F2xa9mpM
t91tzE7RuO6zJ1H29PxOPGO6NFPgptTqXfpltPhtCOGEBClW2wElrpoL7hx9Mn01iFTTkskpLeEO
pk5KMnE3h1e2aHMSYy+ZFZFDyc9j6E+Tbl6GGFFPlo/UU8rXoEMpNjN9hRltjT2aTzHTDrfHeG5U
MApswnaRwS2Xp2WTBNj0fQIXgltK/QE5qmXIMhgIpmGCp6Qp17By855G9uPVoDnQo5Ru7sOrxjU8
klwhje8myl3N3FOakV7KlCRa4b2uyl2OOqOykM1X4kp9TK+kaJ36slgnvbmlV3HikHQQWutd0/FL
Uph9XuXELZPcGRqRSfpwBDcBCnhE9WB4CYX8A6cEX8NoxdOtpFVxjd2i6d7mOCNRB6yin+6xeuKv
vZyGqYogNdKZWDD81Q1Y6dJXgVr9JiFYMQCzEm8hdLfdMDtSE7N1pnif93vORP/RG+rcZSPbR5HJ
RzTUf10x0Hz7Ww7R337+HxvqvFkT7AzGXDOgS/7RNKnQ3aMVhWuSbxA5rP++o6q/6YYs6/9o9P1j
R1V/Y6flkdDvgfaa23z/RsUAS+hvO+qfn/pfsOfkSidi9rgXgTq12jkZX/LbvtUmv0Wfk1TaETIU
OyqZV7j9WiYUSTQcCzI7VS13qrJGnP1aoGfI4FC339Wgk/lI/OFjqWh0jUumBLedMqzHh+Bea2Wp
18aypJBWSzRYUs5x78esI3bCTS1RnWhArcrZQFNO60eLjaM3Th1ILHS5Og0LxeDEH20VsFmGrs+C
FwYwxKXEIYwsEcNTN5BL0nEfpZ0ZDLdsdPklOAyiziKsbcR78rjxJ2Vy74/sOWmnj+4uXEwieVWm
LrkmrR4DwQN3ZNB3RvDR4ynK71+1rh+6pgcIUV4/B8lKiPK2lirHHiLEpMYR41m4K0F8lyeN7nkr
hJHwhQ39LWsUrCdNtDErUw/G8rEvqhobmhXtKoF6n0dMcUlc/elGMPxUnLOhLdxG0p56HDjlYwDl
hzctP5C0EchNilSuUj4Likk2Y7h3Wm4ZfqnKr2L3qoMVjOFB37PopGpRqMkAOVMUGxmcrpy0Umz7
SrES6pe0CS0r8pIcfZXGyIrCTlEnVyfs3XrgYsPILs44brgzyUHt5MUdhDYNZ9oehU+OulMb6S7j
KJKhFTSoE83bI7QSc1O3MJQpA2IruWjdqmYKjUYzvd8JdDb9oX9KRSJG2/gcNaAPjUVRpKshAnhg
9T4sgFVJ68iVzKtTpY8kvEdgkKymPUUCwjWxRWR9r+6kdiibuyIubhSqZgZM3bwjTGfYN5QYBuaM
IoM5DvDAWITl3+MpnDa325di0sWpCAcVMGC03aLSrm5DN9pAjCAr74L4xuHKrth972JUOtPt+kIT
EcsIFH+qoaCp0AwADflWH0Jrc34h7K0fIV8pz1UivRf5qGC47DGqYPgCDDRhbxJ0LHUZ0tVmZRLk
Kyfo27LbUHpip3V+KpTnq3Q/pq15yRIsq1WOANK63o+ZwNZsSKHwaL6nijFcMkTvU5ae71Ivf1Qp
t+JErE3B1vOImZ0mOHHaNHruBsszrHHzn1sZsTRrEvAmU9TBZZmm9eul/v/01CYtmT9XRv/k5/8w
lIHQoyGNVkhmpwX0vwv5PK9h99AlkTDVeYn/01AGUzz1lI50GsQP/Z3/LY3032T6SHR/sNOb80P+
Owu5wT7y15nMH145yfJ8/Q8zGTXTJv06aSZiZXU5epOL8ZOlDAD7SUYXChwGTXW1idKFJL3fsgMT
VOJWtX3Smvbr67qzO5tlwrZav4SC//zghEV2846EbhubLtbedJ8e8l1fLYsDqqBoffvOEx+rwpZJ
jf11fnGr+ilwfg7C1/32gi7YKvBzAGmx6bBub739n3tRWjPjQOSzJ1WQzV791xel8euz+3O5/ref
//10QWdRRcVP0Ol/Hy7+cVEa2m8WIXGyJtMF5Wwxd0F/P11w5Vkik0KOOxwyKND/eFFy/lF00bLo
wM+nln/nouT7/3JV/uWla3+p1wda/ENlRjfU1GUoL8clQnrPWiMZWd7PaJfF2ZSdYpqkETYgWcbs
DiIGwk7xCvZM3CCBMb3Y7V+p+N3bE41zQgEQ4XiRbbpyiNZhhfF3pe/jHbR7n8iF3JsI7Kh3w9PD
yd9Ub1in2VqQXPIU0Lh27k6yj6ZbueYpeT5SBIUX1A6L6EAU9wwxYDv1m8JO3XwheBysX0qyWF0J
OQwqXQ9CwgK0qFfY7/Eq26fbxpaORfBw8xDMFG5Pwy2c5+0rQiyXoEPNw/LOHGHRUYfYootPwS42
5ZLjy360n17ZWUJtcQtAAsFmqQ/CfYFMRA9+SCEHHEH5TIT20QBbF2AKNz+uaHWFKCg3OMN30kZ2
RfvrDwvg/r9nuP+naPM9+WTN4//9Xw1Pyd8+MgJ4ZnKaJqmsZ3MYzx8Xkuah3Sm9hywAf1SG7KeZ
fMgAUaKJX0tu7sG7KINx89imX9FR7d0Ms0JJtjdikRrNMhHrimN8Iqf4GUeMC9trcsGGiU48orpC
OrRTN48lY+Lnm+5g28RVC3cBoIW4FJ6i7TXG1sGJh5R27yYMTypnpzJIjJ3GJI5ELTxLUU5ISrZi
Q82gKMsYccHfCQh+GiygKrlxsLcQ46keg58ZcfAw3QF5RR1TYn3Sj7DQpaLMVphuwZlAZ0xqmORS
KWMxA4BR1kG5psTeifFThlI0w8ybJ0uw/T5hmPO8a0fPJmqfOXV+TtUhB/VRfyro4+tVfkmbHWEO
K/GNsL+mPEwB+qvv7gMP9GpyaeK8TAicGaJZdjr64DCov/zbaSb61Wd0oY62TTb5MxM7+hjNRbVf
n2OvdiTvZu/n4I7Iy0hS6Z87lMnC7BxfyK/1hxmCr9jkmxu8CdlHvUkG8YYjGtJm/TVC78TpKF+k
/mPRL6Yw84573UaqjLhqf6SWdavt7MXUnlB7ofJ0p0BFQY1GVvf4UF26z7nDZkKra3fnBtBdaUvv
Z0F4B55ukRsDc43Pnca3adv06bjeivZrGVxQo7OrkKGyiD9U5F2k5Dmqnc2/xPvlUiGjhX/qPVp0
LBSEvDX25bYlgMRHuWuDHoXFZauh/trxEm8fZL4s0k/VoweCGR2zO3oBlw6FF+FrKzyidt4RBg6k
2tPEj5YKgjiJHg7Z4OjBrQ9mAtqlfGqeAFrbqIHCZrk4fXRuERZr0kYQ6xCDA7qC8yECvf50Jz0J
iQOrCWzb3b30h49sQ1yKI3sjLpr5LWVC6lRbsphdPCAa3X/vQf/xA1UtPEvlAy0xGuHqTVszJGkX
dLCd4disTm+GvTsdVbcMGvtV8a52Ej58YQ5XT96UQH7GNYDPA2INAenhKvIh4L8bPvNr21y2x+vy
g1gLJ6SxiXux9d4Y9IBVchW3CcsQyAzYCcOlnbiLgg8kPg4xUnYFnsLyLYxB6NbXPyStOj05ReT+
uYPbz9+PuHu0D70DTPd6kPyPkBgA3vAWQ9TkJ+fJnRA3LrMAaZ7XLk1nozsID3E2wuZwpKB6bvCR
KyvoGbPeVgOC9nZkKGKrC9TYxCw5YPdJ+jzBD7lg/nRe99GGcSnqK97GfFxOl9jnakGUfwXheaGr
ZIbVpn4CI4aqj9x3G+k5XFyumC6A6HLOPT4Zh/TJC5jQN3LjLnNPall86QvliYO0TSQPN4zg4SBy
mHogAR/8NHyTgDFgQOKvpN1b/aQ7w/oDUffzY4MLYzms6bLxzTTsOn82AhBGtGPpUD7JyOF6sOxV
x1sWBaQvLbUddg04EnaxV9+TY4XgwKl3E6sk2UKuDj+hc9NweuFD8VSuGyzo8xd5UMDQyB3HVy5N
G7an/7KTW/ej9VAePNFktKMgt3+0UPBHZ1eRb+kbje2/HFZoVOXv8qnfDKf45X7oQm1d+ADx3c9m
ecU+dHVNl73KEX0gBc7xe42kcXvBA7fMnNiVCHiad82bS5Qwb97Dx0uPPtI60k9Ev0zIFJFk+Rr3
lqNVK7gdwPs7711Gxp86P+8XTE30vtaTGkr2G6dKbsOBe5ygPm7/m9tuM/5LXA+BSAgoXTZAV8gX
BBtiXXpOFvtvTPqe9lOF6Tsqzt0iWuQLdLLk17h4JAoPkBE+pu35TVnPgrwvKmycV2QcOilqvPP1
baYTJe8fYsWnaVywwfD8W/d4/PVxusIFmT/raXeqjr0nLza516rLDkcDl63CqcLPA9xGADAdZgQn
cTOHa0GtfpLBRHj3I6AHjxvw21rhwoPKKFzuB+nSreZ3dF6LSDx3I+DcrMXSaljJr6nLG9EeC58G
OLAKL1k0eKXzcL8XXXIXgFP0vJX6C7rDYjuLE18eLhGYR3wniOp/CQK9qz9itcv8pgfPhjS80Vdg
6mrTSbNlYz6xHTu3s3EwFad4j6jcAaBQVFeVY9CJALULrwBxcjHafO+hxPvHpnLrnntfhaSfnpkX
oiBc30hjfSnZhX+JO0n80YE2JL4kMrn1q02W0fbkw70/Q0jMSa5sXUAySeve2m2+EbtNjjGF+7x+
4sxFRRrp0bbCuCjXb2Xik8yA5ko6yOUpRZpopm+4ACYHVMY7DWhiRu0he4HzFqqEs0+PFIv/A9np
/VjjDx856DywRNGzNCc88uza3VK7mv690J8N4a1EkMJwOVO4Qi20ihuuayw+uSNiEXOajwFyhJst
hmBYQfGk78sWc1sZRxTNO/wOEoMQs8GU0JYub5ykckpc3wl2CkRfWsaU4FAl7WEJFHsBxp3I5E22
1l8Gh2UnZqlRw4gQCS5l7ZcyWt71L5T9i2YhB4U3vSteQi/DblfFglHHgpvmDYJEONBcfb+tS/dH
JESpWt+20cu46i9mwLNxMSFNAZhsktKuLvmm3ILVN4byFX4GAV0z/niS0t6SZbdig72+wiNcoUZ+
FvBOeup82uTfGGT9ZkloSofD8P6iHR7rksQkjhIrGCZjMHyrQf1881AH+RokT6cKy+1j3b9IHjYh
HwVqFcprY9Es6eqtwY5jmSDAe1NyRZprTheXBVs+8U+Ts+fS95gzfBoLzB6qj8lvSQzM4NT2k0zc
7YeJwNom7AmVr2hTFqrbnETT13SjUh72H4j2YbC8qvZn7N43wmy8em0+mCRsredn8yi4sWciLp08
wqekJcNolHshPga7fB6q+XHt9SKy0ds8t4vKAVhC5NV8KzvDS+/VIUQBmwMeCx6FgNsEOAXmjSL2
gevgwuTaWHX2mngRuw8Hj535gGkDwpOLxGE7eZz6AX3akRFcgxm9PO+uRHO/QO0Kp2cUsx7pUcjJ
nZQPb48K4pkKAp9S4qGl/yzs+Mid4tx4PdIBzfxW+AGXswJyhoEWLW2FVlrl1b8ew3ZREpuyn5+v
Bilq+32zy/Oe1wRi3868KaA16F+Xis8xWMZpdA2jjfiKN4UH5zD0yiAAJdwPsWoNMXVhswXF5iQn
bTGgZLYJMXbkvQVAh77QenAwzoXJ4hruMRJuUpsMAKd9aTz9xVgCsw7mj1bymG2EiMgII3hOvRTR
78Rrf2d9JEaPDfLqpF68kthP6h/WJ86iuCyfyj4gxqC9XI8I98hg5ZFvQby8OVix4w1aNPu+53Ro
Ry5NOwg4RIfdw/dxdg7yt9OmdBhOlKimMSV7zQEjhws7y098gi65l7iG5gLpvsdzhQAbZk5sAzNl
Jxt9FAuo0EV3DDG1XZCgeaUDqH3LT0MdEfGuUYm5fMoWtxVLLewJ2heRk/uRE73eT23IRJgy5Eek
ehrtCDQ4Ows3mZ278SHzrytriZ9pN3gP7AfijtaabmenZjlxZ0JE5d1pPAEDpycZOJsuo6/vrj7G
DE6sNaY6UGyRT6iadw/a+Z6AaVWcRX84M7XpvOYnPQ8GT48gR56Q5PR+sn4QbQN4KXy4KdHhHui4
99GvPWTeRMBzjGKFevjcfxykMTmsYld3YcQ76PUkhz8s8GdJpEeg80bAXXu4XKQt3LgTHBC28w1B
7vtooboP9x6C7kjwhEWnbP34TMLRT894ZJzrbvyso421mQ7pFitO0C0NjED6rluCO8crkHIqnzd5
1HlU4r7xBhNxKcy+A3W+qkLj/GO5T6w0n4Sq+Yjo4kBy2H7o//MRPi6FwwqwfNdfboFAqqEtB+kb
THSXECMX399yeu6/4tGpD/ennL9mSP5cghVy2g/pFUHqR85F8EPABnHrb9lZXHRICwOEkhh7f2aI
mpodsL0+QelIFtKXeBg+SxeEySZqthEK/MTFH6evcxq8uY2hOP+4Hq/O9IoHPyzXBR5NGXgT68Z8
71EVJkEJC5uoT2IwacQTrOMa8AlYfCNParfJkpOXgMhgIcJyw9B4yMx9/HlDeGmfQKA6eGLCfAkm
wMm20+c90I9nSNLOY1u+EtbzxFlW/769GppH81nz2TRPna9iOy3wA9hXr7VxiK9fRBz8q9ksTU9+
q63JjzwM/sAZnnP/pxTOsBCokB9GaK1FCAX5u/ZSruUDvhrbCqUQnM6RIL+FusnO8xkq5rarlwEP
6gHd3sI5g+oMr9KR/ArQDLCUgmMhqR/UUIlN51CtmUMGtVviuudtYwUBqEg+V1A+f+H9r4gfLUJg
XKHm46mveYFNGG3fzHfVyY7p6bpBsSqFJrdXwr02LJDAhtB8qQmAPW3VH8KiUcgeZfJ+WJtuTkrm
osx+gQfQyUfQLTLkYQwZ00s6HwFhuCxMj2XVP2M+9TvKaQ7c14XwoJr8VXFRCzi6W144e6weFABQ
iWF0wm3kV7KcvWmrKcBotYpWOcc7MM4cs9bTi0h9EL8gq4Yz5PYL3l1XPACmLt2viOsOsz2PZHwW
IRpOUGNHjak0v1xaExwKfcmldzVn0wor3qLVBMNmNT8juhu+HgpHUlxKn0CuZZ6FYNLNuZOwmkJU
a7c13mDygH8g+oWoi7kKcIU8CUGGBSUQV8UGn6a2fFBJPGtfJFIJXxnVFHKzmctQ2dAaKZ2s2UuJ
1cVpF114XchLmBUqdYu4mdbD2gTloB7wcTtfLKbb+AxjAk8TO+vWZAskeIDjnp8S1ij6jTf6ZHx6
5QZn2IXscI87kMQ09YPUKybcHp9xcraCKtA9+Q0lbIlx/7auPDKkcMlwmW/IMbCfXzsKtpachg/N
I9wU/l8ofOtfcOw8ZclSOJcdW3XfkGLMGdeJDhJlGkALCveWWUd4DbI18KjnIugV+3qSG7LWHIIo
1o8b+5u5N69BPLmG94C52ccea3Lz07/U52jPxlhvpU1aOmCiwjhxMPeUW3iBS14GQT0tvFVIOLKL
KWl0MM/2HCHPeMt40VzXYlAs272HAKXiKLRsXW0h+qJrnXnrFuNCkx2wGhhqIBLZS1QTHin375AP
DAdEsnvbcuLlVQCAcBpyL1gYRVhFzrAYbWmPeNspl/dXmfUOhdzz9aI5imMt1BeZbaL45TbSXHlT
u9LLAGQSOpQjawT3glmiRxTH3vngvHKANzA7weEZ7eTEeGzRhu+86sep8Ih5uS0byEntjhO5/VU/
n6m+vesydX1zIeIYj1ZFCANxGyjOdljOHzVJgPbq/PgBJHECWshtFbHMUo6eru6JW8b5As2AYfht
p/OqgLnzPWAtl2cGXce7vWIlh9w4m7dI+yueeQpkeVwCT3fNfava0RL1BkHrQDAICSG0FE626bKL
xawQ9Cb2JidsB85iqNry64ynZp/HRumZq4SNgLOS/V09U6dySFbDfN57XLpWqKJ6Dp/9vrgI5/bz
tvr+5Oc/1Rf6gbQAnzpiTB9utjZbjoXKsbxgLA4d8oec9nIDtokMlDeGEsKOQ+p89IlnkXUn/U4d
1DGcUfDGc0nEq6vzYnxisjfsnydzFdwvbH8vqbNSjw1v48z3TJ2zZZMDYxvsRQeoSwrnhvSoLbiM
/eSZs+hCwyR9pKdBqbpkygz9UdhGGSwrhxdk8yadpp/RRYe2ZDf9HJbyE07w8PEdu7nzuZ5dZs8k
6eAy40VHJxJ6bTQh/ietZ3AH9mUezozB2XLNh/3EPJwLYVF+W3vDZU791ixirPPxJtc2gksRSjUA
ZX8tZvRaSJPy30anoHRj7d4d8X/xTKEmZNStcmiGkNMOmccQx2ko5BHM0II9cyO5OEl6nk+M98Ml
3Js/Ek/O/5YLKo/MlzGy2hf8kM6o2t/GQuNW4o7gCOIbmwZWLgbC03iS56XAFfdtD+eGLg+/1lY/
06256r67BexL5+5iA16UvHglmwuIG4WSwfHgQw2tbUwnkb4gaEl3Jlz2Xk8Xa0uogQjitebl+f3M
+BIdcACtR7rPqoyCFvwERRQfGXCdJRDiYVe/bNjx6Gsws4JoyA5RuKrX6jR7mIS9zcnUDAU0qA0P
FAcsg7DTVuRAzn3S+9wwdEZaCvhiaeEpiyOVR0KrB6aEfUXGCqqekmDy4Hz49YqGs92e8OXTIfsA
CYizPYFce3MFVko8wsD0gkq2I5Wbovf1tW4/S6Y3n117V6b6Gt2nH3yqrFbQjLwsLO2nn3iB9nBB
BhdI/zmxlyQM2sXzkEJ0p03lw42c6YEtvZITTh72rSEs/WQJU4gJRcRn6iBvY73bd6sLKCPZ1n36
qU5Ldq/i0BLigKivp6Wy/HWgi21OGDpHCf+KzmJT4DyyxxVD+3LR0mJunJpC+LbIV2QwUgCkXgvZ
2hd+4JVwQMgD4afhCmSh/MnjRc95HHwBBvfGF9fJF04RsE+LcovJxo2/I59JB/0RSsqrs9IP1g58
Y1C+6ryPSwFkYmi+JcxdlmB6+DODBarRrOKXC2uZO5Lw3RYF2ZPxKr3KW7NYGicFXC2X6hs9iI7e
0qG1/PuOnI3hO+OD5ujU+QP6qrXxJD1Jr9XlfgHPBl3o6gluwiDmcdG3JW2dj3JjvQaPzGHNi3ax
7pR0UDlh44/d3Ta1H/POdIxv1MBckY68fM748at3PQr7IrNNRzxUq56DIcaNIF7f1sU6PslYvc79
TzP6KvflF5oS+k4yNiGZJbQlOIyrx9poMSo1+1Y5kXOjrYuMfD+fZpPL/UM+ovm6jJRSBJ5GrvhR
LFoMn+d5Ja8+uMf8M7BGBi5nDqNz21q6FP7jIHEEzt87XwiGvRZKQEs5vCzAudJCS0MaaU7vEci5
HIFrJ/QzDEI4qeVwrexr7qPuc3QaWnSa5lgwzzVYOuCkWUapW9eseyeln7k7BLPYcJscoDlQYOZJ
mfzxxW39xva6ve6Ewzwgu72l3o39wf71zAHRQNpmokZz5m3ky08/9wBIiV1/P/frnqs2vbScAl6p
YyP7XVtSYxYLsA07zpp7FP9hypHxcQE5U6/JlDi+UBXCyDHA/31qdna5OcUm4oOh7uOCtno+5ugp
5a84r0Jk7mH0XKIPay5iqWpXyGnJNMBynXJoinbmtrVXd3szbmQPD++Ck7ujPemeEfK5OkLAweWF
o5gDLdUmq56FB6oIF3bPsTbais7oxOH9IviM3TnE8Xz4mGK83TiRf8q1Csi9CX9tsriJ3uol1apL
zsgRgu2S7RYu0tlAucTxln6aS2OZ9r2trsrFF2njIXPWHfvakge1qX+2ptMQfN46wdyZHF3NmXdt
MN2rp60egP7jmrw61y2eK7/lF7X25r+4O5Pm1rVrSf+VihoXXeibSQ3QA+x7UROGJEoACBINCQIE
f/379rWvfe+x473y1KHTiUeiSDR7r5WZK1N3TiOvnY7oJOzJaNIddg/epsnLTFn1d2TRcG1lpv/D
HH1cMKsxKxx+uhy/4ZZQRC9PoZuSHSJkrPir9Td6MN+Y/nczDXv0BqyrwB8PLxl5W3Fqc2//9QQW
m9Qfq02RPJYZUHbPVrGAaUnCu3dZTRYwTUDrrLkcUZoUMC33k2KJN2ZzCGqPtoSE4vEKKNGTo+8F
Pbn/vXmSBc9MPPyW4jJDlYycMm5mFp70Dwr1Irq7z6iCluLxjRyBLYomgH2DQyysZ/Bc4xCIoziK
GX2IT4iqRDVM18AO/kYTiVGSvX641gy3N+/mNew2tWeFEBa6TwcoNhRXcy/rMhi9vXDX9fHdeoR2
AMazKHxYKmNjeNeLYKrg8dwuGg7ggrF1yOY6VAEujLwPRMfunPrwDanvzxyY9hJI2x72CVKujy5A
XAu2GMhND1/bBbgFHg23sY4VVqQawGZErDr2m+bixQLVeeQB0acdk8cMw+Z+NtUDkgO/hkQKq4jL
6xEVuDpW8zo5op9WvZwgaRw4EzQgXMa2xzhqkr3XaK4nZzJkYPYrH5fPxzTdW5QczAASGYcbMZvD
yPs5zpqoUBkWcS5TNPoswSy3D5aqvHVb9zzOKZVj8kbC24R5IbrRLKy0OPcY00yqACvRZTP/EVel
wI24yindkjLhsh1fElLgMcA6uqgU9RPKk35/Y+F19QMZWJH2jkadPt0pJyM+fR1AGWIwalGxcY96
VN8b7GxodQOW3bfBe8QAhAnuy7xHluYwXWsreX5PHk4F3X5506bR9uk2X7i4KQdd4B8AiYz/4F3O
GoBWIX5On9v87RZiX5Mw7RgimBmfI8YPt6yCdM8FrcDN2VNu4BrHzk+rZCya0MKRE29yM6pPj2Xp
oVzjV/XN8CinsAXN5IKI+0MeIl+YWgsaC7+n7dBD7Qa2U7jXLdSLb/orShnPdCr/DhrmjIsX1QnG
IxBQ0GFAm7q/4OIpwte44roXQnBReW1SDPcdCLlmWgF9wxUBNFEL8sjVpeas4o5uoVncJ0dnhgYD
MwTJwQbCTw+KQ5VJK/DTugds1vDjEBYIqXsQ/VAKiiYopmNkznJ3orN4L21Pj/F2dM7L41gZZz7F
3uz89O3dR+9VfMnZ/zG9JfGIWOWBNO9BF6m7TkYkUZqYLAWGY4cZ8DtI9zrbskg7bx0rO93H0gox
j4JEMvwTrFVH/lhwh9NCxHE8BoYz+ajWuKTCc2myc6Al495Khhg7KlEWDM7Bz7eo3adlIH3UwWuc
zb8BjlUXWgsDQ1Bg6OKXh7UFtSrWC3QhzAu71fTo1RwvC8qnpfhapNBI3JbuoojDVRHlM3X+PkcS
CDhdTI+j3+5ydXYZWx6rjUDEBSt3pzFqudXxNhZbG7U94tEtEWAcRq5Qf2bvtOD4lh4e8YC7A8Is
Kn08tKiM9Q+B6ILZVpg/9JOMe6DBZYtAZBzxFiN0WiaL2zdDLBvb5O6sw+c3azuEaO9c11ZwuOzI
YOBWVcZYyRYBjnDcmJh+YwBHD84+QZ8d1ctL1GNZ6XSQfrMMhcLyGvxIONrNrp+9kz3dn+N4bYG2
3KmZB+5j3RMAzunqjdmA7/7Pa8pL4/mYfeBmcT/P4GtQwHi9sPURRulxPqc7YJb3n0hV6Wwei7W+
oCEL2fO5BhP8Zn7bQo979jR46Ma3XAo0VkWm7ycwvpMn4MzTywDtjjCc6uoqyGn3BUkgubtlBcjM
Vo8hPz0g4MC6DpiQq5ZmMEpDi+iSpAvsSOe5L9MWw1zw8CmzxNbnLdEmEFXPwvl4uV+LhnMGMYJK
YQEq36wV5wMzloBbAfFD77Rbbv4Q2kcPDpmzrvZgKbHMl8PQ+aPdcfMyndUnLP/SZJ8s2dGu4Reo
PZmRgYxnTh3doiNN9azxWP3l5EvsgVBb3ERaDOXAFLDHnQOufnH6A/Suy225lcb5XBs/Q3wCy+QO
DfvkFusj+UAiyGW7XpLLQP3Fjfpz9Wjjgu3AqWCUk5KkXnL2HT2+bPUSNP646sfXO/7b9PM3Ck0N
10OKBu57V/rkLoxI2HRGMWS0R0iMc/Zf74Ky4ZLU2WlNdjiTXVmAfXfQTLTfrjk3uDPNGA+iS3g6
w1tob/I5PvAU4zIZInORUeCoXAaib9D2l2WmeyP2UbcMz+EQiSW+8I5jvK3gv5gn9YiK9y4IbpwR
txSlMRjB3k4EDXKjTKAAYEISHJzBVxxoGFTBfAARVQTRyVXbcmZhKDC1DJ9T9rU8OFFCUUdYvrkQ
bMJ5OYqva1EVrddwA/EHhsYPVomcunaA3PltJ3LvIAxUizrwnwnEyIfbsqyiL+GtH+mMU6qy68zC
SVQJKfo40kpkfyuQJY+5yL54bCrvnJgCIlWc2SLdKovRB8gk94+g1stImIUdnQ9e9RTj9C1jkPZh
BLWkgQwwk4LPAF1kO661eOSmoRy+eu9Aj08xz/bHoRzD1wSWT8H+xMdsco9gbVLnJA6z9HlGh/GY
GIHk3KYp98Vw5SVykc+YVw2z6Q8DAQEtHO+kBEfgNOG1h4KNiNtNFi7FavwMZZ97mK0gAuql1L58
d6ixvKUoSXEd5U9cLSPs+swF1XM3/WkiaYYbINY4LkICyv18jT9guRUUjIRTvy9wBXo6VgRHAEED
3CoOSN6SZGL3g07tyGb6+ihXteFUGdQcvdv06KQLYCrAumwFV4FA28Gibwa5Cd1H+si4CCh4nRcs
juTJsC8DhvSPNdeDv2Yf4pqyHFwcwO1LyCEdbk1Cube+fFNxA5HRSAM5Y7/m32iQKeAAa6BOn4zl
UkQfZ/2YM/0lQLxUomTsQcQesUK3k/lY33JA6JGLubKv3+9z3hPqiH0e2DEpmxlwF33L4HUh2Xmf
neY8xDWWzs/TyuIfLN5ct/AnqIBY6+N8jWjSNZK3HsoO8o1F045rnIdu7ijhfibrhorJsFHr0Mvc
6om492hjqgjkmjaOrYdyADGEs6OA8yvvpHIlu8sSlMRdNpGoeC8+T2QuVNFh0CM25N90wR0rMnly
DIcf4G7aDvPt8XFBpjdLkexDPLHMZyHKxMAauTWFiHcawgfSmMBmxSaLxcUO8px008qTd+exOBnD
l8zdytR5grrYW9oRp6OaXHwm9JYtFJoUYZOUDETqOZ8M7QnRWKCTdgUU/VprIS1/4xcwm+RR+mlE
BhCatCrETaUKmeWC18DKa5uh9sKX160jLFRoRt7Bapbp6rqi/UUDEOcf3ZuWIPF7Bfrb842Wlo45
m6AWHdhb2MCcMSPL/p0pRZ80Zqpjt/+58yRouPCPDxhWOxhTLVS4f5gc84kLj81lsWFQBHimt53D
x5rTEzWH5sQG7WLR9WUSWLAX2I7MghceiCvgwmmg0Tj6LICs7aCqxhvsLMI5Y9ImRqwQtjLd+1uX
heM+/7hz+2AbC8wtjt9HF8KhrYYJ94ajvNWz+qPH0U9cz9Pz7hg1XzjkhRaLP0j/O1MdoCbwmBhu
eQPdaTrTqYSPfj/OpsgWju5PE6iUSDauhkLBggBvoswJ+p4JjP7pst9dIjvJj061qU4Ugs43QrHp
cywWq5d7J3ScnbrlPh5teqzy7IAzyQQ63f8eL7u5sU9hqKlu7+6pDY5wBvoiDTLwFRtff5Ksl9oS
Gw13DaPEOi3qC7H+gC3OzclxVmEOa8yu4IIYh5Fn/xuY4x8/4Vq31LyRvqCmU6LK01kfQD+ImMf/
xnlYTtKsiWHgXYPo+mZAOXCHDaMJ4GLjVoSndu+7y+Sv3l9MPH0Uzo/xmdL56Wv1S/TOxadZO80+
W4p7htcY1k9qFqR0/9HqdgkNuo7BlaXIkir997NzDKP/0+zcP33/7+p2UgWZRheCdFw1bGYu/j5y
YTKNzsyFpOm/a9j/oW4XbhtYcUgqynj+tPmuf0yjm5aEGt/SmOe1VfPfChxkVuNfjKP/4b1r0i9a
aUvL7bIvqweJgFKihTUIhOCd7QjL9QKx4+4+e066SbaQA9pPAvqK3TMw589ASiRs5osZuaIbpmuV
l3s+tTFVE94xJ4X1M2fD0R7B6D4/h4YsstNQp+XOmWeCrvQADbx+dWTPvsRZgwiwrR3xCEMfzxMa
wS5Ws4A4kR6VQGS48thZ0RZu4rszf3+vnDfcI13BgRTjORJGM5KpN9RIjm6Inrg5wbvYhUBjRIGO
yJfPLYGMB822CkkLQueJDgH4KCiifvbaqBPjo8Uhij0b9/pddzKDHgll6Y2cT2GXXy8Un1ePAXLm
TYuVTSAKVj9ogWb2m5WcNVe2w7xZtLcN7scYlyfi48x+PWFiVTIELU8DtEDxg6x13yw3WsNoimuO
szcz6sPMlTfXqIvr02tCuCmicPalW3yGyuknBhzVBsNI0HjhRJqGxl/9XSmkmBm/zk3Gvvou7pjF
RxQ3KAFTg+dsUV9WKnprSuqakOY2uJOpQQGMag+jIuAN6/soYH5xGFM0hVNIgdUZi+c2RgvKFltg
+pv7eXJeZ+tq2u47BhsdpHJ45yJUe43RyvLK+bqxPMmjNgZKxdDvpzS/OC7QuGhHOWJ5dF1dTs1H
MZPA73CRBuUDsVpdQNiuzUJnwRzrmbOzbJf36vRLZdovh/A8OU8K3WNWAl2y/2LcsfCbyq3cmC0M
GR3FDvrPF3R4xVcgGEfUV8bVttqKxznNuAE4qN/Kub4v/Gr5IgjvJXz6p6U3r5vDMeG1tTQjCI9v
jBTiqEvdyj43+rorawmGYmPL7zK8rgVM/XwbTg3W6ofMDIxbko5i8qOuvcMgKZ0oXaTELlNHtmti
Rsp04fgxO6ITXRRjM+JPXDvZd8RZEwQgYnYnm8MthfIe9LrxG2JO6BxfX1a+IzlKwhHZQNbZtYsG
Hzcpln+Oc3vZU7QFKgI/NkJhFws4/SJsmf1SoerAp5tgT7Tm83qAHdMo4fCx4rpQv8vdg70NXtLG
sZ09GyPGUt9T1b3UsfyN0bqvvZsVQlK2NhgMyvLHNGvWA/km2HpGaohsc6q7aOFrn2C3znRVfUlm
njZ5nAqocdqGuJzVOzXE0JkJBx8b1mFRuDxBX6M0Tafpltrez2CTufLiL2Q5qKVQJ2Cy/NbELxCS
KwD4rB4Xbj1m2BQE5kz/HRnx5+0Aw8Shs1H9mm6PUUTSw3AYntp5wuj1SKNZE5QFQ49CKFaJUPQz
LN3pCkhwZmaHWRdCwHnGdMsjhb4YJp0SK3NtPjqO5X43mBPjhU0LYq2SeuVYo/mQmI68iRGL+zBV
lVXDvADaxAP+P5dC8RuG3NtI0+ZDt8O5zJEVdHsGBjzeUGFhm2bx8H0XovnXsBuhu2U1goFH3ESA
drt+EAixvqpjoiKviTC8haJ8F2a82IGzJMJkTm4HlqGB3D2YeItB+ekN2pR66qtnSdl182v9aclv
t/Wrb93mtbya+8utxPwUEUc60UZRaB1X9y5W0PVi614k+UD0IYFGblHh5IDn/+RJ3Gcfq0bSggXZ
4w41JXbUHDmyhKyATAs8ie/DjHetc9i5rLETJjtucAwiO+qNXY5LhltKP0fM3E56qpGDcbCProQo
p8WPMNTOYAQSqni6a93v2gDTu/sLM5zkdneKU3N1sfXGi5quN/1eISaVnggVXq6OiPUJSvdCKydT
Cwqh5wh7WxR+8L59LIK7VJSW57E8bZekfXklIKoOEFLDg8+HDCxMtKzCbR3P0I19gu2hfce4tUNM
dQ4hdcJUTCPNB3oynO/WEn9beqjgw/hONVag+mQZQtto70izw//9sjUhQHrHXvR7HKLhBuswD2ra
SQZbUAASD74mLImmQ0BXUJ+gDbQufDwRqepFVGwuswFDUlo8OjFhwipkg0KHCBMFEAJy66Gjo4Gj
9gQIHb2Lnv+O9E2Q1gYNnYBpLGdWi0HGbQ2ikINOcw+N779JWSz3NCKLU2C91JS89RQFH8A0pJBo
RIlMAq0lXIkPIW5Tgt5Dabuvzl6zYVnpBgffOhhx6etevKugj+/D/PGFKIQUPgI8cj9Vg8f0ToJH
7ssRaYueWIlTeAxSp0LSJgkMMcFtG+8I9mOiwkO5sL7s+q/hS5mPttgJTl+zi+2Rnuhd35ovBA5J
GmOcPZ8Axn0pX227Oq5HU7GwafOCRNYuuTL4QNYlrr5AbX4PAamHA9hpRlE8SpQ3FT75ErQ7M0To
GCsBOR3dSguEVe/t40r78voxVJevbtFHKAJkzLG0xZ1QJy0xfDA2ZTKV4uWxGFrqwJRLZIG6D5V8
OI8ZjSbV9Ta7x92Ohrmmwb1Pqrj8qGJ0wzR954/LDvuM0cXL5JDIQyy9aZWeLI2gUsToejqIElnm
w+VtpO75RKkIHI4faoT3jCNy2FMtvnMCjWT0OKjoaYnSUJ+M5ZBuyANAYGqc6qFu+nCPpAycU/qt
5wTyF6iCiXicSZxsW/Q7wbQzSKMk/WRkjHHUKE1GYQliSBpsjgeUDS9uIqQ6vhVYkUQ2rRrCjSzg
RBggYihHU3jz7G4t5twd14o2B0bX9enD5nyWuaudFxgIiiaaURxmoPKfog5UGa3O7g67znX9xf1c
nYMnfidoWtBDsftsbrN6lq3yTQdueEx966s42ZwM2o2zaJzOSYm5gAtxkR+sLzat0RY9NyHprxtB
kI1bL8ul9Eksl4c2nfn+l+bc6JUTEEyAhj6gITo3W/HOoeDmlyW3rnqQVe/GCormLXxgdQQV8ElP
mKBagrI8Ov1JfbraPl+n61xYMrKPuAzHV7xijFzzeiz1GPOwBeePSEcsqW2UjUUZ4losLOd6lz86
5wwpbzqkVPLrCJbbjLVNL6MURxsPhlKH1FsI/C7JJQGbd7XojPiBeYjguTXGIgmXhZxe+smoHgde
bqfHcT4KXSvSAVwVLzu/XZ/BDRE9qHkzzu6Lbql/KJNuNmz0bEHmN0Y7GMJ7w6ySkvaOdQWbWtCq
bgpjGGLWjUqKmxmX6GUNGWN6g+mZ81HqX0SUL1mSJhgWYmb2KfcobZ/qrEMDbe2e9s8ZQN7skxT8
JkU8ybaXn+EEyau6A6WCeuTHUPIeVyTn5TVRENtNSHy0G/dmwTnJO6VzwG3PUb9pqQ39R1wTMDwb
4QKURkAquAv4NeEy6kxocCsvnT6UNSGGyv44gYoqx9QNFnwZAM6AaZGLlLi9eJhRcQDPifKZLfN1
yTgFtj9ju4ulJwk1oargjpvkjB1VIQQ6+kUTVw32feJMah8UHLgb6xr+bTA8dVDuM+RRGhQvNQok
Tok0TYw1IYZhoTtSodXjvnSftqcsbpFY3XCZYHPuw2uUo6JoYyzuZqUqONq8cTxiuPqloJb1uAcG
Da2ZGZehRKwdIaFrDWAZRZ47igVYJ3TdoEarAsNZATyPrqwj2PC5vr1p4WY/YaVr/zoeADqxes+C
lyg9MzDE6XPB/yhIenrwltNDT65aSB2fj+WYN3KmEM52ReU1XJhUrihzvLRK5LjJN6/FEd3c+CWN
HyKBsNjrUIIvvsglWNQtmSJb1Yxe7mE2iQzqQ2DOamxIH/keDyqV6QHOCZOT6x1uncJwG5wBceb0
NZfCYXk7XYmxdRCz3rwr0vGJRlASxqEddAcBzzkKq1tUAdWBMlGGdCT73dQgRaYLAfbDlG3AkumV
m2J2mwhRLXxzIhHLsCHGitCuetIguJTDfKKxUKtLEebQ3VhkHzx8nWCacf6QEyq32wXQiD+uMepC
Vucd25lNgU6m+GuVs8OhhE6XIir2XQIZZTEhaBgJNgOH6mUpIX7JQ4wXh/dKiQu0J2MmsGJrqzHz
OHosL7jyjy/zOfGKDL3EzMuuskP/MTD381GtnhvYlx7YxnltXpsU2PLeOTgbNzU3X/BUZq28vicZ
9D6a0xFSwZUE7IlSMfcIfaRuVJ2hDpUysdT4xtPAGIL7voOzFq7OzOkQ4kO1L9bC27V2yTlESRyb
6+7NmmI0iT3NA4M1Qrn1tTXNEBD1g9sIWok8K9KrrrtHvr9bMxxq7mBDqORMODX8p1DCoMo9fhPj
dqFKkMaoOlX/tcYbRaUSNZ10n3/Cg5cJGVKOGuMmhx4FFoa7RhqADdt8/NfPmhIfzjHb6ZOdF+i+
8yedzxzrpA+KCREZ+0ZEGVTomKXAfDlI/ZEQcr/rhCzGRS+mJSdU8FkoTSq24zYuWAMGCv2CmkWe
Fc28y93iLFzzL9wuYICDV5xEaYXWFyf555KThr77wKif7dai2CGJFFmvNO6egS0Tgj6VWvdeO4lg
7pY7y728VQNG+7MMofR7nX4dcxB9VXGfN/9Yi7Cp2kubz06GzC/ZgcYjvM2cHXsKSvYxIu6kgxNB
UH2LcvROkPOXGMWQ+BAJU5j86iH2xgozzyEGXewlsfDiP/pSE3qXac5cBWVbFqLnci2/TKMjM5tt
3E3AFb4YyoR4m+tguiqTgAS7j94QmVtJNTt3qD8olfnTZo0XiiYUG8QLz2Ubqd7gnUrsfxgzwYA6
5O/RpmNLPbJGenLz3iAZsh5gxuVEK6PyiWmcSewwNAkqfTZseBORFoAszk3fykQyv14MvfmYnWkr
83Te9p8Y5oPk61Nsx3VQXhgxHF8YXbDZ72B3qDvR6CXKVGgrcqSauAmhldDjKvo/WtEquVo+AYip
fEdvXAUGSeiByugVy09O1h57TqQbS2UhTEpt3iT6aiYceI3tYjj7+iN4EmaLnhKpRudfR9GLGmpL
JC4dfEka+sqe3fYZ06PUSkfIA/juQfOeDUs9C3v+jesBJNlWYqo0dazDjXStlweUYWCc3QU9Y17e
dashwEcetKUjuWixSVfeM+jEz42K75a5MJJXEGvm1W/D7fR2YpkxiNXx6i64Ib3nDpW9lKP4/K4K
GqFEt4PzQUxut03UyPMWAtMO76/56OaV8iyPihszFZj4WCSNcBIYm2WQhtg/z1yj9rqGeE78DGQ0
IKvJo4zsv0vuFwyBVH4zkxoXjKoPC5zo1nI3axGdYFDI0A76F6IjURDAZ42bMZzlFNlodAlRssTM
CM3Py/Oy+25wbI5uUzZWztcQDZ/EGuoaR8DvQIQub1dla2eVL0H4omnbwsDV6pmGbqqP6E9Xw22t
i1ppZrCZ48NWDBONcej9fd98Wg2stw3+BaGNXrF5T18ekpeLe7+ttS5zdNNj4uu8eu7KlQ25ecgP
GK1O7OS6oKDBsMphGSXugsqbLY8qhhX9xjw/l3CoBGZyV7AXd3FtFJnTG/D6x0Lfstd3z9/KRLQO
+9f29X7sON6r6zUmu/JoHNCeHd/qUXjN5vxTRzo5Ls0dq12zwOxgKn9k2OshI4CK2nWutIZNs8zw
Kn93zBujvRL1qmvDy0fG/H8Ly+b/+1fjnr/5Vtx/8zn7qurhlqdZ+8un/29TYdp5/e17/v41f32K
v3/Kt/ztKUW26p8+8cs2b4fl4/s2rL7vj0v7u6ma+Mr/3//8m8nqZqhJa62re/txcavT958thrAw
VU3MghRFI35VU/Fm/e/cqQ0ZUPnPbjD/9P3/wMt1XGFxp8OdFVMYHWuPf7i3YtmKa7VK8usv7q3G
XyT8sm3JlA0dPxCVn/cPvBxTVw2TWSyVTGxfzX/HDUaRoQL+5FH0y1vHuu5//dFa5JUrinLOb49o
eFZhLuffhXmdX1ST9Gu44b42FYrh2+dTzB9X2DA85xeNonn4yI0SN41hrao0gXI1TktTcnT7Oc3J
HEtZaSsVfDp/sa9cX5vHEUfrxJJ7ruYWIwALkW4JYFk08KdPbeToIzPiWB06UzkZCgafzxdF9dFK
Tynu7aT7VO/dHbeanOkPdv3L5bEdKmI4c929YoZ/QVwK+6g/DxoFRlZ8QAG41/bpaHgPpJvqPik7
+txz6dbDMUiBK7rkVavOs0l9+4qg/sablW+YjaUnrJzNBwvthSyZ+jLLoa6LLlFBsZ9CGMjkfHuH
zUcte14W1BpGUa6vGagCLKh+fnzm6IcGFa1nrzoZdt+V0U2zYz6zCQVqurladUigC8+of+7mgBhw
3kpvBXo/8jalMo3NYrSWxE720isYupPR5jEuiaFqD/7lyNCijfd8flxYKTgtrnLT8mHvjb4kSFPV
w1KuZoN6XNfnIiyH3UMz3u8GYWCVPMPwdSMRvV5c0cPVFrAf7gCDPs6OWfh6YNFDlyE3C/mMzfMD
ywI8FEx9a9zoKi+9p0ptnNWvWK7QVV8M53ZkFCxNEVWk6/4WP14ClzhOhxbXCxw5JYaEbSDjkU7G
4wPxpsb0MOGk7fW2VxS8VAzAmPwc3BTGC+W2pEKrXL3Cnq5JUf5a5enWEVulSN4xh3HOkG7U5OXm
GuRiIeNAdNHU4/RuvnbmrWdq/j636yvVZH84X6jOSI6YXsqBqg/XNzndXBv8hFEE2my5wxlt4/Ey
My979Qh81FaRenn5OJSv8rM5vUsjgy7lihKpb6PhhWdWA8xjCHPYyorllrHtyxGM8SIyOGgWH682
Mh4WcgJDpZ5W1Y+jUe67glkY0qn+o1dVkqsN09YNXRZO1P/Dqvqr8RtL06/f/49VFWpTJRFbGGMJ
s8w/raqmIv3BZetPLCTeWhjRYfKmScqfV1VeJvSlqeL9hpf2v+WJbVq4df26qv7xpZu/OHjeul45
4uDJqprQHBXXqIhw01g8T9B7NMNxMVa2w3SANvmqi4N8otuFAqca8aSZPK98BjxpJOd2xPD2a9HS
WktjdXGiuDVP+ok+5vNOeBWjaS8gcSEiD9JdjneJa6/Tj9Fa/jpv5DcF8lOU71ZCN5hGlDgFIiV6
I/Q1KDwzpFDnJXc3yaBz6iVURfwW2qJv28P/fsVPu35eP1H9ojkk3k7MsmnjCxk5SGBS7Hrpgahk
SNVyPgvLs35solSz0zV3G7yMiCcd218lMz+o1IRAhSEKRgEhAm/OFPRG/UoB9xhVo6TOkIQOUZFO
B1yirAZzpWHWEgHeqBi82FMabhNVJH0KDd5tYhpbCaODM5rrd104WjCa3E+qTXo6T0Wx56HiifWb
lzLyfA3uvJZdhzYUVI3QhAtezHOFsU+GZS3vroSPDx4zBu/Sxfej6xWoekPm3UEcrmMEusktTl9O
gJfzDbjNwPXX19WnMx923YtZ0gq1O9oqAKi5DRbpW8Bkd/pp+y27TLqY+SUIJumgz0z/KDicJ2E0
w5tx/Xi1Pw/SPqvAxKwyvH0SVw1F/IkNKSU9DYAGqj7G52LKU0gL8d1paG7jbwZipUX2ydIFoia5
EqgQP3+WvzO+Jn/mCeNSRnyLrIm0APSUdo0RNOTQMdJCj8BJuhAut7naDHMylee8Qm29vzh71m5/
woz9jenwjw9SdQFZP2ZCLYUvLBOYFywsWvw1AHqdWeLPDv5+En5/jTAQMhYKLxwpzzMS03Gps4Lf
CgsXAYoI4KYLQoB3mbc1XnFntNUMkgQYtqMDrT9FvLa+0nCSE+pmWhVlhF8OzUgp1MQ++rFd+cH8
aUsDuaRgttCPHuPnOF86IwhBQZZmARgXdhJiVK2O0hALRQfSkN+CZhDDojIUAbA5MyIQBq8t6mi4
A/EJDydamqMtl90Pofghz42xEqhQOtuHjfBUxZVm0jPTRGoPs5LA49dsZWskVjiT0mkm2Ux20zsp
xiLDbzTV5hXuK6Pg8YZnx/sDNeN9pRPbi1Kp95jPh5GzPm6jybOcpZpf3gJ7S8RtAgG46Bcj9zsM
jYkULxpm8qR5sRxgRvcvOoOtjB7Ou2CstM6o8tkAcYJpRJu26sayMGX6bVBvAekrzn0mtN10pYKe
tbONRj+l7IEiGWiQAjFFCME4RnEMHHwyfZjh8BalU0Sb6VQI2Sm7BkYCZIhdLq12by102afiqULn
OsV0qyEVg4RYzimGWj3jXFROKIe2L4aOH08cQe4okQEInAXmR1tVlbzS6L1rP23vGZkh76OfR9xa
b1xR5XP6gsIeEOzhX6ntQSaA4qDksasQDVy5LbdWGaceez5GLoxUDkDRgCkUlhp9PUAkUfRl4RNM
MeLjDBulk1/aJcegXxiTHhdtx8GdZ3FLnVAEFV7BISrascWREFP0VDogFX9hLfNxXRhMxAmBO90Y
Rj93VGEMtQL5k7aXjW9J63b4yyCtBRY3u8ir8oDpgwfTZ8wrrXMkfkI4ePZbMe7Jd5lJOSsWSuBL
eJp8AB3Qqjmv+/fN8KBRQMOfBEqVwPWYFHVkaY2BXh+jZanMLcgWRA9PWxjSdeggkFs0z7mlRCz3
JKwhlxoFDABFzD8TA25sUdmPILohWhjjQfj389qNkvu4lYPo2s6ev416wa6Libnz9AT7AmeIBhBW
MHrc3csUo4+1TbxlqCP203hUzNWtwXpF6rSg9FBQ+lshbtTQ6kI/MEgHxv7NFgAO7DefCq9poS+o
CHU65AOFpLoBpgWW/Q8vfzC+VXWaPItUqP+p/OELfmkqiSj60/f/ofzRaFWxC5UNQ5J/aSoNVdL4
D1kWhRGVye8Wo/pfTMJbyCbB+NYwf4kEQYRFvUV0ok37q/9b5Y+wyf0X5c/fX7oh/WJ8aw6KdKuz
64OiBx0QtguEjL1LeXRjeHLdE0noXFFA2fWb9aH5Fxad79IMie77Gp2DdHCNb2XbMDFwD8VXm9H5
67kWDA+jfHiFGNt0LxichFYUVT9cON5Krh0dvyvf2IJxkqUxhI2WnFN/tzstl+DvTpLgrA2gz35W
+XwNN1J2kPz7qlwUsAGKc3uBQM5EDXNeZCdKh+YjnTZ0N4fXsuP/2nSc4/NjqhiIWEhFTL8mHlRF
mWwtWIKFB+c1QeNi/qabIZ/js+SuEE6LWzYoBseRbGEKd4ZqPs8v6ztl1/Is1Ei+PN7kDCpfmF5m
RdcCEnXuceGKyW+Mf3ejZUYgcY+XFLm7GICsa2Fy4I4AhCa0UHCmn+dP42Sd+GnfaFNkYfMgLZCz
lHg50WsLvag+lQniJY/X8KRsp5yq4pB+PZ8MVMrbG0YT91PpX7+e2DKg1z6GMo1WzMYwknxt0xLu
fjDQsnHoF8YCYc/tM8cXiTdPKPuqmjbTPMGMC6uWu/uJbZwjPtjzGQGPN5xQKoMrhlrVZNTgfJSt
EQxNieh4RhZjJxDuR+/pfBdT7B85PdiEOwT9lu0MVCFox/LHOXqGw5oBl9CI0jcDVXVCm7Wul8e9
UICHsNro2sj1FuGpI0aQ+UR8mElKVPdonY/mtRJ2QgX73BFyZbl4K+mY/Sz8keUi/P1RvHaGEiPa
3sgM9DC6Un3zY9ikiFSZ5Jd8wZ/DxE+soAlwO1OYyBmEMUVYb3OhvEAUDhMjzI6GTyTA/A10gtlW
M0IwrURXtPxGBFqf3JLSZyc4OpPDbJacnWj9s1ziDdbi6h51wMCRwmUSaeiWvlCyd8vKI+X8OE6b
+MgEDG5gPMLwAMKKpy9MraqFNULuwJHfGWj0r0wL+Li2lLjNoTa7OMXg0xZ0zFAwDuw9mS267urJ
Gw4rpDY51T1oJ0weHGcMpx7utP2eGWca0VnxZXbf67G6UB1hJ80A390K0sfiCvhKQ6DH18/XQj0R
2XfgrqQTwWiEk5D+By/3FiFMJECwtCJKJW/uv1/uLdUGCfzjcv8vvv/35d7+i6oaJECxMuNnrtGc
/h1DtEmekEzWeXYDWVhK/3G5B0Ik58JShP05L+d3BFH7i8WDiHclDLAVTVH+HQRRU381J+aF84vI
FP2/uDuz5caNbIt+ERwAEkgAr5wHieIgiaJeEBoxzzO+/i7Y7agq+0Z3+NXRFdUhq0SRBJGZ55y9
19Z5anzxawexdtvRHkaf06JyKDk/p86h8VCZ4w2hhLPqeu4VxSKcnCbj+xi9Sk4t9VcdP2kmnDbS
cqT4SKivpH6JwGUFI9wgxhKVfHW5sYti0pb1UAfNeh5njylTw1q+E9M2l0DLkJ6k4l1LwrkaHFXv
LWLOE797+rBxmHA52nOVvumsYHEOA0o5dRwEPY/5YoVESd8RtVOWj2NwS+VGbz5swohciIr9eDSy
O7XEA1o/D7W5ysprgIS4YyPLz62OPS7kez6GpgG6tXUjfaohjZbMitr7zJXHXCcH590k390t3xnB
msPWyxkZVu9ujdDswUL5EmyC5s3qPks2H8+CNaU95irjoxv1o3RxwTjHkQq8p7pWjNe2vobasM2H
c2shXRNIZDm+RzsX63LZfTXWy8gwQoWcIhWEhkxcR+1O9NshuowDqbdoJCze+vScFcekZYztv0i0
eWj31PhcV/dq8KAguRjy17aol3XeLDwfJYr7ZlXIU9gwU2S+ecrVnZqxHmIcZpz5zZbdrMKV2I/v
GRcr4UgZF/1MGMS5v5jWvW1f/OG5YF7JcG2c0FIes63gbZRPHSCjLP12yZr1hqeIlqAgF96znwdp
zyqW8iooF72+0fJ8rqnvCgCmkosYy6VpvVWogvr22jDw8BAJquaiV92tzogTrUEac1zVjPVg3HLB
6FocPV/dtuI56G5d9ZmAIZZnH6s6MwHC+IA2IRyiu1tjv4L5bU1OeV6tzhXNzm5zDsjb6+IIBQJZ
ezEUorDYJnw4ctZdu39qoufWJ3dIvRY9p+Vmq/IutFG+tNg9xqonC/2hjV9KleNHXsyN8kuRj7SE
9PEl7faeoEkTXkbrq0u/R6uau2QAqektjt4GRd9qAeFRyl3Q3/Lsq+LCJUG4TS1nrRXvwqY9lOKC
ee25vF48kILoUnNujfgorXWmbTq32XU5WNQM+l164fFa3Zk32NYiFOb5hwOy3Bh3QXg/dojLJUTk
9nGIs0PavabjXjBNcqvPwTnnjDdDicbJ5lBgaesu39s+zx1Go7Oq8My64dJixud4d9lw01x3UdIn
D+QlI8spZbw3Gt2ipowTASn0uUetH62KBjBq+CLgEcpmYle7073c4QNqo9nY84aPp45vVKjeA4Rk
Yfwmw3BdN881UrFIQa4QYWmjyuJU2HDRNSdfpVW27l2M4sQ9DSkN+eE14NtJv4/yt8z7yGNzMVIo
56DD6he/vkTGObAMVOS0rZz7IEISn3znpcpN+eSjBkmcryHRVtbA4WTSfmx11pzeejPNjcWW3TZf
Vqtt2sRz5ppVVMugRwI69kglrNxA4iJRnDJltltxTtWcjZ4ToqPxxJpxmAcMDisVjZGTaUCsx/ZU
WRAv/JY8nl7zosWYpFdREXUySWJEfPMdHSmKYBDSC5r3X22C9sQEID7pHBXUsJ39OKT4r8dgUYzF
nDQpHOXWcC5jTt16iJS34tW4PdhdM38W5N8eTRfuTz6RWitGwwoeN2c0VbSIYpda2aqw/Jq3lA6I
ViCoq8z8XuuhYxveqztad3nvZttA8sFopX9ImiKdy4iDYmEPjH9QRsgMWnVH46sbSg7wBVYIEmRy
smEcOm7g9f7VJSJrDP1x2xS2yhb6P0pE7e8l4l9//s8zA6GRkiMBYfUqZw0yVH6cGbDw2NSIDoeG
30NTeNAfJaJjGJwoSLNyJjvOr3NHInHJmlQN+4+U+z/Hsb/Mgr2v7D9f/5xpoOlyGiz+HFj/x+Dx
z9euGX9pkSda5oRxm4Ox24hVBPrjW4FEVm81ZxuqVxtCE4LylK8VVIScLB6JZ4QjRDcUTCpQQ8yX
bFA4ACsCBuaV+qB6J+cFG0syYurnw0pMt7LjiFsObMZvFeFR7rhZRMpSjTY25HXO7LIfWUeWXrVy
3F1Wn1OoDRCk1raGqnvpRZu+hqEHhLPba+GdRjsQLxC/Ut16jJfgiFj7nJilZo0BxO8ZeMlz6z7l
tG9VkukFBl5tSyj2TBUnxFUxbxzkEvrfnbyjT+pN9RqKkIFA8AMyLuxBYLeibGUOC18FpzuL39Or
eqOfpx/VG91j1iD382uyUwApQ2HLb7RmUKv5O5Dz6U82r6HuYgwEBuTNUBMoOlVx5c0L61W/Jr04
018b8nStL2sYkSV0wvCYHJJDfUfkwZqW9jq/K+8wRwOvMVc+hs2p1qPdRw8S1wz6rXdadvQgoQT2
71iQxiuR57N3XEXV7BHk9oTdx9aZ4fuk6AW/MMEnnCUidCgoHrwUOpmLqUKUc2MJc27Tb0k3nHPI
OlPKqM/ut/vtbdC+6gV6MmO2gggpcWN+Utww16M9zxNLaJJriM0OOfxrbclqTfMY9UtZzXnx0VN9
9b7Kd66D++nBqnMfIR6eqWGZwvIeDjX+DCiG5jmdJOO8sQEl8kE7G8doLU7rUnvDWVHuy70wdy1T
6Eeq6xuNeB/4mIeDa3YOH/hST+dE9ijz6cE+UYFSt/IURX2khUoZC+mASwC+DCooiyIgq3CB3MfB
+uo9pVfz7N1PjVcDvXYRn13zTjbL+JrvoX5gLTXhkU198nbvfWGPYAqJBHSmwSuikY81+MxfHbNW
wSx3WYtNeUW2vqWX/m6HSwnhxL+h9jGxGYdHpvpPwb085lf5ybNPs4U4Y9NnitDd6BZYS9oI6Z4e
9HN31F5T0HHghviowyJAIIL8DHV79YF2pD8ZSEXGg32HYWJPPyFEcrkvGbPyTFTCDJeEpOufZBd+
2tVaeUb0OpQYSeDMmUxj3ptbAoCJHAJ12XCSEPfdLevoVnS34WZzPeSW+yDClUQmDU0Q4w5BJ2ct
c1NVZMl6z8NNfppnPtnte3ACSHRfP+TsthDv3vpLeZH+xpMHnCmPhKGcuzdApt+oAkr/HD/49G99
ZsAzxV9r6iW9dTBC8PQfLTgQ+iVBf3uLYTXM1rX21GVPUbvk0sttALvTmqSrK954E2Hx1HfnQ0bz
giqFPz1DMBJt+ufwljwl6/5qkMe8cDkDTpv8MUBcgBMjPskQQZaB0GvNB1X38NssuIfL9/Ld/fzj
cogDOL6GBLkNjiEV1e+NHNsAg1I5z/pH12P4EQTzZpohjQ/xakLD+oh9yZWa67voq726R4Vj9qa/
kpbhzWi6+BemMqv2qizdLUEEN1tbGYy8w0+buRbRPhU9LyaDZyOf8YnnoyC9j+42IroGByhgFg9H
znnDtlip8nl8Hbb9AUmn81WW8+ES7t293EQfto3Wg8IJ47skVIVu82NJTgZEMaSp4MPop9D4Ruq3
VD9xl/FBCCnX+Ihj++MX25/gFzkz1fuqfuikw9TvonkkuzJscm449CZxGjrgGvBOMdlZJhfcNIzn
7xPT97VRzEz4STiySV79qLlc782XSQYB6HgYEGjl/R2NNsaX8JlSVj/ePyjUHbM5FJDDeoSj2m3a
fOc7K+YrRDFcsxquJnIO/VM98j9eAdpOpgczNPS8QMSJ9N+qD2+bMyEYKPsKeR8RbB7SfYQVD39h
4ZW4Z4Z0Rpct3cl9f48qk3mZRAkxC7uHqLmo2oeaPPZUC4FYSgYtCgEPs04hfXBLACz/Reu3TN1e
XSysw60OdmqzL9DjcF9K636TxstJgC+zF615VTpYECNi2nbhBxeb2TAcFJZZDBxzna5ng9CyXPYk
GyuL9kRzSdIxhe7wSKfpa3xtT1q8LtBT7rsHR6x8GBandMmVzfslX6RLjysPER8jNn6QCz+ftfuB
ipzGH5rBYta/ml8Fw2gcAE/tK7TX6GPEY+Pf8Xe2qHlKuEgu/EPvA4cZsFtzS5QN1o0VcyAsoN4i
Q53KmmGwwM2Dj06fNxe+aC7mF/833ncX6kLb3nXqHSHJHWAeHBzUpYCp0Lk6Sx6yufDrec5Ovw2N
vRJN32/X9YlkXp6AnnNowM00wYEvPDEepcLSGcHnGe8R2tGiaxfVw/R8aYly8Zx27r7RVfZXCW4H
oO4rnuICYHX/4D+pVwEYMV9GDyRLMjafBioAdytUsDZ96myDd/UCfatcRNnhdbKkgo9a1w/1xSIp
BQ3ADAsfuyLlJKv6YpI6w/G99C8gQeHTMSAiQhcPFbO8g3Wz6kWlzfnTbUxqCVx7y0bFG7CoxaXZ
yPNwRum7GUGjYDa+xS9gGgE97IvH0Z7nh2AlX3UyPlfDiUdnKGjyUEt+Bz07WnvdO6AQgBz+tXvW
lzqxUnCU9H2FxpTJHF6T4qG+T/kIqcdY2wCV3MGGaDb5GtfaJjgqlHHW7g0mf/HNB2rheysBLcdm
WdRnKw0HLVmiaEHvBnsR0V6/9S472Za1V7krNixqaJ2InrZf/SeWDrYzeVdkHzH3jYbDJ14OIE7K
hJv2qpcvuXYaHQwmNEWodrJvZ0CNFFINtoRLO6tealP6VK7vSc4k5YuWSLvyX8thJ+zl8N56+Ge9
bC4HSs05qCtW9GNk5yuUaMhQ0WCRiY1HQY5Qj1lZHXgUSPzXw9IQJ7kLj/nW+aDq13eTsF+uwed8
ZM/IGrQH5K45fjMAC4zakyVOI/qwCnz2aofFwT5ZD8lz8uY/Og9T6N8LpgAbLpZcg6yl6wxuG360
u7Ppht/rp3BbL2B3bP0tBebKx4XwPF5K9Rla2hKxR4zv5Z5RG+e7WXUx8k00PkvMRd0BCVNlbuZZ
gSbiPMoPG0jjQ+s8cZMsQeloL95h0nkT6RJvEy6bNhPeAkyXVSywS3K+dVjeFv2HN27aj5p/pp/c
aZGeiwdaThAuQbSReISPApDnlNKFTCV/edYuTCD5k+Phu05gk1N0pc1+FEfnUR7MI+RL+9yjUwZ0
0c0xhAEx0lDYAdd15037xd+Y/PhUvvO9Ru4ID7BmPmkRX1k1P+n00fnv1fuA1warLRdVWzr1QvBx
P7MicgSDuQR6onr/nSUMarODb8e15ogfoDNgWk4+FOfeySiFEv6Bc9sTNxUSutliwCR6nzyG3o57
orlq2RPydhTXaw8exr+5NBWaIFsTmakmbN2gfPsvklj794DNn9vZyL3++vM/laZ0v5FbCWKd/ygy
f0hibbrcGnHaNKg1S6PT/aM01Syb+tNC+4p0S9Bm/tHQtpBu2Q4cCRU5LXSJf1CaMp79W2X661Of
pps/xXZadae3VqxgtB4CbJMjB2CnL0+KE1vvVfh7T6aHU+WZT3ZE461SgBAUanjqCxZRneooRqRa
KuMuU1TMnd6d1zC5AQ1QyXChMTP32xaThEejTxuGZhUmyGva5q2wUV4M6DYrj2U8qtFWxKrmb2wO
LV2IVzQuLiXy88TBfedf0uYpVMTKQjNR6f6Llin38Vi/BJyC9PHYmuhSeD/xXGc7tzf20mTjb6yt
sDRtW5q5etSs8Hn01ftcAXCZdsMy8avnQccaVMIAzxxv67pUFEI/WAqOv9DolrawOUTQvLHd/nHs
IeEZk78QO1lon5yQwBY8sqhQvaZemOi7CoVOtJNaxPyYUbgnTjmbaaV8C031MymH+zgfAdnawbZM
5XIcsOr0iCvs5Ckap/Yd5hqv+M5S5dxV3kLRQGkYrvIUJ9ABPDfei65GwlvSNx6N4dtP7HvdFQUe
NodMHP3J0NDUyxjLBGHJwsE92WjemlRkOlNOwAmIwiTxry1d2ajq4Cp1Ap6Tb0AOqO+qBBGen3/X
HhKeXOEg2xJ0WOcGJ0gFD0WiZh+iJhTGjyktAtOgWByfaHudfU1leVN0ORsKGCBq6BowBsJdYGKs
dvedJ2hgwHx0w22jjiu1Sealg2E9EJ+dVO5Kkw0woFXb4NjP4VTFTCDpScu+fCx1e5Hxm+EpGO4h
Mrp0j4qZstmvaAm/OOc+pR+Si4ixSG+9On1HH7hJtUVVqUTFBXa3bjrHm5sauxMCbJ0N90UPtBWD
kaUV3+oYSrUfyUWdXZocw5cw5nXvH0sKxM5A0TYwIvG8HgUdh+LO8A52jofIZ2wgbEAHMicuaGDg
Y7aYJ+RHkUb3VYjAyUw/+9rdJ0W1bxrjo4403v/IUOaG9Lay758qPBrlqAULMttJOde5ekFDvLkE
aOUE+kFtoZPxLHrUt51jPBbTrKPX6vfKL6xFHQ7PZkFx1GolBRqwtrJ7bTKTM1OeK/M6LVEixMCi
QgtwXaqvR1C3SlS8DBq1bWsyEzG3GlMXv8uuGYfLaGQ4FRvwXUsG1iMJNUIAjHchGkT5o62yUSqq
c18pGGQGfqVoPqTHOLsdkNUpHVBK/RTr4bMvBOro5JpIY0vO/VahdxTo4zKo5PvY8DmJHUVZFHlz
N7rqQxyRpoI8mcmMQ5nUUOigan5WMh3HWoGrXapqskpFc6eq5tHKvbPuOBcjKiEgef19GTnvo9Ml
S6/wWYFynZFbzwxJjfCUKLxZi2xskAf1VrJUh+Apz0DT6gonyQa/aZCXYG573nSKMG5sxmTSCe/d
RrlPA9O+q/vxwUoYwdAjP/aaMU1gOJUlbT1eLRnZK0NA7RZYDGPdfy2MimCQkKKSoUiqUSaR/86H
0j6Lqn6NmvzeA3gvanWjtlmwbJ34YljVfRs7x15C3EgKTJtUmF55sEd7aXTtKTduwqPglkm7Diq6
gk2wKiJz18v2ydQAlleRpM8NLrY2tm4niD44ZCkFQHkMk+HZSs230ubObVIw0CN6pxbWHzYtH8pI
2rbYvm068aUIm+W/ed9HUkTjWFNxuQj9f1lhADb9OsZ2tL/9/J/7vvyNnGWMK2i2/+g8/2hJy98m
Owu/k9/IRPrnfV/+hgOGhrScHpl/wpHgz31f/sZE3FLJ+Ua7hIXmH6mWeIV/2/d/eepTy/znfT8P
88gQkYc6snPgphUVrT4FgaGvRM68DRFzNqOGxkMg/chBRmqTWDlW9lEinlVrQLCtOoty6vcWubj1
UfnZa8VKsYDDD4lVcBu6t0YoM733YMf4PqWdp7czX412Ug60O4o2sjdlVK3MFiREnawbwmlaJ4dK
Z+p3BbufXQfLfOhXoxw6/K1OHj8EQQGVNE3zBoO6xNI9yBESgHgMsQ4meb9o0sc4hJACgLkRw0nN
/e+COqUQYM0TTvYYw/xyxZmH03145G2eW5a1j6z+qDfM3P1GbgRDpNq5aA7u9QiKs07/TJP+TA5i
7+UYYozhwTfNldVHNm41nSXEc17DmNgrfsUmztNVG9EVzpXwaojXzNPLep4nrTNXp/Vp7FvCw6yk
o48y7poy2sYaoYJGu0pgHIhgZ5nKUVQk3pJcaFvIa0pgqRaxJJ69sXVQWca0b2kKkYiaP+lN7XpR
lAW28YhcUk/Uyyr1CXIAQvpvvrNhrOno/ExNCi7Rfz/RWxz7/3pn/+3n/7yzmSjhQJI8LnJe1frV
jgGHDvkJEDpmR79/68eJ3rHJPMc6B6tuKjV+3NkTL86e5DRIHDnXcyv+gxP9RJf766jp51euTwqW
nw70BndQLmxBXee8dUF9E4nAKeQsgpSmQA7jKQYE1IjgUnlkOvk9cCMJRKctlr6qrFwSRWxOPAzf
Q9RYfiTUB12l71A2XfmEeUq5rxyDRyr8T0Y/jH2SuzygvaA+KMRzC+uhS79iyeHZ89NlO4DZCITv
zqkwkBM0D15lHip9eNUjzpmtCo+tQQwyzO0KGqjmXb2J5qHSsCiNudo2u9zK1o6aLe3Rx9wt93rY
8fGOLhj46LfaX3ZZrAblvU4gzdKVCKX1LToJoJNiQHIEKqL+u43xKzTmJg/clV84i6qLCfokhc9D
QF3a/aNiC9q0eb+NJYP6urjXcqg3gkNRNODp8GwEj8VRxOz/6E10FsBqX/YWahKmy2pu9u94af/d
9xqVLDuW5ZDa7nAr/ZfqGQDjX8Rgk/XpLz//072G0kyyX/J2I/1F8fWjep4qZERYli75xi9zXZ4H
BlTKbcNwft9f/9xETe5dau4/jU+2/U9uNV38fRP9+Zkjh/v1XusdTRpNFjabdgjPWfTFO0SGN/xx
N104Pll2QQdNhyO5fUqQkg7xeBtpJdXofa1I2zkC4KjqznVojWWtL5Wo21ZKvVLKde1c9YyEYo+u
oMm9ZT5RqK+9bpynpr4aWpA790oTk2jdbrrR3Sg9MZMDQ4nu2owMf0swEYhCWHTmkW8cJ85YCjx4
OOg02wVSsFj5HIOpsdW9+b0OLbLMt4oJR2G8ZWw8WVteQjdGCkuCcYxnCEJXnXlUjFi6FB0Lqyw2
Db1mjeBSaX4YKrNJnSypOH03Uec793lFM0+vLsiAZipJPd5A7RMne621n9Ox3PVWjoDYVZWjqtFj
zsznHjWr2X8osU+cjvi2DIBwFvCbqF8b1PkGMlrXI5XXz7eZaiwN5VGkNTIguRgKOs/YaAsTtgLD
7Ebqu09CTYgFoAngShVAmtwMFeO4FLujirKu6u8cogXsyqTF8JGnh75lygh7qaeXqmNlLJLUmeud
urd05RzRMg4pWCijtHljHTIRrA3z0RlAqhsgKvM026qQqqIRFBKeUkqdLnhMEt4RHYpjp/ebyjY3
o3FRgq0Iu2OmkBopho2SGB+hm1zcslP2fqG+ia47+rpH4qYFBiXvyIFx7atV2/h9Q6a9rTkNJug3
V1m0VhOowSlD8IK+R2cBAks7xgPNJxKUJ7t5LovoWHaE8UhnNcJiSOOGJq3HoSIDHdX7vN/WatCA
CmjliwmJYiCyNvd5D6C2qeNn0ZqPgTuuB3tcoeyYC015KZqa+kq9CGZ2o7GrlPCxa5zzkJN7RRdf
rzkaonPRSwtDGIczOpNeCZC/JnSppkFeDefcQRul90vPaK5SYc5dcWVtebXSQ53JTZaiF0/Hjaow
YTJyXpLWQFeIqvgtxskv0HnFHefTuvzqGmXqpqBr4M1CR3f7967CLAMGfk+dqhgNjDbpZv/bKiy0
v9Qy/8/P/7kKO79ZuqGqUqJ3FToC2x+rsPMbR08hbQOR7X+Utz+deJDkmqqwDVPXDPsXeQ0uf0C8
0pGmmB7xnyzDvz/zX448f3nqNnvBz0eeaKSxl6XqsOnMaldHmU8rRxwsuziV6XAtVOeBDxE0VBk9
y8K3MECai47Gi3StXY/IwEurj0whT4SXCRuFmZqM74em3sRjvEx1dA1BptNTM1DASE4HZbAeCyh2
TsbdFJp3sYutolWtc4mbPmoJPKcXp0b+yXVNsl5LoA9jU1Fxm29Sx3gKmqtLr6kOnbCxixehha+W
gTCwIHcxqdu1ixrVJuc6Nd5qUGDtoL6w+878TAGiAj3JmPJYxJ2Z2rBRPJfA1ASvfbQRFhGSQl+F
udhbfc4JSlg7O27cuYZI0J2OYAW6TJXcn+igTLCtHBlHNI+EsmD4PmTZoXVGeAcUdT30K4u3p3Le
c/cQIlekQNqIXn8JaWuqDFxTv9hXGD4DAyhRodxFYA5iHJmefGlabu70O/Xqrc1YUtDcM9K3Up5V
BKxK9FSk7lMGtlOp0ofQhW/TsI51DKhSz1ilubFOu3Bnd9q+s8UtZhFm1Yg5gw6PsSYB7A0PWNH1
laQxA8gmg/rdi2e3/JBsSI0KFE8V6y70TlUWr6OewJ0uXdhpsB118Il2uYiz7i5U7L2ZRodBK+/S
rj7XXg83tGWwJndGOy5qQ91E7XASeQ2roZz/roRmHGY22Zvye6uZZm+izy2b6B988ynFcwmwxM+7
tdnBBM7LRehAAPZGCLn63MMvFrAx2Bq2ZJ24OGaCeXehN7se0HjEk8+PWJywPdMKmpU0yty6ZXrb
P4QcNdsOSlK9TiYPHR0zN312k5hIPwuCbITkWG9NKkFwPYzLNdvdUWtfTC1B0Ghqa9uPH2yBeyXz
n8q0HlejPvgbP1bWI3qqvkB4rtyK2Nppg//ZimDrtVCWUnjrfn+WgfHVhOrWcbPnXE2QHzVbRgob
xQv2eeijColKfeaawOD87iK8atYKcMnpQ8L+mIfLypAMQ+tnkcbvsYJjVRALDierict1i/wyz4Gx
uXycctLrang8cOAy5m5ck3nG+LLzk13rFZe8KNaD1870aZ6QhM/0fQ9CQ/FSgdUTxzAgYr7C/mPb
azcsH3OnIDfKWAxp/OBE4KY9TKRdeOka+a070aEpjXtZgllNP+qy2wkLAqhvPmvhOoCnDWavW5gx
g4RRoEUg18fF2GLrw6pJSKEwjRPc74UW2stWVmtHSm4JdTwFYqvnn1qinVsEIukQrkwFdF2jvXKP
b4SHajfHveXe2qy9y/3hbhjiFUOQu0xBGGhikWq0WahVG6N010giMkRX+eA8WFXzTTfxpOho1VT/
o2oxBodMJjIQeP/iLc+gNKBqphKfpJ/G/9rydM7vP4/tJgr7X37+x5bHQzKS+39INs5vjmpKS/2P
G/HnyoMeHT8gmfWZqvYHL/7PykP+pjPro/IwQe/AtPlHYzuTuufXHe/XZ25OhclPRb60WzPPjF7b
9KVJoEDBh6sGJBrDc8Z+bPnDfYC1I4UAY4vyMVXyA+3ynRlQviaDujFdRBv9IRmbQ14wx8FO1fpI
y1JSiFp4CCE+iKoCVBeIt9qSez/z9loBIS6tl6Fd7gcVaqRXrjEHGcvWMCG6tCfHuOaVzroKeKQA
IN5a28Z76nLGgJb/EKKerJFzuMarp9pLRmsr1bMWZWnM8GLsopr+9E8nGtSjg5elP8tuDTHt+z+r
brm+FqUeQ09GPLb9VzAFo0QvEk2kbrTSX+hWsJd5fhiT8RT3sCDMczgUtPiSh1KLl0Y7AWvDTaNF
SwOey1kxybOI45dOGx4LeVJr862JEsbv3HqO+q3nyAJqv31J/WxteOEmywvkk61Cn9PYlgY+kSCx
0KYyIujMGO+3pB1Cmp3rfBs8ViLAa3Y1WNwMd4XC2V3v3JNt9k/G6K2ztF4PUXjXhaAFu4ZYcqTK
s6qpP61U+6SU29cj/plaPoee+6Wb8cbuR+jwRUACb3fRsRUZVgZ4T8OPOaiLJDV3BtKtMvdYsDsC
4DKbjw1ocFERnyLJrrfFQsHtr0Y4/dXPxlU2nUPSqOZfnKBWZpUotrHnXIdiODh2uBYhZx7V7s7s
p5de7TdlhTO0H/2vqDf3glaNY2kTsPqpMfpyH+ZED2PxNoZV52GdMIAH8Mm6s2JrO7beVgubNSga
ltfGIXpnoPxwNxWcIopKsLtY0QXxWKM4ZmG0j2v4NlYyly4xe1bxaQ3pSh8eW/YhXX60PfFhnrJR
XTaKLNyasn2B+DMz43w/mGhWDLgc/oidVqrdeyFGDdOJtktqNLRdtPZd+7Gtnb1TK9hyUHDkUr8E
jsurJ7y68xmrWmSugmVlbqwV4yZxiYyrxEtMWJTbW486Q1MTBVCZgO83DTw5gzdXZd7QwHI3Ov4b
4SRLRSGEWe+WtRp9mqq5DayMnnS6yZgR7mmLg9+JV1XWfxWeiSCEcN4meRAVh7bQhmCoKKd6UM9+
PBxdWJh6DCYz6tx1KQn7Cet8FzjhRo7ZQxbsTdi/qrSeqiIkprFUdlpenenW4ztJ/Z3a2ncYxp7T
5tlX222naBxQ7fMwSnPGDbYIrH4vCxRQlbbX63ZpV87O6eyP3oaLSYa0VYZbLVbeDFz1Oag6bvs6
Sb5xfaBBUdK7qujuDQ8DUo+Y3E74tDbkhVsFSMSyO4VecNfXKQeR9oG5pZhZIbLm0CEN3cCAYgfz
0GjRkKeMIPr0FqYLWqhgDGkJ5u0kDnZo2gfmzg0IVlcd8KgM3oJUTRYm4EE5JE+u7JfCopJsQvmt
yW7qoc+Dzn31bXSQBcBU5UoNa7ikY9HEiMiaUO1iN5Tq2tK7uxhVo8jqZUZicKZe0+ygy/ZxZILM
6BZmbxntFaraJPYe1XbyM+tAq63l6JDwwvg4qBzoT8GyB58v0CA39kpMRqGda1gLxwpWVUdDM7a3
lYW4rqPr6rlnPZ1YfVVx9S333vKrvZIbd+Gg7wwO/EU7biWS9MZExueO1X3QOSCgbe3VKPHgyZS4
IAtiVXR1KgPTGav1aGLuRvQFOloO/ZdTd0DSSXyLzPusOHXea9zEc8/eZkG8N9uMqTmAiR6PkdOS
Op019+oUCZGQIp0CG9Tc73AIt7YSnDwZZkvTzB9d0+uXtip3AbfVkCXfTQd7Jq6WveJNnkfLPqSM
R33UfmmUn4LcfdT1ZqNWzsGNxYs+atfBMlYBt1yiBa+uC8fYyG8mxrq88LR1rtuvWUV005CVXF5s
wi0kLabjQcudwdGvy7pdJgxaFGr9aFXmQgW0hvL1BR8jAHaVvxoU3IDmZpVPhYe16LlMmmvBOshZ
e1cn5qVNDGijefaBUAH0dw8R3/Sg/E/LjC7az17Fydk2WCvPirvOdO50UL4eS3c+VoR3RPeNBeCZ
oirCpegP/TivrX7R+0Qx681+AAkr+zZ88ZJqFwWsddR5zPB5xAbDRFuTLqVdvUmaASzHH3A5ogcW
rcohFOxILZGp1RkqPdU896ySKTeoy8goj14p9mB34QxJR+rbRWkOII4V6/1ffDSkVWGL/+PuzJrb
ttKt/Yc+pDBv4LskCYCTKFKzdIOyJszzjF9/Hjjxia1051RuU05XpzuhRUvE3u+w1rNknMIIuix9
GXb8zTSEgcnX0vCvr/9RGlq/WSZyLlpcw/zuKfp5GqLIlKHotXTxl6G0JgsbOZfJ5ujXza7xGxtN
VruMSSzcSP+MR/GdbPFr1fPrW9e/LICGYrSG3hCE7wUoPxlHXEu0GuswBytnqIx6pch4kMsMqUk4
w8oK5duatt81l5Bev9xbM+ZA3/CaVt0UXCsyQ8NVZuSXMlC9KMP/URaG58v2WzqN0HnIb0VtrBqH
pIDvWZHkFWkbtVE2KugB3+RIsVon5HhJ2sVG6z/nUlxDgoEZqIPlkhJUuNKLHIOGTwdMfAlTkql7
1IIe2k29TcJ5rfYhCV+Zf0yR7IfR4PlTgHAfgK4p9lPCHTugrUiwM0r8tvIsOSr4YXkkl9Gy3Qol
WoGdWevNq6ARrwXT0KojmVi+xAzFkUlxRZPn1QefLZrqps3WVVTAUHyIBJyGZL6aA/bccRycaovf
pq1Za/fNdigKR6qtZzsgMUSRiTGhFtdIE0gU+soR8tFBUYiLa/gCNk5hpzbU66EVWHoMO8XzAGox
ZbgpNbu2jil9/Jd6hMOV1TYDFkOsmhrsop48joX+YEuzl86VywT0XmpFsO7N9mays7uqzk+2RDRt
lrlDGl43mewoQe8MkFDtJAHGaCue1Mq3vaRUGyn98MNO3kS98Bgqi11dc0/nOSiJHN2oGCXP7Gyo
trpO5nxRjva5kwAxN5Z1U0QgJgbFM63a842P2Q+dYawoJxknK2btCKUVJzO0SgTVtQDBPxb8C+m3
pukfJ1t06x6r9kpqIDpa4rrPIGXUEMBk/MTxVG8jvTZ2hgCXIfSbPLjJuDmqwd5XKA0NfrT5cLGU
N8yY5tysZFC1Ofb3kFqPMM0A/ENFaLEhUtwm1WuJ9b3KJ3TT6PmNmjP1X3wU6jgYVVtBWWKgRzH+
fj3HIu7rUfjX1/9xFFrKb5oqVKSrssqg9+dVOP9It2wEMIt6Vfy0nKNF5gS0UVaAUPhOdP1J4QL5
YQE88Da/H5//ZCqsql8X4dbyvjX2kQvp1oIm8WuPPHdTnuWSL7Ycys06LMmvroejNoeHDo6fHFDC
zHClbA6x3G8BB1t75KS71ia2udYuFlkXfujjVtM3OaqWuj91RnDy68w1Ct3r7O6csF8hTqK5LVtr
Z7NJkhJmZ7PKhJY8Kz3aCK1ZsFb0CVDB/dCmHIzWadQ8mnaA/R/blGlixS7C8MlnQC139lWYCk+G
LxHOp96E7qLhaAmutZRwySg7tNkdzzSjYDllq59u0R+ebfVAvbGOi/Qq7OW3OatchIEwhTqYFJgs
KH2jVLpW/fzQGNBWmu6p1LFbYM1BDcfc8szJSvlFT5WA7zP0l7ITN3mUXolSOkpxdGkCbEBiIJen
ujMwARrJNPLVe5SaHNpBUR1GBGlKYK6EoT+a5VaxBLLc6Wqo4m9WLRxzKrehcjeYSAWV+8x8rHzI
iljv9azyJBGgo4wf5ZYJOOo4UY2vdH6lZ2BcLYxhHcFL0luQ3jKTU0RDajwCqgm+VdVDviRYjJU7
y9ZuNOpHHOJuTURMrRF/pCjA4Js9SlsvrvKX1hBipQ2gc7KiftWydCOpJI1pJUaqQXakITtFAduq
ziboqyxYs8nhNX8CXtQz+Tei3I1YNLAyjDddj0dUJ5OpFwBw8gbTDoOWYquOPRnB8nPE0DGM9lW0
G8j9tXa5PRxl6TmiKzBRS5Tz7AaM0HUDMq0kIo56HfsMxfRkRbRvuVtX70FJ66E3aobRszmPOj+D
TBB8bJGDo88k5Y1uH2jnfDTXvWQzaWxu7EDfmIQ7BOF9pKmerFWUibL90MZvJdN5KWs9lY+EUWhv
Q8H2r1L1dRkUBzW/bUrt2HDL9srtSONsWQ0eDPEY5ATKVyTolr7bGUTKj9lNJON+VAb1WCYloRXK
TlO765bPrw9ZcoQRnBGi12b/5uoTcAythM0nwOY0W0T3f1d9CsHZ9Otg8i+v/3HkakRSgoNFIshG
7fvJ+ocgwtJ/Y9X2hyTp56GksZy4uoVa4j/s4VQWhRqvs8mO/Id4bUacf5m3/fK2lz/Vz1PJHA2c
hT4XXAIiBjMj/AyxwwR8dND0c2ZPNzTUGLcNrnOiobLoSc4Ur6M1K7IRPGmcntoRPb9sZbTGpAxm
mIp7gy5O35oAuBX9fl48OcQPlfl9YqMeGgd2/liwaHiVCC/52LtqBAe7iJ9V7UVqRtdsh5Pe67fC
Hp3USlDR2yu0u45SSajqrFVjFzTCoScVgOYBw/hlCJPLOJhUJUkxuFJeXneZOEGFftcgYwfNgNIo
AFIitpOhQFhMgLIpxY0tDVthQhHUSVv0cQRoNJHmjLnVTKQrLfG9PjG3eTEf6SBu6yE5mUry2HUY
z+bilITdMS4mN4PFYnVw/0uyMAtytidiX0W3i2SfqM3ZKxKYnGkBLgwgeVBf8lZ3YvTyASQSk1NI
Shsvs2rcrCXg8SLwukB1GknBIhFvsu5Tmk1vqHsntY3nRmvg0flQVNM9m+VNEY4OSO9D3ttuj7oz
kPW3UdGYHwDO0uUnv2ndbG7O9aR7Y6PcToV2m/u1VwoWJHUeE3Qv9PUYpzt0pa4cz/tEUzgSDUeb
DYicTXKvsoudWNwwnwu3XVK1R0MjlCpQl/1+S8qSeEn6wEOsvm7s+QROYj0HYHvszxTGJQk2ZvgW
MZi2pmslYyN2jA67ATyMK014sdv+Xc9HL43RwpAlNSjdOq6QIERIQViAprQ8Bg5qC4YLC5hz15KR
SZnd494defemD6d9fo/QoZqc6pWqrbHHHFKm1oJAkHQJ3Osf9QotBBbFPH9uoYw0A0lWWAu1xM1h
DyVdvk8qXC/tdCySt4JBnpEVK316MKlY/aHa1nlyxDoOJuqYCDjI+ryJlM5LpuKbVXR4xL43Tm6u
l5c2obQOCJry2kpc9X7Otzt9UVIEs51MnFaksZAeFbecy2NQ+ZKbqP1ZrbLtmM7bOOi8vK692cCW
HsznoCcXtKidxcUxsAYWs5dIqUupQoFUHyUUNknHR7/v4AVq7NGwkpSh0yfA/+xkl8Wzm9vqR+4z
7aoEA1pLctUyQ1qUk9HBMh1HwJy1bpEAgmmrzcy7LcQDm/PHOiTXfehLCD915NpmtzEkootT89tA
9IMc0OCBmRE4guL224gMNwq5aSQodbgVrTA5TNGwrekd1NhCzM5QUJrCS2iwfCw0YxXm97G2HUX6
GTPRKdKle1A9+DJrEVl7SVU8bardql8SmWHDqNldA163CtXNUASbVma6I9O9pP6u7PRdJhue8DuA
vuMYbcaAFB6EhQpuvmRcaBMNMnzfkYwWDhCapza7Moq+XBk53J7wogz6UVGyMxif+3AamGASkab2
TGgb6VlEDBc7kaz1mbyRBNMEPycb/T6iUIgcJHxYJMgsm1xkj+C2Fg+EjydlArRjBtfweve9XEOI
mDiT+K7hQQJJ4V+pY3NktX1QtdmLJjgBXbWNacYxnlBQ7BN5YXcdMtyhkiaddDlnsWrxYcQm0pX7
slCJDXnqqVcnIjJie2TnreCa1p7Lnh01MjKjeZ2nZ625UWack6Rjxi1uyVx16wDje8xsXeAHT1LX
jySMjnhVVMALVUk4qL/J0/LUafGTyIjZtai2qr5+xZezNfP6SlVb0FEFkLR6R3XqIDB8TFN13RsA
+XLGYGX0DuZz00rFPpmA7ZLW4KZqBjQ5hKFN7HwDCWri2BFh4MhdvddIPdMmzZ1baT8JBYZ2KpGa
Y+wTZKu5jnO2YXMjYwVOe82tm3Tb6smTH1YnGyFRhce7U6rdYMR3pgKxH/MxPJtD0ofXBu9r7DlM
jEn2FJ+iqKUnWJrRMAaZdIc2/dCR/YjPyoJUYkJLGPkGytIrAZ+bVoA57mGFqd9KDeeLltOzNmQN
pH6xH8Hrw2zfqZP2wSyCA09DKFfvknSJ6WGVDJyzBpohIRPXWEsHOWmdJuAnEqXmUb9tFwWIOl6V
fngtw5Xxw+xio1VX4mQlN7pXF0RNsgfSTfWgl/EulABJzVjJmhrxPUaQTC8ATDEfyLXbyla2kowf
3G620Qj/81/cO9MzqyrCT/whaLT/D6ytBZ/oSyH319f/GCPav5mKIRhPUs98kZGzYVaRpNu29oes
6mdjKA2YalLM/a/4/MeGeSEdGgvR3/yjG/9H7bP9l+Xpr2/9u3H0pxWzJCrFChTkpUGUx/K6oXYD
5EpisFFmj75dJhsN80YeLiuaKEHnWEhIcCL6CfL+YgR9YInCKX8cfVDTWEjj9gmZTL4zSqL8SHu5
2E1+MpPwbIzqba8ipJxZ7gT6o6bn9qpratSMabZpcrvb1q3w+jFV3BA4ul+16FYt7b4PjpLSVTuy
QnpcEgJbebF0ZZSX6hMRKgzvSXDso2Otod7GOsdYM9ym/uCOqUS1lFxSJEfq4vMgt8ASw6ZonvtM
OcxE4/bKk5SH5bK7WM9RfqUIFDc9Z4C0DUHnxxDTZXL26jeUNEpFBGF7iUyiPW2EoHgUlWHetg2L
inQQHAHsBqI+QFtenPVSOskjfEVlVwoCDAli47tTW/JuYmEY5+ZbVj0MenGwyL/qQNelc+3kSb4x
kGi1FdEeqmG8tQitrFj3qO3hHfq4aTYqj7Jc2hddVxCOtjUPP9v+XDhdJnk23/lEnpxcU14z6zCF
/pWeRT3EVe1ZD2Am9u9xy0Gv296Y1u/KYNyFafCUSPrWZpc5J+VWDuf3ach2GlleZotzTZtxn3TE
Qjeht0QY9xh0LE1nCNDcRNPrjDbeOIiBUYgZ7tS5fA/ZWNSEuvXGSDlADT6D09MfjSQbPF3PGBBa
ZuAkUjc/M9xh3DCGQGVT21Pz4dQmFrZQBjJTH95WGY5MZZJZtFNC9hhgipsoaZ9YOp6KAuIPh7+u
gRyqIwdfz4FOlSrJ3I1c2XpkvbRojzMIJ5NdbnUL8K4vg5sgdXHUiqsiVa9kHNFlveSe+HzYJJ3Q
T2N6KOzp+0xIV0ovDkc+dXpMevl8qerGfDSxMLoSXfIavUWrtyRjXYopuZv4wGchIPRZ7HQr/qbH
0XXd8Fk1QhABZb8Vyt6YymNXDJeWUWWUSZ8++8JEU52yvDb6j3iWoS7N5RrGHPhJnSU2bl7NIjgo
M0Cts1Gf5M9msO/beMFD2/p1YOAPrmJ1pTOa9QzoYKImblXvy4Gxj7jPme7b7USqLQZbkXc7Uw37
QykoKwezBxKFaanos1MAxKbQcFlpdgtPxYpdpQou81TyjeTDMSMxXIeygqt3UGa2jvq5Y1UmBjRs
SuhvYxkuysToaDADwo1HwXCMq3sdVtNDIpFgPyU+0Ju+eInV8kbLyvtxQDoVMD5gAZqvSgWBm4GB
cdWWauFmubWT7exKKEn37Jdav/9/UZagyYo68u3JCRpQa44mv2083suT4VYN0gbqRDumahm0evvv
vcuwWXCnyCyoQOhywP79HHjRMf16l/2H1/+4y8RvrMMUqO+6Ii8uDe6SHzYN8RvjVVRR390bv8yB
+ZeZODCd/REV9uMiY0S8WLaEtngz/ymfXVniyn7Zh31931+cjqzlakzqcr3NLeW2F3ZJW4GKVC3M
m3RqwUWjDloFVXkq+vBGEulbXPiHsB1uynrgvCdUXU2YC+jRruV82uTavLOiwFFT0zXrZo+8mH1R
jodSBpkt6/eWVnVgUzuZjoZoCXU/qtmRsAgyMQui9gjPElTuxqXLe9p0f7yOEg7qaRau1RM7qyC3
kHSvH9LW6W3mkdNYJeuirhwzNN2+0u+VTn7EjcWE4cPguC/mK8z9Z7WNXIVNTUG6MtqVz842PnQJ
QEOkNyDP5DXd5E3VqCVtn4IHf8wdpSmBo2pIhIrQMWPlyrezxz4YYLeleynk3onj+GjOyMMCQ/0Q
c7OPy/igSoD9KvNFY1wStKa84cF7r/ToRGAXPW5r7xHtP1RN8anp6U0mvcpadidyAAdDHjuTTWYd
O/NwcPqqbFZjw1HeWHPi1anhmlUpe1Jptmhvwb/U4nbqrbvattA8UImGUXsnGR2JJ/QNqemfbUlx
bb3EdyCif/WzvVBENNYcKA95anjQ/mbgiC2Sh//ngSN246+v//PZxkr1Y5v951Ntq0t8gqIuu3VU
lD9XqMRRKcb/2gF+PNW4HDVkkxaP2nfSyj+yXinm11njl3f8tTwVYuwztbCrrZKa7B2C9ilLCs9K
YFXHRNcoKj5CrRxXWWMu/TQktuFJwuBYxh1QCdzBWP8z0774nXk0bP9FioJ1Q+mA69jYWr7YqT5z
9RmaXJjSNvf7VEncerYOWRLftTIWJHKV8nyoof1ZlBOILvh8ahNMtAyS0UQWaXE91Rm63txCTl5M
ZzG9GTLBBUqXFXugJKegY6IwEyzTS+UGCSVyenPdiddUeRFQ68ubwmhcngMWI3r7nPrwHQuBfMS4
mlg/K1rHmrvb5dgTa7ll2GZd5xifyqk6l1l9Vyv6NlBkJ4NJoBmlm9BvbzQJGXo4Ba5oo6dMgK6E
BUIKvH/txyy8KuhHcUy1q3yICil0Km5j2WL1MkSOmYa3CQLuyHqYrT5y1Al/eJLRK1pM+Nhv06RH
S4mGQ8xOibCvbOm6sAIcAdIMZ3/M91rYvslzykSRtXF8K5tXCoONjUktpOd3kMgLm7Fjh5LVV85W
rB4sI/aAy3hMVmaMRbJ4HhnPIkhYL5ssrRpWSj9cR6R1qXyJOhfkh2+TNNq081kit8swXns1IhSr
V1+aAZl6hiahWSJ+pILsn+E1pnYc2vAQpeqj3IA9lwmWyfu8QloNsYFvvjuM1sGs82OmBVglEhIJ
yHIVVIDRXL4OqXTMJz6BrAFOsRn+i9XY3LOYhFRZpf+wluPh788g4+vS4z+8/scZZP2GlxuHNDZR
evFfMgH4R+SKYk3SZWPJDuV2/9mAxHFD/IuG8k8sZ96fhxGFEFYptjPLEvqfwRSEzD7na4nx8x/d
+OIDVfQYDDUmB5LvJqcFVpm6/RMz1tGVrvU9qhAMcMj8Vks/5smIOvqV9ckGGFRkb98Ia9xHs4wK
86UZb/LxFFabap/gqqFrfuLpk6N9f2vyFFZE3l9EdxD+hSmitumN7RTtjQMA0Jf62jikLnK1Q3PF
8Ogx3lRe5c2vSu9WVw2Gh+66oAmyIXXvlZ5lL1Fh1+DsNyZA9uuMYGTivMSa6SvxosQJEMYnv+Bj
zekFHnPI9wGP7Dp/M3A7Mkd6ZuapAUt9SZ/GisEhcb8v/j1qTOLLdajXteTKEaTuY5Y5/M7tW4FY
79PQnPLNvE+Hffqk3c3n6NWs1/H6/WJvKI2WGOv3bvUAaQ0inLFq3cYxVjzTUNyIveS/AS661Yo0
sPV4pzsMusez9U3bRAft2N81p/KswdtNLuJ1uprxfcJqWKOJR3nYk6BAJE/ncBxJnPyndBczcFxN
+2Gt78FFnpoT3QK/9au5zvbTVbiWIBXOx/wMNnBtbHUAi5fwTRyqfeYkB0jBq3kVOdWaULx7pu3u
kgGDlBq6r7IZj903zZ2c5KTuYR7tpdvmM3tIIOJFJ30/OYQpr19zt9hXF2V1fWWwwHJ7vKtLZUYc
Tfw4gYj17/JH9aw+6/yqH61nyeEXbeCz/1zcz/F1Qv/J3/gbsl891PUIChI46muoqDBXtXwXQ+ug
6JrNPTdTdg9TKLhEpJ4U2zx/QtMVTS9Z86pr7sByN8DVGbd3o5ThrnF0YtnmepWVz+bw1IC1F026
qmXk2DmCw/5eNbe6W6M6mNprmfJwihqHS0UBsLxkVGxqljWIpAHrkhBer/Nne/1BGC60sN6F0jsy
1pC0HcgO0ofgLypr6L0mh3m+k2MvjK/J456KY00sG286wRh96YcH0r4zD7OrVnnBnj+i0hySj+TD
3wks1ME215nayjeBDf/elYkUa96VPbNo0Bn+91zwYfTskFSbaUcuwnMaXAv1KnvuL8b9QKP5Arwr
Z6fCHbceHo1xD3GvwHBbgbgUG2OTvJYEJMnrB/a+q7Tt+VStu2xnMU3Xwqesu/NTFoGqqwTrlpge
mgO3I5ZnyWrEYhgzJok3MHZ12zGG8lRGBBm21ZH1hdS+26ZL+vqW9Jkb41w96jdhsLfW2nPxKL1r
z8YzKuyNfc7vw5fktk426hb93K3/Oo/r8qX2aA+62sNIURqImTGIb6bH+GXh/xHWM7wOqCBgGGDo
WNva7WdoOUb4Xui7kDy0x+Y1/ojvy1Nsr1v9ucHktNG7Jyjksr2bNuXq2eT/AizWr+oUXgLikdV9
R8oBlGviHwZvBvci7TPyz87asOmOYu9bW4Rz2Vp17YdedtI98ZvGxiq2zMXJQ8gYeaHzgGG4JaSo
NPCFn5WTuam3SyriuI32w4dS49p7rlDNZ7Ce0ISvDadd8ZfOL4hX/KdcncoV6UL36op1EYdhyBOG
TI0s8O1GbCIM2Jwrrc7fd9v3BXsYvkNfJCRinUD0ltfyjXaHVrmDZ2mHHLFJs7HHTa15av08LOKa
ifnLDQrJdfSUOkl/yDagXPlLGtc407KKzd0E/WpDPmaCadHsN4VZMiVZaW/lcX7qnOSbHq7zwBs+
sXViQEHJQyXCX9JmyZojlfnCIHNCMNnCb2088Y1cpOCJukZ8wH1aPT9/E/phAkFnQlRb88teN88a
yZd8XMHTNuauu6XMZUc43s8ftvLeTbtWZxaYaa5SXMo3xQCoqTz5wIA93UtOqJaWlDr5ReVU3TSZ
49/YuPevlJ11r14me6MpK7ErJbcJ3bFzmBRNo8M+MJc/9X5cq56PBJ0ejWdSuqtHRj5Ow2q+2PiK
EyfOv3e0gg9iaYNkBAOaCbTx79svC2rFr+3Xf3j9H6WPJeMbW3ozwzSX/cOiYvsh+JCBRaE0hiMl
mJZ8t2X/Wfogy0PVIcTvujz159KH6CIVwNRSraF7Nv/JmkBTKaJ+KX1+f+vfQ49NFUAWVd/Pmg8z
gF6XWjPRXxCNBrJF7DK/GhLMQUX/YnbDZiqalQA5ExZzgbPkLuYE7K3GSeL63LPE7PQPSbZWPng6
VPUY3J+akY07XjTPNOztHOSemQdHXeRrI7svFX0dzoeyjx01Lx7tLsBq8GrMxkY1+lshJV4m0qty
JBI26s6kY5Mp2uyDSn5ETL+r2po4pBTAb6k+aQTDFjGHl9UtTs5daGfnRQxrjLBk9ADja+NF3WU0
Tf4z1psWUb3fG4jvOvtcFsP7GNUnRAsrTSovZR/dzfrs2dYARqN5kOr7ocl2ESMbvaSmmicGk3Oj
3KsGC8M8Ti4+aetmwZM4htRBAhp1QjVYYG1oTDexYVBO1aPqKwe5Kfd4wtTVnCT9ruJbbKEEHKmV
3dYGN4G3RXGENu6hNRz0YL6y0pHOhwRhkVtrU0GkMBTzwSblXJDqN4h8R+PEoJplSWiuDBQhZf+i
6fYuNB/bJKc1tDbxTABO11kdIb54DHQRXhlyTTGR48zF7ZzqrWNKZCjVEdUEFPC+2qRG+ZalZO3O
rEzMzkuT+bMQ0j42yO1N5Us7a1e1zIzbSi8KCpm5irzY+IyAhw+heiiJkWBnEYXnPhquNVh/iGMo
Dkz4jn0Y08uap1hQObBzAj4YMTsy7PI8p4gLrKw5pzL+uXQ+dSKT3DwKPtQwuU/96igUU17HNYIY
pejvWr18G7L51DSGO9u1N0jNfSpJa1gdt6ap7foGgYQgRCK3iBitu4thZaEzNjluQPNu7MBgR63x
3GsG9HnFB+IXHCareMmYSOmE8CWKuVY5tWs5vUhGQJHop5MTTorD/P9gx99Uf9xOlh9s5mTy2jR6
LsLGHbPG0e3qpKEI5yda3EaCO1Sqmts5o9LEL44O/Sz3DQF4MaoYPR50r9WAtrFqq5KOhrRvEPsc
isnTQ+0JA0CCBIRSSS/5jYym91j9XOVgk0sLp3az8RuqdIvNXiCObE78bAOUEfaHNqvxa4Hbbwhe
i4b9gV0dNFT8rQURwORDxfHflbgGhySiTozuKxnEd1lVa1S4N3AO0SekaCYjVtzg1xMyRujQFoxZ
uLQDeYfPPQs3S+gQYIhVMw+EcRFLxqPekfc3jjdGk92gm3JtSePSPBgZtWepBOwrqvFbPja2m8bh
oVFfBpVNSD/1i69hqAjTnZACaXtJizhOaHHShgJ+Dv2H0DbPiZ7tprbZ5Zm/iwXJFOS1Mf7dBejV
o6w6droM9XG4VwLaHDxnJGptw2k+TcmLKprr0Io/ywozV5eTccUtbFdzRDrCQHYJaxRjUQsb0n3U
JMF6igpCoGLr2DNBI7QTtAsy0xNYGPIKo01o+evQJ0TiX3xhcgcJeGio0onTU62/nxWw66aj/nle
yYu+vv7HrMD+jekDXEUbzy+5r4K7+MfUkr36sm1YOn/L+D1a8M8Lk/GpuqBTEFdCbeKa/XNWwD3J
70mKkMK9iX7+H+DZYFN9vTDZq2s2lGkVhDPa0C8XZhSknYiUvt8qfXVVjCWrP8itA9O/kWVkylJy
BC5uLEtK+mv4vbu0rFywIAetZtloMpBnKF+y5DQK9TSN/VNZ3OiMsfquP1Yofvxm2kl6eAs89tZg
X9osi9M81pigkTBeNF6tkj0zFC2khj7dEdxGuLreUJovRSWG52F4STXYu42JrEnvz0Vas5ScBgcx
0jvTzdtxmN3e1IGRELIZGBDkeqAMkiggS6TNO2gOh42gE5ul20/Igekra/yAmu1vJvs99HFYErHd
xNmthC5QNnJgruIuH8TNbI5A14CE2D1Hme/fUfxAQFB3I8+yjwI7zeUHix4R0PN9q4Gf97tCfoLr
PFhw4qp9VFMifBazLTvFXJXrBpirl7EOMXSk9wYEFaWoPrpwolHVnShnRmLll1pND1GIrCln24jf
90GdH7Dh7GKeczLCSGeyNupsromXe4vxvFaAOgYGIUUkO3WfOLaZ7UK2/jNB15VSH6S4ep1SyTEz
XiyK6qnnkY9n7RNlwr6t2gvjqrvWai55SExONZjuMC8M4vxbNRzgbjKiJP+8Qo2XVazvufp9An1b
LhVyDMs2PnFhMaAkQLdi49zU15GVXesaK6ah17ymqB4FGZNRF1frss8c02T+JAvSYy3ZxZV56OOS
VIH0qBRkHfWBvZlL2pIe2Dz9AyVBbnoyCOWI9JQuwWua5yfL9w9xSwpU2n5KmnyrV4Oj1AMe+Fgf
V0i4DL5L6kZTK0drm4Ybud5n2avSxq/MTSkodHnJHkwueUacyWCgoE0Q3YVgN1LmAI3sII7fYSjZ
mn2+E1UFQqS+LTSFSQFGzMCodg0pecJIb4IcTofPZitvlRelVm8UackLN7ZKU78ERYBKFNPBelQy
Rm/hi1KUN4aGp0rnM89Hvr2uSnvf+pBvp1AhZkOBHRVKBaR9DvCJ6XWHJGRYFusqG3afTfuwrNwH
du82O3itJ5NG7z8UsDhs6NVwJDWIC67OxudBbxB48GwbAGEwOOD5ja41dv4Zu/8UDcCIFqCvi3Od
f8M5el/LBI1gt4rMNnRxzJiPWapcZJ0YnV6GPEhKuc0jnKM7iJiARIsQoVskCQXahBmNQo5W4d97
jYC5EsikDLbOgtXzsgT6u7UXGMFfr5H/8Pof14jBNaLTPjHPxvjIV/nzGlkggtweoHiRYtmw+H8e
OYMERZaPfouwwy+RcujIFi6hQNb1fRr9D64RhQbul7br+zs3ueB0fVnqK18AIOSVckTEQbDNZM+y
HxtlrwPoVcdNqu1Aq7NUAUI++yfTX//0PeMo/0rVWK6nn5kaX75l5pcvrKRpPiSNJHkBA08chxA0
43WZ7A3JmQlf7H5fwr6N//+/ZOf9dXv/y4/Y/OIpSAqw9K3hS56FN6XamfbZ6NZ64TUXGBcoojpt
NZTXPaE2hNOqv88g/utXV/+vr778GH4SwdnlnCMftSUPwgrQwlWlPzXalmdYculLUT1X7eYDZSym
JoV9PHqpfd0cVXHkf8bTGncSWHLa1Pb3h/S/v7HFwPyXnwOyxCUCgsKEHciv7yyOhZar6SR5cc3X
YaZVqsQMEcskIzmtinqTq0AAlI0YUEPNZ21xCamn0d6PCKeqHZ56gi6baXIVcW9kWBy4c2tQXdQe
UbybKaE1EshDlDhw/YhrUPYS5nTfeVDjfV5CXuTi5q7GB4C4tkQ/+tTqb5bBjBFVV99jcIAGs+fU
luQPtrQVsgP6jZlhaIUS+JrgwGYvGs8vEdNfBVn7Dq+MkK/BC+qt3K104krwkPXPbbFF/J3giJDo
iM+DuI/9c2/djtJRZiMo4q2SnzJzyy2FvQ/G2jcUImjRzOh25iehOykTa5+JLAAJwsjydwwhHNUe
e7xevWvCm0LwBZYcLmlNLIXDXDZXHLO5tlKXrkuuN3W1hqPuROpmxlBqsIVZq2/Gxb8d61U77wKx
ZQw7OZXuwIyyIBama5VkGXUFLTImmOtAFKkn3ULcqRz2ihojyOERTCey7/lbRmTafZK8jPv/4e48
lhvH1i77Lj1uVMObiO5/QAAErSiKotwEIZfw3uPpeyH/yk5XUbdrWhF3cLMyKZGieM5n9l7bQEfl
3zKfYA25kpmcy/sAcwvcRaIb4/cE3gmBjFzM8TaC3HPSvXl8nNFCt7AqXoYCR8rG4HVpbjptsvIk
0DWJ09pIN9JsJ/ONVq15ZqP5NKvrTmbawJJ1b5nHFJHWiJ8WoUmFdtie+r0gPovxTczuJmGgvJ1H
V1JP/SMfdC1/IBksPoTmMivPGzBr1GjFltVziuW2mRhWgvY2Xv69dxIwQsBRqKdIb0HrsOCh/+5O
Qsb78530F4//dieZf5BUqrG21AFac/b/cCcRjb5ABbDPSl/B0xxU31sbiLfa8qxkU1xWpD+2Note
2MJyS5+yyLb+wZWk/nZY/vLMrV+OJEUKk6hv037T6DNrqJCiMydqwLbUrEGkuqkq1m9Sc1RNiDZq
CUXGoN9HZ6nGj/A7mfl/ZAkJKIF/HKzyXqu6QzGDdvHZHFXgXx4jn/CrUavviri84jfBTaXu41DG
MikQrbKwpCBkJDZqIhYfY39JCJcrpKZ340y/MRM4IjRdN1FeT97kk3imhp+ZntmhSTYTCXmjLN0Y
GVWpj9CXjVZdvqpmSJzfUG9kwwhtUQchK5lWaM+M2wNd2sWpcFZC9U4sVKSSKoFko3gyyMZspvzY
CRNbLesiwp2DQ3eVJ9A1Zpu5VTg6qnLR59c2ZlbI5KhK5RWYLLeXmk1qGL1T6VSZebqzog8SR+BP
m4dJJYFCmseWT2QuXkJfIxAFY1Ig4B6pWICN7NeSehuVUbnqNWET1AAB4VpW8WNLsHgRRc7cIJ4E
KbdL9FKxKz2fPFEjQDFmJeiXEjKU0joY4F3lFE9dP3C/pxkRMskgfhkF3xHj6C3smIUNnVs0/puP
kxjgUbhSZWXTRAkABAWssEbsLpnm/COxig6+Mn0GCQKtYZJTrFHNJaoKkbVJ7qUFy9VpsIHp74Bd
OX2LkgYlNiOj19n3P7NR+yJk4V0jryvBekgIelcLk/5giSOw+ncZ5yuUwHhVRv0dPCy7AFNUyYQW
cDkBZYC/3D2lY0PBre0klj11vEBqIoLaAPfgU43QeCu+vkHec52ZEyYNirl8AnBhgpexhmSXRuox
yMf7NpsdXaYNARBuTaXT8LZZeFoqan08GutSEDZVrL/08DET9nrZ4pTGOL40JHEKFSIQnQZ+S9qV
54SZs2KEX1Cls1M1yGJJJGsfRfUusgagPUvAKDeRXOf3TU0+SSd6bcCEdexYfvE0nVQK7xJysyVd
von9sF9p/nyF4bUTGu2+MG8yMfPmxnryjQFBVKo7SHbA0uj7RoK5QSa5tux12I5K0oCZj1Q2UlUR
grsxceYZpYPW7EOJ6EqAji969lIu2GcgTlmv7NqWrViB5j427ivrDXHyU+hXG7+e0CWNR3loDm0D
ZTUT9+McnTKGDKLAyptXNvvSc6OTGdueOg1cWEU4TLzMH4buqnaSQEO46WAU60t844QgXBZvcQFw
N7XGyQe3qvnNXjR7ZzGeZxM6dWTiccDnzWpoymLUFzObYS3NtlUXr9WZBt7Eq52LFQSn7phT0cBW
ewqUYhdzc3elOBMpHppQIkxC0TIYXIp+DPWLQrMWxfwmV4arKM1OxWQZm9qxzwZQytGmAAI7MVzm
GawRK2sJQbaa4vld8sgi2PLQym4ma76PWokSIXKUit8A1GFLGFINxZqO76WpzBafI7qkdEi3taCc
Jal7CsfE1eXaCZQJwqx45eeHf1A7JwY//2qS7SjgR8EaJOrPSiWcxKImlqnGr1ay3Quc0rwl9noj
BpljdFj0iSEfwF6OzhS+ikgx6mCnFgROjQyaffOI9H2bA7Zs4rXFdLmGEls2qacRLZMY76p4J3U4
KtgMKkpgD6zqQ+YSA/sKUffUjNrfvJ0KTmhDW0VY2Xr+VUHLPFKKFlH9iBJtaxFaKqvVWpPTg1Y9
SBNJly0Vz3wecHTl+DqSljBb8V3XDULBXmrQqC3Bfz0LZ9Biq6pGAdLoq3GuN7NM2JL6IgrkK+Yv
5ZTZ3Zh8hM34XJfJXYsAtcwSt8GGXwfzBefiHu8TUlEqPP+xVmV8j6Yd4v8zxfEIfP2LUMyfgdy7
XYMu5F9dtujgkuBaLrvM/9hKK8uE9OeJLM3Iz4//VrYsE1noI4w62Xz+tMI0wEdLoBlZmaoSi0wq
kB/LFlmToDeCLvkqKv+xbGHbShAOslSYYsuw9h/ULbL1a5NH3fLTU/9lIpvmZqsnUQ6iPWm2hfrE
p4MkRaY6GIGBv9tRZ+390hOs3TA/i6TNdjLOOjwX2RA5sQivVmnRdOlfdKVDXZPsMW9RRsdbPYsu
Wp5+1gsGRMErQpKv+ZyKIdamVnvi9TUrQZfZelmho9Y953t5akBC5JngaKjAZv1hIgLYqEj/xvBT
quqd1SWer1wsi7w8qDi2ORJN043Vo1AOcODDwqmn1Ot9bWtKxjZIA2AcGwNVQIrmwswQxIIQhB+7
aVltzv2zCPrfIGt5PrV46lHC6xREonEvzI8w6WGjMcMqG2aUHbHkaNOzLH4duyvIRXcQ5Ks/G/cW
BEG8J57ZEXY6DNhf2nTXtYKnNbQyOBEqbiSCNczQEQfQa2yGZkqcFRs0UI8kq0c1gRzEYtaDBnL7
sW1ngn70tTiScykrr1R9uJYBJDFGZB1M3lnaLv5maCWWPu9S0XhpTbh+IDT8SF3WTx+hitoia8oD
ACPMkg+WvJFw0VojCKlw2FdBeOi7YMtYVl71hvTUSTG4Ab9wu1m76lPk+n27iWUfuUbjZEayH0W0
xFXX34pptICTrtrIzS+MrjW/mf2b3A/Xkq33KjAs/PvgxQPr2ESbikCRCee9GI8bX8zsKH5QgAdU
Q7OPrH3CACEXlJso4+eUiv2NHAISbuvgS9Lj+e56V9KX5M8Zi/6Svu7fN5iYjUHihc7tGvTrFyou
igANvVGMrKZgX5uUycWnEWzn7ElMzJPlk5GglW48xM8FoNOUnFtJ6T0zF4gCAAgpBLfBSMps9hzD
4kojdD2NwLK5c8Y44HeBrMQJDF4T4VborqVp0ZtW6Hx8+Uns5o1ELVvEnOMlcl7dl2+zQL7BWLFS
w/BUjYqTkKJYtT4dt4h3K3pWlBdl5mJFnEPesl++NbwJUTJPbtmRk6oKAtqAkVOffG1WMpAJIYhS
DVQnLWMkkF+Nnryk+KIOnqy29si3mi0CebNpW5AeOHUjrNpXUcfH3raPBBruBYOYaTzTC1ghMMRz
Vj/SApBViPHAKvYZxJ84qVmEKu7EN+2G/FDOol0CqWkb6S5v4tUgxU/C4mCCUFiM0MD8MnvH2OVM
QkZmQwcdvnFyZmJyrFhnujgnm5XHpMyOEePdcSrxYZEV23K/dQkB92JpkzX3JISks2WvFVMsywyv
fmbZyA/U20LXN5lx1vXZHUlx/PdeS8j8mdfQ7prS4m74D/AqWt/fJry/Pf7btWSC3ePy0GmLv5mT
vi0KzT+430iW0S2ZXv7rGPeHbnrZW/JU/nv8S5P7fVFIV2PyGNaPGCNIZvpH19IySf150vrTU18G
CT/OHktJagu1ywCjJT5r8+wTkyGVl9V/AXO2CZPS6wTVbuitkrxlBqjmbkm6miAobm1QKTLzMase
nji8eAhY+BJk0gJgRA75lzrxr3iBcK5X17yIHtow2Zh8GseoVxlyjrdhO7tDlZ2sfPzM+np2hiF6
wv7IiR32d1VkeJFhnEfLmGhkg12saFTL0Vs5fYZmQsgyIcZ+uFYIHNU6YxuOcD5b6c6cYk8nW8Wo
obog8xeL7pQox5wKeLC6FyI6TxMTNCXNvwJJONt2gZhtm6T15ik4CkDaZ1yIpUgIwgxyRUk5E6j7
rXRfpcpRCDIS31TbFBh2DoQaq8CzVGRzSjDoUC0sg8X+MuiC64/uJXDTTtr2enyCl8XEcAY6fM3r
eymqyO0kFz49yM1tqNRuGveN2wCeWdVD9IJiZh0U/o0V4yUJ2uIsNPOdIWIpDQQIGmYgb/OQWWOU
goEod2I3IkAo9yJk6bzuHoBzvEmI9uRGdoSiPUaZspWi0JlKdK0ouraG2JzaFq/o1LwpIrDBMpXH
VTGHD6lkoClQb/VQuwP/Di6qh0gG2oWpb/kUtEF+8KNxTfBjuooikCai+QIkpp1hUKjceJ09DU9B
r93kUbarEU11IGqZcaOKhrEXWNuAy014933DjkukH+D7NRI5Qeo3LVGYQvuodqE9NswJQ8ecJ1tF
e1opuq2OE7ql0muj2RPqlzQ4i0wdReGUmRhS1L2sDwT1+FsoulgxP1MDH00ZvXbp9NSWPj9WpjvC
MN5DtiY9z6ouZksgdZvAMaaYWqW68Sga3JaSSItqhPqTP4FeKytyCpLwaVIqhEP3vv6ug+7Hp+JJ
MNIMBdtai0BK7XI3gyasdvNWIUHBbUSDCzRfGYJyy5J+U6BHyvfgK6b+NsfhTp+BeU8uT0lHUAFZ
ntuO7AiE7HmztFp0m76KyjZL9Me8N+7VRjnpzWRrIuz0Ya4hviZrbQrdVIjX66Z61dpdKKcfakee
Qy64C6loYWW2unifKfIpDM55rTxqMZH3vspOIy3Hd6kGhhHTyZcarWoFjLFRiSwzZWohrkGhaTb/
sx2EWUqyqt7EuulkbA0lwaQsS93a0j7SBfDWEFghfcgmEmOMOj1qp5TmiAhQWNHNTCcXSeTvDLnN
C1gZQE4sECWqb9CBow1lF4DgbZcXhx6tlxA8J3LkJWLwL+6TQPcvNlpJAXLGzHRhYP3NeBd15i99
0l88/tuFZBAsgMrEUH9XrpiwvYAialxLuO2+ilq+XUjqH8g/2TjiwCWtgLjD7xeS+gdPVFOJI+Dv
TWiI/+RCQnL624X000tftq0/XkhhXcpppSvJxh/CwStCwk9UnTNxWIAtiZY/T1mX3ppCcR4jhVzt
/KAbCx70LVd1FONEa82yp/bPQfsWoR7OoQCMkIVghKsYYbocr4Z08M3kpib2YjApBSuYd6OSjA4e
uBBleXAjCfqXebrWhuXqCUc0W3K2j4+p9RzHmTdlz5bf7KKJsUoagHWIUb+AMYVvnw7xdtJTlzfW
iYcRDJ9vK+rwBORn1QeTI2bLHrMz6UaQr8fTBwxat4isx1FV15pkHkKCyVUGJI3A/KBCQmpZt4MG
PsosGKroChA/rRtsJdI2eTecaAbcWDHXvtEWdlIHngjvPwQ3rpblOQ6HjtG35vgFO52BodSsx+tS
Gg9pkzCeLB5Jj4F4JG86NfL8NqU7fI2Ygwe0jnmAZjQuGdNI2tPIAgKlg7bLNV+BlWCcQbwgqvsQ
JwiLuaoshDHdKZPsos7FxgSuPuUAKQXZWAdawLgsv8/b4ENL5i3d52bi56zMllvoKhHlsh0n3T2p
OKt4VNPlNLmEIzQhQ+AEG6dtYqDxZdKYxYzsmLWOkXA3ZRh5JhaPY3wzMw5Ev7nvrMiNi2TdWBJT
KJJVlHFLFMBOLliiasqWmtjO6CtKfyJH3IzcrOiQ8jGU0uI7FfFwgNxJjUv+m/Ex9LAuEG44wqDu
/UF3ira8pfWmRdDvk0hA99LdiE3uaZPlhq3oBUnhBMTdwssqj4kexh5WSZ5MuTDhM2BH/YufmB5J
CMdZDLdxB6TJxxok4dUUpuI2rz7/vQU4cCPmNoZmcoIgvv4P1ACQhL8p9X57/LfzDpC2zCcHP7Cy
FNnLI78X4JxlcHGMP2V8jGS+n3csu82Ff/ObUo+jUF9GVzJzJoZY/3AuJC/L/R8L8K8vHQYBUnoV
baDOyfrjeTdE3ItiiQ4KlZrX8Cs7jem5GIY1K6eQlFT9mKsWc8YxUW+yjtiTbg6288S2oKbayTNv
NE9d2NpK3hwGUqQUVV73fnw7hiIFuLTvEsBnbT3ufRlJWpm9FMzp04X6qfl5uQGcs/MXN50w7edS
OQtGeDZU9OYjsxCGPReButcdeulLWmrSAorunbIhE6Gojee6Hp86Qs5Xfjo+G8Jrj1HYzJLdnM4M
zmX9M8yMV0lvQidMww8rUey5DF5VmKJVIp4FodzmykkewPmYiddYbNQHcyTSSXlXZCDW4PftEep3
RE9RW6qDQf9SwNaXMd7EJfSrQdAvcmZ6ot6jq2rBlnYcbmN1rxTNtmpYZSjmo4DKPYI8riJlF2NC
YqfIycAFmfhpg1heJxnb9o4hkypsxvBcxiRBSfU6na7osBBlrTtoh2X7UPjHvGeUhv5XFkK3NMzF
RMxU4NaqPxSfQZ02HDvINKRArkqIblUbr0XfdEOht/vKYkRcUUxiUDQnu+molzE/Uciq8q4QLSYL
GrhgzenVwJOg6qooBX2+YHk3YcnCzhYhKfD9xBEhh5s8sx4PsVi2l4Few4oAQFTjQYQ9Ary8z9NN
GUtOx+MZnhcw2EZeUhbypTPdCbQ7fbEojZdgCTTkqUYSfMDZwmjQwBxD9GgqB0zka19Ibb9CHMrd
G5Uph/mh44qdW2APKN1lzUsk0lx44wKR4AUmFCbp79yba1W+FiHgwgA0mAAyWFvHIkJTlg2xeMmG
m6x6LCOsmy2XNhldkdIzk1FtI7lpyiVYF6J5hhMi5P5EQgpyj+dBkOZs2XU0ePmEGrtSvUzE7YHx
aYnG8+fFWVWs4xRDomKjwXUV1nNSX9osZxyYlLsAbd5R0KPDv/ikZTSuqSr0BKRlCmPvv68sxd8i
C35//J8n7QLjVr8eYVBdfj5p+SsdzhiFLCSWP8fs307aRQIHUALxs/i17vxp1KHobHRNSkuR+EdD
/ieVJf/+15P256euLifxDzIrPxGsvhAUdaP1OFwlqmrXjJMrNaPNt8e2GN2aVnocFYKjLLCqHaZe
OCXk2SIyVUqABg2Ef3h6RE3vfGPalFrmpBRrWYcaP9N3xYg+nyS71Vipm05LryKw2ageNn6ZH2Dz
u0nTb6cYJwksWGaTFiSrenSspF6b+AYkHDyMr2V3sD5aNk8DVqAswqtDHvwuG8VLNU77LmKe2Ms4
kPEAOOQrrDN5ZKyQuv7kr9vRcCrLuG9IEWEEPjLBzB9aYdpGg/bWVeKmMViiDYQCoSUawnTXlx3i
neC2JXxJywknbLroBe6ELGqE+FqfAiLVMloSZI1NrJSehfybPMW7UmbOb+ExXnS7GQNmazh1pNYm
xX78aBmBxD1KKomda/FslgSQ5COjAHYTAWd6RgaLeG8k5yi4t4aOvHvpKTbelSnfTtPsyrV6CJT5
EI+IeTsGOoUVlDtTTIHcSv4H4dxPIWxTubZey2XXOSbPtNLvctQ8WDMBCABFHTlOV60SyuT4+h95
xnEgjldSKG9IXVmFUvdQNuRbhnUWr9pSz72oGbe6Qbk7avp1ghFLVt5RBFpNYEzH5mPBgo5mwkOx
Hje6njyoc5LuheBNFD7LIiD1T5x2Ik4rL7YG4FdxzsZ3Np0+i9dtbOz6UQlXQ9OdSB66y6LuLlcr
bYU160JUIsTPut4wMNg3tbZuRJ+oRqrcmgO23auitTPVdg8C9VoQ32IQiUYwAuQPWg6c4Exppoiw
dShzvCNEuLTQ1Pz2DoLNYyrlDzWZYGLISAfm7apIymuhSm4go3In3Dyb0gekDuT+kK6G475LHBTj
6Jfz7VJq10JiY5BZ5Vpgp7rJzKt2kKCvU61xSnSHHNnerOA1w2rEqc24e5KRh0+qKxB/Y4zI0dJr
ZoIrKo3PHu6IQHp0Zck7JckOsh/dYISwG1nZ+43xrlcTkL9xHQvlXjbDLRCOtQVazUj0NXPHTR76
jtkBCiPsLU+GJ97w+3mQzqPQ2C35zKGke9MUntTRbLlMlGvezwgkGwj17bAbAn5VMWxsYd/SQNXo
B+viUgzYGfrsXLe8EOzFDNe3mRY+dGnhtQZ5rE0X3PnIi8JJPwmhSgMxOp1B+g2Ys4l6SYZeFs/F
RxFpdtu8Skqxt/LIDQps2ezHNUZwheCfyzwJ7RI9uZ2NsTuInAkIFQagaaIwnfC8v4Wj4IY59mdD
9rIm8kxl3hdG6cqwk5EcYHFCGaSm9BraXsIBEEvy+yxwN5oSlnF0GUMynaXRWKt9+lB06ec8CLwd
kdrhKcQCrLUGOIb5sZtobKbimOT3PdVOduL45bcU8VRnkoUSKTY0un0oW7CHFTsYonWjaC5+LBY/
RbyZsBJ0Qng1U8EJkwlXFZpOdhvDKgXwR1aRE+ozAarlVlT7k6CP51y3TvFs7uRc3+kqdqY0Ld5M
QbhjRuF2CzRbDQ95YXpGVx8rbf40Se0y1ODUd+ZntkxhZSRQXVA9aELNp0V4qJDrNyPhSDqM/xCo
QyYc0oGxmDHqz0Yr/rcY+X/9pINtvk7R34sSL2GAOOjnP/7XfZHxv/+9POb//Zv/+vmPPOTPL+m8
tq8//cHN26idzt1nPd19Nl3afhvZL//y//cv/1yE30/l5//5H2XRtK8grD5oCn9ckDMyIu3YYCKg
sR9gSfD317tq/KIL/IvHf2+ksONIGKJMExcTwfc/NlLQ3jACE4/BLIj5zY+NFOpEa1Eqyt/sw982
GQqTKDYfaAmxKS3SwH9yvUM1/eV6/+WpL4rHH6/3VBUyXU/rdJO3FVm4KNHqepsaOQrckbl8Xa3F
ECu+7kUIpSW/PKSKZhscbHGAOEtUXRE0dC1bDxGzlDF8ic3KRuliA7Va0+wcl3GthXkwFKxr0aBD
JQnvNa/iRUm2jTEjhgGZv9j1heZsmF+Y9KwqcXJSS3lZAKd9JZ+Vqb2EBmxncCtshlb+YhXhNKug
GqhE9ym43KFWOHPGprNolDVHJarC1g20cBH1iKq9kLuFvjtGDShdTT4yrxFXtSw+wEzbpFq25+AD
VFEHiOVUCOxkqiU13djQHQXUwnVyDpKJhBAmQlIhb4pWdlPiCxtZXIcE26L2Omm1fPFlc5/MUXEr
15OTS9sapEcXxNeGCXTXZptqlJwgKw6SfBKrYpfzPRH95onP6ONTHeKjuTADoI379UzSo/SqzUi5
Rss613FW3LQ9xXrRAgyoldMwQqKsoX8E2JCE+1QlAChBc1wE6CHbTWsV58pMcJqB+geWjZPmaJUp
BJKIYAhmOwIrjymdLiVpTNnUnenZ7YLlQtm8YsqFPDxZgCQskaC1et7NTfqSZW2FazoA5lp1JJgm
06M0Ke1Om8fLFKrvoiDBnamKUyBk4iquGrRx5XOq6l+Eqn0JOJ8iZn6sw8jlsDUwc83wXkK4/Pe2
FYvFksNd4sQRNXLGMPD/zcCaLuC3Depvj/927oB0IywRZj9nDIfEot75NsDR/gCDgj8fcY/ON/0R
y6T/wRoXcAHinm+n1bdzh5BcExkzwW24aohQ+0fnjr5gF34a4Pzy0n9tK8ZczuSmN5ONWN8ojdOT
gQ79ZMI1I1QnidY/s8Ce+puRBPEYUEdSIphhoLNcm50Ng2hNhsrOODVMhdf5dq6O5BJEN3HoSMSS
bUjf/RCQub4YK3aQd9Y9cKTKMS7qjrWsjYbEqaV7f92DCZJdRBQ2RCjzCEp5la7HvXk7PhbkFAa2
+ZDsK+qQ1XSFPXTWGpK7bZkVZ3YMwbZMu1SGMySslFW1z1YvlW2Yz6IGT2aFJgj9KAA5AtpWsc0n
z4H8fhjXePMcEMyO5aIJ3L0PEEAcKJXCSnCjXXkxEfXsiyORl/6WxR45ROllemnDVYPYaBPs+k1l
A2GzTRu5s0OT70h34wZTnBdeSLXZRUx0bebba2kzl5ukQvsKVG8Fp244Apm0TdQ0ZwYTy+uE+oha
ikNoU3nahh/EjbGPXDA+BFVwjHrBZ7IzSf2IyPCEJX8s2HGHW6W3x9XtuPMqW7enCAA6lFsbVhHG
yKFac0r3xMVd1GQ/XcP3+kRUvfQWXmoZ3J3NqyjX2jp5HR3xtT8tKk6oMa/ocPlB4OwvODRIVl9H
L2C29pyRJ64KpM/pTX1S3mKo76h7+TI4ji7iK9Co/oDP76rwszB3wT5zDTLvdjXYgmvsYJkn35Un
BP7p0hyrXQuSqmy8eVhP6Y1BVZt4+WXeVxzDdJeryuaZR+42XBviaiy20QvF+hXo3zs/UFYMLpCF
jfIYvBQeyUuetA8vBVovloor7bGF9nPsb4XHysabwUwqXZMfGnb75iXZ3cHl2fBWrbob/cu4zdeh
06L7afbSqt6+EcC64g2fJbd/s+DhAAoqtlWykKMQ7a2ClxkSwRWEmRetjHW57q6hE3xmduA1zvsd
T2ql2sr6Kds/VavtNvBCh1vDbldgjHkvbX7c7rhSiNJbyGO2dphXKP/tz8Bdz4fBixZ0Fd/jsbnq
rCg7B41UD5+QzadHwIe0z3aqugrtdjt4NbjT83zffQpvpnbTXvANGZvhaqjbZKcGtvFYHSNqhNNw
ZBGauAMwx2t2VZ+hG38S4NvY47a/aHttv2DBeBMb8P3jlk/kRrfvzS2cq+GWxkR47I68H01FImiB
0Zoi5MvS1Mn77IX2lnUPWyDk6c3164ezCrbBTrhbQF8kjmz6TcrbyC9a6cz7yBPcYEXfxk7YiVxl
+Sj37R7X9Eb8Uq0S1yN99ymyZWGFJ8sVYf/w3vPxvNE/Rj4W5roRGPzZvP/NUSKwd4XsEM7jynyb
Lu2NsQO+hL9IUjP7mVQ/ddWyP4l2soM/Nz+x5u0nUEMpmqimHV2hA22AmcuNguauT9/ZtcntftCP
qeaM3WlsXsrydbLaTQdLTGkJRL5INbv1dElxKdwihl93Y6Fet7RHaUBxu2bgGTLebGxxIsFxtFVs
SnJ6Fn2nHJ7N6VAVW4kvHFzm4ViQ8/2paqckftbkterfR8ZR5axKaSWN3fL/0E1gF8Btrd+o5HwM
624XPahwksT2bUg2/DKKXr02DtVeGlbKtnDVhdB+7nYwxmyGvrM9v6tHqBWPcIrko+zpHhrK6OaJ
rGdg3dZqUZcFTvMFezhfrNuNJ4QM9RrW2xdxgiqnrIq9eBeb9CV+Py2EqH9veQC/h/RRHT8rpQEL
Zmr3vykP0Dwxm/uxrfmLx/8wddR0iuUfILF/lgdMHelKFCjPui5JS/PyvS3RYEmzBf/OLvq+z9b+
wPSkATMGYETf8o/sSvLST/1UHfzyzLVfupKms6YEtxS2h/p9jKRLyBJAU2s+wtVdrSPRjZrtyKcz
B4ku+s02kWovHItD2MT7Tk2ubKAOelvd18gqfAKKLMOrwkdFwbcTpJGLR8dTp2oz9/VBN9sTVhC3
bI6lke2rOLoUYOhX1Rgs5gJGe+DR+n4bJvV+qC1PGqJ0ZZqwYwokyAWRw/50GP2TZsT3sfVcCOIT
awtXswTCSUgjD271ITuJrQnqh0GEwYsyjejJ77kBlp5iuqhR7fblZzHpx8nE49lGr1KL0LgJXeZw
h9Ls8QZO4Q2YFQ/tLRJ+FGXjbSu+ZsxvOqm4kju31claBXNm3hYENYDPHU6xoCMVSdbob/sSEoKU
Ia1P59nVWKc3UP2ENikgBaVeUTZb0YeC1Pbjoc3zW7MEKZj694j+GbQqXwxVfFOGxE0gZ6ezhe4m
tgci8VpEN01suaIVvMG8WjWMaoY6uKZzcyKAzTXHjMlK4D4xQ0P6LET9KfHDt2aCHhjVL6iXeCuH
bUZkShWkHYGH7XNUdhsNc73SZeZm7DlWmmerI8kvZ9hLXHev8JoqBYV07Y31u8xgZO3nya2S9R7Y
2FVXmU5UGpyZ4Z1JDq2IY0FN+9ruJnY+oxxI9zEKBkIv5GGnxLMXDqot91cRX8wizqvxEoPKcVhg
rRKjUlAW1Dj7x9rVTZmtNN+BACsrbEF7F5brF9Mr6bkMxLNV3/T3zHRtAsrQcxsuWIKVUohH8tAo
5DZhmIJE6kERLpuZgbSyPNplMSA9FPV3VqRA8ZjvMTbD09AKkgNrEr7NjT9+DdP1RGg/Ucz+aPpS
FKdOYg2el641VMzaI9tnt18VrNL0vdo0awTcN5NC6xrAi4wq3GjFiDYgNDzStcoMTB26N7xAgVug
jJAYMKpyF7qtfpHGnigu6jS1fOrTL2V9Va3p1BK1WXB4l2aOdiLcl/5TNwyboaquYdns2VWwpXwQ
Z2s9d3Kz6ubqzuiqi6VxTQZ8Xas4GJbvdrW0naXwvY/ym1ye12GIqFHr743I502d2R0UvfCUtpTQ
YEskc7Fu1dupQZeM/tjQ4FAyFRiqeK9n0IyM2mRiLUfbsHq1tJQzwB9adNuNsf/3Xhu0iTqEOVVc
MAfws/5eBoV24Jdr4y8e/72rVBlh0a9q2NoRLfGlv3eVGI1MnY3UnykD31dVhqFxJ3BxcI+J6k+r
Ko0vh5yAlRpd8D/D96Am+BV498sz/7Wp7K2wj6sOrjfEkpzwrHMcuXlwm+ruGN6Qx4U/oKlvovGt
K7ys9Mxg3QunRL8XBgL8tl1wIkywysDQaezEV0boDaSwSCfCN6z2rIDZll+S4gI6m1joTnRHcwdV
dRYvRngA1FJqBzN4HKq79ZQ9jLJNkox67ZQnDLJCv0PREunOlHjjfCC0vjd33ezhhc04FrP74aiR
4kK1uCgYDt101pLn/8vdeS3Hbp3d9omgQg633QA6ZzbTDYrkJpFzxtP/A5J1xL3tY5duVbUty5ZI
NsnGWl+Yc8xhhHWzrfVbYxxK/UXn9K4QrHfZIZ0ujUfi6UPKF5ptdAjcE75KdjBNJw63QgVCh3S2
LSLHMP4cfoiJA0YtnlZVtcq0tTlecv+poUwnZcs4GGyNtHtVbDw0YLGTDwyGnMm8Dtqayb8pu755
lgQbEDq75iE76MrONM7NiAp1XJXEeVEaAwS9i4igCjYfy3hWgNl8x43EPeoAoVGwEvOFXI4Gr3zz
o6WVXUjgCdiZEUlIT8P+o9gPwWoQbfheIj8AH5wax85J7U+Z3ZZ7OfwiVahUDiXfTHzCCwGFAH5M
TUFsbr3xImQXjBuA/5T4ym/XT89muS9fBXUtldtyIL/n2Q+3ccLu22HFrVNSYJOL7T7cjniRC6Jh
7PTiY/VBmM0vAW6h7E648Y/IEYxuawIZwpwcb2p2fXtD/T3UvOldozvmZBIWAfuyEYECeKJHUT82
oltPK2P4ku9qsFGTx6k7esHNoPYGhmc6efIYYCtpXgP/3oOAF4g0P6bEH46PfPsGEeHhtO3qJ6vc
mvGPaDgr2imdtnq5r+kGyqBeBEwowanJ2FhQkQHreQDOp4dA2Gn8hxeJO6V5KmgBCUfii2s99/o1
B9KOSRKVBJpAgKWohEd0zFim+FdwTC1SsVvU2i3uThnvNP2p4AVbLn10nuzIR6cPEqYPRdvALlSb
1zBe6cmx5jPp8dEfL/yNBUmBHx6x6X5yloMvMbxo1TzX5ZIR+xe5f6Efy54xaywJ7vQQhvQbRipT
euhpZ7LnGnyPzUIXPh/DXPEzl55DWKi8Dn4C+fCia0+aeSksmsVpz86ZFA3G0SgowGBtJh0rDJ1E
72+knR8iIAxfVO3JkN51c1+Gn5J49TwcpfWtzyhZ0IicqC1LuLzxzurcQbyWhcvCkWwkehVo1Aax
j2tW2G56yhxlpTLflnMiC8qdie0q9U5GedbBek8rgpRxTmtA6MOX7BB7ttocmzRhBcrYxAvXsfWi
kjZa3irrHILu7Y+l/t4jg8f/eFavqbT10o3OYjc7BCOkvKPq7bIADF/yrCuwkovPkh9+rF8T1uxR
v6emW/iKPXR4hZZkfcqyg69Wa09W07hm96kTTuR/1hnKwp31oEecKQAxh1VlOaCcsFxVQGvV5TIO
7dBfVY9+vMeLJlD5ZbZMvKK1FL0FqWE9XmrmxSMa0WVDMsm0xBSE/wrUrjHgiZn/9JWDRSFM0JfA
+lghda5WaM8zxfUVR+5dTDdquwNsgdfd15aBgZF7ab5Pn/kJbT4a8aY/DCiJmGnBFP6BpDB8J7x4
05JajOpcWozXYViN2gmPfEi8UrNsCQOEIaa6PbHP0rJE5opCybpL/T1tIXbYPampjEhQIBDyhUoy
wvPPUoxPsgoheH0m92RlsJZ+XxvAdHO+5VPPitfWW5d9xRTugoKo0k0c2FrqFAgj670jS7Y4PKFs
L/gqxoeVr2j1Cx5KcIyr8lQNm+Eec6YLyxES4qsRbJt7zO/shtcAMqcOABMTH3iWkdXo0QqPXnFL
p70Ub6AbVgpE6onpkYeZa1+JJ0T8iWUn0QYAsrBKroG5E4Jt2CxFaz0oW4QV2mDXza00H2KYbTuZ
WT05bP6GIFuQOyH5WsTh8JQsCNH1XzhEMFmQcPnUCsuCRciCX0G+TjmGUWKwpmHUSBrTGRACoEvv
s11WsFK+vFfiRvViadwklKSv4ZelO11LK7aM3Ui7WcmHX67RI6DiGO7Np0Y5zwiiR+XP6KbyN0a/
Zm2p+4FdtXZNaHvzoHLLJQRa8RLt0uOZddn5+8aV+FYv2Y9MhrplcpXEtfUKkaExXFFYNeUqbk4K
hB9qv35Bvtz0zjrJLw88Ql1PQPs2Y/TbbIryzF8FZVsGx3he/C89fVV2uzA+RcPGe+KFkf/JHUIk
m+fK8hJ1FNrf2MKGU52r4cADqiGQew5z8kHecgVAjjOGJ40fZrUz/C1/Uu1UyLuhv1QmS9hlyTAq
Oxj6kndxKuwIASBXPWI2evLJVO0ukXZum6PSrTGl/P7DyTdfuKoNhXD2lZiTxLERpk3fbAuAuh9E
4WJSj1I7j/exss81h3dwl6zinGxdO+zcadiScp/HF03Bd/oU9Q8jjgyjzdFh8CT5rgnmptmKDcQc
Z4wPFWqbqLs00D+MC5nDoX7iteIRt8ZV2x1H45B6rtlAT3BK/933Vm2zKTti0m4lJ6KJc32VS+TB
o5JgqEf7wlSvP6ugItQ3C32liSDG1fSlxWlTrocj1G/prLZQ2g8KwgmDm/46eI8K4aWt3ZP0LqPs
8B7ndwriCiO/i0+s+JhACe2JiVUnuzJw92JtscTGgpq807J4BeGC5M+R+rppdOaofEvb2OKkwd6H
s89lkoYNFIPuVL9mGKV4ypV7rN9l+VyApJp2lXbBLC++htVLHV8VJn6UaJjhtYdYsf3soeAO9/IN
z0it2EG6Vt6yxLb4kCxd8HPgnqT988YnQ3dHxQmqxV2bnwhOoB+P2/ysT4cW30vFqo+nO4y3BiQi
SoldJu2ieyQ9B+2I6sMlHRkHveWkLiy8HS8gKV2dWkcR1iBjq6Ra9lO/FJsn00xXQo75sNwzdyAS
z7C9wlpouWmDbrAVL9wJqrqd5xVoEcIIrP+Nq2rIO4c4NmQVO6+FFQRMdZEXKy10JP/eiOwRsq1K
13qL3lqmsnDZX1oCngW3fc77RSwsuPQYECzqjddcdO9BIEg+lBD8rFBCzXB5/rTmWoN5pNQfx2jN
aR6u1bUSNwuAmZ8kWJAEKx8sHklXZTySLNIzZJfqyF0TPkvcP68vJYuX/cRIVjyH1qbVrwUnIK0s
JrgVfCUvc/nrlnzdDFWGehIX445j1TxWi8oR7epRXFdbg+InWiPChaGux1+xsI+jNXmYtOjbYTiG
njNBwG9OOvvrPgNT5VaSK4Xnb0O2878z1yT53zfoP7Vb6tyUfBfIFVJgShlr1+LZgiTlH7Nnfv/j
osBKXTtAVSx3WMeHRlp+UvEaSG5P8cFfdU+B63MRQ9av1hTOi2bb2miMTyo7A9YE1Cw7b5seDdeo
l8pec7OH/MrutT9s0tduA1/qYdolL+yKttMa89Q6Chaf8Upzwo30qDhAslzAbOvyQVt6DG2O5V5b
1W5xjE+sy9tNs4LmYYsn6BKiPazadXqiEXFNCphNZVundim9CA/r6q44xsrBZL7HS891WayqQ/Za
/+geTRyKC/CIIDcW9a5PF9PN+MHSztFe/rm99zy4RFpmYFVhGGr8LyWJNE82fx3Z/vLx30a2wObR
fagoQpkJI1L5PrJVZaCI8r/8st9HtqqGcpXhMDjW39e23zyxWAZgXP2xz2VH/HeUJHBy/8PM9ttL
1+aN77fnYAKgVA+kzbLRBWfKaGIJlX1phrSMSvagCf2PyGyeEZBugpHyZ2pe4bfYsqY+eYwFM8aD
d7UTUCOlDK9oruXy5MfY6lVEy9DkzD56N1PPCZJ62TF6TGDGBvT0ESPJakgcnRGlyaiSnDPsOyyO
4GH7qrQujfgeGdBKEiM/eYn/lhWiQ6LYuSh2dbkaW5ZE8YyD1VYKd1SlXjuLItdQgUYbw1mz8kPY
d07thVdi/EBHB6cqbUG0FFudgKylrI+uXMWuRNiVnskvvjg++OKr4GefDcTYXMPFCfwuHIqljH+x
mfepcXu1sDAgyo72o9EthcxwaWQeOUmWwaBuKk3cJLJ/ibN8SzPjxPn0WLKQLvEPNZXmZEEuED/O
MKBRLILFSqwGqmOQ9lEJ5oow6q2YnmIWjDkCnbDhkfQb2Kj6quY4gk+7kjKRTFoFoeslJEG97h9V
5YukACeilUhw++QTc4oKctNJMU5KKS219qs1MnuAXBdr4iqtVFs036KJ9B/hTQQqoxqI3vMXebha
Ru4anN+t+ZYpu0h/7rpdBk6LfB2LKOzms0p2khVf1PjNgoIXc+/6nCGKt5/T1JqWUUD7WVqIQ3vW
2uVBrKnwq+OoCkgAmWzq6qaUhq3J3Lfx/X3m7dAanxBt2WWdELeiHDrWuO002Y0gbzWVflfAysuU
MOMeTSxxoReMmoWMWYXa1gvZbB6THA8b5uCyUnd5nq3FXnpMA5b2Pd3HONgyzugp8LtlyMgEdV83
jPK6FpglAEFu2JImMRWygR5HCSc3VNj9Duh8rZEsEsM65XK3DsvimpnJrRH4drTyZah8uxw4lBmP
+kGyKmWLoaa3TvTBHkL/WMBnCHTxGrOOWWhAH/um22akvYK2uJdmTQVABZ8QiCDnWEUq6VYpgeRG
enmNGuFj0IXr4EtkS1XwHlTRjSnHeUfvRJLQGsN3owJmcfsVJt3SGK1VID50/sEzuCwimWEHW8vI
eAbvCt2W1BHEyelHltxS+t8c2TLEJrowzM3G4JTImqcyuXqzzJnRGhifdYn8edJTWzaEz7Q3jkgb
G0TSxEUMqJOFhYl82mg71x/TbV4Beqp5rpBZI5ZbR732XiO/jhAMS3m/bGZddihrD8hJyYy3GBIo
zhQTIUX+X1ZAzFJL2NwFNZkVmG5ajzchV4GDoQLvB9XGFojt/Ucxq8TnJwHo3cZDPm4hI9eRk8OG
RYY7K8wTpOYeknMB6XmEBF0somOHJB3R2zpkCV7MWvUJ0bqHMDWlrJbojbxuWOtivNRZhKQD7Ux1
lsPECenPEgTwXVBuJ68le0xZVOyCoIkYjoVk3kQ6PyGhT5HSxxAmBrLrHaWRaG9TtjwZrDIE7qLd
C9ldTS1c1sJqrKjmEHM2cUv1XTwXPVFNPu3YJGmfgukdRRW9qD98mshCc+ShSuTv01K+pZphd11+
k63shzHrSRUrWIFLXoz0AZEqnDxEp6I0nGJ+Uz5iVE/Rbc0QlkRe9OgACxSogXiyELCmWXxnr2QX
CFsZCDP845Tx2fcatbxsgJNPPRZyJLEN0lhDD+qlqau2ZByN+lI0F5Yhhw45bZU+6bO6tp11tgW4
rqDHeK3hnl4UCHE1BLkywtwBga4w3UUZ2JQglvxDb/oQshvR1ythqJ6FfHRHoFhqIm8aEp6XVQAF
qEU8MMZPhSgTgR7pX7GCziEK1nGorRqRJRtLTseQWcy16SMyzKcuYWI7tOQqhh2HfvueS/3J7DKS
Jw1kNtrgxGL42taDXSYsXQao2WJPgEqKKzt5jTQcrOp4JZwSDnhqZzNnDW9PlyJtioUV/6Gqy+Sb
VVgmFoXWrSWd7NpnAhTsSTtLvvSsymDVJ3wSjBIGsg96BlI+VEAsjwqah0pKMYGTTQQvveBX4/eX
qQyYHaevXn8Max/1NwStCvE9JMYeJf2cgz7WM1KBkCRAbjKbqI7C1GCmNXMFjTkli42VAZEgYoNl
ZtEuVvPSjQnFMtlvtaJKLFa/0AfESMyL/HLSkWcxfGoJ45THahGwJ1PQ7ihluJDYnzVlBC2vufD9
9ttw3rJZgMAfmnnzpsw7uIllHGQamqroGrCk8ygBRr5EBAbWYokHwzh3Jf0Dq/5Kry4JPG+38BQ7
ojOWp5ea0TDbQGlYCoK8+ieXmYA4QZBgc0cKjDjgW9Myq6P/VVMe31JUz7NamGLt5zLz3z7+zzJT
/o3dv0jFODudLHNWB/5ZZsrkOepzAoP4u57wrwUPS39wqvg6iTyalYHfSkx2ouBQUTDMUkdiHv/U
cP+rtfpDMf7/4U1Tkf4qC/jpZWszLexbiWnhUMPIMzL9knkGYRfFU0q2QYgL0d+kzB4wNDgSkGWm
wHbvtZsc1KdT9h+pyfsO4BGzJTpJKkdhMk5Dg2BgEOgrc2zbRsujAgZiJ/fxIxTKD7Nq7paU7/us
OwgKfvi4Z7wJpak02ue09o4tRRTX5V3suWFHTVjpQ32Yyklb1LK/GgSQylrkKqUG0FIYdrnuXwvf
XPoJunzPsjuzfGoh9etxfxmI4Sk63HsaHPtCWmUl02MxewgxKQxSdKrAVAyZv8vU9q2r+n3a+8jF
huadRbxTFSioeWSFPncqzXMFJT/4df6c6/KmMJonWY9XheCvJgsJmF8DI4EFnMTpQZ0SnzmkgW6I
QlUJ6fDZHTX6viCDOzDlQ5bikFFrEnvAaE7M4KKaOQsNeCJhfKy/RFI5sGMgJGyuZWz2iK0z5qfq
IWle9XpYFV1ymLLmgeuUH+0q7YCiWeVDE+3YKCepX68ssIMmaKVF20kPUpB9lAYgfjn7rKwW8wnj
ks78SEpMKFjWzfhaxcqqRKWMA4VfdEcOZDLdLLk6mD7zz1FzIm6AIMrW2F82qs/hgkVFVJt9EweH
GhOm3HoXLbH2wFE3Q0UppnF8Vwz5YhFwT8lIWO83pgFg2iO8D06KUVwwlhw6Au9TzPk4o9ckDK5V
8opVKLi9abr/4HNIIwqexxrsMU++anLM/BeFEoodntifzqF///g/V83WbzIOcwmLzJzJwonz/84h
yIRIlyCr09gCGpRn1vK3swigskHkGrYKjsifziLiZXRdJG8W0/h8sP2Ns0j9fZf8swP9p2/dwiH/
/SzK+NrYOtHg9bm3j43xoBbDPSrHs1clT01bsCIxvYljJTqrCoEYXcQb3Ir3hZG8BMgsqPFoYawK
dGt2UWdCkV6lR4kJcYxgVuQwMGqd1sUL76NER1bFDVsuIUkXsTXCV8/fmmRWuML3baIicIRc14gX
/DSrYluZ/meJ4SmXH9RMYPfpb6cUIXUxsdrUMQQtTAVIa5NiO/On8BJrHoV9MLlGiM+Q3U8ZmQaZ
ISHsNAKUV0FcIv3se/oQS9gbA+VeYb40aWQb5IsNTbylPd7GcNoUXztoIfPUEUyuUZ81gehnUd1P
9IVtY5pfci1uUmV6LqiqqPW3st9vU4KXhE5+8nxASFZ6rANCbTItIQIuWxalt0VDSZ8tf+E92KkN
+i0pc8ccYx0Z3AJxtxjMdSlctFaAPpODUQgBEubHSoltCh9UjWb6Pjb+a9q/ZD2KVXZBRpPc5EH9
iHrjkM8WTRC+2LjmOGt5qcXCj5LZguKL6x4RZDkVT4NhOl5j3K2wfiP7y5al1tEipFbarBjIlMKp
ImUtVc9NtVVqnxydMlynEIc87Wx6qLwKKLWtJJ7UoLgpQvSR6ZhHrOBp6uBm5AWqaTAYeZLuZCnd
ZNG06dLpOTO1p0FiZ6Pp+xylTzkGwwzA/CAeZ5to3QsYsYoiu8A+KjnCUG47tUYQLyN/HYf4CI/3
JFJOL/JyTNae9hU1rVOnpmOmJe+m0S64PCi+QHsYIjtGHTy1IObvGWt2TC4W9FjFE91KeJYpvQ2l
5yUjvgdra+rjpfZUp1OLXS7Gq6AM+I1a3jrsLPharF8qYw/n6NDitouqdq0L2bqLkm0WIevl5fjk
A2WU/0K/UXLlq8/jwxg2X9qIwUjSCw0KgHJNGvanlvVIq/nRmURt6qpxbg3/WcqKZ7PrAO8zVm8G
QAL12D1qrHm53AhLww8pvkNifKvLeakJobYIrEUToN3T1ciyR40IaCDLqzYBf4zTPSF90yueIrJ2
SWd8JEHsHPsqwU6DqzV8qKF4N6N8C7gHBpkYOSNcDnp9reEPx1BcfMF6krzhGob9i9dB6Ddqp+wS
Bx3WFV63XURwnsNn7JS3vlcgYWUsOktkhFZz5bFcdNO2VTH7KGIOEDEmmLexwk3BhsYoSfaphY8e
sMXUw4phD2PGeXWkjRFOfdhuIg+rdS2zDW2Qwin+CW+grYnisfe1VYduSmD3S7VUaIDM1bXaYdjN
k/ahGIyHtKifxgIldhuHe0kb8rlduvgaa/20WEr877FP3Igla9Hra6NgA1RZAgTnkOVpDLo6Iwxp
DpluNo0YvVcBztKwdZMGKUco7uuRyQ74S7s0/JOlJ88C3y8WFHjDDQoNFngKjqRlLNd3APWvwdDv
TDThmIHXeIA3Xt0wWogZXLAClaGk+qnAtr43VoY2HAXNWgwF2xT6oZYGSPDUU41FShHkg0m6a17S
J3VIRHXd7xxl4u+aMd7LU7KOM1JfibrfB0ggU2HajiQ5NVK3z5W77DcXMZJfqyr70U0vQ/lVeP6l
lYqXQFfe2kY9Bl5Vu/3ea1Pa+4q41sAjYFcdJJf0udvQDgdftd4x4bh5nr+IiQhFOpleoCmzgCZ2
jkkSFaj2JCLHKXrzGE/IPAdEBp5AZIen7FrPvDW+edIgxKmyjq7aWkopa/9srK/iUCBsJJOTWfFC
663IEQu8WqMF6shQUHKgCJoa0826knRz1uYeLbVcBUui/lZ+PwHcyXtIbQWsonzi3iLXKt1HSbIO
vPguku1LPJctdoNLGhpjUw9OR88aWZoQgOJuI2gyfaxlcsjbsbiM/bijTP3RtP5zrLas0meKycDg
Q28ne2qYKACYi0vfEfHY/HNLJexW7I6IuJvH7VRL/6NU0gx6uu+l0n/4+D9LJWiZ5CzNkXXE3FKN
fVPlmb8BiBBBXqIGRC+NLvtbqQRCQiNXj5PgdzHf97YNbpmFYk8Dhc7K4W95vWgDf2nbfnnpv7d1
39o2sZ6ySirUkvpav+l+xcgE11bFvMa0XMEQ1w053ZrupKRAMhRKiLuJ7n6kuLRfdlbqUEkeBokL
MrTeEgXVLAOOIIpXansaOUEaYIqon1mXM2xNnnOV2EfkavIwOyNYb+UfUkGeRNU9oJWoNWz38pzs
/SZZ9VGb2l1nIm3BGiEydauLswhBvsyRYzcnQyADN2aolTGlCVilhr0tNQwk1VksxsSvGp1s/Oo5
36r+kwH1slXRuuaHkjH6VJwsmdAX+dBjNk2UvV+CL0ZbpcK/IC4tKnM2yjVwgY8Yb5pEQELIfm/2
vhPUSljf0hB3RX9sBNgV1SQ8h7VBG1UZX56RLwSg8UnHAFEoD3DXbTl7qxNv5eswtQpUjD3rcAR9
6mgL0ofYmU9+rUoLRUYGHXKTt7Ah6k661nV854pbR2l0HRrJToLGhSeGItkTjqIlnIvSRKah1ley
Otc1CP2lznHvqdJLaXULs+QU0FBeJEmHikSBKTNzEbVccdJi+BBmYqKk9BKuYgWD1CUDqThM44M4
ktftpeTNe04XFJTKzaIRxeck2VblG9Ae7GujTwZc7ObyzC/DDjKmJBuU2mmSrQe5N5/SogFsOhMf
DdQvIgjIVieJhGpiCOapYrif7bllhWUwZ/EydWexcrV+VyQXD7CkCWAyRUoUD7qjzuRJ1RI3pD8e
JL1iUS3XzhAlt1YQN2JNFHjPXqDrVlAnl6nQrouAHa/BAGDU8qs3Rl+amSHj6KttUvRbKZ+dckmq
EtQk7itmmswHOh07fqbYU1RuM1x4UlutVAUJTu09UaW/y8hgLMu/mDkrKEV/FVMGEtiE3sB/LcLy
UqnkFdbHOAxvXVUeI3YcVUvyuIDv3yBIsMSc27NW6MfFpJ4kvIOjJIBx05w0IUuizh1TrBzqlJ00
qseu/vD1zK18yW01NBQa2mz4K1HfukLjO1lhrHOUS6y+7lEHPS6xdjmIi5G4hKSXkZsN4PMkO2Ao
UanCjmPp6scd0Qs+Zq6QDIMCNxt7iImE8gfZauxQVeyqYt3TBm6KEaLDkTDFTCG7+jLXKSm4iF59
Y+R6zMV3KW3stkcNBhxD18GHXjtkGA0BDeSRLhtRQHpKZIUhb6yBwTPMlgKphN6BwEzLVR227Dy4
baWks6cJKxz688UAhVpXWLZU+oxlV5lUlHsFLlTPTCBUDO5+3G5oHQWh3Hhlc5Q1xsiJz8YniUgf
BFDijbAs+n3GxLpvrnmLGishaEx7jfLsI2SaHD2k/kDw4iDEC2GuceMp2GsNx4ZwVNhR+Lm4UCHa
ekljaxoOVWKULwz54Go91lrv9jpyCbHeGMJX2bFia9+Tkeo9xDFetTgDWfMJVnwqu3sqT6Idi9ZZ
wFnOpW+dKny0Jne/qCpoIIpVqE3bWMS/wIEYDcck1BYAsJdix8fRNZoGm08FkJQ6rES/WClNz140
QhU9RHY/QyuM4aBPjx6y2IhRkimSCY4y1kqXsagTFROeioaEHEXe9KJ6nmTRUXMWdm18zRKAU3SL
QlVvg0b2F206OhX7DxOdiSBwgvM8mw2mSoOkunK0/SBbdZHyMSoqqMDtxAi8zRpnrM5ZhAzXfPbH
d6lNEboyS0v0RVqk9BbkcRmEGUXwR8aIIC4eEyK1MLTYqs4LJfJLGDnSUzZ1cNo9wVZ4/4jew5Cm
6Lstp4/ZuJFJ5Acd5MVuN3k5ccs54g1x2fs67yDkNmVhF0LI8qBbTl2K2CHiv+tdqgdbWc6cuA/P
UlHuLT2y8yFfR2yPMlW4sQTfsI9bdqAUejhrOQqtYfJIrgbuWiJKAQzS7gZBZZklsyGmwZeGdco7
fDEk3j3V82M/fPiM94YObH6N9AMvhKXiz++2MOFRRn5pE17YMXLjxFxoQ/AQoOwTX9hmbdQOsLJJ
mswsR4xsPyQgRRgWfZXbvcqYvn3vCmSufoK96fjPrclMVYO6hQMC2DjnxgzH+C/jK9ZAaHu+12T/
4eP/HKMrvzH8AcElWbph/DH4+nOMrjBGJ6QS6AeQGPZxP42vRMou0WBZzVifQOS/ajL1N1hgkMsx
9GsITJiy/43xFfXfLzXZLy9d/2WUbkiFORlNKaxlPeOQ9LNcQZMVf9VWEbtYwVTG5sreiouHWLJW
hrkyC2U16t0qGAcTRaVifgi+fwPpsQlIHffaajeN5gL0Hd2N6Soht5UoP9b6Kld+lKa+iasB6Ddp
yuV454RZpCB/6KFFfUD1q9yNFkm+p7S7ysLVnD0J/jGUzGXkwWIOm0NO7JaERbf3uz3ZRYLgu1LA
JYBYIOwHgEEsB8nLrfWDkJxH/1pLJbfEi+HJS7nGl1ZU6JIFkImtQcqFRseZWcRUXJqYliwM93mI
7K8jG1lLXG8M3wkuP1toZXs1ItVPcYpIPobFWxE+pePELE5bM55cF8AsZG2by57dNsjlVbfDaQHc
79kTOjsjklfuJXIJ47WBRQ/6TrKpEfjR72MHE0m9CRdx3LkqbSSJavz/pk0PijffKDqSTHZZ7i3K
ojPvQh9C+Aox8Y4brxDWOstOTTNvY5P75zGgJzYD60oeCQiwo97sLHFamqkprNm5VV9gxCCKEcT1
z33SaUEAYZiKyTNFXMHcXP23J10zf9Fl/YeP/7P7Mn4DosEzyS/8j3y/vwbVBhRVHdYpE+l/uWK/
d18yhicIHUyq5wPirycdly1tmUwGO9qsedn2d550GsxfnvRfXro1//Nv3VdmNErWFkW+zrOvHPXR
mBj3aRDXUx8giiqYGHErTuL4PIzGqR2D8zzXlQpvF6PHnLBgV5F4J+vVzhRpLzTmsoqFTaF9dZXO
EZByLQbaZrBQ00imf8v08WvMm3uvCPchwgniT6geE0XY1UP2KWIjKeKQ1CkJLr2IlvRF9IKdwdXd
tLUr673Tk3hTqiULb6WEXUqfxEaanT57Jk+YJ7NrE11OxCYqzd5zRkP8ext8mnzlfjPywIABZTSn
FY1DtrZryY9Gbjwp1Rd02DXBKA+tlaMTgfuTlnSJ3qhskqxxqRRuKdUseyaZSTLsQSpTlZrtk9/V
No6eBHzqipoxUfU+psHaWyYBeQKf0RoI8eu3mRd3jqgizGKDxjwvgcNJZPqyIpNcH4hCxcNCl6Lm
wAPkJ5lKoj3m03jzyu6l1fk+ygBLT6ugr4bHymdRu21bKwFhEfgusOhQ1k9g9iGzsYmHEA4sRWDS
MrEkaPzmBeCcvwgKdFd+Xh7NCAF4Pfq3uhJfojo2IM8WJ4RC/Fyr2UXipYcEePOI4DOkiyiFY1tg
vWI0ppLjl+bSLkR/VPksCKmxSrOjlESjVZ/7zsAuQkqY5C9jvVvCqQLQbW68frz5DSsIUb1OPa9O
gLcQJRCTggoInFhfGgnOEiE6WWU+Bl6I8k2M98PIxHkE9kJg/V6q+xoGKkqPNjAuvUy3yjuMTQpr
3KVcxh9+l5CJwUA3jIXcFgzD3w9loOwqUwpc7NULjzzb0CzcMMo2VpZfTANLR21s0h40EVgqDexj
MWjbxkKvnohj5eqFHmIEQNeh1JtuCDftlDymZFU6mSXv5RLrFvX41Hb3fopdBJCr0E8O9TA5OPZD
28fZp+mHSkk+vLj/8ihXh16gwNcaxhfSMrLUR4IBttnEQL+eNhGcg15hjp8s0wqsxSYNiHefAgxm
4+tIRFznhzsvmjGLEFWArn11LdeV5BnvbS1eez06R119zvgQFC5fTYkLuCEM0aqQSzd2pA3XPFFO
Q5ne6NbvWimd/UJBFC07JlNeS5xlNLH0lHArZnGG0wYDVWFYjzq3o5J7n53sn2rpPvLo5ur0j74y
sBRzCjMko/XX/8duE60EB+v34hCy2q8f/+eVYf5GlIA+Z4ODTmQY+BNdG/A2KgeZLDRWm98DzNXf
TH2+ugw8vboKlvWvK0P9Tdf5NFSbIiPev5smoDEw/Am/8PtL50XQKVoyILpfdpsDQESf0Mri/7g7
j+XYrWzb/tCFAtjw3QQS6Q1d0nQQdAfee3z9G9B9ckc3qkJdRYWqUSxSySRy72XmHHPr9+/ROMg7
Es5efRBKenuQFOWzBsfIGpIhVx8YH3bFKiOtGi8Ng/NUhHesXPYZbqwhqMDeY8yq+lOR4++W/f1g
xlB25vFEpNe4armQvDSBlWkgeXSFD8RJUFUdyiB6nu2+XKNpE3jCez7ywEl7rHRiwI4VS8BWg93Q
d9xhuvzaDzKW22swDJsmOUuDCuNFo9iaXCvQ7ts6Aew0tU/VpO75SHtxk7lTP2xmDcdTm71p43hn
z9a6Y8BiyvFhzgCcgJFsEvs62M1lsNMHpS+itdbK7E9ij6DQE6i7t7k17u2stlZzROI0Gt8QMVOt
NdaaqMM3VhjDqpCrC1iHZR7fzs9TX2bg6zVkaUl0VSOK1lIeLy0TwDRTkLEW8yVNTYERtm3hi7/K
wcQSFlcBCWZRAqm0n7VvQwqZrSvcVPyEtzzGbqd0j75ifCVqfpFGZV/WGrdcT8grvy+GjsQTRI8o
wbXIMsJ6EHHNfoNoTobpSzwC61DuHpIjWMHRLtY5Zy6tKEwFwzH0LHXaWT9FY3oz4YyvEjk7dNIa
ZKC5KvvgQ2uT1yDUXmurOFaGeRx6Qom0dm9KycvUswooI1xSUyxhO4XqP0fDMsDU7lp0F0a6j5JT
MWYHhQ2CLFffhsmU1Pb9x39vuWppWOJRYBElrWCb/y/LAgJ3aRT/fPb8H9//W2Oq/MIPRanxu5Lr
93IV8osgagayP/Z+OkzQkr+Xq8YvlLBsCiBOL3oPBTXGH2A4ulxOPxW8JYhs8Y9sBEBAfjp7fnrp
v379z+XqrFilnepQ6aGU15F9zk02vH6PgNkni7f2/TsfgTYL7ltrV9dJQu9awaWvg6Nd225Uv+sZ
+KhYnJJG/SrLcj2Ir9ZEmEhNSKwu+3CWmZUPtc1/9DvxrggD0xSLZCs62cYb+dSOHsanqFe/9EDn
+cyZBBnavh1p5abwI4iX7OFv1MbUrY+zznDNEAgpIZ9pIeuCmpzi4EnGg52nwzlldcxmnthUiNTV
lxFOXhUMl6ys3KRn6FxnXqITFBUkd2PZPUwwZpsB7nqdBW5XFxuir3YkGbtz1SO24L8y+b3VIXP2
DyMhSrwd26JsVpmWEQJMZ9hPkmeHk9sruPHH2Tj4U4Fdk3j44pKY8N4zJPklkzcbQJeRJjCYSv1B
6lM3ENPW5huY0lZuZcOmKcW4iXzgGmXPRz7epAmp9AXvYo9rPuyKPTF5e1+GahAFawXwcU5wc58r
vEbVi4W5HdCXSCFcutgsHAParW6Fp3iqvuN4q1bfRNJ4cnTfyL3XERYb4eoIZEZu8fOghFs1TXYD
QKupp3hlJyT1zdZcRBiA70nydCbV2Ofmq+WHFz8P9qKEtUK4jNnvenAoac3vaiXrCh8moSpEKeBh
1705HZ1If4VtjWPe3KT5WSJCKmWn27Fmj6xoI+h+WKa7JaeiVX9Omboxh2s7Zqesf5JEfZ8lL5lo
3QapW27HWyNv9hLB5P68sxhBJ4q+NgplO1nXOMVpQGquGmKxayxm2ad5ZhNcBRettV9EPh+lSLvB
f/lMzcrY5U0WUawlQEj9PJSerCLuCdqU8Okr0rOqTXLudONAEs8lW1JzKGXTHsmspLpNf1UWH0kR
uYX+NeR31A9OIZmMV3Z2gRMsehB5d5TG3ktBz6AK3sslI98MPKL91PvirKdf3dK2tYttTiHXkbAK
rVF2QsOZK3e3po9OsWHe2jne0CAaW2u5QvLWmZIvq8RwqUhMOZRGRj4y3tVN4nJqQTq7tIGxS3vi
FFLZS9ViY6U/ErZfoa44KYMNcOClnW07vJZqXl41SKFNGXwps3ytY/zqoUT4vJIfswynnHjVUjrY
uoOhZIC1NsnC21vmUcFvEUfhYSgYe84PaQ3tta6vFVXKwOcONTZT++uY6K86bgd5EhCTNKc3wrWS
Foeghf/jV/fKOJ0auXIamRk6bxwIWc/vdEA4WbSdreAymtmpFrhQDOmcGfmu93vHsj6Nko258dQO
MQ9r66CJFqxeBJNv9cuveR/nIHrv+ukAW2srM0prsw5+kH2mt/Gk8k7p4u2gzu85E+qRPZoZf+h5
A9S73YUSAsqSoDO/bL1BANWeLE9rJah+jXGWBzB+y7+8LU96kpx4c/Zs937Y5uwZfn0QzXCQVKko
KXEqMIDl6EWMmlL5h1aN/MHGjzGywRxE4I1g+GSMpop0XIfNkhmrv2TT8GBpMIIiRlnGVmPdgzXm
pDA4xEVDSikegCmKVz3wj0m8WHDxauVNt9nCylQzFnsX1BgeaRSvEiwW2lIm6yokWgKF/JEDw3dT
neVqOWxk+twinYuTNvSesGJ6Rn+dYu5RpwJJV/ZiSZ0zFgvzoCVxbjyMo+qVkM27fvaUGDq/ubjE
sM/X2Qv6FMZx+gWHw3osxl2amOuRQD3bHz5nzF91loD0iik/0yYWhyIgWdiybq0xbqxBelH05l7R
8XCryYkRwc5OTcdH0lYEYlMpxVbPFPp0GybJaP7IgoTEKVYCDSarkhWVMnUgU6qaYWmn4UKbTUbv
wUOFJb1PSUHg2DhVWfph8ef9TmSy6qsgONjSD9Pk7OFIannpqwTbwr+5+rE1aoxlWCdMRO4UN/9p
WMdK7ufq52/f/1v1I//C3N1AES9ozmih/pBKWHxJp/4B1c2/9Fd96O/Vj/4L83iVf5gLsipY8rV/
q370XwzSkCiMbIb6TPPNfzKs+3uOG7qQP//qxk+dV6g2pVLzDwQ0zVFG/1X4z/ZsvmdpYDuZrkNP
ONqXaWKK49qAupttdWuhYQzltUkRgQ2eNJ9jaysVl7pGgjM80ZeJOtvZn2gXbLUMVrStyMXrFQna
WkZ0piCvk6OVKK6n8l3lYOi6+25GQ7drfOD96EFdo13P78MFZOrEjN6hIMpB8pPiY7x1huVwQrMI
fevs1aB9dl7dHGvIZXiqBoLmcQmtMFmtJIj3dvrDqlG4v6l3sOkmbJFVflHirW0fEwo+ipTqMMen
MIQGt4KP4a+SA3rFkMSFmrzPlXFT3PrKsUz4Uf9VX6Dvn/KH5K16YqQVCRLHcGjRYzDigL7fZc5U
jFsTzhlhowqYVokt5MzhvMTGmSG1WbNipMtEcjtoO3U/s2soNkNG2JHpnOGHdNlOPmgHiAgyvdBt
fiuREdae8tagbNtxvnUq/IpVhlc+WMMGMQgILZ2WG8N8SwY2FFtAnBtQeWItQeQgvsfJdz76xNmt
QcQ+6MYH3ke09fBkmU+9i6OxRc21NcdHfdjmPqpDcWgexqdIco2P9K16QH/xLz4XYFLKiKcE2GqT
ATkDkP90Lqh/W9f9/ft/m8jYv2hsB3SbVaD6K8Ds965oUZtbCNeXY2PJ5/mrhOpX6Tuxj4KwYs6M
P84FhjWWjDpdU1kO/NNzQYi/dUV/fek/T2RiIhEDKddb7FcIjIaDQJU3wYLMp+xb2NNBSaEamn5+
zfXyhqLcm5tM8dQ4ZAYCqGkwJwwaM0V4XbN8j905D5/0wXqc6csbi3gzfWaGb2/80kPq4kaq2DMW
wP9axK9lHrlx2G5zM3melACp7KhmblOjRBbUeiEXJrs2xjSLJKW1O9JWbaWF6sc1WXWr0fqye/Xe
EBhiVM24kzJ1LY+Nic7ILwFVmqBkZmsnzIpgH2D2Cq2TYxRd4rUi35alf8bo4s2GxVwFgZjyUnTl
BYGw7ErBSxpsSe+JV0qSH/OgZ9CAWsGsCq8jd7hB59Xr9k6VF6ICGY9zN+300vJaO9irI/z7HgGp
HzBJCehZvoS2XOzDIePkUJPqEiFpMHmzVVBIfl4/sWGAchR5sbn4fqeHGLxRWn5ZSItM2q11uRQC
8WI9/5SV52ngFUN9wCyzqjp7W+Xjk0Eb0EgdRKFkVww15LV5neT5a9phplv2hNEM+sTKcOsNfbob
C7TTUm8h/JEAYsbljSQdhGqmuUH2Ijk4MgJYl1ny2pMNy3qC2l5LsmGT6MozSq6BdN1QUtBwV16E
PcCY5W2aByxcg50kYz9O72UG44DnrzIBTEOZXpI6X/I5N1kHohOnN3Mc3lbVJnm+Gr56Pd/6c3pM
gapFafAyluoj6Q5fzAU2qhozL/wqUliemvxadvq9XESk6MBkT/pkg7XQSVX0Kang9hFiKN3RsB4l
NbHJzlxUgbr4wFq8Sc3gPCf1nZUMD6Y13DAVJcTaKaHro/6jFiXdppZslwjufU592HQsd/GhnmfO
6yXpLokeq0Zd9/zFl5gBhTRnp66kH2OUPpdJgi0TFddslmQHsfTWSkp+9OGRofzILJZSSDuQvTZp
ds5YW+VKctHV6q4Pcs1tY/gxIxo0O7qKZHpDXOl1Q1Cs/8WHssa4mSRTnfmzyd/5v2xWjQWJ8dOo
6ufv/61YU8iM1EykDsqvHOJFDfGbhoIvcVKr1GoQRP/XpfibBYgMA+b1LGKw/6CkYB71e7HGl0ih
xDKpCw70f7hZtRmH/WVKzqQKSy36EW4iCr9fz+w/TapaqbHaVgkotg7KxTjFO+NOeckhs78bd+lR
O02bhWAGJ+5cPc+dclQNVFG9vplSGNvjtjYVGO/AdZr6ICMAeAOiwKDVLD6LF/lBVTfKJh3eJPwI
Uh9devsZsSKDm/q7/mZ30zzYqOIP6nvzBeILh40yr+0fMh4WR//BkBr8DlHS0eNQu2177ML3GQ9C
qaxV1OrCtV7S+2VzGznasbt2fLqs/UAyYqEwNY73pLG4jJ9Wt9rt9rHjww3g6D6bTEbaFeNc+ygd
MFjv/81PPRcyc9Jlr4+MZ8lj/k+lCBubn5/6v33/H089QIelvpEFo19zcbf98dQjGWDTY1jk/8Db
5ku/PfWIBsC/8BHkP0sQNR/DP1oUHL0aUO5fv4eH/5+0KCSB/O2x/8tLt5ev/+mxZwmQ9ijiMIOA
C7tPX0V0WhgaBz8faMG35ZXNt4Sk7Ut+V9zZ9dVNln+Bc1jjZc21a9qdxJlYed9gMNNcZGLcGC8Z
YI66baie83jdS7uQSS/emMkGwIUtFWAFC+5jvsveK+3Kpxu2au+g3Gxu1p3xpnIvOUa2gxo8Xqc7
cUeHMw1uW7sg6wPlNAcbzXIqeSvmt3F6DmkR2o9JfZjglPARQmPOa5BWGMXyj/RDuyr34ktn2a1u
mleYKPN9jk8K971j8ClbFbClnPEeDSnOq6Tpudy3ie7Y7/OZcIMvBEusv5BWJDD6VvzOoebGpH+F
l3JYCb4923X70QMD8QjTQ/UYRI/BAcQI0Vx1eMYkhrlKidb60XjPstWHZjshkQ30QvOOL1o3mXHf
8rLU9q671486rQivhDzFrbYWNIOr8rE/sMBpBZadjXwav/wf2dl+qOqzQlzYxWCdt+o4hWiXtul8
FlzGdIPQL1p7mwVeueuFsY5uSrs1tRs1YbA1ipsMQbpe+P+tOMr7fnzwIZxVJ78knJAoD2cIT2R+
66WrbotsT7Jf3B9CbvymIVrbeovVJ97tkNwNflEAsd+W/TXx5/LdjJCKiZSkPVM4dfbIgMA+LN+3
ynq8t1CAxHuTxZfqJMCynnrTQxev2IfBPFow6rbovhrpK6+ex+kYfkqfy0rdsb7hn/Vo7n3HrD8G
JGkgFfUn+xuFawsd9YCDeuq2tpStCWjKr9hjJsuZpUebvizfkeqK5W1E1jo8MnaWP0ETRbsJ8hil
0lpZcmbM9ax5o79W/GfdPsfiLnjUrE0OBCI66jnf7lJXU+8mD4t89Tl9A9X5UL4BKEueB3icJORC
2QuP4M4qc6OaB8s+sd70sQEwziN6DlGG00ieeCzBqJA18RhRn0nK3qp3iv8AzcjIKEOZsmsnFV+e
hkvqrGTb0na14Faue6dxo93g9evJQzi2gl6KkN7pN9NuvAMLBGJNc3wySZiaRU6Uey1TbmS1uIcc
1VmCLzeVB0qjWIuGl0SSQxRe5geJo193ALM7oxWiGzpH2gVJ6730A8OmOSN/QTDnMCmeywNSGhPv
5ylMoCh7EtT09C7/wa9lT2gOk5Wo6p10HrQzChSZtHqELtgcPpITzm6Wm3l3DV0JgGX2NVsvoAz1
HHvjU1t9h+JUpMc+cuozWEGkEe/DI2+I7ghX9E58iCfH2LZ3oOVndHPrCryZeK2TvUTCsgMlkpbE
CLPVwkOhYC0fp/jJt5AIN8Qq74chxLbHabAfs7MAezfER5Xdb/Bi+PsGDJt5jMqvMXkjd8jWgDzu
aoaM0r6DdCNd9fiofUz5LeY9zNZFtpnDeyguHWtS8v02mJo9mOrDIa9dbdpmymMwAEvBBhiQB9Jd
C4FYu7/hDpzZsQRwnlDmo+IAy7lGtoEvckC/6zs4ODF0Iq9nEqOsMq/Rbk0Gs6r8d9ehOoZwbmRu
x4US8V+GA8go/nYj//z9f9zIrEWFzHiQnt6CWP7HjSx+WXAYrEXtJXL3p7AMm4heCw0F9itEvX+x
oltMNv9wXin/5EZWlb8NB9ii/ulXF4uc4083spDzagJzxumdWWKtMTsrw2gf19IPKYmvZhHttFn+
tg17L1KxmsL03EsSIFqCOe0F95vB5RYdJ6z1aDFzKll0Cknd1tWSHbsk/BC+2UmsxwA3FFUCQwkY
JxCjjimBnnMmlMlB2PNJUYMHyy6v+CeuKezsJtK2gnmBEePfrmCi5qG8ht2/kvBVm8mAMi/a1GWx
rzviSJVjHfWrWjI3VhzvBDYDvY42rJU2la1d8/Fa2vG1DbK1NtvPftm8NE25KZnD51yhg17uIG0w
6ABPzWLQ6muvBcmV+Gym5nRdEgE7IVMZQRVlZnDXEIU3FCwi8X7FdUYOUIgiZEZpLwM/a2Ap4m98
b0MYx1KrASa3VyJgWjCjlSsr6Bd6dsyVfK+EjdtgIR1BtBYEOITtS2sZ5bUo5k+brZius68z6/Vc
yJfQUl1Dx/hUEynKoGWIhBv5rTMrPpbs6Qtt4Lqw/Ht1YpPF4d+qygqz9CVglyi34TW1k/mWjeWq
aqxtBDUk64srvJ61hI4xClSvGfA7VfAvgvaakBTqn8dBPWMq2xtdvRYqYGNDWzdkOFnaJUfHZw/j
Q62kG6Ebh0AawdRzMQy3AI9cEJKikVkXpgdMUTvMaz1HjvmQdtG58JnulLMDuWRtTedO04urWqNk
iSqudyUZNlqoH1OensksyI7KXKVoj1Eub3TZvIWscSq0NSoaSN+U7vomPvZhz7tvuqmRrcFL7djc
nbI2dC3WNkEsrc1afQ0n4Pv4fSbGPTTvR+T3XiBfZ24KRfcvVTFezISEuLrbYXAlHLgvCZBPN6WS
noMW5jJhX6yNjhZVJ1kr+0oPtnHSwVhV1jpGpECMsdPbJTATyzW0/i6LiLlvIYPM6lXNs3OKQr2l
AOzhb03cILHO3dcR1oyfWsOjh37HwGFnPjcxNUpGPHsAZ8V47Cp7byo95AJ/XS8fJYJFVElax1ZD
E4YDnPSTtDzNo3U3l9EhH9mbWi1rPmPrV7s502CzNcdJetIngqoLCHBd7GvuWAY2z/iRdgEWDoTo
+mYbwO9NNLcLQrcgSxlesIbFzKbwGzSDQTc0zwV+zSWiAWWOuYoZxLcJOvRh2pq9vBlsBlpqzvIt
3pVDcyiJ0Ku/BRvYaFgWVPNdxJQraWRPsraafRsbHCqWhBCsRBFmne1CopK/t0DlWSHyfm7uQovd
vvmR2+PKTCdkmvCi4ulQ19KmqFonyXS8ku9jla54XL00lbyaCLq+vf1720vy3lkD2TBOaPc48P9z
e/m/0VB/Hqr8H9///y8z0/qF6TITQl35dWKt/kV7qONRxhMj+IlcWExOfmsv0f9o3GVYZdQFCrV8
12/tpYH7GAoLlx8DjH86VOFC/am9/OmlKz9dZtDhDGm25G4bBDMSdKhnImeHCgYNRnKBWmZQdsMs
HxMLxUvRtdsUcPcUKdB9EfEUevKW+OWeuUztFWYOG06yoXf/8MkGWcUFjq4QkNXa9ImgqOsHXyWt
3rqmzfhRlri/7IBsgmRwwZZ6mRIcZYnTxrc66djGODYYoFb3TTnIlyIBfIdv30nnBIqzhvjFDPF7
OGrUHXIpFgBMxl3YB3vZiO56qXswOpWkXHtEiRh0H7VhuUlrHUsJPEMF/2SRONeS8ZITXREFpOIQ
jeNUNDxxYhzStkx7L+yXEJ64htOMphoPo6E5QSSTYS9tq5kV+jgF7jDETldcbS5C9gX8bPIeq3t9
bDdxEtAsGQidOnzKggkwveagrgb7u4JvNYnZJe6V+I+ctQIdCKbZpHnn/fs0Kqa+pMIlsFFUHerD
rK41WXH8DizCS1AAfTK81Fh648JJ2MXlkEXk9KOvPrUQLDQT5GLikqbO14N7iTWBAUtrVgnJy1hr
+vqO7InJKk5jfAn6CnLJPtUeK/s+sfcc9SgXWrRMnwqTNELstAxHZekuwbuwsbxsJG0d/x/a0HVZ
fppB404hSROwQTpukeFI7JKblShBDfaItIXm/COb+h0vY4cszLUqAKgjjwCGJfuzZ21ZDd9FeEgH
iBy/ho/WALlHLmQTImpnoWO/zfWTrPdIeZ606tL7w71c9QzOgo8E72pFGiZ5uRt5ILdUv5MKXhdZ
TyTjrgp2nG3UuImoDp3ywFWJo8Gn2rrv+EOQorWagne7+1FQgFij76mjTjzJXWIuPboFGE9mYoEj
li5fhN9tBqJGRbypfY3pZdFIQbzGfsB52ryHGdZbu/Aa+alhqG1IzyUBxeVWKMTIoN0xFCKKk8+Y
NIi8W+yEGQK5hqzFV4QYKyPaRpMEWUMiegwmxXxXEsvYg1wnqqQbFrcirYiS7kumj2qdueo0ggWc
1lH0Yg6fWtCs5oK3uyGpBDZFz4fFFuelyFNtdKTJLo4+I1IecutFAwM4Afhqdfi+zaoyyFQleo2M
E3Ys3lR+5jKfne+uhUhkUgqYBq4qhhXxhK20Ilz6M4cNzgctBbGS8INQX2A8EKex4XMeG/u+ehj1
ZVFL9zWxBCATuscgzn2TRsM6wxSdd98kiK2stuKiQvc0vsazvg4mrKBIbcLRk/qvDMhbYZ7r+R7m
0apRxCpUFGY1hTNIgStRR5pEj6awCNBuWNbohS13MgkDUfrZ6D8meKkNuY0tVBWLQqMtP7s59GwM
+jCfIMXtZUIjseNmMX/bxFgJ81FhKWSCEQ+smoAKFDI8WL4CixtzdFi+SeCl2vYlqflr9MCQpJKg
HnUVtS+iMNY8vrF5yfKzpbxUgqo4ey3grBkNLtzeBz/iLcypVrnvqpdMQpOtiS2lojMnj43+2NYS
h0G4SeuPtnlu5BtEho41ytyKldxYHryXFRpWdDc682XJURBrNqDzfZbfEUpuqKp9+dxzcIeM1TQD
jwd79Zjfr+NYMZtdY3aOHODko38Y27e5pEDD+mKqDwbCAk3f9MpNKujd8eNa431fS8CJ6CDs0CvL
s9AuYfspoX9WaOcbtGGo6Rg8kP2iZWSE6Ic0QaxtqicLrRmWZAaUuRO0nh7la9381HEedv5ZEt0G
r+OpyAanxNrNdtQVNWbtUVrchtie4THo9wIyUsJhuWzSJCtgGvUB5MDPngMfd0tinwaiNrI2dQyF
KUaTeTWtumRFTmG9mABzqOm7/j4jciPvFmXzpRcfCmRR35DdUgvu4hi3coNdGnY2Cja7J0WzJeV3
QKQ4fFb8cHPOd0Z59vvXlvOpUC66jJHHhjYPl1VuqFnz2DGDm8HicKbFyHuuNdZf+SLErGQ8g0gp
bMON69lVC/6vCY5ALI+okJiNnWv0gGQv6aJfV5LkNkAQiKia7a1JdUi854KbLvVPgFSrUq0A65Ab
xyE2qyk7xWhyFPEcqpjFEnYVM8lHlXZYPozh8veZ/L3WW2fsQOumMq5xVNyyLgG7lDyI2FjCcthR
+v4mZh4ka9G6DAwnsMejab6a6t5oT0lwNaiuZSgyaqmCwCn0i51BBIYWvSkskw2prX9BD9obOMKN
crhGTbuseAk1QLNCddDnoAkN0yClTt53deaAUrih9AjxdSc+XUHzOvAzU+ZlAdqY1L+ztfILOSqX
itoyCdT2EdklGYbTnGtlJYyG4Lr2OKbMu6L0OJjSShCLow2GVxs5F23s+lJ3a/sa3HUJ4dH0JI6r
UcO+oGtccFblY+QW+0hGkDOV6V4TuithSTUxXlXC+PZn5UUvmJqVevhO1UIkbRZeM8J5TetsRcyW
ze6bZ57xU3NoZ+0r0Aii5gKKQn12k4kUk8VmJ+JXY8R5bmQxSYDTNinnjZxCPy6lY47LXR6ea726
Jb4sc28DkUgTTw8ZdSqB7xoMzTJTZWi/ny29OCWpJL5IaHyvG253BKa9vE8Hg2JkTsNtHsj+k5ZG
16lGR0x+cBwo+zbyUd1SFEB92YjmkCP816lYMAAfZB/GlUTGpeB/k6L9hNwAjNyVle6ml2iTi+eY
FXoUiTsDrWrUMRMjSSgmBnIQyX5Sq5vUiX0JQC5SF397t7YJlg+G72Rqt5EJsNp/VfJHQZpbmo4r
snL1igy4psctX5PvRRCbmHWeo1yPGAfWK8h9q4xrocq+Oumc2u0pH9BLIlrkyeMd9H1lKwHZ51rs
3sdAbI258Wxaa4YzkG3BJKfyQY1ld8nUnIzmEAuDO0Ndp2G5jzONaK8amN4Qn/TKG6Fq9GaBiDW8
a3kk5Ni+okw7gxB+YqF9jYcARSpDWRMnjaaQCu6XbMC1lPKuytd2hQAxlq6Bmu+KKmVfWD1Ainiv
2hE+TFk7ogXzhwiO/5sS9uuu1HZQgPb/UzQjJPio7LezNN/asVqPqn32uqVcmkmGEPUaMbLrwy1I
OfOSqggcZZFKp1SL5j1P0tWW3wvrmfEFxeAxms2DyeHVIrZOChMcq+q7iq6gu8LEFjDMHMd3sPGE
RESboVOdIRsPg5LvSg7PHDCIKS5Wg7xMAa/dGU7FUp7mFF9Plmu7oRNP6Du6VdSUnpL7NyMwn+op
4xiV4oOmlMzK7dscSOumBMVMJRqE3BJxcS0TVP6oXWwtdbRg/hgCbhCbe4Vjb4rfp9nyfOuNS9pJ
mDgnSetVZQjteome39T2cD/41WtrWsv11JM9T95M92YO9nEovpsGVbdxDkKxDedq46N+KLvHOA7W
XQfNfHS18FnLfJKuJkdCs68QJURIyD4JKKlDf98GhEPHzTpTHxPxLE8zA/PkU9MnQNipAHzPNMlI
qpU5BR4fIbToDNxyhdtRIeSIENuaGV4tkXQ9FvTmx/8pc0Wa+gwu6UxVOzK1wv8JP93cQC051sJ4
nLWFcUhYh/LC3IuQtuk4Z5tcJVj139tmIyGQjaV3RW2KrmzRdf6nLS4b1p9mxn///j/abKDIMj+Z
R/2vW1wEZQyR8eqhQTUgOixemt/a7EU1pmL7FjTfTI/Fn9psDQ0q/DCcf7868rR/hC8Vv6KS/4ov
/cuvvnh9/jwzJk1jmH05qLdFGG6a+Idilxs/m/i8qKErF9T8YZ/fopwPfaVwHYC5EWr6qE/Kd62Q
vJoiOQjVfh+r5glfCDWeTyBPnLEEzZrPhFImCwdmXJEv3FQmCznotj5dG6xljxxi4mrzN4EKqkJw
S6KBrjtFQd7BMDEKTZRTgQnp1DC1U1UiqAIDxL+CXsFKjn1Lol3P+s4gy0IaxGbChUuqsStU/TpD
V6GyKkkLmXGMW9qDFQd7U80etQKjLjmO9sL6L+12K/yQDTZrIbpRhaso1f1dadTswEJk+D376Rf2
8441NE+tjaSq0T84C8F3WfYS0SwIqa+mW5GZmwwvdZWRIEmoX8p+0TTqDaZSR5ceU3+862z0W02t
n3pMz1sLKeyICJiBGXWuIriMOt281hn9n08kWVTr91av3xlttFCftIc+jIr1ZKU7RvPEsdmVp9md
7UR1+OHrZk8ZwQpWw2M/Supx1KKH2UjWaWVfYgrGxNQ8+rijnmpnO7d3XcFGVQU7EeryVSGGLS+J
7erQnhkWzTarKuyafgp7MxhRegELpVYf3v0huDaRgpoOs7eec0vUrZdqLxUBKkwQ3FCeb0Zq3eUS
z4Cp2/gD4umKZu1+nPKLXN4H5UlkUeYoPSvypBtX2pA7qe/DEkgZeGZIfGHY2CUAJNhCrpUVP1Kr
2dthcMvSkTFQAK7AABI7Q1RSFeISRENySX4bFXIVO/tckZTCzuVqN/JbgD+8F3gzRDizgq0aYsKx
dpIPTKVIJzLGJp4rk7Cjtv1BmNvkj47mk49VjSD5iweNskur9AdMovWqKSKaE5kpPbECQz5i5yT5
imrGIgyDBBZ2cxo47tKpa4v1ygUKKev+jvBVwbi91bRHowLNBnXLhndmScHFD/ujAW4ri/VtE1Zf
c8ao1c5+ZQTFXtFNXl+HPW5/Pj9Q5yhAfGmYac4BmE3DPgkJ5xqGlyTjPujL80yhnc3hae7Ywxv6
Xq/Ooc0jqhDSFXCZQKvmXcgSeatQzzYk+xX4EhZzfl4sXfQ6pAQNplsHLarnF45zw5Xp6GaE3lU/
M7KX/h9359HkuJls0V8EBbzZEo6+SBbLbhBl4b3Hr3+HUvSo1XoxE9pqM6GRml0gC0zkl3nvuW7N
SfNf/JRQLe3mbkQ/Y6lIclDd/LenBIbNX54Sf3/9j82iCOoDQpBuamgseVRQhX9ofUTIjTpcRxH1
MT/eYAT84ymh/YbcmBkszwgJ7oj1FzuChEccQZrOk0LU/pkdQRZvw9a/PCX+euk3mdPPTwmeRVav
ifGyZoC1mmJjF1uJXXf5PpYGto3JZzqwv06krwypRqdT79V4L4TqKYbHOITZFmaozfdr0xLzctMf
94Z4RH8NE5Z5oKxHoatXy4eYVJtqTu8EZqlhTy+J+LQqqMEBC8hKrrb5MvitTmCvqcZIVTmDd2Xi
4vGiV5JmzzBhhZk3gYRM0JL2ZmGPSwrNR/LSasw/A3Mtdr+TVX1Nv5bLNhdGR0nHl1wc9yzBnKxo
1gNahKAgmohsxUJLEQO1g9dq0krqDpZWrZVKJMyUb3yQjL4lCWtxIoXPUl61Xj9GtXGuh+Rtgd/d
ZOZmUAdPSx7VjMjUvL0qeCOEmkqDgiPPn428ZUpUnhJs6XJprtsCGyagWOS7ZgQwN1bHJ4kYJUcn
RtPRFzlg57qcSonRaiK9F/nyIlGaB4Csi6xsrJAxBoHXy3KaGqQ7LahvZit2W/KEwaRuMDuiG2FK
Wr8JQXCJB2klNhODA+06ChAoTWuryecmukFmZ3foUseiIxg+ckyUKeemGclOIh6yuiYL0p1lCpA5
PsVzsetVFnySkMM7aTdZTiAuWUAlTk+lkr4Hybq7ZcKM+m1RdYMJchjX84L43Wm6BMSNSHCjiA7S
H5LOMFat8c1nzpH5IwxMqpucm47cEVpXMdoeuAObvDr1GSMP1dDvy2h0iwbDYSnLvobuMe7FgxmR
z2Ppm8ZoHSJvVoVenDtx+lQi/bs2TccYmr1IHGeG/5almW8Nozshe5HnmJuCib4QOEM5HJu49MO+
8Ey5ezSmidBEjvyKfs01yR3Hxo8WIhdZcCZzcB1Iqan15VowOfpXV0lRpihxRqVLNf7HyoraRS35
eWWF8+nX1/9ZJVks0S9D+1cViuFP+gvc7CY18g9bFk3zT1VS/w2vOgpgQzPQJvOyP1dW+LlURcK4
BUsDraX+jwhLhBL8vUr+fOnyL71030jdHOKBXTfdrarlbeNM5uTKlbzGT8l3sCLnakR8VFQbpPd2
keaol8KY9rZlsPLQ1Cq4CHOTskvnpn9SSnleqXnW7ZrlQ5O+TdidVWl8Tp32omf7qDD1bT9eqJwt
btPmUoJC11hG8/oF7r4Giz8xkkdL7Yr9TLASmVw2QrGy0pxFLQ5AwoVCCLc9H/mq5Gc5U43nUASp
NEpkiJrqdhhUHBNj/hylZsYmStqo6oETyzmtl3e9be6bIjhm0vxYCQZ0R/6ZSl338uQsYvXaLfdw
Lr0A6eech3QhhDGHnChyy5iQX2WPWtSxETLmj469TVAHXq6NbKuEyygP/tBknqGO6zBVNoU1qyRz
q056K8qjga+tctUC06kEHDUkZppFnm8qYOBgbWxm+LGJWiEWGdddoBhXC8u3hlPX6uKNkda+XOE5
VTu3YVxKaMI6ZT8hEWiihJAcsx4x3OgPebEtFRBtsxB2TkrGbBjm+opdLVm05KVGkY4pYr6WZLX1
Q8ReR7RLAglqYTzOgI3zvjkr7Lo1dItj1eOGVd5SEw5er27mqWD+GthRO++lMQDZMz+Kbe6TKscq
IfuU2IcvkvRWtOFaZX8CXgRffpi6RLlOce/2gJxkFbMKhpW6S+K10hQsGKsMPaF0mAVuhMTcDVp0
bSl6QgyFtJyLDfynYRWyOljNQkxcAHmCYFSqdRSN3yaEL7GUfauCbA+ufFuGw9oq1Y3QQUAnOyGl
HyfRvpSN5yzthLWwKMcJvW8lt9syEzas1oBAMUarNSSRuG8gVWkoIMKy93LzZjsemPkNd8iPKlCX
g7K8KHnvF4u0ERLGQ5RTgvLWxqitQ8jLIYcC4LrSLNkxlxlmn2nZ8T5z6jSKeGq0hK9eGL26GV2N
SIQ8+Cp5NlRRZwfTYx9VrmzcqfJX3wDOLNPW5fQnKoUjBRjyak+Sr0WH3R0RQ9Me9epbhDFQN0m7
zXmk6mXyrvBCRI/ZwcijdJVE6UaZxQ+5zO/hX6zR5W1LkQ6kIr84LsfPNkbs2xnxvkZYYsKpLzC9
MHVyNUWV7TBlFLXUjT3Pkt+lwUZQw/1SBfeB1gJSLabNWALu6qRyGxq1x6qbg/BbAD5/1lPoCOJz
0WBSIYDjIFS3ex6/DsSqi2axBelM+iC0tjkWrzhjgDduGxQ47dKTj8UH9ceujzxyRJA9asyhrwR3
nttPA0xWrUabGMpEgvQZDwvyDTFgoWo5olASz9y+arCAEyvazPi/yGZfqk85exZzAu7UxyFY7JFB
VAcnTVv0rUKyj8paKmgAKkQbfWromfCQqeJbmJqP5ojuIyVYuCogCajxYco0hunjfNepJl+VHFdX
ATVN7SNHBckTtXvJtNaFqvhRx5Fylq9EuxGhB2W1CRXqnFV5LNUJV0vfRPD6mtigCU+bfcKI1R7p
NkBh9XYtjfW+jVOCoWuyEgCG5xzd0DBtOtIvVQCNEeIskT8ZqdpOLdlFWIl1HyT6ReqRHpCEttcC
0xak7FCII2NCeS3hmghvOicLpq6u7UOte1DoophhA5NmoMAiX0WmSsqFzu4LXo7TDC2rHzB4GJSW
HIG1pJ4VoEGhLhxMlt15KB9EZOSMRjfAb4hxk7LLkGrbRUSJnFsjX0MNnLlWN7IzT/l7Tssjdouj
RQ912jwpcuoNZn5XifqDEoKHED+tCsEwj83HwRgxbkRuW6I60t5M/SPojTezUD7LWjmlEjA9vQ1Z
eDb3cSYjckIMnkmAMyLRyQFekw8nYM5CdrDpFgBj4ejngraJNcExUU0n46AxTq88MX1RlUcLejkI
gszOph5IX+6GSf/clgAqY1yHc96cVbZ8pt5IkEj4F0QlTKK8beT6uddgG4lel2vM6KUEpDvMFYgl
Wh6hyRCW/TIVzyB4T5EWvo2VAuU9fawtsrLTyBkREYFMeWqk1i5FMjLxmXWa4YZq6QwFGqucu0yH
ZYCpgE1NFKHAhSXSRqSJCK8ZXOM+PyjKRQprFh55J9qkR/6bybga7hPTUk3OpiIzyf+upsUXT0/0
l27u76//czKqQ92Vmbqq0E9Qnf7nzIs2iUmsjglUVX5w0X6ceXXOvAqwEc69uqgQrvRnN4cAiVJK
iIEM2AgBsPlP1LQENf/azf1y6b90c1aK2TEPynEtY3AVlEy6UcByouGxVcmbJW5ZTS0JPHz5vZJy
jNzjtG3K4KJxVJSbxBeMZS2pwY5YVsqwkXOgYFGm1NJ7r0TQ+orqTexBjMSxFZNtw1qLjRtOCInq
qwRssCFm2q2Kx6BvcRykHN4EZmYrSTd9C/bZCGME/r2f6JAiRQn5eIX0h6/3sJ9RuZrZR76kp2Ic
rg2JjCoxPbjkXD3sWXuCmhSmS2cWpAUbeBKQJUJdb5OPoOxO8jTsiFHbmHNwEUSJzkixvMG6KnK1
kWPGUtVXzPJUKb7KPtskGqfgZm8iC+LMb+KDKVk4jdZ2Ul4otGdCh+wsJBlJr94nrPJWweAz07Z9
ReizGTxF1rI1KZvKHCPL7H2pa48ib9RtdGw/HXprnv8CtWLu7gNjwZY/sqqeV2Oe7WWIALrcfqlq
dwyaZDebXHVuubXQ+7q1gPKPNmndECUDexy0Ejhi4StR+y89o+E0SbRZ6ZOFzKCe3s2h7smEbnHv
vk4pccYmIiVow1WEGF+OtmqW7q0Jh0YenEmQvVtma//vPeVB+mKrgT6QYDYk8f+jLoAx/OWU9/+8
/kddMH7Dfs+3l1kY3+SbTe3HLMwwfmNZiF5el2Woxr8fAH/UBQ31If5Q4GRIF3/32f9HmKj9JgLy
4G/iZb/jtP9RXVD5+X+ZhXHpKDLxDejY60xwwvz3n1T2sxoIyzBVxXruzYS9wHiQmu6+DodrGQdv
Zp66cb1EjlQ3hg2z/UFK9SdJlD2jhHiYCfJ6ZtZe5upe5A/0akDwTrg2ivd8goHRlztBNLdLIp7Y
AjrqSC4GoSU9aP9Kw1uS3bw2xLpiIV3wvSWLgkiOPptBb7ZMVzHIA7KBSecinkcVEm9BaUA6RAqY
u69P2lQn59JMEbZcopYWMBwZ38dXmKvfpjBKW8iBR2YqHp03bVlJmYoGmb1pRiCS0CV+lQSfQ4cU
HGrdvdzQrVvVC+mR77Uar9VYWEtFfonCxa3jGjVe1tmqlt2hP6LWb6UQBVgDntaRmP6xpUw8OdkZ
hL6EXWP4Y9Z8ClO4bjIoqEEC/Qqp22ejzA9Jlc12pwMkpDMe805x0TqhFWeB25nfCWkw80J+7pwi
xGr0eM9/JSGT00EzBJ9BFR4Zf8c2wVyVNLF4wssuNRtBz54GLIoyGRhT+Vg19VdvxK9VXka2REsO
GJ2xjoYIxno3S+1DS633KI8OVsbvIxXLvZqOhHgGEEGgyESOotKeTNXc7c18Cm0j0yb0eYEX3U7a
SesjHHBMQdpNTcdRCcLI/LxkkMdHgiULuMUofyxfhANHEx7VBxNQ87+3vNyGQDeMjiYBP2Qk+T9G
7brJ7vQvbcffX//nEAl8Pgty4D8qX+Cf2g7IPxaGcRm7OFTE20b251G7LlqSblF7EHb8jkT8oXvW
kESbokgN1HTrNpb6J+UFpOwv5eWXt36L9P25vBQJAbRNZsnrBswbuKo1qA3yw/emX5b4sYu7yujs
Ng4uuYSiX89y9Kz6RUNkKI9NQv+Qny1Y8kKVr4Wxfqnn6qkeYkdEEjMhq4jIiMe/YDSLxwlnZQry
R7hFSxdJex1kYUjTkm4jR3eIRak3krDHelB8Cw+Wa26iO+VJ4YB/CE5Icg9MjeQXcPbFzLxgJX6Y
6HZQBaLi2dYOGRYP0poEDrfZcG4tL/0jT9vyiO5snb6qArQwezhRM4+JamvPqGk3xd2EslpYpV/x
g3xdcAmO1irggHCHg32OVxxNQTSzvWuv04P1ImwgdDjY211Ml0gdV9N3H6+qo3iFVXYsjta5d3p0
efGNU6TUCLJtlWi1HuPTqv3E7zRuuqPlt/tuLa3lt2C7bOrz/FDdIyZVdvMhJroHk8fd9Nlo/igf
ZYTB9CykHpl4W+9LR74bcF0m6xJ7ztfNcojRggGZfBpCjml+w46SAXiX3rfdViCYULbepQUZTP0p
NA+N6VTiqgNhOOLGQQ4NkFVlZO1rmT0Jd1KQQiQ5zJ1H2o4bQELSJ4cBCodkqyM60jNFP62+QaJH
d+p4lz5U1VZCk1ku9/lpebRHyG/KnoBnp5HVd6FHqGnLy9OtJ1NsENSdelMmHpV2Hyb7mNmIQRS3
cxvA2V2xIuHWA6IWeEOBYvqVbq3L3qd8u7yp+xK0pps73bQ22e3jGVkxmVf46zlOmQDtGEfgt4Wr
aL0MGgCXlck0pQPmQTCeCz4kEDwFHPtsJ4iFGy9CIY+grzzx6eJwXFAXSXDoCaQPhxPZxLofPpkg
viWvHDyDHWi+qu+NR4ye+bxjFFCU96J+FwROoTkmYdDGvm7uk+RDm3xsXjhy4u+c++5R/E6/o3Oy
g3U+iqe5dXTJ1kbifhbng460YXtjt5Bye7KXsRKAOXDqhdygNaJ4pi21jW2AQ3eIeTU9Nue022W1
t4WdkDHC4caYMG1vggtKCjbDvvikV/dcqlDa0Xks1yIDmsUuvnvJEx6Mwm/ra5E7Mdrh+U4X/LDc
mwlsU1vvXSSKnYjQ2oHHzby2eW8aZLDAd4E7npOLMm1LY6vGTLZca2A4egfthyAyIOhMjRg4k1fF
RgiSjEMmLRpnlKDoDibN43RcGbuJiR88mq/yHaF3o37IyZX1O1OUnkiPws11NwFU+CjfCYGNE7m/
qh3DsDUzxpVRfrepZ5DSs9Uaf0reisXJecpG2h0hZPkI4cXvz9mLCAeMFR277xBOMt4rXyRelhHL
vFK6IzTpLr1jnMdSB/SYnJ3EaAucEad6eTBekYqaHpKsnfFY75fH8iqdcUHPLxgguHnYxuUvKPC4
RhFfcoyLmbFXbR0aY5Xe7lyL6NUKR+C7yB7Ijy1X/CQmZJx8cECod/mZarDOejeAyrkKcKrB/PvE
6kz5CN51TyT+GauEvcjrlLX3uMNPEqeutRPjg5KeGdWo2WaZ7TbaDYofzjU6bofJt1Aeh0sGxijA
Tmgdbqj6/j46yidJ8bXIkZe13O25qpviSpKQhsS7aEYLjXpaThXKVG0HyFh04hXJTNI9lS9Nr4hg
I+Gw/avbABAXhECoiJTAtNCK/5eNuyGq6KR+aQN+ff2PU4b1m2HSNhi0GRxk4Hr955RBGyDefLp0
+BBi/jDs/jhl3OxPN/EV1/RHnM/P0wdkYRiAVVnR0G4hEfsHuTzybY7xl1MGbcDPl25wfT+3AVM+
xoVSMGbswmoNzMjPm+AzarsNYCo0Pl1BcTMshByzzPd4FsFHxSetBCoqzqdGJHa3lV4zcmmC0Piu
l8AD3+mTwopUXybHYciJHuBskMfJpz6p7yJ8L9jp66pYWicgg2YA3TmZCGIHNKpsSOkY2GwTOigK
1udokeU+F+dMLhcvA6E6d/DCGPlKnMOxHtf165yhf5bGUxDGX6WRbcciJL6P6+En5iurVLYB6Lt5
UtywiMB3zc993T32Uu12ufoqhdFuMZq1lJeOgQ44wBpEK7UW0M3qFcgDLdwzALgZGZ2qjy54EY9D
FN4NhrGX59FV45oIwOyx1HIvT0Cd9bKDjdOO9NFh5+yaoARGsiDNzMuaAIcDRbIy1yVhqopIlCMj
1sXaVAvJ97go48HTVcweqG83yWKs+3raFKn6OLJ0TrVjQ0Mxk7eBsQsPzDwfxUD6nmSq70jSRNfe
j6qyCbRrEsTwD9A41dEDyXQXxUi8uJQvCRHzJqXYvKn2a4PCgQtrGIH9LAEqWH5RLZWlzk0sNj3i
oUBIz60oeZ0Ub+Okv+hj4of8/JuFR1+6bWQAGLkZ3FgsybFJxD0xFCRoNyp+JFDwqyGKTrFGinAh
+QWkCisNNBuV0z3ky3vifhmED8+jKOy0qHwz8toNqskJTdnvtHktjummaRe3r5Vzk5v3VqZeRoj4
llKvikBGzkX2H53TRZCHs1qlb2lNcTMDtxOqtR4KjjABSRYgSgS9K0WfYkqqCcoS3gWzMInnU2CM
p1EdWYoZXq4jiQ44MNc6Qc0p4mRBjo7KMm9lJrpiRC53+2ImyxkJlD1Ur4gm8ccsPPHpkhlouhV3
fEGQXSVbLs3tJanU+1TGAaeO4b7pGSZFtSyvmM89t3R3Cxzcf3W9vQ11kFqyg4eLygHov9RbwM1/
r7e/vv6nYxe2UR2pko5giXX7n/VW+o1xLQlHlqbdoKo3QMKPeqv9dsu+sG7hG9JtdU8V/PPYdVvo
I441eOHvEWn/oN7iVP17vf350jXe2c/1dmB7yQ61URGnvqWRdSqxi8ZsBxba2p5tga7vNZ3kPHYI
IWpzInVdYuWxx4OwLl8VC/VH/FRGOhp5Tk8gucX0kRIv0viEb0iyT6x8n4Hc7rvoZr+87TPYa6S3
BQcp8cS2FpihO7518rYulkNOpjYubvomFvDS1DxEVWUnDXif8ab5Y6GSgnBgEuMFKYoak3VLmD1J
6QuLLga0oGJQQ9oRy5mMJY1QTn7L0qZgeYMVvrGT4drLvi6IjiZlbn7b9dQhKUdKd2+wBEr1jKFP
pZ0M1kNwm/kOf8ramwivT2eF1LNKwhDL+h7paiF+qqyaalZOhloy68m8hlUUHEqJxRT8CD/OqndL
BaMa3HZX1ImKWEooQHnUfpY9TEWK4CEa2xYQC7RyVKlDdz9g7cFxkXm5TNSlMNtF3WxbasXApSnB
tzWHGysoDlkuuro6djC/yeVFuR/KzwB/3W4MwMx+VTjoumRymyZ0SabwtQrEQ38FN0eu+RvyyhuO
cR2Y6X1jiBud5+skNOKqCrrLgkyyasxzkOERrjMNDXKgfWUCZS5W98vSXeqkvShRtUuAP4+SYCsh
W3u53NRM+dhzdcR34yYpqtgZ4GAOWnNLBXnKI+yEarRLTQTLXSa8i5xLcpaVyYOanrOezyKLoWOz
uJ0L63sJSOFcgEoidxYLRn4jEgKx8pvwJt/V+56ZACcpAn9tRpGaTo7JDNdCb4m1T9BidEzIv/RI
fuq66mYjzJ5RwnjajS5tKdJD2QPCHYmhtDW95KkF+7ZIgBPw5HUhdxL+CqvKrMUPPbJuEZXfOU+T
f3OFNJEsMUhm+wQh9n+om6ikv+7D8Nb88vo/K6QkAYJWNU2RZdC2lME/NaBUY+LhyPT53XZPGfxR
IdmH4dRHSn3zC7As+4n3xj4M+SejKaokxVxT/klHSujP3yrkXy7918EU2qp0oHWR16rwhOneztHf
WcGbEbyVTylqi/IJIPV3+WY9kRavutra2AnP8xFXKqL8KPGa5XHkzPteOazD1mHug17JOh/4Ve3V
qpdgrIlJJuVpb0uKHevoENZUwyA81Bg0JXvxWDM3+0NHc4rbClIZivIPrToMzxYHQOLon8WGqcET
TLnl2p/Z22QJGY0We9w7FvvlatbndZCuUZOQ0xaqtjl7lRas6DIgCMBcIRP7WMNwCTYMc228lnbR
ymyu201d7qRpl8mOUA4wshlOGM8qsxzcwRqifoJBvsvJIVNYuPYIN97LJ4gbrYK1aiVtjFNdrjHf
JV9i7EWvMFen3lHQKnhwYDpv0N0IF2eRXd71bKO/Sde+scF/vKAEt2yY9cIlfeBAjbhSNnuigE4d
034sjA56JmOdt56uU4LylcgF5Qt/P/tARLNhdGjrR1xhb9rsZdqnYGGQdWSMysbsacyoJvh3UDaQ
xotrgRpfuHL3PoLD1UJfZFUBFSgC1eNjRVUnpz8uwWp+ay0bzcH4FgWA6+rl1aw/jIm50pc4uwnb
O1aQ4jZcbj8jR5sgotg548WY7wvLkY4DwDUrtUWLeYqy1q3vpN1hdrdML8RriTp4G5kUX4dnEQJ9
o4E85hT1fV44wGMYf3FvKO22Uj/E0enTzRRj8QJOsFJ6IsFJNEdR2mFFeQyso8gLwORl66S+Q4+m
y/7Nw/LGLZjBK1S2WkQjTGK5dIpSMmYOPWiU52WLOGedokWgyL+QCkU+50oA3C18VYSXK1hV3QCa
MNYHQIDU09tAa4icdnqSlo0oOf0zFmFjo43pqsmQNeDQstH8yordZU+ahoMjPKUvwaDY6PikAg2t
U3KxqG2o5phO9C9DvFNsrGPsFfLF69boSiNPkDcqSVcaYqq9AR+0V49S7QvJVWh58F2q+IXPLYu9
XtpVxhkJoIzcDs0X8XzpKZxM+A5sfudVPtk8lnI4AK0hrUaSD8Yjpui5gQ1QrvR5y7gBEGPU+Pqw
wV7KEOIegz/zQyt8UQwCrRfWvHwvTL6ydPI8zlE0AWnkV0WUcyM8NxGUYxhs2VvD8C97CfSNXp6V
s3AowogPYQW5V36OjprPP/oLhl5TemRO2JpsbNtnjDuOWngqURXv8Vd6MK/TWTrPH0L1OD5Lr8VO
a78N0kJWA5OUIrL5LahwI3Hue3wsJUDH8JA2jnFQG1eh9SCfBSbySWmF1VwzjWKebHfwqrF+Zjvg
Dnn3vNgIbxh7MkE6hOdZXYWv7PDyg/yiU5qc+DaSWQ02od3tC1K3OvYNCDzI2XDeud13yaMe03tn
N3j2dpOfkPFq5/uwXAG7miK4IKy8/Zlk6fvqLDb+8qB9UZaiy/LNafMOXyFvVjpruS9DWaXU9FsG
3flLfY2v6PkM+x7eSOrRdhiQlrjVru1nd5aV9wGvLWPw9B4za/M6Y1Y6lHFIeB/oPZboZIAXI++j
dpPoa1yjYTcDu31qn7g5jJU0nEPunvgIJQSTevkePUjCynpBNo2cLuFmEHfzLoVXj1sycYTOYcwg
CBswBcomkrwcIDWcD9M25GPee217lD67ZMWk86J9MxQgdpcIzkL237jDmen1zXVyh3STLvco42R5
VV8J9zK+Vc7lLWIiWAQrZXgNzAsCJHtLlI14+VRiZPokcZ9QFeCK9nrVn2K/jjextCV2s+lcgYqM
ShQgZfMOlevmndZX03HKXGj5vImcUGzztfT4fZvke4cO/6sLdnFGhFUv6yF7kxpwMNK+ijahvi7i
NXEy8X2tbrIvOT8YUP8xSSfP0qYJ0cg2wEBW4itz4mFMbT73cZdYbiY/E+7Clw7T7udNw7dOx411
tOxuFW/C0I+SJ/MuOZrmRrxEh+ghqVfZK1nLqTc/SdIuLFaRq+6W1zwmVBnX1R100lees/hx1Ag9
5i6BSXppJF4mjigrdsu9PLkBEVDziiQRVQOnhO3ISQWXPVEV+sUmPuZv7aO85biQrbTn8XHYI4Kc
ETx9wjI0NlALkEfdZB9eP6l2XWwUUJbDmotTrmxbEtx71UY/Khtj33gVXIu9cYrOkYsRyvCRRSZk
yM9rU3xZiPRps3srOgkkRcnN3QKLjXk4btMiswcJLCqh5/2aVCxvLF+beVPguAUAQiiEk417HbeY
ujpjo7uHhADkbWRKk+/4PWnhhvHJDZdxgiJC7EV8UetH5Tl+k/2Uu/ZetIO3iadi0tQbmZKQIi2W
XGE7X7E9QzO7fYzjHYFCJQQg7PweeYHml8FTV3LUx+ilLAovCtam4oXFCcVMmvnak37EFGFgFbtd
ich349QGfnY2PeGPO2Ry89ibrEd1OZp4mCPSDfW1ZNgqSw47w/6PnmeVJvuywKYI6qD1g9FDIIgs
+pNsRJZOksvRxxMcpM6yxtXP/r+3nbbQjrBnZcCL3xJJ1/+QlxHG+tcB7//z+h8DXkYH0Kvoo8FV
IRX5mW+FI0BVmXOQq/f3fDsVLjgTB4LsmIEoPw0cgIZj1iWpGSXcH2OKfzBwYID9Szv9+6WTOc+E
mV6frL2/DhzQFCvD0BjZGmiJ+KY+MmqVeHxZPuEgFhXtptOsk/muocDd/D65dOiDe8iGq+/sgSSm
B2vTEv/0Xkq2sUn8yBfu8mN4iRE6fCTX8o3URulZep6/YYS2hKDvCX5e46lqh8ewQ+VIPLBDVsF0
gmSYGa5s3Qik+iXCGpt8CCxVg2Ilrju/2U5H6VHOHirK/Yf+EZ4Q1/M/x/hECx2LEjhIaCc5C1Ux
QXDcEfh+fCChbAdHC49vt+t0nu5AfDLkskjWJ/ouHgAV4l3E9IPNYDU9l6kDdCheAPrgqvzKib1c
UYn9bCfYd+FOWmmuYFsXzKGI0t1gLzwKdr2St7J9N/EKeoCPwKNv3LaH/Byz0AZFc/niy7imiF5N
J3B45Now+u6JcmBV+3LbrEV3fb0qz4szP6Kgx/TjJp4+rsiwW0HUeSq/pHXhVR6ReCREuHr8mPJv
JhZNfWELNqxW8M5ecocmuJHsjThth/fSz9Nbpw7hJ0O4/sU/Nnj+sWthvaLgkoVT2iz3RkJz1voL
m1J59A1oxvwqQ5yZW42D1Fd61p4kp9vU28yJHIs9Uv9iXGAbrNpV9Kl5o194pf1hnU8X3p57vcib
3EZM5KCg9w2XT9DNuHCabGdY5fvKNViGBU7ijV+R0/AW6jMMPheCzSrx+AE8qfJ9t2LHf4r9ajed
A2/0wGs4i326UnvXxfUdBPKwejK+m7fBpce1r/VKtCfnHcizazp8pMeJv2bgr4Tb5dZHqih/jpAK
AVgxQMfV7T8DQ+YNTNmrCXSSP4pE5kryAjlfd4TVu7Vz2+pVr7KjekhwwpPmt162i2q/Sg98RJdl
F6GptsnHWJ0YdLhz5Oqrp+aSfhrbW19Zlq0b3ZsVQ5F2pwoXE5l47JH9rJJWhx6InS93fXenaK9N
C8trB5Aj5lZYHPgPYLVp922mM4ipKryAK4VFbMCKGy7YbT85HpRR7pmPxLgVJG0DHe3u9/8DnrLH
IIH3hQRrgEnt7IaW7he3PX1cEDFheXAh5mZwmulZko9Df26JtIt3IEdtzfn31n8IvbJCTTVgHZhI
Cv/7gs9ED/zX+v//vP7HOEUi4QsVof67w4uhMvX1xzhFIquLZwPKolsuhPRztjILPkbNf9ptGQP/
GDjrv6kqG0Eo/yrI/38oL1bEvw+c//rWfxk4z8BCJDE3zLVuMr8zaqjwi9B8mxBNK9hxpvYlpy0p
XtVdqAxv0egLt83GeJniB0GyttJ4Llg/FUq5HgV9P4bmChLOqoc+NWv3kGzsuoSFiGFbmIk+1w3S
hiHQiw1t6hQ5ydy5DCHvyrg0YIDBycdpIrMpG5QGR6y5n+vvlukF5hkHbAhAgKFyMD8eh6RHSpuN
dkJpi5ILCi6Y1J0b5sFrltOFLeF8F7bgfAyDKTlf2j4MVmGrngODKSnTWqsjG0bjEPGxlIY3QHiM
IBMrem0b5osln0SSFRMR6xRedxBVnRzZadd5c8jZtlavi/EZYa5F0rePSBMNQYibxdOgQvob2aVJ
8W4sPkpRBQdc4R/rnNqsOIh3x1BTNlUF+MmyTnFi+UvIuWp6SLXK04Bd1TcP7k3MhwFPayzC0tKN
IT1NauTE5UwNe4w4Yep1d1UI6wlx24soGfvwPp45t5uzO2MWMEEOYCcWZBLCCCGq7yE+RQgQRal9
CetqnwvRKjNp+iDysxF9F6vCpuOApcAuU633VvIkWuVdNCkYbmG7ChIoGvO9mbGKqVeGu4o7JoRq
h//H3Zksx22sW/eJoECfwLT6jixWsecEQVES+r7LxNPfBfvwP5J8wzf8Dz1QhMNSkUUJlfk1e689
3cSVd2KWv4gg9eVMYzRXf9JHeXEamxUoPIYqPqd40JYiCLx9jncS1l+SMG3xsgrke9+NA49WHt4Q
bcqPV2wtFgNaNqCUYs8ZBTch1amGzqhBQNPKD7OfEbXTbAoB12AxXTc3hSHuxgr3RzN99driaHXO
sXaKpWEQ3V0AUrPajUhpuJgoOIxjGkZ8pchXeR08gf9NMYdEeXMw8908sCYnLQkA9jaCazDfgbYL
muJkx5eWeYnmY6eRjMFqsdKASTaWOLSsE63RYj/5QijKUD5WI8x7dzr3QBGKEfgVXWsMIszFS6jh
YIyD17zrtkFkrs0UfEQabRtI0JA8N05AeYS0tFPWMhugRPak6aJISijkOzPERM3grBNrJzBdlPr9
PMdfCO8mGxN8KyrzjzGDfgf9PxK6KpMb9tE3Zk2j1sl12mrLbHzu4peeyKypFQzDBg9iZ936kEZ0
1s3BMR5pEtD39MI76C2QMUVxeyvd6EdaURpczPDkqreIIASbxUoHysJLHkb7G+FJ7aixarFPdvC1
NZ+TGGpnFK0dMCYSvLOV5TuPIKS8Jkwu0ddargP9pJxr+QMFPEdss2gIyn0YZMe09oHLseAImg25
R3I+n2CCV+C72bWgsaGbHmxxHOpELCo9Ov97by+6AW4D7hH4DCZ52Bzxf7cupeX49fb6X17/2b14
aNYtl7Um4k0TPSp9yH9urxncKwwPrYuOSh5gEV/0cxlgfzEM4BS0LzZy1T9YEZ+3l/UF6zTbAKQ0
M0f4HwIh/FmF+jMQ4te3ju7l1+6lT2JTwXBIicUuC0gQ1npqIgbRqtrpgRJEYCQF5o3Wu/hu8aC0
oVzUDZrysJkQqdaSiVrC7WVTMYGpD+pwpYtgM0szJsve6jinHTNaTdIAy57XjAYBfvvS30MZJCrE
0O9KJB3rwH4GEgwroWIb8e7EybS3JLDbvjkVFvouwoqxe14D3Kd+Gt50EbkS7bCfumjtZ+9+qZbN
8BEFb25I+JszpTd+KIylFvXvCShrDXreWAzMRBnbjyCxgbhWoQ7xxd8NRL9ZNtjfjiTnIQJfmDQr
NTSIw4BbaC2DK/hpBUBb/eT55prcyp6GLh4AhkHVJkyg5mWQV3PnPrS6R9fCiMkWYnxuS8g0ztb+
BqQzHg8eSkdHI25l8I/wFAa2e9TP32stA7dtsVYI9rHVrQMRbCFQHiTDJYAIV2kwyXODDvT3sBtS
/dRp1N+xcwj8FNghJPxREKSZhewyeme4aIM9LSavOpoDa09jfBqJyUhL7EYwbXZtoH5EjfPSakTf
Rih3nTR/7xxavjkpe4rxk7d0WIg686Db1T5o/9CpkQsV207Bs0jdw2hwpYr4muo0pkPvXMfMX48E
wwhEKLkXHjWUn2HxtcWx2SfFs9+aZ+W7M50SrFGDLaIZ1lXF1YHUkvexYAnNRDplYcHjETt7uwJR
araPXmivCTIU7oCkRJu1THdtmLP3KVdSABwyoEb59VOfhcfMZgwo/eY4eNbWspOvhZPjUtBWlR/y
S18lqHXSsD3XHvJOrKsQDJmSfdSeepsMa5/Y9vcJdiRLfHDFiJZV9DxgFqtE8ACCnkQRtIk1Ga39
A0DDZYysxwnJt1GrhjgDzv2J/5HQ+HgjXcV49kS6D+0JlBLAVoVouWMRY/hLt4IfD2DeZ+2PWH7d
Q3rPQ2sVpvmlm7OGaw3UIzjgUr+2/b3RGQeDKKMkiW+TOVjYbLZGqrYJ0NGK/KCiqi9DNWJ+J/nQ
zI8Yy3c6DFHRh5uIpNacsNGBJNLSWiaAFg1GiI1bMmgX2tYsP6hSmdYmCH4wsqK/hPdfTT5NFt54
2KnpqAEGxjo/1M9xYm+Gtl6P0auXayTFvlfDe2trO8vEyiyQ3RSC7o8BJmrMmlibtH3lzFt3qY7W
ciXuq2YX5S70U6Z5LRyoMr5xwuSQZAEwV0BcJN6WfN+UsWxga8vOeCsRVTWyOfrkH/6rB2vE9wK6
IpEMdQzt1d9eTehr/jJY+8vrP68mQa6eSXPCzO6PCdlPV5P44jJpw71Dgs1MMfrpamLmBsLIFoIl
9R/31n8bKygchsDV5Tse3gve7j/ZU9v6X6+mn986s7pfr6bYpWgunaRiD6PtAu25GLElSfuJDIqr
Y9YVovxInCCPPmmeILmRDwYUbtupX4jRvEoyNYLePDVVtVbpdCv8/Iizs76xrQq/5yh49uXeJ/TA
F+cAqqbGdF5zS+jbtWbtDYd5eOHA5eCYi3P9BkkKBvxa34ydsY86+6bpY2DhTOHLwRMLF+h8lAwn
W7n7bgQg4Ffl3lDEEOWQkJOi/NF0AVsPtNNaFaJ+a9qNbdsHxxsfJn1GPBbbsfmR9MWD5fd0jjXB
GRO2b/8+FO9mK9+axMAmlr8wS1zZtbjxLftHPnCydpr9hEJx3UXyW+0HMIBZB+bkOmUwAHdVam86
151eajX0D1XkIssLNaRQwVtp6Fus9NnZ7NSakpiYCtSeC4ID9JWyh9u+HkG0Dstw4oZpXFCvoADv
/SC6ZJ3zwyKtYmjkzmAT1yhGg5QKy9SWz1UZMnB5tyf7GvSbyMQf64cwW7XCwKdSdqvBma6w29Ui
ysa1aeflTgXdky+H+aL5ppfl1jWGLQG+8FirpaybO70ZdhY5AUVybwGfStJ7rcaGpbn2HvXVeqzI
pYnDJ7MG+k2Cvb+oRXaNiQUwdfoYI7rrYrbaaA2ScoL75D0kckwweXm3Am3TpHtPE/G69Ly0G4kG
xtQ+54Rc9V10KoanmYE95BdB32Swv4e3O2NQjiYXrAeIu2mSXa2/A1nubXHwscZ2jEhd1FwJcviJ
+0qYxclHuuvBd3fL4LUa7ftAttt8KM4hGAYRfzNQQsZ1uCQR4ZQMcI6SfN+M1Ov1eBlongZiABZt
0vItgWtb/FOxXe0BiWSTfpsMhKyW6uyMpALzQduj3OPHm/p3aFlvsg1uLFj6Qy6eLLMo14am7QqA
dKEM7pygBpaXxQ8dY+EBygGorYUa52EBud59eGeqeeb5LcMfULoxLKy7Hn9DJXc1ZPSWLbLpfO8Z
MbvYEGZojF4lS5sapcfq25hPFMbYFp64FGtnxMVPBxqNOFjmzVO18iOB6P+NQPhF5eHVmC6+eU+p
BoAAb6TOWxzsbT7z5r2Vh+kn9ckQyxL2Sew6GzT5hgoPiJ4QjHnrpLa8My51d6mGjOgxIwGHqKNh
VXkMZc+ipqLqaEgc19sbMOx3vRz2cfSWtEiwUX+YnXlBx/w9dt3uMbK7x3QMyBa3stcxC8ydZvqA
tjDKFNJfuYrb0pvECUTOVVcNYeAoaytxrrJypejGHNQtNt6f2ow2remu8YzuIytbGQ1lBHZTp8KX
EtZkA+vQaUW505wJj5NZhWvdVY+pwf461dQMeLHu/YaYjCoikdc6loZz6Wc+b2OyaSdpSJslaBSa
CfFlwskvjY0W12cAYscJX953WD8EQMcQECMgCJfDWOEaCo7lpB4zZOKbiSwKmMk6vhaXrtvUyEX0
u+9Kidca13zV4r0xsstkVpgvbjDzb4bwZECg9cbVvKdW7ZuEAxaxrk4VSWmtQ+kU6mjYjH7nIH4x
eJzUQEqv+Q7dmH8O4HBJchfk3jqNiZLxCDEuiR/qlR4yeYGuWPTEYgBKzFwdwcpMjU5M/i7aQH63
suydhR4SEAtKi4tPQxluji9MYFOFel9rJCOH51Kai8RDHcAsYiKkxpHjc5DrD6ay925C0S4E8ahO
qm2zarwYqb7vs8xBJJDiAvpuxvU35eXduup1dtlhsO5HRtRNgJbm39smIyUzTFZxDo4Gi0vg74e8
jFh/H/L+9fWftYiHIZwLi/bvj9C12WX+2SZD14W4y4YPxR1t7/xbn20ymzwmJ/91eKDR+2yTZzkd
X4re+/+Hmzh/k1/a5D9+dJfaxmJeLMTsKP1ZVZzKSDk0JnI3loRD1EOIyKM+FY61Ab99gYLjLYsy
TQ9ZZL1NsHLTBOBABfiEhK12fLTZEeeAw3JN3dYKc2REUyZJpgjygfzwa1RNKzLwNkhLiSmlnNDj
tNnVBr8j0sdJd8iu6vYhRj0TXYPV25upsTe2yveO5j/A7Vt0WTci80KtlhnY5+xA5htr6MkPG8tv
ZcM6jua2W6RdzU6lLz4mA6mDGyd7zWRToowfZiKpb5r0Fl0zKjLWTnXtP2XEtx0LEtZFzEC6MxNI
gQ6Q34b+NrlxbZA02V1QurSWQGX46FSrQQ/fHGSFJNFzZuZnw1OMvAcwGMMZM/gGWus2zuMP20Kx
VG4ko8OqCU5xDXe7m5AjFRKviwF+svFudbzxsdQuKpwuRlyj1GqPsZ5/UzqNi111N9WosYEjAl2Y
4SPTM+gZgf5q4dWip9hFhEnE7rss4VK4ynJR60k45Q6+mXqj93CACBjrq2AZZ+lLK2FCisla+qSL
Wp1cmU6xNU3FNReJS5RbG0Bj0AxiEtqb3Vj03EcRCiBm1CivOd+gWvywpfFh5DHmd4iXdFFtP9wm
fsFCGAGOGVpf7br64YwW8nFrP9Ffp6Rx9v2LIA+DAK2Fg31yIofWzR60iuZ+5sRP5TM48DtR5uuO
CLkpy1nt1oc4HnENJWv8NQtdyZMW3ZmE1MSAvrJ9hlpjJKBmMHqm2krcRBrTXF19TJhKKt1cEUqx
akeuCT+ku4VZe5qscG+GVGQtjpIhQSuCLx6UDE+pjzWuM1pWpx2p9u65NkkAMhlBF+64YyJ97+X1
xYaErFfRecz6PecyhYrB8KdakmDwaITdaQIBDx9uGZQfTfsW5VzGVnqus0db83ziIrCnJLiQk0he
DQ8xTetADMjLs+mSaBO3T1oMZ7hpjMcMDWEUDyfNLA7OaO6Twf9eApGbMUTu9d97PhPWxamMLHl2
nDn0YX/bK4Ll+O18/l9e/3k+iy+6DysDmg/mDv2P8+/zfKaNpEkkkNrF/cHpyNH4eT7D8jAcE9Ij
Jn1mnz+HjNlfsNgTv/n/2CD/QIPBnvG34/m3d278djyPrqNxONbprqm8Emd2hFBpcqvi2DresSsu
tVsdyrzYjbF2bHRc2il+BwXSljUw+cGNtZnceJfF8iZtfYh3CdLIrokZzBePEYcLf/aiMmtfKxA/
ZedcIjRrYYaFWVmHrOi/1RmmhULbpDK0F4lkpFRgmG3EPkiLXU7ucGm5ywwtYuIsde2tR8QV5q9B
qW49v760fIg67WAIuU+7CXJuvvcqe02NuWn0S0FCk5FPy9D7MWBuxva3SYx+X3f2sZ2vi8rZZ6Cn
B6ZSbtUv0QoqjSjnRG57vTkmwj2zpoA0YkYkFF4wEhDd24rHtnM2GQlVBOp2Fj5vFM7xcFfC6Apq
mxAxOOrLnpTRyD/kCRpsjVgjBGVGvAkQe9axTcbytNJ17TnJ/K39Umn3atDe/aHk5Kh0b5la2W6S
ybNKywe9I6rAt81Xo55DVxx29XFafC28+7h2WkryKKwvRhkxZuIw0xxaPQeRsShuyjrvHwonuxY+
EB+vzsZtWBQzUEn7GFMAerTy5BTj7fZ14+TZ1ZNrWK9xUX6PM6BMzdD7G0NrCQBjUuemif9QZBbr
0WjeuRW+Hj4mw9SuvT73dv/eo4P6hurLE3/sKcDv/B9jJkuggvrFoPvX138eHf4XnzUFPlvPnw3A
8xjnc3+PQXdWTLkE9LEHcX/e36P6gv9DvTfXhUzRfyrtnC8YxXDuchj9ARwT/2TMxNLkt7Pjtx/d
/G3MZHJyCem2OLuZjRQsjVVHjk0fEu2nFjrrgUzX19I1VqGCFpAw/PS42SWUezWPA7aS1LPWDWBW
OSsV+DSfCJCa5oYt0rri0u9zPk1BQEsEiEI46dJIHnNrvKje2uAXuA3YzsuCIoZYVMPBNpH6LNCt
o+iTI8XBOQ7aq4rzZe0ThF50b1R736LY20K1hP0DSqNO2AZM06FtukMwKHJcaGvn4Bwzp/XO92Fy
iTNKNmsnh25Zw5iFX6R171bhHqt+XJROzZYDIQB+CtUtWJKda1JR6+G97GBFHkwtEuyOYY3E5oeT
M2qH+7RBFgeTWuzMIQalxq/R20RE3rcpGlbeVouhqWfN0eM6MFqDPC9WroBOKoT0XpSCfsTSJn1m
Bs5HkoDxTCFqo+O3LBtZVrNNIe8qU197abrWdWKk+vTaDNZbBM0nAijmhffSCVb68DqRvJYZh9bM
D7KLt4Xpvauu3sWlv637/t3tB0jhtr9hYHcozdl7HBwSunkGOUFELrncwVDdC1HsRRzBhesNyivv
pq+ctbI4GXPysvpZ5CyhRJgVbBK7AHebpRUcBB1OLPEKFcFiUfgU0BmsXFGeMhUtpzBbo/BgTlnq
TJ5CbLF108FJs7bZYO8rkW+i1oXImWGn9chcIJSQk7WIXgMHI0quAWAz9m1Izjg7Hd2I1sYQsp4L
dxojFLbjiJtsVNQMG93EenftlFDBOjkGEhqSEcFETUZkhg6CK1BWeQmnxZfQQzAH7hgcPuV+dxi9
xNrK5kc9ICRUFJtBS83a3TR1eJfTkOTYbHoQGeZrlX1YGg9V9lrrj4bx4iEWnOgvrLrBMR7sLDmu
x/CVmhe9vMdQRjLa0M699UNrtj2xR66nbfgoHGIoH13JYrxZK1ANabnPG3XPwcHFirTZe2uhAAcF
8uMAKlxV9esywj/BeCoG3dcZA/lHiPB8Lzpk/YxeAGXBJxjxiAWtNDqiTTxbGYLAyialJFa3fJ0b
t6hvApzDk/41lhZ4SntVqX49RD72mva1NgFkudldXUe7DukZg/N1x35CtYRVh2KdBuWL4RLU7sRb
DSPAOKoXHUZtD6Aqq8OnzkMKGGsFBXiBrwbju8+d0gmNriM+ZK04k+W+7U0XKFj4wmDuhW3H+xC5
j06v36vK3ObOviTPTdBgwYo9KyPV2ITEj1GjHVI2iJPlv4wNiHcJPYtxm2XIG4ikoOLfHZaCUXgt
fVhgZYfaZzxE4TN5xUxG+MKDtkG7+qLYl4FfBXxRw+npzTtNl+zKgMhOSGMWcNPvLCUwQmU4J62V
jNW27AOE1gpfiLseFM1T/2bVb//iS3KGUbESwd5nQBIwqEL/TibA7uS3S/Kvr//PJQmqgnsOAfEc
McRo5SdWHr8FJJ1v/GcW78/jD/YtJBE5hD3/mTbBt/scf3BHmpY/zysM8WeM/T+or/9QS/86/vj1
nc9q6p/HH4zVVWkQZLkrBxTMPUBN5tsZWhM/zhZV5ROzOdgbcAnryp12nXv1GWH6xMZypun9Q8mA
MbJqAgnKZTc8sArdDWwN0KHsXQ8k7cgD3ZTygyJxHiNGS9NoMEXrHmCANxFnXCDfWumeQ8d7KBnG
JY65dl04nhBnYsYWfYXUmuJbkUQJD1JHlCV7SMNJutSK64Ctm1l1ZOGNjpPT2JPZBTncjFcKgzbd
1Jr+du2RGl5DMu+rb5PpnXRC2qRd73vZbGJuaqWqJ5qMHRFqF0Djm052y3xu2mkzZvcGb7flbo+Q
5kU4rEuP1UlZha/DlKySylyPMmONjHBinHKGw825TLJlOtSHofHXXWcby8HWsCJ6ku4FXzVUh5JB
SJrLc6npC6slLCPip6ikApZhvjnNg164px6tgQ78Isrca6mpjpwHsuiTalPEuB5D3fnBtH6d9v0x
rdjSKjQJDUuXvlZHYUyoiWGfJylfsiH+IHfW8Tg9m2m+c9hzZJFz8FAdBUSCUnJvOySEmubvWiXw
UdrtsncxCXVYmhLCbwqN8BttPQgH/igDBeeck340IVcM4eyYRnBhCUd4BWu3tli7HtQO4pw3uqVj
7WmSTVEWu9D0dmPjHktMV12h9r2OJ6uPNhbWNgdCUhrj1GFGLcv8Rk+S/TgKuCRvqiEKg/thLPHO
jdWDHW4M2V9JKD746Z4aaWlP09Go05XXxLAHH5hYHFvDWZmButOtAGn3mJ2QN+ISeYsZ2o9pR7rg
g0QtVlI8GEQ9Np3BPO47Y51Vg5TEU0dDYCRHmYjftXKILcGoZSBNHgF+K/47Zu8/0ELWSMunKdkY
rlraoKyHUDKsZqcYfUuDi4e5jpVKA3cwtb9H2RP6mMr3QIaZS82uYMW7II0eB71E7IDsnIyrOQrU
z4aDLMKNyzRnmRrOh6RIFAT7/JsPZ0e3HRPPO2cesqr/Y/ghvN80XJ79l9d/Hs4GOMH/erZ/OZzN
LyQu4mZxXRqgXxPWnS/Ah3DDkIhuiT+VX/89nZmJ6OAHXb7rLP36Rx3M3Av9djr/8taN305nEYSl
ZiWZ2DkhbmvbrAh9auwJTySyjUkZXrIJRR98g/j/pFrn2s0fSntYCpJbVjUO1wx5pMcj3Rk4pjvQ
cLkNpj1Y6Egm3Xi8S3ViYaOSOvyc80j7vTy1RYDnGisgtCtqnQUkmX1dkXvFWUZp/JGJZE0COlTS
eumJe0IaKSI/nFrddjb0Apsi2siWxEbAAf4mphdLgRmN6Yra7tb2oOUVIQziivKSj5f7YSQGcS79
SnfkKfMTRrNq0ybf0xA95zHbgya3+1VNpinb5r0i9DwV/V5LHZyibH4JGcbZUmOStKpjFWZbKwjv
U93ajpa2nTuBvsa142vaWuuHU+C9hl69huEVcGGkWyI4Nin+bke21yG8yMa7m7T2wcdbI2r0n9j1
4Dls/VQD8dgC1Yg34dBtnVJcvAmnWBHKXTdSCofJuahskuaHfSCedQt1ZzhDxRpgRFcB5niu85Vn
bgx8b0WcrwYcs4ToORMMRz++0wbrUbrZqoIgncXOncvBKi1jLVR1O7rGNYywzQTDzeCXmALTm9hy
Lmxor1nB+Ryoy2j3O51az7O/9tK5MdvmRIbxJbKtmwHcvtNDd2+ZTAWSSrqMdnpi3TcKoZsJCcNa
TCrY9s2jGPOtYxHlUZq7LPFuba68okPjludru632YasTOaHfhWQBtzG0lbq6thXr5tbvD1Xrk1FQ
AsHWX/vBXsuRJroNH62yXkf911nbnNTOMYA84HtQjzKwjRa2WlSryu3v0ygalr5MHjOHIh2pmsdW
sAPSkjPSCeFR5U2BQlBeJyKrK9HCDSQ9zmUjaG4H96XLtVMIjKjwnYPRONymfEok2RVelh0nQ235
m9swzFyVzAiRUIB8I+DQedQZJHWpXPGQn8b5oc+Se9cjyd5fNyjOXCzwUdvDo8+25ETctkPxXesf
VUS/OIj4ldgmYAPas+QCzT1UBn71HFTWih38LraiXayiMz/pjZGnW8Oo0QiSuFGEkLUMQFBlvnLt
nDD0DIlzfiOh3PNAwPRgkBbomNlRVRh8d789jM63JoPXz7Chab+b2dc415Br44nqoAXab9aQQl7o
xw1E5EvLrGEKwltpH30jO7ajPQ98rn0PjTs/QMteuYV8bPnHqpOOh3din+QfFQgmmY38bXfjuuz1
bYHBchjU3ul4HNoflfZa8wgJEFd8djaVZO0LMqFAQiFtwa8cfxWPoTM/Z5F8t2kfyfYjPI/C0grf
Jv6BS0Cpnt/H1GXanWVyxWmGvoqknT54ggWaG30dxnDrdTpyTAlUjfaFsqdN7UMbh1uneC/UdI5y
/6W2XqcJNxy2+sA7Gv2dsLqvfayDWEeomg+CoUYSbfVgR9BlwATFdRf/5isU+RhwXMZuXFgAuP+2
v4Fx9PsQcGai/Pr6zytU/8IawLIEcXvWf1B8/x0CmqYP7f8/PN6fGxy0ZrMKDVeRY6OHnk2jn1co
v0XXY/Iy80+E+D+5Qv+6QMB/9PNbnyeRPzc4did9K1exueOYOwtjUTK+fsIejjEMh/Pwoh2tV/vK
wpaJyiwQpiD8CN/zd/VkLj1c5GrDK3K5JO/RxZ04rlvwo5tkL19cA3YbjJCdf+y+IaaajdRXf5OD
pwi33VEehx07tUekX6gptgh73D02OgLSxA70JUjJLa6CBufDPr8BF7esL3/gXZP1qB9ZXCp7Jipt
Rzoi5xZQbfI1qSist+MlTe47zhuB8nShviFBGRYF7u3hgmym3nCq34x3tbX4SMcFJ9iifUW4tiBK
ddnduF8NewH7mnukhwfL6PJFMnIR3GNyje9u0Wzbg/fIUUbxmy4g2KqFv5vO2YtxV3817TPBM96/
PGHSYCVmEgJJ+AQIyL/9JHmGy/P2yzh99oz9+vrPT5LxxUSuyX7PBOv2ux2OpEWKThibM33t508S
8wCLOTtuN9vGPDAnnn1+kpwvbO6oT5lr8Ef+oWoTKtFfitFf3ro7//5PVP2h9OpoHAd7R3ATFGJ9
a6fulgDrfmlGYHKLx74x9pOj1jkSSyLEq30q8OsX75kWYO+Bo9pVt0XX/iDu7btoO6gr2i4vZMTF
HBRI6bAr5/I1sbs3v61vjETu+qnYJcLZatx2kQ9Qht1RlH0P8HP5UfbYYVqeAoxhWrWp+IwGNrTa
3H6wRsRLRhqsaxFbq0zF87BUfc9M+wRUCy8Tc7SieJ40nnOjmSdo+UkjTrakvhB5AgOMzLEm+mht
NS6FPh8OQXONweBbbrEsu3CXNu5GpnSPFbVQNd1qtc8GwN0oHy1l17UnFJkhA75K2o9BrZ6TABt1
mGUvhWdsUQGAhKjuOp2lu2lR86WY+BZkgu8942WoH9AvQIEx1IkYRwwA6bYa5JuoCiqeBOpMcJVN
+4P2JEA39dTT4ZoGQ3xJZWKY11CwgSS2CliHs6N8YO8wBWKXZdaLPmPSdP2tlrSx/pTcilDelmnx
kRIupXSCo+bwLenuq9TYeBjDAjf6yLMxWiZ9d5ijeStYRFrXb3XIF1mLAcw02UWW1HZkQEnNfUtc
+1gzMULXejUiAPtaZb3ykDAyno5xEjG0x8yFCQW1YL4Z+31gTC8xQVSLhvJoCm/ZwxhwwCfpH8bI
JcnOJE5h2IZ5SIKpvfGz8nWoOJU6hAuoAW9U2R2s0tmbRv8jtVHVTWrdDclhiIxV1SAoxN/ldOoW
qeW1SatlP+FoKEeQE1n5zaYEEzrusbS96J2xFRXeERQ1aVOdvQhnNO4XDTUZWVtLZMMQk5myJ+OF
7OGDDRaiQ4wDAYQAB9LfLGDKRa09xixPIwbzEnKK6N/cdHygt/qeusOyDpgksSkCal0A14KkGc6Z
vbWOZR03iuqrnTQpOUNxQykJxisw2WG3e92F6KlhRUCqI0zSUBguOC5WTzKnCgDIVRiSSMU9pYNf
N4lYNWCIeoha8qheacyyksHb6AVPAHscOwlIstaaK17DZ5/mMJHpu92Ey5AQqYCdl5QOFRqsdKtj
o6x7vbMddDWHQ1QYYL836t2aCIOmpEqf/AnWc6DYwJqtwq1eeSC3wvJIauGN7PKNEfuPsYHgL2rl
vp9idMJhdXR7KFOZeJgqlI46w73M/sbmGFWRsOFS+cS8VdaS5+dYtO6PYhDP3dSeoij/rmVMd/69
hRymLhP0JyUTA2VkdajZ/m5QzRb11+vnf3n9f64fgTMAJPKfqQrzBfOpAvG+zFY2B5W+5zHYmEu1
TxWI/QWGmc8c+k+c8q8qEJKSGVNzYxHFYnv/jLXsz1Xab2a2X37uWSby090DvnLQbL8pMLPFETIn
v3k1e3dTA75sY412SnRbu5UJi8XiaVITNKwEym9spqt0VPtsAt7PIVGacktzQETBIC9CCcYGoKDK
kJM0qx1Q5Ch1+xLXZBS2D1lq0P/r+abD8TpaHAGxIGayppeLCUWqTh37pl6VqH6nVTnad13LZZOi
aCWHcQw8es2T+dKYhyq91Vn9RvlXXz5rNL0I4U5a9pa37IezChIYkZ4guMwQk7c73kUMvUl9uIkh
wDWWif7w2tfxKnK6RS3fFeGf/FwbOxyJ/s4l67jYdGJ8VGHy1RaDsS8re0NeySKxsP/KkA+t6zKz
Bm4ARiy/RZN3ZEa+7mfrnTHuEkKCMz86+bHQ3yphN1stmspzXqYw6Lq1Vbprh3lPXfhX32DXW1je
pvXkUTcjezd1U34gA69ajsq/jkbyVWMdGcXJtQQKH7QZNHkdFJ52n3jtXeVPJ9JaqLHb8TYZ24Ve
bpyi3TexvKuL4NGN2iX9wg4Q2Yq/1UUh2iOH0dLT8dlbtHOspzOXpbvM9iYAiNwub4VItw6i5KXh
4WT263rvxNa5GsROOeUmhEXEwk1Av3abF+WVP9Abr4wCAVu+s+lhFQ40n9ObcM3HDo2zVQVX2zEU
xW8GBpaG6t3vyNFo3LR/QwvO3UFuT1GQIKZhv8pl8qMMWYz3M81sWqZlvU26cusQvdkz/DaLEXxW
/SRNvzuNrQ9DKyydtWGVH9YUvGQuIPoxbmoW0vKAa+2HNWbFuXOfVMqQSrXGI+brGH6dmNhkqp7t
Sdx1AK6T8MVuAM+WCACtB08vLnZHTMCQvhEWSwgyET7Q9Al0BQf1VKbuXoz8G9IKrUZGMEKKdTAW
xDeQ+WeO6VHY1d7O1UNI/q3YlNnH0PTLYmgR7VV3pEE/9a6GkKBPP/wudx7aEES+9OV56megQI3B
24Jm2+cItpUf3MkQpo3nKxO+Yk/lg0Y7I3tAD9tTkbIz98xgb5BGvQxcCP9d+0zw7kuYVW+DF3UP
ZcJwPGhckr40xJxAEBn2OavZ5ekEwbaScuG72BSKs/Y/3J1Hk9tIurX/yhd3jwkgASSAxd0UQW/K
2w2iVCXBJrz/9feBvtG0pJ6Yid72ohcdEkski8x8zTnPkURRFh7xS428I97xpEfVzYR/XAbTIUAm
UcbhQ6GiPS+Y3k/IXQ3SL6+rc+MRNEB6SEmibwihpyWow4z4snn44sk24+JC7dE8pBAqgeIN32S5
WC0txl21EV8jWdqPYec35Vc07VQv+AdM7N+dOVFsYtkgvciV1IQsBMzZeyEODkodespmwDmUx6fO
3g0VhanVg0dodan+1rca9mk6nCUyEGW3+C/jCfaiv99qf3r8j1sNK7YHYQouNRwTSCL0a39cbJaL
7nGx4C1S85+tcPY/UKRjlEPqQv/0fS/wR1PFaJ+HgcVaAgDYRvyl/Sv//m8X269P/bfxBAFeXebi
GFrKN8jJCd4QR3wbW23leMdovKggh4o5H6VX3DVpzKaqf0mrsNtIxsrM2cLHWGeziJFBXeWdvQ+r
8GQ2Ol9Ot6j9qDkPwGyMDIUKc2ak4qr9lidsUoUXfx1nUJzV0AIAyZlX1uldgocVOaA4NkW/9eYv
cVqs+Ebt9OKb3lXXbZ6tq1SeLI2OCIBamty1aYSZ2w0QxfRym+TsBwb5WdjcaOidXWAUdWk/jwJN
OqsYDgKQDqQZwrS/UoxgF6UlLcoqmr44QJ3zoD0FsTij9OEWJcSG3YPIijdNlo8t14UsxKo0h02r
40p1q6ZZzVNz61jVZkSibKngEtk4s1SWvqalth3c9qlGCK1hKUQv6tPPwetgNs3pXRfOTQF/0sjG
CHTdTSLirWHj4GrJiYVOL8eHYSRPDfQGmWoe1iLuxQJSbfailDrF0l7L5q3hGPSq8dLF4V2lkTIz
V26xqqzikPdxCjH0JgJHjWUqe1JusJNeN9GtVghq3JxWh91Eklc3ve1uepf1NHG7cxo9jgAWC3so
1uyhCdKeJ66y6zofbuumo4uUPujnVR0/ZJb7GjWHngiXAvJJm3yDDbupw9i3aKFUp3/UHRfqbEIF
1cghypttOJZ+HhFa3lgzK0xCsPM4fBOigG5FPsVVNxORXWnzp6a/CKfa1/UlCuNrMxg+67HYd4l3
F7SPEnEUskp9nfT6JxKGdau1m3nKbsp8eoxifV9Zj2M0+kP+goLsMKUVZuBoE5I/VSWZ7zriLTfB
3JSMqOKkpiZAQYW+tkK4L5CLBRYyXm+EgWJWTOQMC69R1EOVpNKS1nxSdNAZqZWIdfkYadueX5je
B6wq8u6rcMqjq48nnXkErUl9PRpZdjPLIVvNRXE3TSJDaBRcqZLCQOOy1Kd25yTiORbVW24njw32
hFIvV+yzsU/3RPsSOJx2GC7Zg9jjVyqRgtnZtG5IgsqE/tBJpPQ4a5CbGTvDRLXLzNAhZ/5vPXL2
IOeRpEpPwQDqv5A3HN3+09b2T4//MSjTgQMuf6iTZYsAVf5xpiOpMRdHNezA79qYnwdlwKHoRDAJ
/pMpxaN+nOlYiiBwoyVDjfrdFf1XznTuld/OdO6Fn1+6uZz5PzUrujaOea8rsQsobYFq3ZZZxuY1
uXY7b99bZrEF8nPRsgYjSH52huCbOcljG03ruLN8Wz5VoTj3LOEKvhNrj62bwYltYIhzACZ1TXxM
7YwUBFn6BQL3QTPQg704jCxcxOMuSgX3Xs/KrVImcpODHAKfjEgGLuKqcEI0DKPfJhHbtGljCXQr
k76SibxC8Q9I+SQaFPRUVWMwXXX0Wo397KpniUdZ6wrc2mh0ms1AxlvdkWWXHZPk0ex1cHq3tSEp
rZrbXpfQLtJNY+T3lYJyEE9+z8g9b4N9KVu+yiEh9jG4tjrn8ukXcXyOTqbU9ZtY4VKtyJ2ZIVK4
NWza6Kbs3HPrfbT9cDSL4JBlmF/c17xd4xb0nTZ5Y8Xml0lzreVi0wr5UZBZkxTFyYhZWUvRI5at
9FUutMeOZ2rlw6oyzfcox/aola+WA1kkck+iB/fKjyOonalNWAUMtRLU7LH5ZUzqu4A1WsO1g/fm
2Nr5JsmoBK3aT4xpL1mJrnLlvMV6eNCq6T4h0qqAYlfb1kY1IZv0Tl6PPSW1+TgPz6QkH82pwJ/M
2qATe71LdqQRUI261Sns3wXzMNIgluyfTROjUUqIUbP7Jzurb6soRTtYPWmD+TLDGGFgcJJ5ePRy
77aa6ge3NMimMFdpkOzoTourrGxPRj7dTWbAxmCJmOjYJ9qrHm3LuFAjFFmjcU+ogWc/RPgNMGLu
S8N9qrLiuQANFdahvyC12X5+tG6zS20M8xGZetMA4KmzVwpZUhJjYu+CkwAUrzduiDdiug8nteuW
8ZEYb7yYTWGYgmq0mB+CB2GmeOlAUhuz9Zm3LCQaj6FkALm6oFJnQNnZXw29IL4Nrl9lvWMG3Y59
fGni+T7Lqh3asjUBo8qQN/bIDI6J4Gr2krWZI+zyxEGaycuAe0M3oDZpyrqf8vZeyfRupD+OCBVN
sVyFNRnHXbtvs+Bc9bcBdr7AmwneuxmjB5NhlhHxdIKanTpZc3S9gwcWOHizkWHjW+ZWKlYybzd8
/I65wCOXua9KAQOR4VpWt+CAd5bIt1jh33s32NQZRdmSm5rbd0bYbEokp3Fi7Cbg+O3sYnJ1P9MF
iTXXr7MXb3KKQiA+R6rXUxEU3Hox21QgDr5tFVvauucQw0VPHwOUhxR7rTjwUT+mIT7wnCi2ZKQu
4FgsWIg/uIm27wQWuFiQithrM/koxcoeEZrxOVS0fhrOvioorgsG65LGTgsxixkdDVAxr8ua4gxr
d1YMhyIxCGsDIxJGSAbaI/+PRaVFCV9eadZlEOnXSYMOl2SbYaTgkuGhqtLXzKLTClE6rCNh3maA
0JCG2C/SNe5w6TCAuDLm28xoboUT7U2iq6spwDGOZh0cwmWuybnqrH3HTKQAgdyyMJ8Rks3mEj/w
0dr9o9NmawMknQXW2fa2fRhdrOkUM6PA/8aXkOV1Oolb1gJnL8Z2TOc2xjisQ/SxSbXue86GsjUv
Mem9KOfZ/9nxZztn/uw6D5FpPJVGyOemTq5MJVaj+z6Eox+58tjJaSu6ct9H3aFZbHO2cWwVUPs6
X1yClyxFqtwkR4OQwTpSp8Ls9502H2RJfZLG63EWd2n4ZnEcdXC/Ud2rtwjtuExQ4Fj6epj5Zkza
iGByfq8R+5Zlve4LAxaqNCHGYybkY+Wq8NUQuT8qQ105ojuZRIc0oMEH28Rhox/H0kPDjw4/xK00
RwQDZsep09BZy8Y3zcEhjHsilyrNzZXbaLu6031T6w99Si4EI2Kvz3YNbD9ycfeizo/VsuC34dFh
JmW7AFc0bflykrFT2S+TzLfBsvvBpyVQN6qhuwkxW8caEvDQfeJ7wqplXIcdhbMBWHHBbmBgMN5A
W/gFynKDkG+ArFMRrh1N3SS1S44fz8JjYOE1qD5gtiOsV4JRfJeQPrHMqwd473Wh33QppzXSnF2l
N/e2O13+vmNjCiImtYLxmOmSQOJSkfynsTFG6F8b7H/z+B/FmPgHwmamwiRDGQtyk9b8x/5fIFVG
x2xj9yHu+zcTEP4fg9qHsL7vnsY/ijEWmot10HVYgn53JP6VYkz8m2Ls55duG/iffi7GTCNJ7LxP
A/B8tBT1fam4yb/pDiRI2Wn0YQJgOlrbsK1J0JOpXzbQpKb3cJqdLX04FJhCO/WZvebbsSk8pl2E
KSwbyMl7q3v3Gi8EuuR6lcH2DATWDQ09jW2chuKZy+WJG/fWkt2HaPKTbOx7lixrADyvEqc4zeT8
jbnpbZViFVYweHNILAWYEu6GVaIA7KpEv+SFto4M2tTYGvfmCJjF1bAqA36Kq2yb6Q4kanMnkwy9
rAZA2er3MvNOZoegucGnw9FjWLh0W4tBqQNgX+65RXYpNzecwHXTVsdAcMNlUOv7XoMM3wNEcFaR
Adu+u7fnL7bZMAOmVa8h3fTuRx+am0X0xbT9a+1IX0T5RyfMh9RlD0pM5kmpsNna3jVOpzG45/2P
MS1twwpgdd4+ZHl+loiyFJ6nQp6rNvfr1EVPZN/1ksFyKQVAnOZbhSZX6w0fOsomDygpIPUac+ET
foUZ3jrj7/LDTp6QG/udRAXBLK9vl/xPT9PXJbSRLj4WXI6Yc1hz7kLmbnmcvwyEbYHZgpqR78ll
f54z96hygkva+FyyXqsZX2ikfKUAVFoYd/IlHC6S8EIHY/QAfTJGOFgswr+hurIoCIBXri3dpIKd
tqU2gIqBK+Nw9AbU5IWPeXOt0TfW5VELgw+9H66D2YDCremku+JbH4eVGwM1RW3Suojv43QvR+Mk
ZntLP3NONZxD5rDXGYFUrvdQiUUNmtS3ZclMFj97BVmtL5u1MXR+lH8pXCp9KElDmJ2YAz323M52
zdTXbr+MEdBMWx2HmBDB2Dq6gXtoMPIXte73kC/NTvMHPrduCqRtUlvmwFy+qCwDknRqpCdKS3iz
lEYwdX3raRdppj5ZEz68gmuyeliBc5eGr4y6ubwKgEb6OaNGWVC4wRDuZDWyDOzo4amyFdkkmpjP
rUGZqmlHDLF+SkU6D/yiQgPAWXzTxeCuzfJadyz4e+XgN0GzMkdrM2n3HntkZjc9JYY+Ws89DrYG
ZF87Tn4ylxthBRfVxOCOtFXcvxs5UGirfQFC+MYtcW2SXFCBTJEeQyq5kfl1I8V90oAmE58ZAM1o
fmsGILZC+U1s3I9V92IEFlClNLrCSLkzjPvUA1wYV39reTYjWxznpG3RjSOX/s93i/QQMf+qiPnT
43/cLcY/TBvTu8NuzSRa8KeAANeAAo09xkEkxln9C2KTRt+mkwc48k/85h93C40++hksPoZg3mw4
4i/dLcuE+JfhLaONn1+6w933892Sq0aWHP/Obgyqj7olvoozMqlxobcafRkUetoSI074QssNa7Pt
iOa2S4pNhrlGK4b90NvHqPBOUdPs5txGWqW2aomUsRkyUuBiBUv6CFfmW6TXj4qkI9t7SkAdYubz
M+u59FjdxU9DE/seYSEBx22vO9tCw2cC+6hKPxx8cHNJXWZNpGUY28BuNy1eSCdKVtCK8JiyVAxO
hvGs8wNIt2vKp6qJ6DoyAxi8JkjLIpcZMNSAm9RvCtC8RXM0ncceHXg/2pdSpAcVZHd9Smy4nvpF
T+c+En464DifuDeD5HvmoA/PZW1q1P6OKlelhtsyHstN0E5+kLbXlQMOrkw21myQck2Iju4gTmju
DQK1BuNeXyq7iSPRuauQF2DzW41FxJi2MD/MAJRa3m4rIkm65KMunadG4qybQmtLTO1jXF4HIUJr
rbkbNNyihDQlkXHTaOPGbBh8u+Qlso6ZLKaRTdPc6E166xoNcvFpxDjyifBnUzEXiJNi3YAGDV0a
FWtM3HUI07uYZxgq+WpyavhbqFInqu49TpVK7uitICFeB+rVUeDI2NJy0DYL18REzRs1AVWIWQpU
8w34xDkXywSxQykecHBiWG7zmRbChkBSezSFXvbCmzvh3yk+W4yEJKZYUEM8/MXTNBHf9i20ck4l
AmmlueFXu3aN8lOz+2Dn1aSezaF4LaLqVtq3eoD4MHemdyNj0rls4TKrOehjc80nZjeFjI6icjrW
IXlBAK6Ex5BWvgTGAEKGH++mxD+JEIwCYV2gQUnD/prG3rZOcFcTAcF4Dmpy2p5N0T0mk3fE7Po8
DxT3bvJiGUSycB1ltXcocfbk6fyipcmjnKS7JjfZ72Wzj6L0mUavWg06mOQ2OwZQEOqGKQQL6sQZ
H0YucyzPMFV6etXqWYH4RAy0XpZ6y0nvUKJJhuQLWDxutVNW1nsb308c3gASRelIqzfiLQo0c2NX
9tL73njgyiaSHBejhSUqP0rLhwFyZuC9TVGurYY+2Qlc4k7+kTNnE6Ph85vcmgNOM+CoHZ/pkZER
dtpNqanzINRDBov1b9x42LqOcweGyJIhgOn/P14ODhjM3y6HPz/+x2bP+4cwl+2cjmzlt82exw0A
kcATuGe+o6X+kKxwOSBj4a4ClucYiy7l5ynwEsKoO+Y/VTB/6XLwuPd+vRx+e+q/NR5TyFC8K6AP
pBGONcp/inDFUYdcS5UQ6h5y5y63y20VIEF2SHOJFb5Gk/r/ISiIhCKizXPu2nrJbjY29mB9a1V0
hMX4qjNDiFsXjoB9oklYNX27ya3RJ0r7OvU6RqKY7Rc/oFOw7Jc7SOXEX2X7AjqdDhGfIeedphNv
pANQH8R0ZyXOQWuDrw7kK2NUzH083Beq7GAT6MTnlsb4GTrdR49EMCb2YOEuJoX6Ejr1ZojGJ2hP
BENpwxYzzJkeplmR63xbWumqNSWnFjFQc7dPwbOXFul1bJ8qcE6qmHYOGrWkMnx+xUdpDOu0Nk8J
fyckkYA5vl8s3zJyTjNCQYzFlCmyfW+Qju6EWw7gE+bmKzNXmyyoLr2Ou7z41uKEoG/DyzAeg4au
yZzlqUptBJJ4ihSAAa4Z4OrTUQcMoKEG7KYJw6iJ83o6KVecYg2+A7dxkExHa6j9sRmOjZuTPJLs
i0XIY7f3IherWlMAfovHsZ+2JOztoxYvvMHAt+o3bSfPOqeXLVlIiZlkxNqPW/sS5uZNZUiCzpYV
IyJwkZxDjzK4kvp1mNV4BIveH8zgvkPzagTNsehblqvTsC1UQTPDllVq4VYLrYPdbxq3xtGZYwJK
1l1aHlzv01VIPtLxiZ3p2suJ/mphTuLlUsD+axETWzcVDFpZaK1KMFDIng4MpUAHIwtR85IfjNAw
NuvzaDLkt0T8qufUHjnsQaDcU8EIFKlt1ZKTrJZ2LL4BdrVzA6QtZFZXLD8r+NZypyzWBNDG0qZ+
oifbqoycIrNggaxvUoMRfD+eJ5ecnPopAfAQmeQDWtN7D7SGNR6DY3N8AeiwiU1oWFrnbd1u3veu
3PGikLVDYsDOY+fls10a/CXnzUD4i5DHi821bct9yuhSD85CNFsU2dspG+4NXVyrOVo3GpcP7MnR
Ooea8TnrDxHsr7Q3D45g0Tp+KbEG4Dtd1XZzO82XqHnkIgjbJdMAf63GWzfmzTHU82xT2BGfxuhk
tWI/xIpdsuRjmml0MWnVr6cqn0CTM1toGjjQdlz7QWKRmmqxWiXhDoNKr5CqcEdeNQqRJgmdmhvR
wDv7cXJPY8BkOPQyX/PmzZCCc4iY1xNzF2asiccCbIU86kBFPCf4NNEm+QZkR2WV90AcmXQX5G0g
/lKV7NZiCK4dtsc2MpdB7zZmPO5ZgKxLnmueZHdIdF//xlcVsGQCepk14xclj/c/9zFcVX+akf3p
8X9cVTbifH25XL6PuxB5/BCheP/AKmroCPgXUefvPGYuMcww/5yScTX+WFjC0HEFlyVyThOAIiHv
f0GEYnw3+f+srmRh+fNL935TVyaOqWMRz+ady06r0FkVafYmzyaEHpbfFuODjppOz8VxKMNToM/r
zpNPvJN3oTadIzwLK7QAFzVVz4EG1byvub+m1iNh3NF82aFZoA/qLatkYU9A+5R8AcFBmJWagdEU
Zb+ynGq8UWPwWXv9XTd3z43ZX7wqvZ8y49uI7FtL0h2Ik03dxoeOUzLU7jLJOYEtm0ILIxs6t1Tr
mftCsmoLVofh07yI1aJup6L+UDADCxHTZWgD2bi1cu06ZIp3x26qj7U91rsOMHFOtHaMPBuZZLSN
47rZZuolhfifkPeND9zx52GTec2tJExV41/qGWy07RfFulSxl2kzSL65foUPHtVdvSvw++cCQTvI
MDNkPdMuG5zyGNukG1gKuspa6V+tTgMAcM71V069q7ECs5OO9dekgwsc8n5Z2gDGfXoYzenBa4xt
LpubqhsPRmruRaSdC6v+KAv5yMCD38ttaNeHaEKXPlsBtfmbaQS0W12EXUPfJQMHrsd92KEtnUCq
kY1oZvAO3sbaBLXQGLskze9NVV4WqWcos0eFQm5VU/5yIRs3f+fzwaWCxRYjUB+4lvmfQVouco/f
Slnm0L89/secQ/+Hi6sHFRpV6Xez+b/Oh4URQoAJnHiMm4w7OJR+iK8XPYNLvrl0HBgev+cg8jw5
IjysfBD0/pILffny/3o4LEhYCxG4sBzbFr/VsVZUUJKEk9wBEG++tkQAXhPwkX/9qdK/+f8/7//l
nbopYiw+//s/QOT/zb/z0/uz6EF+HqZUfdxWMisli/Ce0DeNtKBp3EZNvm1M8j8NAc6zxIJRgqUo
Bj+UeOiSgG0WRrVB7VkqXVnkg3PXExlCXrC72KnbBzPP/Zk0QDxBWxsNaFNkm7qJUFMbZP8iM0v6
nTIVtg55JQBZh2VzLvg5LuCP3MAIbsk16u3nbCI+jwAiR6sldCDhL+BYcGGVvKrn5Dyk4tozccUk
mgceMN4WNuDtwq8H92yNb4bkaU58+exSX0+MtzHor+MyXeVBts51JsvG4GcBOQ1adYsS+oWRN0Ma
8pqs8GEy2q1mkM1uIgsYK5pqXms9WaehToCTu1+UmYCEd/yFK4Kej+pZPlbeuLVH3W/7p0oRTDvA
7csncRX01XZKqcoFOZY2yd9U2hFVdIouQ1XkPVrdvaysK5GwtZ66iwjzCyNtP6/NKwKXVp75nobY
ljI45DAGUeaaR+QR646qPIIBLSKd95D5vEaeH2zyMOTUF5jzHViz+Tx/6nO9S6KdA+mqCfYpwSkW
YkBG0HTtLFVsOO1Mm9xg2Eud/LAS0AuxEVRAZYqabuw2wpz0d7gs4Wqcsoeh4Dnq9mspQsgcioYn
ffWs8truhgtE7W9NUH8lMOU1a8xXd1yE3qGFxK3o2pWOlHw3z81Rh2LW1J0/EmxR92rvQI7hC3fn
FLHvmqAPumE3lMMNrINtoOQepQjVKSGLeXqM53fHxbDdDy201/RgJNYqoq+SnQVE5CUHpmV6Dyl5
ULYO8jbJykM2F0RwzWuyrVDymbi19FNY62c7BqqPkM4dXGTT7XNvhFBpo+Pf98ylvrGIBxSIvBwP
W+R/2VuC6P31zP03j/9Rkzn/wEBDpcc5zWR5OVh/lGQYYTg2f5k6/zhzIX8wcnApuJaxBsfrHyXZ
d+wpRZ74V3rGXyjJxOLI/uXU/e2Z/34aZqXbKEaG2S40VR6vMK7Qu5oaIon8sbAvxniUrsLqEBXI
bbxmvmn7AvvJXDywu/+iFgynXWb4Swr71VgQnbKqHnSYnRnszrDiMAgWnOcM17P1vuQ9eL8ofsEB
4k+mhQyMwsVONo6mU+VYXfiMXnVLIwZvX5PefdsNqygD8ad6/CQimbFFp3p5TBvDeNAsl2S8/KIl
8Rsxgt43gSemchVwEKN66fOpppMmL2HMl21nOkHwZLdDz2e+DYKCLtDHa52wwE4Nr814mSsHwYr7
Fdz1rpP7wkguEJfXaWL6DtLZVK4QESH3mtmVkhGfDlvEnYckWdKhXwYEMXaennoY+D3tFXPJvRzE
s01wtFuZO0HMoUeMapbC2mBfmI9QPbzmGMzOe6MTWwO33ii+EvVxZblfErCEidCR2oU70JZ7L5iO
oBQ+SI0mT72Oj21K4FLbdZt2yD12fdZ70VHoJlVwrofYDyJ9odNah3Sa7/Kge1GZt4nq4ZaJaLwx
B3vjEPBXVlAz8GUHOn2iEjcKjIkXeOYV98laq1wYC3p7UyaWvVZej863lc2KlenBDEFQZqBIbJw+
nYg+4lBd99I5eYplnpzSJ1V4VJjRdElIOiizhOEJa252mCHz3Mq2cInibXdKpqCLwm8U3UR+cBIy
y88Wp2a5dVU2kovSbOeK1Nq0fHKNb0kb7FKpER7QvwquF/y/+GZKHXQLq3EHFncoj0JpD5lG6i3O
RAgXV0XcHz3kjNLzHqxg9k0m8okWhuvCrPbKMDYWIu14tHo/rsRlmqJ9I413tno3ubEY76d3QRgz
jMCDNyHTbpw2gMYkg2cmYfi3HCuLViojBlYkwa0Eibfmg6tv7WQMki3tgr77+x6r7K3ASfPOykVh
Qb/7U63mv7fv/9zPXd7V1//9HxSzyzn328ru98f/UcryUyFMmD8kuP86V1nZLVxoA5mtI6HbLVaM
H+eqxGPIvg746xIu9D0J4Eeru+AgWPKhBuH5fk+C/Qvn6nenyC/n6vLS4c86iITx73On/FplCtDm
sJljubPm8kHUxncNaZZW5xIveA6bbXa7s5eBOR1S88Gk5p35Il5F1rCa9JhdzEhenH7VaITDjd5G
IiKTw5uIvgQQRyja9lZvnWqmaGPMKrur/SI1rtLyM24W8W1PVF5Dy7Wd2u7JbEEE6ajSSwLVZOZC
WAnXuE5uhVRwh8aDZYZbiC8PXlyczHIJLPagPtyUGMIrWcBW+yS15GhV7coqcd5LfBVlGK9r+3NS
ziUyEt/CGD+yz5EllZk75QBpKCGNyt2mdPpVba912NeptHwj0VdhuUS69AG2ElYuWXutuQUtJcvE
URh3bj3tmgapmGmcQzmTcNrC9yRBe0ZzaAlom+nOgMHSoAqG5+QaIbLkQnsMiuqo9Ba06XQM6mRb
InTAr4ixpDQITXFZ1PRXWj1ggrK/zdD6Q5E8lkXPGMG+TuUHIUg+HO/T6Fh+oKersIDaaXybmZrz
gpwOnl1dQZ9FLuuY76587CwUYqT42CXLmtg5d1r8CXL30iPnqOidRxi1djH5AqEYKtmZHE1+iYiC
gNVe6eCKoAM+G3P6mQzp3mjlxuDwgGq4XY4Um3F4Z2mv9pKUMltXEQ5sWdWX2Ct2M9GBtEBXhkie
FhRNLoYbAnm/WN50DvqjPrm3TS6vEl3bOjUicMO9H+J5H3Sjb+IVxdazdZfYxUUmbE+Hvv3UQgeB
m30SSHr4GN6OzEZNrdj3poduwmGQ6TEY1KLTyKU60Y+YYa3YlK3zkHu7yDexlt5X2LDJozlFLKVr
VB9aSEx68dYZzcHsTWddKUBUWfA6pdmOSEtfqhaXHOikuQYUFG2X/V7DZsuNmZKgTpFGfPbs+qJa
b58P/baIjXVvEURPTrFdo6S0Sh3BYbDh655tlFM8W6ADkPCy88YuQyWBmbLZVJ0gvU9elIWOmjw8
6e5kTB5tV/qtgb09A4EQYkLpvjVQGFri5/rRfUNjyAuNgQoXGw3nZxSLe+w2pBzqBE7xi50Zmgz1
2iv7ddDVxyHDdCSKh8SE0Twk6oQl7EPDJRMb/Skl0kZPGYx4Zy0mLSpsz0Gbb7/bbxZHa/gpifXN
2xvuITa/7hoT8nteh69eRLgHr8nTUtCSTFQDdDcxxlDF6qVFRRQM5s7lMza3uY3XnmgqcziVXvzh
dvWhNVvUz3a3nmyJajzD72iuSIzdLnmzPQrhJqeX6sANcmrQUargOu5s4Be4AJDvqCsoy6vAJLeK
oW6qy5t6qhE4IrvVGuJs6qsyg9jEEWBKbWeblkdWRIChIPZn4+x4+nvkBJc2Yz8KCXUbzPmDVmcr
srp9Da4timZ8SinOAeBOHHUDbOAk/hKPSBqYKuXjdaXL19yoDmHX+QyVLnF5RwKJnzrPeJLPwKHW
sVPBGUM6OnzkeXQ1jd7dZMG6FitWr6dpYgkUIT6HcDYqDFRl+DzXXwosAoH4pqt7Ad93TPoP8AP0
my1Ss3zb9errMDW7KLPWcWbd1ipaK+tSmvF7114TEbnSTHbW+rRxAviYTb8pqnFftxHrdAzf/RJP
NLJUijtfmAnm2Pe+OKqeFQoS/Qn+psXuDVn2ekiLdUpQUHUsRb0VAXub5IlZJNmbJI/V+kOAWA7x
X34VUyeVMn+y0uBZdvE+sFwMS3I+5YLc3Sja9PVw5HfF78N5icv5ubLldgblMBMJ19nUNw0vXPot
3td8WrBcU4wowprvqqzfMllY6+ZTL8SB1SC8afNSYwmLkpCckK+t+hLD9vEGwqaCYTVIRq5pKDYJ
UieFizqv25WB/M1B+cHmi/TXMNDxWUmO2fyqoJsoB/D5itUKcggtMu49BWRfCKJiI+OuJSJgYG4a
FuO+Rwnh3eoTMK52NnYhSU1BDl6r7S+xU3+b3Bj2ePihVH81GzgdoFd2er4WDYF0Fodyle1pVW40
SGxFYaJPf7bV167Vj51rrTQ+wnZb+hKIYQ0THK4hZtut15I1TeqD7lUv6aSfSjfHAWOKF3c2Nk77
1nj44Ymg7Sf4syDB0Yuv5FytcoNwvQic5pLg2ZNn5WjnSqk7w+xeTPQro57sQnEePPXRMIiZw70h
ooNq+SnBeIy7lOAyZDD08Elv03bwcqeJbVOobfCY3lbcJUjGzINtY35pjAG3QDyOz8SgXjeuvinC
+dqqCWgpo+zQJA5luXtpe/JAjfK5aly/wzpYteYmVfU21qqtbperHsNNaAYI74m49mwiLI5zW8A6
TEDJjmsnjQ9jr+1cRT5DSyoYSWm9yTUjOnFrd/EqZ+pTlvQy0TbP0H7r1VIqX0WadR5YEKXF/LoY
jRukGmbi7QSDmqB7AK6yD8PuLYnrQyORkgbTtdVS9ozFC0bri8twgvdgkwAh//tWypSKYOnZB/Ef
EIz/UimDHqWo/blS/jeP/2MAQdSBzsgRlqi18J7+VSmD4gDmxILJMOV35fRPlTJkaA5iYE6I2JZd
En/0o1L+ToJySV4hNmf5s7+UnsCP+9ME4peXbv8mbmvSKZN2rMpdKqLkIpExaxZbaWuxXprNdZKE
F9rPY4/AXxQWZJnyrcrNiJA7Ot7SAiKWF5//x915LbluZdn2hy464M19hKH3zGSaFwTTwXuPr7+D
6lboSKpbHXqtqFCFQnmYhySAvddea84xk8J80eqHdFVAHt1GDJq5f0kmqKrUhezAnCgnwXeMLrLh
X0oc89g2OGQrwYEw6YVk6N4UF/AbdOHJn4rQyWMexbgfvieCEzrG2qVEqmGt2bVw6PObPl8zjABt
W3syg1MNbpohfQeGaQdwAcvasAsokb0ReCMtDAnAQ5C+t9FVyEm2fBi6RhAOYYqZKj+WAx1gxXKn
uj1qOjiPzAL34DvN1DphZTUfDRVNqQRPA4yQpgy9vkHMUAzbujAfE26700+F3DkiOYy+0pAH9WJI
G+oVDBNYWrdTaL0Kk7AD8ApNUTlQXCPeltpDbJAIrYYPTTPWJ6nE9VKF30IY3UJrPAzD7CnSV64y
q6Jg9c3oKJrzrRmBbo3Eqc6HnnwcO7PYZZWx+ml9tbdDK1uMk/alN90+MBGYxz6LZm+uEe5TGKuI
9NJzZel7tQGx3KB8h6fMSKJ1fK33IhWkZbIpm4RtQ/oqSBltAr91lKS8wxtdhmr6FLZTgSEGoAfd
9jPo5VvuE70YFKi0wmlVlCVeZ6O8K036pIph+UKU9UtczbEDD1JlpyjyDfHjFmM8CXBplVB+YY6a
JRPthP9R1/670KBbia9TlF+s0djOmgj7Wze2tPadmZJAz9kxHyP+Nqscw5zZdmpiLfV4SzWuAMAA
Ixom6LvNSH0bE/gidS9urY4DzqBbq6braKAFD7MTOaDYtxfAmbZRmiPG6YJLOyjXOaU5NgBF+U9e
EZFcIbq1gDeyJv4vqHxDs5jj/HlF/Nvrf18Rzf/SMJAwCZdlRX+0Cv5YEUkRhCOkkgmoyA+1Lx2L
33sHLHsSgymmZ/h+CZX5pSer/RdQCaB50m/GFF70D1oH8r9gEP3pnSt/GVCNoTjkQ1y0IH/RjiSS
/qMnj0zK0fiuSB33GbZ0hANq6b3SaieyDrkvr+mU2GLrdXGyTkra/82wtvpq25Fymqr+G0plZx6K
7QwKTBVfOplnaCqdR7CMySDZYJBUqwJ6YRHPKyNYoZb2cJi3ftt/CbW65VmzmyFczmK3NMbuHFnW
ydSmZaJFR78hwjg10NcCPAYgoax8pbyVnAZzWGhp2nhN1pxLU/tASeO1JUFTJTMbDlpFXTtdoXiW
v1CsmXTALF+CsN3mWuvEI2SkaOQkUoUbQQTyI2Yc/YZLJNCTlKg+02ZtBs0+8VO4TES6pIYrVTLl
nOQYxeeEYjUzOZyV6kZgCGPCsk1omAb0scu32d+OBXPo/BaEmZeiD+4NiW6HbwtN8pB0lnYiU7sF
Ohl28Vsgp4uu5pGkyu/Qbo7Rnj0clUGwbtkXahLkraEDuUOLBKuslLzALIN4gBnO710I365c+kvs
H4d8OImI2szOkXwE28GQHkviUoNBQW5jOrEuOrX0pXFCjACehQwftQiEtm4CAiB1o8kuOXtNMrIZ
xbTr2/69IIImq6StlgarqRXdpLHI2JKPyax7ZALbTBo4b4wXfoZbLuU8j4i7/ERTRXb8XAr7RmpZ
+MdtYulPap+cWvqzyiNzVntC5feuhuE2BMUUypYzdsG60IkxhTykx4ehhhSdLdhz2WONXaxjGfWl
fR6UkKtGr6xCNjkZFiNKKb6mvucGUtNLLETXR38jK/HDoqJLrXQfZO0apobdV+W3WhzVlLCWLHdl
wg+aZt1xK+pi4z7OFInKjYN0T5FWFq7dftRXZVifSL99R+vwmQjnjCYCE+v3gsV0JPvHRy43IJZq
DHOTWAX2K0TpxuNSMrsdrBH949qEHjEnC1nSroNiLWW5/oLXzhG3CxYhfBcUhbGXmOnGHIUXfyZl
rB88LByCo1nlrguRbfdZ+BT1xgcC9icfX1WBvm0w7mmKWgMbKaErAqguEhKa9CABsUrH6VWm56cO
zcVMi70ZsF3zd7eB6NaPxKdQWfoSHFTgfOQUvAmK8TYZJc8gMuapQzMdedH00StwsGqidDjozxPm
FBO8V2bNJHonDdu25ZmNT1actBxK/UwA0KkOm0MthqshVHr0/BLwvAQP+LiYq2qTTjQpxtQVBb7n
ucv2s649J2ngsDbcxBg/d1lX8eI/eWNC8YuxjhEcUGEZ0cO/9Tiq0t82pr+9/veNyQAHxH6E+EFm
wverD4VS3cKigvGFQSUzykc9/vvGpEKVQH4hWrScf8Pq/VGqq8SjiQqZuDq1+qPh/U92Jo3N7089
7YfC45dP/tdZYRbpjQSLJ1llhoaEtjddS5kcZbx2SvrayZpvj2J6xZ8orbuocmYBSBejElh5PP+W
vBpj3Asc80SDaZKM+3xl9hoJyRZh56FUCsjkie0YeHortO9AEfZKrW4i0/BIK7wJrS7S1pJ/pqik
fffbeEhw8zzd55qvhdT7uDmmWcWpFdfMuovTTIOUZDEN7ClNGTFcW2iO7DDkv7L702yvK8UJpvhB
PieZPW6zYhHqRXJIrFTbVI2m77KxrTZVPXb/wWdTBhkcHUnhZOzNsvm/UbNUiSfi10rsX7z+9xve
otwC+IhX6jfW8O+Tcf4zukc0R8C+zb9OcDDzPkbjlvKbVOmXcykTHIPzkaECzFINGSTlPyjDfuN1
/1mO9KdPbfxlgDOAUGUIExMszvCkBsStSO6rqtm9m6+V16Cxi0OwrWxlp3/n7mR59dvwLq3yY+xG
Zwje/okJozNvsd/ELlF8L5ENJOjGkVRr3N6gDrFP/GMQPoAo/EvfET8gnuh7Koh3wTGKNhXNUbgI
w42jXQBp9cdvPLBd4opUhyW+0sKbc9ehnmN6QsPsmYSAjviv8EBL1UZkrnukvLDDfwmL0rooOIVs
yz2L/8kuERYwuNeIb2lvobD7X84UrKb0Kn69k//F63+/k2mlsIRhFeBh4bZ93E6/382s6rKhc4ez
Sv9FW8fSbWgwvh/aO44jv54pVEaV8H14E9gdkab8o6X7sT38denmvPPI4MKWLyqPD/ar6K1hVCJa
Y5GsprNIi1m49q/jCVdY1doAOa8KAglSn4ojeFN9WR2krXhSLiQeifbMPS1ktv5Gt2X6iiOKwEuy
1NejTYy4aFtwNuzRlk/yKYBAqLvio4iic+w2YIT28IW9dFVu4jMOwiY+WgPRixslXmJoi2DPrIxd
x8Ar2bTkdu3IrNgQWFi+a+tfNt3T31V/D9Hkv/38f2kyWaEwhGLD5x+AH90FWvsHMV738q4ZXGBq
i3mdL+bV/BJf/WDTboN9udLetQmFnY1rN/QPafrS7BSvdSD9PHoGW4YA8v7fv0v1760wXEG/XKW/
nPyausnNSs0IIV5oR/9svNZPvXDEZe8kXjjtgk23H8IN05Dw2m/R5indLei9BnfE0rSzU3uQ9gTH
HwVEy2gtCnK37D4+MWuhkYJjIDFpS9jdtvpvScLn+H+D7+JffLsPedS/+HaRbxKfBNNB5ub/9e6i
u9EMo8L75jsBiO0SLUqKMKaVS545Re41iGJ23aHadMtun17NwYmUKxLPbRbQ7GGn75yIuBTrKXpu
V7grSHbpHBWb+z1whmO+B4Mm1O9azMTvJSN6A5sLUGz8r9NHJ3ACsMPN8N8b9P/3M/Fw0hj926f6
ZbV4tFx//VTRNBl+0abJKmy8ul7p6kIDWxKv6dPZJleoXc4YEwemKUD0FpCTBFgmpsZo9hUOZ3QR
cHQKV1N5AkBujRZOzsibsVG1RIQMfudVoGWy9EUw+7cahdLA1H7oLm2znoaIMLpN1u2kFADQJaa6
0TmWCt2SBiYW9qBDWH0ZlKc2eQ6SdTU+q8arlOw4PNB+JCT+nCgEmRASRKxPs5g48hSHEhcuQgBN
/YlMd5Rd3z/E+leqfzVAXUBew+52ikflpMOdVZ6IZHPigcg46LDFtrulLeOwFaPb0lwhRjB4x2Wz
laplVNnCAbkPW5b5ljw3ZNh+54sj81lLZyOj1R/V1rK7dMvq22f+79B2BTHhyc+NrSzSJz1ZqZvB
SR3SMTW3XSRE2qNcWoWO+BxtAsbg2kt4bLdgKCNhXVSlgx9HeK92WbKrdr2TLGMAvYGjfVRnmVvB
4i6LvHBhXNiUqf1aqAFuFS1RuTex106XdP4w+omGwNU/SY2Tutkq2M7NOrgo/pEC0oVDNPzgsgZF
Ve/0TaNs9CXj2Q1AiCPEsX0MJdfiveeLYBN5uTv0br/ODpBoqUCx6lhHZVFcpB1fuyTb5bzgXlAk
R3sVKvAFteJwFePGpU3TWkskEJiAaFom9+Ayef6G1gOo6MxuT6AF0UnQMRaUH2CcNxk7mbAgrGeE
Bc0vzhz9p7uxenOS3ZSvNEyRKRN1sxo2vG8nd0m5mjbaStznp+IQmiuDK9ssWOmRFXfVjQaK8hqv
Ow1Mb7WY7Yx26qJ94k+VXF1deOHal0PoJfCj1rI3XqNtCkeMewickdLf7q03L+WTj8LBKVfRDumx
/CrDdlwnX9AwxQVM+JuyNJbVGulFKy9LCYPBnck6czD1NaCv0azT0eXEjmglXYweOLWN9Jbv4zNi
488SsLatmI5Yu/OPeRRKR1R3kVstmlN0StNVPzyn6UbRtta0rhn/asaVROX5kTlrGz8BUY6R09/L
+Z3+7pv6mvRLogaE6sbBBW6EcAepjRuKyZh/TMWVUdtacZh/jGZRX4Zdw5MGUPMJk8MqPljFyTeX
8YFgiYu88I/wtrnaqU27XXWBMgYEmRyjkRvA1rZ0d13RaV3llaM1+Qju94WWxbrIHGGJn/wZScgi
tidbPzCydjt3KVxU+zAeDkDGlp/D4rNeCd5yp6T2i796gZDFA+/swDB59+efL5o1jJod5SovfdJV
X+eTtQqXpmesN+rizufv10m/IPIof34EBNjTOrwMi+mYf5w4Be069xMfCDc5JDUnvSBTWU47Y/Le
mHM0u6lzwnsFhsQJb8XOr9cojPihTCO/YFi6g0OXXvSQ5+kO299aitWDiuSyQfJ9FNU+2kH7oG/F
YMJpV5+yy5h3CyUW32nkdqd7s7PSDeqLUrfDC3IDRwkdabI13h7XIXzxF8nO2ODUJ2nSjr4ele0h
3Bq37gRcfRVuszdzoXipJ7vpKj80O4T01ll+LRGNbppddFKZ4a95FaJzeTF75EPwv/RQrIUlQRqN
TVLGYbwZS0ScjB1v+U1cyKHLnHVp7alDXCIayIbcNslOaHcIEsqbsjE/0wMXbpE9JSfubmOjOANv
0FhKm/CAIH3RuYqTe8OR7NJLctJ+EpXERbthdTKW04LwTKhvj+u/DknPoUfWL0WXhIllerD4qNDR
DsLGXEzrcdkdq2N51lfmCkaDXXuGR1HvIifqnfrg28mTiD7esbjnF8UXgiFv3lelWzvx6s04V+5y
WKBWGJArLrSlsS/WTJmUlhQ8j696bTjpVgC25zC0rSdcDxh3oZPzM+knOCEIysuD/hqdjA3Bd5vR
40Ne+QAuMW7utJvW7ZIlkC81vROL/TTt4lXqac7sDXzMYve48sK+/zGWxpnt/qfa0cm6J0/5Xdr4
V/MqnYPddFSWZKWJr+WNw4yqYQTNHHZB+VV8rduLGdyjp1Y+C2d4vwgI7tqP/xqzLn0pN1N2azhv
B3M1LkFyL8JtvIKu13yXLS3ma2eshnWrnfRxJ4lr8rfzEj2rG5KIB2tB2SXlGwvZcBqIXNbVr0cm
pxavE6wNcCPwWYXePUe5UWM90NbJbLlFsJSnbQGLPGv40E1MIoW1KlmD5upg4Z8yqi/TB5brGSn0
MvSl6XvtHwHW2jkqujZccNLS1mXsklZRkyqjugGiqsx3yhYZD1x1Jw9Wj8HiED+NvCmv26AapUo4
RzH5FLTbAF8Cd/XoUfoTVAwWVEdqN5irtG5JKz8IOIWmzkgPQ588BQBegtxF++mD7TQ7oerkyfOc
7IZ7u57Dg78Z2fq/QXICwdxW5zEBMjTblrYsmJcWq7HJXDFY+V/qWrjza8kYIQiNdTnVUA0EHzLt
UrV+akc3+MKbavftLhcrD34+JCbhe7K+o+JZf2qkxXwZzz1PhkA/HfXYqzivHnppCXTGCVWk038a
x+CgTS/JfR62mYGwDJeHPT6CacCB9JfhVjerQlwr8S4C0zuvW25nQlbMpfreecrC2lYOOVIf7Dr5
R/7SEcoIX4dgV1TnVrzSDFxkjljsoWyE3cJg4LEeWpeBqvim70gjpzDFR1dnDtcDDDWGvReSdPPA
U0ya5v4CIhXmdfAYwYuCSEO7tq9heJcnbxhczdprnwOW6k3sPxfk+ene8D7skW9szOzSbwMbAtEi
devj/ES7XiYzkigv1lsPjx9iqn5dDWyF9TXZaxeFCawdSW4RQ3RYa+AgrvpOiKmFWfbeohdYn5Xy
VH0Ep2i+ZLM3jkuJXIliE02f5TJwkpPolo7xuMMaL7lbjRcxyHxFkZeQVkA2i4dDHtTSnO6nt/zH
qBObncu21s3LqLqq+TTGh2DaCbvG0wFwIWZixuISWp9ruBKdVPhOZleIbj6Ktq1/mbaBq9ma/YUY
xcHdvjbeEFdV1OOgAT6YejuyvUFWwvpkbLRNdNI2MZslRcZPfmB5URxWv23giC4L+6u1pCJilUkP
k6ttWEXWVDR2bn/29gvCIVZL/ZXtPzhZNSp/XmyxTyGbWfveKG0HYpz775xPMbnRx3TObsVt+glP
eXwBZE5llLP1EHff8HhCFncQAIyLftF5dCQXSu1an2Xr8TBMyiYmeIN0eLhrNY0bm1BGkM2F1zFx
Um8sUaD6Se1o1sNN8I9C6BVEPhFP+KoslIXoaQvQHO7kaZ/xE4ArJzgr2+5A5eZlK8btx3yReXBr
Nh21bL9VLuau+ZyX3YLx/7pzs7W26Xb5YXBL9hNrmd/vdbpCDkDz1Ma35InOTTtdDyirHI29YHby
i/YTX8CLL+/ULV64jxYjGnnnrVtgEJ/ZTeHfyhtR9dTPZldyEOR4nm2mcAkOmNXQobuK1mdDVFxv
P2fu8wG/2s6/zptuEezV9XRiLqd+CeDD42V4DL7ThoQ4NzwqK9GbOZb2C32jLEKnWRLi6WW79iac
jbPmJUvrYK5Npjxb+laZXbwrK8Ut14QqYF3jizU+M2BiP+GTuQ/XrVsc1Nu4tl5LtMon2auPnDU0
agqyk5fdoX3SnZmHCuu68SE+B9t2V+96bBa71niO8i3kU0lYTKkbE13ZeVbkSWtpbbj1kjYaD5Rj
bno3XCvXfqF8WnbLtXk07ozO6e4NrbV2NYG+wYHbdTYMFlPxOouohj15qPEmwbW/kNLArqSb9N5u
IggG7OYsU1fWDfZF7q1NdU3cwHlcGEAN9Pyq5+g8r+j9nZWPjpOp7jTgJRLgNJ7eU3lvarxzL4hB
EnyAu3I49/lS7FdFuhSeq9d5eulo/vWZ6I3P4rZZWU/6s7FjsGp8iRewry4NSAwNn7Oy49HsmcJS
uR6HTQ+eDGWtiwuYVdnMtsm9uWma192SA8c0wmOQ/C04yQxetCXx9Dg5rNwn49WviY+we0yNOl7i
pcD9Oy9u2mCbHoYbCB/WFXVDdDF/QMxyIIMjMbuqU527CwsdR1UvdIL36Jx5ukMblGJW4xiziy7h
V8Dc7mbe63Vy+Kj4cmKXzUOjV4RWcjk3Tj+7kdduaxuRg7541Lehy/a1bL7nDygYNDnrbmPd+uf8
W87Gg58YEPxIAgdoQgD7ZIPZNc0n1Vx0kqP0sOH3/Is0bZhxdy/6gb09uDf3aSbcFZEtlaBwmjma
M+7e5pXNMXUrQX/fYVIMEWQrjgwrAWVv7/jI6kN3eEL6GK9iT9xWi2G+MokfWekvDQpqyFkvwk86
e4Sm8JaM4Z5i5ImchvbVPb5pe/ErfzEuvht9K4T5YB3MUQ6h3rHro/gN7yPqUR0zYifdDLySzdyu
0A/MGLjvjY/yilDmEKytd8CA8uv8KI1z/v+njpzyMj2ZW0Iavk2W+5WyRjDt6B/dFRbL1TzMp2IV
76Or/MKIg5C2SEJrAhXVoWBy5CNLjewma/NYrAeXltEueKLYf83WnIHQyvyIrmhHrvyRHasrAqoh
3wuaq33nnmjfJeeOxtwRt/IL/W8fqH0GBoqRtZvYX4Ibe8W1fM8WtXNXOEnxC8XX8Sfx91Hoysh9
j8mOPGeb7X0Zu9/Lz8oVP7tpUdqbxA29cCOuEv5yRjIOV2LR7MxP7ZztgnW/QfyAXdbGdIpbixg2
7aKukVZyTIlHN0ZEzkU7dbuO5ZlKhjJyl3pMlRf1uTmiFR25RXusCc783e+txG3Pyr09GJv0UIWe
iVHJpsI9hgfCXu9CwiFPtSmzvdYTzh0S02Yh3RoNYK4jwjRnd0rcHzY5/nW8RSdh+bbU31rCL3fK
pvespf8aOBhPN+0FGRTn/IZuiuqY/JjnEzYtHVZ+E6V5iHJybfD35Z5WHiL4J6jGQvHYAf+05824
0V9jecnbXBWLYY2lIF8mdGfalG//q1jjJvZ2Oxgop4b69vnK98NhAB01X3xQvskB7EEMZmIK1vdM
8Z/pl6RZV7sxQXi01NPFJLt6s8rY8sI96BHOxtpGXOwoTlzBubABPn5TeNFfmzU39ui9LXvb5Eec
Rg/362Rfr7NXPZIgpqvY2wh90+gca3ZxBWFqfAWF+588GkYxBHKIOYGh0wj999Z9Umz/Yt1HxfnX
1/86XzCYElhMEpgG/DlfhgmapRq4S3+bMNCn/H00jIrzYWt9DG1/G7PR9v5Dxck4T8FExWziMRT4
RypOZtR/a5b++a3/pQUsNFGTtPlUrTSVLlvekJiiPOan+bAfJ2TOY258+nm1Eyt9hy2KucHklGny
JNCMjPMHyOZdsEyv0EQ3Y/HzTSFZjjrBkrSaBAQyJjMznKCXoWoKL5KMVS3jJSAeapcFELeNyHwY
f1ZW+lyn8SJrE3fUe2/GCS1phDWGtaNEzN04tgdAiabUi0VwUtTu9NKq1FoWOv2NZvL6kh2gVadr
X8w2UrCZ4TEdBbnclSn+Ir9dSthnVLG/RjGpHZnozka9qVv5CY7+Zh6Gc9dxOpxQgGr6TCwaB5dB
wkkhnysgqm1z1wyalEl+xoxIVUwWdq2tB9JQZihPs58hMiqFJbTHA5CEysksPBwy2qRJpPcW5TmN
C/qagvjaIdOpxOq7UtrnKa8kbyLxmkfbKO10KJepj6YzLywRIxVUghQoihgnn0qLCrE0VCep2tbJ
xfhkjh0CoSTJ+I6t0FFyCQQSinmxpYyIRXIyU1VkC2f8bmNAFRF/yhhQfbrNCFnB8J8bBDdwszWF
lcOS7LTrjkL31crTrrfMTYrzQkwuaqhvZKGjQZmtH55/M6S0LtIvlSs3huWzOAeOLg9uDUlLbqla
zbo2XjAPr+tSJgogR5HSk8bqn7qo3+j1jELssx4r9OZvFuFfTlHea1lZ1h2OZH3+zqtVnlk0IxtQ
YRNHPT/vKCcHwzWmyNPDkdTl9KMR852q0bCxpKZzBdrfI7GcKkinRJuuEmAtEdKhhb4VsRr+3RFE
YRAAfZ9wCyNHJmZSkT1ECBffH42NXPhvoz59mkl/Saw69kBDPoe+fLESBlxBLq5UUXyJC8AGeRog
S5o1+IaGtgjn8iKKEwnJoCeER83OhUMOewyF8CSOlvBg5r72g3YJBv0oC5tByZb6qH+VAmnRs3Qs
qhhO24CImAwy+UV8zIWt1JmGR17htK78mHA2MmWx/hGQ4NRNcB4e9tuyOsVT+pk1HLM0nR111OWT
UYRfmRgEbtH3ntzlx9EPZTAC+ouZsh3huvzqzBZohqASuDNzQg3oPCsIzMpQFhdgEGjz5QvBxHBW
YU8JzXXWqQiaTRJFOg/Whseg9D4ohIbArkp982UK9co2SxkNCSR2klWz97gcROf/AHhMY3Qm1Uqw
tn50zVISgOTspfffowxgb+0MZcT5jq8OE0pfvpmttRIaZjI+ZQeh1lbZ0fJmAiJmFNgT9XmVbXrE
df/Z+9TDm/rQ1zK0e0xL/w2mnX2K0dif5+CoQP78+j/2KUtkyAyE6n90HX/MwU3ESMZjI0LEBJPd
QlHxxz5l6hqcBP1/st0ZfP6xT8FJlBR+52/0hH8g6ZAeoaR/mej9+r7RQ/15oheOfTwQtVvjoEwX
FbZBco0TnLg6x4qKbg98UyuSKQNZM4wkiAGVrNpZ/u4z6CCCuhSTc91g4cpVI6dhhLLT6NCRX1Xs
VKbaYUlgZeg80qMQ6aVOR//HL7oNgIMo2s1oOQVVBRANAJz5nKDtM7GjDNSdmB1DhJIQPiIRiJ3s
C4rsHi8Bmo3R2kr8ERX9IkLpTQ6Nqp6hqFpvgNzXJsSZ2CLeEML5JC47gKBSmXG06c9tQ3BHX3R2
NEffZWIgdQqUQx5NSDt9YdWnfeVO5duESRdTIvOeqCQdeJCINlNIHUWSpZ+JA901suyl1ehaTfIl
TaS349vEP4ciMrLcoCViTGTClTXHOo5jUuVQnyJbDkhpbPTqMJtYNzKTovKhZY6HJyMQD5Z6wFPp
RHV9TKJ0mZP+po7JF5wG/iydh0K6C4N+NQmzhmJ31xr6pdWEAvYLPkOq0BYwxEWXNsehqAY79Y0F
KT9YHWK6UTeok45mgKwXiDKm020KXlaQwBOJoLuU/qgP4GpDBKRWVnBSnhwdqKE9jhmr12TS/TOR
X0o0amNa5Z3IQO03yp/A0ECRSneKngKJEaWU6bd8zOnbJPJTOkifshq8W49NYC7zi8GuQBAArdGR
jUJ6bBmqUK8HizPYYzMB0bIq4WXF7DIKu00aYQDH7gcOmGnCY0P6T16dYN4AxgP1DaruN/7dv1ud
LPNvVfTfXv/76qSTPQzJjpxgYHgP1dkfqxOcFpFFDVEnEWEsOb+sTlADVChzrF5U5xTgvOqP1Qk1
mk7kxX+jsSCH/4MFSlf+ysCypD+99ccn+1VyEMSVOYd9kK/8iXGIgrY+JwsnphsnZMzN0p8pHE9K
2VirgdLBC+tZc/XI/8Q1TqONtoUcCJpT6MMhzPxNNcZr6oebYTbEPUrKTcFhBWmTSXhshF8dPAun
zoDTy5n+SDZkAjqmrF8+ZXpD0Rri2M0zcn9btaNRMgNzjRdajVozqMJ3Csza0WJtdMIyWjf1wIF/
2Pj8DVKl7YSq3kDtI//PlLaxyAzPdHNK/9jamt3D2+xYVfMSpKgzoThRG4cHpVPWqTjZqQQVS1fR
PEwNHFvhFNL2EZpgk5CDiynmNYjg0c4E3Qu8yS6haZmeRIlGslyvmwzIU5eO51TRVqDzvH4WN435
8Cdb17T0wUI1C7HSDqmRnPuOMtMXPgIgT2SR+Y4flRshQOg+JxXJkig0NqjzV36nvYeK8WoU+Z6I
6K0klMSnmWSHdU86Sm8/rWnQAdKxpWkIbVUnIHqOpFtaRkSmz541WOE1aQPE95AynshQpCjqtm0J
aD0Bf+uoCZkWXOqYMIVZwLYVDARoyUlTMmm1jqEyLgvyNYcA+IMgj7tYIYM4ERlbxB39+lIwN1Y4
vw1NTWtTHZap9vgWxPDaTAL9tRKYodxflMn60AWZ2X3nu6CmxIJRlGTxzqtbMk2rIJy3PlfVVX1m
iD31vMj3kvrQOxsDjOcY7wKt3xXlY8qelm9VkyceXKt7JqaXIk3PimReShX5hK+n60CcvmSldGFr
k5CJmtdTSeeIBRQbCfOhKvKyYUSXlCgnlPFk4tavfY3VWCIIGFH1cq7nvSBIBv0FotrUkbxNS6Dv
oAYGbrQEPYJarq0keXtQcmTOCcBcSbVsXgUCHczYfO16MO3puEqHMViJKWnQFvSDAFtqXKP06qeX
uM6IaiZ9qGqxXtEDZlufs+7s54xzomBDRAqpWdAJFBGLNN3uct4oY3n1a+tSQXMlsWofauSSZcke
is92tPidibjTK5GYjp/exE5d07NSmAo2UCiZc3Uy+6pwV1u8CSAfZNxfZp1A7aEphwE66SlKasWk
HtDp3TUEzskpRy4GMWrob30hvcaFfNIL34ME7GpG5/ZjyU0prKl18c8ThDyl98AP9lnovzcZkNos
pc+VJluSTO6a8JpK4ZOYYfPvvxvzyTc+1A7pDZOs5jlKfaRAatzbTdufMxNINLmn9szXQb7UkjBu
rwoPBGvjpfvsmBLpXYOSFSpQzGjZ/MZcZ+viWwnMKJBoeGJiyKKnXCy9udsnccfIl3tqBoYSBMeS
6KdSrK4ZnDYsoC9xDLy29IXYrcBs9OjGNZ/07DQ4mVbrNrTL2sA4WabpWWhz4E0dkiJ8l+T+eY5k
N4twLw79QpymbYZkd9DpHM5DtSwMIGgCxxTMFN299adva1Rt8t48lf02NDV71D40JBxNYTnFiNW7
i13KioUJPj9tOAyCcKob/RAAIbGH4jVtRWZtxeh1k3SUwsorfAJYSFIJ8e/4w//j7jx2ZDnTJPsu
sx4HXIvFbFyFVhmpIjeOlK619qfvE+xisy6bqAG3RLFYQJGZNzIj/Bf2mR3rtkZL/zlT23iZ6lOf
DS+W0DmzlflRXd5KvTn3d2OJqdDNMvhTrn6UDevAVFg/ySy/dZQXTjW6pATiqSXzUiXptodJXyv7
gslVXV8iSdmPwqUseTp54lNHYy1MU+kwCLQXVOiPjRq7xij4XSJd+w4PhPpVReA2lcpvl/mN4Kfd
qsIJ5OLWIOatG/mqIC2jDerWok1h1BIHPh+SNPencpqYK/EZoSIt1bnVTUwXVN0rF307FC20a8Wv
JSwZjCGDXriYgbER0vST3qHj0LdHSebxT8cHa1CeoDaRJxH9UcVzRg7SJZTLWCC1CYepS3ZSBsuR
R3hf3NmEMUZ1CPUNOxTKsLRsWznQ8QMVROCYZEQCeVGANkb2YMzjY1UUO538C/f88IcS9IvFgAdw
8tHoMdb1FNkDDPKz0lojQYFPWCwvY5pnKOGhNYgDZc25EmiVIKMAVHk/WuVHPYeQZ5A22szlcklo
jLuBQKArjzNfY4JuTgSKpK3A3VmRNFvpLJKegtstiNLGbh4/rXhhG6PWIZ6DB9pcdsqkM+YWf2Q+
WLL2qrFlWPrSIyQZjAYwrLShV/HLrevqKNSvUxuupKLAPmbZuWH6HbZ3r6+XVaay/hnaiwUpsSEg
1alW5aTtTRBSp8xMf6iIYiXWPhDyndkkblUYT1a2UbXczkRtJUnMEqUQzCGWnmXw+ql4m62nCR6l
ltVnK6pWUw0kKEaeWGQ8fn20qehhgMIIOwMCrSi2tW0k3WVUkdTmYZNVnxqTpCL+meC42FJKo3Ep
UkTCxijl29F4kLDpLSDROHqcZDn0U7U9z+HyofQM3SAi0eTDnQLRvlJKXyxH35gn8A2mG5E5rGtz
q4XSY8TKqiUZBY/Qxkdu+JHafgUqfknlWxIaREf6AsfuSaAyXQVnOaTaHhDQtynHpzGqt4OsU3mn
medeq7ZV1bsSlcFZNPLJK3bhkHsFPJ2sMZjga9Z3GtXPhWFco16gkcOiwmeZPqMkobJa2smVQukQ
h4khvZXduE6oupqY55AJd3VxuFFWjW8LKFl8pSKbG0aKADkws1EgYIoCnHgQUfhz51VhMHOd5nAF
nDigv67jhcsa7kZ9voQBjdrTuczH97kL+MI7C739tAb5CeqWLXDdqvUQ+5wYfPxzrwy45DkRknMC
7CVLYKT/s6BBjOpXQeMvvv5fVwbAuJDEJBNOo/obPQFpYvxuu//3fwT+kYIKguqu39uBzTvb8XdB
gwIgMlegbCWZ2rrfbhO/Xxm4TaC76Kb8LyDD34LmItj8SdP49aVzSfn1ygBviEJqBYk0aTFpybOL
/OKVYMP6+VOUbvfCFOR/H/4/dCeaR/rrVOCqCY9dlFF7wLAWwkn8FIccpXs6qFqjRX9IKSZ40rXv
1DoHfKabOL6FTXFlc3KowzhbQbpCldy0kKqqYL5Oae+OzOECbAtZ8ThYNYKFXwi3qXxKrA+tljAv
m+sObmq4rHXzRQ8sr0ICYK5hCyO788QMacKahZ6iP5k4flTsj/09IdNbR0o5vSXE+WcApS+X15o6
FTp4N1MSbxBNjwFNXfC51jLDBBIVXqJbvgKZP8g2ep0jJpLmnR5CHG+qTo54wB6Q30KcdAPn6Z4O
1iZDgUmq4moo80PcGvtFDDw9XrDmkudp2QCr2Gtk6RzUuGr7lFzAnoMuCEnQjR11dkHh1pxYooVv
g95dlngI2tA4tBoNbcbSf1pMKkZrPjZS4cPP4fdLB44bFARI45r1jiuNVGkroCrbuaaktIivaTnX
8BMmRwznj7HBvxRo+z4D+Vub6ygcnlK9wV7+NXby1Swsz8oBQ5V5sZMlItYlpyzam1tjemOL9Jvk
Vaw7X9LkHkmp/JhxOaUpUwfqesSFuWkUPgYdC6iwHMTOpGfCZ6Pws1pHX81WGiWtqSx9seOuRHOi
cKh41Wr010j+0ZX6pqdTjtXowaBbI7uTiYbxUtCdluL3FkzltTEPlkFp3jA4isbEWB85O5qaz43h
pEvVlTmIPEiHEieDFjCM1+YaxGPodPHMO6k5RlpsAZTu6oFhT95nPkcWLBvqg74UuxFErhIyY4JM
U7ZsgCoR7J53xGjPZlgyXNYKEeBOYLczQ1cR9FhHElGDxZkk9ErTbzQKRyqm4lqEz566Mli+Iv4W
h5duMGwhG7b/3KX1Hvpk3COxbEg6MgeSxX9QY0zGkL8urX/x9b+rMWRaFRY0GKj/wjH+z9JqmJTu
sD7e6wzgP/yixtzjrhqDUMQagL2/FYH+vrQSd2WttcAnUMxG1sr6O2oMIs6fltZfXzrJ21+XVkEi
mkXxCXSoFjQcLjS6pLifFJdpEn1FyW5UFFKhmegbM0rcfDY2w9CtTaXYl6r+Hnc/g9UdSgolKfhu
ziGBxzsdYJcurDqDNYAMjzN44dN9HMOslBg8rrl7/jSTpsrlXIaLCoKWnXNVje9Z1bYBg1X4RkJU
qeNExTKizgmbv6Xs8qU/J5LEWj21JATCdsdz6NW/gREUiLDdc98yNAtJcjRIwThmQBPIVC9iG4iD
3BktTtsjKagcXzAzx0IZuGVjOe2NH6WKVmKGJ7JqMSx8W9XLHOBAECnP7d969WEJd0J31IqT2j5F
cCijisu6QKA3SdV1BFwt5S4h4tBIQR5YOc5vRkV6Z7jF/GFZy3GR5lMCUU1bmlUJsCvkTlKWj/ky
HcZM248FjqLJGFQiuvWhiJIfUw7QSACbpREGVAFLRhd6Qt68xgoF55Ho8aMdwSWiyBcpxDlL3eTD
QKllPG/7OvXrsUGl5oeyfgKIkA0VmkMM8orts9VEn2GVZeuD7pgympqk1MwayRnVG1X5CBVqkXlH
y7dkWYjH4CaVpOmsR9mrWvZeF0gAM6uNiAdDVY8lakupgzUAUtm2zAHqe7tovau7mR74+dDlOwqe
4SB/DfDjS6zzJXHksIDZ17xWrbal3YZuYWyiSe/UEU0zWvtg9DOLcPFQ9i+apa/TJUWVmPZmto4F
61hDImykif2gPwgjRBxj2ci1eKsp+SSKSNfPsEvjyrFi6QwB9NKbLHiLiDGb5E48HA2ZoNAofJmo
8nk5nWQ9ehAG8iFj4cVl6o6UkyeC+iLEeJtqodhMObEQeM1xTbuQGTzX44yVqq5dVe+2kiDiR47G
p2E26bBQQZNE+korKQfvGa4LcrHW71sbNW7JSO9Erq6lqGA0nPGugjpEwA+1zIfSkfj6eG4on40M
zDyt3HpzrNGJHa9ajauymubvdYe7rBFk9C9AeF1ys6z4UUBfR0/Lt+L4LDGa5G5e7crK5G23sms0
ceygQrW16UT0AhMQyiSS+aEBOzGkfVJO65mMnZTRRWTUENPuiJC0PHeAKerRosY64O6j4QzPvEz6
bmccMN1gV7KM8UcCy2/zuRox02srUa9oJj3NbbVW++Ypz7Vrg5FJ1FWuUnLuaf10kCYZWQ55LQ2O
s5HvhqRhjIrQQ7YmBLpRZcoKFsS+l7kcNgSPs+HRGkHEtT30KcSyQCRdsqh7ufZZV6+lDnuD+Kkz
ZyLeY7UuNv/crYyjMowEvDkyQ+N7Ec1/3soYEfy6lf3F1/9+S5B+m21S9CZJ0AG5LfzPVnbHEePA
4Y+WlHvf9K84Ysavd0uPblIlCm/o3wcLuH0YfpCNvydC/178lxPRn7ayX186++avW1mhh7GZFR2f
00bLkN7zdaNyE9a7fJ/3y7ZWMiKDPcucvkUDrFxp6a4Jl9fBrA9B3bhyrO71po6ocTOYuJn4zTJ4
YX2CcTsXOX2PrFOZJsEzRENtFOFGRS84SKAuSXOoNDGgtIFlrOO5tfv7EJPw9Rs4owv0XVwDUGXz
n1TH4dK9t13HbTi+ZCNp+/EghzBxgoL+x2LukV8Yy45mvRI0YyW21AjFCTGXCcoLW/AdtrYUAdlR
cxXMqU2XOExfgyLn8qHqu4OpT5RD3xqrOnQTc42EYrYlQ/ER0VckeJxq26FtgHJFHrBGGr3i5EbJ
jdfn4Rnt9hLPpxKSTSRI1yWx6G0Er1ShAf9oqAFpUoI+as+qWG1SBpLi3LhwfuGRzf1DY4msOLho
pdTiRKrKj9xSPGMK360pv6VV+GgEgt3VjJfZ+IFkpNkzliK7pLPMUJt92YuXbDC9vLdes3DyW/Ew
tys1OtWh+qlLaEPMf3V9fhpgztX9Ksl0L5uXlTKqK6Mi/DFwTihRYhJxR603yTX9c0KxrLrHbgSI
WWBniqMvBfuQKY49eKWB1YXjjDU4mgoVs2PcI2LAaEK2NoZsbmvJH9H4U+DMLKLoNqbw/VOm3aG4
isz+Z+j6673F7o6zm9sW1tqzNWQ3WSURaCa+JOg+QDxjTF4iUpiT9U6R4QmA06WVArSb6SQKkQqs
aka65RKFpIebOpbjh7qpN82Ur0IoPJYqPGqhRU0dXE5x5Na5G2n6jERhG8jCjev6Wg54WVtxJomD
eF1nH4IVIxNPhzxR/BENUixSvxUw+QeIKVXQn7j0r8fkgxOVdszJozcMGppUc5cFQH6NF33iYBXK
Bw18FUNc1zJCHwqtN6vGpqEivO6EU5jGm67ODlGkEOqMKe1QiztW0BrPLAkO1a5b8sUQP/vNIiub
iZHKTLn3fMd9tsKlkk03CzHC6tUbN+BTaDXnMqRHXYwYyDyWbeRNQewLoD2zLqDmNfVTsz7Od+QX
2hMDnF2lVtynv0Miin1AK1MhvchYxyhR2LQTMYnQ3FQUoKh1bWfdh4qG3qXDS10FNz0gKEApooQh
VUMB0KhD6IPvJRKZ3zGeMKl1m2mfMgU4LtQ4COesSiZ0M5D6jJ/Co8g1WJuObMerQWjR2Zq3eGlX
zUR2HhtFyby9J40Zlq9qG21GhHfJeOqF3f1cndXRYUxAIurCCIiWFNys0PWqKm8yBKZCYDxZjG6t
Uqg6yI4hKJfKqJ+7rHSkMH2squzTNGO3xVq0xOkF6Cb6PvECMm+h9oxHCY754sjc0VX+DRYcQ9xl
7dOkd8D7HpWx3hhU+Io8Wn064/MrVH/UPooE5n9hK9UI/fQdyp/bZdcpCbdS+zARR89gaonWfA3i
0Evil0V9FNVqpTAEaAC2ZY03A1zLWvWET4Ffs8BJdGEmkHfvs0nEpEviXaOeDbF3ZDmjoXmgNIFG
wsB0OTv+ozds8C8qFgB2R4Pd8D9u2HiK/veG/eev/33DRtbjOdMpwmMr/EPQk/W7zQgV7b9Rfv8u
6N0Jf3/8Ezb432+dd+4M2zTtWQgrJo6qv3Pr5FXcXUi/kmcQM//np0bO/HWv5l/NuqgBrV1Q2xmi
ojFKzWjN6BGCP+lI2RDwymOH9AYDrFzwOp0IwqYBbYodc/aKfbIPvuG0J3yOA09FB7L76ioajKkZ
oXkjqxAfQhmjHbXKNtKZlHoTd50X660+AV/unzHvCqy6PsalqrfbC1p1E65CKkBaPwNGAOh6PYav
KlGCaddhXWnBSFjHpTgZRL0virHKwAh+5j+R8pUSUrLsfivsSo94P+3WuIceRv4mYSsijEZw5OuL
/IjHn7SSSEv3k4fCdC8QiF4J9POUM5WcQ4fhi/HRH2oHuI2tbcQ3PbV3Jp4lOyfecllOrMT0Gq0Y
NfnWmt8WZcnfFDkXBlBvN1UexnNlrNLKITDG438cWBfyejWpd6+gA6Ezw6+JT8iT5Q2k/oobeQy7
jhCeqbrV5HNJTPOYHWLb5kwybSsFWm7CeWON0RkjFrey+pyGFy4cOCpA6L3hWxiowRUZ3m91cVUQ
wjQ2CeKatmuCrVCc5PKcE+zUG9/8mO83cifbyJfwOKfr+BnG6oGoN4EXKiNMEml2+ULzYU4Dgo3W
qKTeeCMbMRBCqlhuKXp3ot24H2X3DpR9oKL9Mj+mr1C3Z1hy5Lbhj1/jU73T3HFrXTFhMqipEUAN
LL02U6ag98vKM48s09XKwuhq5zsSfmRgeaNQKojO6T+B5muv0uyTH1r2zCHfTSB5sBNEftZX7Tr/
DBrQomsYHsbLdOY0ofC9U68bbz25olbFtP3SOzvMcuTi6koAd34ZBtY+W+qI+NwzRW/w9ZtT/8DK
mD3296Qy0W3P4jZFrI6aL4zLFd93X5OK2aTPzWf2Gn7wji1Xfl0cwbxxp7YvzVtyaPwK7hJoXD6p
nyA4NBXOwjNXaTK2LiF5nBeX4H05B09d78zbeHQjyY3x0J3SIzW2RP0WolfKRpYchmgltPXX2qs2
4yFrVrkXvcILINVY7KqCLcVF4JyLXQEgAgGGzIXyGFNN60F6xYdWAlowHHTHwfDAtmsqw7BLvrj3
2bbkcewMF5feZAJKDHRTcBPonPz+RydYCf5X+q65xaosKGr0VbKFL5Ji0yvepgepwEcnuqa5X1QC
UiKUSUa1J6W+qPJlhISgwdxUvapfpfNJxlmciVf1aaSEhJhqFfG+2zxpefW+YDP4CN+CzTgcBGUj
4B0mMwUw4pQWMBtW2kPw2BteOaxht3c0zq3Vs+W1CX5qsoKuGe+ARGzF7SscwcwZNdHp8Wo37N+Y
/TYkU0FW9OUu077aZwA8o1XRYXdoPtKDesso8yTRO0ByvIXzKv9edtpufmvY7LfJef5p9gttBRYY
09LNA2YQQLTq4bwEB+WT7zz+0KuO2zlN7XolrRtaK+h5rpMv/srfhFzCSrTlNwQ5uMsea4qFLuNB
PADZGFXDi3Bpvgn6JtvLqz5yzNlB5yuEbRe5lORltbxZZqKGODQXVzZ9YWCCnDrYuIUf49ylOyrX
ionT28qwDnIeu91Xc4vKy/w25muM9iFvI2OMNUNM/QZfKaNkW7ETEt2M9l3lPHD9wGjoyERQp/wU
sGIMXNgxWJZI3AOMa+Bf+2aTnd/ekg0TjS3a1JaBiq2vRIeThN0eifmuh/14R160x3ziXUOr4SAa
M3ig2JqmwNy5Q5IXu3vkFpZP3lLRbHhsrotwo1PCSk93D2us7FrVnnn6lr38xLDiK1dv8UOayw7f
Bg3Us7ScguUjU+1C/pxLbz5oqdMQ0yB9vcfzs1Whwi+V5AlGDmIzcjJ5g91e3oeFM8Ze/4UaQXSO
yQKEv3Tc4lXoCfb205obJVPc8DSAw9dmgGY2I/zl8X7Ze0H8KJ7veOTlQEWCsBf1jxlTOp8tL6od
Dz6L4tCgaIoOxdrK3uy2bbuuifdx0svo4LOLH+YX8+T3qd9to3zF2Aq897KKHcNJPkY0xOU5TPx5
cevelg7Ls75T14Un/Jgv6qv+GR2rlyyiwPilGN+r8V3GnNYSmCgJsc8rhaG6PtqhV/iVr/nhLrK4
SoFv4850Fka/a1dDi+VldMR2TxC5v4eosbOOzhS6Y7wZIg6PJnvQcbaei9jHWgJqIMw3gBYviHqq
dh4puSrTVVWtpMU2jiqB9ZVW+6F5MhSOiWs1zn3peXzE++diYxK/ITPct3634trhDuf5zXyXsxVT
f/152Wu+ieYYcIAAHbexGEcL0DyWS5Y4vT+/Ns+q9RSfSa9h52lCX3lfJhfUK2AVCkY669izimLX
g7OKv4r6Nyoe3OqnD12BTCkypbmRIElEnkxvy0P62FVfHXtMwAk8trW3l4rpnayqL/Va7DZDtmHJ
Kie/XHYN8YAbU/Iy3HE7yIdVRc8FwgPIkKhcgWFIyNuJX0h4za1+42HPaQ7pcNfSkEF/mPKQkZll
KjdCEZfehukiZGvCOv18TR+N8cFsXYHs9hEikFCgqIEzMzASkP9hY+CHmD2xWRvtnjEhNpe53XJ5
VNfJ9h6qBIIwvLUt7GMnW/dfHMc29WO0ln0uvETpJCoPTH5wnGSAU4L19HCvvT3zOSDYw7evnme/
3lg/Vu5ScsEHoadR1waJptE+KYGAMYkveJ+MLA9ccgtqTzENI5HvmtVwULzal9fzRqLbW9nHG+1i
EZACI29bK+XCiFR74L4ld9w1GCjSGeqCLDOvgNqclOTivt8zEbYurWu9k0oKvh70s8Ca9F32p+kD
1aSRHHW0AaRrs5sLX/QxiH5x1IjNQyqZ3sClv6Hpww0gNK6sQujQS8eZ7PpbTJDUrMofIpyMbaXc
tFtHPt6Onq32AZuoMrpkDjv9NZMvy3tTr1qZ44Rjut28cGZpguO9G9Sr3m8RTyL+PI4S71l+5YGC
A6YcwTaMiRtgsJtXTBNwSZkC9FC6UslzHoxj6nxikuczn+w4/yTJVqVj4iYFT/fY/kZUzh+QlErT
bfIdFcgqI2pvkDemtg+Mk/AdrBsNofWHBykKvKx777DQdK74xd8WwxcLX30k88NQpgzWM3irTnpc
yY8FRBQ+IhTHx1SvA8+HNvPZkSbdU8x8/59Vutnn+3KzmA7R6j34xqA+RgxzRFqB+iujjxAFqT0a
mK3eIUD0lc1TPX8RdUbu5nO5rAyQxEeoGidQvkLoq19je8KCooB8O7SvHEIDCu6eGaC0M9K4JyWb
+BHiRkK4F1iSJa26Z4We0x8N2gUSFK9CcsoNv+HqHWXEwLUVk1gNttRx7MWTdhzW05q4vdc+lYfu
JT7IX8qhhp6yFjl0/RTPNKBoPNuuNbr7WvMQWHR78Irn4MospsByRWbJ7z9laliJ85e7mAx3LWxn
c3NjJi1/ZjrlSF7xHc2r/kPeD0fOqDC6EI5ih/Q1RJncw32cLj7gHD14LxZvURpfjEjw+dJhho9p
II5wDXH60/0/PD3QlOPa7eEgc0d4Gr7VD0V3yNYFu2Q3ntJXeIZflDksdkYOEHdV7FPHY03bfnng
nNXr23jwQx09jCnHFuc97rbXexpd4bdCklwy72dWvHOom8m8LZhcEYArLnexfd0DzMYc64zwAP37
67RLwm+4l515MzxgW2bhKsnhMXjgqlKumEhZ7XPSOOSblHeNH9rNcBR9YXfrhx8RWUpq/sG5WdRp
8j+UMtMByBT0/3/PZxL773mkv/j6P+75sk6x339Pin+964OWxbev0i6AAq9h6v/DvIMNXwLkSQjt
Dpn9012fqhQDFrN+7wn8W1ROZuh/6d754yc37lrA5/tDXIT37ur/S+XkEFnxIOPn8LjOslRMNqV5
oFpZxX/GdKv2IGEDiQuP6TTDRG9Y8BpMb7g26h0XtBRvxLQq+hU3HO4ZZQ5bDxTM+KNH1JexQToc
/Pm/Kgaqz9Ir6UclbR15a50omUc+MGxFnGzubsEBd+Cqc+//rb0BVoq4EtbR3nxqPmnCztKVrJKw
jW3hTOUYBJawkWks5chky+aNWyqPkcEQzpauTAIw3MQvsND6p/EJeOW2f9DfofBhLSp2yUt/A4Gz
Dr+DyhY8DtkcSLFtAsO/5Bi3KSWyy8NjclrW0prJ5q67zkfFLeXNsJGdac8VhZMTj6KrTo6gbaRP
NXJcfLwgp8VtxFz6wm1g8mcH86/CfF5JV0OSsE1p/iC5hQy24VpziGgZMy4h15SZRRcLIrdN0vEM
G6ZJca1rGU48wO+5dJFjJmc+Q7w0goDvNcEaGv/mC5/8EXFAIyJg81c/f9TNTn0wwIYx0zDpFWEF
6iN/uo3atm12YmzZ4kOovsnb+5Fl9d3s9I3gBS4l4S6sYJiINV1aWFodAGKOYEv+DHJFX+GbXpFC
AgjTcwmHjO0Ie+sxOhBlhYczro1b8pRg5nZ409N3BQyQ5UP0cMcXBsQM3L94e3YS0QjbxXkgv/UZ
o1lH+xi/xycgJSQRktrVYiy19nC6/wf9B7GTapsDQtKxEH20gnvigB7Hufvg5o9zhyGA1oK9CYjs
5gyTGS546Kzn/jh8xPOq/CYxmutkUWBL2uE2lOnaHg5UbOOqAmHJNxFO/KpjG3l8lR7vZJ5on3DJ
9sTL8KpuZe8ANnl6BoKlwqQ1PqvH/mE+zIcaoiHu1qJaY0ENbslpeAlunJqyq1afOty60LS6r/Yh
XsteuIPC42LFjtYzUwUtJFTNEdsdgQXB2pIUJ81sQ6IQwLboEszPpvHSjJwT2dlLG52bVr1ZBDN2
nL84OYi9LTKCx8LBp23dXsSn/lBuP1DKUhzCuNmc2uFosJ/NJ/bBYD6OJPWqlYE2fdgOwAOBol2E
J45s5hcm2uwKDsU67iuDXXvNXloeM2blIiYCb/zMk/34Or4ymRoV52VOkOrYjbHY2rEPtY31YJjf
FDA67Kf1Z1Vi43KpQTNfMNuNnMqSDxm/whnE3a3+1A6geWmCL04hljg3F78j6xxrTnA31NkK9Dy8
qDXcRinl3PAdbaun8MrxYifcqXnttRdcQyeA53BxkH44kItU2ovhgxq605bfVstdukil1SLsmYK8
drDgPI7mOvHuZ/WGCSz7uBN1jTfsZxHyJc3Ay8YgtEvGrqIqmK5BBYyo9DN5c+a3Jd06W35yzpKt
m5mO9cb9zZYMxBP+9bUF6y8kgozhz7Z4HkDoPRPkA85Wu8qwpbrBE/t1e4PvU6B2Rk7/mQlueml1
AIucInOwN90Ch+O+QKWu9LK8xFyCDXL5jhK4g37glsPc7i5WocdQDiI5rFIsTNwRUy9P7Y6cCuee
0B+o5VS3ZNaX+CkkYAWiDbf8Dudhodg95UsMIfUTTYUedXp2cDbfp6uxRvI/MRVI5w2FaR29p5tw
Jz53m2YzPxeP43OwKm1+i/vgoG+XS9ig2PGzlIAUZ8Y1KeeNgosrF7iRLiYChhxec1IbZWn5vJ3w
DwV3ot/B8kPZWUCAojGV6xyGB99EANFMqbaX+/kJLZSqCdWW9Y4m2MXGFFHQT2mwOpUjHBG/js4L
PDWOtaaEc+dQDwDOZTgNK1hnh57RZ7PVciZkgEQCm7bwAR2PfYA3E2VCwXOJ1eIxCg8wzcWbuvlW
DJtPfn7BT4Otskmdx/BgvXPuLdapYwW7VLka5IcIy39Zbx1sVgSzXSY4OhPRBFuPalu8ydIF5NQq
PpuRh+tUv0PDeGtFJ/fCC6NQisnBZ/GCGVh+WfVuuS/swVrhzE2cnfSnLX6CZByeZ16LQW5nOTXV
MdlN0nrK1oa8jWAWR3hMaicQDmb8XvA5JzbaJUCyAvBxFuPVDVKPuIeXe2NyGrWfXS1hmk/Qh6+5
/IJRtpudvt2S2a0SPrQbpVrlUMRgftE5q1acEVsP+IoYvJeyCx4NFlH2AGcyZ0NHhRgGlwvMfM4U
wBgOS0bbcwNk+rdbHkooEOwwe25Cnnr+rpQ1SGID6TbIXzTxat47xMAK/Cj3+kQ/ik6DfGoJ86DF
IA09Tu+y+CIWIpWcZO6Fj7seMXrNxs32ySZxklXgiavR42ZiC49EDR390vnc4PWH5MBHkNpB67FZ
XcStfDHcAN48qKAN4qhyLnfFvvPbO2l+tL9A+631J8wDxCPIe/QAykRDRnKC9Zy4Y+SXuwhyz4Q3
nrFnIiHPHMo1JtunbM8VjKlBeCh4pnnNC0od5GCW7hrLmkO9JQ7hxiZrTUN7+sImwWvfK1cQD367
Fd8CFEBYUANd7RQ+xJ6Gv0hBNNTaZwsMWWM5sGGX/JlOTku64iekyRtJ0l2QmubZRaY1W8YrzkQY
m8jSuBcfxGN3Iy8o7DQKND3yQ0Lrim/FZ/V5B079THzceC774hn1N1b97FV+S5TPgdgwjw/XBeD8
rA20w0WCTWNrzzVQ23JWUh75fcmLvXzlPDj8qQdgWZSiJYcaDKW8rqtr3H8xhUfWa4D2ICUZfmE8
IxDznXgzImEjoNpe+Db/6FEhZYQmJmKZPO5v/Sj/wabKqI6p2p+uEH/++n+7QsgGlwXVUO+lLHeb
/x8DQwWLKikADd/pb//kjzsETQMikAMZp5Gk34d8v88LNapcuECI2u+9F38jMoy56H9PC/944dBD
7jeMf7tBzLhSNCGepXUuj+w+ar0rWMBkxWq8acgUtGxxW5X3VtNwJDSvykBUZlgbbSqdagprhTo/
5JS66sl6UJYHPfClwmSryWSvM/aY2nnUsmtHXr0YcCMSa7fqo1YCSxHKk1kpkE1pSqbAs5qzbV4F
tslGoJCh03Ke0/F1ApNWNe0xHETY/hWKHZKTPI+uFIBY1UEBW6zUgSH4JaGCsR4fMwFpC3qQr/fN
lsTTYVnMVcXZqxOKz47CMUWEKwr0IzM4XWstHV/RXp/KbWAA9NSpW4wh3QdklY0gG9kxzYfayj7r
eII4qaGIC7QUTPfSpM6R74H8rH0U6uQ248zj1QMxNLu37L41NKF8M/g9LXMKsGUmmd8vnmGEHBVI
GU6am4Q/i4EqqEabvIIrVpAumMd1DrQ968yHNE5dVRPAZ6IApbQ1iZPfcfZP5mIzcIDWK+PYKda2
rjEwynGfEz0zO3yG0uzgwnzE0XKRa4TKonldRCXbKlGdugWRhrncCma4gXVk8Cfu8SjnaXPWtZIC
kOAopsQZsjna8aMTZPP+2cuChLRgGHh88bFjTv+Py4L4F8vCn77+j2UBhollarC1/peLQEEZMDD9
YVL/UywIj4KGPxBXu3xfTf59VUADke5tTaIksor9LWWBdqe/WBb+eOEWpoRfloVISXVF7mJpHY3h
Z59eVSOmkN28g/65hzFH0mm2YGpBGdKbFIP3/TE6nSsQyXDcdezXT0MFkFuYXBXGB9FwptCFglPd
FHx++HPSC6dFp+cmGNZKJdppw0wtNJ5UUUVblLZSAKeRqe0dT3zPrZVLsM2Wju20E3R8eSgJalUe
LB1ZXJaYJnP5bQxYzBzNzSS8zjzoDM+NT3rLPV34WbSBDjPrve4ZYsRL70laTK6/p8RMv8ylgQew
25XaQp+wvlmy4dIG+xo/VyouL+McPvwXd2e23LiVbNEvggPz8EqCBCkO4iRS1AtCI+Z5xtffhbqt
66pyh2/41WG7O6JUVJAUlSdP5t5rxxJad7Ha+OMAHmw4uUDIm3inSQqbq8h/GJFwd8am0z3b8J50
P3iGj3KUDGOnDTH0BAHP8SBma03tbanBMx8hjootEw+JnB40E5yUvmywPylt9qCq0BHIa2AgW3kh
GHb1UQTmG3q8H1ZuZ8pzbFmrlpysMiyoFuh9x+rFqLqHsmJJ0NTVrIzYykKxYDdYLgQo1RqxLXrL
TsY4hZ1qk185l2R5l47cCDVyGjG4CMNazcEmyqum0lcBE82m9pzayA9ZXW0Fri+eL67Mvtjo6hMK
YnQHx9KUHkqk9wEKhhy3pxlO60qqcyJftKG9ZaGwZnhGSJd0EC38zsrK6FhEezY5hHZenX0k/kXW
7GP4W1LM1UORO3o6pqZYwOeV8SmWPbucvW8wxrAyIITmLA7PGReA0JfmYovbF/tBonZrIR1WccRQ
ilNFgZmoyiu1EA788Wnyu3ZKscGcfR7wSTXGNusEaaH1tKWx03ByFSaqk3jmcp6VnGsldTsvEKTl
iLpnrUZLNmaM2ArOw246GInaKxcJZ2Ue55vGr+Q5DmSFcPPY8SPuVKnOJRZ5YM1vjM+zjZriUTXG
c87yaIRjbZiD0wXDolB7Z0poT2lrtfgtDonP1l/9sN2LYK1jL1gV7QiJkx9jWjpxrn4qMlZlo7hY
erb0ImDVnqidfZJBhh48EBNwj3uR76FKrFjnsSdHQLfmdF+gQ8KvDWC3jg7kzYJ/WxZVeS1Kshwl
HkIzqj67vrkNQmxYyOZCMNhmv5PzS2zwimQ0GMhU2Vu4TP1cRWIN+Wn67NMr5fwvPiRgNkJBpGIz
B4ZA9f/IzKj2v/WOf338fw4JfExMtCUOnqlPpJBRpv/TOxrWHyJfwlaFqeo/FtHv5hFsI75SOkQZ
7MzvzaNGYiz2Jr7hlDT1j7CNijwdA79ozaanbhFXxSyc5ziBvn7uHjPZdTU3b5qVADFEs5nImA9W
hYRYHBvdkT1jBWflMfD9S9Lxuz0mLDDaXn5VehO/kjAvR8gDEtPbqVz1EApi8ZabbIuKBBM7dWUQ
xXVRZG91VL3pGNOturo0erHizbK1pnjyBxWzO0MlSdm4KNFH6dYGTDCjdWAwQFXd9IFfPHtINbDo
udMpk9AqOKVReMck9aobk70vRWTjF1tFbfYQbtaJRofm+WymsqNVAmcF995V1rMpR0DkRjh0ZMhM
sx2zfO9U1E2ueCibDlglyPbsFrFZNttyngqboYKQMmR4sZ4sK3IC3ziNfe/U/lXPDyPaTIGM5iQZ
zz0LHOiuMmk1TYNNyVt7rQ93KiCnjWCaHvBryRnRUEtKq162WvuRRdmi7Z5HbPCC1Dnk2i1C31pi
8JmpnrLKK+Ni0VMif71qen0IScIZmDylSqA8qEpzKArwYh5rKa19KpDBtfloa5wMMTmw1KmVIXi2
K7wELN0T9lng/BDPJ0+uSNB1PPFPVFtQWLDWjsVYyMeg1JK61CEWG4uzrO9dcJZKAJjr6EWA31Vz
FrUEWFCbxw4zS1tiVG0faxn8zdCstIggR8aPMrDolGxXHEazQkMzLV4SJHeY5E+5KzEgqxYVWlx9
KGZydVcFcxE2NLh+wHeAl43JLO856Rm5NCyoC3Cdo90m8SaRPuJRtnU00jWJUjETJlqHMuHEagpn
5MWEwh4zkjYyVx1PigEi3DuHUbDr2UNYrrHQcn+OD2pB4Cl6nYbcj72R3ApSgHuAMnrJDITEAC9g
cykffHRxNRM+n+bdR9MQaCt5OOHCmSvFRD5bWz0CSkSUbhKTSQRLgqAXPQBbLQ6LOJcOgUeQyagx
5CLMFtW/3IjMfeUHTwpuGZ+oWj3KvkYQ75RqJG1ZjEFloyWLIGv7iH7kzlCJqCistZAFkNFzXrDS
g2ZEptOnaABHwhdUy04r0YbC8SpxtRBlAcX0sRlYOGYFFrFoJTFL5C5glvVrZo7HvoBJr9HFRd6q
EjrcS+06F1OPLWTOllgWiUzG+FuybY4MpiVWf47iBq7v2IizPPYem5CsN9NcdkG/NzBEz4xWdOBl
zLMKvSHp75hzyRlxr03VHP2JfZeDRe9iRhr9gGgKD0HtIzdNkJAkktKuglGYq5WwThsFT289b13g
xKbmY+hQpG0wQOEWSVKKunsGwJEWLMTqq2x7TG6df2lCLFWVsZa1DpYx+WMNmlZkEFVOo1l4L6FA
Q9hUjhLw0XRDbxMgFfXE2naR88VyZXs4KjyaCsfQ1GdE+HH6756hABHmkDIkkHbsYf/+siRqTEJ+
m6H8/vg/L0sT3JFEzR+O3V/3sFzODIOr1Pdw5fsUhKHADQvumvQdq/5/IxQk19h1Oa71b7vVP5ih
KPpfTkHE2z+98B9f/2mG0gVC0feqrqw0KblaODcGEz5Kc09DaCyisMAeaadolHwc7UYc4zhduE12
U02m6BXFGKlBwQRSak5yp9MJAyJJcD7z0QyI8R4OXNQcegH0bNaz5ibvEgbJTGJamLSJM0oKo+AX
OctRD2ZOJyuV3aOECWpAVV34ImT4BoVG3tcjGKlY6daQpAhorPrkaAQk/lXGXLCSVYvOo6aXxYcB
tXdehSsvjbRFHJK+k+AhwmVkqtxKmnawTTLikagN77IUH6Sou2HBxgvjPksFc/46dIlnH+ZJnmwa
fViWvcK5ONqeKDl0JoDvMVHC4y8ulcYYRXgNlS9J2xag1vPWReB3NPonaXgvO7jN/N2SjHBmNbNW
UvYDqhi12A0N9ERPOodiase5sDRT9dkP4quZNj3Kp3TRDzWOI8Qjepdec3riYcxXrTTYnnczSoah
AM7GcMvHahbrsGJIVGJVA1mB7BbckXyRwX35mJADokfl3MqMjYcio8K0zXGUmZXTmWUG/AEhtTJs
NRU1FVaeSGy3Ladi33erxkvsTkDSKDcbTxcWXpTvlEw8pW6/q3RlL3CYV2KI6nQ8C6Xw6lqEaVYR
Q3154auJ7VrRqupgYuKvfolT/RCQFBhX43VEfi6QIRIldBjIxqHxrJqyg4/HkEsx67dAkQ8ZQBrM
Cth6yDhvkPuM1VkNI/iUiCMTp8etJyIA6EyWfuND2lLI24j3OuRibSkPFhcjP28dXrswRjtXYR8R
EWREb1UFZWDHQr4ZkcwWCvslFkLZWC+0dOxmWgH7OBCm0L5lV1/CJlhKHEW+Gy0yTwUMJiH+vQ4g
mVKc551CCsdExcxRzrvW1YSUlsYT15K5tJldaUIWHcFNkRF+JeWTm1rO2HcI6DOHKd+8K9PPPijU
ebkBnDPyGF/n84P9yiMVt7OgK6VQ/t5cEg1qRVjTrM69sHqrWQwGOVhtTm1REQ4qtL4qMdcB64kw
wzhQmbcGWUJEpGTIXiSrzlEDbKtnxDb68a70Ed8q7L3GkU08V4NV1cZnK0JEWqfvGgK8pBNPZdbh
cMZl5uXJW91Fb6Fby7alBvsQ7HBsBGjUlLlqTduuVIO57K96AaW55O/hWz5kkpeT6BHv5KE8FVhy
A3aSYso262oVKpHw2SoS9QPUDsxO+Yi81e9JKeiydQQlzuvfZQFodxGy5hSZ47oTQ7VxXLHYw8qd
4RyWyFEVUvpYBSU9Bchj5oPDEqaXp540QCnLPPKWYtMh7EUkBsh60PRnKxc2iTpl+oyAL1jS9mW1
VZMUqdVdxEYuE4CXJtdRSq+ZWgKQJKkVHUkriXeNT7is1C9yX5/pH8917L2YGllqCska49FguwS8
PH9gaDALYSzWvMyELj4Pqn08BBtXSxfh6B/csBRmptF+uG6xk4mddUvjU3AjkNzeopBJWx5K2i9m
xSrHtK/MOhmuCpq8sPMO0AA2/967qsWRqOowdmQNCAaeqL8/owns/vWM/i+P//OuyskvM86cxo//
O7f8vquaf3B75YTGxixPX4Pu/31KT9sMjSeE5/k7feDPRQfJAtiYYVqK0hQ//0+MUYxQf7ur/vbU
lWnk+dMp7df4/kG3kQ1m5ul2bPPnTIWO0+gKcyBfO4WSfogkY6ua4TURIPP42J4SsUa/zlbdfDWS
qkQYXzIar3Jn6LPnFJ1h6uorX1apt49pB7d4QObdJJsiSFdNVO11FpdtwK9f085lPzmb0NC85K0p
wZlHxN2WX56Yg88nEQYVf4yQqQI1JwqEpMISVaQIxI01dwHquWDeA1hKPUoCv2WjP3YEng76m2j6
Wz8FGZE8KZIHXI5DT/nIM8uJUMzBAGS16HVRse5Vcbr9RC+m7J+Ctt1F5JSJXoHxFHPrmCNhuitj
vVLo8s3kFpF+Rw7BluEVm4f8Q8eWXNc5DhDMR4rVOZ3BcscH4KpJYN1C+pCxZMDEmTXvpCOO2c+w
zfJ5JVsLrebylKW0ANwK1Gq6+FoPI2YAvazXeoaqXRc4cQD6O5Va2RHhRlpQniX1sR56epX6Naha
WxvJEBUFFGZevg4DVDSdPjjSYC17T1yJ1llAuWTIlZO3zQ5RHJokNZZnQ5yfQHY++myO4dhm7Jxk
/YyiiLGpbydGvo2whc+MGOGadgegzeCrfDaN6NMH6nDSdKJKQoaFqSm9Wh1Zr+Qmp5n83I75IulP
Oe3EKOEIKDcZomVL+oKt4lkE7vSZY/ikMFZIcmTI1zXlbDhEWvFR5ptIHpexkPBDwhgnE/+raPKm
Totrw5RRl9+YM80T761xTzn+rljLFp0qz3NWz0BNF1mkHOQMPqXJ7Q/uqa0PyOlLQ6QeA8rkrJ7x
kifzFRxQeYjXZsL9SQpbdll42gcfn8JIW5T48ludcGCistArc6bF7jFXAeiq8YNhXsSa3ATagDLy
F1r1afAq2lpd9y6cyGx8iuB+cIucVaO+GpKYvD/lUVKkteWhCUgwXojWBZMwAE07bwFwJABNok3I
scRsyrbkyVZOOJWGpA5GYtnw+UvFz16LMJ2ECH4i8qZ9gAJOn00Of+8ASNAudBz0QWNtRARnodg/
lYVkA6OZGfIq6XEOlkOwd9VxPZbNp5YD/uMYztPkEIsZen3AIpjkFwJpEGOjzILUOsmeRIC4+1jx
UccwD2a4yS95WR8FnaG3VvepDY+EqL9KY3I+DA+CoqXzpnAPSe5jakjPIHk3eSmpdN4c2lojEBOe
Yz1PTXfVCjHgEMS7VnAo2zSyczVj9kFfpsdMOerAO5lFvxdRM2nVS6CoizgBqxA/uxlwPhGkDaSA
PlGcrBdDR8dMMR15molEf5Qc6GN+TsiJSj6ukmH1gGoD3HgR6b1da/DMMGEUjI+6obyGueCkcXSv
Rd4RJSGVvGLCXEpLKwxPkZCSwyfiHMiUbqllQEm7aubq+VMiFy+JIa6DqFyU2MFDQTmQZLIVfXHm
DW8mOFIhoir65CjTVkdIMTPUnQnA+qSNgarn2s1AHTSJI1KNSOVO/wjS6L0FwdC4xJH1JeLObgQ7
WfZLhZFJHunbKoUqNrAjVnGOFysfnIxJvlfWOq4kb4KYiYJfRqfCkNaa1BUzyYKdKlnBpxG2TByq
AoUek+poZH6RGukuDnYgZEoCQkAieZK7MVxlHVk6TSNEMha/1mWYUDuRotVLPa2fTc1baVZ2Stxx
E5MK6PV73dp0tTD/97YPpqrQNsAqZq4sa5zJf9s+gGDnL/x6xf/L47+v+MofNA8qUgidmTYdKBrt
b5mEwhScTkRVYSLqPxqBn9oHlUYGHrulmD/82D9vRKGO6QajaSqnplj/qH0w/otQ4ten/hvNq2xj
sJBhGayfRdzA4S0l8JhzKwYbCKyPo0ajwnU6IilVkw694S/9DFrpaF2NlbXpUR+nB/0hX2MgvI7P
ybUeD5hLMWa+c5YdevLtEV0hTt0kR0i7XFHWJNEUT1giCDGfBZ/BE4mfJ2lfvMvnfOEni+zZ3OoX
dHLcQcS7cvoUD9LJ3JJeOZM/PCdw4jeYAKfgKdmZ92TnLbIdmoSAG3xBumK38995Wpf2Ik8plWhw
E6xiSCtPyak+EPH6YN2kVeWEj9lTD5ScziQhShgfSPWCb4pJ4Y0wmR9OD/lRf/RfraNWb/0TZwoL
ur37KD4LO/ds7NyVfJZe9K38iBL60doZR/ldJ2CPTd+xXJDm9mgxfSRcVb7nbyTAf3rycuKeY5m9
ebxm8RC+oQS9hDcZR8QNxFV5s07mgeWv/GRxn5OX4Cfg0h+UU/imXvBkVe/q2Xoxz8Oz/J5eRzRz
MkaqHfqxPJ7lXzq6tAIt5nXIL+HV2ImP42m4MyVRh2cVN+VbupH2ENuv4bUcYBiz8yO2bg4x+ZLv
q4v0Or5mh/jUXs135Lg7ayc/1g/hV8yj8s1n4Mh39wNOxL02l+I9vZnb7jDy0vmUKOj+ZvpZOgb8
mfCacdpAbj4pO/2Mt+cRSA3KXOsoPptn9VF5MbfyWtsbexcONlGrT7zdaxI2xbOb7UjDmolrPKl3
Yu0O6iH4BLuVPCE69x/Dc/HJNCNHj40o8m14Em7N0by2F/Rvuow9YGkQOEJg88EwVx1ZePfmVBy1
m3QDbu4dp08ae1qudkyO3TvnkrIhAnTXOcEGzzbiU7Tbz+hP5AEFHQ7mHtxLMTfex211IllyEy2i
RbWblNX9Tb8Hn/JdnP7JZ03gCNcSzjMycoIzva1k3QU+muoFagfrbGW4ueYmjLd+9AQeZCkT5vyG
RXjstoP3UNB8XEbSqODM+8W51+CitSyphZlb36GWjxlYeukzIFQjQ5GnpuTa03IZKo2lKpFjAsZT
+AhbHJVEvr9nFfpl5vRaSH/MJdGXYpJ1WSVxKZBLdlI4iqSgoyndSpiUUhA14SYla0A9jxZbCaeq
H+kErXCXdBg7iXTu7IjAZPHgBq+NT2LezMTdn1x6f92+JDI/Rhyc64z5uVfejfRspefEevNY6Er3
jOGE/y40nx3POmR3kb763n1ApQwbOVhW/EJaW0vfSZBE3EvnnSW4DP1DaByV7l0SngvjquDrShFq
Ge0LHrOgZh9sfYo5egq+8YD0fmQRpa/4+HXw8Lkdx+yXKxUpF9ExEcA3Y8QFn82s+EvgZ55h1EMw
PrGEdFJijNCddR3TFDRJnoaII7TmEd2PZtRLWfzUpYOKi1kRXjLSdgOBdGGm8+lwNMoGINC7AYjJ
XDVUGrWZEl7OKoO9NMPQwS9X75how/hLxVNRPpI1qy57ZK/DO/bnDvSxoDlEWMCxz/ipdESnYDg1
XvIvoQ2xGsCCMKNdERHR5LZzyDxrycDNN7WOvAe+sEpDp9VwIAKAxZXYvkfmHF+5+FJFxWxQmemj
VFsZ1iOtI1+qxAxczMxr92m3xmDvFmR4j3yw5nTZkbYKo03ic5nAu0K+rX4M3Y+A1VDdTNyKNj/m
P2gDTXZQymfwdynkiajcVO7CozTqvJuyjLv+hWaQ7+/nJ6G/8LQqEh965hNnr3kdawQ00ldABhdw
Kv6syK4qhHUorD27eweMvpnELN3v9G922lzG2rale9M6qGHF1cpfFEwimz2BFKGxULLdkB6iZNET
o2UO6ap9N5P1FH2cIfrFaQPnw8eUD6V72Kr1l8QbZ8ndzOK3fBLtSq+rTtsJ6bx4494h5M9uXs+s
9CIkJ4LARAEa2LyqV6n3XCbn5COxh1VuQ+3G3nKMgycj2HJtRtOq7krc0+g+3E/46IPBNWNhhseU
rnVLSE6R2SZamH3fz9vw1slXwTokFxK9sXjnJ+/A3BfQVzlfkE1nhg/9eGB2XV17mE04I0eaari0
IP0Wvm6fB+PBXXw0PdhcSmf/LunrXlh3BhLbjZqu4/7fvaXRZeodcgV2KpLMGORvJG3ID9jp/9rC
mb8//ruFE/8wLI39DyMe9K5I5v5s4URYrUwqDIjWKk3kr6xrBUAs0x/xhyJhkqJ9T4BY4ZiigbKA
p2ma6N7+yQQI/utvE6CpT/zppf9o8X6aAEluqoSJWWkrQym3dYIHSvJ2ihBPe7ziIUFtpWBjUVQ2
Ncwt0CIsugZzWOXWnKp6tuvbfNdWTOQbkMZeK3z1lr9VBtIvPCMmhNFalT5AN9l/cDN1pcdDP9ej
6IjAQ5wNk0RbUDGGouuXvTGxkRpsptBDXSeDWErAbOXDS5rDgwyKg9YlTs0EVq78d7nC5onhrA7k
XcTUIof8PK2Ryj6+uq4O6gGigw+jDNm/Xl2o/E4nnhUt3tQhpq0AmKXkZsdkGpBKeLBVOpZRWIR5
NE/TcjHqMlyRcaGnreNL7HGnpZGs76qc86K6hBHZ3xR7lrOAqVPxEYr2rukUhQl0b845MW1TKLnB
R8nacPVtpOo30gwWZkQwWAGKrSt2ma85ifDGE3QSIsx60gpagA29oC4L7anJEWd1TI6412sUmky5
wbpiwh3DqCi0lT6tEvg5tASHaUH6PnjFXoGVKuDeS+X67AcCJmEyLsfce1YqZuAu3iwX0IvX7sLQ
28VI1iytfiV45g100zJUol0fWx8RyeSWcW3yifeBLr6s73qPG6Angz4i+AA2dNqmtsQswcph3MX+
8zDi9sPRo/tEYMoMSChJqmGwZT6OJmt1rJe1xKkXybYH7K7gW0XC3iRiZSKUk3JRGIs0Qv1ldXOj
VGxpsn2FymoIjL3R78ogX2ZtuKk8InjzY1hVTGTMZawOTmQd+1haFOzjLNff5LgN4qw6CaVB0kr9
mJvZQxxoFyHDb5Zpy6SS1p3Le2JKl1ytrv/qOyvXSVbHaGex60715e8KHnGFvxc85ffHfxc8BZY0
hmPpm7/JyPnPOytSVVQtfw6vf76zGlBEMQ6bP1RdPOq74GnAPknj/Y+6dyqT/2AxzRD9LwXvl6f+
uz04EvDHEN3jrUVdcWRp2CidZHcSuZ5AEcRS2ebRE0DIdd6J/rKbvHttJWH+EbFDEmBhB1w0hFGy
x+xV4IqVwMuUQ0LlOxq3saIRFyRHyU0+/di2eKuWdV2VTtcTOaWJKKC6BHZFzbCq1G9mnbx4mf4p
YATEkbzsDO8I4eWMoHftpxGOliLjXpFG57ayNgMxY5B2rSsD+HkZZ6vYRY5keo/dSMiup7Kmxfqm
diIjmvehUM6mnqxGGtqU3xGQqLYfQgBqyk3BWNLX8y0KPjzHIuIa6C4wxEQCU2VEw8KI+h2sh0Qb
arg3k9uEbFVPUofbseKunAT7AkJFDrNrkoWOXLAad9iZ9BuGAMIFgveQ4TuTkyc/JX4qk+KHbkSJ
H4Z3V4HvEDT3RlP2MCjbmd9n73FsgZls543xFqDLbFNz0fgsydXXPhc+eE7oWKH9YJZrLOLHhpdG
5M2msy163FaKuYiKhHqtzn36tyIb12hPTym4Fy/MABVMWKBY2Op6/KYX7iKKhX2UkL7oewB0KO7K
iG9A3qfYWieKpzkhYYiIR9pd46zVW9YXmvwloMEVpMzh6RwlK18GUDodS2jOLjiKThbYWtfizReL
L1awaKnDT7H/8AMAYGRljS3FMMctXT1q+ePQHaraXE3DwmiwNjIGBakGVo3O7CaVvmNgdIyqZBfo
V6+JmeQS41LF6ZbjmQPbZl4LmJ9XaKEVgHFEzGwDm79EaWBzQORT9hmQC4uUdOnYcU9TuLeEaI5K
adtoixbQP3d/WsdGcgqPslqVhtP77V6Jm3UegdD2huW/tzjCqGcvRq+mADYmhwxJzt8VR8SmvxbH
//L4/xRHQ2fpp7LyIwJOxMY01d3vfSBfMkyFEsj/snyWqIDf+0D1DwSlqHwsnfJILf7J+KT+YdAD
Wj94xj/2i/+gNv63deAvr1z6TbqKerZrdTX0V2LUwot1IrZ3xoDFvkDZsqxRDKjNmyyuc+1T077U
JwkSGGUDOvF6dNHRz4PhNTCfy3M1jz96872qUEcgD4TTJSuLaSbYMD0q9VNeefM+YuIxQcbXPcZA
A0Z7ba199asR9qPwBJRcLw6jYgep9ir1uDMtBGgYRUFFLRDDr8ZNMIduN69sde1eYJTZ6lelz4p9
tp9s6j3PldRqC7973CF8w3Mc7kHMEQGbCkfI45a5HJaoVwA81fPEZle2QYg3rLxl9Qb/zQbXRGjp
PD/SoNj7fkFMFpZuwZnQQd1jtwanAosGTpSNxQK83RrpS7ZIHayVuVOGNHWPXbPnNUr3HphA9eAe
/R2BecwPNOYMUFc08o8c5ls16hOd2cICng2FeNtt+kN1y1YmCEMk5e1T3K4bYcuG0Ott493DycBc
rkWduQohqAOwk9gOLNjn1xgwM3xcs05djyOxBfhH1Y0JDL9nOzQbbtBTInmuN3MOqq38HM8OeD3n
8qN5eceNNdt/TcEKc0G0P8hmOLtzzJnhU3n09Xk+e1icwQ+tQRI4xrkD7Qdm6jjxIq/J7Bo7bGPp
+mbN7Iji0+Y5xM4ww2nsyHa40l6JmVzf9yCw8MphR3AgKC3HxR056OmuP7cLPN/PmDYq3mstH+fF
gKNszA+Jfmohm6X6JEfuV3riA6XDdQKhqSYGUZmbez2V5ikilNBBzHmLWlBfHyiYleCdGIlnv10H
GansocM1l8liSnbMHXS2F2DixU7LZGmagEoJJAo7QoA639/n6Uq+HPRtMAd7iysYw8eM4DpM0bf7
3pyhj5yNi3wfn6DIQ4HEVjGSgcLc++Q+8y41kIH81fR3EIBtu218Ag4UfbSvxWWw1SUTL1taSHMC
2Jai/b//qEvB4Yzma/pSu2rX5D5ckru/8TfxKl6BoFznp3qvLMzlw9MToKRZB6KH0J72X1ymTRUN
BCp7JBIQ6Ekz+PsyrU+d4K+X9r88/ruHlf4gSwoBI/8SivJzmQY9D1xeIxbL+IvFgAqOBxRfq4gX
1rREqud3D8ulne/0405PRID6zzJtZe2vONtfnvokSPlZtpH5ZZhlUm6tYjmzvQZEmx5CCM1W8kh5
A6BuKB2cQWWhDtCkUbq5GQNE0UWQZyEyTIKH3NfWYyKsoxZyCgIqT3xrFNYU2k7yTlFdo4eCTCgq
Z7duF4jqtumQO3Krv+pF9xDU6Ly8oHmtLGoYFtg8R68RjtsmiG5u+mUU8ZZ4xXmH6n8Eh1GNHwJp
QaJVO8FE1OlcW0aFTbCFBnKX/IwgxOoAQChEjXYLRfPSdnt+7Fj8G0eVkseqd58E8mBiBssdAE2v
E5C+G7aatLYVBOtAMJ28CpzUjNGEGOccHRtRE6gL4k3ffBgkb3dTCl4xIkcV13XF4qU2LiNZV2Wc
7gXNRW6qQGoQDaB3Jt00RtHex92nzwSf7yUyzhDpkUpoPnBtOqJr9Oq51vpHEmEXdQMRa1LltTev
qNd50iHt8hw97GZZX9hyJ6CBsQCSMDI2tLUFSquLz/DK7VbuN7nrrbouOCmsw5USzhgtat+7POPm
QQ3iByHsF55wVFglm0hGmrrZFuWto+gLMjA4vGxjpCJ37TdVN95LgwlNmS8yaIhF8NZ3oNUq7cXy
YQynRvxQt/q9MhiO82Q8uVunmrtUUMtFtdOUzfPgaSeJUW7ViD/0qmp171vVyaNg5QkW7nt9XUIR
q3rOsCQK7ZTUwZGRvkdyQRomt1SSH2ru/3KkOZ4RvQyDilP3xUCXL3XNrGO3ICTNIZHjR0sUAAVn
GyZgKwOhrdohgQgLZkb93p8mnJOFzV2OHRZdynhJc5FcU9daZarKPEhCHIyIV+9p0r0HI+x2auI+
uiza66C/1ikvywMl1qRMwityxsHeMhLRc4VmoFuV42uNmVfyrVXeZKc4ENdekVx0DU2FlM0huc+V
nl0jWbiKUByGiXqUkBHUQpVo4+QBfedmFFkwoJ4M+TQyJGJQnBwkdvqixbx2KDdNl5/Q6jtCGD+n
/Bp4rAV0gX6hhqSkMB/p+a/l76dnMfnA1zSr8XAzeloGffT+7+2/p8KOPlQzCAeUyfH4fwq7oeLP
/72w//b478Iu/yExtyBaUNO1X/tvU/5DMVm28zZPeeY/du3f/bf+B4HkiEc0mnAa8ancfhd2pHoc
FDJqetb/Px71Dxpw2fjrcGJ66RZ3BAK3FP7v18Iui6FYDJ0JarsnsigpZ7L06hcyiChWjKUFzlp6
CqP0aELwFluBCpC/9KxGuryaWXqww5tS9MZGGVSnNPOlW5yMcuMNtHzlm6YXy6zuF/gUH7MR9o3K
AhDOAvidYoFlcqeM16hT33BFrSzwZQG7s0AYTiGSIkVwkY4H0J6GI8Pi5dhDFkG2kgJaTMtx3Upx
M0ft6Ixjt3YH8jo6bpURI8VyOFR5/oVF6t2C2mkicEZLt6jRtcq+slFAtGbCtFqCYNmwMdfcx9RT
HkaKoxyh9Et5onWXQw0Mz1pvvYVdugJ3+9Ex1Y14ZnHK0ySKaJe1Gy2/BmT4GPmR64aLxd9aakK7
KxXtxEzDrnA21ZL6bBT61tU5OGGHiGp41F1zLZnjTMcLMCjS0ySnabPXYeSN1Ej/8rxooWO+lZLk
XZA1oFsxU0u1pTzEX3jRuNwYc6nNHU/A0eUhbc+j6DkxxYUw+gs920bsCGOKY1MymNUx14nQzUdp
KxXG0s1TOypkO3IFQhwqLGbWgwjMi2ppV2SypEH6FPQAX4Fid1Ap83lrtMCdb2ZinVMmsFapQh4W
FjkXsKTpAVZlwbaAyjZI4S3JSVrLazuqrB/p7akhkYFUzVWzPcvo3JP/4e48luRG0qz7KmP/elAG
wCEXswmtMyJS5waWitAaDvX0/wFrOCSz27qstlWrrmYFMzKE+yfuPVfT57o0LiooCq9fKDGQOX+y
r64EJHotFgi3woiRf4myEYipp29TYipsl7lChC1qJDq2CiE6IX+wR3GSSpqSw8Z9oLxFcb1tffrI
BC2gCwgz4z+uw7nXAtrjwrWTbOW5AIOj4tZjTlzG9gp7196U3aq20P1zq/mCXiFmdZBvg868CVtr
xqAQIWS6d53wqsRAKylGTiZmQr+8K5MOkZ8WbuKAVxggEG5i79np7KchYMgcGRlLWQkTp7xvqpyP
eG8867n7nGgXjxj0ItI2phO8V75x7s38TtXrfSckdFWFokGH+6YkxufAPmVmBMpjXsAyUvW9k5X3
WeIswj7YCSN6LUH6N4W61SfRVRzQDwIGKBpkVCCHsqjf1lMwCvzyIvLmTgebGt6op689V9m7ySF2
873ffzhWj23Cux9tZ5tLBjZc9nxrbiqdHXQUvoRDt9fMfpzbgUE2OIAihZwgBJGcEkqvf+QFm1Fr
/Bh1tVylrAEIwXL/0SpvsDEuqmm8ShBn/mrHN2mjfrtVXPZtXx7/Y6rj/MFfybVg/CBX/JzqOH9w
NaDU/j7t+Y1bYXKp6BzzSLFY4k32rR93ioH8W+hTb2NCu8GQ9bcG3v/SLHx54l/vFCsysClWXrkh
EOl+mMaMg0PWgcasZ94ZMltZ3aaN02Led3C3VWyhYp362c7I0lPnMfYOwMc7TsHo2wmOPeSpoIW3
rn4kWr2N8f3mZBGwRJz7Y7HqqXUH805H2OLHj9K/xRE0x4qKMvRD6z1CNmAU4LFBXE5AHYjk9t2i
RA27/NGr72uU4WwJZhkDoTL8sFtQiN1y6IxbH99nAdy5DnXYeMNt5qbrIWKlVmPXxdBRHIfozHx8
wS6SWKz8BczIQguKM0HOq9aADOEdNIb7aTyQdY+CgJ8ydPkhsP1Xz273Q1Evq4zKmjSNPDhiyr5M
eDgh23McDZvOi5YMSW+UAOUkzplTasrbYEA7W3XZyxhTHZIpfl8W2Fw0qwVvperca8OnVkGyNiiQ
7QqSpKXYrwGK1VldGFClCb0lVRiallAxpQTFt7iY6LvVwQmMY9xx+EaT3lRyziTBI1sV8q1rVEp0
KFxk/rqyQIQOZU6cLfF9PjPfQVPvdYfpCmGvC622jsJrGUejhtO7RkwQhL3ZRcxiNPfe11XEQjUU
tsi9Mkn+1k+1ax5sFDW+1/tuPwzu3AI22YwGShQfDypFQsgbr1bWqzJklOxmjPzHd/pF6nI0Gz7c
N8zFRJxv/9nlqwPhliEA/9g658h/Gh/b03z5a/n65fE/y1d4XALP559qgR97Nf0PQ7MgX9Eh/4nO
+Tk6pnQ1GWbbOkwChs6TOPXHMTOVrhw+xOT9+KO/UboyGfmXvRp/0S+/9hctaOPWVsiR4m4yK962
qnqTqdWjGsubJjcPtZ+uGZg8diVmhhYITsGipq7kNiMxu0ASpFL3DZk858pZ0+xV21cHc6CXq4XY
Nv4rX2zZVNNtO29a85QDZA+tbhEWyTHL4m3AxReOQMmVFlhTcvDc4Gro6WpwSvI1u4OmuA+FRi2m
qOdOm4JP852UEE9LW9kFY79WSbzQdIRICqwrL6xnalicY9/Zq6Y8u5G9zip7juh9kTbac6U/JyXZ
1RLHlVRwYIfDHZUe7BW+Yfg/DGEtqymITkdFnls3dY06AggxO3k0+R2M3W1ETW/ozboulU93UqIb
8Up6CAo7b5M57SVMCNaL3K2sPynXyI4gQmKQj519csGTqlvTyrZa+MEucm+H8sUKnVWqW/MIu0YH
JcjvikUNS96QnwUhKrkOrgVvnMUsyJUL30Leb6prnaGLnhUPfIrxPYLf7HT5ZEXWwkNDr47u0Wm8
YxlFDC/zfC0dXhZIMJwCMEN9UoRcGO5JYtx1kXPUNDR6liEHEgtfRCNOYRqvjMICzAgOloNyFfXj
vQ8Uf9Ds0+hUD55L7WIBfhnUJ98xt1JnFBDS+chqi3t9pkoUlg7w5fypb5V14RR3bgkl0zfXeeuu
Kl6hNJI7fYQfahCqVHSrZLj6ybAzrHah8+NLH1Nl027w8Z0sXZvr3c5DEZAKezVE7UaV6a2PqWjo
rbM3adlTY+cPybskNWhQEKVAjwx15hGewC7RxPgOoQcbysqKzYdQpKgRCC61vAayRjrXM96iUF2H
pVzWnrHEAbkyIv+lK5k6TN4dV9qnjMNR1/lrrfAhtdSbsm5u8e7MBxJgGj/axBkvVsgMPm/h7zZi
V5u4m3xv+IYTAu9x/6qOOmQcfUsi7W1rE46GKd/seYfCeO/k5h0tBA8InKNsmJ6A9owBGxg2i1OG
Dq3fjKvGADQ9IP6ItY2GRcrjBYyL9qIncvn9VQqZ2jGKW7FbPepKgjBHXROGMetano/R3jsyumMZ
ea4lwkvTydaphhG5pyg23Wo3fd6EgRMyfcBw+tiQmVH3DveHuwmnZmr03c2o1mSnuPKbWbtLAGun
sEHIGDaUsJOyUPrlVTJoUhnbjeo328NLkft3WqN+U6P2vkCTGOmoLoNhWEZcO4zybgTenKzx5yFN
Q0Pz0MBuaDEoh5WzirGnCQ2EaKatW4Lhy1HMXJoQHB6k8WjLgebEV1rsoO2iHZqtL98rvZnLEBCk
KpO7MYaUPGgLzOIMBruLRfeT0AWNdEMJOnQzmz65UBWmdgk70MSLWwWwuOmmomllE240eizP0uZp
by98o7m1Qgj4vnrqS2NTl/YlrmHy0qv19Gyh1BeCHi6ZmjktMuZKQt4Xcys7HUGo2rdx81jVzXNP
ZVV0y4BRQNDfVVZ8H6vMaOkbVRbwbePsjKHaOKO35rSBipERrUmzX4pDW5gzTWr4SNvbmL50LIZ5
bFqIOX223p9uy1pPk3vFo51tXXvVVwB9PbEetE8DqbFTE24f5UDDzD56N+mMoXItuX745BHryD31
2em4qbX7EHG9Smdt0mGPdNo+NBRPMMekA5d04mn9GinWsqZBb4weB7u3KqbOvaOFt8STqz8UkJlo
7s0YX4AKTryl7e8t/zOz802T+u81Y4Ga8YCdO3DSGRgM08qGAYLDhVIzUOhae1EwYDAYNAgGDpLB
Q1Sixm6xOjOQcL2URVnU33RMKiomFoLJhcsEQ4nbLZG3a7zPmMgczmxgPQ0zj4HZh80MxGAWUjMT
qQA0ihTbFbOSgdegCGFj0YOCwn/TRxIKhmPPhAXG5srRR4NajV0h2lPb044FmJMRdaab2mQp8lFl
sj8ry2LVUJR3w70K4QuxyuQTTNByfvr8nEbrPlQD60KZ7TIn37iegltIns1CZbl4CTT7FrPTOWrE
RuYEzhntJWtwS3l86VzI29i+/slST5OFPtmtFkt+24JF95+rMzSbX6qzf338jzYQ+hRjQtO0+cu/
93Q/20AX7gaLejRRYko/mFSgP4aLU7dHVoMt3Kk1/f5HPyo0lvusjFhwMQq1VSxGf6cRREPwtUL7
/anrX7CmRZp6wq/7ajMoAeO82Ctp/cJ9V03ZKx0sjiKJVh78DFJV/GirZ9kzysF1SsItKLmDY4c3
fZSTkqvsLad4bRoDZ0mgSw5a/ANDuxDJjXDdXcIgPzbIGGLRG9fZbVCxCkAX1COGV9liqAX6JXAD
L0oYIV0pzVu/7mYizm+DBJedF2LIhWlfEBfTfSN2HGE9cHwf292sdvRHGwtgWiGwGpo1Vs1oloQw
wJPwrSuQZAdcsCz+xzF+zYfh1VKgrQewG+LywRJ37Ikpb5J5GChnr7PfCFyH9h1GdHoaRvw8gD7M
GLU1R6A6wn1shnLH7uOsR+EyA4oDU/DWRmiOhQ4bQBCvqzw79L229VKmal6SbYrSevPa+GhyvnYc
2ihPj3ktH/pGXXodUSZxuYJjcokV5AyjHJFYcWbIwDcfRa4Fi0IbvLldpliWwCiYU15cTXXGRNRs
GcuObzlxFdN6CTkFcnxj+q+kvq70NgQMWbFxLpRDnlavEZnISzuplwwtOJycYtjU+KdSfYN0j7qv
23cj/Wtnl49mG2PmCRa23OhIg1JSc3ok+p6mfNjZvdaA/iDc/dSxCSP9fZ0H7sKMcXwShUcx2XGh
Oixnrs6kg0+PSY2dWz5FJYFMFum9/VOPEbXFmd2RXOQbsERauU4kuyv0T1FXbaWjYaEVGz0HOUiA
oKr4rwOXuFqIqyivHIAHpVfKRT/kjzjEo5lHcFedpXxWmASUA6z47mxwuGvaJBXlzHW1WY+FmBub
wax/bgtjQcm3juCLO2l7k/DbWdClsrBaxYRiVbB+syhC9oX6rZKHnmg1o4/2Ru9vzZSUN8XGQGN7
1U6XmECtAerIP7rBharKGpsFuYXv8S+OUHblX45Q9hpfHv+jwWW7ziZfIG63uR7BMvzfEcrinY0I
7Bn1pxfyxxFq/SEsncUJaxhOUTZHP5tc+l/WSehHNRTf3zf5f6PJFSbP/He23+9P3Z6O2F/U8nwe
UtAeNA2pAD5pyn5XCly+2ocdIWVP/BJ0iU27Vp7SWq5sXOH97UAsapTNGa3RbnJFu9FWUa45eXdm
djAGf6EziXYRt6iJtrbVkj7TZBrvHDvloSA6oGyLG/zxaNHfcFxv81Dd9G0MTofxrr3NDVYwFimn
YQ6lnvinvPGvY0P+QZE8dCi4h7F/lpEDMZo8r6zzECbZO12jf23KcxuUR6eDvmScwUAQcJcupDvM
NRu6H4pV4UKZVeWiI9Z1gI2c4GWvaHoYVqfcDrwVK8nKUmIeiRQy+h5V+yrxMhWkmngw2gfwOIND
qBSQUrSuJIN05yYM1l6TXTFf7zU2pTpTJxnnF2dU9iGb1EpT5i39up+R1MmmVaP1yNHvjJtxWsJG
zPQo055tULoTfHdkW2uztQ3Y3qZscUu2uWRybyTbXSV409j1hpm+bOnCBA6dumHPzU54xHEm2RFL
dsUc1zOpZah6r1naImLwd6MKqon1cuEgQmDdHDIW7FUYS2Gxzap8pemvKbOIpGGInykLviMzUQc3
YX90EnCGIV7rZpmREKSIbGn31Qpr/a1Z8QoOZBoise+d5wy0b6k0+2Born7Fq1aO42KAN+B24uQp
2c6OocKWDZ78jnxtbAozrdBeBsUkaw9WQQ0rKa6coyWgKKoqrU5gLnO134nOvenq7vsCJkH8QR10
L8JmE3bBJtZrjP++nIPTTiOAgbykQJgYNO7MCPtCc8w0cj9uo0Cfh/ar0hKa16mc3MTzIctSgkPN
/+VbFSXxpzU86MCZUpuUC/fRCzrwk9HWql3a73Y1Iuew7Dsda1RFsT0wXVG7Dw2IVDu6C/g9o3VU
HboVVHvEd8/pJcAQrgViQ9f/NPTgaNXf6qS8+A73FAs4ti/uRvjBPu7SrV7em3m/yAZBPq2TzScP
pJnT2bslTtwGP2sdHFR7PAy87Yt8FFitiPopobEHW8UmmJDMTDB2jk4ob7rpIx6vGPZeSZyL2obt
IhXhqWGiM2AGhRhxSoU8FXa6C000e2yrXO0K7DlfD4VxV4nuXhPJobOyTYpa2sLfYITDLEg7NCXJ
N6sM5nwwydz7UP2RXjxaNuax7/KLX7wMtgK+wt/lU6/PoBnzJQpg76lAKO5kwb7kY+S2qPL0+MbU
kYDb5EK4PomKAa9745ySknBVhrCwbPNdYCinonZum4jEiFC5aYR/CovuPi94XlHYPyPo4YtLipDZ
bq2xPFd+u7Ey1mbe6MSYPzGvOfeV066gLAEaBRbCPJ5CCgPy2mGJFRRHIKtHO8K2pt8EYBLTZ69d
hZwuprwHnJ7lPt3lsTK0j46Fl9l7qwr5UewHi8zk3k0ZU7tbIc5Opdy2ir0fU4uxnvLPHhkjdqA8
t1SUvOIv7RgG986XkfHXx/+4UXUWUKQs0GL8OTdGcfBzbIxueEIW0Ad9vzR/3KdMhk2gAmiRvl6n
5h/AA7i7HcwRLvnsxt/pSMRkm/t6nf76vKde69frdDAL2aeVTqSJh8AMr2esLNMRCgqg11Ik4CiY
srWms2Fg4M48z7hQISzMyFwPvgbOIweBza4VV0bW1DfuFGKWVNs+NOCB6w8hscLIBvZ15c3Yt2z1
tlsJ0T5oWbjLTDSaofsph/ichuatYbfHgG092iVCGexjnofL2iCMt1ee27BfKdTGrVbu8tJjeJjs
uVCZ93KU9e220ZgNNuIzqQUHoJgLe1y2bXUvk2YHYuzBV+/0sLyLM3mT2cEc19wTXeRiUDC9SdQN
YXuAr/FU+sllcLmSvHY3gvnMgpARGNELKUgRI75omr9pEHYUSsf9ZC96sHGxW98UCUn1BNsJl9rd
I506KWz30cyCZWL5+FIKe176n35l76KiuVd8In+ib9qUa9a2e707VL2xUzQLcCLSKMhkA9avSqke
Uy9Zi+FDr9yD0pKlFHOT9iHbs+7Oa6EIBmSzWvlLA0oBVFn5nHjRqvfEjUMn1Ory0li1hhkE15fZ
vLkJ1IAx3Kuw62OJCCSGbNgm+Oxzky1g92YO9cltizuMRdu4LlDekgAsPgcH0PCQOGevsR7Q9WA0
O0SN+mj1yKhd4tpddSPGdG8YykIBm+ZyaguDPCAg8HWBOppA8xh5tm5Up6IbUT4kWKVdqLQ4Qead
py/L3NhDi3lsIm0NMBI2rfYKYXCuODwJSzu1XH010yY1QdVFPzz34Z0mw2tfTotU+6pI79UI5MIK
IPpqyCxzZ90X1VLKo09snQsUPyBAOUeVqYEndopuD5l/bnpiUfMpYIoz92tISaqyyMk810Av6Y1D
6YQvEIiPjk4gTfy5ChiKg2OrQGLiU7IoNawqMjMewhbWb68ssvbFG4JlFsq3lrSpbsie0Ki+SGLZ
O9JHmohgJdPfGl20LAQAL4IH7EQ+BnEIZ90cniO/WkRMVEvxFiUuCD0L3C8hejR7vYBeNbR3smzw
CyFwnAK7BnCEbDbLma366wjxuT+Vrq1cFlZMuJd96kU6lxNjII6umgpHyoa06L8Ipd1JAggisp1y
EsZym3wntd337fDQclW3NQ2l6q7KtnuvNLz5frryhXeJuSR0Cj4nH5aiak8GG+QCU1Fn1PNutLdm
7awrl/QthNgjt5jqaLMKcnGpvLfliiASBgV2+F7yLOsqvM8r4oTjFM2osO8M5CIRMxE7rs9FVb+p
BXgCIv0aQsOlIpajji5GQYdP2qsjQZOly5YINDtDGIj9XiPqqLk2Vn41sX+bxlXTs21dy3kOGSFq
F51H+CzCczzjsmdbfBMq3mLKNIwyePhQB0y3XVTwznpC2xNwmTg911lhzsUQb6Ziowc+kV0FhAox
DVn7+6hWyT2VfDLQaPHO2n5BNHy7E1PEjCaIb4s21gAB2zLO0g4XIhK3oswJhanCO07WjUccsxG0
V8yrm6AY3gZQ+KkQN41mE7R24xTKe+Dmu1aOByRZu9FunqtpVj22H1Ipj71rzjPYDoNS3Fct8irV
XScQrRIz2Ledu/xHN8dcuKx9TQvjtyZYk/7H7a/zr9vfr4//eZVjHOL+nRrj727xHxe5+IO+GNav
YOc8Ocm5439e5RMcyFQtXEe2zj3/szU2/zCZEdJj/x+A8G+0xiy2/81d/ssvbn2ZLsqmbVSrqpSN
m+XDrAz8yxhWHyZ1vjdcTEyRrpZ90xMUG5V1GOrkrIqUwR6eOqu6xiRUO6PAPOkREki+fKFtolBA
XMiAfnYJxuAx22lTIxdbt4kNJA+/M/q9xtHnMvZe61rbVDUp4XB1O43qP+wwI0bpKez0q7TyZSRY
EIBE4rC17vSmOklVXcO4u2/YCzcQcmOPZDR37boS38xLTbDxYLCEAXKddQblafCSxvHVd/Q3o/Kv
UWJvgeBuaZoW/vCqoRafpRNYxCxZSnXB1u5hMHQtu8xw2OoMM7PUXJuJvy7c29jRbhrFXpdG+Oa5
1rMLXoO2/dy12UMHx6TpsTUGo3s7+PFd2cSnvKvvdZQ2XtQg6kbfldlw5T5rFlIWGUi5hhYDkuzF
tg0ulcdUfOZqS6IlcjPGbE7yonAlxh1RNb5D60mOqmVsJkUagwN09+GqU7NTiBpeVt01RxyU6cE5
CuwORm2xEaKeS3Sdjk7+aequgtS4DMnUiyfn1kuWIsVdVNJEZ8Hw1g/kVAnC46oCj7ZVz6G6Y60d
N5Dslt8HJK3x4GkYoeAfrit7QFSvftZtuJZADFMt3fjJeJGuMS9bMAMR0Yp9s42bS+Bd1WBdsp8X
8OCzQrkqBujilCmIBy6tKADnZc29CRGnA3PuGA2RLfKeAvjki3hRdtnOafZgnpmmkp4iv/Ves/bi
clHR+9JBPZUEgNtuM++Es6o6647C5Jb1/sYIx52i4tzk3e6TuW/re2v4liTmqh7kRXUvkU9QnrLK
ymplMTYvi2cjr7SNTMtFkaJ1CvOB/FvMWCorgqUyJM+yKDG+trB2GnvtYohtjOIlra2n1LfXhc7l
RXxOPWIvdT778ZCi0W+J5lPANFSpMVOid3vCuIT5Tpuys30AQ1R6ms3nPglrtkvZzT/6BHYMi2OP
UGlOReOv5OOTCPtLM/X18T9PYIaejqpaaGpwY07M1h9nMBocS9BnoU75k/P66wnMfgKsCL7Q34eT
nMCmxXHNUFGdokz+Vj6VZk4Km9+CRzjJf/nFTX7xX7sp1IdR3fmlu+kN5ajkw1MzKpuxk7eREuz8
1tsKP7oLbEZrevhOnNypjs3zYAR3beHgUqnzS137G9tQvhlGOG/7YJXwNUXxfLBD/2mMssdEBCtP
2i+Wi17Xk6RZoFEwq+GgymYd1OISJYpN0cdIkgaqJfhUWZeVy6CMFA4jfAdPutOGzy53z1E9EApH
Te3ZZfHaOtEh64N9ZaDd1up3SI1zxJE7MhROAoDp2AqmSARAEJbrvGl1t09y46CU2rK3S761cik0
bVWpZFsHzoYYpc1Q63tVQiypUcWzTh7ww6TppvYz7C7mW49aHmBIR/hGt20MYJFj7BEuMpzqyDwa
anWgfLohgWNRhD0TrmYRojRIVU65PN2D515WYMvMCHAJcpAN+JH3Nh6gIIGEK4jnJrw5sqN521Qv
ATFVQ6POFAdQmJPsPf1DJODyIITXJV2OhiUW8vzaUO51sECjolPWkXep3WGqmQ+Achs2EGPvr4Zu
fAmUaK1rzNLS0XguoXvVOIusoEf7YxxM0c60qFmWSDYsN1rpFbehBws86ZuVbSHiIaK8Ugi31IpN
lxxy1cIEVF5KQSZonmbEKjNoTG7Aji9yV32zSSbRAmvtD8PFJQRbDckg7GHjd3LvZsPOtsL1P/eg
4epwgDPSRQmyhf4qCI81GyXTrwfNv3n8/x40k09cn9ITvtsIp33G/x4z/AGbDKCLVIBfF8kmWxDc
LQ5LZFdzp9PkF6nfhOPgAOD0+lNs/DdKva/HzPenrSKkBlA0sSm/CP1GGdtpLLyJ1H7pjPegu/ul
BD7/eWD9F4vWcx4ylfmf/0c+1JeD7M8XBg20JSh4GVD9fpCVg6tgROEnBEWUHUxQrxh2Th1uqqzf
V/mTPsZX5O+LvH0fEeXntMNWw5w7JkjeZkOhFKt47HBouDMbRVqlFzuaKtN57pLPCZSAjW8edO+d
Wa8cselh5NehgdnvmKVbFE6rzgxWNb9fpc898ukjXHeqFs4tdTtSr/pev3Zt0LWo+8OIzXn6Gqjq
W8buFZfL3K0gM3bY26tHARI/Y82Y96e60HCFkMzZMMa29p7NmKZ5EOIktYtWbUak1tUmbO90Z1zV
/r3jUrrhkehzCA1Imip2zzmaIbNvnlHZ7roCb7alMeN+hO/OQNpairafK/JbGQwQKdkAnZHmcQrj
EZqQtNUV6FgegJYEwxubeKXpHnO3WwQptu1wPOqlj7WCNRVNYuZ6RwZo8whzWpYcMvKTx2pcpxwe
LJxnZYMMrt+UBN6YJqvxW5RkQz0sCG8kbABPngv/I6SokhetnhauI+uFcBI4L0KIKWW89eJ2E9uP
htauZCk3RcDGHdh0py9a49NW61XSwEBBYcVxmnesyMdqllp3vvoxIC3zQTYW/SYgybv75OsJJY6w
JKEsIh0fRSUZIbw4fraOkAeKzLkEPr4edRpQHANA2kwzZpkq55oISRWMDs7A8zLtWent9Pbkg9qI
1LvBrBZB8DrY0cLqXlimJF2P/onAhvxDT/Z8bMrmLRnwYPYfLdIxfeU3ZwkrVEQ7VX1XzOCUZ2Rr
QUSS+PrELhPJQlovSgHywIrLG9OFHg2X0xsAo/rWws7qTRzxKvQJn6keFV3risugPWPZYQXTzi0+
5V3nPrLygSqAF2es1jqUAwfCiAs4UHdL7o5jLcNDAY4mzNuFwqKpTKo9m1PGd5MHFy3/FDJBT9OU
4PDqpaHn69x+yAOiy7OIvEPuXXMig9ibGrEm+hAkdUgixdyzdHaB1nKAOFXHFV8ZYM3kQJnNPhxY
fbBKrytWN/294dy4vDI+OR6h2pO/CsmueZHEUuFegke4siM89SP1sGsscxKDJqyiMnDNstyQab6M
mRrJ6pgi81L3PqbJblyqgbxUDWM5jSyvoF8U+LBar7oJRPlssU+qYB+o3qpMr6JpNp1qbAMGOjmj
2UIEcxKj4lonRAwPjauDENB2VoPeo4Exz5qPJ0G2uTeH4YZWFaKWHa+18MHzW5QM3+BRrSMBN52J
10geSI6+JHGvMdqshH3qgERP86fCvmQkSd+iIU4mY93Lxhtk9atQtK8KCoeQ1sOIYayOb02HalGB
YIu0EdfJFTvUvQpHduD5pSOXvvbhpMBiyjcfHSskoWXj3AZZOZ/w4HEP1VQrWL16YCZlMqd8WdNa
0FAYswIZJpwcnGnxPJ68DPBRGfCxX8IcBqjWLsjS4MOkvRvBq0kszhAVAOdZSAY6BIRwIdMK8+qN
rF8s3s2SJwgY/dGuio01qqsmVtdlUaz0zFpXjd2SxdgSG2XolXpQUFnzA2ARxazDitxhJ1pFjjFT
dRauTW30j/y7/5QaVE5MVdXXaSUucxtrsCvO7NiWNavAlsV43ZcAi156UI5lB6mpNJgJwyXLn5np
zrQBvEhuzhHczSoGYRUxbI3x3rGNm4VCxcR+Y3U4z62rC97NGLXlNB7T0y0rYcHP1oG9Ro0xk8Yy
TewbxEfzzMSJV42btIx3DgsIp2jvlOIVJ2Dq+vseJI+AFqqDgURUfIndl1xj1tzn4Nq6c+HpC2+A
npkSVRpSUWndkQZ61kbWJgYQnKFjDaJlq+PD9/au2HiE6WEnXfrMflNNzvXqoFhHXZYbmSScfd2S
CQNKiJkgUnJg5spHBYdL3zwJP5+BIvLHaqFmH0lVrfwaSfFY3Zl8/U03mjMjmjXlvlNd4un2xUiY
g7KQ/NYlstmgYLvHYZMH8O4lb6/77CRUhGG7Ncizq9k2jMiPEr1FRuMsAw7NNGQDgQQAVedyGqQL
huzEhfDwzVih8U3EBqn4euRMMcaAHQ36eb8FykRyJ2TVqrWvjQxOkxkQVypnj7Kwre6pqgzeSNP/
Bl/+ykLmYuTDLg/GbRA2517heKviV4lCwUN9LaNsQ/b0QnGMeBZH8TLimwh7b0mwzrK3jh7naEQ/
oCfxUcNp7qTvut4sfS27kgEzTyAG5L3zkYp8VQ3ZgqTcWdM/qLww4JuW9QRlCQ/YfBAphcsuSGcy
MjlfT7Z5Qik9s/vgmvfRzGH6zKBgLqiK8YEvS+9S2Q8eYrbBo8UxzhEWzABP0sgovRxu05Fol3ok
LpqpjP80FPBGUcQXnnXO4OuYYb7XXQnMM1wxnV6MQX8ThMFezZl/cf6WSU3eD2F8XbGx+bExpOCK
j5KFRMDy+r0Zx+uxOUjHOSmOi5tczx4UAZ4kObt1Ne/HYuHn2QObKL4pXn/y4FrFsTtrB3fZhA5+
YtpDPbA+9GB8yEmqJFNqZ8jkoa2pcnqM2esyLPi1ORTLoewvtYyL8393YWDnaMKjzaBHixAeIUkc
i159aMmRHLz4JDloy4pGsTna3RnZO/fp7p/bJTgmjjU8gHza+R/ir3yHuAx/7xL+zeN/jCPUPxhY
CsYNjoUy/ze1lPqHADmKv9D+kTvzcx7BmhlVKT0EOkP89b+1CcwPDBUGFUT7iTP1N9oEnsqXMv7L
Myer5rd5RM2008dtMGxCl1h11Duczu0+Lb1DXGW3nYzv+RydU709u343Dwl/9j3/KSijc2MbxxK6
J+boG88EhO5ACTfHlZUb6zbBI1E6J8mNl+TxjZYoG5uumC65vaohgAwHOnhHiHSJ+iEAPpmPMe4Y
frqXXHQ9XIwmq60igMmXLrPeu9UCDPWERxt2MS8IOWB8MrcLey/B9vhJtE+y6iEp+tVYcRwxZc2T
+ETIXrAIx/ZYego+XgrSJFqkZU7sY2ick3K80Q2KI8xJt6Pjnr2hhZ1t0kBrK6GO25RoaMtvMIaU
21jHmiJs1JDeGjdNEu1CN1sP1euUJGJ09caQDr+EL9ZJjdREYayqQ8V0dj2gb6XFe9nlq17YwKWg
TDuIbxwk+zljBMLnrP/P3Xktx3Fla/pd5j4V6c1EzE268qhCoQACuMmAIdJ7n08/X+q0jkiqozt0
q24qQoYgCmX2Xuu3UbXvtPxq6uKmqRc/GgISvzv9Kw6My0y9DGwOl1f+NIvhJ4P7XaTEZyPLd0pL
cJ8oJL4YQ6/XunCZs+nKRmdnQ49h5N2UP6X2cxKKJ9NY3KRf7ubgzWoQ92fEWhAKo9KTIvW6r8+L
aww5bv2RGFOiFJsVrbk3RDwfqdq5TT1uJiymA7kiea+dslS3w6r1ByO8KJgFZC0o3THjAi0v/Zzt
TeBOIdN2Cc09cgcHli8vsfROyh5ZW9F0qesx8OKgkgicMUo3TpdvprgmzVIG08svXaGRqmBtBWY+
KS4vRU+zi5Y86624D+r9guchwkoeEvOiJ08j6yAZCTshAwkakjfMbPd6r98trfQqItdFI7vNDWSt
HR5vtRL9QKu2cndqCNc28t7PcUhiqlQ3VpEd+lFldMeTgaQosPrjInUvOaqpYsGzdJtIEsDeaieB
uW04UuPojhVgoy1MtYH8hiKLYhbRUfroUs4ZvnhiupaYt0YnzZ2jGnPnT+lBkIy9LnXV3sJGZC3I
oNaxT9XhN5PDxIInkkojN8ujKJcPhUpQ9Yh7x5r0fQL+P+q6N1mZG4QlU3q6q9EeUN+yF2aq1hG7
BV3nQesgPXpMhsJGGusy0Hux/jkNayx1uynT+Z55cvcPPvCJkAaFITsQ1JfOHs7z/8AAkv78Cyxk
/vXr/4CFLCybhD5r0LYyIpw1I/AP/Flc6ztF8lO5Yn6pE9N/w0uOPFZahbW/H+v/CwyhnKULRDVx
oa+l2ERW/Y0Tn9KTX0/8nx+6BHD1IwKN8s+SpqyQkWqeqO6qLUd2yKDv2bJMV6F8i6KcTy3yZNqz
JrfU7ZHQNJgQ2RVH5B73VJApTkVbM44sfinv7Sang0GlyYYMEn5xwKl7Qz0O7a1u3rpqE1CDCzfl
SvVuiR6n8hY86o/Wsd2O2/zMZlGKbrUBCtg0vko6yqH8ErbtXr0al/FbghhNtIPHkqMx9RtU7n2y
V181IJiGB/UpP0GgMUlV+KknL0KbkTtcG5nqLO1uRosyzA8jHQ/UAzCV400CoKBK8RQVVIocipzW
tENA8RMyTep2RF/Ubpb/zuknI2f8nnysjsl4KyJJVG0l9Ogp+13PilyGWFH4Jk/cC4T2sWqT+OYs
H6Q3n4wH/jk7ds/5l/5KC4fX+QqecUd/FPyEUaxwafUuveC79KC+oiuepO8pIE/j8nvpHEuRsTNe
psfMdAS2WTvzqciefGrDEFelYYD8gxrB72m90wqX9UQNOZ6stXPRBSwioE/0cUZ+yY2rBJ6Eej5E
2EekzMHE1ZuSo0HYhAl0RqIemDUnPHHLKPrRA+tfPFFacwq+kDGQ3k1keImI4XF4EB+LDlmHw+xK
2sCEC4T4KDv5oFTAcMaNeNKf1C9csGN3FFYSd3RrzZemb8mQOwM5iHp9nYzeX+MgPz5Ye/k/1d32
hGw4tNlf3fdza58NPwY6Ep1pJ7kM1g7PlJt6hdtuCp81k98mzEfp29ry4ITedeLrr9+/R4nfdoKr
x48dy2o5U7pK25UjkoS4ETsSW/YzvMA8fTWbbyD1rNdxMLPt+f0zZdUQq34OT2o6Sf4lG7ta/s6Q
HFMYjaipEtiCH3AypAzkyfyZI4TS3jlVFUrJ0hdTpl5UstkAM07wfNkglW1PUvcWxBu0Qzrgg74X
IAXMt9o8U7kesFCyq5H2QvEacZsR9v2RUMoi3abNNnIXMlqa4NYL1XZeNnxuSuMBErcqbpr8bpbH
jkSE8hbXJDdElaOMx/gzL17UZbRzIoehTHnv5PFhWq566g36OUk1N1G32vKBb8MOO1DBFL1c4mjm
vbZaYtS7cB/QrROLMCfTXWydY4sEutT0l86JLXf4VLob/unUwKnqpvlT5ocxw6KHzyTU4kNbeEpE
2YYDeGjWNF05ug5TQjc9wqwHtWaxTNenKORuUmwJ6oP6lYXqdGx6nhrgMkZD4C4Dhu4U9aw9YaUk
062c7K7CzeNAJQ9kNANnoUKvjknq4KBDaAu2uj4X4UcqsDF7ZeLKdOAie8alNFZ29M16ExgrUbQl
XyS2U9ySGMB27pBgC3Aa0uOIoTCQo9kVnxqi8vjnqOYt4Da5Bww47OtnYEqeE6ckrbN0eRSTTd+g
OHjqtMlKKOphG9LtxTpO/1jJ++mlw2ceEZJn7HEHppMTh0jePVhgYFLAS1Wwad4rY+Tai/gZDX5D
t3DoFBUACkHyfNvbODkKDiKbJCQI/Wg5hpx+U4Oay6d2ogi9XgQsQWsEMooj0tVFxGvuOmRMvl4F
pNS46Qzq7WiKK15J40OCCRt6oUJGjM5C+1IUPIHuEh4VOud4lWwLa8Tq4uG9zlbqIgbuDiaxOK6K
mKl14snOXzsUWq+zgtXGAZXXAQVuDGSsx0DoPblQGFw5EFnYbaNjMeftpKzkmDHysoNNomjX7qRi
F+dXecBc9TxFDgi31D6JLUf2J/bjMr6OAHnFXap/JtleBtbSNYFUPKD6B/xcY3HMQPYjRAzmbuyf
SzYAPuv5eLA6Ru1z/rG8Jslp0WO/TkIL61RhG7PJP6zY+m5agpMWnqUKlWmjmq54q+h4RkJ+Pytu
H+O61RjRO9dMHIMth6UldGTORV62NeHJbjRXpdoPkxc6tsFPepdzQEc33ZCQAt6p2BqVSCQmVt6S
uODcawMJCSMq96ruFvqWcQxFItHiVmOCCwJD0eJsKy8hwLkQXHFV94CSn8M1/dCBw6RrM+2G4az0
bs+7o/b41ck+DtW+WYdKNF6uMO1LdSfyB4gEP5k+zEMgOnzfcC3+9fr2qxYJ5kXc5sO1IOpGfUms
AoI17aZj3Gp411Duo0G+IB+0QqeWHal8J4KWxYUjfnImsgjQsYyAlAe+dUepEtYYwdGo3JSYM0lp
7TH8Hig0VjXbqN2ZhPIX+sNTfg+2BV68wmkf8nqTwrKSYcObg/pNvX5Ygu9K8jELqacmN4NggWRK
rwqfL4Pj+0lSL8Zn0r8QvTepuKtdghQifmt24m947rMTf6tl7zUvDx2/2iZlMJ72rDQMKP1I748n
0PkExXMnHKfEywierd9neGjpsFY1vIAe8weTP1vynF0D0BAH0omP3BlCBJWkmJxo7tUfWwrKXsHB
AVjWPmnZjvgrbO94KdXvgp3zgXFEJB8W9JWr514WnLA/k4DsoXypK483v3HpYYJgIlrwdXhf5KcH
/p6wXr5fSN0NLZekntVeSFcHq4G8vtcxRwCTVpq7pBekTCvo5/IWJJdxoetbdJErmhUkr9Nz0kLo
QHhX99K0zZu9sWxk8fhPHuxp+TZEESzAAH1V/2uwy1+FJb9+/R9IjkzC9wqXIFiRfkFyZMT4WOjU
VSfyu1D/R3EfqgZFogTwX//tJyiHGAIZ2J+6YPYB6+8M9v9WWmKRbog+iR5CxdJ+EfcVfaQREoq0
JM/Vj65l0FGjTaUDcpewAnnLANzUytZIgIHHPPaLgH6uEOJBk4b3XKS3M5gIBbU68h6W2DdK1Rsi
xA51pXmg67tuynzcoKZtqAHvznW9zeIm8aYxpY2EVrpgudc6LlBResg1pq/OEq7dqBL3qor9xpo+
54ajfZA35CLd1+IzU4bXM3622ex1g3IaCYTE7lk9dWF9JqYJtRlS744PdUOV6jIMb4Emb6yBaAVL
3PRJf4jb8CBYyYtklqehJJYjLFxl1A46GUp1V35Nc82yO2wWUXVTRgm9KNGDd4St1P5SjptWk44J
6bp8D9JgtDNJpNC/wgTxm7S7NhJ2JlqZikAcMy2gQYmoVa3LRBRDPwa7vjNvFk9vnTAvwgrOKJG1
+TWMP6Luo8JSJ8MgGwaxC124b9LxYo7YezrhXqjZk/JedRNr8ms8w9FUbYu17TQMOT3zgF5yhm8j
4lQwdjG8lKEN9xn80EwlwkjgdzpBjBRiWHgoQuyKPBN5vFDn7Faidqj0mSp7jrFMcZUCY7ge3yUw
Z61QbtuYY0hI37NcoIet8Mfe+JqFIxHDKwLi1VaIzYq2ns6V+7VGTPaShljvZaLGnTm5iS+6eCyz
apurk1eP4zmkjeeffNygcCLoCYetRSbEf82R+gtwrP7l6/88brDvco6BT5BA95OWWP5NJwVVQ2Qi
kxslrYLhH5BjEALEJTqbP5PdTwITcAmdCLx/Ac7m3zluVOVXiQloxY8/+q+lVOpcJ1mHEnorlSfL
PGXCgnUOywQ1i7j0SoCnQ2E8SsV50j+ixdy18KMQKpQK5N/TR3F02sEbqXakuVE+hPcK13jqLu/D
t+a9jrW9el/ky86QngLci4zMjSj4yzsFhmRGI2nfmhRW0efmocgQdpZ2L8g76UrplEBA5VUAmbAt
VjjhbaKyQGNUuC9VP1+d97DbKFPvzZMSH/Wt9D18Zjzr1qR5gh6D41i2J4az1sP/gnDWFwoBLtAv
2gerO87CXhYvdXwdqssgoOE9CswGyuyRNFlr196t9EPxpJQ4YTaE3wnaIUt2Ft+YJyX3IvKKk62A
n0CSnzRzM+MP6jcBh98UuURSNbhfbWU8DMslrJ2mwbNrL5y0hPObW9ylvd7sa5AW06KKod+aaFtE
66DFpHciCrsnkjlvDKjriyIQWcpht/akkPyzWbHWfF0d0Ghb8jdB2HTThmYCFV0qmT4mCTiwq244
oWwgMBUiOArt/LzE12o3ekXu4DFcaxQFT4qvSNeiC/8OOYPB6i5egEPF5+yLcK06eST6TmAjGeQM
5wov7XArpSf1QSs/YmR4RWL6iY4KHAJUStE72gUp0Nta8omIaETb4l9DN5/kR3ymnwt5KPb4dErv
sHtuYJtZU99LoFw7/NIUrwTZyMAu9iN5PVBvpJaaTjWwdZEcBJR6MDCexFiDYeWO9YSddqzd1niW
NZ9uFn61iAz6u+ACG14Fwk0Q5Se4drG5hrzfsh6iFrrResUj0gN38WM2X+AFJ2uyG6/z9A/aNSjR
dtBc6CVz8R7KQv6Id8brzFjM6n6c/fq2sBfPh5kTFkgmIrPB1u6pBGrxcp7L3XjE1kvMkzttuOpU
CIjnnMShp55IBre6awBBGsd4qu4T/S6ut91pQCKSbqjBjskDoxoSheeDPLgB6VI1WvUjKYIrl1i6
SUp7IcAWORSa5Bhceuvlnh+RVMq3cBOeDGWH0AfukoE54QfQe5oKy8OU7vJDfYA5BlOAp+eLeL7P
+UO135dUYIQoRZv+vVizthYn/PSCD1JZ5Zv6iWdcqj7amEgxTyBN7Vv1SGHH6CPrOEevsbrNeoZ5
ewsX1H4T2GAvpYf9d3awFtLJUfqYf3gOjqz/O+1C9m/Ph/I+uAtljTA4mtdyN70N4Fx6Gz8WieRH
M3umK7yOyGXeMCEuId5c6rzzfcE67lGR0qUG4a42/WjV4LUmN2Wr2gz4cXaaKz5uL0Fcum3/XYzP
jBLU64FNvPfz+z/6QpMwoVKPQJgKWQz/bX5ef8OPekluhV+//o8LTWJ+ViVcqYDgFDCoXCh/AOPk
RlgiDXYYWjVadYCk/7zPVk3k+r9VJ/47ffpH8s7qjSFnAlaMQm9u4L/FhCKV+Asu/tMj/z32+4fY
iCmMLHPqEmNbjBISAWrcH6MemCMuzX3LAZk32BStlvUrrZfqEsqpNy1cJ4NOHoPxMGSPE/GbOFh2
jdzeqlh6ENKzEX0EyosQrb0x5jPSGifTpG/WEs1ORinBnBPVP5s7o7f8jJIrOWfXCxIspwR5Iv7r
amFEG1WRQkMMgx3PLXnPZFpM9DDn0osWdNj+mc3yIX1Z6IhfWtq6iT/QiDNrWOLBUXaVUqKZBr7S
zJTkrgyZR5aDNqeoj9dwcNlrkbfMsuh2YgYW+C0xqUJg1K2myWdyJxKo9LN4szp9QkjieMJdR0KR
mxNLWkLJVoiicsHyOGIrtlEqH6awp6xFOIm1AOyqU80dh9CNZEkI6lVb0cqkLt6kZrjXMOEtc034
Y7Ylim4j6W+LKR6rWsHHie1Dz9qtKBGHA+KFgwY9Rcf5QcZqXRiOjhJLKsi3a7mItGjAmbTY1Th5
BYwldDMRfrBiqEar6H1JOSrV6tzBfF6rjGkadJ0V5iCQ7greGe9LEwikKOgBtvbJ2Lp9Wfl1BphJ
TpeIUyeWkkedQ3ruleOwBlHHw75cQCyZM0whc1WNvCZgp0ZSfbQ/gMdt6GtjaIf9eMd3dIrmVObP
g4xmMXQysM1+ba5o6N0ugfCmQ7EEoDaPPQFkNpWLA+20ag7jgCIwJtBmKIrTDCInN/E7lci8Ucqa
DQKNndcuKCb1pQd+RX7atK5AwK9ADHcS7iQUaJx38ikEjpszyReH3pmoCy+G/FIJOd1LxJZhu3Wj
OE5WWnC2SyLLu4bkAiFsoF2kjVkIrCDpt2nOtoOeuZGoX2PmMMxkkBKUD9cTMblBujFn9VSKwUuy
Ql28h4pUyGyKTohcrDfy0m8N1EC63mzzQuG7IxuUta1SV9/FWvsai1mA+K/4OUbopBxJPUlpGRFC
4lkSye3kraVhv9WtUxbdOtCVWTxikgbO94eosUd6mmCs71BzbsqMHKRm2FQ1+cfQxBKfzVlu4CfI
vptoszoGTD/E5W9yBI9dxM4YyNuRGyDpjy2RJ0UkHGh0btcqqCXFeQxcUyLIGUHVNNBs9ii/xGGp
I0DuF3SVFrTv8hUUkL1SvFxT3Vs6AH9r2YpYe0drulAEQATGxmJR5XOJqQEv6wCvHt1Ggp1y6cgC
74QdbG+1YamNh8BNkcDB5z6qwgGXtN31W1I4PFFL7yczRbBEeRT2CKIt6/gFb9N+IFWlXCTcEji3
a9Gfpfi5bYpzD3KmGcOxMEGw1dd6Ar6rV+tZPm2tUMP6hKpIQkFcORmK0wBRdD5ZL32AVaLsX9Ti
s1dkd2kUePEI13t+nebR01vBC03IFoW02LQ6xLhA4qLYLISNFFy9XNorgx+X+D/aQbCz9DARpR5R
CjgVX2VI9g2KtLy+z3hYE3N5WPOuH5D8gQWnOZAlr/iCstka6q2g8xJb9NyqnKL4Ze8JaiYO0rw0
iFbwue87sT4KS7fRgt6TlFdDC/20pVKsf546gTcDQr/Gp5THWXT5nobZfWeK60+868vayZNstOmD
/ZzKnHeZmCxn8jUan3wX0y3yh1J5nPO8cSVsyG6nJO/DmhUNN38m9c9LTdUnnfocDmNn98P0po99
5JiR4v5zJwkL1EvlMmfb1C1MT/+ZYgewYlX9cZL4N1//B8VukkCFcVfXMGCw5/5gvTB/MzWEUyJ6
q38VL//vJEFBHxZbHCBUO622jB82Y/W3VQygmkiUIMfXIeNvMOzSOgL95PH65ZGv6/mPDHtfLYFg
iUa1XdT4mWbdxTMJzbVbSUdRnrqJpDvGVD2UU35U9GRbCmBxcb7V8uisJzo98vmhyzqvl9DOFgQH
TVZ3mDWlA+uhNUKYHwx0pNlcbhQLwltu2pRhgtrfHN4hoVu5ZqHJdQOcqsYy1df0lrZdTLRxwwA8
x507cCAXHMwye05ZEY4lBu0mLGaK/vTwrpXCix57YGhEKPEnBOQFZJLR2OEs7TOlOBNE8SkY423J
LY/yo9fE5N+NwIEE9DReks6FXZJPq87hnRQCCQgvs4gmBR2vvNHK5VxZQnPutRpljFifgryL3F7W
w90iK0cQzHM36STtVregibpHKRsxy4XJupOn4GOxU+hyiNgJ9HGYHoMhsvUu3UtBtC2tbjs1UBuW
blAfP+x1Jb+RgbPHJ/GACiSDFQuQAJvBBq/KRRNnd1EgH4mcNVD8Gzlu1K4ttkWRHBUE2FkC3Z/M
xOSRtBMh8pYy3dVNikSFcjeY3XVeiHmqRzdBaysXVHw2Ddp1Q0Wt8CBk78oUQgHMh0Wdv7dm4zbI
6fOMgEQyMQQCvoQ2RRKcHYcF6IAlbo4W/G6mdk1VlUZ4wxdSopontljdeiEnmCD67iYlKV6M+MtS
0ApDoijRKZBuSpE8LS12kNqcv42d/rrg7XO0Xj0PNfoNkxlHHWawAIL90uJYV8gZyl78+OceTywq
skZZkCKjAjIQff7+o35M/zf8Xrpv3du/zqK7t/z7//s/+LH0vyiA/vL1Pyw6yM0A6GTkRYCDf55P
FBiRcYdoU1PJX/qfHejPTUfjP3D64EE1CRHgAf256agKRjN2JIuO5bXq7m+cT9APv5xPv/zo5ors
/bDpGPU4MS0u+hbzF4hPOnqJUBHYrRAYTLkhhk1DkCheWXtaogEliAEQ7whDtV8S1dea4dzQAF5k
fJKneN8xugsFQJxV2Bo06gj9W7FdgG3ehcTmNg1Wyyg7RANx6W2yr5RiF0zKLur1JyxapHSKO2NG
qV1NhAGUd13Y76Ym+J6uLfENUZVNesrRELpKRyFo9BnXIA88siHq7SHWtkDkgDmXKkOlqePuqM1r
0Og4ZcyXMh99C2FikQIUtWwMeTJul6C5IZXekilz6bizCSp4GjCtaHW/N5OK/D+N8ryWFrwhdhKy
QmrS67hOEIUGZe2Gi4pSPMs3cZ68tMwloRWfigiAEodDEVH1glJE1qN9hprICOP9AJYLFsnm1tOL
SUBcKd+C+iK1xBnIJWEjPq3KWzB6AkIIKFCL2S3QOGpajfWf5sphZeXl1M2SweNdt1MxyY5IxIP5
IKAFSvpw1+l0I2sWS+J46YMa0KqgpEMTSfhmxdPDD6ESMCrkxfdUkHEgBZzOlpjHSE80T0vlO52F
UmSxjFgwiUkGV2nyGWgNAYqg7lM20WVAqd4iLpHB2BSsQIXpc8nRE1W5I4jmTEwO6dH7xZKY8fRT
1C3fFjF2GlV7Dlh/g+qF0p4gPZfrYjzUN3p3djNDuaHe8oEbjR+yJlJolBKPJPsKvxUaiIAbzyEl
DS+Mvo/XbVySyNBeNDxbmtiCODfPdcx+q2Q8CeQ2K8J7g9xDYfqXZSQDKlsIniMVB2IeSUzLAFDB
Ih8rLHBjuFxYnFm2QpXbUaKhg5BWLu+jykoXMgpHDckriTQS4GLowJPiQlKkZlivRsEOiJufui5E
v+ObDBQGWu/EGGCIcKaDKd6SOrMjWMjVhxjIkBnWJEdXex8bnkWrze4mUoLs1Pxu9tFuFnK35qoM
8wLZbuVLiXmfzi29CDX6M208JVP3ppGwZKJV6Nr52hDKa9JYJaePVjkf6Gb0Q6s9dOvIP6quIH0L
UnlboV4R9MrRKj9axP1YYs9RMhIkH0NMyOWE87qWPxNyDsgzwSXX7WgY31opF21hiptwILyPt3N8
0vvsYMkLjhWwYh1lhCbBnPfpXhOsay/lV8K4kQAxG4zN0xiDO6tIPFi7MiDrBuDXIhxjwkg+F92F
mHzXTL9SdXGWGMMjH7OMEWAe5vsqpZOXlwYsBvBdegnxwpDklW1rCzQScYdFZiGv4XY09UdVmW9Z
+ECZtj+u+Z1qvEnl+mqWJeovY49GWwL64I8lIjyKCRZKX//Z191KbEuaCOEMRfCfrztjHVp/nMbX
O+OXr//jupN/E1VRXa9I6VeHA319BHkbEjT371caN9Gf1526Mt8IZP8n9ZXr9c/rjhBuqlsR1AMW
aqrxd6472eTi/Gkc//2hk2JMODeO6987o3687ijE0euqZP2rTLohaXIY4WxquoWnCT0mM7NSyZco
6dx+sI6m/CXGF4UGByV9GQVczf2zmhH70iEWq5DrN/0dMTU+KQ4Hbfb1Jb0FmLXEAqdrrN8izvfe
sKiupJAUpWinmtclGi41TMYSJc6EuDFRwpOQ6d962O5xrB/akoRUZDDa8lLKJR6hUxyqoDGo2BDZ
JWR3dway2ixHjh8eBTWgYrTfx5RcjMGnobxlVsbhIh8M/HSRhbaEw3HpLRrriWHRmJfFeo/d62FQ
U3fQOenEHGeC7so1daDSyOLPZxnqBCqL43Xxei7LQSKWYWB8jjrZDnjQUvVpDi2rO3UMZr7NTT6g
IpHco9ncjUu+y7MZxUB2aaNawY+MiqWXv7qM7UYejpY4r32uUAz0nbZkbkuIXUoF15pWZdcoVRVM
lx8y4bPmXDgzUS1RuvgK1sVEahDGN9tAgWmWZfxRHBotynxJwKcB0WFkG0nEKZ3WNwoJnlMNJq3G
dmm+NWK27SCnTaLR0ZwZE/hpx7PUfmXyWjGL15zO7dA845m0B2RaAZf4rFpQ9uN0lNLsvRITqge4
xasAqoliq5E6oUOcW6eu7z6W3nxIqByIUDXAWulXs4o8RRvvetU8SoSOUrrXYF4zvL54icjKaOvm
MwkB4NJoSzQ3cCRnO+x9GJTP2OkfEx5DFM07/BZeHA9Ol1uojTTJVeKaoi/pNMWDt+AfHdaw67E8
FaKODog3GbFpIYzcJM77oQZlbAPieDXtMGO421lNc2fQPBIHGmbabJWksQwu4ewvk4jNIlu21dh+
xpZ8qFTUi2LRs2xoXtZV59EQfUudeCawHzQ0T0nGWRpE6KRLI9MUqFS2pC7+mDabGYgyKIJTovc0
scyO0jykDc3kZABiavXnIr6oGqj0kHzrgLKrQQUsn7YmAHOIbdEwUsLRUqBaxF8UIC45nzXJpJ/D
3Ollyvt9OcUL/RgMHzfdCl9ngt3DkgS7rDgIC4OKpdZ3AZDrOM52jxEUZ9VLrJZ2Zga7xur3qTEj
Ou2aaxPrR0FLUFOKF4r49mqAvCzP1/Qp9OsIRRLzLi/lbVZoO33MN13zOJTWpspgh+Td0K2fVuWB
VPhtsF61zbCKWgvo1YafRDmB49//o+8ZhR0Gd4WF6En+b6gPQM1f7plfv/6Pe4bCb45vScWhZ3E5
rP0Mf/JHrE5EbigaYoif6SNqHpBmyNxQbM7ST0Y6TBirUIxeLk1cr4W/sVSR4vPXW+bHB77CSz/e
MgXJejW5YhpYhfa49GQ96Kovx7kbavneqIu7qJJQCsFTFxF2aMH6jKhctgp0pIzTYir4gpQeVWac
tjhMBEiZxPkTzNs8CQLnwrDs4gR7Z0bG6tzFB6sRz1WSHvMifohSMHHEEFV10ku6YGMVkWvkCw2F
DaOEWbv0ZZPo/x6DW098/yLqDPJS9tg1ZmubA348FmXaV/oXqLaHvmTR0KLdOlg1cn0opdepTikI
LC9yjLS96259AtekRi+9qm844AEmkNBO9CCwEeTRSRrwlxN7MEzJ6xDkiUMrzFaqyeqEJiINDo8U
jH9oXfB9H3loyKLDXcEl0VPkvY06TPRDUzwr9WoqyfUDQVq+hV7fyBbqwzkhyaRQJ/FhskgMLxt5
36NzGMXcEzRgoUaYgGmtWx8mZ7xSrjVlR1m0PszxJQys10aX/FCKtnJSenIlXdT5WazeOza+EY0v
hr/7yuycQuJjviCIqiWnMYQLjoFrWig0xS44HcdVpmYzoV8npXREDFoV2olG0lAAz6tVzx9reSOH
uMKiwjeTjSi/sAceKkCdWaYUIeImzJNh185A4dEVhuRazMWhLL7pQp1xjWNbL7iPx5xlwmgYpo2z
pU+eFSebLIQmz8zzUA1oh18FmO9ep2cszp5LlZF7tSaLgk2CK4nf2Z5mCapc0cHFpzDrbh09TMa7
XEV7vJh+TvJJKxIiJSk0EZEJK3SeMBA83T1I/Bl6oZADnaI7zR6bkpCztRRikjxNuLbdZV7Q3puS
K3D6VuIlFbNNnqePjZxvFyvbmgRWJVJ90mZYEwDGSYT3G5VDnZD10H7rhTdhJvOt6a6gHry9im03
XgScamVTeyK7XgHKYPb9eWTuStTgYVLIu+W5m+fuYvTvCmuZVpmeOWQgo/jam9X2Xp1MGKxl3ubR
l1QHtlZSaKdsoglySuZJQ3MyqJoD1ogVkA4ys3otjO+KfE2QSmRzsImZ5vACCe1Ja82T3gFAfHRi
4uX1W59M1zLQKBWR7cpER1CpSsbPFCDR5/6g1QgRpmNVlOHO0cOSrzJJks6tsTiLYnJniY3fRwmP
mrkuniwbJRcDZbnnY4AyAVuKwTs3ir3AXG1YfEwQR1gwwBn68EjWN3LKW6TdJYbpynkLxSm5Y33S
65YXh4GqEV8sJd8r9Xw2zCeV6z43kOCAraQKeseJkU/vj4H0sAzGdaqSA7UatjigqSaeZGliXwLb
VFvrOAeNB9Xp5LrlSGII6Cs65WhuMxjfVETnnWg9eKKwjeCEK8O3YlqCA1bgZmQVS2meQ9UsPUVp
ypiKupnP09LwrgGMCEGGQGPW5BT6rXBomCtU0a2ghSLOFxA7O+pHezCi3VhJG6WSyCVjpq21HcUz
XgsQknSpqwGMqCtCkgOVKEAm+oqdZIAoxM6iTfTTID8R2IUwG0a2IrpXJetAQXijjDQH9PMmrIxL
mEu3LKqeNCHfT7G+IRntjlhHCDWk6yC1Lti6IwMODCOTnC4/8QTZ8xLeWZ2+m3ll67S5CV30HDZg
Cwkza5yxzRKTIiHc6m3FML4N83MLHB3AvaHbFJJybygVj0J60jrm1Si7YNrmfM9uSUm1V7qmoSyK
4kimcMTSgiQuNk+mRmV0JzHZRZhEZ8a+hFeoV760DmeCEvqFQOULL4oZJZdGZLlPevmRkWwrKeZ9
UcQvXUtgxhhvuo7+NF3zcxEVcMmGYqQp2cO4SXRgb7cce7xhGRrRuGDgnfR2mzX0ipfFfSwHOxnL
UM9CYgg95Gd3bfJ0OyPWHRVKc+by+sPS+W9CpuSfrYpQRhA21PnCy3Dd08/7i1VxjsTeUKAGtuH4
2o3FHdIev1ilDEQxeoHWAMJDM6xah7HezWgfBGC2Ai0EWZ70UcOkagU1CsL/5+7MmhO39q/9iZSS
tDXeAkKAwWCMbdw3Ko+a51mf/v+oc/K2uzt1TuW9TKXSVRmwsYG9f8NazyK1oE1R0g2x9SnGTF38
y+szhC6qwlYON+n/mAPQ2f9Nffbz47/UZ+hOZVkWxq9zgFn6g3sVmc73fNPZE/tjDkBVptJrgT4H
scju7ac5AM+QjR4zBMFX+CcVGlP9v6vQNPSyfwrxzV/08YzQzD6CSbMJaK5QLqzTeT+N20jW7+U+
WluejWfaJAjPHUwPOj0WyBSpQKqvOCTus750Qyk5mRmaQhhiVfw48BGRjedazfemPVDlYf8XtiP8
/szM4MEerbNF52SmAaLtvd1XjppUjpThT0H6ngCYrjrlkNg9soh0rdbWKhrs23Ki+5cSdlzaq+eF
z/JgQ8NuP8JgbZQmz7x504xiwjmP+38SOHQSNOZgtZ2AgUYeMLHOWbZD+SEryaAZz6kD/MH1DDbW
wqfJVbUZGvRS9jICVHGVdQbhmEXja0P+HXDYtW5h/WuUSb03GTH3seRG/A8tFziU271gWMvS12Gv
dfYiDfVSDRg/W8Zyv5qMiQ0YVtpp3LIqu1oBTjhDBS6QoTFV+qNmt68hBIBEJZgLjh4yFvsJiv9j
NuXHypecWjZiZIeGS5m7SdhUxpHxqQzjXDmHT6gyAaphflEn+FSK2MIf4iwf15XUXCtj3MqktCaK
TConfpyZ2R5OSCukXU/MrC2mG7JI3T7W3BDVSzjM3y57ZdGKSrlyW4HpSe436hA73EsXbWw3rT7c
VoR9ECRfMG4oV1nNjdx59jIpjPciuRf0hf3YL2qQ+1gZtZnMXyjkuyY+BN7kOvbxYRomhz3DvWrc
9pZYTf03xjqLYjimcy3HrHwTAo0i4JA1K8URRV/Ez+vPVaA+14O+8RhJM9GsP9vKXUXRqMrNtgHc
Vc5UMMXU1y3lpZw/m5FrWMlaofT0ZbQmlKIKJWmGNQD4wmKaWQKUrBGla0oJK7CyGh2y2BihPyVu
TalbUfKKHn0tJXADzDj0qzs/BkuWVO5UvIrxqubSqSN1rKSUlmzG4f2z6hlvHoU2SJpVGwdshsxL
BgKMgg/mAlmUzVyi6zK1BBGNfV+dAiJm49qZROLqWrjj5sIgVq9l6n11LvxbOgB/bgXAOiubdB4h
Sdo68UkEIB7T881TGMjrgdO8nkuVuLmGIOoxWbJ+rvFNqzQhSLVq/KI+rUnP5DyjVVFb3ZVpXRpa
GJtWRqGlGWhtelocPyPurrgpaHyK2t8SmUcjZCNebp/tXF1YrecvCx8tcEbzBIEWyzXtlD33VYIG
q6fRiiyZ5qtb1HMDVnOrJv25kfY67ZlPm5bQruW0bbjujoZBYEOmYpQMkaP549aj0bPJ+jXnzq8Z
xKL2dkTsrCc/Yh4lrQGWLYy5Y/Sp+lX/w9ITsCv9u52Yi8K+loN80+fJLk0TPDhiPdKEchE89FzM
Axd0GOfHmgu7N6pzZzRreRRn39TWChO5CBE9sYMkUlnyQTZ6t/MoyWcgWphvhffeURZETJVmRf/U
AM5uP60IBX6PzxsE4py4nFSpO6kSVj7jtlLKpawDusI2nJv6zTTAYRVIb/PhRhkBdNn7nnq2baq9
D0bbYjGe0NblEockob9KubcZkFmCoJ1mzB2zZhVivseg53QECfnAaxFlbtwU0PRYcXufFSEDtnjK
2gH3f36rene19t4V8YGRwp8anD83v39TlfyyPv1elehcnursLpsNYfO8+cv6NGjs3CilCMyz8TZa
S+8uvIUQ5UkuEm9ivx5b0FX/7gIDD5qsYHiba4H/tVdXuPB/WTRQCfz0+C8Fhgyuf64I/yPT+ToA
IghHYMLjjz/NMj8KDPTMX0w0P7YMrP1xw7BZNw14rP8I7Mxq4m+qiy/PW/9lqZ62vmxGMip3T09Q
O760ari1KmuWlcRwDsrohrwtXCuI/mR9hfT2m9I0oOl9dxyeB3zRRSddGdEi0cm0yLUKfMBVz72W
J7dAbN6IhaKT0VSkQX7KUVTed1N5NkmSmozS9aRN2YeEBxd8DGjaoKgPZfnQ9T1N23MsSKiyMgd3
2aJNtJVuj8eyeqiUT724GgXrPnXosJfcaz4zbBW6XNES01MHjj1We7skoaPoTqIGsiHn3Dl2jufX
pg/kgJsU/6jXNf5CC+zrQUqxyjO4KMbKmdgLN+Ru+NNRjJ9RpGNbq2/a2HZh2yBPHNxSVlzJwDDb
Df3K9KYLWdnMZbWzVxRAMMLdAPfPh8+HVlZARuiAxcbWpmloKMnQhp/NQy+RN0Fi5pdSAWvj2Ixw
BSrYlkVrkhBWOtIQuobf3xmFgd/2k0jQlcRRqhFiJkM99Hz8KpKxm9SHCr0rNLqFJKAWzhVSQCgx
FVOqq+BlVb1357QSmaqqRxVbzGUWfqGlT91Fyq/jpxRiHUJQ2QeQ6LNbRilQvZn8p3iqPhQKubb3
nyvtNQlJoillAejRvE3ZLVkUgDGFYKdOBxIPVsy9HY9CUVAwDh324GRvUEZC2OSlMJhC2Bc4+OeU
ctOi7LQoPxE7ooZ9VtgG1PFjSYlqUapSN5xySlfdSu97StmKktYH29VT4jaQiyh4TQpfS47Xk34/
TdHOE4bDEQzngdsyW+fcAFK3teXgRBwtOFfebZl2NQC6xG2p88pod0qufGAU1G+sXlzDtnvSJZGs
Gxv5dAxcr6uFI8BQmFK/KuYUZs/ajVIIKlXfsiNylVHfJZ1HW9mQPnOyDZ/5iCfd+k14MWnym+FB
nt3hDfsfa2Xy1dS6PlY5hU3VodzN1syzjjoBtEZxlVL/KY7zj7YMcShZIiSWPndLoUD7LHVmkF5I
FGImwwFwDHIbJUcvJiX8Vx/ZqC9hDKFKQubEkfilTf8bKRQA61+P7N8e/+PIhpvP8cs6V8ayOKee
/JjZY97Aqkg7xh/fVZx/HdnGH/ORjCOENbTFef6lJzT+UDi0uXtZAs3iqn/UE6ri5wkDqG0i11gm
sDsQNJh4sH++y726JX/dECa5JHZ+nUYM/e30rGOxIltp09OJRQG9BKk9FlyNvgbfonkgABBD9qG/
k0AhCfxolimxncLHNb633l2nNm+lvge7Rnmuu4WYB29H4Z2zUF2reg7IBGD1UC5bTT/qwDD6stnj
pnzy5PaJ+o7TCX+tVW1rGJtptZaNp0i9mDVNy/Cqp9k2G8ztmMZ3ad4cYw2ycXnM9HpLvLNTjJ5T
W1Qgk8ihLTDKFT1EFKTfIruzx/duzNzak526i2/ZzaOu8IBEjLtK1lyfqlmXhlOj1Y4RosgYPuOQ
lha4WaC/d3l6GCtU9XLvSuqDXHOINHndcSobyMSDMf70JshwTfdOZCFcaE/E24kRBEMv6ZuZSx8j
5Z7mYYtOTIE/YbibJH3rtcHOBis4KudAsjaxBvtfnq54JFgrUjDTvdqBQVvr86NE8lan2MYdzcEf
RZupY8ZJyrGiPAstYxktLfAkg9hmS42dzWSWaWj+CwkATkJV3KThs2Vl3Crwc4sXm3YvsHQiGKu1
ZX728548j/eWBGdCDfZAfxdhlQJS8yuAhfG5GnDpTUw8ockkmNKSRLo3xvGQ8ZKKHg637zXbFk6f
iSXDbBzVZ77Qt0tbLxYt5hYTn0doiF0lkaBZ1FvDA4aI9RerDhGyBeVApp2QqDmiZUBdowjGr7HQ
SnfKSTuhG5uTqIPeXii2sdOiq+wTZMWoGi3holWbjYe/HPzOpW46/K/tsiMlVrAytXSQ6TF3Mexf
WtMHJZQZcReOsKdtFNQnxXwCxXFo2K/H6GwlMiDMg5lte//UTdcaHwgz0CXSsZ2cQcLAemL3gdN3
HWNLun5ia/sCy1/+UsHJkUcIGzqTjvQmTwtH9sajOjNnSwP8Tg3n+yxNkFOUzskM2cmSHhIenmAx
EC7h29t/ceGsqwzB0Ix+r1at/yVIFcqvk7nfH/+fU9i0/gAMge6Hsxgj3VfnnWkDl5MxcpvI4v80
0X2ZzPFcZm6poMlFb/+TQoeFqU4Zjq5B4+31z3an8m+n8C9Pfa6tv3RUUqjYlV/XzSaQK4gxU+2/
CRmZSMxnPhFMwvLMqx9QDrJfUlycTQg26nzTQqSCBrH1gMPEE+0yKJ6qu5bIe/wWo5II9t4wnHtq
SlENsKbNZTft5aZgy4QEgnqKsLrGzabi0FIaphHgrBA1qeoFl1J7NlKb2HmygVi0ta+5Vmybin9C
InfoBeEoCkLDSv/mYTb29WDjT1tdepDkCXhEWRYnA/qX3mZuYgJV1wxHM1Lc1z6EpzojTFYKHpJo
ug+sbOXNSHorWJNPs4z0fJ3Bcd4aBQZV+OMIkMZ9X0ZIZJJ86XEVwaSiILQh2scdsjgKs0MvM/cu
QRbjkrI6OEo58CyJfn20lYSyH/wQPQBJUo8tC4NaSE8kozhSfWYgx2jHCcHIq8CV7O4zyaalIAHM
Ts8kWR8aJVpOhGBqCe5ZI0wuOjA3VkvrKgvXxcwhl6Z2hWWu9M27zIenFxA5E1GsixBBbM9PsGzb
k1ZUZ80sT7Uq76wcj7agxFMKCJcatiYTlPioAKoe4FmDULPocIg0ccbOW47sYnSFYZ3S1j6q/lmg
0gD6MW7qCVhVnMlOWdkPky+/GExu02LYqVjiQkRNbT9carW9dtF8X4+Ug4EPODpiaiJCaQVmdw4d
xuBFLUKusLSRa4VV6Skc85tSrnej3DtxJe+CsryzinNcMRRu9bVf2EfNIKleIe+GT/QMi2u+5UXt
jj1AFdyTWvQI3XlTdKGTmRgopZHl/GwIi8k5zLozSI2bxDNu0MfdMh+7jesaFYC4JXkUBnv3NAzJ
ixnw7UrFwyhmaOQ1xJF5K/Up1CEmYJrCQYt72+Cia3LcIaBCZm6b1Fk7D5+DJJ4jYUK+918agwS3
0r6j93Oo7BcaOqiq8hmClwclUe+qrt+KyEaO1UGIChexn+wQBi1Kk3mqPb3EXPkWkZOJp2HFAk2q
DwCM9F06XCYY7UiqnNTOHgxVXeEmhLEqrayAwDC6uqGEmNSeE9vbJbZNLwm8yP/ozfqoBmixGW6W
UbaeMG0K+xIiAwhBoMsCJZoClBKokWA/Kc3O0LLeE9l5sAJM3irOQlJ7LBI+Spq9jJ1lorwJg+aD
RHTTupeJhdPtdlUN74b6TW0SJ8B+2s3+enGbMDtKZ6Bv/zyqxqKxEEHbh9x4LynlUg8/X4qEN8Ul
F/NLzxipmk5goGnWi205FMe8JrNkor8V2tYvBvphrK5tvRaTdlsSMFl5+ovHqxSWoTvTvTOZbT52
uA5XpswMEf3TjVEnjlkYwIZrFFVvPfFoMS76XqNigLWCFjZOIaFRTAXWbVda6yIokbuzK2YTn/ak
0vr1e0eygafU66IHT5kP8+uRVa+h/dYaD3Y774rZCZTeqh0bfP7TwtbTpcQlPGbBpvW7/ag/cmms
DRGBkbfX0XRnD68zotlHIVazePbrZDXxzU2/d0ckAh0D6BxJCRsHBuvVSpUlTuDQBXB0xYKEMgLI
F2+UoTwl7bs0i604SiIy4WUZFV9aqAU/rj14dzylBrwcqnLRdpQvKTpCeaC2sSfTvKsKchl8dvyk
s84xqCjU++ai5tqhaZSdqqiNQJTOMAGKEIms6TlTPe8bmQ5d09uE592YxrDutX3Grun2X1xOaLpO
WrUwNcX8PhL7700dtf6vTd1vj/+rqRNEolmoanWVV2427P9o6sQfLOoUAWVG0SkRYNV+LSdY49Ln
/aflYwf4ZRSnAdZC3cV87586+aFu/T6K++lHZ8f5tZyQe5MQgiAItomijotOVV2rClfNrIA3W0hy
JKqIHjgTjMs5q8ELWd6w8Rmo3GP5zmIKHyXKA40Z/tFxEfPBSYCLNC0uBxSKnhBYyGo6J0hLdAbW
GMHkDLaTIGKVw0lnmpPn9jKE6xRZsWsXGAnybGsS9QOdfzdp2cOUICiy3a71dnI5LCSmfoLoeTNU
sKf1EB9z9tpg5YJywswCebY9oR4lO6VYVKZ5MgJrHZs7tcxnS6vdXRXjtYwuHcNBQpFrinR1BrUz
wyvAUjVkNFbUOUV5bVuw/83HCGq6SBs3JiAj5VQejelJL1VH03DCdTlMcpRACEwsT7pRi349mQra
NW98Bti99hKgsITSDcFsOo85G4Dckm1QNj0k22CH+GvZMgHsipTnfZcF/TEDjFWYwUZgdkkgpxLB
vFC8NlxYZbgpB8mtDcCeAZDWxAB1i6hfy4fHPvAQmCC3AsSaBAlhvclyEIobGKw7zAbTOr5dD4Sx
VKvbQpYB8bXoxVCytSxd5eyRkwobkLGw4uIxROsTpD1KBU4dDwxXLztxbGxlX3+X3rJ4Rsiajl6x
L1WCw5z5Agtil+PYTop4X1jKS9v36xhPpI48pRIgRT1jK+QHzVjLdUXTOGNiuFgYNiypIveNteWa
xEZvjo4Z5tBjs6y7pvU2VKYJkI35wMR0MyjWfUmpklbjdbSrfRKoN7mnvJmytaro+pK+vsmlzvEw
2w9qtNO54Cmd1mnkPWYF8TuViXNFecj98mQQJqdluNflmqjJ4q4T02GSKnzzonBLO2HmMIMGIgTd
IYquORAUjIFGX+xX9ooAjmXq+4cpNW9V1pldJ/ZR0q6FVjz53sWSvFfb9Fw9xFboKxeNg9toeO82
kJAVEskte1rEdkUDPwHyz3Gu41OyIeH4gBgS1d4WcDTC+lKaxHMqmmOqxTEhcET3m1uMvoeIRJik
9Q5qb7z0cIvLpIS4mGwDG03yv/oYh9klsAuanLnmvHb4L6By/offfRu/Pv7HMc4Ci2Ge0DBofHcV
/r/ZnPgDTSwaEbpG+PvfE4n/ms3pf6j0qQq9JJqc71O7L6c41kWFBvP/g1Ou6n8j1/j6zNnP/HSK
49ktwirIvY3kWd+MEjFfstUwrjU+Rv3cvKR1dx95PuL1AOQ3MjNRqbcJMJbRQl5n2TN2L3U5qW+V
hHlIuE4k+7nLWPPHnB2AXM4hcrAIFkXiT+jEpE0SfFMIJW8l65D2HcHAvctni/rk3Na9C+qElCDE
eo3h4rfizOLqiLRl2ADVp04a4tOkkhfccawV9akEzVKg5p+w3pJgC4LFpMnLtqWnu7b8zlF4CKNH
enOko6Rh2puOrHOuXHLe46XKBEkrCDHPCZyXKpzC0rI2LqX/rqrtaj4/KKX6yNXU0KlZxARv+LVu
pCpfSzmUj7z4iIKSm8fAyeklnPyQrRWKegwt8F9TaemJ6lIA8O1qc8Ey0+la2GmnoFc2YQ+ezMJ7
Uu4KeXQTFlZhiZKk6VgsQ0YZkb1X8V40LcvklAJ6M6QKU30cc73KModweEWGH+wtw5QMqwbGVTG6
HuJsumTVIdF9pdId2nzERxF9ahGE5l5fiNx3xtg+hFl022YxSjed1o/k9zFAridua6rSKa/ROLOv
MMQ6K2b4kysbSACNox96F92MyftsT0obfdTeeqiiByWOHRu1qZ3my5oY+1Dw+4M0UQ8MBPw7JlsP
KkSzplcgMSa7QPr0xSkN1pX/mmTzC5+fEkVaST3HY16zMRofcmt8MUOYkIFwukrZNSNXnaaUu97A
Xc/wT7CfwSBSGEerH/dIjVZlZC4VQjkNiB1lhRsmf+lofKnDU/mtZRue59l9SOBdmMsOuiS0vhh4
Kt1VCHfHCukoDSjiKF8TfKQLGJDap6cT/WaOx9T8poc9cdLXOX5qgo3rN4h3I9OtmQsWZI/V/mtH
rqiiHbGpsMvJnDST3U6VlxZ3XmfSa3Y3HY0noUj4iSz8IB7CmDjZRMaLMnYPYxZdPTNHgJq9CftR
tPvARFCqnEKpWBVTcKuTuhRgC9FImreVV6l/JR1t3eeqM3jpRgWrodfIcPXa/XK0/d0efp4K/Ryl
S8bCj6NxHph9LfPCQmfEMBTeZjSh2i+GZvExY76fSn8H2Q2xS/5hvmQfyjtx2Oa2Fpt/+S0Cn5bk
CYpzqvYvv+q/2fCwFfutGbBmvu2Xx/91i4C+paTSsfGZhql/byP+2vBwi+iyPudacGVQkf/UDMwO
eRKVuSwE1sGfmwGdNsBGQUC/wFf8R6q/7xuc394lXFiaatoqQtJfZotF3QOPVTx7Y5fpg5RQi6PO
Say7IZrFat2jEoU7IslixjiB9DoAjdMKyVV65dWbc8Vz6ykPWfsOGFFt75Eb9dGzJNfWofibiE7t
HN0gtIbcwHMwHDxa6kjOHKTo+GjzPQSLq6oX597U7rWqIoBs4tiUX/zE23gkkDGyWhf0IBITr0o9
NdObnR/lQP4YMOPCIeaDE9cg8YWJoioj/lTb5am4MOU9TiD9THi2mJIBD0FvbOjT4d0aafVpeMlN
Z1tnlXwCo/DXIoCBm1a382Y8Jd8JWJHrwdFtI43HFI9QbQCFKGQdVZz3PTdtpPW7QUtu1Dx60HW2
P0ZFtZsAdw9XniHuldzGGIJGLXkU9a0UcPykTE2qnm0BR+KpHwm1b0amlRnGf8dCmJvGb7mQoZgk
aX6pBGka6OwYvgW62yGDcyqlIy4J5p/Zo4TfMw9BdizckkgjP4M8X74JgChK/2FOgcsaep2NUPGj
4NywJxo09UyTs5RHOBr5XY/4PRuibUmKgVnagA0jiLsCL1morvBB99uqG0bQ21yKZhW/eYRm1kXk
6NrLMHwbWBMRZWdl8bolJVFLlyz2jxZm5MKWNwG+RAR9y0gBKhCTGCqSTcXUqsxJAajs9zortkok
35R+vFXD9s4SH2kAIDIansymOBP+4A6dhfV7QG9tV44oW+aRDXlsQJei9r4e2dLL7YpEhJsKNThz
TscYs7OE93Ionjr4B2ZxM8gZ5UG3FMFlMriH0/qg0UlFLeINRnw9IYVlzKOryltOTeJ2aXFXaQyz
aHOqcVxpYXVS+2EzjPK6KB6YxsA41ZcNd+808iaFFGLmGBrZ3wnuaAJZP9FjOQp3d1YFK0lTHeQw
OsPx0Q0T0x20YZVKfK9Y3ZqCMChduDlVAZw6guc2FbXCVPZHaa4drGiTUUuo1BQRtcUcqtHYk+uX
u6BDVM80GJPQpgpOlXEeW39dzUR+7jkEHG4fZPsuJrqurTpraczlDVoZeCo549f0w6P+KXTdqaC5
NVW3ktFS9ETOxkXoagt7NVI7KdRQhf9eBRcip4ADFLzLGS3P9ZbdO2YQL+2YJpJ6rFJmhOQGxQ7x
Do+R2h0s+b2ggjPbdJtQ0dlUdtmc9tJP24KKz6Tyq6gASeZyx/jkx+YaGg/9MGwAHaZrdCujQ88N
nF04WUfTd3T0OBKUica/nwbSBQrBJFc/ZSVvRoxifp9zKGGVRI0syQGHRon1qdybCDLTdvgs8tea
I4oZhCVeQXatQaIRJPqvHnzRfnBz4OhTidD7XwI0E3v5LwK03x7/465Di66oM5ASCQIsqa+DL7Ru
KnBLYRPV9F3o8KVjUhArMCojsu/PmdiPlmnuo0y4LrrGjMT6R+Ap1Zhbop/vup+f+i9+iaFiuCKb
qU20U8LUKA8bTpXG3vKzbMIxdOysAikbgTVkbg41dyRPuuzIBOKGXzXhdJR5C3fYPaz8nOjThfSO
m1xP9dkmjYVNJ3eTR9VMEXBTr8oWc61BNy/QONuu3fgYgN9ki/SSOb4D9y19GIF0p8bLdqzqGthN
aKHnI80bKsKOidQ7lPNwi/aiZOLAtD/KelKbGBeVmX2HTxgdNDrPMbmohIBGcX7FYIBwPlznMXU8
F7SJ6zZWLNeM8BQlWsLqifQ6rG+jInMLl/uKxBPZrF2tIHAbB/sk9WsuEEe3WD3MeBk93yTxdAT6
HqytYRhXiU0sc5M+jFKLax3jDZYr7odNqQa34+hjowGgOIvXYrJDg0hejSl8w+SmZy0ZE+bWTWdC
mZivoDv3ia3r7iKEtJy725g1TV+hy2qtfQDpPaqHEBE6WT8z2A8WfNoJUvpkMgkr+6428OZBjVdt
b2shLEvZrJdQ5RPrTQrekuAl1L1lWeB7Yxg+IKvCmnzp4NLbpIwPcOo9rFi1n0I7TgirMvl3CUuz
tzRJVjk1hzHaa5saxNesDQrcF0nrcFmzDlDV+1Rw30zltejSfR4Dw5GSdTto68DvDwO1jknNM1D7
DE2xHXzU1V7hViFCRmokBnrLXm/d3NKfUlgdgzW+CmqqROfv/jWi0orjwzD5u5RcsYEsVg2FZDlJ
K19tnb4H1IjHghk/SR8+cjd41JaoiPBRN5MkPpr0tSKBsNUe+qy+qnJMOKF6sKToGuUvdTztwpTo
dMVAqDimbAqlQxOSiOI/2tFGjHc5ASx6Or6PKCaWyhhuFS7HwJI3ls++qM0cz3/rOmWph+rGIP21
N1GB5N3aiEpX89ubyDb2sRE4Jj2XPd0MUor/nlUV+8wkak6hle3R4qzaxt+X8VMKy5NQ8KWKKT3r
PdhlRAJRczAkX+kdl41N5Mc03UiD/9SSt6J04SpKsY0ioLGaZG2mCDh1/VDOrFAtie9llX42Jb3a
k557ozyDR1vGPtSmlC2uLRaJzW8qeon8gLhf+V9+DWDJQ7xgmYYhz+uN/zo4s3+VU2j4lX5+/I9r
YNaMYUpF4cwf85Ljr5ZH/YPGBUkE0cna3LvwXb9cAxgcFZj5MowSVabF+nENoJaGoILTj2XNPzU6
GXz/366BL0/dnv/7FzmFbw5imvzQ2gRFfwHjgFHnUxk5FjNqH4Lz7FBeJN4DtZabZ/YNe/oHuQK+
HZGFVMlgTtVlUbDgAOcUQFfoq2Q5Gs8miiaoDCsWrju4XJdEJSOJ9OUCRNPIFMOvyQ4Lp3UxRJtO
Z7gfcH4Znr3VQEmxtXU6xAaxKG6SWr5RyEk2zPty0EGe1y0JRRH1rsUH3tQXiZg2VRysVRvU6WS7
picWuU2qBkoQPc4doqcfhjFaJUPf0ZWJdWDkwF2iz1LvavwGGruY7tzGzUOJNkJIyoqxJR4asRXZ
sFOScvUd4kDOxQB2EaoU11n6QPgniPSRILP0vsSx5EXTrvKqJQm0hNnPEPm3EW8wwfXjyCq8U52u
zE4jHKxUevLMizLHt+e3pVnsVI9ErFnf1ymwa8XNqClk74XzBbaoK3YfVb2mC/oWMjcv8+ajMIgk
GYaLXBobvKkAjacDA/tla3fHfsT/00fVu1+OO73s10b4aFcQWcmclb/phA9qarkvm8c6/bS6fFlA
/ZLLTx9zik++nH0uhw+7Jld2fjtIW3M8FerVQEs+GOeuJcyFoVGIUbmyCU2IGaeZSnTQlGLX9fWi
I2I0la2bvO1upSRzmD6CYc7X9micFZ90aZqMSF+x0r9Xa9JIk89c2rK8fhMCjbX45nHkeUyiGkKQ
whSRg+ydTWsbGnNx64bmdtaaNyUUuDAO3FFoO2UI7UXRwt+vG7cX+ioOJDRlxFWBHwkx5EOBPCjW
sKiVpwJuyBTfRyARfCgtEXG0MimMrbYWfbbGn+y0s8tb3xhgKa0BbjY5x3Uu38gI+az04tWdW7Kl
SmkrG/smo8qoe9Ypl5CYrzL8ZnZYsH1E6tqyzW026U8WNBzRflNnQAm6vB4rNZlbQCTpO5m3Te9e
iKceF5hvoNaDwGx17YUPzKqtH0x1m2DYkoht0pmvRrF0gI2AhVybYS3vEvFbbfE8X8y+9ap6Gy3r
72AuEF+IpjJaTLrM7aGva++M75kvnq99w95HGirtnCGlXpr7Mps2XpCQ2IDQwE7XoG/w+HpLX4oI
KD7E1c40CXrzpa2CZ93vkj1XCHKiKz0pkXMjryvhkXm1L0yywGAGdI1xHQqyNDJTcXw4RewR6HU8
PpYniM4IV+GCk97BHklJrbWPsmbQTWTVmCrlNz8m08PHRaniZ8PgXSi9qxmUpAAqFHp1PybcfWJw
0ucgusZrUeGbDkNprdhzijoRjWg9s+HOm23buuyIseVfWet8LBwVWrEegYmL7mObd4jnH2XxpiMg
75X6aCX5XjU1eHYENSfmawhGHJUn+RIKNQQbrKpxqobcU7W/iDE9FlIAYs1Y9Q3HkbpvPDpzEhrS
SF6mqFUwPisfnhovJ1Nypjxb2TnDI2vf1robjNTWMStfn62CPPUbu2bZWQAIrZr1v3niiJyaWCuU
AthtEaz99+t3tt/80oX99vi/rl8FdbgFy0uD9ccialaH/3X9Kn8I5OYmYgI6ru/Lqb9u3zlfl+wB
IGXfYS/znf3X7Wv8wfND9o74QCY765+JGRFU/nb7/vTM9Vns+OX2LaIxUDqZvYiqE2a38FIcL+Zt
UKWPGZ0+S3exY5Fb8DnSnN61nzrDNenlB+YeKB4XcCQIOkXblR7wyj2hCsiOylPtYqc4eo8tG5DT
nG8bLaQngkzHb+wKMBkF6HJBebIg2IuVsrigdc6OE7l8cKlTt60WWb6YZ+RXwy326Qv2uHJpjAvz
yoEWXcJbdafukq19Hz4a0NDRPb6Jo36sP+vPQ0NG7DV/hOX7Zt+b99a35prB/OhuUh2AhANPrXqT
bvKNtPeWLZG+wa5wgx1ZvW7BX/2mv7FuKXa3+YZwkePoinv5rrvGj8qbdWcfI3o+JOTg+bbyzrjz
DtahuXZX/SjvhrW6i1/0N9EulWu1F2/+rbzTXO2u30F9DJYTp0K7IDk3NFdhRHO10u7se+8g3fu3
8W16K12LU1kv8nNxYnhSXLLLN/WT3Uu4SPmq0QU4LmnnzJ6Ms7QXW4XcE3hwLkCRc3JI780YcNWi
+vBhQRhOGS3fSTPM0Eg+WvVmYvxXAYghz3ExS6ZbTE/rwHLMfldAkELGZxO4uyDayJFwifI9SFRM
lkrCb30ZfkKCmO+N9zg7xSCYmwWKxfEVBftwO24L1QUnBQRMqREZLPKjtuGellZFtFfjZiWzLLtX
7sdz91ySkTLsc1yaiiOn27a6wVTTkeP5RkN0SLbG/3F3Hs2NXGGW/SsTvU9NehMx3QuYhDf0ZvOC
ZJHpvc9fPydZqi6SUktd21Joo6BAggTw3mfuPXcrtu0pNm7qk3ywt/mm3JODeTVcDJdF43rP5g2Q
nSvtJA6+sZROADm33VbaNd1ePZgHaW2Ac3TDfbPN1v6qVHbGWbrmAlHO41n5RmkR3Gln/4ZfMMSu
K8/AizLWBMNBsi9TwpWzsJfyCgnFcJHeO+tiV9xFgWtfStfG2T76r87DsEuQyK3E0lyiLDM2zgbD
lbOAE7OS3Cbdqkf4EyvvJJ2RiEXjvluLpU3e8by98iayabHHHlUKVyMPHuJnMaMb716BEOkIRkmr
IzPWRPuy92LSlwZU6NG5Ue6j+DjBhKytBB3Fv6pzRtMLhZo4mjOOYPwXqW6EChX+Dc/EWPGv7HHI
oyHcjncwNccaWcw+b+GmYvYgvKdYhjk37AJxr23O1VfpeUowCmbhPUNF/0WRFyp/E+5UY62/QqyG
xsqnHRWvJrPRZEBJuPNiir+ateZBD761yUHVr3K2xrlLMBa4koIQrAkxMveRAL7K4Q5rbMbvexU8
VjfxKT9dB8ZLMmCSImljOGKLWlb1lr+RIMgDYegh2LRbb5/cm+am0l/i7OzE47xKToB52FGW8b0X
ntmNOmBeo7NFHUBmlQ6d29pkDwkJQdnSrpZefxdkDx6/zCC2WXvXWeg0WDDuywGLy6YcN8htwPHb
6lmJ194D5GlK9vyKzSXMzmoRrpXDzdON8+pIVz47yFG9cJJFMvgL3A0Du/uMX0+QrjBSFLXFXRfe
FhBQO4io5V56rTHMM7HNy5uuP7fg/c0cW/2OQq/oSc1a3ynVnpcMzmKBBFSmSNjkE8fgQncOg32q
u31in3s+CBpj3Qs/vhi8tyZa+UgC9KuQXGvog1QBoXNMzEttKqI0gqlO/WskcjeMblOM1mrgStjI
K/GArtvIekYzM0O+76r52B0Yfs/lAKPQ1famcONluTV30cIj+ztdlYdhlz8yK+EpmcjBr+WNsmLj
seUScKP1uO9JHk9d6y5cNLyiUe7GDoXsqyEWvBGCi4TIYyY0A2lbC21uuwVgKReIe5ythLrQ3UDf
e3NStGYopGfD7A1R2xq5zTlclwRon6tzf2wv6ov+kaI3O1dEvzi3ZMgm+baL7lu2ApN6tnLVxJWD
5Rivft/aBX4/G0gbMYtOo//Ok/un0YEx7Rw/Wpj/5vF/1i6W9QdccBM9pmpMLjZI3j9qF77ErBrx
pIkZYhoPfBgdEF1gEnBCcWLj1Pi0LdX/YNenowxiy/rr0QXTSvbT6ODLU9e+TJDRH0EDrQq64rzH
HluhPLfGZJ1TM5cxugFZwRrsPYeMCcugXZlwtlpGoSkVM/NbdWkk+lZT9yUiPGrrR1/izsxl5l+Q
GAzr1QZxouivQ15cqk7GhWVf09LOxlK9avyOaUO/G4gRC1Wqk8i5SJJirXS62+fGRkV/joYAzf+b
X3cnJ04PrZY694ZHrid5mt6q0ogB0jNrX8cSGo3+2OODIpzoqbegOAXNGnPJgZST/iJKVH/XgkEh
dgcBT2gvbCWfC7XeJcpAoUR2qqeoM5Xp4KC/qKjlktiAwQJuoHU2SdRcsSDatmXu2jBdSBugLdE2
zNteq57UgSA153a+yXHalsprTAcU9v3GYUILKiqnM4zY/WjJuFR9fx02w7pUnixQTErMxy/W5mHO
6CBkqztYlwOsTCetjtaIfwxkZhkPLz4+qZFEmArQmZ0bNzmK06Hzlh0Xr54QN6OQVj4uejt7G4x7
bShc6BEwN556zCVZa631QDuZTlFseq10477tYMSGK+EkSKXyiZcHSR1nt+O4QvNJV6apgiObWNVO
jxkj1eI0mNU8T8VNFpbMkLqVR3D6mLkBM4M0HY6d3ikA17HEWZp0lSojtPLwmBlIXUuguVDj7Qj/
djs4lyY/kq1X5vzW8gw++hAswVeyRVL+TeRnqn9ZWf3l8T+aJRnrF+8LBLoKR8unWaXyB8eJBl7p
z/g0OrCP3RKOMPy37LsMNDYfuyWcwqpBugoMDOaVv4RNUP6mWeKsmyJM2YypbMA+N0sVzsxIUwpr
Lbf6Qveduci5iSUJQBr2QqaDeDH0RWeOmwbgR9jimq+JG6ZUIMCPj6EXXYSGd0xD43uv/T9TPqZl
3qejcLIGf3hRpjXhxz4usNtRl2PgYyMaglH2FzGLCMm5MZw3gzg0z29ePKvZNb4Rz6L8qBsEtWfO
phltduv4p+IS5Gznlux3o5EYIhwwNlEIRsq2JHaWg58vy1hFlQhqAFhkxxAxL9aYYwgx3mQDQHiJ
5YEofOVJuc9efQz3115ZKmfL9yf8JQI8JQqeZNS9MFemBVwz7gT4Pz9eCCs+w23b2OlVZ5y5dib1
+bOkKacs4qTOayay9C+omlO7AF5obK2gOqRley0NYiaTZ5+2/nUcOzRZCIlTkteVYyPrbxbjTyOp
5wxAmOFyOYT0RGq3DYV0GedXsmgXiXFh9D38QAOvChKLOl0qxQ4BBpoS9TZGLRkN9kusPzboNpWw
3pm4fvSaJSPaGss/mAHM0BBsKU8w7W+cji3bKCH1q/CaKJTTItjUaF2CipyCoiywHek7r+iBxMU0
P8aVKVK+mVJa84o4CinRdpJJAaasO9xSAhWNI/Rdp8j9zAh7pnqSS2LHGrAUdjWVTrlHKxSV/Pwr
I0QOLj/p5osWErnJFi/yHbjew9HuirUcieuaXHgmu/OmL93AVOdpo5C6du3UOSiE1wxjKwLMJwh3
MxYGW7PkG6rDS80fHSMSv7YfHhovI3k1u3I65O0Evao+DiJxnSNBHzvmT217ctinVlaBrTF5zbDa
hpX2rQ7VQ2zad375lFDMVd14asdyZVLeGiI7J4Z/62REqwpxEQrhY+0jA9yik/ATn0/bSDREthQh
7uaxLn7vQZUGid6wLLb31Hz/zKuxZJWz8GOxNx0TXx7/8+y12PmjRdAw6xr6h2LP5ljmx+l8UQbO
9WlPxKQKVePEwGGMjJTg09mrM/ei4PteIKrGr0jjlPdEy89ygY9PHQTu5xOur6pMQuRsrolG2Bo9
rI7IpyUM5pgfgbtWwYy8XqYT0mWD5zXXmTN1I7KwKmNog2a3zNVljNQn4JwYZCxdLcGQGVApicUS
4DEP8rpJ75jr8qnDsiIF8kYaLea+J7C6m9F4K5zmxLZA9nGxoHVrWVKnNYAC8vRyQvNaEVwOcNz8
bgLA0tkYtJZ1fu1Hnc+Sn0A6SPkzJaz26eTMMZpsE0op23M9WdQmx4VpXCIEn5VDDFJOGg8N0YHd
3G89JgSJc8KJwcg3fvUGtV3GIxxdOz7DaD5oAE8Biq71nn28QVatmopV4V2GaBfSMGIuzhwiEzyp
lywdH1IfBBwcEpnkwgHWXS1d2LFCU8paTK/L3ZglGzmV7qopIrIy7uL+JffUFfCkF9tnnataO5H2
m9o7s4w6SnLiL0tTpZEmBZQQjbB86JFzDOFdJ0g69IKV1t9qMVG/g+5cpvK4zMxmoYbBuWn7ZWUE
p45pezXoXAl3NZ6bqNtX4UuP7lszEL6l85IhxqBWF1Kc3XmJuArS/ogTmRyOgiuuJB2hm0lD6OZ4
j000UbiA1Xk2lpsyMeYIEvENSuIyY2hZOqBTWO9ce6Rbx610KuXJCJMT362y3SgS8aoFBkdXlUja
huCZYFbIRflaDkLbambN2a8UOq9vxYSn81gQ2ptWrcYLjng3LVmDh5zSS7JOwEBYWJCr9N7y+NOL
el3qFZla0VGxdnKApNzxd6IQgJS8y9+3eZ3OI1NWgVNQnqGC+ufzzH4ngH49z748/sd5pkzsFeyc
Gkz1SbP7IddqmsmrGvQtW5/sItOXftaS2hTu61iy/i5x+nSeYfsgGgQ1Fah44J+/dJ4503n19Tz7
+NT5SR8rNkSVVu+Eprke8K8F8uVQPCspQyf/tZIJvtbuZFubV5PcA0OBpdVrO5NAak2oOiZpAU6M
IX4o9JiZCqcaZKCFgqmp1ApCOeNdCu+5tS8kKoiZLbpyljviSi6j50avtj5j+CAQS0sQYmkwsGaE
6PsdcQbkPmlk5XJOVfWtTZIGgVQrycoOXX+ETLCpVNZsWb5SxPMwpN+GOnEJqt7j9HmyMn3fgtYq
i8m01rbfILIzpFQvElMjAdNfZqJYoLxhdW/GFhZkHHxjxCYqXucFS0pxtIwSgWc1U5vqEOX2ou1R
h9qn1giOcf1kwC0J1DechZs+g6dcynMStPgcmQuytvAq2GzA2EiQaRn2L14VLUgxpYPDYiheCatb
hBXh5vl08oeyt4ibBEB5TiWkYdEdO73e1V2JgNcPFx6YVWs0V4xG7oLWOBZ5tGlYuNsWRE7QToE3
XIHkdiO5vCOe7FAZ3+rkjPn+IEfe3GHA2qOZVBPjIIk7wN9rTD78+pgR0Prgv3swIucb8uBFbKWH
0A83MTGkoWW6qarM9QY7edgurILAFWpqmY36mENMEC9ewgoxhgmgUNNKwRYT/TwekcWlSV7hCAWF
OTrRI7lmrk1XXo9iq1S3gtrRRHRTKOm2LEpYQd06GTB29wbjkhCdp6QvyaddVC2T06LZ6Kq2arWD
7Zy61GKdvQ/lt7DV2NkwyfPRXlja+FhVyZKEMTJipBWSub2JTTEonJmTTwSYaCQsJVj7tvfmpBhL
In1Z9XzXLIjQAwVHElFItuhvIl87xXG6NVN7mUt81xgUnJ0Wsw8LuvP3T9X/SZvkjCWkrv7zPyba
yIcPG8MmHY6IrFnTPIqOcFK6fPyw2amTSRhTrLVZyPFiEOGdVhhPXl7gSH+tIVDnvrLRdIeZR7D8
zY9j+m5jglmD1qKL/KdZIu//v5aXk8bow+N/HsdUrQC0yOYCEvQxZZCD2pHp3s2/bkF5zejbcW3T
2b9vZX9uQVWNrals/neo6i/EYajv3fFfzuKfz9ueBo0ftqBByidJVtCzSLp9qCTE6nLgHQK4D17i
X0QFG7nGu+rHI05WuCKnPsUkhGH3WUwfVjmkNsDAI2dL0sXQYiTMApSXGlI6aUp7OX9udVxvIE0M
I13Gzk1TEQLoQM6vTOgkFtKI64yio2gQGDpgbrt92MHZKutTGm11DNGFxYxBbR4MpyJLvN+kgjqs
C54Ru5DHs4iUbDNCYMSMt4n70W1wSc6HPoXTGl7VXebmZrHphmTeRs0scEiTkClVCC/hjNSDjSRw
qcmF29SsvVKxdCrpoKTSc2xAhE5fPFs7miZpRyosK0BbxQjOy1habTWzCEvrVNn1fGk1ghV1OAAK
S1637xqVALqC5HrlvUpODYmwzCybZUQOlRe85g7R1qWxcDiP5Roa6Ug73MdXahcS64aeJApeZBFG
m2gw05eiy25KkGaRF2mrPEnYvSUIdYbKXDqghwUwh0TT31QPsYPVVyjhkVhRs0qBthAxZToFvK1F
B9VodqpRXTqddN+Y/crXM3x70bJKRwaA/RrsibLDEOKfJZMXNcW1N90V1nRrpJjVixCGn3i1iAps
uVz0NlwE/UvCqxJz9eRcQSpXEUo9nJrFTOOK6riqOHQ3AfHVOjeYYT013GfshjpuNzm3CJMtDh23
XtsUayHZx6J4JFZwTYw3iGV6+Omy7CQaE3IWF2RrLWPu04h7NeV+Vblni+nCZQ7umtzA+F2foiHf
99zMg64/VJPBnAubaJRVywXu2UBF+i1UTvLnGfyaMqLb20bRZzIXf96iD7bGRVD3JESre7VIV/BH
5k1abqfnOjJpMMf02qLAtbxiPgAqEsm1lwWzUgI91Nlu5xfHqoKT1SdIPJNZx8xagFppkggaW+Mc
krS4dVJoO22fbYIWwr+k+99qR1pJ5IHYWeUaIclQHmqCQISg3d6Aw6ym1IRuRI+F+7E2WJDLO1AH
q8ImwjPfpCrxTpI6i+Pj2LSroFTJ3ibMU2FFHmnfL5P/+2naVr2fJy9AGcvA8+sv//lf11nCv/9v
esx//z//9fk/ecif33LyrH36j2VaB/Vw0dA3XL5WTVz/OLym//N/+8U/+/rrISfyNc+q+omklG+v
fzmQdYXTkxNUVsFj/Vt9bf71QP/6+J8HOkWw4SBFYQqMjJSB7E9hCzNcQPkgazHOvY9xf9bXKjU/
hMUfdfnHWe0EV8RdMHEOJ5/dr9TXyGE+XfnvsMRPT/1LfW02ThJ6eEXXtjpe8SPxidqER9vyIhH5
rSVDqcFGdC5icWgd6BbxfU7+VhR+M4NhZtDPZxlgoETdm5L0MOa43gRLmUy4wAVcWavZZrb7Esd3
qMi72PIXFpNXTJ5slOR10lqPVEnMWDWoCN2mqVM3jc09bpyNjx4w1wlLC3qXFMunwMH800Xr1m+3
FYc9pcilpQIvshNlL3zlykJqLSe4jnLbTXug3gnPc0IpCHlfw+GZYtlMJHLRi4HgTRi0ExjDQ2Tq
3hih5YDCSvAPZiIPDwU3WfKcKq8BA8S2Z6rbGxjiEsSHKmuOu7EwoVF1q8LiSQxkY1oeqTpNDrWj
Jf0orOf9eO7keq/3uIx6+TKugAFr/AUke5lW40ZKy24+iCBDN9pnLMW8e2+Aoqi89KT9hbY9G6Ti
touCpWLWdCLFwZG8XR6dmph1ckROkbNwMBF6zs0AzlcwNFa7gw4JXklTIkxS1ngUxXG/aDtc9Pq4
7OpvKuTuqEDKir/A1sXc17wdS/KUalwf1lbDAhvrM1ZByEQczrXwlpx8B8eA9BOni87G6m3n+8F8
g0k3i4JHz4IonCdzna8MI2t+qVUX0yi5i5fIpQiKvU0V6CJpvrWHyhUcy0NTbnWj29UW3i4twf5F
kFUU7/EiHrSsuEZZSsYUyza1gUlrVouOKCt6IaIMugDnNMrO1CLb3FlUWAC9DMiYCZvZkQkCKJcM
RWxu+QLaJGkpcFlC/P0ICnpBZCJC3WFA5JfEILy0RN6lPrlC2bVuJy/EoYcwEFMmYEnykAs6S1RG
5jc4+mQvkqouc3EMBj9odFO8MfjIPOdO7SCxYD31araIhbmCUYmHjzEso6wkuJ0y/BL9TtTaAmPg
ynRuGxajTpnf6M5jgGTEsNsDDMuZlj7ECDqcEbZBapA4W62hi+w9S9uVZrMRNta7zLpAR7rP4u6k
mrzoIANoXgOdNrczYSNI48nqCcYJNW3ZJ+ljgc2yNO0tHpXLriRv/Gw7uOG1ed+LfdMVZ8WKbiJJ
gqE3UT+FemPLvKG96SJMDkRD5ibXAqjQsX+zqGd8s17qgER1LjXUsysfwGgPaFQLCNMCPFoCIB2L
ZGUP39T0ogVOGgLR8xVjLk/U0kpSgbxPIFOApglgU006hmBO0yY6tLJ2lYA/bfLxVAT5SgtubAKm
FkKgZdW9b76hS4zxOv6wcgVw3mGxmycoxax4b0flnZoTJvX7tiPvfA5UkzgUVIde4J9lmRZt3ufb
728e/+fthX6BVhBHxPd59ofhEF/RUGxCjPqxM/w4HGIsTSrcxBR5n3b/vLyMP+iYGJozOOJqm6ZN
P+70P9vT7xUEce1/065qk73iQ79K+0RzY334zb9cXhzIWdvKVra2OHvKplno3pDNzVHahQOAqFbD
TjRcQo1ah3lzNPzoyLDyxeiUfewoR23wZoGaLAdPc0uzwl5rb1XiYwK8ymN0qffRuqohwyEobD3C
xLOAVVPGxqfFsJ15l5bFu93xF0HG8UbaVJqSPBIpj6qGtInFWZK9qqPmVqFyZXaSW+jBwkER10hA
lSIHNR50vqwtJMwS+1Cg9rRasWoitm2Ua4F/aEqc0WO8Zfq68BRUQVKCS0xCu+kHxKTpdSyzARoe
nbF1bcd5AYNyJjDzIZiSu5BwtnF7F459wfKRoQxQX6mrtwGirDqINrlQ56qPGE0ZT345LH07iJ/6
7N5PYANWlXnU0TMkFbhhCVx61LolH0iPnLCIrEyFiHmleM4L2pzEX7HVkpMawtTw2nhPWbfKJTLV
M0B7cMV7U6UoJx5aFt1OdK2bBgVqJMiCTX0T6eIhrrWj4JeaROaGR2xNmC5z8tEVdmljlD+MJLuV
mO8KIYXMsFDLBoN9p4pqzdD5yqlUhiseY3+yyFglWL0976ALRS1e8uAaNRBnUHkqZPLGkwdBTeA5
r7KN29fSgbULJt+sREB5+uKlBlE4lEfwtktzzDiKvW0Njg8cIRzSpr9An8KSJBaAR8zqxqAzLVj7
XSNIn6lds2yC5FKX7lnQDYV8DwB0l0y7yHiyrpQ6djH1zpGM8ygnCgMiPF70undGqp5Tp8jZgUTB
Is8sEuBMoJ7q2snt7Vg4q8bRTpZinB3PPxeesrNGxQ1r9cacgB9GhasupptKwzujv83DuxacFakf
cLnILbHtfW2M2lKMcrrve725rQr5lnwyYVAkFfzfUrrNk3Iz+B6qWXtR6TFUNFCMAwkgmFwhhMn1
zMysS98Lbyrc8mTvnCp4oWHNT1PcvoWOAJ11GaKYCSzW02r2FhWlCWZZeWbeBBDSK785YkSv05DT
BL4w6JcgoYP1mFY7eva5HeiwH8nJ00T1MOBdMXN5ZdYSYX1SSSzaeFLqEQR9h4ou9Ju9zYaIJZRO
3vxU/xHbvCglsjR7TE7a0BMXEtjwJ+XuNjOrB23EZeAEEwYbuGsWxETxEZajZi9S7Zgzjj58Pfjl
RT1X+/hyEt50Hvv/nmz3ZDQvyt67NMOnVO83LP1mZfoyDjbvGTu/1+GCjiOYBKE6bmEFh6HtHxsB
QdTjj2ZSWiQnKVZnhi4vk1Y/ChpsB+WeTMp7qsn7zC83Ie2zCV4tYleXWWgXS2X++95l3Cc67GEH
27SqmAyu/m20xpXw+t4nbr795398b2e+PP5nJ4Y8D+483/idTs8t+LMTI2WWWw4t3o8Qkh+dGDcW
Ch58BvgJuAmnidyP6Rpfoksjbpb0DYwL2CF+4TJTv6r0vvzmX5kmpUwfISRhrn0d0HZaLypgohJQ
3LugdoNszuDAynCIFvOwOTJ/wTPtoV5em2TrYDu9zFtIHwhvY+UwJCkco3Tmg0TQ737vNxMQG1VX
aFOAV/5bWz8ZSL6+mb48/uebCQgwLT0o7amp513x870ELQB3Knl5tP3szT4VRtN7D2mngg+Vt+mn
95LDNADcDm9QjW/9K++ld4HDp8JoejN9fOZT1/9hUiu0WjQqyqS15lfzVFdwP73amrIjSIvleMmu
2GY2pGD5HpeF4T1WUXuncSf79rNB96dQ8qids5HH+FIdZILg2YDJ2l0rfIAeNTCytwIVqT4MOzUc
HoKw2skqxBgrdqNazMqM3F0RuAM3mVG3HK2jK6LyccgIy7RIBs2SszlWN0Mb0xixLbGls4UkiUOb
oBay6zU3l7nmuT2ZKiwl39wSLr+tFFeWemnmkcuaM1ME6Y19GmoxJk0fRJYYykWpT9G17bwt7Y3C
CJZd1BGi1CHuw7PlSesqPtYagBNTIlPnMfDf5AD+DUxCspNhudjE3c1qFWNImcP0b2AnK5Z0gRQ2
X5lG7HIxrTUDCgPsj75+7zExWvY7YUG7Vf1tkfAjmmXrJKzWDg67Hfoz2GgNxH3vXIlx1ZIGS3cY
6TkLN1RwzM89YzGtypxk2KT1sMi7eFPgw7PK1yIYN1Y3FQdN85gN2nYcohtfGhX4xsXZGRGqo14P
lRwvuUFMYbMsFAS5zCpaIASS1j7TkfozwCV0z9VGlbqdPunEElk5tzW8BC+eR8wgzHhYEoV+E44W
+3l4kt6dWWXbxgoPRqTPNadYxbXC0AFut6wqaAOsWQfvs1U7NwBoohu6W1rg7pzsHI0sw3zHNfXe
DeznznmtW81VUjRkEcqHYKGqMuYlaSG48GK8fW16a/rSOcnJ59CYSttoQOL4ORvSdaLARAeg0jrU
oHW6Dbv4JFTsJYaBezLLWzKAlWqRp9pUy0JLz3H4WuO9E0o016n0L/sxnY/1h4/V+36MUBVk2zjF
NaZzfIA/fqy0pBj0PlFYRheYcocuuLCoIEfTJ0fNYbcKp5iJMiOB6MoOAbdayh08rGedMrou7w1/
yK89hi1m1qw6plUiZ+otG0tUFLMsyZY5cNdRyiapzKwEb1faxjIQ+rzCwSIxe471nAG0sFapXs1r
LM7A8ucNBT2o05OhD8t6ijU0MJRVM4kFKMOcRWg3r3WXv/3WtwBDVuR4BnI8jIv/VlJMGaJfboGv
j/9xC8ho+IFsGqaDPRBy5gd2DGIwclMxSr4XFO91w4+SYkrCmdQRyHTfoZr06z9KCpJwVIUFIO8t
hfhUGt5fKSkMhssf3q/v1dDHp/4VGmAblcFBkBvrSmsIZ0cJJgF0wbp4XRhoHchLYFOMOZ6eOXzB
hxxrPsColV7l4BLHs6zkiE/rfVDeheg6i3y46SHLGp5zrDPpXAc4rTlddHAxgX4dWQe1zJ8Smzmi
MK0bEbbHNtGLmc5K3m6wsEuK8ax7RHUKGCGtUFdJ4GyMHM5xqyIhYpgk2coZQDFdqQUAQCyDwkM9
j0NszC95Iea+E92PCCdtWM0FGALLjLZlnx6DdFxWAWHVOoGTDQbG8a7EnWfg/QFJs2onANoErYF2
0mc6QYM9Qoxo0wb1xmeho0rmA+LYmZ9+ayc1mBWCMgZsE+pPZpgeO6tfKi3ARxO0jcOQgUkx4emo
N9+KBmGUc1+z+XEGZS+xYZFEsBjLdJ8UQHZqw0Ce26/hnt7EQ03Sdog7qeceSmYNlm+n7dYTRy2K
DbIp5NsilC+rzAtn+jTTUvTgNZQIzagOYXYbRgFYsPzGp3eLldTtLegAJgq6gB1b7+/0CrUW4V4V
ilA36vVdFrZvmTmGTAmCx05tb2LVP5POsrIU8teJsxb2uECM/GRiEB0Vf81JhrkKuWzLM4jAjThG
C4g/WHYpL1+bpSjdSPOS8AbAw+tssU7M5KUjILIiuxtuE9tZKyLKiGw5MmXhdz0JpLhR0CwklX2B
EtVvvdkfq6hexpN3X2gMECgGSrao5rIN/dtKzrd+FLxFeO9DA7FZfvaN6lvsWGcFQ5qQSFG3S7g5
XJrD8Kj4YqkxoQhrtnwp7szRrha6nB4V5HuDkq5GANONr52bPl1JpXed9NFCsCEYdIAtRnuWnPal
S+8HfRegRBs0xvTcgtO8155nur7KU28fBc7aiOqXSKKu5iarFUydrLZDIixzSHxGjApHPUjydTO6
dXZnNJ2biWqjMExHWUiWaQVOFBe+I83y+Hasql1UbBSWI0M1HMxJyEEAybXStrsBcJ6oHIG71SNL
PdGPucXfP5O1y1660Ib6Qk2+lWm08L2rwX8qQlbaZYWpT5gIF6XF733MTz2ahctL/86E/EdRhv1l
CkrJjJz30+M/HPMQXrByIBH906r1s9oH/AI6TOWkf//ax2qfMZIKKdP4jlXmcvhxzNM5Ep8my7jX
31XE1i8d88rfGC4+PHW6ks9lSePnZtIbpr5WUt8VBUVG7c8s3klGLq0VhT0C5VPBdCk1UWbK2n2j
s1wra/lUx7wlq6pPz16hhDuFiaTfI+dUExmcuu6vS0vc8ImFhUQMlGGHTO1y/FfV3pftpzSy9mmU
7yNchp36Qhb2obPTtS6QqGsgn4hghk3T7+tQOQ7iTlLLbamZ94PMHo28ldLJ1iYA9rBm/jQxOXNl
nfUlpHV7n/U8XV9e571x3ZVM//1u1ejWrGG8Nyos6cNslqvhRQIasswlzlmTCOlTBi3Jqp1DpReu
lmeXklV8i/1yV3NcycAsEp1Nn2JdRoV5kqk1q8acW2a/TrPTEKvzoNfgnSRuzYzTI6yW9SvmguTW
qG9D2X8uzBpHvy8IQIaEJcmEm/V7afrYBYq3TANalFomQC2OiTLuo51ocQ7YqDroRNzKIM2yRGUb
VIztdDJv7F5ee3kJM6N20K1g0rVvNF45vXP2luQtonLyahFDLjtrW0pZc4DeVeNtYfQum8MpUWdl
xxrA/puogSTl927LrKuxCVv2G5YsL52s4U2hkxrFMmzI8Eq8uTQ4S8RHC3DFiokYDUiPpeBXL8gw
Er1bO+gE4MwUnJ9Iwe7t7ERFz3DLOUaJBN0zuFDhW1mtfSw7adGk4aYjV9roBQBL0y0S71FI2T6o
u4WW6jRNyQUkGdcXyQno+6IKCTOV2B46Ftu4JjzbNrabwbsyVP3O75sHSDW7ps6PZorNP/JGN2bU
nakhOT7Iz2DA+T2YbuhCSO0XkKJN0jgN18KkLTziOWWF9/WwCDTHjRnhCjtZp135aDekchINZYZA
QBRn0jtuGm6r0PZw0tTJ1me7sqQrlOgkvXlnsiskpv2yVvspNFR5qKvMxJGorQYndwtPG45VbIa/
9XGLUYx/AP5Ok7N/08ApMofW56r6L4//edwyAZEtxHWsd74TP34ct/IfyJRlHcLwn061n8et8QdK
LIRw2ndVxBf6MGY5TmjDsOBHOr80qHv/1b5U1R+fOk63z8dtHGspOuJmXBupdvZy1BJRM84DIQ61
2e69uj4bnLPkxl+ZHLw+IUGh1MJptyEERUl99sOcWBzRdjOFTEeNfPQ0x0Mr4V5m3P4MA39RlVTL
mcSiuzBvVNEQg5FOUtT+MvR7bd6S6A2hSrnKrfK+JM1jJvKGT7qF05vBBtt4E+28Nz4Uza3SAdjI
k0eV+aCetc+OVCGikwz2SUBZye0IEtB/HRHcEnjBaKIG6wGtZNGQIYv0CbsTFfjJ89WrXLYC/K0l
3HpZOSalZs1Gq+ZEhWxSDdZVHUXzIM/ucBbMBir6oShdXR96Ppas1KKG7YnIk4uhAXQe1rvSY1pQ
lc2MnK87dvCQqnaAqWaWBf9VZTpVdv+fu/NabhxLu+wLDf6AN7cgAYKeFCXK3CAkpQTvPZ5+Fmp6
JrNyKqqjbuuio6MzW0qJBM/5zN5r15sh4PAbdEez0GSY7DcEw+owWokoZCP2zIQsRgs1uQbg26S4
eRujeAtE1a7B7pucF1JPxaqE61Ji2mL6dihCEZfr4TyWdAIS7D4C8WgJUvPopyNOO50z0LzVcrRX
MaLlWfUQZuCQ9BjYR1uD4Txy2D0BfH42p1OYzYekJgh9nCCymZwaKJosIV2hJFvcFniUyYBbQAgG
lxeIkIX5J0/prohhz+s99MTWcmez55xjg1gzTxlY7bHUUanw9UzBGqKttAlbXDLABBmrR6wCAclj
8VZIRkhYZnjCLeKNApFRDEX03Cdj81mcmlumvglMRrKcuQuBWYwmbUtnFTpYbqgaz1IaXFJdpl1Q
VoZ8ypv8o+h4N9osZ3JTQkZCSuf+qwvK5XBDpcv4GE3B30+PDaq/30845Fl//vqfJ5ymUPkxB8ZG
pmGw+Dk+5oQDHot74j9AwV+IATCNFgIhxx8C4T+Igv+voNQ5/JaTTzXZuv9j04Uk/oVPFuQShFiO
W8bZ2vL3v8yPzaFp6y6XqCjVh/5F3ZCFraak0+E6IjXB9t9q2NcQkmWaQkZNot3yeey+VelVzvfJ
fSKt1V7omPidbIUTCpLMlvBonv0ZDBDQIoPnbF0haux3dbJSrXstv2cV+tqPInxGer+eYakI6jlu
b52811qyvx9r4SoQwDqqdrBBeGbGp1hwkmBDzDiSdNAm0tX3Upujc0auSdSEYlPI5KxFvsC+YAub
47NkXv0CxkhyraL2Iq8QWZ7Vq7mdP/C9AY13mxV2Xtcy6oNYpFd1dILaRREmePobBWFtbEeMIduR
iWvtCrrX+RfUXKMLfcOUHoP3hE/6jtQdLXB46bSP5ljs4J/t/V39WD5iw8PFNjT8ALgDVlVG8WJL
n8E742QQNU28UboTCJomqBgiUv41ou/GUsHlkRpHX0yfCSQm809XD+Ja2DgM8e3WOQxual/G1eF1
xTBgf0Jxs2ZCvD4RLGVrqycntG/Ybp3TcFYcySF/nJV5ZxNt/k00chGuOmx/4PY4xfhTsHnrsCYt
ywWBJLG5X4gsKyF+06bTkOw4fAfi0o38LJvpOtWIZpm31aCu5boF5zohXrUbZ6j2Vv3YzG+MjRQw
2bq4HeF1G/sA68gMTuAYB4dR9UjUMNDSBt6U7IUEopIpeIk5YbCF4xY8Z9FLqkPTJZ6jcmp1i28W
IRHSq/DLD4tVWnq5NgMj/Ex6cUVlF8ENnq5D8TBva7gGhoNMKxVecvNRSOBfNTdG9C3RhN1w1DWJ
IQ76rPG1A1WHmrch5mq8M6zwZoO/Rj3Hytg1vGSnDzQbwBO60Ctv09Fy++10H+4Nlz4K58VkA1yZ
KdEaUOa23gaedAhlYs25xleoKfrbNG5l/SST6GSbd/1e/wAnR8pY/Ti8Jw/JQ3OXSSWQ5DWyeeET
FX1+Ee/lDypwmJBP3ZvxnKGSHSDJNrfkqkkr378zeCvejA/xq8MFmfAcOemn/h7HttJD/YFGm/uP
CqoJsYJox6Rno79HzPuq7GQx4ZoKZn3nEuzN6BQIs8yADJ56n/MAdHlnEzAG6QOVNoN21UOerOL2
6XkKIIBGyq3xIQRGix3oMymPZo1r+tCxHLFwm6PJ9HT/AV6yAtl+9B089r1bCV+Yxjbo4YS7cO/g
QIHHB5qVHJCuLaKSyTXDB2zQ7DgvbRut5PqaNZ4urQfk1jkIEl7LZlPpZCMGhjeJ6/mtPEESnNa9
06z5JupZ23BqOPg7MwTA/cm4E3g1RRcBTn06rtJNtVcu1o/wyXhNO1YFNgQQ67XzUJqiurbDTb6C
Y0XbcA2vw3MjIjgDk4k0DwBa4IJESTbtUd3nO3PflNzce1lFcOKSf1hAMx3wptF5rNsYX8CW9ch8
1Pf9MTvHfLvg5qM0uhg7vAXFY3ahLRbRZmMgZ4Zkf6dEFthI9NfROnUIGlsherx8W6E9uoE3E6FT
0A3xUPhnVm9Fw5Bz7WO7JKIFShdMJSR2bMX4xS4mj/tXNdAHhfYk2ggnRX4q1JyLz4F1Dbe7pJ2U
4U0+Q+zfZFvw+67i5DsQR5mre8Wa/JpHMSTG2Sb8IHyIHquD/Bm+Y5/rXnL/Un77N/mTp4AougZd
wy70pkMLquGou8JOcnxbdfNTehL5wBR7WP4sKazaDR7bb/EzvGvH+Zr4nvU+XsPvLjpwBlyFe773
D5bT28nROgkP/iXYaSrJYiiAbXaR5XDPnuIzq0F+p2I1e6RWeubWcPyD717mjXoWjvG71D6k7/F7
1LPLWiHqIBdN32Na1Ugk+oy2/N/WwYaS8zmp7C/2dRdpXyWb6iv76p9BYbYfYrDrP9iVjfPCCFN7
WNbr8Ga+8iM5VPi6O7/nmwJ4aCM7Tb25Cc2b/yyTF0r5mtyF8LsF3+WwlzG7566nOw3Xy0qOyI58
LRfIfAm6qhw1cuUmo/d2WI1NsALlU52zN300MTQzV1iicEFa+j3xU/pr/ypdhMNCVmOsAVBOeaVl
VS7attpne9IN7bbiouPTeQJUc6mI684PSbNvLMURumOXXA0QtGAI/TVcU0W7yOxR4722g8zZOAhh
WD5xTvK5fTKY/Rt7s31pSNJAUMRnpnEFbgYwN+8U3lyuI56G8zTsdf2D1KV4AZ6DEnLEdGUtiuXK
ImoOCkbnoAfS220deQWWt13xUmTaRPG/68L3Yn6OoZceSBBhHNscquhJLx/h86KgSuIN0eo4eRTM
3gF4X3GTS9c+GJG2MsqdT3nX2jQFOt7kpDjPE1SOrzK81UDEwm9V9Xpk2JZAvvKWwUzvDGRfQC0N
z0yJtGEXUDx/DKGbKVsR7Csxhj86dgxMuYAUz+jdV4RsINb+oa3x9w0Zkp6tQBDXTjxp7ar85EJi
ftCM55hQE+YvX9hK0AzOry06bnQZCnZLVxk36OBEgy03jhCehYfmOZvXfX9kdMV7yOwsPDZeCGRf
4l/eNPouje8aeWcdLhaErY/TzHrFQ6NtqmeCxZT4MwZ3oV2QGJJjnEUuWV98KVtHadwARE20I8+E
lT6r80OcKR+6Up6slCmP367jmJeZydyhfLfKSwHxr8VO/zCUR14pwBR8qBn1+dyDWKfkQ3GY3Pik
ftLNEP68ZfARMHFJ7fxuXPlcTS/xOwtoB/vlbjzWbyOojS9/3zwmPzLSiKHBeqYbvfRvypewiy71
Xf7kCcm/uxf9HJ+iDPXXqnyXX8L3rFu1juhyau66bf0gPUENQjMFyLoQP/uvyZue843Gm7CX0yss
DQ/h2YeZ2elRK22ECK6wwBiJzQ3WLF0lh27T+JE8a1uffN119aGtjQNB4rZ0UbbspIk92yi8kjZv
SP9d5xv1RduRFbOrUAUyuSOG2SlZ+izrop2W3CG4t3DalhH7igNV5/P1QJGAMf/hR/asn9KjsM1u
I4rxXrWT8+DlG7LKjVeOZZUZaUx9tyq/6i9I/PqHWK759kW7ij6x8HBxMHPiuDnpwSlKHlbSXeWt
ILyxY69uC9/Su7/vbnHyQ99Xbn1q3wlCRrXtqQfT+3d3Yhj88LzQTxHFweT+b0b7BtOo/78T++3r
f3ZimMtZ3EqMvZc0q1/sOWxwCbJSabegfSDW+XMnhkJNRsNs/ZGChcbn/472We4SqKWRU6IunNx/
JuRhU0Cj9ZvlUv/lRzf4l/7UiM1F0BUMJ71WVJ8CC5JF1Zw0XNjpJO40wNxZUL52BuXvhKynYoJe
SiNDHVH21GJepSCORnjnYjxc4EGcg0ZcG5mKG21cqcXk+ioiWPyb6BXZ2VZ2DQVyrM+JmK8N8HBK
zWCUZghwMwyb0dwM/YMmBl9sxVdiir+MGdBsh0R65Er/JIQxLQDjlgQceKeV1kqJqJVLko7y3Ctz
TNtisKkRANXqV17nu0gzVyNZgIK1bdrKG1q4ZK3iFmDRVDnY5vR8BucZ5Ghcg/OzDyx06uCUNIQl
roGtnEQmNCulG09S37gqirdJvKsUrnmSbZh1ndWU7hDDDLknBxr8tRWblEQ0okpnciUpzIKJVw16
VwynU+yX62a+9GL/3EHRMYS91L90ifiWACCF6r7S9fqk+giYq0dJsICuIY5m4BQPJzmQV2hYMK8n
a7ObdgIyKenaBpPbWOY1mfo9g5eVGtb33jd3gVI/1z4K0VLqPZSF65ytIafFALY8l1mvTMlGqvdd
yWH1UkBx7QNqRnH4NuVoJ+GUZG63Qeh9taRhlamQPHdmNK5DI3pOZpAibZ3Yaa3vkU26PBpXXFjO
Irvy66+Rmkqd3/XiKWy0Q1hq9z68jAvZyt8NxIaEI2YOfbohMGc8957n4VrHh6NQwkvNxkRVU3CS
Z5gwrEx2p8IpisbJunQ7l/LD2AbbKp/g/vt3y6Ax4P9eJfopT780MoGHqti3evtWpYk7Dco+ELiH
03hjxf2hrLgRsvpiLvECmP8l81ObYZ6H/aeaRYdUpfhhw9la6VNamwh4k+2wHLoooCX0Sn58abpq
XUz85uY8uyh9ndSUtpFQvXYCUWsdKoclTWWuJoGJ6ynnlYcqsF6eA2sUtzk/h6lTYDIQVcNhO4fR
61hGtyU+DHaMk1fjqZqk+yy9RtzDqSifBYHonHa+xDGFaYOKbELU0AJvIp53Gy71PQWajr3GDJqT
0WWe4lPUycGuSHkrSGJB0GMp2WaJHc614SYM4Rackef307EqjeXLdlV01dlmyVZ4hjKFFVVmRoCp
RtN2zZScgdjsFF/ba+iiQN10Cr7oxpPhpi3QWEUtT2Feo+y3bgm3/LQgfkZYP9UC/UH6cPRHILhd
b8saQjuJoTSqu0vNkKJhB6Iiz0pgCFWQVwQILD4kFompcpgeGvgsZHfiViNgBWyLAb/FX0AuicAs
fEG7FAvkxcxV4TuchTdVi7pz3ulEQlS1dDFwcD9mWbkpkugSAoj1cwEKA4o38WD4w7ZHfThnjdM2
1RobkC2Wmm0yHKXJSkIvERoPttoPS8ZGG8jlvkBKNy7TBQFlCYFBUijCci8w/cooOGoKXW0/U+NL
LGy4fFuCZ96NrgEhrPJAjSTf0bu3w2kYiAi0mHoK8TVlSBEvSi6mylbg26lWXzHfQNXVEFNUm2xi
8iWauJAkdvf9fUkbLa1xw0PxVOFzzsm2Q5mzTmmCa8n86Ov4PbS6/ZykK78vvAGvQ80ONqXuqaTw
NExv8O8bkYKpeotQEITTxpplj7tunakzuQ71a5F89wAk5VrYDbgJZT0FaSY7rYySp4HJlgT7Lque
suGloPif6B/1rDoRXrpGcAS4nIFHBmcsJffB1ivUgC1T7kVSTA66H8y4tnGPQVT/0EXBRdI2SS35
GuVR9im1hBhTtpCs4jTn3e2Gm9S0h4F88nCOnMwk2tlnR5zSf6baXkwJexO5XUxYc9PHSM5AM9V3
XezcSSAi1yAhEP6/05gKpNGgJqv8rjTUWhm5clEjvxV15HR+x1C/24TDst0wz6Y8HHplemlB4GnJ
+D73Ov2gcSuE3Rh+IG4ZrfEF4f7SV5NE12yHNrjrReXNYbE3VDCYy/AIoLAcKy+Bqbsa41tbpHbv
Btp8f8Q6/1l02cGQJo5LlCRx5igDAe+5IBzDiTimtttNYQj0Y96MI9TwzMBjWYwYXYYq8LQoXLU+
HN8mdsIQXMyckIwwPrEph/jCEJCGeTGna765ImLww5rbS6yh06y591Rxfuqn4XvS5rWYRtvIKLcC
lxXRCqtWPvcVw7i+XmszzsCIrKaBwrDN4I8zfmLVbLNXf+0NMAM8mEHNPdxhbgq5gAITGjxnBd5A
L66ZPJipTFQUbBhbrpbDSoU6laOzxQfLb38sdejcXfSKh/+qZfXxX151Lvmo7DmxCYl/rxuEhPRX
Veefv/5n1QkPWCJm4I9Z/Z8wH8z/meP/RH1Q6/7UDS7j/8WeTo6q8ke6wi9VJ6Y6wMayrLM5lf8R
wFMz/rLq/PmjS7/Jx5G6JNynreplzUGUH8uIY5cQTxb4+FIDNkbcnui9JvQjeKx1JWXqsjYiDVaF
YVekihr+mzRzvPEfEtDSWrNlAX5jPGMbGzg/fgzZfsi+h2I/K/cy2Ez5d95Wa0X66iZQD55kmV7S
gf8VPn3JIxwtJMBuSrzpu6beiLcRwA81+uR63k6cH2Hj5cFGjhuQH+du3gKNnPMnQWPORqpz9IQy
UJ+cWnRlIjhHy+3C7ZBdtEM6UCogagMTb2LaLdAVHprBU4S9FVnrGBJeC7jXI4W4zMjvDBonBwdJ
cpFgYheEqYe83UGOsSowkZH2qr+34SmLvG1PikOwQ8+YXCVmG1xPJIVdXCXC+7RFK9i9hRrpLOwj
JH40tfSk5LGM3bliWlztsjlepfl1wU2ZuDg4JujJdfUi90fNfx3mTfwiW05WHUhpM23xPpPjszFC
V1RP0RUCi1+8k5fsi9gCCTzpuke1YGpQriOA5zirhVa3WQa3xW7GA2cAJh0c6EgNxym5l5WtaIeg
O1f9UR53/nCth03t2wohOTEmS7pUhQxNXpUSszwLWda1m1JjvHQ0MGwzlMBa56+yTbDDrv2prtOa
13eFtc813P7yBuFo9RjZxw90+rZlvw3OuBYdaf2GeNJ2C/ulXd81W928jK5li6tjvRWdKToGolOZ
e4ENyMgmpA9ZOTUsTkszgbPelXbRn+QO8fMmSAiAWw2MGXhL8CfmAPE5EjNXxZLNRf6QP3Tbact8
fFcf1Q8oJyl69XQVESbNlzXlY2WdWyeptxm13ezpiSsJB4kqdSfwZZ1dvcwbGH5DQsPh4Jy+hrwR
koPZfZW44Y6I7OnD2Krn8BQ98szGFLVadCVWTzSvU3xmwGMw+vliTsQ0gwVuzaIKQRB6dbvbaTfc
4Crh5tIaC39PVlx8wqpBeg5bL3D9lXAVhccFwiXvo/bmkwDOngx0wjoPn3XxIyVpVX4n0ps6lgar
BLeLFWIZ8zCbvxfA79HW4r1mk3V/nf+Y8KA1J9LoJvs7NX9l1msB6h8hpGGAgzdYsABi9BsC/a/W
5kiztJZUF83WnVeOD9qp3Y7Ug6vwR36xXGOfJD/6m3YofxhEBOk2uohiybizw1dX7x+i+lRe8FTE
iTfk5rE3ku/ug+kOm/T1IL33MUueNa8MC24kuN0Hly9j7OSm8UyP9/YePvgvwWvzOL5nKmRtW6YU
zJ0GSItOLhLF7aoc18T+SN0H81dClIjdyB5lArpCB2pOMp+aetv5O1b/q/id3z8hIjNblw0hkXu+
DZmyCq7XH1j6hfYzUGyFOXjKKfhoml71GFsrgRIQFwNJVjYWwaZfmcLT/C1vgzf6ofA2fjBhxB7C
H9MWy6uWEVhH2VS2LErXwdO8lJQ2gVT0jtMP40k/UGxXL8K7uNUc5WQSCuJF8WGw2LO5U3dVuqcu
PixPL2Sz0bRHuOPGaBtIdK3TLG18g/eQX1zcRJKrErA02cIbutJ6fAW/gDA7ZNKZ0w9k53x+UzHd
jh64d112uvxRUB8xt/YF6UcUq2hRkV6vFGwJLYGKj9h9Bf1SzRxsxbFKebMOjC85CZLmM1R5ZNLv
GStptJ9zfMNPJllb0VL52X3Du6tHK107coeQvbAIaRncC7EjhspaLwpPGdND1ex1Q3qRJ5yx/rqB
pCADGh8k4xBSoMb95Ij647+7+sCtSFWuGpYJxPa/zbyYDP1ZXwUk5s9f/7P6ILgWdRWC1d/yCkDY
8icaIbT/SVti7/+z+tCQOMg46ZADwkeiZvhZfQCL49sZOPpFNFv/qPqQtb+qPn790RdXwy/iA2PS
+8nQGsUDqBiyzELWw+o+2ChZ8a7IRMeKA7mt10QPnK6YnVryX+u5Wlug/rW8ddOc9buVurFO9hK6
I5nPtkLkqy8dw0KgL+QzOYSPAVmqEGEtrAFlfw2p8TOr2w6VyRaGYEFZPQ2l6qZ68lA1/a1u9Fuf
+m+qr9q9xgg3tmQOzNoVrdjpDNA0DVlNvmheIqZpksSmJ2C70L2BLzmJerbpK/U98SGmiQU8Kwj+
xBwajbQOSvlQV9VJTxrSxfrFF7Su8Qgl4uSYOivP4BZBFCn5zrM1nPR6XCHvX8nN3dJkog0GO+U+
KWeMyLX/YNbJJWmrl5Tk1ElRDuHcA+6wnodkYUSP7pBXcGWTlwGxFpyVik1RH0KlKcvHNgqcrO4U
6OD50STIdRSsXdG9SxaKsjrajEF4EyvaXXHmssIF6IqDtImrklFX4IxxysVCeccIXF6UZozW/SS9
RvCDakV9HTprnTJrnywVXgG7B6UjmRtNRpnzQR+OydKPDDnXWP3A0JKEu+khUY9lBPoN86FKDw4s
eBVy2KUJQHIpmfn3B9wLJnm6jDBKf58o400gydWve1YKCLwkbvo+oHnFz5751qptZ273ap+XP7pg
9EyrvkwK8tc5RV0K9yF/z4nerorkYcrIzJkqRiFDZoIzYuOSiGiBS94JWXhJE/E2NfxWorE2SQc0
g2BXLbuCGepDlbAjg23c0dUp4zfBlp6lVF7Ux6dBu+uRymmXU4YSGmXKjGflaZ8SS1NgxZRU6wxy
wy2H+YgC+zmHgjzi0wOD4Knq1YhJ/oqWI3tm7Ih4Nh1z0KM5PD06QFF5ZcL4YFFkx357hI/uttW1
Sa1Xla2fAehrVAWvNrPTkGtXRYPD0/8I/WFdibfShw8cDqxCEDQEWBRHQv9IiZdw1Nc6WUoYzZBt
r4O6RsyHBUZg7UICB/BV7Jaa2/ca849vXRvPuV/U9qzLh9YQ99kSiG5FrmK9iBmXXzxrP/SUqS/6
IT5uCNaVlRjAMkNK968+6w22EIvtnVwHbIb/5azHaf77Wf/71/886xVDJtScuQ1rBJArvyrNNGwL
MHzxry0G5p8HvQpoUjHQf5novzjNfz3ocT+ivuV9/cPX9o98C4vz7vflxq8/t/mbkHZS1BG6S6wS
vkqtmRk5EeFmDCK89wxS6KrEQMAt2y18EfR5jiYBPyQ8U8oOYtW4UU5pPL0SDP1tmN1hTjJ3SBnG
Cwm1EpVm3ozvcPBsEBmOXzYB/YvyFVUsAvJTV3PYoZwBDIzdIPQa69YIJfUy0Nk4PchjfdPSno5I
KFgkt5R7DQAMksuYr2cgLRQrOABzIM1N3LSoPFkTfIJ5crtB3zZ41goZJ8MipG0PYz9sVYl9SfJt
0LXEPnJ2AnN5a7a+Bp08Y7ndim6CkbcNx1VI1GfgT+/k+e6i2nyo5oke1KwOGmtOzNSP7P0f05Td
ZGMSq06Z67OXkSVcV4nqVqXbBDnKKOBcgpq+xEhPyd4Kdjpx6h0D93EInaaskd3U17TmRVGjDtoh
7EQtOuj6+ANixTB1IB4/+4I1RwWrLTuwmKgXNnBWW4dh6E+AYo8jjXIKhjMQv+rs20hehDZc1cUI
Lo2AD4TRRrYT5WkzSwL4mohulyVr6Ze1rWBsWEXEiuZJTs1b1eyZCowIjKo7Hebj4My8OLXVfePm
tqWe0nrcGwv9aTTIHkWsr8Gt4bUc4Va2lNadwqGo19M3pq0XKwD+KZ50bGyZ9R631mrQgIUtnJ7c
P6WD8A6ypl/IHq4Fi2Thc8oQXcJpdjooQo1ZP2PUx0wtnQk5vjWdvGkIs59b0J4cs4JAoqpYbAOL
ziSmf24181wLVAhpfrYScC1mcKgkAo87ncaB7qkt0r3J3l2Y1F3Mok5C6GtF8SYpmUVmk5OXsMnY
dqyaUt/VcfwZmswcY13ZMCncqFDMDNqVVs/XadJezCl02mjaTCkK8NyHSqpcwlpDeYWqo8K+JzMW
hWda6ySVFdKunOs9ccXkxPt2ZyAlHiLa9wIhUvuhtapTGESRAYCsNOuWstvpaJsxptgCMXgZ2oha
i9Ya4q5KTi8Gcrp2CA5GKa2KQd9081Ntvgc6qCIiLWGRekWOTITuHJrND9HPVhj6BLJ6YyM/lfNN
KdjjGIlK7sm4abNm0/cFTz0pR7FVObPI5faeKG9BDEsnKb4VdTiEuJo7P3JMoXGRX68nXDjjtyBP
aOBsoyqPOpm5rSRtmvZY6dYp7a1DmBvdNcesd/9fhm52hYnl0xurneSjyqe3kQ7/3qsGTzIsSpkI
Cw1kMDa5v79qzOVM/rWt+Iuv/89VY5j/I0qWJYvcDJiYxV8iXPmrxcbBBWSgiOZa+aWt0P4HwJiJ
xnjBr9Cx/ImJodOM6GzhZWgaoqT/k9uGFue32+bPP7ok/rZKz7pG7QZjrj3FyHci1kzdQJ+Wdq7J
XKxRMNFGYsGydrw2DFs4C3ZJMK36Ttz4S1BW264SNcAH0P4oS5N1jyYKq7Jgou5P87MIRdMJhPAy
SdpZimU3JrdMYeE0ixNaFSaU8UMYLT4qTCBZGjCBm5nS03I9FzNrtARtZuDLD3OgPglmy61TsE8T
oqZYyZl+DyU8G3P0yAWPpT/JXpuwYhgxTF43IQoccnI702y2jckifntgtDE9xH5RsuwOuw1GgUMs
+evKn+xBKaGisxASOPSzxvryp/5HFgwffMIYVTAG6YRvEzfyqGLFqGSBQQYLNlNWHsUWc1WikmtZ
99dJRxFD2B5A505DpQePj3+sx6VaIwTL/VVkkbQubAE/kd4uw1vKqKFpEorGHsudph+AWtpZu7NQ
GA4WebffVnKi45Pj0AnmmwwpUWRyl4GcMAbRVZqnUdxPZI6yypMR0vb4DuUAu56+NmVUzVVhUxaf
ggm68LzVm1MlEy+aonyMXy1wDRnpzaTjmmpVrgtZd0sD0oiWQgA1oGBGKNx6Bnp6j/xSaC9SXzxo
VefIJEHGPuniHHn/3lODTyirdB4udYkVUww2HX8rwFk+xb+eGn/x9T8LVJmKF2y5JbHB4GD6tUBd
amFmDZxXC2aBv/pZo2oqJgnqU4wUOGz5q1+GERw1nBzi/zlt/tEwAlfGb6fGbz/6Mof5dRiBVzuT
sPkqXq2lJLjz8M2dltOETs46jDhEZNKbY4k/aAhPZlCbCi7/G7T5uBOID2tBm2uV6IyFyJY1DlgA
IKlrTPBg1dnPCw9zlavESO+KgM5ZgMfT60dZrHyUDPDnRpwNHRlQcZZjskJhMfiwn4RiR/WMXyLh
pkYJP1sh69XK6+ZpHWQahiJsoUwANfo0dfYR9NOT0b91Qr+q6Odk+jqLXbZMnzf74zqA+lbT/1X0
gVPwmJojX55eg0y55lF6mmgcTRpIatA9luFXcC0+7aWSNkefdlOj7RRiFpDURz7taKllKwFhCd+R
EfdSm9G4Fu2113KvbQMH7xMGWbT9pXRsYt0dZeEMI8gJDZAHlbg3mT1OtMdJSr7D0i+rQLDK9FTG
jTfRTmu01b0UbXTSFjIr3VdqfStpvw0K3UF8NSp5O9a7ORQ+WkV+G+pgl7JHSSQdRAL2UzbPNXIc
UhaZBHQ7OG0gFKp7YH5XggIiQ6x24cQ0p9YHxrAx6jycBJKBP6MRsJ6aD7UhXQeCnfGpYvszbaQN
17wMvHpudi0mVzEpmTI3aHU6xyKZQ8nRcIMEaOv1MHRnOaGMTFl+JV7ZMLIXj2NmVDtZNjALKHqD
mqd0oG3rlPHH2UBaUTnQ5dEG8esy+5nTcFMpeLSknJNW3BtFsxem5kiA3lWrT0ojvGSR9FBwoKea
+BFWSJU6r1IRybK50sudNBD825Gm29abvEEJjeIbXsPFIlFFKf11nnyp6oAovNw21ijjxmAAbSn+
Vhd0O+wzMq+z6o7RjkcftdMYzpBmJ8XNh6l12qLKeZ58l6CAd1MTGXz0doXmShPGlZiHh0YdHgX0
DX3P9VjLiTO13XrZg8m95uWjclSmzvbh9QnVZ0+zkdJ0VEv30SLdWbdtcZAXCJp5q9jX+703jGeN
xoX8k4NgGJB4TC+VaL40WpxGaGA/B05L60MrtLF4QqKlJ4qz4oXcordobLaFyoYlQeNFSNyiqh9K
pCmB6mHf34ZGfamUAMkabZdK+8UsBUJ2dcAD3K70jpEbjZpgTe8BjZtuLhJhpCah5c0Zo5Oo3gph
ABc3vijpa2SYbmWd4pCtSjPAzwDu8CO25hW8YBwohmv6tdvjFUiZM8no6AeGXPKVhSoxoeZ2MLpV
37RrgR2RnL5ZjL8q7Do59XBCTDvp6Z1woyFVRvxRWBd9FpqNiKAbIwQrWCxRNb6dwNb4847FbQTH
QyB8rwGanSn3gU+QaWFK7Hxb80lV1aqjIEMeQv9dK9qqn/SzBNmiDNpNY7XQULS94OOlDgktjs8I
QbYpg7WEzQa1OQ8QOd2f1RyuDBaksUgtYm3qNn1ocuWHPF2EPnBUXPxq+aJMDIJGdnjiSmDuVuMv
kvLUU8oPTJyEP0+HiVRUqQ7cgP9WsQsNNI0oTR6k+tsXeWoyYsMCda0obLOsDnNYNB2ETkI9FWzr
SXstI6DeGNn8DP5L817wb8+TTgIkB3WSsJfVnDRqP1VFu/27b3luMuSzSBB06b8aHqW/GEP99vU/
b3loRow0cPFjbCRk5tdbHliwgW8Rxex//urnLU95hbGSS/6P3JM/TaLwges6UVd/SCEoG/4BKAnX
+l/c8r/+6MtK4peVQx2BsODBUL1I3My58mVItSM0PIdZbl0Q9jlmm39q2eD4UfXQC93okceY2FKj
MTYlVkrLjpaCu0ecB9cqmhuiQKdPrMfeRBbuP/eYqlM+XolsbQtq/1kR/jd3Z7Yct5Vs0S+CA/Pw
WgAKNVeRxfkFwRHzPOPr74LduqLlDnf41dGyW2GpyKJEnMyTuffalyaE2AKEJ0RGq8rdGw56ZEdw
8LWDSHBG0lLV2QOq/gTd0dwEIYjalAX8eogqlaVu/ukr2IwzMOrjsPMR6VYM0mb2dX0N/BQJVlZK
Xmr0btd/TepHmu3LHPVv1z2OJfMDBvWqH3ixKjN6Ue1RemhbXIOoEgNi90JSj3LC4gL9LpoA+au4
HSpyWhXUtYHUuUNNBL0y30xkKyVCuU/CIXLEqCFfIlt36L4CMTmaGXbwflHg3jcxRP0Ra5YstDsG
zot6jD2y0tmCYOFhQXbHdmXuKETTA6Tf3RCV+0lWL/MwvM25il20h02H4WQy+p3vA6htCDitsHDk
A2LW+j1fnFEZ2iX5LOXW3lRIcRa06KUSDNecjIdMQd2Q6G6hheuxyt3RUE+mOb7HlbwRheJ99LP9
BK+4lqq1qjZuiQ8PPqvrc/QVZuDpOd7vRlwPaO2s6p6qshba1O6zDrpu6FpW+hSJ6bol51YvS+R4
4t1Y0nmg/sxEZVVqd1b4HqXGQ1B+xkl9FkhHBdqOhdPK2Hcy5zTy+2xmTtaLzxMzcUJOPRTf5HB9
Re2bWSSXOKz2Laq8LIudXIJrZO5/Z1KHQEV89YX4lmtkjR/J0AvoCNMQj5944DR12kgn8QufgiLT
v6IFH9CEl+zyg36CxihtqkU0Dtt+E0nEmBQ1bpgxe7ZUa9sn4V2hdQe9xlw+1vK9jihsnPN1WY5P
tV87ePKwr2RHY1GQMU+cY0cQ5YfM1x4DKSWjdNGbJYvyLJj7B2Il+U9m4SZLVyA2zN3Yl2vWSw0T
JPHnF4V9dDrqRyLdZhhhHZfngezVCpeaJnmLGFnORDLIIwSvk9vP7acREKEiROy8HaPKEniMbOyH
/BAkomdGzV2asF5arDJ6wK4aqyl2zZo4tWXuZgXK0cBPU+vXdsaKiyUvzWrdibAyzYieh4bUMQqF
PLQ3hsmVlLxs1Z7M2YtkFbVB3L3LYfQ6D8FWHa1DbYy7LtC2iY8ML15Ep0kgnSqjfJaqZicgx/DL
YWt21ZpF5SYTOWAKuTiEg7EaEae0M3k3Yv28VNQZIA+bd9Hla9rVWbtu/ZMIQ2ocg/sCP1PN71H7
nYLAeIyOatzYabWOCYZeSSWGO4S6g0Qam+RmckrK91GwThle2SQ3WT+C3VcYeqc+qGwqMJ2DTpx3
IL12+OiSOTx1kYKwS8OczdZKWvT9Y7StmObVFs7JuDO9xIg2kUJQrhqdUFSOBIaqz//q2kkJW26i
eELE/yUWRFlKhfnlhvzr63/WTnCysAs1XYQLCMD4e+2kACpwUlRYyX+4V37WTnHRGLL4IfEaIhav
+nFD1n4DniJhpFku1czl/knpJILyr6Xz+ztHevin0tkXrRGm2qhshsR/EvXiwU90J8fPGHQvZqFu
86DfjJKyV0ORglmQNkWzqsMRWklDuekVitUsYNwOSq1ZiYKJyr8E6GrV3VenhXdGbO5HoXzqWd8D
v6PzRdfEVxVuOk2wO6pYXMxotFs3ZK89jkl9rVvZrerQ5Xv7sRoREo2ENo5948wzdo25qx/iuj/0
MuAlnYIKPbxclEHaS2upBGQB95MtAgOxt0bqus+aNYJLe+jfxBB/Y2TSMWq26psXRfVdAsDsSRO4
q8N2mbtVb7AEWeiGESnPebXJFQlSp3JRAwIi4/jYFoqTAclaFTFck6p46rqKe2QNjfahiPeTSNlV
MyZbn2MaPVUkJ6oEXIOm1V5qc8rAAJr7Yb6vZHRpOkk7USjfGTJnpjkVXppxm+/Ij7IQt2FNV6Pk
wWJCl828IU3ehel0s8CclEJf13CnctlY9QKSsbFamxBZA5RKQm18ZmJ1zpTmaBn9B6mH8l0sqq85
Vt6oqHH5BKTa4KgWhpj36e815hCTJq4CU9rUom53s4DeqLVWZhRvQPGfTdyNGALWc6bsIhnO/GzZ
kJu2RoYHfgjLF5lsXL/F5WtEH6U1OB2ceMb3r0oCvKEYwv3EwoP1kacJne2nKfU+dmcdhoLQOrox
eW1t7VtNJxso35tq76opd5Y4JoRgRtIBgGDA0CxHZWATGWKrXbaOxmuFRxN5Hrtu7snwwJC93Obw
wUyBicScuRp533VafKhwxBpMzCZOjBITZxueNSK/G6hjOfSxCn/pPCLsgEom4+vvVWMlq53XQy1L
K+UulaZNIYXYas2DSi5psFRZU3tMoJ5VNW4iOLdybZx1/C4VdLQ4q3bR+EhqxKnLq73YqMjB8nMY
iRepVK6x1HtdL68l9CPmzHAWXVlZ+Pe+Ndzpc3vsC+U90MYDf65HZldP9E47AzEELdMhIsYzzMc7
ZcI2n8DGWRTkSkYprbtbBe+HGmFCDpNyr0XGqRFTFCiEMkVvpT7eNabqKVW2IVduo1Tzk9i8JsFL
XIyXkTJeaBhOxumsJNF1CFDOSTwUMgRPcU52A3nxGNdpdPWw3gQZzrIs1x7UUNjmPA8deQBh+lWY
CWfDR8jjzOwZW5dopzyQZvSqzJWbTptEt1zqD+BfbTimkDYNf3wXsZlBDD3pxmeFgpiNK3LjZaPI
qBtDV15pa9HAloYEuJCYp+Xdrq39fU1e6Zikwr/bVYliXAJqr+pLWsvf69spWX/Vt//6+h8lS/pt
oeJjgDREKIfGMjT9QfDil8hDY3egyBAf/uSqZBWkLGI3VZHYBzH7/V6yYOIqvFf0CvLv4rN/ct0T
l6HtL67K72/991XRt+ueGnKAtaAFN9AwNhU+eMILGRgJN8O0TS2qFLoluwlhOBQEcIVO32wzOFe5
8Y6abRV9crVpz1P8EAgX/Xf7mZukpyC5qLlBO/3E+U/hEhYeymfsv9bqR4+o/W7GyQVIIL9Fh4nM
ilzYlap9sgvvrvXsVeeSmN5L92iSMnOKzvlxRKmuaB+yts5bVwm87JSX58B0tCO6sd6WbhBC74x4
Z1mc3h1q8rXcOdN5huFo7YRiI3TIhOFtq67qhra26S/SgdlcAodwNG9JotgY/lqecGaeU+Y5S0qV
vNU/A8uNRx1rozchMmBU2e67hLjHAwkoxacUrQ1lI1HLQXDxD3usjaat/GsT3ibmLZDvRTpMkhTc
UmJ10TUNu+xz6PfJge41Lx9QplnqkRlSNtyk5dtsEjD3Je2iwHPrHGEY9XU4LlpXJXlQdZI2z50E
hctN99ILwlmLPB4UrUcZSAMDcWndxS55mQSSitdRRB1xmhuSoWgg+LjZKqTXR5DHCNeWHTqIo4C5
zMwMZyTzqouYZKrIDbhy7AfhrcnXVvOpDfJu1G78/di5Gt8cmkkaaa5s+LtNYxu4oF6fNeV4aZWX
xfYXPtb8eVLtCZTfquZnZHfdVpK3CZqxD37Jx/aKIr1CqBxwPxO88Usd71oqiJJTMF1i4T310YjQ
VzEVtLPkTWF394lEdh8Xgw0neFKOe7LNOP1gJ6C/eiAc5Vi/j8kakYxVu4Zym9VvFZpghSx4oryO
/tEcX2Ioa2720IREtB2DB4PZMv2JsJbN03Rb4p3vttwGrbtaWjeFM7eOcsnAgJUeBdfcPKN7OyEW
wSrP9o7fKMlXRBz9AJWXlUStr5g6cG8p0CmLcGdcZvFxzF8nRoKdGt38m68C2HMIeJDlBdVFvOPf
LssWRtivV4G/vP7HubpY0pmiYRz6yxhN+g1SF9EpmIOMBQDG4fntKsCJim0IkdR/bgnfrgK8Ra4t
pvR7RPA/GqPJxl/P1T+99eUE/z5GE0pDbCwEZJu4h7WSCjKhCACKAWgUY+D0Cv5BqdpHWXfby/1t
FqkHbWQxpZifesNeXEiZ65BQzqKI+PNwuG1nuImV0W17VjpZmF9RQ+Hb5cTJXvXI8mKsLZyagyLT
bi0S/4k+33Ky3idK51hFgxsMvRPJzPYtGGJazKHLZLsMoq3qfw1paovVZNdauQswQGaa5sZTuiYS
E/pPe82RasUcHJI8Nk5YyMe8Gy1bT8p3EOOHXM1v9QkgTJ+N20buN3M3Hf3e3Kncn1Uybo2huzDE
+BpQEzT9EpygrFuwSHQ6TP0NTAsNjk1GZupQ32e6dtCi4RROo6MRP5EmKMjEwTXa/KhjGEzRxcsd
J3cXQKMohasaFTnyM2MvaVgNEUSpFac8y5qsi7a+UnqEPZ3bBi9LlMD6lYbqEPE7+zbJnWiqYUlx
VWKuTiM1cY1KX7qFcNqAOu0W5ikQ89txoaC2HLR9O6/Vodskkeg0gnaISTwqwERJLbt3UTjUcbcu
E4ISmTalGG5n+TGYM0y572hK3wQUQ1Y9bYaiPiIiQmm70ILJ/12MVKran5GVOCKCbhLHzlb3GkmA
U4aYXNsrRue1AjMn62WvDJc9/sPYNDdBDZ63JOer7a6R2X1JyuTF7N6YuL4ZExaR+lmhi6wt+Y3r
VctlI7imuK5jWX9Cz+QGOcnIRuMa4tCRpoOnOfww0NrCBSNGMrib4DU2k7weBp3pHL5ILNpWdtuM
/TEvMmSzlHGMJvKgejl9KdltAM86Lynkx24SoauDF6+kdy08z43XVOQWf869iSLMekp68j878UZA
iKim6a5l4GeNFhmcULbGBHDkkhAflwF2sORZHwNoKR8EA2FCVe/ExKJG9MgWLWJKoqm7nQsuOo1U
OWKPF00st5lWXRI126il4qTlVykcWoa7EzGYljZfVRYzFNSkk2/aLLgE0+iWY/o8FrVXFMWu0SV2
nAjqMnDJIYvNQEwxzsf5drTYDVuUEfUZXLJXdO0x1lFIMCpLAbgJE/cIxfSyAM7e1J4ZDrFeSiMn
62QSRG6K4R7KKEasS5MKb7GJD86QglOjLJmQzQgVNefWHJM4irPlX105JPwXCnESzG5k7e9lFiYi
3b9Ujl9f/6NySL/JpkbeIkVgCapg6POtI1f4nBozE/Yzf8yXflQO7TcVaq5hkJoh0ZrrVKqflUMx
dBHr6g/98D9oyNn6/qUhRzP28ytfMCzfC4eetGpfRhKNZUWz7bLEsMZTgrsiA37BQAbZBPp+fZcj
KCjQK/XNShE/WZoWd+V4UtV1vW2na3yJaYszO9ib/SEm8mFXPBQCcsmVBmzxNdk3dnePt6K8Fjcs
NjGIH/TqvRDTuzZJnQyJVS2sSQjP/bckuKmQeYy3GnAitXNxAAzxyvyQYjs5JvfYuzCFpoHENrsG
hP255O3kfWTP7UEKGckusXfNBr4J8ggA3BrAL92t9K+MNeidSR6HK+lX/PZdvRmG/WR4M/mUuodJ
agWfcmHw6cFG6C/EOszNUYt4W/eci4zIjPI9KNYGsEzd30TCNhgeVdNbnn8BTDVOh0D5mNvXxLrN
g0sKMOmhPassdcZNgjSqwdIgiCtjr96rr+FzehkeWF7MWedkybYTXBP7SRAR54gf7xh8VW5orbgR
kSZJjpEWOKH1uvA/yRMa11L/mCmgP2klW3UdBmx2L/tewgYxbQIGCUZ4H4wvlEupvAnZmsSwL3s+
FjsvYqCZw9RQqFZz6BTdQXjn/GP/VGuwFTyqJT9aWJyDXSlX8oswE2IHZfk0jV5HIn2z7wNrNxaO
oHoBlrVLdt9O/iozrVWgneZ9VFrHIvhih6ZuR/OmOIJ2w227MQ27qVfyDVBxvg69tGs2SrsliyMB
HO8pkkPQNSSM7JGp0lr0VI93HGA8xpMZOENoD9yTbExEya6ooUT1SO7WCYsuMxr423GZMTjpXfgx
zbb4IAjngL/+uxCoSZh5eIUB3KOmMYnG9UQQxTmbD0TrgNwgpbxY+ln+/P1nCtiwF9D0MxrnfU1n
34qzbbb9ThIPqXQ/KDe+z/gi547EZm1coXDHg6k8qYYD3deZci8FWZDchwNGxtSebB2P9CW6zbeM
X9fVY3TO1rhGDtkdHD+VrsDNMRYWmlcGnwYd/pGS4ecYvCEOFFSCPfIgQqvkpzzDjmMX8UGq1xAt
TqGRwWxdafsOYvO9PriYmMlsItQiODOoER6hhx4Nd0SMskofETxKOew+lEme1d7y0ZUZNXIVgedi
fnsKoDR/qVdQnWAkohXepaaoHGE4i+BJq0Zd68E9S8iRWZVNHHdtw61X4RPFtkiSWBMKKOnjS79Y
iYCEWtzwUguWKpTmFgpYLiSbNCZWoCgxPZvO5G/jlLXFs5SCikQB+hZXyjZpH+sRQIb80KbXgu8S
BNy+S9AJV0UAS2w/vYEArJ18JkpUPwf9ipBR0waXh/uUxWy35REP0y3Y0vZB2YHNj08dHoZXfT1s
9X35UsKNCKEjomBxB4nlqV1/Rmve86ycVcqf2joimeHmmh4ut5x+2gbG1sofctHTFK/ArdY9mFRW
ZtCkXb7IhteKz4wqzOIGG+lz8BnGZ2IJUgQ1xim4Tx/lD/NDjD+K8rbFC4DNIC3xaI03qJC2rPaQ
h+wmprK1ck+QrhzAlkY8E5u42xMvr3QbHN9UvtbTB1u5CFPGZd7nxk7SX4JFx8QQIHAt9VwXmyCA
RrQKrzGqosqNVa8agt4eFYQy9Ytt8T6DrYXuCrYff1tPqHyWnstSIb8CpnZC3GSMOhCspJVt4due
MVQI0zmSkQ/hqWNYkqD8bAnqRndLcPsKANdRrlxI1WK+8vdib1sE297izitvdXQvqPzviANd+0/J
RwKSPGf4D0fUS3fyeFaVBrX9YYLAG5EEF62BEjbdLk+dOPyUmcnC1CtPinjBiWEr7wA4x3fzBRRw
j04v53svO1TZVrcAPB6S4Lkc7CWzcXLATJXv8jGI11259VPLMbVzi3m6rl+IxIuwMxdcF1yU8Cae
RAMryeLPzt3CeoaZE+HI0/nvlAztoipwpHDUDuqxh1/X9vk27q+IzQSgxB3fSDIfUaNW9PqBva3i
P8Z4ssLcM+QdJotVY1GfzLchs2u6WDHc681NG4d2ZAKHPEvM9rdS8mr50hbq6BIvjIr2KBnORPHC
JnKYH8i78bD89fcWQ5RrI50iSs2MJTM6i/1DGr8rMWdAjwYp8OjgU5EGDwrQUnJ1xtzlhRNnB6AG
TCXCo6JjfTOg0oHOiSIC/PGEQkG8VPz35DQ9ROJWiA+FfFM0Eg9c4hjxoZGf+XeVquR0QDefN03y
KNWAWPKvHqdCzQe9LV6t9yn3V1z3bs3B0cTKfhIa13ofqgdEciuxPcBCm26NQ7aXxHUtPFb+2TSo
RlRsmayPSPtaotPngL6dZ+9F3BfX5izehdoNSqwl+JzjWLW11+CJcc2n9Yx7g4UHaE1WpuoxI2B+
9Jp8GxnLMov0lNXN2DrI81CZF+/BAaDVKhQmnvfPAKCfYU8pdY3YPIKDG+MDqua4g8mopI4Q75SS
PVl+iVREJ3b4lU+2go0/nu3xdjRsRH3aaeq4ILrxvervwECUK4WWI0SMIK64jt6wzCHu3V9ZfHRC
rcYEz+cwuoN67qLFgsmDZ2jO1CH1pAGR3SGxdRHOqlvSE0l46RFEGsJmiM81XFh0qvzRSw/l7UTg
Bjfi+2F2vjLlvvbgRofqe5a54bazce5Il4C7Zmrcmmo6EBSw/ne38qxqSbEFo6Iz8f77IRDW6b+2
8r+8/mcrD/8dIRVUdswWS4b6t1YegqBp8b/fg+UWi8PPVh5PNzZtXvHHGvl7Ky/pLKQNbEAYU3Fu
/JOFMHka/6WX//bWf0UWdj0usVxIlU1odM+TUawDYboRSBnFwECEeFCckpgKCM4L1RHW0Lx+TIMQ
1kTcg9rtQOqq6S4vJaDJNE7LPdUv4Tcb6WsWBI+CXxLmiQ2vLqZ7v8sapyE5TPY14SiqABgkhAtQ
1RD3Kpi4IXiP7ZefqNtpwLmHGnWeymORaLfNXLtjF3lLw5uL4MLqsQQoN2y0KllHAvdafTiTesYj
oesXY0pI8emCbcea0sfs2oivyXjJTQa7Obz1QPbaJj4VZk8WXkV/1wSu2JpuKL7MJkF0gaYeY+1T
i2pAWdcOkrzP3sAyoie2IZtCy+DYax2wi+TcS2c0+LZukf1bWe4wTk+R9WxJ4R1J7aY/Hcyisytk
wNYSl9pTO4fQ9Nil79u+37ZdgXcSB9woOLkaoS4ihqQwsn0bwTQP3ShozopWHjIdKAqQ+yqIPFkZ
M+jKj+Wse5b1lRcjPB4uVpGIMyO6DxpE30ZGR1F7EqlmtQk/HAJhJFbbPJtWcljcqmpN4DuVKpKu
qvkWyL4ss35uJ8H+d58BPIscjmQQwwr9X2fA8rj+WRNiwTn60+t/ngHisiBjTqBoi+7jT2eARKqE
yW39z7Ze7vKyga2Xw4hX/s6c+naXR525bNjQiiz7un9yACjGXxUhf3rfEm/u+2XeqFNd6aATbMx7
mq840UhUYFfDsmIRVD303XTCdZ9JyBpAWrNR0GtM4o5OZfsIHsdLsbeYBFUP8cbaqLbOMsYlT6e0
NinLOEd4OveOuBt2M75Lp3/PD9yERyomGwqbAShJOU8FgHjLeC3fO+M6cePrebS8fqDRIlqAyYCN
lNz4sDAnFGtdchPldaZNgoHNrE+4xNBNJvFIOCtLY26oZb+qEavNjFgBPSHpWjPwXMXPMpk5CFfg
QJG3muVOfZdYAGjAjUbdfkjHm76sd/14lUpcCwS8niWfnnbfFV4fvI4fhCKaglfxLMbvlm1Nb1N+
b3RryKyjvpUBq0ubpATixsVDO0rFJov3hbwuVSRi5Wr5P5OUZUjS6J7Z6/f1xyDgG3Fi60DD0skH
MXvG8m853JXNwQ6NG7V+iXGq0BxIxA04sQinOp+2wH58BtG9rYQ3VdLTca7hIekA64rVhbZvS8rC
W6VdonscclwHoLT423DN4DIbNvObZrF6NFbZsd1HxxpHxWPWPiHHUXJvdHP+cCDVDcpBYpLLqL9V
VvJT/ZDdmVwt4QWALHdl+nQykvCFAQLgBivSNttMZntW+E9y4JZfY+oMcNYZQkatN3N5WLNN9NgL
Kjf61b9OT4nmVOTjJtyb+ChcMfbcRPjJTEzo5JnFoVW30ac+rMytdirfOiShOaI+4ixtwk8Z5SDV
qzdR65h30K3ES+nbpHiSHso2wfyg8dT2cJ1efXHTH0xPS200JeXWWKdnbOK0dQsXddXcRQBZ+THl
2wzqVxrvsy9iJDWCAs4FDpglfJTvIzgULsjX4CFLj1HLjY+5DtfMiXDtVCOIDwXyLe2df9u8IX+0
0l2DXiXYwwdp1rJyKEfTQScLtbTYtpWd1Ddc4ithVz80d907OI1m2Z5MUOsRFlckEmzIl1ulX3Cb
EmIWpppkAy9Gfawy3lcIdUgwoZ9VYT8C24COHWsQUm/zYj9+JXfRJbnsxMPApQbjQHCW9YcgFkhH
xQPQue3yUxzvanODNArSWnNG4AzwXHYASWCG6JZFygrYJiCPe60/ArsVePqGTa2S7Ok0JDmbpBbb
cbRLpJXO3x+fnPKiOP/qsgFUGiS1DHeQc5nO8G/MdjR0bNl+KRu/vv5n2ZCQzUvwAakROGQpOD91
GUgXVHgQKrAIPjeH9s/WUaXGcM5j0DOoY7yhn5UDhb4OhVTRKEYLAvEfjIFxFP61dfz21iFW/Lly
DLI1R2OnyBuB57gPeNqi5nGc2bKbY78vhu5zqmMvFGN3iSnr6HP0MLTz3rj6XBCLeGLFTajCEIEV
JRWbmadGhJWgZaei9jc+oFW2k3dyvZ+Hxzot7UGWD0DtQrgwUj97dDNuW6aIdMFt5uy882WkOBLi
JX1oumZ3ZJpJcALUUtoLUWDPVXj2LWHbF/FdlEueQT5FwnVyAEpTDq3by4VdGfI9+BYWajkIwGrX
VxaoFqIlfYB4DIb66tyq43GOqje/e4lJPOmyiTQvZYEgnLKS06VHZRsTozy8Fujh8pYNI5PqZNyF
VepJXXOYpoMviOsx7HZVQ+JZ3ME6aG+6mIUjH0hOPtCC0qfVdovDzvSl+8zEtWay0ZNIxbBkR7OY
Zhk9zttYvGQYqiJohhnJlSq+qDzKPGBKgBuqdtPUzaVoDPTHkHGHJNglGajmeZ9NSEiiMtpxX9yK
uI/EfkdOmsKoxX9shGATNem4ig1GsHyqrMiOYbCkiqQYEvEzWUBuZ/gf/sJzSzS8/t3FrCzfbefg
tZKSI634NiaUCKC0bVb5a5YpFrl7ItfVCXgFM5/G9zcl+0Otz91oYpbYaMx6apNETJ/4GOEuDKSR
TINuN2gIr/MIY1vWP7djt5/Q+0sC4oeJTIZufjCZgKXRSc3wOPuL16hnd2vh6Btz1n1RxjLNR+9W
wgIcu8dSMu7EHolbaBVH1mB2nmdEoYzMpcGir2P0I0VQOVX7lSaEvCMr8Q3Jq3LGIin6bEM+Imk/
plW1FdJ6q5DRKU+4vDPrqQfMUDQ3/Ik5MQYwAd9G1EO4i9N/95aMFRknkskBtoga/v58RPLw1/Px
l9f/PB9FcAMQEpaV13K5/n4+opLAgsmTAv2G++338xFMjsZvNyGpslzjQvztfCRAjtu9BjSHtNh/
1FlL/62z/v6la7+cjxYa+7ifkAYwnbH1z5B0QTvav2G3VRmB7iAGLIakDaTnpz3CftFjG6EfiUET
PSBV0dZodsOSVsajY10zfR9VVP8XYrzWi16hXyvcLoVNCJmR8W/8XBmXGGcGPnqY1SvQ8Gp0bCcE
QGuJ7LfM0fFFqY7FM5hfhHwHtbS7T8NzwJwWd6wqOpAGPjt4B912uvgHNkNs/O+y++28j530ynoL
wVp6pf3iwo7LJvZS2IQX4VZVrrRligHkU3Ozu/i1OFjRVjiOX+lJ77yg96KPuPDE+i77EA881fJK
3shv4UvGOLqRyP6xMf4DOlwMsquhVq9Q3kwSRGzw225qfzyUqxPpaczDV8/M/Wxl17uz/czIHOLQ
Vp0e+44/06Bc9coj/p+AfYgDq6ul05qcUl/lJ3CiAPBlYpcY6cqn2C4Qb7NGYb1n6WsD/dzFd3MB
w8gqPJAh4xQb6dzZ8hGD6b+3t7EQRqHg1Fk3s0025L/XRhlcfv/87P6X1//n2TWM33huufhqP3bS
///s8kuLC0I1eAYlJFLLY/2jtyE4kf4FoZa8QAiM5fP9eHZJ8oD9jE2CvfTvLdE/6W34PL/0Nr++
dbqo77diajXCFhVLgG/NiV2kwGjGkue3E/T4IGfl1oTuP5vI8ifRuqp9vJdn66oM5YsQoAMq8bRr
NcHVkdNOxAYN1TGvYA22afZmFBQfySy9eAR/2071YBtFeQ3VoFrNxFmbVb+Ti/isFHAGW4JJocM8
Y8VebIIkFpUC3+pIGyXoBE0NVwmDdMFnmQ1P0uIj6VWKI6rSvBmUOPIyeJ6zCs4NVbVZ8w0flFGO
RMh/wut78JftV9Xjaq8h0yfocFQQ0HW3Hpax0UwOIOW1Qu5qVVzBC3mvBgOU5OFUVQZ9zewIFG45
FB56HXKqKV+yngDscBxXZT1vqjB6m4vojmnLPmXPOFaMwmRjp4f4n8GfZqCV5V46qWxxgKB/FAoL
MU390tOwhWobHAIZJYrZYGqeF9UmzdI8Qz5NbwtiA608tJWmIYucMUDNKwJu0bFfKashAQXt99ik
ROU45MXVj5bhupo+hwCh4wIFzLLn18WN2sKAHpUdCO9Na+YnIfxorO5hInLOkiO26QU6YRQ8fTnf
QK169Hs0rUoTjK4218Z6VlNArdl1EnPPnPJDE5iYDRh/+ooF2phko1Hd0Cu++qn5ySJzVyiI6Yta
cWS93woBjeW/93BhHoY9ieosoUxE6kh1/JuLE5eW/3Jx+uX1PxoD8TfoRXipUF9ievyFUgKiiNxV
E2Sp9WfhJUYrGTO1ZUgYxxcmyc/DBa07v3sJev2PgOYfHS5Lz/OLoJ2vGz0Q2daA/mSNi933w8Xy
x2qI0Z9thukYc0GQWQoaKUUYS1IQP04hcdLjehaRjhBZjBRjfvMfmGWNm3bD5ELpH3zjqWveSSAF
QjZNoMznt8mNg73Akt7AmNU6qpOAUmNPfFZqkkBWQ/NOxfYdHw+vJ40H46tZBznmjcqG5OVIy5LZ
m1cqwBH28FtGEB+Mur2QTJyHlNu+cTJO0f28SeAtrfxwZ/o8fgC2A+HYDLEbY+XM821qrpvYkVSP
VA3cX2oS2z3du3+dDeJNobWqtezWGZk4YEASx68f2+S91S4dsIyAf9Asa+XyQ2Wo2N/oyIh8ZyDZ
Ysm0wOvyEJZrhBStyo2NAOgb7I2hvB9DzhHiTu2k2gEX8YcPsXRNhQnkJzJw2BGNdVMHV+gCzXSI
SeaWN521/1c/elj0ZVUkgsCSUJH9j0dvYf7+MrP49fXfHj0UaLqm/QErXrrrHzMLshJouSngIgsv
mutvdZ1Hj3rOC2UEbL+PtP+/rvPoyUy6Maf8oYX7Rz0544n/9uh9+9KXX//mJWngnck8e/Im0GLb
gCkvcVdnp478vy/3ahedBCx3U65u+3F6KQRlXecUSd2ovFErNxxqG3VuT1EeelH2psgxKVIxV10N
f33wZqWM9bjLF71+Gymdi/D7mkBhsUThNR+0rWaCQqkER6XT95GfBBEPaS47vijt4q7eBcOEq6zb
+xHCtWxaS9GA2TkjSAeQLsFFuR/YqUCsFTufDsyJELR7yyeJlsyWBdIaDijB9PKF7AUrYqaKR9Wr
UZMmI9tniTlEK7Gmrw0vrB+LSrsNFHMrp0QpDgg2umE8TsBFRsaQ9XSHufgaZttsqDxRz99qM4Q4
SYxEIe7AFnDhJQ+4vZSJYsfDZ2adY4TT5TwDsaG7bgJP6zvbmIxbPXvss2IN544vod7UU78tGvM9
6FnWCa2/+j/uzqs5cvRK039lY+5TC28mduYCPr1j0t0gSBaJhMmEt79+H7DV6uoarbS6VagU1VXF
JNMA5zvnPa/pKplV9rTRqSvdTT/f8RY3Mxr6lrO2qvpguMevaqR/JfgX1VcZG/3qZRABpHF114GB
qgKKm8J2ERlMCUzfDoT8RPdTsTD3Yj3zwYCx00W3boUQKQ279zhESk8ZUNOnSU28hUhk5PXjmrPp
h3/ctQ/CXFPLqA4UlcajmCBpKKLJbvF2ydt6X9eCq1w3rQDhWMUbaqbWCIv4UQaAulZrKWZPoQw3
vJmHT0Fl11aYq0jrHTEEgC4hR+7ETFgTjbmWCnot6DA3nFBvcrTs1Iwsw9aFx+yOSeRNpuqgD/Xj
/kcKVwMLzm0TYfZb17Yc387aFLpSHSboA1V/oU9LJTfgPMF77wZXxElfQqgTaeI2jQu7IB7jFoce
3kfWRLKGaTS+Jt22Rr1YthBWiv5C8poVz6msU+HeIGEpw0c+faaq7NbNACXleilymYVCwyVVZUsj
rQ6DyeFSVsQc1+3C7npStAwlKE2yzsrQz8LRViB8ykQLoCRchcUNt/2k2zO8u5Vekz/cX/69CzGC
cBWxKn5qWAr/w0L8G877ayH+5fF/FGJIAtAOMF3jm/+JQixg4vgbdeB7r/j7cEWlFdlD6grSddqf
PwMj/BW0Yl0HWf5mFv8LwDFWKH+nCP/0tGe6xc9FuG9i5otZgDxV8iocYMf3k5ivK9Okd7ibpDR1
oJLmSRSwMCUBifIr5EFSp7Bl2x83HbyyKAvFbQ3ynPEtJ50bgs8tJx46nGE5tkUVOkAz7Ih4Iqsi
rg4Rue+FWh8I5DuEIsS9Rajc7bQArFb04aPCuN0AKyXtzspTZZVek0ejSi6j0B0jLJ4W5vUoDrf1
gi6kn6PDr+SgmDQw+fAmjOKmEeaIXTnxyrpf3tLrC8k/hLUWgJPTKNliYwpuQ37GMOs/Ci1/b6CE
3sXwIyNsfEZQ1R7SAwo+qZBJ/u6X4bV1+sHE+6wvnlrqo3ObJuZIMVAJV48nFMtx7t/SGIbuXfIr
lp3juG+F0W+1x0TodqVKkFQmQOcqD10aIRqeNnI1kGy9UKiEeuk1ETkqi2HZZZVk56jy4gWOltg6
XxAheZCULrGqb6KqfSyxHQO8uu20LuQzKMJgvLOHTGeB9L/vzTt3Tux7BPwcMO0mkPIf3rxAkVzm
P9+8f+fxv6Mj9EOqQLfE3keTUPv+sfnR1b8w0MAKEKEpYKc0c+9/v4GBQBgoVN3AuIk7H2bQ37qo
75xTvpyUiXmRxL7oX7iBtV8XP9/PHOYSMxEaBFn5BRyp70muFplMcIj9uoeqXW/l9bht9iVBQsKS
cXyrn4b3ZGIEwSI7MCxxBSHaEl3BEVcYfjrZjrvESVZ3+4duqRvJfu5tMIGzFHxFTuWJB7yDF8EI
czv0Nf+ZKcNJz5mtO/JvA/PH8J/RZ374TUT8v+7t7ZCzQqn/6z+QKv9Si359LTMQ9FNDWOHpKpoJ
r4Up3wl98SE9iY7+NJz1oISqbYercHV3RAudz7Q214LdedUm+5FsJu9m2veXNLh77Y4ohTWBpRZ0
JjbneCu5cXBdPncPoa8D3srwUB38U11iDJaTBcNzfXUetMf20q3ZybjV/oGqt3CpWTbJGdvWKdyH
zKHuvGXokj3RZ330Vj0qz9Vb91a99SS/J1a3pVppT9JTY/dL6t+Z5u8HulJrg2zBGoM5sH54pJFw
oOATL2edv8jSsEgXtHCYZslyqPfpM7BpdUIuzYqOB1lzKPKSWoy8J3EEHIIwxoVjfjz+dPX/nTde
m6/hPw3B3288lw8nH2G+397GP7/xd+I11Hb4fuMhlOY0NzG0D93JfDxvfI6EIIT90ThmUCz7VePE
u8f1F8YjXAO92zn3Z8XP6aaXiz0PTK3H9l05wQh9J3/QTmx1T363Pe2HZz6Uzc1FGzZs7o5X2ifz
1PoP9JhuDBWs4Pdoqx2MZbQaL9Jn7Gp28UCMVbZKA3giCJPXodd6JOhY+ioJCn5nad86b4l1PbbB
OQMKsi+3c2o9x4GxItnXlr3ZjnKZviXL7xdiScgf7OZ1XO4wgO8dNv3EXC13pGo/VQGRmDaEGAK9
xE3miIDoW0J6vcif7F38Edk73Uag7iBYIc3qWNqhwzO2SsvwFbv3ecRDHODwtcoDw516a11axKnx
1EM/tw8DX6is0Ft60kr00P+6ulM40wENgyPY1QuH4uEWlDyBMXGGd1B0a/RIq7DuK5aW1svT9+3s
39xwVS/cihb+YK5vQRrwlrvk/8DwER0FiNGL38iFR8HTSRYGpRPe8laxnBzFTV3Ti9bx2nwStsg2
xq3qmXCILJXuFO0PC2GvtBpoQaJV2p9zmnlnh0vM2ZZVkF64/Lu14oQgH9d9dtZ34aE6w9L3lMOV
l5lu6bLXeMwTCHfJ7c94UzuqC6vV6Q4PoLXep8n7d/OnAOmHPT4re91OsYvkBUuHHn9N++qpQbpa
2JuOV4RhujWg9Sej03oKec97v1n2ruAuO378/O6kS5jXbkxdm/j4dBvXq2XsznWOb7Un/sTCjN76
6NZY8XuxdeCy5nsJTnvGYucHim+XeOenN7JlrSKIXDjRyw/YMZUl2gxS6+rN+JhcIgTc6pK5oou/
46Zyp5W+hQaMFsi9XeotopN2G7mhoy3J/1gN7tulDa7+aHW+7j9h4+4Zy890QxGx2gf9ODqEk1sw
ih3JwUfMf9P2OGhi2WblHszGU+x1/uSOHmt7a/VFRjVf90QmzOFpk6yRMlrpZjqqfva28JtdYTXu
bWP65aF1ntDkrxO2NvCZTWSQ/njEDMGOPWYN/hZli9X41Wfl9wF7WDc+S+9y60zbu71wmIHX11Vl
c42xVb/ob1rQoMaYtkgmfShKPPZOvYeCRuKcwnBt1Tv1GaJ6FJQ705JW00cKDf0L7fzlBnPF1tzK
007lexlIO/GFUff6mfjQG08DVw+GPUthvVgm/nGxCd3r53yzxHvDhfSCntY2h1VhHwmeeI7kA2qB
cUNc2Zv6mQUYj63IzPHUF0Zei5xddlcOg7j9I7F7KyXc/h/XxW/SxM9mF7+URXM+e386j3T27noZ
K2mwvh60Y7WZnHGXrsCiz58fhAlx+2eO8Aa6tofhc0Loz5WtWDuSDB6iZ8wVGrZrMLdsll2XxAWt
tsIj+KCrL6MrlfEfP9tZUviPirgJpvPzs5XlW9tHCQS17cIqV+VK5D5lhARGHF2z5fauXsrXrrGg
s4JIzsdY1jvKAxQ9qh5qtNquTzizIXKwBguyfGd3tmbBvS8f5K+OdHBLe5Y8lN3T9it0uV/59HKO
anG/WEdP4qF8vz0R7HH1px9XP39njaj/kw9E1FVaqv/5In9q9H7BjAw1aSZIOrQ7K/2DGOHFmVMl
Kmw1f0CVQui2NFoquW+7OyZUJABXrCic0UdBuC5Fpl1bXY6nfoW9w1s5OMkBRKB8a5z+mLtYDFNd
Fiji7nvcEA9sBIwVUVI+boM2wcJOS1Elx8+f+6N6PZdt1JbDx+SVbyrWDb3NI0ivsM2D7hDZaaVH
DCQciR9WeeoDWheNzz/c1isMIHNbK9z8vbrzhDS41gcsFe34a+HpDkJKN1v2du62Qd/xF4Zduukj
BneU9tupYAtdu4INHP0AoYGP7eHmm7a4Cz3oibg++fQxLpy+a0rtTv3YjxO3eJ/1gFsCQZ1+J3rC
qnTvz1cO8i9sm8Rl4XTPAq9VEZbZdA4pbbspn4/2anvvkD1wfLyeQs/QgsXFeIi3yb7022PoL86s
op5kpzw1m2zZeMRb6eeuctq7n+u8X/FTjwAoWZYuJQEiZ6BaJMbbV4VXovjZMnwdbfW53OmeBFDO
u2/44VGELkk5iBDIWyYdBpFdbNlsyZ2caJ2veBVWfnof3jNP5DHZsnIkHzzI1/Plwi3WiMSOhG8E
XOgXRi225PMpjdmf7KNks+TtYGsOezur9zggdEt3a4+M72YFnm93geKgOJlWlGtn8dh6rcOi0AIr
n88iP/JF39iz7DL25GZ4M//PtK58Pg4H1CX1hyMgkHauPwY6TTfeDOQaW5+YKAcs9slHf7nCl9zd
n9TQvpOcbHiG8xEv72zG6QiF0FvAtJfs7LUhFuBV4ZY8N0ch8Rq7fFDQW/kCx4H6qWxkF3MuB6IX
P3mwUaAepmPxqPrikVRSDqPuCaKWJWyh9tCa4pjmFHQ3TWhXTzhkviiypZ9uW0aD93hdPFwf1LO0
mxbkidiEgIH5CbvbethzYVvU5Et7uh0Lyb07Jicpd9M2ccg1pOFJnGk9XqJVZ308da5sa17O2uC5
2V6t3ZKDn0ZgsNSn8YI7muQSuN24JvImRLKP8H6vL+0u84hSdUZ38lLrR3LBIsxJd51ze+OwgXFQ
2DmjRmuTaGr4GRYJ9hUzVFvgNuY46pyJI0nZctMsw11Bs+UPB+WkIUvFc4ybBovn+qt5nj44q2q6
teN9E5K2e06Wmp8sOy4fSMTcZ1dos07j8aBLA+8Bnd+z0TnKK20rjW9rq/RE1TIO6DVdCWErJxWO
q+fxpJ2QVzvZauF0L/OFKjto17a9r3qh30hOaxX+1494J3sKRRWwTeSSFR3VM3yeUejLYBcYcwtu
FOCqCVO7WsKYjgJhS/4lTwjtF30Y7GBOHFoayCbIv35cbRFnTxdvANvcRfR0CgNOtbz+6JYMR2uN
6u/XvN/VEmIfh78DNu0SGc4x0D7KXrzuT0ZmZR5SXzyC6Ahb39xR8e0weFHTQGptjHHs2O+C6JI4
tT0s0xV8LO6InYbYy7q9xafOaZzcjR9va1oh5+rmtEkrk9JFU2lzgyMntNmYrxCa3R6zJWSOVbc2
HOHH/X3acfu5RYB40L8H3DdbOjiL0N27PQXGD4x6Ffd2ZDh7gV/Is1wiz3vKV8U+fFTX9Xd3CqXW
0wNoKvjYoc7bZh4ORCkXoxwQSOHKQbu7O6Utcq5Jd+7AF8PKTr2jUwDil1SBs0LO1SMhwDbhcJzP
+TJ/mJtJ1Yc+HZ6FPfG0m8oO1AMDkBs/KTOpmERVwKfkVXmX3qsLihc0rQdaG7fw9RdYzHB6rMFn
QY0gtdxX/CSDZg7J5GvqSJv4x+0FmMfHUsNB7OmVXnQgwG3z8oHBIE1Du2lO5opZ8lF4VlcfMKo5
e4lqVf3+uWFeol6R4uQ/+KM37UhOZjh9mHtk6TAEH0+7zoel+GM6oZ9fm3a5JGrRKj+H9c0HuO87
muIPMlcfJpvGcoMbIJSdMYZuwEKObaer0El2K8A7fZut9W3hUgX3UsLIhVbO46P8II94z6yE1nmw
aYQpo72Ha226XLzmG6TjCN8y9LpIS7kPWRISWYokoNhUQAjDC2J4zhjVgRgav49+0KHVP4Wuvqnd
Z+mV3CH/etFwYNwnG/2sHY1j8tDVweA1HjlbDL6US58A6I+ONkqB6rzunX4JswGp5ROXn2U+ThcZ
RANQfW94mSsFcWspGxJXJetjg3ySwYTya014QF0hWFtYYkFiOE28u0hf3e9ujovwGG5QzV70U/ZU
kEdbsOkkec8r9hpWj/anRplHpb3Gzv8B/dPhlkK/wn85mE6xn/rRKr9gY7xvd3EgblRPcl8XuQP1
YHHSd/c1lrCPFW+YD+bi3o/QR17giuAE5pOGts1ZRfgK1W3Jnul2CPfVW/0ArXPhs9RgUm3cAfAS
s4B1vy/VZuaA56ZHJjJugXQTiKHN/nhlkrkUq2ZXE6Osb5Xljct3sG/b1C8ChN3XK9TUFdZj3Fpm
va4vHc39J+ZCZvLSnoQ3uKa01/XSrFGg4gTUnZTH5iBsq328up4x3m85BTc9gQPutGbiOd7PwiVd
E2b7Q/1I2V6vCsd0zhVgB9sXOvOacbjzrsv51Fe+4p12HL8ISTT8wZN8fT9+6R8dlVzbIqmMbg5j
xLdtwBRvbl/GK9SvNVMy572rPijbwdjfxAd6DPls8AcfLRj5mQLtwTuIrlM8q7Qs86pno7MctMz1
PE3W6RpxQ4Ww+lyQIWQrbnUQ8B7jICv9+dODb7uM5i6JMd6JfQ7hS+tACXYz0Bb7qaGCWm+y+6Tb
8klxUFsEut9Zn4nD5aD7rTd3BbPowcvx87a1ZSHa5onPzaUbA0hIV+J7yMhqODequc4BgICHmiTi
2AiaNJ/WfHRcm/kme+tsvO7sZgdXbk94upVQ9g/a+b5mfWjNPLuYimU4wFTHGLe4tbjTNukWREKm
qBMVPk+5H+kyWuput4ZpzeJspXv6s75Wn/otL31ZnsZdtTctFLUTxgAM+h/pIT6YWxw/58Zx1YIf
Mtesm/UQtBeinVqQNzhE++4gd7y/+oZj+VPmCa0Ln+x0urz8EYJSAql5xGY8kD9gTogf46nMHWFn
LosLmg8cAr3qQ9glfrKNEHW72Sr3ikvq3LxwfeMMRZl+vxSfVWRjCO7QPwONAKVvZO4imZN+Pm5C
23BJ0aMHB6/AiTn0h6uLePlOWvVBIBgvUN6KuwcIsG59xYUmth82UCiqh+4HI9B+bu/7R8HtljNv
c+7KtE3rSR/NKqMLvHoLRjrNQgVtNwzw91fV3lDzaSV5m5e4FNgkij9gQc8W0qWaenw++86adu2z
CjgQH/g/ae2f5RawZOVfHxWnoht9lwi7h9sRIOTSlvMnrVmCJ7q5w9Wl05Hdn3Cw83Lwg+giLEfT
qjeZ1QVgue3J9Oi1wJzImAl0t+GsKt5w9HBSRnwd3U3qQ0ehyTfwx5OejLsXdy40V4Qxe/3UvDco
YgI5gK2RB/GWjtSOW6692W1cBPEZVyRB8YJoKwZLWbIf5tviQGyXG4MPLdrikOAKsr3Y4nDiqXQF
dwbJ7kuhoeyl+5J47BGwUJfCoL/xSQMhRPtSCn0p1FysavFPr6+7DjeWUXdSA0WQeEJsydvH0aHQ
+apuiR3tLgwiaa7NwgcCb8jddxouOPP+ptxg8D7OkN+mwZP9ydhEm8UrtJnOnd+FMKiLI17skO2X
SJKqtbFR6eb5ZpHpG+Gb8tF7qJzIqJwlNaic8nNeam43vN7vGhJww1sU+EAOR4FeaW5LZS4X8DyS
zFWca2tU9jUnmqzLdh3fl336jOMNXH7HZOjrnJSCNb7KnLA36aG5nozQjd/yGIrvawHrd6FGOwNk
J3KE6nxHUpX5EzDxNm13LJRQGsBsw1oLOs398hVj+5A6CHQLTxDw//W00dXxbRmtHuQGqdqbWq/C
bYwmat89R9y8in81LjLpsia2xef0UdYZ03QKryQuNZPTsqRxUjFyN/8J0AA/++8O4Ygh9dmR9Ddj
659wEUGuxaIzITbwQXgaHjDmsrUqB0vkzTpZZT7tuYWx5HHy1D2Z7XZut5+47nALyGBsLWMXjZyB
FePrLWh93xdBGj7TS2ffaMJMOzkP1j3QljS+c9eDnG6dBhzHdyrlb/OMna6Ywb5m7Hk8Ns5tF24X
+w7wVbPBM5Qzvik8LGMJUs1I5gxhysF8L12dkiP67gCw8oNoCyxuGTeHbMUb6jKHzFsOk8+O63EJ
4L4vHYNOUsdTwUndbsF9QpdnY1xC71ZYB8njtx2hKUuTGskiIfHgT+5NHH7s4eq35vdIsLBxHxpf
FrbxMh8MuOKDNm6x7SGfyWksciMbSsNh4NYEg34ip9W6BbHbBYXoGodohe1QVjjY/A1PWIpUe3GN
b8Saht0rGUznTm9hP7ynb4KbridyKuz35SEHfY3t7IvWjrl2ntYIdLBzgKo1gC3nGEEzngGeCCfU
wwyws5PACBYr81hzl04cjPGKQZJKcffwsQP0DkAaaJSyt2ynrySn8y+IJfGUIVCOjYuAuT1vamxj
rmrjYPeNoWMP7Tx8ztpCW3i+4oTDtuNLxtBEP5q+5AFdbtpNjZ/fujqm+8KGwetw6zbGbKoxuVir
AOxVjknOzHnYt2Bnp8UGiPCcC8tkOfrMgyVC2NT0UpCHA2r2V/OhPxqzPnYM5rMlc2MPSSZTIorU
aAclj/sxsa+bxObWQoXq9BZx2itaB5YxuqOd7q/gMaA5maV9dymQ/zygiS9mGFfeLGJLeMwehtZm
09GusILdjLrVvvNTXJXpOCBpex7fNcwhgD2v4Mep069jBwM8uw3QfFtfE9ZS9h10tcFZlYEgKPFZ
ASm01R6wFeY/Xh8OjhQ9aJKy4shlpWKcMjYpiFGXTJn8y9XSAhhTwXx2yj2bmNRpjs1W3Fancs/R
8liCJ6eiHZ5Suk2izLwaK1eWCcEP8QPTGErNnQ5ihdDSeQm93W60HgsnW9KTuOkeOpY1OWsN2EZl
P8E5gSTiOPrAwWc8BZlgiDF1IrZThVO6RyFA1HuJ9zHoNqIAfECArydfXI0eioIgdX6Qoe5/w53/
+0/rwvp7M/qRF2MVE9v1yx//+yG/8ev/zI/529f895//yEP++i2dt+btT39w7w0y+mP7WY2nz7rN
mt/XsPNX/v/+41+3yA9j8flf/1HkdfOGidOPzz9vl2GiyWR1Qq4lkQcXCZbP/4he+11QP7+f3fLH
f/2HOsvVf338H9QSWYSrwi75t+U0eOkfHD9FkxRFwPBUh+IwM1t/306z057/GiYKX/CbmvF37v7M
PNEk8rTn/fU3X/f3t+Wvm8TfPoT/x0r3f0Dovzz1OaTwZ1Bau2KvOlxTMcBhVHVw0nvJyrFwR6k5
3koFgMyVF9HLAvNQ/Hrvp6ticJ8xSXM10ASn2RFDzoIwzZROmjxRFa/26Mbeqg4mZIdzUosYMgni
MG2KzlRpVg4X3WL630xXuPwcOGWfP93gimCLutiZAzYTQxM7i4W4Iv7E6RYgJ/fuc2GqMFbz5Z1B
QIFNhfBmJgO2WFXLSvHSmeLhZqqYPMQ7Vbq/oh+AtgqYM6hWrmGwdGV0aVE9E1CqItquVuIcfiLk
JTSyg5yv+xDPplb7XCTqYSHxs4kBMCRC2bDqykkIEbPaM+NmskOiVcc7Y/eoHUlK3pTFtBkb2qFr
N63LDA1NUdKJ63auMBclF41szzbU/apinusp7eF86KWOMSWv+YD0etaHI7Zpv8KICQ2Sm9sXOhF+
wJRGGJgsV4ifCG5AvxVcynrwTVIPJfTyqUSAHDB0CyRt1D8khhyzRr2dazpluV542VRfcFPxTHEa
rajHM/o+ZFuxHy+Cmq7GRYMN5j1dTjyjmpAysex/RCU/klcRjCmWykYqbFUBu0E81t+ba/KAHf0D
qTeuKEveTYhfbyXhd4iD9L7c4ZfONoxD9d+6jkDW1YSZ00sEsfRP6oggUQ1+qSO/Pv6POoLRBmQW
HDR/YbkYwl/Q/uB2j3ZF0Gaayx91RIPcr8xFTfqbAebvdUT7y1x9oP2Lv7FjxH+F5QKL55eWkzry
81OXeek/1xFDgSNG3rkchPeaa4Y14JDtUnGCy7IQnKk5ZDSYmDVbhQRY0UVPgzq+tgvZL4k06Prq
UZoSP47EpSIlq6nMvakaA3U0HvtEec7K+nXRAcmmylxiOtcsIuI17/voCqqeYtDV4MxnDOySsvWt
jhck+LXBfaHvtKp1r2WJCbnRSXht3BMGZkIWvZRsykx/70iq1MUvEVKqMtX7qIdxmnTeJOH8NO4l
Ui7bploJzFI1zo4kS6xupGHeWu0Y54bVAD4oyPBKUjPTPjxVpGhKOli6qJEUihtkSc6mViH2FvEf
kEjRkDF4m5M4I1gPJBk9atjzJEq9qomRmRbAeWSZZNoNF5HHPKsDqZa/VFN4SEPxeQHGFWYh9vo4
DvaTGWh1iZNdFUPwy9MTGU7v1/vbVOu4rGXBgA+JblaH8K75GgHGuko8JWJwidVGhUprnGb0Nu2X
dUjjJgyXRAR4NKazebuTxsTrjhakfU7e0CT9bG1kKQvD4U30Gii4HfNLpmxzszulwoxZVSexx1UR
h4mJAItscG/4lBQpi3iD+PfBVF5T/LnylqRmWXnRUE5KaXKUSxYmBuYoOgnwNfhpkuEkv2A0wuQ5
yoNSj9x/82pCOpLBvQV/7J8QXnVB4cb/H9Xkz4//o5oIEjy8n+mrf3QlIlMjnDlhDkT+Fgr/3pXM
1UTiL6Hx0ZugCv6ZM6eIiA4oeeK3CY/yL1UTdV6F/7zY/64mfzx1ba42Pw2wKZnb4fWG0VZIYEWH
TV+rQYDPcyeL1ip8a60fbHHxRiTRk4DVtNk3q+GWOOSJ5VHlhGHmCtgA9I1gpwCNoTztciKAmzZB
o6qvMS1InFHGGaGFxMbjJpVtSjpuay1EYxjZ94TGucLgWkQbj+6YVuVRiERPIfA0VdANy82rcoU4
lFSQpSpPj1DiDyhmyj4QUdaRXPMsxalfjyM7wGv52DaLk4Tl4U2C1V53+DvoF6wOzgKOM5HKSogs
C7S+pFEFxGJt1eR2zhr5rbqnO3PiaC0BnJRhHceZ24hoiUS26dcu2+N/bzLCNrMFodTpBaEGFLwb
he/aNUE2V8KBkgiR3ysokaIJCirfHtN7th/GcGPq2P+2mVcYMVkMkvl0TfI3haIbIggqhdLrbzGJ
PdOSmupPt+JRGxnWRckX8/41TtFZUcyNhCmV4j42BzVmtQLPVYlYUpG1uDe70ZO6cjtNoMLjbNBS
i8lpSNkn8NSUxWvWGCsjWQDdwMkbM7dfXLHc6TEfD2ECxRiJaeFRq1gt4h6pCqREdOc7aVgdNpzR
bfD41PxIMzFl7xwtkjbFeH1OmvJZr9JD10XnfFrYqY5Dq4hKWpXW0uJyFwdbreAgadXq37e4ICI0
SUaYDbyAiaC9f7/U34a7eb76ayXZvd2YmyTsRvmCn4vL33n8X4uLbvxFRF6s4cmtQMpFr/i3kYd/
wvwbFaMmkKKDUPSnVgWuLtkSNCT8+jbr/qO4qH+hUpGTrslUHjqcf6lVkecy9afi8stTl35hsWLh
JfWjfq1x6iHVsq/CyCnvMknAQvt6w58POU3a3TWMk+f9Us6tgxeQ1jW6I1WGahVNhm4vIqpwsQ4x
OFq0w7t4IxJHx9qTltvu5G6n4Y9S0drHFctbRdijrHWMHZMI91u+7W94UcqKnYbF85gD5XZmRpYO
12gna4eouJ0QINkxSRP6TUJUmBEDhhR4VD8KSfNSsyscukWiWbwJBK7D0iOvC8ROiAfvDxPb92Iq
dpqRW8yPrpHh+CdFXl9sJOXrO+b9/jwKBIZfjF7wQoNwUQaQNuxxCDvLydVdhJsw3RHUJvfYlpSb
kAwbHcgE6kGxamf+XZphggVZj/yUawY/M4QuZq6kufHK+4K978BGFukMmim6PhFerCaCQ4Ud0mjC
aMFVGaca4iVHYByy0ixNWd2uWZAKtTP7TLfRQ1QTX4HXtHl7FVm73TrHLICTtC8JE++7QnDOYs56
HiE8bULgDzlrN8Vd99JiJAns6ipaBYVTbvdF1NW2oi2w7X2t0CTJTwUZEUR3YmrSrBAWBabSvZGG
4V2L+K1VxFNXmB/lLby0YxXkTb4jdZrv3wsfNXmfPeGsUi2tCmnYNjHe0HX+koxhsetuRWHrMlm0
V+FKXzauTPiVVfGcZvd9aSbvQxPtEbv7kVr6SR6O/k3tePapEGSVBkBeEfiJ2wtrQ5I+JxMucyXY
YsR2pO0ZJ+vhTamNpa5k67Sqfqh4zpB6u0Q9hAEd8ak6BumQ8FHotSScSca7omTnaWIWTGLzOIrm
jhBbH3m3Vw/nRqC7rgzvVkmksXIRIdOiU8XGrdG716SGugGUMoTdWlD2zb05p3KOcALoMc/IqoM+
U5Z43JRaS3J6j/9Zt43zFkvuaf6Su6M0hAVKpnu/pYVtaNFnVB7HhQaIUGCj1bZQHnqBpfmg+pIJ
H0MxVsM4t6kEPRCo/SMegGEFdWOEgyuojxJzpjSRKxq/DFNhDwpndlS6tQ7rouu2JHUcC+X6OnJD
u4suLZf1ogFfJsfGwjsdQ5rPO5Zv04BzznRBXr80hmTThPJ7pFRMzZ3iTILOBR5ZLV5iEopChNJ4
bUDoiIvVtDBwmE+86yDjWQffJR7dxQwS6p9VCmewZwOTvev098UC9meZrG5kwhrS5DfJ512EPNXE
u2sMGf4OA7Tb4yRxSCojmArB1cLyOa0LH8cy0NMbDu443Bt699gO1Skrks2AR48kQM6Sx/q9bvQl
2Yw/allEGWxu/33Pr7lDpH1FfI6vlfnPZbnK3xm1f3n8T80xQ7yMmQfWD3Oq0N/OL0ZtAVkX3pSI
0OasNo6OP5pjTFsQkqgiTfBvR9sfo/aMAc7mY7jl4Gqp/SvNsT73/X86v3596Ty/n5vjGsKrGbaV
FHTdORvBqBtjrRf9gzA1fuH6TwDjiEjMo35Ml5r18cEa9HsjjcOU/T6TTUOfQINHJsozcQB3CCbn
GLIPLeZH8ay8RiPznF09hxe4XHrp9CvpyG+kXA8f1FkcrXjU4kxLykAuPytEHRg2/wnd86vZaCvh
JP7AXKoinBQCNE75a32jbK+b+DF6TB/1veLXX+ZZ3Rtbvv/oQwDFuP/qy8tyLb+YB/MQ70MVIYO8
4Ve5cPNb77dEgErJ8l5xLFgV9HQ4Zl9Y6EJfSh6uN24/rLYcVtwtizo2lBidO51s42GrVB6KMSI5
IeLD+Eq6dQFjGkIFKjLxIRFhd0JIHJ2x+op1r+hrBKh+q/a7UcYvxxkvPawZMT0i0Ik+08/b5Xqm
7Q7kNdgBIpBP4jHNp/K1OLefMpui0sovDNYJyi/MLkOHXya6vIW2ShY2vmol0W1YGX2mrz2LH9Zl
KooAGBR2hSA/tUDULuEBGHSHMS9L7WgrHJKnbI29xwa6/kfXXoS9ulXd+X8zKUKDUkkIbWAcuvfu
ySx9tV7Ti/OL3IjPfKa8bBf9J/4i2yFI9tEqIjDieubf8+3tkx91ap4kthax93+5O6/euK22i/4i
Boc8rLfT+6i3G8LSyOy989d/i4712laCfPCtkRgI4Iw9kobnPGXvtUW7aVlX+6Qa2M/RO2KUCDo6
QiGkE6w9UOPs3Wf/NruHcHQe9/G5uk+u03N3bz2yoptl18U1wYHH5rq7SdDLwuhm6+TOLM7U8ip+
Lq+6U39nPxCx9JRsWgS8FmYghrTrfOWs8tXkk6ivuHv9s62dhg41W3JfrODZb/xdt0+P3wRGi4lw
j2N21V535+YKkMwhZicWXRk798zQ9rrIZkxU0rLe9IO9I3unt1h9lHxGxVOUH2JWgcTmzVgMr5Qt
gyR03soVAwdk+KjA0JMg5kFrBbG8elKvi6fwq/ES4r9gFZPP5VGcxZlyg1W7evIf6110QHOFIsBY
G+tJlNIc3DdjJ1Yt+gPtVr5YySl56tmbzTRiRoZjcHhUAbXG+Ubzd+nwULKMeTX5AJhHRdy0qVyA
sZx9uYfKyV4GUOqCgdIquEIZ95AdKLi+Dm/Oi37O2R3x8GH6QgX8pL2lD/bZu3PP7jm4Kx98rNYM
mR/st+jOv4lvgkv9IFbJFmfZLn7w7pLtsJoENM7afKJNegDVuk1P0VVxZ+3iU3UITw5q1ZSpME/1
GuLLTkfzFt2Fp+Au/RLdmU/JXf/gfB35ha/cfcruEKvZb+kX7Sm4M5C6Cf5R61WBpM7c2HtzX691
AiKgS7ti1qQz+9Hex5tJEUbY8dZjV4Wl4UV9L68ztsnqRaL1eurfCwD3j+ELCPcW/WNDviOg7d30
mSiPU4yks7UW+qm5mOV1YE8KlXqiGzJ7N2T5omyVZ368yApslmXWoWe7DOFm3LhLJZ+RnQw1q4HK
c8XCbBXh9giXySJZZAvSyZty2Uhs60ysZgN6JkJwZj0SZ2We8HNkLU1VyxcCZgvtMTaYAmjhzJuw
OuiCi3N7rM7drfMQUJk9d3fjF2hBD9VVf7L3zW11m19nZ/sxvabZ5w+JSKKkqZ5XfPSIhEO892o+
Mjfg3/w6jpcjRopNhiAR5MhLhj1t+sfcF+fi9jY7J7fsSrbxPWQGP5t35i5T54qcbGjxXLlQeLus
ErNVrS+afDnVOQjC0cXrC2IhJEJzpIQQbolWeLeuuo3HNyJH/Zgu+cGtnB1Nx5N3CfkM6at4Mx6r
W32f8u2PeH5yFH/dJl430689f79lLt0hJTuAOEo+7q5yYMi0Vc3XkKg2fSmSr6F2UAM6pnPWLfR1
dBY12cLUiSvmBiWI8uzhQBbyrDVJnLaw+F6JYmFSCEOwAZmbHBpLg3ryZOZHLzg07Og5GCx2N3Cd
kIH80cWQZWvmRA40TDD5jNP+a39JNfJrM09F8fn1H8288xdBupDwje8N+4/9peX8BeoMS6Jg+cm4
/0chZOhAU21CcqldvvX4PxVCxAbg1v1urv2tRl6bZhSfC6Ff3vZUKP00JYw7LdbqIhQb3UXT6zkS
FD7WEk1b9OTwLAMrOPtpvjR6rrUaZb/A/lfdQ5RIzebaCMW8YERv6K+tsM6Rb+w8I1ik/n2m6Rdy
SSJESSVygmYMlkJoZ9NrbnNXX9Pqg10+hXRqdW5v3UAuQ2YDOc+gtF5USL8u2Rupj5tKEDgi84Ob
AhPi2Uuicm31CAwNFyAK9BCvcld6/5Ri0F+0Rb4C5TpPBBkj6UtWE6eSZivNfvc1BgN+ApJbemgV
fBSvXivpfy1CoM0c1+U6KiB+cjrWWvwIN+WFBOy5FuLFTNDQGuor+NuZNgBDoV+WYxQtPD26BbK2
IFWLANaDZdyCHlrkzOo96W+IXd/4gCeygQvENE4wRxmUFEW1EsEo0W+Vq4xeyGFjXKTjrmhoIAOk
nkxAFuA2FincCxUrAzFSqv/qVXLyxoaDda0Zhc74sqWtd/qt7huHdjDXKisgMfTsKGCeDdFcji3L
23xvxcCbY0AkI7IfbRT7OCHMFjBS6NpP41hDy6jAHVUjas1SIZektOcJ00nFuu0JvrV8csYadPxF
+igE61tVLu1Cu20oKt3xqq51Um+Rbns0XX3kPMO52iRtRAQ4EeYAV0SjIuOBne5E3sFynVnt+LfO
oO/SBBtKo27DsX+Nxrc4sQ6DwXa11usFnepCTOXV6G/BGZza1ifExEBYbWgSdSsAk4U6PmStPner
dy1EImUoy1T2+7iX7UbNnRUT7VVmTZg3qrtpiYxSRuerw5xLd2/wDfJC3JxMZRLSIaVEoKlP6U4a
yUDa0UoxherYJMowWTTCe6PgACCbn7TsLUeU2g/yUuqob4Gwq2ZwNjLfWY6FtZEWwSphojyYkoGJ
rN1jMnDZFhWS+27lg7Kp6tb8w09ZWj82qhMxzZmkFP91yhIT/s9T9tPrf2k5bdaC0AhoK+UvJCji
A9GksFVmcPmtG/1x0krN4lyGCWh8Dxz/cdKqICjRh4B0M+FB/RYJSrWnkeinfQzp5f/70s1Prr6Q
0aIWJT7BrQCLXGGiqMyKuQnZWB3vu0ZheMdOU6nf9DR1KXSzRRui0lJ0o1modos8zkZUUtnk9Wja
tUvE2tC/lsWjNubjos/1L2XknrqsfTWDx9qirypR6oJZMzN/TZbovCQJyNSUWdC8BAXuXVudSRV/
Xvcy5CjZ4Iko5sFXyrXnj7sO+ltHe9qNxz5Dk5zeB3Qhe5o6cK0SrDt3gqOeag4pj5ABTYXsJlK3
p9hlXsiwRZKT21HSwTVSY2oR2wquzS4fl5p3CRB01iqTRd9apSGUe+MhzO8ilkVOWlmzLsc/HKsz
y8dKlBRnl6dROt6LB5QE/nNjP+djOis1e1e1Ha3oG/fncdCVs1V+GUiBDNppi8VXqo4kihI/Py9t
QMlik46YNuyAhsEjkSWWFLpJ7W4bzi4l7Bd5gmrXHi/VIPdZWV2nAx2if63zrW+1uyHeV9wIxvBu
TT4mR99YIQJJ46E0HlsWYzki4wJJHhRPQJZ7TQW122AFHHAxknvqAtfPTZ/IgX6RWt5cVCqwaUox
IhhaYxcnJB94zsYB7ZxlJcq85yaENsA01MXYV5vo1ox4oxne3nRzhrOkOZEhkFvDLi08yDTA/XJP
OxogtcrrRoPMoKqLWjf2rQbJaoiPo5LftSlUPbWD46K1t63bXltERBlcvK5bnNKyI2AyunY71IJ9
vrTiRzOzl4xKmDITlxg0bJSqbRTwoWwMQC9ufMljO5w5PslgDezqb8/6Hyl+I56UolEDgDSRjr4F
rvzXscYp9eux9i+v/ygeTSiRmokAhVpwErj9VDyaE5pFOKYtMBHzOea3Po41A3AtECYWzWx8YMxx
jH4cawbUFml8PwiR1/yG9E0ak7Tt50Pt0xuXn5bMqVoJM2nNaKOKr4nWMAtgTeGjosX0Z21UiiPx
GHiMk8xlVc5lsXRpJe2Dmm1FzlgWBPLCJUew3JXi0LLNybV2ERr3zM5j5GX4dj2eFSenxPQxCeiU
AWKBhsNQ5mmzz+2X0A3mfr7ladS77YiZlBy0RTZ7QtC+bdO5jS4Gp0NzHBBK8I4erfjOsF54c7Y4
F0zQu76cI7bxMfXpx6LhiibmbWn1pybZx/IEkoSWbu5NBPqbKL/S4l2RY7lh3mX7O0ZeFZ4CMc6e
VAFYL/dW7GS+BEP92oFemVi3MdZEvhnos4FM4W5MkA07S4BnVL5AHCYeBHrtv39/UoG/+nNiKqW+
KDAgh/i7ivcKl3eonjqMpxrT+l0T2CdNkN2SgMOHwQAK0EormJ23nTjD43SemvE45PMBrECzSq2D
f6/bzyaOq9TbUNMw56vQDAU3A75CO873qrhq4tuiJEAbGaKBmf5efYSnL4uUWRvMXotj/N2obgUG
4yjEKmqyaq/PJtptpdprxrxwb0QK2wTGvf7iJgdTLlztzdF3pYcBTSbgPUrgCYes248DR//OIu5k
JKIT5xxKGKXZOIS0Yut+jFJx7qXyUrbNXaX6h9oW81RZmtmqc+FxpP2pMucl5gG4ovG2RZWP41ms
2e6lAfYVC3iKfyKLvNn64EuzvYbJi9BfxLvGQ5M1i55a1VyRqm6nz320KQ4TorgBagwfeRaCbxmN
ZQMFwC23JhGBA3jB4uIWRweWSHBTGBeXgYaf7WmbHe4XuhirX0j8T+4VKQMwRk4ifFGwqqZX9m1P
uKy+1UmIkD5IujJeBaNFNCGoL7M93CWGtXcZPMbHXkUitYHNxIIdVVZg9++O4t4kJgQFp7419QfH
z8mdnV8Sl9DbQ6s9RugcdfN6LO2152AwDZDlc7GhfNjoHn4B0oDK21Hij+8Rm0Z3Q0ag2VDNu4G4
UqauOp/cPLoSr0LeC8InmpySPFqZ2c7Tp7eCO8G7uIJkFiqGZKYDi01qNpnSXNRy0Ypor6DXxFpX
4AYvkqdS4mriAh0MHL4k0lfktFgV2cyZdqeE67ZGiX4pLrn/ZMNg9eZsTEvmDUH+lO7atfTu1GLf
e49tvxHewYismUckgmfMykm9NrcuTabMQ3n6c68Y5gskGnDH0P0D45pukP+6Yhgf/HrF/MvrP64Y
B6U0UoOpNkWcTEn+XcfEdIK9Mth0w5Cs+X5RV5tscVBkWzDREU1+u5Y+Lpjpt4j+pgan3P3dVY3z
2Yfz6X2bnwYUid02lOep2CAmmmMJ0rqbBs96uhKXNt2J27w7oHyL6kXRXAvcwWIJIqh9K5Nt5m5i
Y0e+0LOFRwOXBMhhknHfdgFoAHPiU5mr8sR9cozFvLk0lwz/iLh3fAR1UFpa/5C95Pl1byIgnhGE
O48Pe1eu1YtZnRoYxnJZLK3LpdiEcxtaBtkg/Je3ujjYLVhw8mt/LWcPPP1AUZr5Hpn2Msfy1z//
uZ9i5mCUHtOnTDXB9/8/6RwUU9Q0v0pm/vH6j08xhH+md3zsvodb/lQoWX9JdL90nH/vIidN8Ueh
NOnx4P6Tbvk92ehHoYS6l0RMMvYQNf09hPuNUgm5zz9KpV/euvwE2hGIE/VG04pNhi5G88PbyqhO
o51+7VHV6kVwHvNBW0EBRlIav/scugFEEL/GtcPesGI4PgzQgR+FKw9up6MMdedaV66c5MYqnhUE
D4kavXqRcgycl9Yi4NEpr5WcSGxwdlPgPCeoj+5c0pWYqnkzegEXPusPBa2LW28JF9gUCEwD470w
7ZVmILvV70nmnCfmObTPeYQ8JxxOntPOM/L0pMm2cGgB1ZWLwH4eHPxE9aVCuNBEW4sMEUjiy7KC
6KCSEzyccuHOI38gIW6vdTUpeMmsVMuTGgrCNTuSCNKlakz27XsnZIuWYIYQwGSLfGu2tDL8LQ3d
KHOouCzPPVmAJGLmTr72PbmI6K5E0c7t7E4juKeIwWkQ/ZyijZVim1D60Q7NSA1dGJm6VADe1Vz+
YfgwyUtA9naOeRd71TwZWW/q5rzvH3qTyJHmaLfqOoOWXE/S2wo2lQrKQ41ucre/8hqCUmDztxCZ
W5w99Jbhgm37LMD2nPfRdSHY3RZ9R3/lzr3sdfAunKVzmZPwFhEIxSJHJA7DtWc9OdTDV8nmp/d2
4WguRGaTv2C4r35YvAcplMKIgrPF5VZW95n52HKmpQBldBe5jpKsQgU7vAFJr3rJmyftW0RfsExq
ZeHH0TZIjC09wQxt/EIN9E0FZJnJHCyWaGFY1d4b2nmVEZmQ5DGu1qSoFhbBnWCCk2tbD56GSjJA
jKl0WDd0fGi6IT8XtrIVnvY8qOWyLdxhBaXxWiBndh39YMh4zYJ9bfgYq5p2F+TlUlb5VjIKs0F7
snhDHWKHwamRCXUbA7eWbaYZ792IMWCVRPs0y6/q1rrHyrJJvOF2YEcuMDy7IYVJvKv7bFm1+byK
We7oBYBnPkyyQ4gqZyoziIEldRYTDY4QJE4vRVmfpTnOEHfOyzZjNOmMy94RABbaiHT2+wpHXiGN
xyArqNKFWc4sF3x23pPilw5Hp3HJwCu7W81Idrp/J8kVr3gkRlIc1dra1ZiAW8bhAT//QVjdLhXG
sdf0hzxJnse+PrbC2dWmvSUrYFW7KFXKCnsiBOcicmdGlaw0bdzbNpeZnXrdvImadRY2MPb8Ek1n
n7OH1dDr/Ll3x9+VAG4upnWIpy0qgf+ugD7dHf/y+o+7Y6qApoEkDNS/o1F/rYF4KD/48tOx/uPu
EHTW6DCnzIdvhdNPJZCJ8FsY8iNO+Teujm/euV+67F/f+d/BTz8taXSl9mOY6GJjA2piU47Yckme
dwaApSPefbhC2CvWfn4tb9EvNsOG49kd11oEGmE40YTSh5U0q8/jjVoysJ91JxcXmY+oalXUFztY
Ds8WYADiIGfrgE17Dcjpqp7drBN8+ZPR1V28o2qY16gbJpIDsInNu30pFpg0EuAL1Um70FOCW8P5
v2Czrg4bx7lKXxog7hMog5oqFPfZMzC+Zb/mbFCPpruGNIB4vGa8uEC/XINdU8EFXdpmg6Xe+oL4
EWImLgln75ezP/qD78hvNkeEWtDMGcL81wefCMdfiyZe8fn1Pz74LDzRcDGQ1yXjHYbWP4p/Ygsc
TAq4n74Pnn588BEg46zkY09a5DQZ/990ieJfxVZJLyG/Jyb9xicf58OnounTWzenouqnT36HBrjx
mmbcpCpjWFcC0u/ZuajEUqsuehMbvaK7qFVU7R2Bqs5gXgkQKJl539XNm/TJvI0k8sphFxrNVa4R
xO2Ku2S4M5SObtl996J3g9tO0YOFigC0r5Mpdg+bIvKhQpxU4F5dFO68ulyI1IE+4dwY9qWP7RtN
bcD9N8eyHvtvlUxtpt26bMt1qdpLXTHvvcJeNQEkGC8+yrw4osxGjw/ZzoCJ02J9QiPZdtcKJV7h
URMO7T5R44M3ml+91n3PEiTOxgQu1U+DViVLBukg9TpyYtt2n5bJMi1xkcqYNUJb8GBXzddBg7pZ
O9uwlhuNZF7G2pWJS6BWF4NGVaJwG85CGxSZVa/bkaFWR/By1DVfKydDJKBVbC4rfR85yYrDbxWS
Vq454cHsXxzBo1uzE63NWRgH+2BM9l0G7QdXSSN3Dvo2jbfToCGRhX2qO4CwDYMV7+DqwbrOuM58
DxfEiGO/NLa+g6HVChOUdTh35nV1k1NkJnF1lWSM0mVb3CSSNLSGiWA0gvMyegZNuXVhSVfNWIRC
n8OLVRBTmXz7NgyvdutdRTnVRJw8wTffCL55A7kzwt4WNsBQm8CLasQ+qoWHgTwslRmK6ffInEAb
eskc5drS5TjMgoewF1e1hBYTwi2tXyLprlkwbxOnPkZmdutV3VkNwreiBaCU568Gc0h0flAIPJBw
PvIPZ5fFXwxYLGZ1bsNbK4nvs2hfFnLpq9lV068CEhAG0DNsGXDcYkBJVjog59QjzgHDn4xWFnLb
ToOTmDA8ChGoi8i4bUivGKv4iSCiVTyUSy+HHdtju6/UbZ04B+TVe18my8xEI9ih3VMC/iAAIzHD
pCofbmuL/ARHZ9EJkl02yKoV+C6a9pDpzn1Qq4emua5ipE15cOqMTawYx9IqjXkwKKxXU+pZ6d1b
RN4VlZyrg0BADU4WBVMGoWxsmFCOSOabqUheDa658JT0RmaoAG39KHAfFSqguxxek3jUpXf2Nf9O
tE8D35AKSlxn/eEaFFaixjcCO23p/zfjkf8y4/n8+h8HvcX6k+WoLr6tR3896KeEKnziSErYzHEG
fxz0GEpYOxg2ktwPI9tHiYO93iTxiu6YVKnpT/6dRQJ2/H856H/+0j8tEqzccUpXehz0CkCRcQzB
uEmflNtpbG/iK2gcvAXGHBGA1nbrQoP4OCZrj/o5bYLrsUVwFzk7Hi5MU+k+RtVaxzEqWG/tsrln
Gq6DNrF3NQf3mKx8G02DY10NPGtJn3ZsCmKgXc45i+uNp7RHHwgQ3e1Sbb6O7EF1ep5ayl2dnbMM
jLSPMj4EP4rD3c3GeSOfclKsu3fDqLe2mm6KuFxn0IGqslx1CsC2AoDUEPZLvbeVQ9kGLwoy5wUr
0p5OaKEX9TICXVnDb9VkiXRr1C6RZD7l5DsH7lnbG9deiLdchdMEMLWD1dJ34tQSurLyOyAmSbJV
uBYsupQwNM+Klq4HZbhR6/KWMR7rFsQhavCY5165sTWOqyFki6oXxiFg+F53EGa4/4Rnz1KqR63X
nhrLJPMcEWp2jn3vrbdQskVyU7kDNp9h3ZJU44t2TbUWSXRkoMFScXLB3qnRKa3tlVmUSDaxoJGV
bk2hP6PkT2BTTRAwTl3s75rVbXLUIqWSLIhE2uupjcAuMg6FjhIEPKWXKSjs1FnpyacKdXKifxGC
phvVc1y367zP/uCykFka8jAddBG5s2TO/nc/xCiWMu3TLO3z6z9OC+svpmEcCWjTPga/H2Wh9RfD
IclAbIJ9MMqjGP1xWhDVokmc8qrktyc484/TQjJhFuRBfD9Jfue0cD6L1n79yv9G/f9UFTJrSNiL
hGSmetWX2Oq+mDEGylBprskHB+voj1gmm+ytq9l0WJlZw7gYD5g757YzvFZxuoozsTQabZb7zczs
miWOp1k7OhQ2xloq1aPltcx87cyY642JAm1IlnlR3cUxTFJCniM3e2urlqzubojQIoEgzdXsXPte
QEhAY9Gv+8tWU/aZOp5lJQ+2GvAweMm+jhSgiBqCuybBvz7W+m2S1ist1LYMZBQASOGmdujsbL18
bON8PVpf1TJ/DgsLn781qfGL+BBaxW2a59s0yuZx+hqErL5o80ij2LSmy3IUWiJzjFWr3jVOg0kP
zXxvgbzQ22XVVCszdGaj6+/xAslezA0WPY7mbUd8u2WfvueVf1AGRPaqhSY1axyGiOV90sdvQSXu
VYEsIR3k1pUZGNQICbVV4Ngf27OMxi1VpfiDn8qpYzHQGKkTMoIBMh3LfzVrmv3PPc3n1388lZNY
9N85OGxqCKw0uYbZxPw6oWBO8r/wyekE+PFE2sgAuO6pNzQ8N87vPJHkWf/L/f3Tl+18MtQU1ehQ
/VnDRroudsFkJVt/7xOT0DYdtOlpY+NDg2kPmh0PGJzzexE0D2ZtoeTJqoXvW8umsjGmQ/dXalyL
6aHDAhjkxk3hAVRW7OGrBrRBjQF91/Qc3PovdZfuPOB8WZkvgKh6ZrBpIRCKkc29oh6HMX70qskR
WiT+TO1qYxkkhcNafARs7qNzKVLnmCoe6U6sts2meUoLHJElstLUgHNb9mvDrUiLyKO9HuIwa6L3
VINsFnerUof6EoznJlbWeDiPZpZsMje9ctQvfR49aFm1pHE252PtPFo5Pj97hOPVaOpzaotTwC5j
rrhgpqV5UzvmgyLGZefj4BRi76j5tsl6elRI1013CAzW5T0tEDRYSCRX1eDD08vJ84vI/U1UF/Gs
Q2p8fnJCbINGeTbz4ZTg+M5Rd9dqtVUdTPY5OPDi3qmOYQ84skwfciZBwsSWUo/xteNVR2Xas+vd
VdV1R7/b1G2xqZGb9Wr1gHdvphYWLo67zvzaVch90qBhxF67F7dL924KTk4JZTH3xuqpQjrsKs26
KjDuRIFY2EG8a3yxrlgpRETZ8ab3lgjbRVka2HnUYJcNEx8DyYGuPqIa1seLa6BDs25rqIgNP9nO
Af6HY3FGJ7OQDUEhCgfwnz0VmvItcZ/jmoNp898HjVQ5F36+/qeD6tPrfxw0bMTIW2LmJBA1/SSl
5KAhqBa39U/b4o/rf1qlUdhPhYat2t+0Qh+HDas0ZkusktEq/Y3X+Y2pkDohfj7PQ39+699WbT/d
/0BbsiIEd7Ap22KlxMTKaJLllD58Ia9tJZNsV+oPo806NxuPYAuQsSAl1MkY1Kpdo8frSKsfvJAg
JadeWXYPSSFHRnQXG9nKGP1Nh4FiSBfSzE8tqwrRpRs5lgeqHw4qEuMRQCqWtxeDTRFuH+pMw/2H
ziJPWneDAHKXJbl5QikUUmJIdHy2MlyPtr22VRPohlUC82EZbdog8qSGZjwrnGVSRJcm2KS9jq/9
SqCqDpU7rQGMV8h1bBY7L8wXlpveEtNFJIhK/IXbBTsrC5FX+uMXm9BLUT6WUMTitlyY6MgDODCD
5kr2ff3OwLCS2WBD+2Jl55XkSadsQDAZgReTpxSdumGF16n7ZRTKXNH8TdukW6c4JsapVA8VKvdy
4nxEHJBBflYbc5zLyTuuOSeyj2dtPL4msQHiWHlNDYWTK71jGvFooqkP0dbbcFpBXwDWyBfBJL73
RlT4rC1FV8Pw13UON/s9E0RCADoMhoM5PsYI+VME/X/wU04emHCQ2SEB5LqW/13kMzLgWfnlKf/n
63885arNxBWpxkfI9E+zX0kxgaIQGQfT3J+LfJ5ycBA2ppX/1f8/nnJJQBvjZ0OdNIcEOv7GU65N
c4dfn/JPb/3TSMCITLdWZT5uzNEkQLbbhtihOlPVqI1R0lZJ8jJ2T0HkbD1Mdo3ZJTPLCTdxqGwc
ER51Nqx9AOKp49rIjLsRwIwgRbBlvDfqGqxqqZCEK/utKa4B9x7dUVn7qbUT+PGysUAHbYCvtLxV
q1gzEFUomfv+RKbsskuR3QbGJu3cpeFUzxzRiPMuQ1FtTFxjbdrjGgFzXIyzRsHjwCKcs2PTG0w2
TGUvmvR92oOmNN3dEJPc4M6G3N5IVpNwEuC/eI9mWD+qoGr44ZwibyLdVgut079Wfb8zxROnxl5X
uE8NgLHJdWF397I2XnG47FVvmqUR9SILf+t42oNnn7BkPGQJwJbcMk5RRvGF3yu33eMo4P3bsXxt
E5PZCi7futhGmbkxLGJxNB1jmVfPZFH4C4os2AJddJ9AUFBi55GSbJ/H5ZPaafdpPvlCCKgaAyRh
DWLNXknELLNCNORVN4viYRnEz4JyL/VxzUQXVQmdZSn66ZjlHBQNVJzcZMzI5Ce00nkGEyPy1Ws5
0RCU98Lbk4tsnkxO12I6Zoe45sANxW1twAcfrUWZKzvPV2Y1qkDePeSu/CDiZBOCWRURcPg4gO1H
BrKi3DbTsjqY5TqOP92pCc7FBDMU4UaMwVWF5TWI5KFN+jm8nb1dB8s49S92W99LLXjuJBo3X5ZH
GA6zeITlwVNE0EAgiBlTdrFqzfvSw4ajBM4iNUT8DIJsngDL4BafGR2yfIMfT9Q/WEgrLedSR/ku
difqf4ousd7o7SpsNZSmmHpDmyshyfbD0K11uko24NW+TpR15nh3cdK0CyUiUcMEj5JhC0ya+MiG
ANwiYAmIF11iXA2ZdVJxFCWqWMRj/x61UFhT+8gcbVXYxspjoB9U4VbVx7USZvcE/ZKKSjqHKG+9
3J43YbAtiTjl57jvRsDQ4bBH5U6dri1jWzuUSnfwcRc51STvzf7wwxqQqYaUQkMA9P/Nb6GP/vOw
/vT6H4c1LAUbJZ6YhN6Uch/zGOcvtnSIlBz8gpaOX+XHPIaqCxIQskHIP5NQnJnvT0e1QBMlGACx
KXCosH7jqJY6f/8/juqf3zi31M9rOluNfK10hmHjGgDh/biZGU5/cMNX3f8aJOCvEPSSXqHJm8w2
yznWuoNEvxsHkqGuB6g0xryKY0LvGEIwkgkaGOiAPn2fj57Zbg2XvXASzkvZLzNP5viEx50KfNRq
Eeol3ptvF6eW1tDCNuP7GGtBphjxs6OliLlp6bJiZDMBZDX82mpfDfMhoQvV/WJh1fF0UrJ3wYoY
QiaK7wM7IytHXSnyojuHWg2fTE8/+H51NYiBuAPdmodivNGVKif4otubDonndCksC4GlBsE2K0j2
zJqLU+Gl05igxAxMsrDbeX1ySL1x66BD6WKgEdDVLcBAIah6JVoqOO+r3JmbmlgUGdFmAw7+9NL6
6de2f9d9DQz6JQg7LMrxIkj2TvXEp2XuqXeWciYbe0u7jz6SOPTWXbWDsqxC4k10ornsG9OkQ1S7
YzisipyOeYhuhog+m8wThj96dInDdC7TvWGtOnEUCJ8FlIoaQbhuTM0rd0fjQT6r5cpFic6xbobv
UgHXQHRFGSfzNLKufQVzizGenE5fu8NdJG9z8WDgXZGeQzCAL48MjKlrGyjSbvMcmk8OmeFVcTbc
Q4An084xzMBLCK1xqULL9ZT70VRnOclFcVnPpXg08CLWFjEJdKp6dh3aT3lszUR9dNTXkd1tQ1qR
jz5NfytI9TAQhw1QERHQi+FOOkwjkvWk4pIR2bBg0mRzL+MA6lmyk608aWP94GYsA2tM85TNxNgv
KwhtFKuGqi869w6Bt5HWqNJQrRv006yr9JogIkdZiozkHfIiOwqIycFNMEtdLdoedLl171bU+4O6
sOODNRkIezpcaDg1mQV206GYhjdBnIxqUH9n9z72foFyKJXLNrZOzSDnnteh9NvHQDAjAo0A1a5F
2ByL/DrJu62WmdpCiXtsnYpyXzkkO7jDsjWzB59JuucSS+U7xEmwQ1byw5io63QMNiE3pBv7+xRU
VKSFL0MnJcMTItU7D8xGbqfsNNn/5uAp1Z6wjdpdVBGfaeO9EfbSCPNTGU7kOzIzQvuQW966tIgq
cTZ2G10sNhNjX+IGRsHBfl5O2V+KQ6Y8bjNBdozaLeG97IMCDpVkzYlHcyg7GHrDrOb/iToiHcdJ
yE9SATgGxwPX3vnnsqAXadhDWruxqbZyfDL7ZuMX6HllWN3HmbFz/HRuRuzJ/WFlmv66HNqVXY0r
kunngMtmdmYe/aq8qJX3FtTKyRLjOmX1PotR9cfgkW0gm3GQbZP4qxpr0606r0PEvcr/cXdezY1j
5xb9RbiFHF4RmCmSoqj0glJEzhm//i70ve3paU/ZNa9TdtmucatFicQ5X9h7bVS9yq3IT3ieXD/W
IKyAA0Dm3mOCG/pnNd905YvPrrm3WG8084lzYZ3THUlCcRCy8kGq2wchBJuAHg3DCbL4f25vwxif
SQE7x2XruOB1//MEgw3kn6/Lv/j6n9el/j8E0TPD4D/RBC+tyL8uzMVQZarsJ8AM/bBN/XphMtik
uflxkf5J0MUilGGuxhUMsAg5zN/bdsrLNPTPtqk//+S8vF/vS3+uqmwOo3ypNz86SD+jkV2SzLgT
xxKW43QrR+kR1+LGL0ij0v0BFeCrAu4K+tV9jHogzuaLbmAxNh7zyDj7I/YVoQFNJhO0ir90UWIY
3biHIgnNAxSHGoZ3izmrakB3Uxa7DYvVkRMx8vFaDGRGtPFqbqKz0pEPxLikzQl7btGMtokf2ski
bQyxMM/5Liki6Jk8/0H5LNG6V1Jfrvyx7vd+J7HrZ33Zz9W5Cn0SLA31WdHVuzYolEddIilEDAh2
wimKg8rnYO7b+dRPZrqx5OYjmca9JixRscx3QwTNxkDKAckydFarFL6CzbiFi7ntBKdNloO/kVdB
FBMnH+eKnfo4Tkez6gnzwfcaFTs/LJ5iMSZ3XjFJQJTHQx8sLYgE9rsb1mVknSTIYe5Q0IoJiLPt
XNA3ycisB2KwqCZEIMRcUXX7OeRduKJa0B8SkO2OOWBklyKRYXS8ytXpse8LivOKkWpEZ2pbKTPp
SWsAKQ0PfExdUViuQfKKhvRoFdqz1WmvhYBHrurT3ZRUGslrsuVYsNIMiflLwqb7n3s0EEcv4g9n
ibL4T9Tlyf9PWxTg3X8+Gv7i638eDdb/LLROkb0pG07Wpn9SQjDwNJmmWgaozN/GHjz4FElYPH8Q
zXii/6ilZeruxVtuSBJx93+LyGEtj/6vR8Nvr1zn5f16NNAHNk0bsmPshDqMnUytY8J3l5q3ovjt
wWLoFMMVRbE0k4HVRKuYYrnv0GUz+Ggooo2YWKWIsjqjvFYps00G7nMfwQts5YeKQlyPXidrq4Tf
EBX7SD8O2gzsCm14vVxINTdTEHFFQVN8CPLyQTWErYTQItL1tcKdNnC3CdxxnfKi5ZvCeh64/URu
wVYmB45bcfSJz5hOiXILuTHLJnJIs3UgjTid9FWK2TYhJmmSk21B2c4Q5aBzAVejdUcz/t5KxafY
q0ezyl8ZM+3HUMvZbAbbZho3lSbhC6ji5fnA2GkmOONuTb9r4tIzs3KlwwhV8ZiWDSmKJb2txbEw
a/ezTLCIUa/9WSUuuAadY7E6FVLpS0oorOZAcjMzf/aL8hrAHaxqMXRVuYy/wNRnr//c55CuEgAN
k0f+Y1nt/+crGqkoH+dfx49/8fU/n0MQt6hO4eYC0UVQsAB3fva0JksGviOoZo5ZFhA8Az+XDCry
g8WMAzpQYwT5q8ZABbOjAnHgYv9/tPbf6Gkh6vz2IP720n9H3ApiJstFaZKS3EYo9hUldP08HRbb
hZp9jtUbr35DTsSxD6gQ+8ozI3wRxoPf3XxruMuEwYv09ILdxh1z7okhZMD3Khu+owI3CCAoq0Gw
T7WP1C8OfnsopcAR4PBVCjApgJXSmLqzIUOiZo7WIawLWutRDUwcx0H8CFrUcmVZcbh44cCnUEdo
1dRur5QNu0jpliRnnfaS74FvRd2xeLiUQXSOg4lo4nqtZMkBYa2t0282bbsyY7ys/X3O/jWbYjcK
86MhIr9KvWx8yEjriYx5FedISScC8fwisZfpqAptTa4vgULUXdx8CG3hqYzsxykk8Fl0reJ5Vur1
HClu0YbaI+qL4zAuq0rroYlKFo8hMazIq3p6hqgd0WMwTHwXkxgBZvAmVkuyWNt+gZLcpoLw6fvF
fZ1hsABxzFJDM89WPDqVQRMhlI9SDwsWbn7pKRHkRGs0vZJTS8vYACfISG2p19/UqDl3Udyy4NCf
i2xSuO3J9cxN7WzMxEp30wtUjFtW1wR5ZQSwSEx5ZafH0+snCJ7QBLc+DbEQ0R7rfvoC3GYfysYD
QSuEuVTj29yXxI2nOKjy+ZKG0rOYLBzVuLzIeXESEwZsqSSt6znYhIFwSjW46zPvd9bj7xFtI09c
oCBIdttrN4SHITZWY2EwxY1Y3+LijpXuW8ySGJOS5VkDXfLEyNhs1HWZ9y9j2j7oqvScak8+hqxM
c5UQuO3U4JZKKzIDBsPat3G1EwzreRaPo1FujKx9CHPlyqRksjspfcviGf5bHjxbZkx0q54+lEm0
iqSOVXVM35fDKInuNWO+cZ/mnpoRddfpAeRxEmPzcWto7Q+H8SGomUMmbNv7qHwPCv2cdCiDx+mo
Q41LKhEDTvHY+8lqKHJ8CY2XoNzpC/GenHdbLIsHMRIfdNImzUi6Tr3PvPkzjj4Fs3BnGW9Vm0TA
lYMXcxg3AJbsroM8qEov+kR6N0ttVRyOdV5vhWbRLUcQ5/RhledoccoET5JEcJuadzbzFGx16qUI
UNqa0C6zDgpi4vQlvaJQb/655z/VCE0SGXg0ajJn8X8+/40fS5xfz/+/+Pqf57/1P1gemWdyszCb
5Jr54/xnpqnQvS0W4h///OfhrzPrVGgWJUtUWXwsXd0fRRhiOFSsIn/Xj+vk7ww0uVF+O/x/e92/
R7FERpEVYxDhYkm0dR36e6WvD0I1b/O4bB09Rbnf5ddln1l1iFI7nnh06nIw00cB/rP61UQuZcx+
lrXoTRuKTeqTv6d9qu1jmxDvtDZz+Sazi3IzjWhMv9z2E3LVgMRIpfzQBKJKm3ZfTZuKT38nXUbz
HLfpumQwoueYNLtvPtvAYdStbr1HzT4m5DhNSCisgd9oGNq6wSnN8Rjrb4IgrLQ+O0txuBoDRN/W
KWTECPQr3gYBwbjobh+GGcFFVbuA8c5KXGMzCndMtD7CpMA+0T2zB9oDeNg0BYvoAJ9m8ZR22oOh
GF/CCGt7IktZGFGh4Uv0pfI7kOfnZizvxalA2dreTOJQyqa+V6grTbPxykI96WHjTUJ4KvJoZXEn
cmI/Vgn6vSF4NUNpR6gLO6CgcAHa76VOLbZSSVZ01BdeUTTvGFBxDgnjW5X35UnO/HPep29Rb7gZ
CyhGfTlkymp+agL9vSF9xsyH+4GECMU66JPwwRzOq3tmVRr4nCh1A7/dtzkprBGe0vBimbKbgY4k
ahIYXeay7NkXM7lVPt5OlRDrZRLa604vc32o4pspM+GrS64xA4uiT/aNOD4EYnTtEojnaR2fWtT+
hSwd+kY6F/r02oREYf1zjxZ22qIBJ4l9yUIe+G9HC2Xd76Xlv339z6NlUaJQPaJt+3/i4h9Hi45Q
zkB3pelLg/mj+/vjdFEU/qHFXOjHAptN+i+ni77oXv7lk/pbp4vBTuZPPd5vP7rym1gumMOpQomW
b4I4gMjqL6iWwlyZUb4D79mokHK64r6YVeU06UPxkojxQRaExyZF5Vb7LQ7dGFaVSra4CsNWzGnr
6vLC8f1aDC/EnTFt9VVAeNXdqGEQ7kT1hCrelaray/VHs2q2ZjRcRea5zJUiBb5NPQ17qYzRtjEM
5bFi1hKR3NIHzftUlg/zXH+qcX+nEGwtWznAP+25h+fcsze1xnujVj86PSRa2BRg7lXuBNMlNQcP
qRrC2ZaHYYaHLTQHPTZA+6bdZhSSk8LpyoJC/67jESDZUIDqz1EL+o4g4VoaCmvGlWV818xfE33c
hb0CYahZT13uWT80r+UtaEicSA4D4RMy6Zt1dm3SN2uyVj5nqAZiyIRZxskXw8NuRPkukx/j6WIg
U5+h+FTF/SRXhMrBlr4IbI3Vqdvo6riqSYUz4m5VBQcmOJ6F7myeJW/yj5Mvgzqst+1wMoSKQoLX
OA1uQSUaAbFN4sqbqxkY9bUBsT9wNfS4v/NgemGfI9ghiDZXm3DAs3m4Q0y9NpJS/cboHG0m9joy
r8ooCkeVl36DWNESoG0DmlINtpF2lITeLUXCzfEn+6HhmmiGQ4nNWPwe640d4qQvUqojlYhN5mKZ
caoq/JwZ+xwt8VL1HsrSKif/JiNlVi9R1+mYu3L8FelwSPrewxzlqaAzxGRIvRQ/IkEeAr2K4tuZ
rrHiaLvQ0WKyh8t0Ner4p0djhk4Wd5HX55P8zy6WmB7zL+RvRAZL/2VoJWu/NcsUHb9//c8TjYqI
ATmhmZKl/ptPEySMzgwdgj+73kWs98eJxhnLt1EUireFnf/HicZA25Ah8HP2/p9m+O/0yoy6fjvR
fnvpP7Q8vyjyYlqryA81+OgIy0/BI7bf15AhLKEsWB6fzPjaB16/CkxybevC1gixkHGheQML0I8Y
H/x3RHrw4wws1F9P+soHGeZjULyaybbHuQa0uDwHe2x4rHbY6ZGEnjIRA1LIOrF3+GKQd4SaRDrt
BuGyTmxu21jwQnObE9xeYe2nXcu8WHYjRBb6XqselOqhtNY537LHe8mMbZ0IMAq8QPBmxRkGlwx2
YmUar208QyACnBkRgbxgQzW2qyv+5HMYrM3Moxrg++atF7B/U6kOWaIhELH5adAeKZJrJPtBcBQU
v9NatC5mu++/tGCrhTsF7kECANBV3/nvOVkXE1JbR2Y/jE3T62z6bE42rXL7Vb8y1PvOG1ct3gTy
A8bnRdbc8Moh+HeTIwTEfNh61Lr5tJpCftOZfNHf+TMhf0viWjBDCmeJ2gvt/iu5Wi+xeo2Tu5Rz
Ydph/Em//CXmWnvpi/OMb6mNnqLqKMYrmrH2LrccwkxFvhdykcKezjVSS1TAe/EMF3gJbm89KF8y
nu3bm2+XdvnYp/aL59wRYTBAvHQAbCi8e5JTPWnneXAsNs5oMxtHAyKPaUGlTWUjvfyb5isPFpw3
/5YY+wNCQcTjNNqmmL/KcNu0uqO18UPNG+jqDnyQLWw2ubvHnFTK7XUCxhiY3mA0npSQwc5xyFpT
eM8MGCgkBNo4NiTZ4YirdjhnE0Tle/VM9N7icLfuSA8I7OxYHP0XiCnkDY5EJD5I0aq4Ba+A/e8N
tirAkGNbuRfB+3Bh06XLmwrxl+WG7/NE0s6axa7FHAeGp0Ms9jYMvRRHqZvJO6lB1ujq0Gel9YCQ
msEBkWv4KMBbUJ0Ha3Yys8MnUgRSf7dEswueyR8F0azukD4bz/p8msRtifgoLE+zeDbaXdk+F+ku
JMLeTexmIxyksy4uDDjts+g/IX6ikN8DY17U9KA9wAvL8D0BvhNm0eFOw09LYBn8zHRx8Z6H4hBz
0+u5YMud6DBwJuQgJQZIcwSWvGf1XFPxvlgw8Yktf5JZQM2g68hr9YYXnwQ13tp2Sc4mJ4nIIvRV
ih2/17HT8M57xp3C+Gff7ks+N/vkhmw/BHqy8rf1MhmwyU4oKrv4QhjC54+3P14VgZNctHe2XtJ7
w0fkK7zyB2nq4Qwb1EVP7UYkoG7Dq0NZym+euYfuWjOfzWIZm5yz9GyiW7dkRtm76hZdNCBohAgs
ROTOznxiqg+i22zHR1bBggGnc89wa0GYwqQhtsaL9RfxQUi3aAI7vMXC8G4xZra4/13W/tX9DJku
KJ6sOkfsbmtfov3jQTBtwprA32WH3jFekbmjG4P12r1U1XaeX4oP+fohrakEyZUU/L06rocYMtAq
jladsOHvFGNKAUfxHX5MgwA/5GLlTlWX35POb5YSrFj+N26LJR5DhSbi0CdKgow5CK+FPUJ43oVX
4a6OVv27f2YGGbqauaKXjO/AavG1PokZSNBSzuhbE7vlk3yO37E/5fvpE+ZyNt6N9wS89wyPwlVw
NM/JcU7JD01svBjJcEw0t599e4uf2wfZXwAGIixPKHcKj/utnhGijJfqFrvxNfDiVXxVujuh9LSU
txqULWI/IfMI5sxor8TZwN7OJ+1LZOK/Y6WmtA9ROG1GmkcU5gSVy9pqdKdi3ysHeT5F2ZXwdg7+
4Vv54MhNjY0lPWbSpUmurXrf5ieO8LHxyOXigWqDNTfOJG40az0mqUvzjfjoXGtfM6kdBHAA7Gtg
dfNTwKnrqpUaMNS7SdILuMU0fkLU7SyVVwKGNaJw1qHgIAV5hrmTagCtD3y0WNiOn6m2CO0YbEnv
scVg6aJoa+bExXFGFm4oGxVCTcqLQB4KzL/LlotG8XcRt9B4TXuWkQmxgMkMipWgsi7kv4sfKCcl
PpQC2sz4xrxYQNFDtb7oEElIoUq76x6JdUlAuFchbnUSpje4XCttxQIST2XjB874wSgDVU0hrbv2
PoBWST79igGFLW1KoqXjFzF/n076tWfRYssVH1/12u8IjXShV+7LJ32b76N1/RR0J05KTfLIEBTu
EE4ctOqdmRwMSEfrrsne6K4kxcjDSSmfQ6N/k1kmy8KwndCxk4CNVr1zou/uriBThZmutI+vJkO3
3PHP1h4y/IbaVrpv9+B/d/qZFXM5rCQC2WIICqv4VIPOGjb5SWf7hG6sMjgNIiQ1LpxJBJ6ks4ON
4pcNxtt9KjdzSBBlsa/7zmFl5SkAVFaxfRsAwXuHrLcTc9u5HTbAb8YPyrThh7duEBO4zynLuTP0
+g5m+mm8aulabOwvbr9tv+s+EsmtEYFlsA5sba9+Na9G5SXecKuv2qa9pm51yTAn2wPqTI8kNtT3
N1Vz83JrJmvURktAwzv8zB8JODy7QISlfYT41SW0rgi2sAPKTALk6M5PxXqaT7O5Lc13/K/+vDGh
oyj1thsvCgnTtvmGo4Cl9BWHwGxnG/43fzMHaYEbidORFbmtJ3iZ1gMZbldpk71a+QtM+ehOdnhD
3ICfGjHNu3VXPrGJhyGZvBraOgs36QoG1F7ap9cMDgzllkPqmausMx0GU3rOqud5PA13VbICnJ9P
btc6zM0C4w1CPZEfyhGhVzXeSa9df8UvLH7iIa5ZdwSbe6w/tvqSv3dIdw6ieeDMT8p7JLjD7Z3C
z8121ZpDEJ8nQ3ItuYzv6ZVfr3iYOdwhUoJqrS2EAEq/qr1as8dLOzG+d9mhIlbLc69kGUJs0Zcf
eULuGrdOculmzsmn9aUOK5JuynzXEMcBVnVazVyPwZn33pv3vAkRZogWdSI7Ra/eQO+yfQZXLjM3
JFVy4Jq8NYckee3Mm4hBZIIvKqyeuuduukPTJwDZGjdQrTU8pdU2PIDaXkXvWWuH9NsDV++90G/E
kEBfc1UxHURVt6Og64VVZZ0L8GwxMdAUTl6KZS1bk7RAxkqT2Nz7rOQoMr206de+Cpq1zRxHyFew
7H1n7C40lXl9KJSPyjxBWoW1eZTfw0u+znXHOkMsZS+qbM1bemBRO2r30R2XYP5gyOukOAn5R8Hu
xNdMKibi8PYVhvAPgYuP9B9jyxs45ndcZ7W6qoRdZR3F8S466vmh6D3tbmy/U+oMMboTX1CFZYXy
CQd/jawvvCu96bxEELhRv6XoUl/Mz/QJiz1/We57JhlCuQejf1HZhZtyV63CjcwqSDr3S3bq7ATZ
cSbksX7tgnXmC+D+V5JGLPwbJpq96uO0JXRg5xMhRWaqrBzH2avaQx9dBD6E8ZpXzi7dn9z5GnyD
IesDR3MCp7/LRI6DzG0dAmvGr5HC71Ye65uurTfAd1mBrEbzIL4TuBJdl/Cc9Mt6MaAvUa25Y/Ke
5dvwaIarmhcOZZdxAaR3yzU+4RBHT+K9dbA245nMZ69eyUf5VT3mgefflOuwAxq241T+Hp9JLigZ
UDrSh2ET9qqd9Mv4YR7NY84dBsbFUS8q8UdkFJ4npr8kOLH+Qskaai5xb3tRIZqmXBEik6fQ7t6l
W/1qTTuhedXnj5kTYIJ7sk8vvMR6HaeQnrRty9jiJOIccMpLwrJ9dBnc88AYG2At7WyDthsuCEit
8KCp79mT8TDdt92FAOuocGvQm8oJksxTvCYA0PfwQjsybE1rpziEBE02u3SF7qx8gUTHgzizfpnx
8j8U9ZH3U+/WY4Nfwgk3BVz4u4HyypFuASrglmRCV7oNnyEmrANYXrPAALqb3FY6qiEKAnCzXjnb
udLZytsgXkXxqXpRbu0rhTJav4KJ8div82HDxKTlTv7SN13kIoMSvjERto/RWTMohBwckl5/6V87
46iFV3D85tIkNYLD6AfmXgBJC8q+XfR3gdERgqk4ycA12VdrpThYL4gwjHxEnbuag51ApBFei9tA
mwvvXQOOz+/4zaQSbmHuvo5f/U2X2ZE+NCdiCe10E2/KO5OMIAKgwvsKYFaNmHLYkn6Z37BEYOoq
K1ssNvFwzI+FxMGxn96j09Ta0TVdOHkO/39QuqwB/XvrbLwYL80TcUK3+MhVeqffC5+Drd/B99Hv
DcVu9uGx/PFemd0qkt8wX5gvQifa4dH6tDiEgpdQOzewdyRtcsw7saypCO7MYp8/5A8IqfHRZhEs
Vjh6tvVRo1KeNQsTbuM+mba4UhzFYWV9kje4ye3Rqx9fJpYR+VZ9wZxPB2H2F77Lj/gs4ULll78F
5+BcvmmTHZP6ott8KvjY9I80m425MYgtU+kc17zfQUuil7WbDoqnfOGC2zSH0YPZaCcrGls+wIU2
Q9MobL1/1kz4rNKmw5K7nVF/oUSBEgUxsMMMlxz9B73zVOlQbBOZ09S1FjC/Yw2bqtim5oE1LO14
FMCaJnnqholNe/Q/QDdzj0r7UtmIratu5/XoFAfx2V8SLe3hoPeOvKGRBQzo5qSW2TQPDQPCylYP
Zgcr5NS++YUNBhP242S85vFtVO/Tdj0rnpAKeCg2hbEv62PHnUWNnjpasDz1Pp11Layk9DzZ34Md
uGwiyAtwC6qDgoIaEYDaGguTB6sNKI/mGrhwmWPH2tSr0sJOZ1sMDRoPlKZuFXY59E7/HG/HlTt2
Tk9ZeW+uszuakX2xKYDJYV/x5LW8jrfqWl3nW3knnAJzesJRthaCZaF+aUaOQfl7omdtfBVN/OpE
+hzJfBSMkKSws3gPfnJuosDLT8P6RC9K6dnQP8rZOkT6xx0pSG5cPfjzNrojFrh69C8o+CSE6+tc
NezQd5OeFfVFFuxYPSVHxaB4tGsS9e77px8BexSLinyraYeCnbWE+GAOW3oh1D2mxTzpm0pRHi7+
WeTD0UYrTd9RP5Qk6oFBkr/1+GFSbWTR+XEaHWOfbMatuQsfKsPVjxZeMtf69JEl2aKysVBvjOBQ
PqUfmYz8Spks4T6nr0BxyMZe49eYbMXv5lsDk1o5LUOA45R7kbwZw/2QbFnEGdyb4nqmR242c+Xf
NTFE9/w1g330OjMZZwumHbCUy8L83nEVTHp7h7hClPeiZ1yHaVPzoHZiuDbDk64BOZevPm2eXX2E
ELaTFU1sdJgvpddRBokfM5AwE9eXWxyKg7aOg20QYkpCFNIG36iiCR8rnDhhuOCBXiniU+O7NWgy
KWYYsrNeUHkJAMCBawROPBKgzpLRzq7ZKWWyxPAK8ZRm5Vd+frdxW2/c5d/Nc/rNOb4zHOWu6pKz
doxpXNs73Vhn5ruVn30aHCv/Dsy3RDznxnNt9JvoYeCJo2KZ12WGlOusx+sg8aIjcwEGLVj12w0P
7CfeLoq38L1MXZ+xH0Sw3AE4ZT4Q0VvybWTUOsuA6m5k1nIpktuc2kzgMXVtrV1J7mVjiw+cCOG2
yleaM7+KbvZSfPJINg+yuRlaD/gngs8xc/Nm1edrXXEMvIaMTCgpJ9u/GhdQ66jk0ICMjvA61JvF
mHcNYxhj68UPoBE6yKWiuaJpz1/NlZuYwyP4oPSAaR5jHiHCCG3Bq8CK5aO+KF/8CWB0aP6lJUKP
G4IGDa4QJw9zNbKrKXnxkPBZM8G2O23h9KbXJh5viSoxJNpyQ5V85ZE/3o5O+op7mUQXIOvcNwFB
fLQE79mqXT0+MoFxdK/YWwdlq96Fa16tazqcGRCqwy0DG6/bJUQQ4JDgnz1+fgYugXZcK+CtKRh5
L27BaaFbP3b248AHvHdHNIW+Bbx0C8JRj4/p8z93pblMwRm4E2GLEoGpPJK2/6RaRczw55XmX3z9
HwsArPWIVn+BfPxUy7Eb0FDK4h2XIO/8sHn9sgDAE4bO4o/wkJ8rTRYAGiHx/J3LYmCxlP2NDYCi
/NUC4JcfXfttpZmw20+zsB43ZK/dEus50sqNiNEecI7ekcEF4UEUWX9JzUWnjWuYaEssknLxSfWf
+pbnjh5fqt0BzmHBk5OYDRIJzrNG21UilOnBgqUnw1SUtqyhnvKA3qDkCVPybVYx7ZWNjSk8J0q0
r3rNm+vUzdWKkdawlrN0lXckecTR/ZxzPhbFPkvZqFKHhl24T/TsEGqEs96H7VkWHrPhXmI6IFnQ
eCTWc1r/QugSzJ3eK5gAzRJetaw+aiKnXPM2cBmyBWUOo7KRqJP6pYkL0e1icd/Xw3OGHqKgoSc2
ZgWRh5Qfv60ciUEw1EEXTTmnQ0kGRVPK30geK84AOu2OhXAcnAm8IwAl9AasruZsrJYwbUEUicYe
T3m/i6rRUSJtW+MrlmUaUdHv7TCXSBoKoweUw6tB1kn5LbJta6XvglDf0EC5DXJ7IMqMknEi+VNf
s0dRFbuurAfD8rd5Nn6kMdiDOr7o2OgSVs0wF91SVVd9Mq+KnClcozButGhF+3PQKp5hgmWrH0WO
CqNpgT73zgxuPML81OjPRoMZD46LGdyryM1YXbq+BQzcqu0G35HbKepFELrHZlY+6oTvPEvySRSM
czpQ/we+hCZ31SQPeU6g6meCkEZFUNMhrBGEYDcitCkR3BDngo5jckHD8dHq7RJhzhLt1xn37KYi
Z5bxu8Xmok4r0WCY+xKiUrtoMIpaejVqZflJDqW8RMKnp35RbQRDcK0U9TTDMcws+qvQ2ivTvCvZ
oDu9GnghE58spGstYqZR43Ty9WAV9enXEOk7nOqrTOZ+0ohv1tkc6SMj6NYZIxRmlkbPnLGQTakZ
O4J+RU+xQjI2svvM7z4E8FZ2WoavTXaaDK60ttvzlq0TRmzqTm/pyvPbZPp0NSe/MMnoY4clAVev
lX3b5k9hNVKj8qtMCuMohVybppq+dRXpKVqgf/vaB6TpCygIV06LXVKKa1HKH0bmhn5hIRxnRDK6
gPYJxcrW+fQcmUPs8ubhS6R5wqhM+KB8JaDkJpUYKuqO3gFVtcazoYcsoDrxTQipXOvvWWEXFhMv
w4xOPeU1e6uBuUtu2YYx3Cwp3ORJ6caSiNThaFgUspMgM7ufGMcVRXgzTOK8ZGV4KzTmOrG1nZEJ
1pW/xu1xH4UaQNTsNlvimQzAh06NX4mkuC/KNAEXz6xFGg4mzbHIAlGe4k1ulDSXdbDy0/cgJb6Y
4WQODK8gYkgwxO0wyJ9R2a11KXR58tZir9yCPuSzykiRsHgZo7feNKu2QBOwjIpGLP1haKcBxQ8x
9uKD0pc3waI4M16SRt7WVZvY5qjdCYHIZ1NIP2cNS04UytcU1WgWdW4ZsfxRYN4HdfKiEQrD55xT
wPtn36Ow5xaF38LXtv7LIl0T/+Ie/e3rf96jJqRvtIVc1PqiOlrIFj/vUXPxeOGG/rFg/113yLWK
l1bUIVygWPpjjw7v2CLdFRiG/n8v+O9co7LERv5PyqClAvjjlRPzwv//yx7dksupkbtk2MzD3h/l
6RJ3yUxJNucvcRZue1E/DSQcopttN1o/7pVWWgPrCVgWd56oFJBVOEzk8WL62Zs6w65SM+OtCGnm
IFzUiqHyrNbnOhvfW704JfqqnVTH6kquM471FtVLH8UrvOjPGiPQtFpy18ksChryM6VrU7Fv75Tm
KnPmTahzMmaUEasyoi5LJgDIV1LKYXOVDh+Rmj8meYO0fTyZknYKuSNqqJqJAOw2aPfdwLE2gePM
VMcYEU/mN/R+Wxl6bp5LDKH8i6/TeMzbMSC5MLzX1bxZq3q1DwPjBTu2PfbsHdoeGxvdN+MTOXTS
QGeHFWyA0L0JMfS/WdPXOhffKK6EjP1YL+ylOkdHvFyF5xEjtsR9IhTK3qT9UtgcAOt6TDv2j2bB
8GbMjW81D9atNa0trV1JAa90HMELjsiJ6sPArEFLi6NRMmQQStZE/iZBKG6mrxFaY1zZrIE5ARlk
i/AT6ug1GWa2eGH8JU9knEqVel9Y3I/+iP6eYokNBUww7iCfkf0WscndiGdbZpIux603wNZTx87T
VOY+mONnTVhhincFpb4ghnYFMTxbc+TOFeEeY7dN6uAtRFLkdC3T7cJ6DWqW9VUvvw7VQHlGPeNX
4netkPogi8gqpWdNzu8TFY198amOlzmCi1x7EfQTy381s5rELY47Bjr8qqR43xqHhH5p6LHEGcmx
URQ7spSHuRIWAy0Lw9LfzSQrRCXZiGPtE747JB96QaPSojpAcubIfG1lXTkBZxowfaWLT5GRexqJ
IraFh6eSzikWyUSPGTwP64lNrqmOr7l0isybqRSrWnqZQ2lD6ehmmXAxw7dBuxmCtWr4rWn5W8+w
JGD8E+fNJhTmjQW+5R9+uBomsadcegC5/kuTov1bBOtyRP356/84XA3k3LoIbuL/kEK/Hq7gRDXV
BDa48Cb+jKmAI6qoxr/ETX86XZFxgr3QLZFDlovgbzQpBB/+1en6x0u3fjtd9bgSZZxkw6ZhTFF+
jvVFQDP3v9ydR28jWZpF/8vsYxDeLGbDIIPeU6KkTUA2vPfx6+dEdRdSmdXoQm4LXWgUSqJESeR7
n7n33AofWvHRDlfed7Z/ClPeYsKJ8JESN3hHErtVnMfsaNUb5p0Znywvy/DCJKis9vIrJeNzAUEB
ksW7sdXyufxZjEtOHqk71cLNyudixHp51l2GGpXdwppAweQiyic/egU1MXNNEfjti4nmxB+omLp1
3Bkba84Lt26f/eRjYDjE+gf6DeLCzZgaC7w199aLt7xLiWl2xI26HJ10PWCk2VlPRWCzHJiRrOC0
c2s2fbx3BtuaPY1zfdPv0H5o9UPRDI9y5XTKuRgYTIqBU2pfzMRI9emMbVvDImCCh0MPtLBda4Q0
+Hv+bXisDvW6uNS39Lk+BVvSp1nUyg/It3OGd/G2vBr3VmARxc5tlvV2tCCkxg5P1SP8NdOY5fyq
VjDiGTThAbHCQ3M3VAK33ORa8hlkGPK9DW6Xx+yQmHPFWhrVqq/WhrCppH3TXLrsq3FRCoy4lFKe
QrTvT6m47c0vlygACkJk19yHNXYogEXxR+de9Q5JOKFfxb4pHtmZSpCHE1stZ6gBBsA3RFAgvoks
9jtCSN7cMWatCe58r9OmuIQHCOvAn+WfjOP37iHeG6x55AssDhKYDtLJXVRb8xLvO8by6V44pctm
S4TFSluPJ2GbPpX1UgfFM9ghP9YmejQgtYY7KmHl3Thqx/YpeGT5A7yN4KAF9pOB2TcBRpz6G3Fj
niM+qlxlmpyZLIIXAmQ7h9aE4iJbKtGNNeg+daKtu3E36U15Cg4lqH2MCeJaeHeX7kZdoJo6G/fa
RMF5z8blutgAnSvxveyDjYqoR8A1tpB4zYqiZwfNsfK+GMaxYGQh8R578wEGFneOv6zrteYdENdn
G77mnubVY+0Rn3OW3RED61lJ/R8f5E+RVyCvAL4jClncCdEZe5grM2KMHqZ/9EumLfwhmWXql8f1
EBsWy/ZyWQxXUE6VT/TiggBGcXB8EcymPiNHyk8X3NAbX115Z8F03HCu5QvcEWixdDSrJxWlBYHv
3jQCZHyux1coLJ+SfilvhFr6zxFeJGBSYrIKxE3W48g41+ZGEJ4tXogZVAl+Y2Trhu+5bPOeFUIH
Mn5W2nDDWu8QeI40Oq7BlOIF55YCWGbkaeKEoCSCo4d8wXW6ZwmJ9OzCa/Ke9TPtDmJ7eCnZGcTN
gt95f0VGoGkPKhb60bcA/QHerV5rMi4ADqIRSYO5K84DaedBk0oY6Cnq9l/rs7rlZmUNAlYMoUPH
IcWuxHNnrUELlB0r68GXlyBAdUhbQyms3aeAWLuYWosAFn+p1E6H1DtYavos+Qgpe1AkkXUZO7W+
VUCnxdFdHdki+C79Ednp5Ji3D5Z5HaVNF764+RmuDaoJdtmWsOsr8Gn+xRhsBSUxewpGpLv+jacu
JZShjzkWezuvvK3WIuscnnBcI++TFkb33nKVZ5K2lIOTiNwPWtd8HIG6DF/W8IliTnwuwB4ES0Hc
SIROKMs+22QkW6YoRVUsIfsyeiqKF2m8RJ5NPFJM8OqwrJV9VRYxwknrJYjMY2nYMj9sAuCHEywu
LyKZyiUUBNwfQNkXnAwNO/vkCLA5Ep0RXhej/Eup3yoryUBe9fzqedlHvfoiKUv5vQeyilpvJmur
cLy1S9iT/Uwf53UzZ4lfNQdG6wzDsTkrYBOqmfHFq01U7D5ZCME6UBflAL1kU/UHgaem2CDfUuTa
2+qEuNJ/QaOtEiWhnlqUF31wMPKXMnvI7mm7wJXAwH5ltbcQdXYKW3JBXgX7YfmxGF50roAZzkNl
ONQE32bjkZqU370/R5jahMduZeobloTtcBY0kCVOjEifQbs3zZdD7a5FyxINquIMUIkc9qxlOv9n
10YWdYMFGVHCg/x3jadF+/iL3Q1f2k+P/7M2wu6mMJ7V8VKbkIYmT/OfjScfIu1BFXGeGBOthC/6
5wCXKS2FD/y4ScUt0oH+qI0IYAA4gB8LbNYEIPgtgLOqUPb9pfP89tQnt833zjMzxjTVx5xxP8s4
KN6xrXJV5zaSYuXYv+dsCZ+ixxgVxqub25AK1aVX7yZZVrIXDmF8Rr9oIvM9deGpVY+M9WLaQ0yl
QM6FRbPzuZHYO35ZD4hzho94m67yZAvVjr04R2a7tS7cFeMqdKQtFv0F+XLnZHUMXglwTus5TVrF
QhCu4DM7hz/2lRsi/DbanVsngVi050ZcAXi2pWVdOtzi1AopwcnsXB+EmW6b/bw7DPtqGW1Amu6F
C7deHCOtAVfoYHM2arrSeTJ5/2eI2EvH2OXhwoQxwMLXOFj6kWmbuMtu3gey5tEenH5DT3fMFfIL
2bbp+krOuDe26C0nTerCD48sr/I3WCoWp/wiCZdDv6RNTu+QjVAN13f3NG67zzVPweZsDWLHvLJZ
8rm7rtJyXGZP+m44srQmQAFKO+ZdBk+b+Kt4ahxkanMkLChl4ks07/eElD5W+kPKsYR63RG8B8Wc
S6/Vzdqoway4VVxliR0exGwWRDvJZ0nasqdngNg+5veuswVIJjP+UDpX5efHtCqKWBa5s41tX1VO
p5XMT18e0oyw5Vn+zr6HNWhoR2+15HjpOgTSxlL/IiNyEbbs2W2W6xuuVwbliCRVmGUz94toRqiS
M4cTkxnu7tESkSqTdHQNnh422N+R7j92wD6nwiLdlOy7zi7pzqzZcJicB3bKd/byq2GLgJXgJRFl
Ml2yrRn2XYnndx2pfLIDkqgewW9X6mIHPm7hP0rsQ/mr2EQRrWBR3N5P7eyznV1wUCbL3uTCm0X+
PD97dnoYiYkl2HIBy+5CyyqSSAn5i5n0R+uoG1c86sisxDmf5JQP2VVzH9M9+dVz6dQh4Ml3Jf8z
+cHrdb+W5lwEKzihyOZIblqyj+/IBkLUM189SsjSTDuFFTM+8/UrYUcMib4tVspz3FJLRkd5G690
p+c6n1vnaB3t5Cs54PjUZ7kxC+8ksy2RS0vPwj5Fbi8sxTlhISvvjaHGFB6ZOvJhPJkLc0GA8tyb
x/ZXaqc2JS9FOIf/P3vACKFI1XQ4jUwBTU7c/7aoozz5yzn/6+P/POcZMKoqXxt81L82az/OeT5k
Wkxs+L74Ha3vVF3OefZ0dLoQfP9Nnqmypvb/738UznkgVjpfjqkl5IvfQk/p0q9YCyaMPPXJHCmR
Csfa6edzXhUyuTXztl0N+ak/qnvv0d1b13yHRJC49GGmvQcH74CsAVVhh3vlXThiOXgMT+YmQGn1
QaWw6OeIOivHO/Ykx58b82y1e7M5gXHVoMLcrXpe3bviwPgnfG4pUW80y1q7bA4pUqHWzkU8+A5Q
vUSES7clvVR+1VjS8ya4mCPzu436yCPSDwjTkyEimD4kv0arJGMAhnliKcVHE9TMFBBTOnqJislj
6YRMsV8hskXVz8DnjZC4ZCutGaAxmsSFuDHeUNqil2wpypkP2Vg/SLoJzr7ECfeolodoFdZ7/ZEh
pDkf8EcAfRxn5bTmm3ulLVjrDA1Y7dTCgy4cRvD72jPPj49m2ULbVWARHhAF82Q7ed+9svySC7qj
HETBByeTgBaxiKG5Yh1a85HafSgRmzTFSXgSniAXuEAE6XHEo2KuYuPCiYlDI27t5BJCb70IT+ZX
v5t8G40T0h0E8hwV01zjr8QKzMvwK95CdY0ho86XYXg2Fl6wHy5kmPI8s+LQcfn689bQZ6O6o9EI
tV15spyRu5Y91JO7AoKjvOjz9/De8/t+RuAkM0JYVd4mR6zUrtHFGwfzxgfFE+7BAGPIrXlOrely
0oM5NBHkR31ph8nawCw0fcZ6PIyHjBQ3Io0oDm7iCagGMhWsBPGW1ehwCu/D83CSMdH4Dkcy+ZIL
9ZkLtH6LdDiODO0YPAIRnIlkimV2579jJsnrL6l7CZW14Dliwa/0miR2xg2FgWBwAn/h06CzxWmW
/PfU3xvePkbIxorPW8hHo0J4PcN/8ETcL5tNmjH91WhkyoUEG9isu0mv+L2mYrhwZ6PugOawyg8Z
3HG2DA2aLyddDSdWTIDK825P3OBiQFQl8QxGpIgoyVzzDX6z6VT+R6muXfIkZmgf96g29WqrWY9G
v+zDZa/y59jl3saTHyT2P9qSbFjmIWz34AuM81i3B8kWyOsckU+SFjWfGO34Pfc0F1LG9cCPV8hz
4jZUxg2AV5pdt5PGBZNggL95ikiGYmbqf1rjkHjk94JnPwKIjt77ZQDdAuU4mei0RWN5GG5+uM9g
S30kz5W7NKFmtrsMpZTw1XjbvJq99q9wK4lZHl9JTZcJdljA1049J79odrMWd9Gz2WL/yp4JfD7r
/OHQgXk0YtsmxHWz6o1ZyYR3rp4yySm3Ib8elGJBMPee+1drU6kYjuy2R5aNEDSq5j1viWgXSYeq
tXkjkmWIKpCWl+taYz5dL+MvbW/YEvL1OfITIN03GUYqJSA/5hNO/65ali/uvcbmMQd40LROJc6A
9yOC1NbSM8pqxizgvEt7ZMOwEHbY06o7ROzh7r+gJ0QXq97NOxnwx/GUvJnVTNj6SNWig2UhkF4C
tlILWwDgPasV+2lSz0yutpn+gIFvihg5adkLC4knHEeVT/7hkvKpWkcfZWprN7SzwR0fcn8UUfgy
9EFGNml96RI36sG66Rf10p/0F+PafCHPg1mCEfCddzt1N17EzLR9eYYDRT3T/2VfMICCx3GaKF2r
DaH0+0E9kvqM3hMB+bDADoLMwH1DUAo9hZ4vKxZhJs/B8meIlzu7AuWFBhQ7GoZEc5G1yNW3Ar8Q
2nYClEynA/XnMyhDRH/VzL037hOSrV+U4kJbKVlU9ZMpbt6z9jZMlNf/7D5SmYD98FAwA/Mv/72+
ULRf2AbTJf3L4/+sL4gqVhSG6IQLWSqaIO7vH33kJPTRv+82f/SRJp//B0zrj83mj+KCABGFEYKi
00ciA/qdAbtk/IcB+/fnbf4yYPd6Wfe8wR9RWacbs8x3mTDAqY9eVK8CxDRcE0G9BjqOnCJEVOn5
wVaVFBZpzXpKidey8rEOxbUWqBj/+stgjrt00koqwVoe/I9BMTel8FyzGBJwgwboJAdJfsiaRL/k
aAUsRbhEbnIsNYkNPnkYWV9fZdPd6OHA7DPeuw343FDZW5rrzoRkSu/TH8pQmacoGkTWi123TqE2
k9p6FGq8UgI5Frg8XY9DvlvojDcHK1jG0TWhFIiIwvC7T0XcyR4BR8M1LV/jJC7WeiZclTJ/aFpM
ztUubnWnxYIQ5/ABMl/+6CKEwcFWMaq1quhbNxHtsi4pFcYPoU7WXliuy6BbSbHLfe2PWKo1cwOL
bJW6+PgG09EahKKBWb5C71wWQY47weRbowqNCUaP8S6p72P73Gnu3PDoKc25RQR06oovKDIvlYiV
LIoWPRs/cSJPCflSVtjCQowSI3YeGDllOMQz38CAG/Mr8COkTziKhcSW2D+IFesIprZ1B/eGaz8F
gVICxdTJRlKrfCX0hj32/jFS233ayItKsRj5F3sfuW/BNwgJhi+FdDPBK4wQ/S0bxJwNY40lBtTv
3HeTQzDkW4uMwChqLr2hb0wr32qdviqz5CqmuCByRnJdTD/dVOEhFdBvlB3GZKzJY6cf/NaYKc2k
ehYXiGm4WMdZXDG7K3eiAbSUvxNO5Qp/iifMydE9QLja+KH3BOAmn/2jJ2BwLuEFMKwi+VP7m5ML
rMBfOqNfH//j5EJZMSVJmzpkFqgD308uyJqmSQA7R9v0KT8mYAgsaJkkZIwTgxB54/cJGPRFRnUc
YboJ+k/5ncOLgJO/TsC+P/Xp0P4+AVOzPg1MLxlWYjgIs8hQK4S7UYJBSRNnAdHcEMpGKrppG88C
T82eMq9+TsN3N1Q0O9fMg1zX58Q4ZYqyqwXq31im/ioA/40CMvUuPhXae0ZR54n1eozkS01RR0Cp
MSVQkE4RT372+taJBn6+yNtZpWgLjXvRmnJctT12RdQbSAIz4jLHspjD7iaEgdE78ugRF0bBW6kH
s+++FLCrvcy7+OWhH7j2hXh4GWt9Hvvqm1CZUGnhkY/ZTfKahSJHR8Bec7VT7Vbr7FIHrkIBlnAs
jpKw962vQTcWShgsdZeDias99oCijyH7SEW8ZhqYvD7D7OcHFtbb9kPMC8q8YB9Y5nKgZM6CYAHo
eK5QU4wtzrBMWGu9BQZGxOAnrYCDQgIPFkarbAYRa1SZLcIIrXQW0NpYNA6ZVVmzKlM/usJb1D2e
xF59io2CyVYR7Sr3zUThbTXZSfeHT7MlgDWO8UhNebE1vphifJOM4m20LG/tBmx8WzWy5qZSH7Uc
xzzCzqT3TzmE7zhiVE6fC4u8c7WNGKLe1/GVSupaEcJtnKEiUD9G4uyRcM5L0sFbTE2mRBumTvBe
fysuw0A/mUMzD7CsRUN9DTtrpcrp3tVlB+woLUyk47rICB3g3MvExLLdab9KsHc1SHdfF3JYAtR0
pleeR8pokCx45cqFWcf4o8WF5qK+yAcn6dsvRQoepcR8VWlqpDB0yoAXB4ocFs1QW4IoQFY/qjNC
I0kFQGcx4txqa5KcUlxf1T6rho8RB9zQc6qj/M5SA4AetHPqbZFXeVPl62jAXDu24kaA5C+SfisP
xdUtxyd0LkdDqY75IO0Cl14meq1K89rj/87l5K3PQS74KuRa3ImwB1pcSqaW3bQCGloGZqHWjrWr
f/LiW4osPzuoG2Psonon3YDyP09gX/uZtUgLVC+RgmMEorRSemsdjQ6Y5RQ4B+wGL4DzbLwpRbju
BGwPLMTq6FP1CM/s6T0kme87BkSzd+QGE+1nhGzdtaZ5yqbUv2SK/yMG0B8qTFI1T3ko2Zr1Raot
ygaVrD8lCI5ECRLls69U8nd1dccNolJGCyn2D0IIE8IIsymVUCSDQiKmMAy7r3zKLfRz7dKVdE0E
GgYEG1osnjl7t5Rk5D2Uc21KQBTV8pHlNyNbUimqZNcoTNIlSZl1hCfGGGRDSyBgPXJkwhWrqPec
oWDxNjI2zLUejtp4EgVCN7jUDmqqbgbpUYSFRPaMHdBk16J/jVXCEAb5XUWRPUtpVN0IM7mFu31g
s0aOMcKv7pIW7mtoZbcBUbMeTscL62FBvo4oDXyrsDutXFbVZFDDMVkG731sHgdJuAtitpYDCyUT
AmVpeAuRIpSN5iRKsozA7greLQ+UvVxi7op15U0Nif1CP1sOIFqsvthX8bhWe21e0OaIhe8IKtY4
TPFj9zhk1ueYKKsauopRRuc4pUWPmuZZa6Njm7rYFYZPPxNXEqMZ6tzIHox43paMAqR2UxZZOktE
aW2UwXM2jtt/9tXOFSozmsSiAKHo75oSPuGX5RZ37E+P/3a1o4JEUQSaUaN44JE/mhLA+ciM6ISQ
W/4B1f/WlBAtjsLTJFHwX63M974E0iNSIf4PQeNvDT3B3v6Hq/3bUzfY632/2tMBUmvWAQntVN5t
XXLt9MCJK+HdLLRFnWB3s4K1GCWlrYqZMG9V8BXduMlwDyFcL6kdjZS3Y98x3fHd8JqSOyZhWhzL
awA8QTFhqOQxMXnlWyZUJ1+w7jGa8SopN4NeXRSDmQTHUoDp1ixe08G86lMgR5h0jihq25LUKdqS
xwivrZDfYSMyLqULZ4MWZmhasuzNlKaVdVKtSNKCi1MTMa6Ln/V05xncffV7yUWYTDdiwNXYcEV2
SPCiXvrIp7uzmW5RQXZ7tj84L7hghyk60ZI2FhcvITULd4pTDIaLVZhEJVrrVFRI92gcEe5xygXe
c5EHo7HsudgrN1tFXPT1dOPzwxNg3qSraKADmqqCXDIeK8qEAQE2J8WyQF0YWF8QZ/cpRYWGuKXV
YDF5na1RdAiKPB/14OgLUHHMa0JpUmoeOnlJp1gxKHOGl26qYmrpIKTepejyddm91N7jwDBXpPCJ
MFgEFEIJRu624cI30zl3/EylYOrEhTrVT8bgcWmJtqHB1HVdTOxhd4vCm0jhZVKAIchvKMeEVL1A
mFzn0+wt+wjb9NSOWAIo4vwY+m411XWdJ+9iUheq8mxJ5Xpo7k01MPcK37O+eM4b8TNh1gvHa9ZZ
9W7wNNqiqYiUmOCp9UdBlk2BA8SMvbdILBxvoiI1w06u3atiIcls0MAMo3KGiAx6CCpGgSNr6CAp
N8Ym0ZKjpBBM4wn2aHC8j6ULPg57rKLvRhF77Tg85crwUWLnS0YZn3JKEMNIhySp/efQl09uCMyT
iJOhG7ZpgCJdn6ktuUMloD4zegj0wglr8VRL5iaVpA8tzzduSclLhkmY1WvfOIjGG6BgIiA+GmJZ
KFQ3uJcOgonrdAyO0ZA7aSXjHXHLTRs061GPhKMRZeXhH338TqEGuo66QEFD/jc7J+CWfzl+f338
j+NXFk1gborKafrrTIicAw0eHapy8oYZ8HzTFvAfOVz/zcicDu0fxy9GMwiaHNr/pmT+hu5Smb7S
r9qC70+dRu2n47fH6TO6Yd8xorbaXa3K5VYXlNfBMyVbC4pDqbXHvCwh31j44uEnaCmlg7dumAe4
0rmJrV2ag0sYO0I6+k/Jx+wvtE+ZnKwJF9gkg0SkQCCth9J67zWWPEquYf2SjrJHuAEi9y71HnKZ
vCWILyjGsX0oZw9ihBRnr4FU7OQpHUkAVWR0hMSipkmFs2GW+EBFK18YarpvuxAVGHaZkBVvzZvK
jNGzRzFOlcyyS4MyHZkX0gVBnuyq0Nc7Vd2VvXkOLBbwg9GRsNWdZFq1KHKEKn2DdkvcPMEgEi7f
KdAoHTlO2mqVM6QeRelM8Na1Uj/V5q7j7PEDmkqX0jawlgMpe1ITOfXIu12SyDLMDgSP7SLUqQWR
t5whe88tVoKnPBXVe2DcUi40OPOaPWj6yu2ZV7PYDqQX2ateYjUNGdtsXQrNwHXnXeQ5da2gp6YW
k7rl6KEOYzY9JbWJElmIpb4VzfYQxfpcMMAkiZX1lIrJUpa+6kw7x5m89aP4Rm4MGzBdPmidQGNR
wp1wTQSusNk6g9AtvwGC3t3dnuDdgd+aDJ1ukGlaxgqVo7U1pOAptyKoUMmHVlvvlVvPaYXPdWaR
zoVyIC4dlRE9CQ48xl1I8l7Ji69CEFbCxASh46zjZu7Kmu13xBZq7tViyBjlD0bI3kEKJKSutUIY
sP4WVRAqurx8aDJrb0zwDDQISF5xI2rQXMqWgp8bHGwzMRqp6Y+O6Xq3bIzOTSLj2SZrc4bPq8RN
wAJSiHAHF76wziRrI2fyjRhuJXI/jDLf6PJH2coYC2poVIXPYitHDkweMIX3QIsAu1UIMSnRlYFA
d4OHtEceUzX5IjSMjZ/UFMHJQRMx+XpDejZiXHRyorPKVK9SFT7nWbgbzeGmhh27js4/NTmCAR6P
AcoL74VKtmZoDPsMkomE1iWiTDCjnnIeHmx/NFg7+b3wmsO083LaBiR5BBQ9hbnwAaF1G6uIKVxg
ioIFC6HmXoqkMVqoRBHPtMH/nLCiFQ7EriuRcTIyjNMHoU1WbrvTcsLI2V2ZORwcbKIIQNlrGbis
FGaLpBcRzdots5ZWtRUtx0v0CI8YGMVptZaz1tE76PO8M8j9SbOnqE0v2VBd8pA2qB0tW5N1J/by
sxboR1fVr30hb9UMNI81lnPTMHdZZ+K3ByM0avfBxwfG6Yh2TuKVND6PsQgOj8xAhjkO0P03S2r3
2hhcXa8kPJrSEJ/DZzCClUFcI9PE44i03gProxF5ViORX724NA3jElo9tZCxrjz6mTzZ+4n62Wa4
w2Ol2o0D3j2Ld/souzu1sg5G7ZugWupz0xfrzgj3QUuZIZYNHhKJblQYfJjWzYOnDTujlfd9JZ7/
2ZeoilIOfR7bCkP+m0tUmSaJv/QwhI789PgflyiBEdOH/oC3/hE68qOHwZ+gk6OpKSouhJ+FG5qE
TctQke3JdCw/CfSIp1G/tUW/M54kaOw/XKLfnrryyyUqxkaVoWrvOdWFlTlm9U7jgO6osjLGQHV6
CyR357HLtvxYdTzT2AjuCDhk57v9ZgwM3sY1yrJe31lJrCKVbi8Tp8lL3nIjX+rjpDV270TjOVEu
OGlrnruB7W7z7Is1xkhXYgAFF3iEsCRihtIBVvdRg2TKT8lEBNzk1cuaZpsFwblWfKaXKEjqNF2S
/XVOWn3hS+QV+/GbH2aHQqMFUlCLhMnkvDJIJg7CuZ4o+7Bk8Qg+vcjQVgBXUf19AQWwAB6qMlAr
vXHjK+pKVf0175FDaxDpNxEldVTgQfeR1v4dU5GjysWhILQ3L5vHUuT0FxCoj8ow08XsorbVQ8uJ
3VqVjV0E2jRGBmgWZQFqWgfHioEgQXadR2SQsaeSzByzgmmHjbVNgSeGbmIHkjI9Odqsp0gu1oPE
HFcfF/zwXa2t9N5UT3IJekMSboUm07q9ojLCpys84dLO7bGJ3jICTBX4dgMtTAivMuawcBPprqP4
VULFOo9sl1WrwpLWMqHLX3udbsjN3rMIU63AlsbzQ3j4yVMImqGppEvhAjQdRUY5TJvGEkyhgjCf
DQ/sTWIjt1KIRV0gHbK8q9pwttBP0z8BdhEw7elEVuqsgAM2aspEjlDmeZzvc9R1os98zk/Nx1Sn
TSqlmRkw5GtUneAlcdn1LrxLZrio47yGxCYxeGcWeaSv38R1KdmhVBP2KSwDmGtu4C2FkuWRi1NQ
9QlLTkbxYeyys1APm7gCpdlQJkhKByRO5+l121Fm1U1aY7hNJWMb+uK264SngeAUKynPaZXeraJ7
56E2JcS7rD1p/ruv5CsVjLZf4IIf4Fzw8o1VZsoal0qTLj213TZCjBvApUpApJppABi9QC3YARp2
NbgOVZcjd8Iqq1mNmaeRcLu06JEsJYYzyO1ehGQnpuahJ+Ayn9aRWbaq4AikULx8VK/wUujVumU0
PsYkwAhs52kSe6vbKblTA/sh3Whh9fWunpxBhcGng52MhGqtTVPaBqqHdOsgC0i4CPoUmVbNfs71
jmNxKlR/Y0bjihSaedwKm7TFotG1rOlfB/qyptc3St0BTg3W7H3nkfEayO5KG/HsVYYTGfkzsAU7
a+DsmMNVTSExAAZ0dULJR88ePPlkFP3eB6D2j75rIGoYbOIllkXa3901tGB/uWt+ffyPu+aPuwTN
HyvRaWL207xMNFSVPHhkeiROohP/MS+jJ0NCyICNz5iC5r41bKqFhhwEOBZekWXt79w1hF7+9a75
/tSn5/d9XkZjRqqFIWIeEPNpCAxGle1EaiU1uevyZZRGHaaVyODE3bsASrkaz61r7AKR/0aR0rXi
LqRoKX3hRZTJ/zEbVGOBC7+QmdpeFsp1mLRnc6p9ukw4CDVIWYoiYeLXJ5RJ3VQvBRROJWdiTSEV
U1BFFFYWBVZHoZUWk4MhWgzVJ+6Zj6TGsOSJgt3GpCP4OpSI+FOmaKsU6NxhpSNly1lEGGiA2lo9
BLry2kr5c+0G51r/0nOSzTcCwqjQaDgtec+F8kuQaTtT2pG5cmiatd5Ls1QYNwEI4XEsdlbMJF2K
hmMrip9txb1BhwtCiVlPPRmEqvck6l6thIDYvDlqSnwYkLqPQTFl8M6CceiROW00AzhBri+kYF+n
p860bA5+W6zQdYHWV3ztyMifdvXGNbso+4sEwyoOxIPZT8HX3Idx6AQmcBW8i+wlVJQ74SidfKZN
EcrDuCLil9cZ/BEyvxRmQCbOpSzmQA2DBSELK9/MboEX1fMhrseVMtDopdUUFG86oyqulFC6jD3Y
RkOl5akPw4B6sivajzSPVhAFG8RwQTvs8H0+x1pil4ysUpzdPfPEvaRg71UK78ZMhCLfe+86ogpd
0BY9Gd2YoFbV6K8H9Z88lWcAo8u8pQEIiAbOWsq6/yZFRkD88ynzHx7/5yljEIOiEoGiihpfV52S
Af6saI3/xaWiwzNgtz597NspQ2q8ytgdkJuIgEmVORv+HAvp/4sThSkSHpY/Fvi/pRZimP/LKfPL
Uzenhfw32IEOEpEQyKhayYZdmvE7XjtufK94rUbG7z4auvjTCE/hCSNWSEqPkYo2OMchaB6k7lAP
jwlefMa3fnquuELzBl5kg7xNJuVMILwukxjWO1mOozJhl5YMSzXp1wpsed0TAKjV0FsDb5ar+y7H
Gd4RvOY1oLRy9lUa+soeYWVD9PlR6MZF09xSYSdXm1Ymt6UiJLxaCMpLi18/rbg+9b3ZYxB7SsYN
AygZ4SpcoPER3rqMReydle9Yr6p2zl1u3bUtHBjiTixxBhrvAa9/fnwbb+7a2Au2hDYfbR5TLIQ+
CvEHLF7PaXFt4LIpHiYQPdh0EPmxpsJJHrv3AiYfc0dK1ceoeEkrYrOBNq+F0lwUMErkDqUj2r2B
iRIps4wmaqLaXcq02xRCDzGOPWvSbYuRVl85DH4P6f3c3hX4SIa8MaIVkVadtSxfm3YGmhv+6tAw
x5hXuCIL6OSl9qCsXUj34GThoWBk05l1F/BFMyduP6jO0X9K9cnXN2CSFqME4X7G4nrxurE2/Bmc
6Hl87Vx9YRUcE6m8FU6ARFEztcWpLk4lnAblDHjPPQThxQ0ug37Jvae0eTM5HdOnRmscf1iL0Ah9
qqxDphPs1NnY8lz0vJ2Id+dBAwM8iGDylQU2WiVyLM6fTc6znrHnTeOX8AYpe0oZZg7PeCzCDGto
PON7lMJeyx3oeBIMVPIERQH8hoaP1J0DpzUBSPeLAPS3tVDwLwsqm25O2JrBHq8K91hQ6yMbM/+f
uzPpbRtbu/VfufjmLHCz5wXuRKJ6yZLcxxPCiWP2fbfJX38f5lSdOMlBHRS+WSaFQhLZsiXt/TZr
PSt+lkW66Qd149ufukKHWLVRO+nF4ZYrAXgr45quRduqLIoBacRjZ+6q8Wub3kgozj1GatjusXXD
JvtY18Gs2Ay/Au8zYm3+AiZAz3hZAfxhtRro4E4rf9mjWUnmn6baw7J1qMgxEYK2Mu1zuqeCZy6K
f9Vkq0Fwo+SNUFbPKZOmg8RNa2zcN/3TII+WPmyw7x+k8nvroiyD1anBuUhmlfgvzkDOzR+PaRSd
Pz/+r2Pa/QNJFIpOBvSa+y9byF/HtPuHLZBhMYX/l/uPOux7McgoQmUogb6Utew82P/rmDYBwgkV
naeLPspiGv8PhvfEp/50Sv/0zH+uBRVGeyS5FMNWjvoZOtfF7H0u8JlE1aNVzL/4tfJiaNkxNYwT
MhEQApZ/k7EujfAhe4Uf3lgifqtLfTNQHFVWue/EuJGllQ+L2n6JgkyDFkZ7TQ9IOb4aHWR7CQLi
KXtHP4OEzz6hFD1nlCWkiJ60sdxEEW9jAFrEcwx3Ha71Tp3FQJgjcgy0c15bOjyNtg25cLgmdL+m
8ZbP38+1jyNU287uXqeJeQQbXqlBmjF6e9NGiM9tawbVZKq8kkNZHG0mwMRuncty2/uEAiT+WsPT
m0XE5k3aE7wpyTRiRAdijuNt5FfrgkiB2Ii2dS3xPCf2PiGMVLfbmRGGLiReVWwnDT6pFMg3umkv
Anf0wqjd1X20K7tRX9ZGMTL3M9tNU1pMQ1LGsv0dwYJLAbHNJoC1Li6lUd5oDi4FcAgWTrE6hZlb
HnxDXWXIKvk1LJlp3dR1BhFN2cVoWnpX7tCTPSjkDpSKS5RAcGa0sZYZG4qC+Ys9D2IiJjKRIfBM
TtZdxKymZWYTMbtR2nqrGv06wuEYg+5ivq7EGBq040DIgUvhh5rnkc4UYuabMXGAOulhFKAynXzj
OvzSm3gLlIsg0VvfTOJDVgEur4xtVCb6sq8S5K3Etpuuz1yjPtV+z+8r6dZVqWOU33RMxhnDrSML
xsDQrKU5nlwNv2GHWm+SHNh6Rr5J0+5JrR/3TYgSJK2I0MjKO93oYe6FmxCoG3u05eSywC3n+5jp
UStWZYIHwFfYxnfWayXrs1RV4PtkulRkmGnTjSrVr3o3XXR2IOjQoBuk8X4Q/spKSIVPiG6YECXr
lXP9rftlxBrUmVSOzFDnLeDfVbKm+aup7ufH/3VEguaa0+DJ+VWpTWev878rWfcPTcz4LfSq9p+n
5/cj0ibrz3QdHvctTPTjEUlDogHz4nQznbnL/gdnpD7bsH9ecH586j/PZu1KqdQg78i808twNcqR
3JVYhHsXVIfRiXgT0pdlGi6uIvGYp3pxZrLmCQ5GhLe20Vt4/Fg7q+CFiLpFT7AOexcmecjdzOGE
CGLXM7mT4T3dN1IC/RgJ9mLZwHYPpkhT68dxBLTS6UfVyuWKWqrZWmq3nFRjbTjBPp4UUkj0njhT
AHbzrE5Qr1kSxr46IBwzyujqzrVt010z/zGbrGWdQtgsm/gQwhd3elYbNYsuGckbZhRrraeTT4Oz
NXVUqymtu2v0d7EvcO101TkT7toJGSiVRCRUKlFOiK53NbkfFXyOFnHHUAHldKarXbevXYjF2Xrx
02gDInPTVfmmGa5CU1BxD+talK8FRz8JdJ5BuDN6tXn8SPCKerFKwJUBAD3UahWJ9gN8MxkS1VAZ
KNMp7jpMRox3jj70dpppL0wYepdeEcxxA/q+gx0doFVz2ursTOYyDpKjLPSLr46rSO33icCGWLmQ
NbPd0MKflxqF1a4wAIWDxtTHW9LuU6azEbywkiH4rPAZw2uh8zwSwhpC4ldsKmF4LKBOrewmk93a
KUgS49QxmK2UEVh9iFo6m59Mi+7i9JhMt+ylATzu9PI8x4fbXYVwcZ4Z7BJ+3qbIV1mD7ykp1qJ4
SeF+kKQKjWjCewiLkEybdWM+FZTviXaY7HiJGoyoBoxDRDdhDm7LN7d7Y3h/Fi2E4XDPlQUCTazC
TPMMnF9wf5IW3rTiXMrBXCW+fc1HpB2MuyulxrOmrbqBACMTBYrR79UmAPDMfDJ5qjEJhebz1EUs
FMPdBDpeZhNMmXRPkPfSqoZDHIvnOAToOTqntk6YHgz3maVtulzcmd1rYvp7EqJJxOKNrby1DulJ
6W3KMLVQbiO6IqKI6uqmhcdcYthv8lMQ+AwZDiK/FBrLR1ghNUd90ISHsL+JUExhQ0twKgyY5nxy
0YwhYrnYfOpGjJKgXbGbAQxXYQFpBbvU6gvYsHFZ1emh1WFPp7MqRgFsaQxx82jV3Z1p8e/DVNsS
z94uJqfedjFuMwLAl5rlPzRacyzSilivjcVVmWXiEMoO91nJHfYgUD1VSAD8qF7a6YSWvOCDUe/6
vH1kNvvSwo2yIhsrmLwodFN9a5/aQX3NStNrFMY0A1ilHkl5Ye0ihsEmC86JiBY5oEc2qufK7Whz
h1tZ2cs+AeMyOQEOVKMePbt9aWLlrk6tF6uIHkJSOSbVPetN6XtaU+zrFKZDXaDYmZtTa9Y3p7ug
0ibg++UxS22gLPYG7OvDVDtbqolVXsC0MQp0w+6wjupqyyu3RFqwjQI6jxQ1ecz5VGrqNm/EQSO0
rYj62zzAESpmPts0frEqLGwDgjOn1I+seZ5qbR2X8W0qzXddD9+d1gcBIT1hI4gjvs+Syd4AP5eQ
ZhMbALoRH+GIa+76UeNdHJN44urj16FhcW1kwgYQQ9RDHWFPwa61Fcy657MKCpX9WYFqFHT5cYqj
z4Pie6zM35OM8rMbBhOFN1ZZS1Hv4pLgjlKU8Kby59iuBhRuJqyXwVT+5XH7Iv9v8LW4FOkYFPn/
ybvsUoCmav7f//wHoQz3CAaJedc4583+OBFJfBe3T809QtNWHrpduPq9ywn2rShEWdy72n/VS81D
7J9Wvc5Pj/+rnKBmAC3KctbV/qWK+lhO8MIDB2WObM5me77o93Jinomzeaaq1C3cch/LCRgCnKLQ
tL+Z9MU/KScAzfyHcuLDU5+X2B8HY1Gt6WllpcM2chgKoKTXXZQu01EP7HXux9u4wcHrmKeCMAS7
YBZT2asKFIaBdypC+DAQF2OSzYE2yh5UJNV+zWoS48dW0QqUeiQ/IB83/P5EatiqyfloTFiDmdKe
qszVViaRidig3ssxQpKJktDGfg1EzfCbQ5bVXlW75zEkKIzu9SIwyNsEC2s1KosQE7OtrPyhewjj
eIZbqatOwzbQnlurvSSJiQMNKQXynbRPdwIJd2SLQ4KAicX8ukPQBP6UyXOxlHiQS5STEcInjQAz
s3tKinfdTO8UoV8rRFI+YqkC0RSi8RiBbrZOkFP5kilZl7z5hsTCMlzGcXqLZwlWgxZLosniow2h
ZmLf3cyCLawxtGIj03u0XPYs6gpb/2YIxI1TqicS3FcO8i+BjWGV60WxQHBzZe6uE0Ke1hPtw6zj
nSVkSMmGziB2WL+mSMzMpAaTyU0T+PeBbwAOJVACSZopkqtrz6eimIMz6UzVaOt32P743vuh4MQd
2+ewV1/dyX7v29zLkL61SOC66job5PxS2VYI5ESHDcAmCYCGunfas4GQTs6KOksw1Bwqkp06gyQo
XWwpCl/YH3Dzp8Pv3aAwK8CyRkIvUo3/MmqH0sTA+qcT5efHfz9RVJcGxNT/TOHlkd9nOBCfGL9q
5AF8Qxp/PFH4Q+sbN9jmqP8+vwHlD27YoH1BgvnPBji6+R8ulY9P2/lJ/G7omd5pA5fKaABbLUfg
29NGwKsZKXJR7ypNupKJ/sxeZiNUZSvLxht1QSTrbCsjANKI1nopNz2WLQXEb9IRwFWTNQHszJGf
k+laaD5LqGQtfeit2ZOmDcdo5F0Nl9+UBFeCm/ODfpcjNdOJWmWRSbX3WDVvsfU5lUxex71rxdvM
bte12xOd2BNc6X+qM6Dq4OvERAXNNxfZOZ7MUxOUN9T8nhbJlTGZq6Z9G6zxIMQXPkZkWmNLQ0kY
hYw1m3ZZEJ41idlyCtCbODwVcgJqQEIeN26mLCrffC3D9labjBu1a9YTDq9gHDc24QVqjjG4GVal
JGK1UddEKp6mwiZt5yCoGjMmrSbrvS7G/Yd3ySi/GvlN42D2AVUVD586t94NnbJsB8y6pOAUmJtM
KOtAlSv5JmyWAXoMiuJ+SuBtWOYhEV8yUoIq0As2POByQkMPC91FR9nZCV0FGp0ZpiUPIUuNeupI
E2C2VL5GeJ1CeELVgHPXvR+RhuB4WKcz65JU9t5uznHwVQYzj0FZZa6/d81bjojFYIHFDEdQXjw9
JSNoSXipmz9YJK33RchXuK8sfT+ZoKYRvSS4vGzeNg6LxKJQv0oRPThSXaQFTK0u8yzBud2Kbaxo
3Af9SiFsUQ1S3mbsSzRG7iGKo0a5hkTUJUPw2lusK7MXxUmXdeTvR0RvkryDpmgPZsfEHhFooQHr
9CkqWQQNIQE7iFL9cKWV7wh0N60JFzNqvCRQbrPEIJumTz3LgQyvOuaqsox3l/SJtHGI+x2Irm+S
m4i3oxdOJlrb7DaFotmn7ic/XxnRc56az9GQaMuuLNdV/sgkYumk2cYM2F+o17Ymu1kptho6eFvH
wmxX97ZT7SgbiYjE3pnGBhZk1fKxYYYPSnDUTLYHet17VlE8V3a6r3Ju41ovbxMw11IpUMBO99Iq
4ILpz8X4VA3sooizpcAdFI2E2TefZWrnvw9cBAOYR6RCKTT/XJ1Q/h5BQm8KjUVxhdSoa2Z/HTJP
JXqICIszTP6go65P3K9FiccPnKXS6e8SEL0NkgybK9PZlpFhtUx9c93ggrCCm7hsl/MqmLV4KSx+
DfKT2jfHzOq8YcK3jq0rLIUXQtPO9HLp1PWd1jKSAwOkQoYbkmzpKHRLubGZnYQovfbVkFxanHEa
C6QBCohOKK/scIH0UBc7xqUWiR0dGH5V70ggYBRcormRtbPGDAlElv44IUF28uVtGlZPqp7fOKF/
M/LENTF8ZT5Ot8+0EGvxPqi65jZOjC9N9nmCoarY4PZlsAv9kN8yows/gFFhjF+1/MUJweK6A9RL
2e5hlYP2KVpCsK3XgMTqQfa9pyO5VmdJqoFNNhP+U9EOGCDAZuvtXqvEW18yzfAtf1eZ7mvc4JmU
COG49dH30N//1vU7ti54V7qOdxsBzd+OA+FRs/n++bb96fF/3bbOH7bu4F34yWo2A/z/nOex/Ph4
zeosWFw212CkAW9xAX6/ajGtzXxFWi76jH+mmwGD/Wvh/sPPzJzyY+EOVEFnPJW32yFnDxjqNUvD
gy6Pqeh3NrTlSANVXwt1K4v+q237JK0XK0EZq7Xs/XS/J7g7HJhQMOYw4FCMjOgPdkKOde/FCgqM
eDwko/NZqbP3gOTcqtY8LVBuRt3sd/gVIMe6N0lvk+fU6Db6xgTpOKQdQjuiQbm2NhM2k4lKbLE4
7mOyOJJPEfEbtpzWin8ywbowilm2OQn3IYGtXcYaZhT3yEoKT9fZbGg2WeBTFj9awEUrP3jR7XTu
KtZujviFjGXXUMDII8Kp/WWQy6sx3dsBrUPDR34GIwF+H0x11wX6Kg0HJJ9sjQPFeO1VtiH1rHom
Kb7l1scxsByCet0G8PJ1N7qt+ulLUD9MFRxkjGykNSBVPIZM9hqX1OJzHK7b4VNPOCPjp4UOM7qK
/JsCCliHFPaxIkw5n6ytLnIPWfutXXwuxLsF9zfglLLC3Yz0iPxmlTJjwxcI/5/0Y7i5kMtwSCwk
k6887JdD33k5Kb4uh87gfk3wV3Dyl/l5jJn/EB+jhRo2snFRW/NJp69kDBJKf1Hko2Nn2yax2Sw/
hEJygMfkqtEmcE3XQ7xvITQFLU5b42UIsn0UnF15GzBBhZWyriF0O+Xg6cCNNMHwq39Vp68hNgB7
uPQR3QnyzXEc1lX8qEYvVgnm29k4CtOUTDn6/dwWJWClnDF+dGP9likFk9NyGfBsifTZ1RRHCKDQ
tHZkaz5b1uhFGelx3N4kBLAV6pjAuh7OjWs70FrlTPTcl/nCRzMfTA1r6nYtw/dQsXHxhacAdIAR
vipEp4UpUMVifJNUDwYhDWEK/4z0Y7Nxr4VrABBWDgHelA5CpSAiUAFtaTUb3xo2qgI1jIcwN8fK
vOnzg1nNU04CE/A0s/Oy4FON+sBSpj3x0VloTnKWtMLh4MP2bJcZAXG11q91t90hHsUmvW5ikZwU
+5PuQrjOQjhK/ry1rBQMREN6lk2wyvT2OWPMymfswqhnJrhskiTZqgEosphYSKlrJxU+ZVlEFzGi
mZ5EYXuy7N+q2W3pdw18Nq4TarIxxsFu+PcFLnPqvuzQZv5LUxOygdLToXmeIKi0gCcWjPomD7Hw
2UkrufrNbw4OZHJV2O2oM/LjbxZJ3By/ivxd98fHf785XJbi6J4syEnzhupDl8au/MNf/nB9oH1m
KGQyqUEBQG/3/fpA9a9qzl9Ix3+UT0A7+J+uj+9PfFacfrw+yoloxFIZ222ZiPzNla4OPoTZPo4j
Ik1kQF6jXnV3nU4wQe9A/7J1Bsipfi9MQI4p8NoeFY1MlYtixNtUg/GgTRuf0W9Qqjt8RGtXGhuR
m4tUDY94RHeZoqBEYdFZ549Wzj5hHHCZYY4a7BcKUW+Y59ikArBeihaugrQIcHXfiJ0w9Y0hlXNo
GZfRVD+5qXktC7oivUK33F2yqVgVbed4NaQlc4A9X+hv4Th8VUgsyTgjOqgUua9ty94ip3A6KB0Y
Rcte86E8ONWxsjOXgDL3Ro9zpFNZ8CRCbFlVLwwk5MpT7fJZr67SJCr5WZHaitGxF1ZfNPk4qZAQ
FPMSQy+yarTfufo5ICYmUyeMbNNEYYcCTNXROYfM/FtjP3+sA5eI4gb5WYII2g6hBNbNKRYpoFoQ
G7nCWZGzImlsiMUgiTRlVJcBMPxc4Z+EtbUIlfKoGcENJr0DB2VGAGgW9MQT4wLWWrbndG2Rthm6
dFPOeoEyzE9hk2+g1VdwnrTO2dhZfHQKuS4rsiwNN0QSGn4OAlpSqyLDMx+6S6IPN8wij4K8CssC
mpAS3V5o3TJPbXVRlTmb9PAgGbCjr/9isgWldezWRZiR+MWI3yyXFSd+aQ2nMvhU9KPNqQ+2sOJX
Qh6aLiHf4lnWIxJ4jDnFyl+3gEQSE0u61mPjM9he5CAXKvLnxaZxFFoxl1cTXn85PjFAPZX9sLR1
f6UTg5lE5i5ySU8H8JjCcGYHSjBAdtGokaXSvmXkG60Vs4DGZRUnZ5JrVlKe3gEBPfbcXf0QsZd/
ix3nwEJn1ZhvFfHdIwIl+s27FCywmMBIEJwzDgRe+MOKnQqTzvA+bIjCREOf+qgAYQWiOGDXGXL/
Rl/lVJ/rHvKVbmU0LN0hit0TlvRlY8kNw9cdSq6Hqi12NrVbBGzXRn08lDkMDG1fSqP0ZHVILZR0
VDuwHRXy7q3xMUeitVDlOhiPPdMOs3vRO3SFqZ5SzbVeG+dP5pQeC1RfBqSYrCvPKjLmcZLvQo0d
gDwkerqOZ6T0uaDDfP+pQ0U41ZdahUCKzMGG+amXp9j5HKBxWbZdgj1DWxUA4XW1fTJZ5dqI+WLy
zyeyx61EMBeOmPCQbmFsKyVmEZIeosFiFbjXgaINiQ5h7CqIpKt1RiNp8A2ZRUVFZFC9F24K+3Py
dLCrStKBst/348tIeHol7u0IUaXvbqrA9hyyD1sz9oaQrwcoZxYUK2GxqmrhmaVxcEMV2wWbKu1O
r5Nv+XwNDaGTZFc3b0E/gqfxyS+gcSwcXoeMC56GUqexbPLyDtPLklQUChbBfpnilEY0pSGdaExL
GtSCRlVW7/ATEJOQ8FiTVt8tzcReY5oCvx2vQz6SDWRDd8QTNUUvdmEjCDS92P2aueU+iAZWejTN
gubZ6Uhy4xAcIfPkc3ctaLNV5cgBQnoe60WacED782y29d99hB/+8Ma7dWHRtve07zBBDeXJ181n
EbG6pcUfaPUbPnuKWd+W8wygZBgQadUzUxJPzFMCPzgODA0qAStSTirDqzG+6KHsmWaXu4pRg8XI
QTB6SNizla1yLYNbg8FE4icbwFqUsA8aG2FkrNqynuznQjyR44d3+hNTdw+t1q1Q7asVldQYXXwo
GQe7gNO7PObDo9rvqpynRiLAGsYMJZ2HKb9zCULdQVqRyzaIceTsWP/bEuRX78cvj/9YgjgaSBSV
GmVmLn4sQlDt8QknDIDK54ckV/MPOGczPpqUpD//6kMRQmdLa8sBjQERJeA/0LLgJPmlCPnhqc8b
sI9FiAgHUYNwardTtxRf2ucx9UKLaBqIGaT0uJeMowLOl6M9p8ZKu5p3Gh4jPgEIt5d6vW3NzOvS
XSKV+zzCDhEteuaKLtoEHwJ+HlzCO1nf+W/+sa+X3RcIfP2qVj+H0bplB0v4hVotG1gpCRQycone
rUeGgJ8Fe6H+ZEGoXtlbsQ2SjXMxPgGAD2nq7lDFBYhjGUfvIMcjxZ6e8ols6hPJIOCdSa3kJvnM
qWoau4jEguGknrQVm6mVHXjGtVmRdbksz2KhLqnCv9Cu0j0Vyio/chw6w84YTlJcKwNmmAAbtuxA
7n6qH2EElEv6tRbHfeIvNIZE1mf3hLxQ4ZP+EoW3QbqGcmSd40f+5VQDpzevLNwQdyjrkohpahGU
ICvWViGLdID9c7oeWroU5tciuVjPA8+D9TgB7kSJIErgds9W9pW4+VHeqf5JtbdFt6G4I9EzkYd2
8HxwVrRtJLPEJxz0S3Un8r2Y0PwON6X+Iu01Z4a9RIUQInbwrHV9W9+SQ7JDdfcGPtijxRwX4h0/
dxWubqDj23SoE2u5+X+aZuuKTeaTbwJEK/o03oOlqa/GoXzJ5QKo0xMRSsgCSbUiK4fCBjT2lmrv
XXLc6NoSWc+wafYRjj+S6HlzkEfAEGgbgGlG3i7ZoU0UJ9xsXvqCNIoEa+Kr+a+GtSfA4bLF5zKV
a8TXIX0weMrknJ7cox0ftDK7xNYlMzfgarXkyroxGCqk2Vwhkdj0aCXhSS60wRN9zAwficOu/8rE
pYrRD34dearm5rc+8UzTmgOmHVB1nDR/f+KJWeP247hO/Pz4P088R/2Dsu/f+PoPXRd/Q/NmcXCZ
HLbz2fWx6wIYZdmEdDq6MYeAfu+6jD+AWvAwDj1LhSP5jw48nDa/HngfnjmmlB8PPKxulHVpz7bd
bG5b0n9GzpO0VJkfpGCSiKPg/VxW1d4iDxgOR3BwfYcysQu21ai9amibTGX8lKtiYQXts6ZMwpsS
DgFbfVId9zx12taQFcWSg70kpZKHrQ+TNiJ1Stv1idjELr2Lq77yqjBYcb7AZMKkoef73LJvuReW
ZZ+uhV57WTVc6zok6qm5qXM+gYM6fNEUa40nZmnhKJuy/hAb8iJ77dFROjK1xCLJ473CRGzyFQv7
F+6YmGoNYxDLc6KbIz5qyUlvrqBAdJSu/b2BKszHhDcjeaEfbPJ5C+9k8MDdhLMGgTcwJl0bibDy
l3ZwyBvpde2DClWu9feNWW01DgMdSxrVqNVDLprukklFd2NnD3plk9vYIAmDKasCdQeYtYXwx59I
NGWYkJc1M6FkYp3fD28qy0ancQjvYivS+edoMgkVN55jv6digelQ5pdYxVdT5NwoWn3UEn3Vmdps
T1yX8LTycUAClHvsk1bhpJ5IXiZtDLED18XU2/si1p5Z8IFgaLyuAhGcN7tYM45EKLAda257kd1r
5AsgSW8PmSBBpjYO2RStw2Y85lroWYCzSzTLgz14BVoCJIwEqkLErvtNT5hYLXesuzZOOm0ICT1k
SbtqYn4otbz0Y3echH1bg2heGON05HuQUmLTazdB/DYm46ehiVIGpQE3XVZ4o5KvLEs+D40PFr5c
SSgiS8OetpgbL52DGMPv9xYSUtVt1op6b4Gb7JBPl/UsVuN1Aa1XDsRgC17rsb/ozDFlCJkd3l9Q
ZduY0XVtB4zIiiWv3LEqmx0Ow8Pk+18GsjtHP3wVHTvAyD1kpuTaDZsVGRvV0m9Jr25RmEY153SR
6mezpdRW8+xCbb2pWsgVxBtavtwBAHxRfYzkBqLZpZVp9HUpzVzCy48znwDowZR0pc2dHxv3NNyz
XHMVdRjA9Gwd+eImpANMIrbCuhhSUrnD29jGpk8X3rIHKm/H3ukZu2b8bD5XHGDShewBgeXIyOvB
7Ng+G+9hah6mKNlPDdPUMeo3QxgSLDpqDD+U6lDVWbKpHCLkJ0p+Iwhp+ASDYqnvLMc/qjVvH58N
rDImJ9QZGzVMzzFv1F5ntqGiJWlYjWzg3gnAC9FLVubHuk/NddFwoclAuU9Nm4A5sjVMou00apBI
z5a2JR+rPnqvjfIJa/pjVzqviXA3XZ9t9JiSPM8BrQbas9/lZzUMd4YfPCq52Jd6/FT3zkwcBU6k
VWzZCs4tPFrRJy1SmMkM/UkU/MihSX454XRhxAYP5SEg+PZS5t3WNOUp06ttwzdbdE4UMpeh+Mk0
A7+Tz9RV2NCSRmEQ9NS/ZGh/Ju93vi81HJVCU7mg4CQ7/2W9JWa52I/35S+P/35fkqIKLdFRXfOb
AOTfHQIXJvelxbqKq/pP1893edrsHjJtHumqjqZyP3/oEAx9Fqb9W53yDzoEwmJ+uTA/PnWu4J8u
zDHSnLjo5TbulXzrqyyrkNPNCtptGsbXrjFh6rLXyDL1uRGkuzjAhKAj3EwVmGG1O2ftdNPk4LqL
iUFVAknR8IlsIhXYE6V1RWUzeHLUXsrRvxoEE2bmQHyiFSBBSfdGWwZkGaICrTF4lrp6csYK8xAO
SUtJl4mT7Hri9KJKPAAQ3s7QPndgh910s+LlS96Pn42p2Kul/RwnSBVa+5Yk66Vp+W8ZANYFBCim
rkryjM/onEpBDEK38nNEbsk90qI1q7BFZoMnJcxVS9SM/lxy0OQ7J/7sN65n99EKGPqaxvIgGmh+
pUaEU9a9UtIcrQEz5qR4SPUjQE4NIpvm0LQK/nC5iyxwSohC14GhnvXC2A1hvcwLVn8D2SSQIDji
jPS2scaFGhvTsu6wSUYR0EJ6yUWH9LhN9L0fFTdDIteD4KuJxo1WekE7M1nlq0KeZtqSvUrgoqKY
L7GsiSRh6pQip6niiGGtshit9jS5aGbzlJyLwLiOGDAbaezsiW5HtzbFwDqxz23CclP1pYacKaV2
K/Ad1LLmX2EAGgWXTCS5bfXs3h/U02S78+sMUiUaSQS3vPwYcuSqVfXa58VeU62jmktvLKdNODBq
dbvkwpaHeNHqSVH4nTlsLPkd2Ytc82ei8jqrv+YlsDaJ6jeJjMsU+JsRgnHYqoA9nAxEdPi1hSQy
Br03Ou0xLWzXq3WSJ031KtKUZB/W+EFbHftW8Wrmq01G79XSgECEgOes0ohZBWJfDuhYGe84/9iO
Irw3ugkDKgE5OUvMOO5HAtBGkPodb+bG+q0FdhoEdfCGbPthvVscDH8zNeGk+mVx88vj/5qaEHsx
Ey7IvmA8wkfn45HIIIVr1LT+YhV+UOzqPA+DAsRV1W/RWR+ORARARGCZ4pskAKTTPzgSv7k7fzIA
/fjMOXw/Dk3wxrDDVpxhy6Bu0wT2Axgzgt2C7tCrxFGpYXwnMgJgfUerPbhAmDkER0NmhZQHUyVw
GWhPg+genbzeagL7kEzHdZ5pVM/N9BC5+dkV8UuaFXuL3cwykDEzRLd9UWMC5pzpHPbGbe3rL+aI
99eQ9mPu5LctuTcF9Swp8Utwhy4ekfbOmjsZt9j5rrqNXTaxnQB56KPdJbkpqbnrg2ORMRls+uSa
GCoZOEHCgCLMPqdk4OjNXmthtcVGTROte2rPcWSQZIjNW6ij63USEpKQx4YefTKbdWU8mYW+Ultz
KYon0ZT9QprGUi2DDTD4gJzeWZ+n6Bgqe3TGqapicaLom9WCVWVsEqGfyqTZ9G5/HTv/qFgYVpqB
wEXCgeN7m61XHqNBMMC0U+p2ssHiQ55jUJDq4aBfSm4Gwi9Q6y187b0ox6WNeN8xSV2qxXasSIXU
w1MU+xzS/AiWsZwcPscMyHMrf58kY2Yft3iKzZVNM6SgqPGJvqAXCVSsAFOcXbsJ608XMuVB82ZY
6VExU6+ZzUKqnx9aTl9TCS68TKDxuqWTycc+Gi9uOA+TyFMbOs/GXw9GfZdzANps0FpKzaytboqi
9BLMSGYmlrWPTUq7SwSLJ3xRcTI+wH5aSp91hOwg3RdPppO8mQRs2KwBU4PBVTpucLFeRC68vreg
+4mzj3EpLx79ijSpzl0V9bgH2oHZh63P0HqlGS2bOFm1mKrcSS5Fpt8PRQh8HjpAXfETWevYUf29
VqZfwrxs7pTQYTzeVOUXqct5w0ZgNPYwGQ57RAX4RmLG3oi7DOt9MDNSEeLuzU9NtuvtcMaPRn0v
I/qwGMoD17rgnsc5QjABN39BBTBQCYi485e5bpzjBHKwTrUQUzXkc/lQhEW7SGR1CYzmDBd9xiXf
gDyplzW1R0oNko44gIqJDwiNFK+TAVwAI1Fv6/lWmyUPOXYr+rRbJU2qJUxz/Lvhi2PB9QwBItE9
YKrfqbHb3iky6UmethSMWwEqRCItVgE9xu9dB3OKIqAifIjS9L9MyvGs/1oH//T472e+O3P1LMyk
szTrA79kroMpkF1VEFSiguajRP1eBwu6KmbriLznu4K/+qsO/l8Njggi+qUO/jbywoU/30jU3T8e
+kkS1FlodgMdU/vghN29GJHCmKW5dhWkvrqm3odYBBZRL/Y18URTbN/VoLOboD2FmB6XMcbsqmDT
FKfJZeLqQI4y3Ghk2CwTuGWO3b5OCMaE6l+CNPSiukOl1V3LTL72hM2Wc2JryrCTzaRp/n/uzmPJ
bWxL1+/S44Z6wwMR9/aAoPdkOikniLTw3uPp7wfVUSmlqqi6miqizkAnRYkUybXX/u24ywx9pcb+
Qg9YnlxqeKrSpAnvzguNi+DGHiWM17q5ZFJ2LcrsEKLHCWN2wSEVj1pIoYSWEbRSJlPfxbxrW1r/
BOGXhFdOZm5lnbH9cfsg5KLYSjTKhk3BJjss1cbaDxjMa0+i+Ft2PCI0vQgEfrQvLQJwufQPmedO
zFlJwh2hn6m0KtLHOBuPsi5TVjdkh2qIdhlbndK3i2EckCpYexKcHl2vWwU4+GVmnYUtXatQIIiY
HTs6QeqyCxeExpqIcdQgxVAvkWn4ggBk3UvEricUoPlShzrWimqHmqe5UlNeNMFiIaHtGrLXVj4F
QeoYcTHPBIoi136VfY/2JSJMiq4s9r1GRK8Wh3c5Pd5VijCrn7d2t03Gz6FVEg8cnkeRPARt+DlU
kLUNpeE0Nf+MeqdecsOlsOOgJTASKQI6OhEV8Uix5CWUcbKqdX/g8gQRHLyFvr2tR3c1hs26QkFN
yIETSf1A6Ya3n+ZkK79mNfBW+Na6wZ5I+scu7TbdQFte480b2Zq5vUxaIDLvyn/rExb4ZMgu+OtX
bLPkH4bDe6Op+xFhvksMX5td8vxdNL2YSTXVDNhsq2VkNjsKdwiLIXncbjM+UuFmpLo26ft71+WG
pPGXgXpBeIjupk+qYptZ3sYWpBZUnrsYu/6pdDdN3e/tIjgT+cgeDZOaRY8Ds9VLGLIF09YYaN2Q
R/K3Lta0OvvTEh1N67Q8LdYFG7bOpp2MtEmF7N6mau4LKZs3qCihBChR5hyaV+zr5bS4TwqJsYYX
YKMHJZnlIx0mjTZcKnb+ZFr+R24BBnCnb5qLWndf8XMksA/DzqinzDuX5hbt3GjFVdWbnYGTJs1p
vdObSykRQ2uiXVdjdSFr5rkgRQtVAee62jpGLZ1DDejFUOtj3wEVmjlBC2Y7ffMRgNltW0NxKUil
+/jERxCgmX2E4t9Wgz2PzEUkohU7hlOBUSL92BEFCxUryQ92dBzMfNk0+VWI/KB31SLIT+HgUgeo
EbZTc0J5d3n6nFrSjUfRXyebK6VtpyZUnktu31RGCG4bRtQ/17BjUk5Wvy+II6KLJAqYHaE+RfBU
iO68a6H2V1+R97pavHihtgwEmmdzpSPaqNJH1yYHJgGjCx+j5C5EISlL7Zri8kOLSoEv2i4exFrA
/NB+u6iICQor5Rjp4w2lZoR7p3xsZAxPMuCYbIfbER9uk8izOiNQaLRxV8poJr25SQNBr2cL0xiO
tqtinibaU5HmghGYmZzGdejOuYWcXbde42WZaz21znk4ReO+CXyrs2mEGcCjtsA44Sdc2fGyEqdR
awg1/G4l2znJUPTPRXxkCMxwuUiaMaoV3LBKrCwtcAQtpitAMZW9LAl5nyTWaxW07qWIrSt+9z3i
QbI3ZJWCI/nBb7hMggL4bQzshhnLUSe8fwD4t1zz5EIEgOU68sQMFE37eSRrUYMySCRUnrH+pCYp
iXG5u/IgF/SJZeATsM/xiRixvsqgIfJ2dHpoiR4hhA9NkdFx/t9RFjc41Ot+jdkFNdV4M0U4jUB1
ITWe0eBnjuvDwpnKy1jj/QiC+J6YaJVcJbXY/r4rCww68YrsZgpQONzTv6wsnOw/rix/8/hvK4vJ
XgJH/y1D+MPKYpLGhqgMYwVwF+gcNP2HlQWbq2CL4Wl9Dez5c2PRP9F9Bsho8nM09NovGUu/3q9/
uKb+/Mx/2lhMtPA694VknUT+qq78l8YtHnsOPsmnV7mkZsoWEVdTqJ+bWnsB11locq+sE+yHnhTf
6HX2LMgecrQA5CgIrnWdbs1CBmhJN+iBQO3kNQGJs8h99gfFnOGwLLn0dl/iRjsmtXgvfZnEnc7u
nLqG7a8ku5xZGrFgMd9+r803BIbTRWLISzPjvpNVGrnfddnPdMKKoyHeqGVmcWurN0mcrz3N3+VC
2mnGcEP6zfSNTiHlWsfaS2myCadAWr+Y8ywpdONodQIVD01gP+ojMl3bYusKEhwbMaHoCbuFQua4
I0Wauba91D9h+OkopbT7U1AG5B8E4zbUqLYo0FhZWrGxAv0wtOampNyxzaOtFxGG4MHe+yK5Vq26
rIyILS67LSxiYoviZHjESfrcsELXTVduoJ5jy6yWVk/BVd+AXlFW/qVM003gNctYo6fRTwt6orqN
V3ny0vDicoFtC02QGHOY+Hje5Lxp/V6jqKqLASRRz5Ue6RTjmaKYjdpB2VPcBJ0nZ+Q+GFAgbjxP
JWNV6qfA14HtupVvYVKT2jqahy3SjihPXsJ0WOdhu7BDdEd9vACrNjHERxSquemd70d7PVavivpq
JXwquKzFWO+0hj7asMWC26+Qqj+D6jmQQPvUl+u511fwEnr8YpUVgJkYCT3zjbUZuo+tMS2r6iDP
6+Y0UVTBlJDcEr9rCfKZLMGqW2Hn9fLi3BLIq7bJOcpjhPnmTRHIL9jGdqTtvkR5AB/jUeysWUst
ouoZL4A0dIeyj5ayaNgdpYixrFbzspqaKCviN0mRU76yNayp0lOR0XNs1kKiT2bY2WXwHmrawSwh
TDkQKT0nIMpD5z+02koymm08SPeqah5dibM0DTE6u+qdhH3CVvQ7xJUrQmFea1shr4I4qFAq5n5j
E2Uhwl3VG095Z2zykpu2CMKF10Ip9fXZtljgLDW5ZJH5Fim2k2Xqklv1rKTDi1LYWYnIRS2LG2iq
lUb2YEQ2UcU6kIRLpT7r+tXw0dxK5WL0xrPnqmtbH47doG6oyFuAKZN6rMRXmFOu7pyvNVFeFWaD
MulRDPrhssrj2xwV36yWq2vg284o17RERCulMAKnG/TTQPoGDWl4+vp91r6aWeW08Kkigrn1BVU5
KrLipmledJGRXAr8glz5i5+yMSm5uckFGwXRyJcO0AjA6pK6fDiipH8kenxc9LZEY7ch5snINd3W
k2OoVss898g2L8KnjJjWbgheVcnt11lWOnqlHyXJnKyf+Ll89SbJ5YUr1PtiUO/cBH1MfDYF73yQ
mDs3je/Vwf5MwCUm7SFZ/r7nIAegLkPDK0BqgKeTL+of4FqgqJ/Owb95/LdzELiWJhqDq7mM+cuc
hB3flfaT0IO/7Q+N23REfru6a594DIFNXOwnKOGjUWv6kRAm7IfBxX+68P8CXmtMko4/0jc2r6Ru
IOz7+Mq/cnMf4dogiZokDZp2zTY5ERyzvH/IdOwcyMia6KVTdgLllTrOp69VdmW4ptpar1SCAl75
LyGP+OTO5SOuwb1Plm48Mw8DWZQzUFkLtrh2hvPwhd4OFZMNETAnsZO5ZGlE3yUHDfvpgivi2Jyy
bNM9WPpMD167Z/for7AY7bv8PtLiWeszglf5by1J4l0ialGliUgj8PpfPp/yFAv2E8X68+M/fD6B
5gjd/Z6e+J/PJ9ASGC8/Iyfgq5qSHenj55PyPAJwta+U74+aJMHuxvJjkNk3peb+wucTQefffUC/
v3T1JxGmSz6JXtR8QIWcHVzF3uS6lS3rEp1ILHBUwK/BCHr5c1wpaHCa8k7VyusgFXCm9MtOaECd
L3Ozp5GNwNb7kt2sSu7TOEXV5C37AcF9gJ7QAoxX6nlAzGKqpEu3SrkZj9sps4ovyF6tyi+Nm3/u
unxmYsdiVXRCPZ6FWAKyCNhVqOtURxyaB/u2KBxG9GMXZCuJViDPa9dqN6zNHE5hwlVUrBSGsRj5
Nom8X2Y22hmdYu+q2DBJnJzqIYUQVxIClqMvzfwhvw0LrM1D7pR6tdW66cQv1sIKMVtgmTNTd2ER
P0Ysx6zniLGJ7p4cxQNVEGjarVDd5i4+R1B+4BLSO/B0h/2mkD1aOMndoLS39fKlUblbzdXn2GHo
OKj8dZGarzlP2GQvjhVM78N4agZtGQMYpQBHBAby4uFyWpy/Md5ygGlO0cDDXDdVP3gvGiDUmMVH
C1BKntApJcNpQurTyaQrpwO+qCQXuUrsBLaCN6BZ0YD9yP6/N+p+SaHoF5tc7LTPtpWRHHSjCwiO
G4+D/GgBnEkAaBVAWj4hagrQ2jg5F3oyfYHcOnLaQ4Kd/MKdFdDiowqziqVEwioxmWAwe+Pmtxdd
ra/aTl5TQ4scZUL5unDEQEIRcDBdn91CvQqzeAsmfHAqd80BDFOAwwgAUUOu6afaRquJB+gwGKSm
jiTTWPoscgboowIKSVXESgOVlEEnQbTmtYWRHdTSHpun0K0uIWimz5VeF9Z5AOU0QTtDUE+Xl4Xx
tDmKCRCNQEbLCSKNwEpj+kUBGetDOqaERWo3BaiqD7rqTTCr2Q63uo8/KZMCPOpR+KUyy1tKHe9M
0dIYj33mXjbdzOITorXEmo3E1v/WGnfGKx5qVRekNur/0m+AGIVD/C/j9cfHfxivnLFIOglt/CrR
/PP4Z7ySychyYEGiIl38MF2RuMuUGwgLIQRalemv+wDcGzJDl50Bj96U//gr03VaMf56/H9/5l9/
/vJ0DVKPTC75v6sk1ATNZe269uv3KKD3uRbiPs3pkm08HCyekYbAaLI3bw1tqTfSuvQg03wP6USk
nasOPXUg5MSBdTYJVtTpIcDIHanNaVTGeNGFnkDRbc/zlt2VtsfeaHWnoL0WLMZvd12LR8OlNjOr
Fbgm+w4VSEfzJ0a7OvHB8f1qZRgSikr0zoXJ6tvNXFs72VTjgnJzWbVl4vFGH8S3ccNmUeb2tmup
s+7gwgLgvLlbBKeQLuhZ9pVDhkxWJ1bZhl7uoZkT6OZ24p2V2GUv8Q116So9dcRhn86F7d0MMSXT
IopveMfMGRPmRp24rmJivaSJ//IGmDC6uOK5XopulQY24d44vdcxSS+VQEDRch30WmndTQixPGHF
OqCxytmEfharEXByOwZ4VaKNr+UrdcKbFYBnKhiQlIJEuxMmPU7odKy/e6QDc2cegK4xWO8HoOxO
0OkTAm6TyHuRXSM8xrL7anB7Ujpl3qvytgUKyBSUNcH4oJb23O9A5gWy2+eGa2aYvEpROxeju+NA
m0J4G6cEdx/A3/PcXnH12Y7g8rmrQze2h3Qgp8WWOjrfHil3M7ETgdyNc1kcMlD+uqWqsACsjCYC
QNK0RWDFn1vuPAGuuG4s+DTBXRrFIh4/N/AHAZA+HaGJecggFoDZ7+QCoa8h+cU+QLejczJxxi8j
Y5czPDOugDmHV84hRvLGksAMEuiVdcG8xNG9NSvawsnIDdqZxVEoQ1WXdF5g2CdRVFoEHJkw2xQw
m+Va5zBti2abc7gGHLK1Vt6mJR4GDl+3UTBj0WjOYewa5UbnkE45rCuQecHh7bnmwkBh1U2HOoe7
aY1rCa2xy6HfcvhnLAENy4DPUjAm5SyclgSWhYClIWB56FgiDJaJlqVCl8LLFHkeGs1tzMLRM/Ir
FhCXQHKdO3ItEa1ZTQZKIlQ4vdhZ0E7P4tRfJuwyZXJfsNmI8T4sdm4hnYRZLzrt3jVG5/e+1+nM
UpR78Ny6/s/4pvlVdv/zYP/p8d8Hu45D6Y/l96MKxySpnIseHRYWXuM/Qsy/bc3EkaPdQZJoaygX
KZv4Ptf16TCgj9qmeeCX4U0Skf5mrn984j/l5mlZb06i15a2Wz7zdXZThN62Ss0jh0q/oIaXgisP
HIBBvBOY/Qafhakt9hrzPAo7B0fmE51Y6HmVZcZK6uX93MpZU3Czlp577od+kVvBuaySndk2PiEX
Mcr9xnyDVITLKxTK7PGb+G16Bw/iL9ABY8hDQpZ5q0BpV6VGY7v2NGbBptFQ02Uh4gOb9srbRhhz
FlfHhXLyzGxZeSma+z2wxSwBWqtwseaxVszEeKsVWLvtmR/6G0nqzyq5Fg0tcHZAz6XMCFU9e9b1
3k0bZS+D9Wbb4T7JyejMp+piMxLP45Dscjl6t4REBcwXta9fhD3e+Ym9LBErbnzlWVFUpwBilKK7
Wn0OCO9OgsIZSr7dVvTe8ic4g0uKD+sm/0xq2FIRFrLeC6gdOVkJhTZNP3zvrShEJs2LMPrkpSbK
yPXClRvVbwrKf6uHy+zEvBElCQnId+QUu657CEp5VQ/D0e/Do5Hicw0S/YQoe6557qws/V0daMuS
6Q0394hXUiXsKlwkfrIdJO+V+tIj+6Q0nxq77dG75DF1GD2ZZK1UbRvDerQkdVsPYmO3JmqUIDlX
qntO6+DcSbyIumxWXYE9mXTv3M0PAycdN3cPs2l/jvT+rTL7I7IhssfoARPigurxJKH8IR3Yuy1K
d+u3r5KV7QzIGLm15lbB0JJG8kWSpesSV6FMDhMSShTYpyJbKu2pgNqB/byEwn7NUCD1xJFH1Wct
oyDc5l0KS/cxHy9yA3YeE5ZGFJfWZWtfS3gLslfg6wKcQZ2luYpeJg7XcnAxGsY2URqxmu2Cpjmm
KhWwcTkPFGoAawh1M8/vfEFQryyW4J6IMZtzXvgH1TW3qp2vM6nH82eMytIl+m5mcjJqyr2eVehr
9V3FWNYI/rWkTWRKDpAw07neB2F7ArNeBaG2qAkW0/P+hRG10rQqIFZKei8JoFmlI7UY6WhTpha/
W6FyDqRFTIBwk4nPem6RZCknd1UdrHSrv2+mJLOsnMehTJG0SqmGe2u13i4EhR+MHvVxZ1453W9H
PT2UFVlxYXIzQmlO96PeflVsd1508Zr72y1fT3qHknkfxI4O3pnxJtsDucZjLX7jEwNeSEdmo9CX
KbRpwf5HJJD1nRn+8cT4m8d/OzEMkEDTVsEriF0UPyCB5iehotQBsoaM+zlrlafB4yjkpNmaW8TH
MwMCbSqnngy6Xz1jv3AXkPWf7wI/P/WfkBYy9uKsSoJ4XY5ecNJS6uPHxrix/eq27YeCYBdzbo8p
Upg0fS7xW+a2eoc9fofAgyy5Ec+jUWMmLa2VIqeXSI7uTcPTd5IBtC5E8FkatWZXFCoWFPNkqUE+
a/FOocymDFA1k7fRN5kzCqJNaysSi6+ecYMggQobc5XhxPLU7KKpiBE1p9TKcXKizUcjuMcjdgse
dO8NyV627XsCFAa6cqkDo4D2asj6I3E/neaE2DleBbYYzdFqlXPAHDGs6rlMfAjNDDPZiLG84Mhq
rHHeVjVpphiRrHGf08bLKXWstIrSoSF99EJyryOc6GTCQRLqbyFDPVPUg11pa68U14Kq1KUONOHR
Lt2b5j1VzijCSzxcRVfQZVuOQC7to0aYuO9DAHXa51wmADK0MXx1N0ltnzICD5O0O44gJK3MjBmu
jaAqOLktRLFWUXsr8ilX3nIp3itd9GoRsd9nxltGWCMjG2wpMrYRqzJWqENteA+BOS4bPWZdTual
f9NYMOjaQ68Boo3Beki4/AXRioJr2KfcwT7PLWZretjh1C3iWQj+tazv6kE+dT0xd9kX2ZhGDN7b
pnvpO/dQxvIiSuWDrpVLHeFQmAeL0K0jQv8DgpJ8D3hteKxlGDi54P2luGLGUYwFwXiV3WiRhnYO
f+XlWz3QdNyqambSvMRbEfzG6AQcusa3VSdch8xWUuT+eSSh5f55JP3l8d9GkvnJBlLGP4qhHhX4
FPP6jZzgRzaTBXriD28+0+D7GousXaVTh8I2Hj+1V3yDJ2DpWYgmkt7Ah0889K/AE2ipflpjf3rp
2jSyPsATcSwC1ZeafG02q0OSreJqRXgyQW5PvfVYOdPnouTqrpqES6GHjpxk0a3yZqH7V6M2yYdE
8UbSS3QS0VYK9k3I9ay474cQXm6H9LBXT4EbtI5vsasO+E+FBmaGYxyjW3dQuoUcnVLkLZKgkZH/
mQ+afE/R8Cok4VMHPGU3WRTWRl/Zx+nHbMoK1Vvlqb4Jn5twXj8X9K7xO2n/40qwzKz35i27qxXK
Bmg9IKPCeEyyiY2FwKfbZclZLY9XYFXR3SrSm0dmWfkAww068RzGl3zYj8pd/ZzE207Z0oshLVQL
kyb6QiranXKfbmLtbQCCRGw1S1/1vfSMe93h1Y3PiBjt0GkfTAzthElSJbyaVgDC0B7s9D1NVrl7
Q4NuZm8FPnB9xTp6GoTlyM1Zlxfy7JkAyqcqox+S3tVbJX/ttZOZzXOklvmCCIKd562VgGbaBTXg
BkZhd94/qz7p7U2y1qljrkBjjHBCiNn0qZV3RrRFhLC21fJmSgVR9/WzuY29ZUfii80FBTORk+z9
a77NuZgfwq0j1pGYp+oO+ztmKyaVr88chR5IR6hO+F7NZyOsOz1u5hpZQ7UfHYmmeLShM9QVw9Il
NAVA2AFr4Mo+cLSwAPL2xjNqJrUXT3Xo0CMa+Kyd9erI6OyTjR6/aQHRMKeehLcofaLFydMW9hMp
cea13Rn349K92PZBvCdXfQmypD54by0gfHqOtKvSbOroBotiwRaYEN+0MKxVnTzr/YWOTJK7za0o
V4l315UrlShYKipgMYBOdIqhuN54i8aE1v1SkYodLiYfs+Q7WX3GuO8O8xF5AdKREd8ybyM4AdGg
kB6UPleO3ztq9tS480E8D9w75FqbAYAIiOt1FV8I5Bb2rUe8uCue4zuvuTa2QuUflmwK89w18ehx
ts/sZqa3NJfwic3CkxYfTEob2t+YKoZ81SHFTDYytnXkmv8yjfW/TOO/PP7DNDaMqcKH4Eky+T92
+1ifyFVXSPpksNokYjMov01jY+q25HyweTrQwROO/G0aG+AN/EGmgjrbBDb+pWmsmDzzH8Din146
f9wP09iUyEMG8a3Xph9vQzelc0Qj+QnYe6FFmpMP246e6ZqO6oEO2MLCSVMQ/KhioGPNyafk447Q
z8r/esly62bT4+a2p/RNnPvxzpALvp+wxFMwAMbCpRiGuZwUZ5tLly5BmJXZ3oqYz3kjwdu4JCw7
oxHdyEpBL1r5XvJvAPBGmGY5Fm8SGEXv6lu6Qo5xO+69Qjprots19DrrxDHN+lq9I9NuZgFyRJlE
d1mzAKLbGNGdJPCEkHpJ5P6sIS0KGyTe3x7QI20unoZZPsZgCdgwY0MhOi0hPbogRTg3qnkM5OsF
pH7YORKiIdnU2XCJGq5YnvHZqNqnNvSe7VrLZ1Hp3bbC/0LTlwF47qEtJ74yD8ZT2MpoVPRlQp2N
4Q/PDVdfnUIuAy+Vp1cm3fLugE6EHm8t1Umi8c9l6i+yKv6cB+ShNNlZTfJVbPmrqLJpYqteKxgp
pf/sFXtyai9+92bHldNj0Q8EYZN+d00V71Wn/Hsf9J5McmX6oinpMdSlY63SOEZ88CkO/fu8UNae
7B6FSJYSRZZlIg61O76Uan8SgYGeqkRX3Xr3vW/sVAuq1AsPUiZOiQgWdIXFuYIv0g/LDCH03O6b
fOnFtGQO/RTVRblu1akOrlYaleIb8PVtxivt/ZFz3Tx6yD7hUy2H+PWVoibHphuvwrfxSJ1lSMgB
pZxc4ITPn4a6Q9ljk13lZ/PMNk+djGhqjK/0ei8qkmeEu+rcx74evlipsoEhmuS0h9H3W+AboiFK
pDmjhWNTsm0aSP0nN67vwFXmsIqnfCwpNCKwQSPWwTV1WJBHON112F/ShPSvkWQzrXhJ6wgdkq9u
sgz8aay1G7tAgafkHDwqb5KNTudr37iZwCtKHNDDemRzro30tWSoQ59s3AQBlNdsIte/69psrfMv
v6q79AWdxm3Uyzd6Wx5EP85C/LkbNZfvjB772AQWZCBuiXTrq7ymPKgpu0Pmk4z4kCy/It69qRFx
e/XC6KttUtC0/o4mbRb5b6WXXrspQlUZFl2FhrhJNhobfifFq8ZdtV40q61woUI7yKPYun65qkzz
HZXgOiVLjJsPZcgVVLEkGm9bx/JSqeQHPr67tJemfo3gvTWkVQu+ZYwc0GVpPPp5X//Gaz4LPgC0
ytifRLHm5LH5Rw3SzwfL3zz+28Fif9IM2i2E8idp+Oeab39CXoTCA7XGV3ryw5r/VWgEDML1gMmP
q/T7waJ9InEGMS7//x/u+19Z82UT+coPB8tPT33Kv/645jdyZzeVKQiLVoa5CobWwVrVmrFsk2GR
+dipXckZIGxInt0avb2ojIwy1mZll9TAkMnShTGMO4GKebQXBbY7dwDiw/UwSt0VtTzmcf3Vaol1
q+DLhzHfEZC+yTu1mQ+ldkmMsNjoZoCIEqVe0CnhUaNsHXW/sTKV/Nr25HK01yHRFmy+siVpTh0H
t5bSnevaX3gGaYJRc+4JtlQ5meQ4fA5oUprRD6Fz6ccrKPfeTlTh3hDJozG2qByiRWvgdSjzhzZM
Q4fIUoUVbnjsXf88jOqpCQWudF+bUMtLqFP6Gbi7pIqTY2qg1UopG3ACb3yvK6ol8oJ0fiT+wszX
XVNNtVp4/ev0IQmzp1qwpQNUpG+tnWvnvJWXNpoCVnUr5ipgW2CoSqEsup6M7KDOyOBwGZTGUfcs
DjUWcZ2rAKn9fUhIDmIakeTbWLYfsr7eZWa/k/pHc+y/RHW7THKKJ1kty7xc+bUBku1VJBm8d8zE
QmgYkvprOQwH3bWQ7+BFoHJuckLEgbeNLEoxh3wxBkTmFMFBU2oKBNNbX2YBNT0c/mNuEPfaWv08
ch9DUyFYwax9PPvwq3FtHuvYx7hqM6DSnHSvIlvYINJ2lp0bv72SFMFygOYXAXNqWxvJa2M+IH03
i/T4KevI1alt/GWgEADw5LLZgrjHnrRKFCZC2UvqS9bQHiDbGdeJWtbnjcld0/Tu0ly6FWX1GWmw
PwsowcgQsGZNtOkpKawk9RDa2HBhb79+5f/nh5Ks6ium94IbF2E1fPWPv/zf2yzhv/8zPebP3/O/
P/6Sh/znj5w/1U8//GIBll8Pl+atHK5vVRPX3wDE6Xf+//7wP/jn7ZC//d//yrOqfiKi8vXtRxCC
rzjSClQNFFRyDf4XEIPVmhnxEVf9m8d/n27gnzKqDIg1gZuABfgbiGF/YjH+ASH9c21mupGppaFv
+ktrMOZIDcgVG8J/RHG/NN2mvLCfp9uEkpCabNk2qo5J4fYBxCg5DAn+s8u11JpzkQbrRB92aJ3v
87rZVl75znZvzPuWuFQ9JpF+SBdVFO90rOoa+zSprMikLfXGgi2albaHRHnPmYnxx6QDrl234cVv
Cici8k4bwi+SjHcMpM+CwXHz21ojZq5RV0bmHhXZo2aiQhIM4C9cLdmVQwPYQfD45PrOs5xQD2HP
I3Tp2piYTqVL9lpBJ4+QCEfd2m0hv4NsoQThk2VUR5M6ujH170VrKQu3dQ9qQrltDfoCP1WRg6TY
z2MJEKO7BNi+BlxO6/atqzdZ+sUc9n56Vse9Yj6PNnFg0Y1FfHz3glu6bu4MqnID/Zomtxa2+iC4
EQMxwvgEmaJDfynko0IEn8wqXHnLHO6DThcik6nUM7ax1DoYwZdpiuWCbd9igzSUm9zFYYe9QC/R
wp8SUvaK4aiTVBrovDp82XVJr3Gc7YYEz1V00/q0mJPCNAJF2kVCPNBZLlnATSVJnMJrXyJPbBvr
xYvtnefe9Nyuzaxbm31+lGnp2DREfOy8juecTgKJ0D8KPI51lL7SyHppogIt2rChO2uRV829IQq8
kcoi5inabXTICuMZC8jaTszK6XoZf2y6p7B0hZt+buA2mA1jdUP95UYOiZeM8BcOxbZS7YdGH0GO
jeCQ+qSS5ABmXYDnv+w5IZrYfaYa8yJEas6L8taKinuiavGk+at0GJ7aOH3CNAQqkPpssYfM9O5T
N70fzZJuap1KyUrRzgH6XSuXjrEXrX0rvQ8tpbpU9B67LaDJ7zzlpiw3Bh08DmvOvwnJ1OkK/eOU
+8vjv0+5aQdDScZcmnTfTJnvUw4FmUCEYhKi94fP+xs4MC1qE93E3PnqHP+gONA+GUQOwihZwBhT
utKvTDlq//4y5ZhsoMJIHhh1KIZ/nHJy7+MREm25Hqec74JKvCZBbeBudXcjUQEieqqLyDcb6AEu
w40RynOpgpksQ2vmjRYB7t5eHe0V6QQZAJf6autxTvwxpXJm2rWLJqjXrmniU4nvRF/QpZ0JKuuS
Ra68yvVptKP5ZKH05Xe7jpFb5ktY23OPK5WAGu5veUvICFga3wsMFooH+9w8LfW+AjkG46RQyjTi
mVBuUKnOu2icFT6pqTSKNJHGqhDtG4RrWCFngDPcBr8UUr5ok3ebjKMgF8QmSyu48ypI16MuZpSf
0JOjPlQ6+HCIcbRh2hUpIX0SUGOwHMee1KYKF2PjNERj55T6qG585zbGlmLgAzTbsz5xYzErKqrV
szwtU26sQGAPW3UkiGkwk8ahJIOhg+tqFnhqt/YHvd+qdZytRWyky7AmXaW70Ec1OiIVJz82KF6h
b5lEDkf2iEYRLfp+xnSkc0FMMYwqlXtO0uGJqPMrfikkpB4mq7hrX3V1uJMRxrW2d8YVnjnJqK89
U1lTU7iLi+ZB9/xDEgPVtJFFqJrVHJTY+uwr9k0ZKjspJSqxpPGwNRv4N994aLJ4G3mDsSmL8qD4
iKcVLdag0tuFS5cUQewU3pPGl4XrKimeaxRsia6xlcLcpUoTPA1Ng6CWBC54xAq5QvE5sl59/UVW
dr54GGmKUcdqLaonId16/O0pfSp+Jc1lqALzqey+9EaCE79AHWeRuqe5yzyMti3CZIuCgBgfs1ti
8gWXUOlhk5urrbBVj7cD+eNxevU9fNEIaYaejvfHaHjBEO/WJ9Xd5qrlBIAcZUL+PgeGL9bcJ8im
6ynd8neT9kVRrkF++/+4O4/ttrF1677L7cMD2MiN22HOpKisDoZky8g576f/J1zH17aq/lPDXXfL
RZuUiL2/sNZcAXZAkH3R516/G/PHUDvHFSK3td3rXPm3CZ1NHyyAVebmMXU3jrz24q71DwypKv9G
J4rXaYKdHE+EuYLNAxfilac2EVSlBt+oBlNg7rgX2bnOH7zTB29kaiboI/HtYP43MIfu0H9+OJU/
vv6nU1l3OHxJY2db9uFUZqPPJkzVhFAneN2PkS1Hr21qOAVpyb9lq/7cWcP5MDH3sJEzEZL93sjW
5Hz/UHsCBZmwfAIGCOf81Hn/VHsOrWFXmR5WG80ZRzLNfNofPPha9RiBNrT6Eh5kg7FODz2iV4R9
9cCqt51/ye2OR1E3SE4v05vKdB74k2qGUnanF+nXEA52njiEBxPerOlRvkzNO1V5KDQc2nAI/BLf
P1Kre6dGueobcTznWNp62PfjMrmOBqeZgkxHC+7TPpC3MjfIcZ1OVoSzmICq18yPFVA07j7plUNt
BKdUuo91Hl6r8DWriVKss34WlckZdyfODOvdc5p7hl8LgGkv6jDuFdOCjhTB7rGgiHgKj1TmdebC
CzpsGpI3AL4LXoQZvzbuYxaTXa19bUtga6zHwntXXqfxLtTRRWw/eAyu4RLMZP6oVkTffamcW8dg
r3MR1m1pZ+QiBLPI2/ninPLA1zz4YUf8IQcBzAbNv40YfI6f++RFDl9wesLsh72RXUNnSnm78zhY
ButqcMyYHDcKx85Q0ZpzDEUAPjRJ+ICirHqOqZrjqhG4Aev+mcT4MTomtUfe9cQa+aopd3XyanDq
6U7L6PxRiL1bfFard9N5rIwiQnLFcUniHMsz1Kmv1rfDlFO15XRtOGUDTluPU1cHDJtW9dbkNBbk
n0yZ8ThoOanNulLnketZxMrjgi0I8CAvkXRe9XWo8ZDmLbblnIFoZCxG6KluYC2JfN0ViI0UiExh
ob+lqDcG4R9qOz7SYmcwCgGxjGggOsQHpvJUu/4Zh9Gi4SukiixZliUWYBvNk+a5B+RyC7uQgBAN
sHdnf2CWrgbKc964AP8CNFh69QRzEQWt1OQuHR3WulI5RwyAekMnxdtHASHkgVRz6NnerB00pr+x
K1aGggC7NZmEpJ221ivvriKrWwugrGj0GASvZEq5CbGDaon7GXASPrW2fOwVxsCB76zqoL6P+nqm
5YYzM8xH0q9X+tRi5M7C9vopNLg7FSp5nUFy605eZGGX3saLaVHItIjWkCHXpSPrtd3pMdnvMZzW
komCVh5FOp4Ar2zUPHjPU3WZJPEr39sOj08LDKWWUu5sdRzCY2Qkh6jJ2aL4ydEX/HbqEELq4Mmt
S4MzM8rc3PzRZTpaBxMaHgkCnN7/fYcHdftvdk9ED7++/seFwJSVg1blb3Vhdf+kqCBrm9sAVhM6
B4rEaU7xo0w3HU0nUQmrqMPfzAVU5/TJ//s/uvFJoKMwVO3/+E7fZzSXv3ycf02E/jlVnZvn7xfC
z29dowH5+UIwYXpVSmkWm9FV4GOP275N12WAhsBd191hrCkBeZrKBgg+xqmAPT5N3tKty1WBM7nK
rkmanTrH2zbOxujvdMi6dkOP3LW7JnOOYwq70kn3Q2Mepd7PdRWngxcSCfdYh+VSsrLgrE7Le3v0
tklm3HdNA9HYUS4tQGH0wg3YE1sqs17CusHS7+QEzbj+m5PAOB0LCwFAsigVsdWxNKMfWScFNJqo
Ieknvo1tuHe4SUa5ga92sUOkyLG7UIANWCQREP2xwrKxVLxy5/hTkN1dwGK7sLSt2cl9p/XzmtW7
kPcV+Sk8xut2iDedZN3v+xcC+taNFq2yxAPVyhKprKiatShrFzxiCAm0pzBju67kPVa8gtCIKdHT
S83XTnU2VQGwFZS4Nk1ZgWGVM+L7iMKRGSa8SL8tE2xpRrJgD7YWbL1UPzskPYBmL+TQaM9xDnQ6
0bZVLc6qBuqmTu7HCl0EXSMZu7UxLgtrrC8mYAfoUKrPsMbRd4KZMj4Yq57rhK0sWlO5jD4IJ2fF
yXSxCrCdU7FuyFWvGAOzUmtHk/MCUAzJLoGGw6SL89HZ2NUhsNi9YUeUDynqModPWZgkMorI/1KO
+Qrc6yob6XcGF9CFvw9dQEMgtZMkvSn0hCBjsVECdYC0BTFH+ilpVi0hv6Zk7BRN4eO1Yt8ktQ11
BzOQx8QFuTP6ZjXpUGzYm6YnvHakUvAKbbwNtDuPCmKYSgkni65tnV0NagwUdzFp65QdhEr79woE
opyKRFPjpVQeRH0XuC7scA5Ww3f4NFQygoqmpbJxpxKnpNYZqXkI8yRLaiqDGuoh/uhQUx+JqVDq
p5LJnIqnDpEtZcSmNU2i+ljtzJ3IDjd1ScCWnwu5bTh3e1tjRwhXGkRDxd3ka199ffI3qp7brgo/
v2GumRBv7jSDuqSfl/afPUPhhGKGghEfmey/CCwQwHJ6f6zWP7z+++HsfILM5yACwAmCeO3XwxlF
5nQ248IwfhVYGJ9MHF0U0KzJ/hPN8ONw1jX0tyThEcMwhdH8zgwFGsY/Hs7/99EnVsDPh7PtkdEo
HcGe3sxnioMmAAF4io05LA9uYy9CA3eBmR+H6AHBxcyOmAd7Ozk4m3jK+MJEFQdolmBXKuKecnpm
dMDEsEyXympsr4kRzRxtGzX+xoGIpOj5oo9I9+RBIh/Stfhugn9WxTqb8m1qYk5MiwUO3jWxMRE/
CbVgymxvMnS6cnTnXXZX5ieyTFnfiq3D0We5j14YL5MKLb9yrTVW5NlnyfzW9ZHxa69SRjD0KMSb
ERkWmafhs6MNs4y1jiA8rkgpGyt8wF2xKEZoVBHq2oEbyLknACBqnGUY1UiJyTfOE8IQJH4IOXer
GyV9Unyd1eHRY7JhCGOWwCsYCJDKuLjyUs4Lh0ztZ8a+zXiXuaeccysLPWzcL4UI1q7Oygl0VwBX
vjFwjyhE9yjvnO8LbBiL0Xx3kNKVlMgjpZ35PuYHDYmA7MF5aPo57xGdFSeLADvXZKAk5Kki6bxK
4J8W2lFoDQEtRNGYX6qeFLrumurh3OlTBs4Ow5hhl7gwscC4QXWdYCHEzrbzkLWYAFs7EPGZGvcI
hzhbVokPBccQGzUgGSLZo5BdKWgNXAZWkxM8HYqFASo2J5MvqwbShvDU4GaLHWcusgryNLFpNYwb
t1rW6BsckLDIEyOdBPamJoHPmrmqTz79I8LjoBC33rjLmD+HnUnm6qli798TKmiK+9p2ARP6xIOQ
DYu/A0zEnG54BWIuUI2Z2tRLj2PPoBgFUMNcaC4sd4tkY+6AAmJGeDDxI6tas7Za5VRZA6K1RJ7I
VghxagIc5fbN7J7M+4jFrzn1mWaW3Ga+d0SzU+2cJEYArU61isTE3Rtvmi9OTg3/1VCdYOG44sAt
tovNS+84pP6UWotwVF1pivUUqTk49GsakglUq8dWc/wNzOIjvnHCyttD52KA9ArLeU3GkcaUr2HG
gqNQr21ATkd5pke5SLoMxNtcrW2Kqb3VpL6LUx6uxhoZYU6XsdJ441JOF3RpJ2xxuLPj1rsrucP5
kpB5GoEtqs9Y1/cxd31cJYc0Z2Ra9GtFTxYNyXVc+dlYXgHr+nN1qhiymr12Z1YvOtUE6ZY7mdmb
VBWvGdVGOpUdDbE+yLMjkhR9m/fFDI7yhJ6xXVRTyRKDXa8SHD/FEK4gvq89qhvZ60soyRs9q8io
kBsvva+ohdjNzw1qo5waqQYSGPsvYH+mULgd8NelTUU1ZsXco8ISVFpg6dF9qitE8vOMPvA9miqy
ntJMUKLFlGoOJZugdCso4ehtSYoFfTTVdknpvca6Ck4zXPSGRQgjVaA/1YPNVBm6aSAug8bIweL7
myWvWX4Iq/SS83D90Z0Myo5J3YE5xMbI/e2j/rVAnna4/7kZT68pu1nMh/rfL8uPr//pskTDjSeR
sdY3VeGPdYNqT6lDkzvmF9u68UmHN8tK1VEF5sbJTP7joqTVglsCZu7bwOv3xlriHy7KX972NPb6
aaxVNa2Soz+ki8FOswChFa1R9ZXs2BrxFAzovvNcHLvQXdS6svQJeJkzQnIY+xSYB9EnomioRkSy
KlstMN+4KlqdxZ12VQaAiOwStBDRYNjsVMUHLRvU5nxww/c4nrwnuXOwqKotlMMEoJSIEcKtl0vO
55jm3Y3UgfEOtkQXzENJArYVwMHpF4FRvrSwP9FTpLd9mOHwGHPwDDjVj1WG1grdMnXk2oaE3pPy
yfkfdXvXAlLVsm+UUDEZ4zrAXyXXRBBiaMlvEuMs7W7XcpHUyJiZ9c1FdAVFganti86lo/N8RIM8
Kl100G3MO3j2iHecmVxWQjkOlcLpHxwr6y4sSUIr32uuOJtT1DYJvfkac/2VXION8t6EaNQk8mIu
STFdljEnGpdnoz+jTVkXnIG1cuvmG9s9D+1z0Z8D0kyrrFgJ0Iv0vrOeaBqFC1pwT3Nde+nT4N+U
UySnxFZJFq3kagc0iwrFWUbjc9HdR1z/ad+zqVWXEFwXqPK4HsyZB6Ik54fsFNPc5Jn3TmSCM2fU
gkAkXCXa64Q8C4ocieNbzApaU65Dmq1cypOyf2QmSJSwuh0pXkLv2GYM9V1YdOYSHclGo9AxKHiG
ZE2OxSyLLYZ0zVzV4kVSWwuHSonZ2Lwu7gbqJ0mnWsA0qyOx0dqDE7xY4TXQngTNmWOtI9jENQEz
HUHeEeVZgdE+olzTY3sDsMOhiPMtg3DsB3XKwaXEC6x2GZgn4HFkeLSzKLS4u3N+3gk67AclPFdT
AivDzPk4ddl025KuO2itY+fVO4tuPHLYN/d3g7qB7rcN6oSQkavm4MfNC+7icmmnXw0JBZ82v8Fv
OsTQFIorOSKbJrmVSbIKGQ2MubdXpGNXM3dIG4DGoWrkyz/7sCVRmFw4Zjz/rtAz9L+PjawPr/9x
2OK++c4Bs39RsKhkbbOlNc3JMvjr0Ajzn6Bf0eFyTgfur8ctuXTIYgjmYfD/W32J9g94b90yXIFs
B0/Q1Aj9etxSjntGEFs82WhIl1aVHvKw32Xki1S+5i/xqQ6vg6nkM8uFt6Gnuw6OpTS2YLvf7BEg
jeXRb0Bo3THLXSuZMkGcTg4K0KXjaxNlJGTmHkVns32sNPFSNekut8M1tF6XKXS4MeJ6myVtwEPD
jL1t6rvcY59sR6tCqYyFZjdk1oEE2daYhLDozs3KLkGZtCcjbnZj3b+YWXRDuL05i3SmCRATtEVd
Jge2IwxZmbLOqo74mSxim1ogdAHhNMyGqF61SpXO07G62kO+ViFqLLrp5B61+DYlFoY5b/Oic7hL
eCQNh73L055yLhWyH7CYcx94aqtxsoRbc7orRieeTajukkukbjRjPnKt+CH3izbdNJRvTLvak+bH
xBwXGKm1a8jVpElG3fXAwjFVqcZtAvO4xgKus2q61xTBDVdx1bVceRlXXzzppMey7Z+b6V5sEDBm
y7bq3sw6+6JK803qwQZ/YL7qBM7prhgcQIvuF71t6DxD7Y9m4qq4JpCrMYoFjmfwMP4XHS4t8Idt
IZrYj6//8ZSz2uNR/Ws0/As1wmHMy3M+QSG+/ffvk+Fv7g4MdUg7bENlgfnjIcfd4TJlnkRl0x9Q
bv3OZHhy7f2yKvzwvqdS8ueaKu3RSLaR1hJ9F6H3MhZ17B1Ki7wTtX8j8J2+drThaivtrZJxv9Co
IKf1xVc23IzlJndb3Wz8QJuPSMudpFlrfU+eEU2gFrTk8aWoP7s7JwdR2QMVIOgoYZPvAoGFL0h3
1NX4/FKFYIDwyfeKr9JXyTKfDFNJDk43PoQUSUVIiIx0SuYZ6Rnr3rtu4bC10YJEQ3+nZfUmsUpc
r8rJgMdQRd2DRYkSAR+3+2xbsZ5naici6igvuentemuX1wzX+5i5WyuvZ61prQc73ZNDuHYFEjLn
qGZf8yych1zUluuw7IK24tnrFtR1P76DF1qW+bBsHaRZ6PZWdhjuwdSpOaT9EZfwoKzHKn5Nk+HZ
74yFWpENBpOcyMgsZOBg3+hxshMZ26yuv6g406IJz6ZpiFuYRpJPyNQ9hkJe5UvHJTs36zaVFZx7
z5wzh7x6XrwhJ2WVZymMWoLax2FFLNMcdfHcbhmhtuUSZ+NKaZu5jcXXasdj3zJvrtpbPyZNuFbV
DQrbjVom+55RQSvrQ4f2oSnDtTSaF78uTgm+5yRixZUn7oZp9VljyBzkyWLMx2sWvsl0vBRpMfOC
MDh6SXbJYYvorLSkep/iEdpw9cHL0fgbpgOmI9W4A5rauvdh3kNB6qKtn1k39MLa3oTi3ZI1aqfO
PCdhTBbMJxLS96x6D8FjafXFnjHz0Q0i6BT86rwBJe5AooNglCRckPq2s2xEsbAomeGwzdueZWaU
x29qfkSErC4JXn9U3NFdRdJ1AV3ZC0hysPlL/2B03q7rJSV/c1+GwdKrvBvVGi5Oxsw6LCoT7ZBz
Fv5nb6g3qaJRsUONo/MGlbQMR2PuZtTVWdjPo1Lhw3pbCflkMPWVqmMBDBp/G2jqky1bophpXUiO
Nrt+aeuAmEZ3k2doQ1wro2MQ+jXtcYSQPF1OLPNkI1AK5nZGOLJve/wBXyarWxbYCtNpL6sFx27w
iPk1T4HlXUVvLWN+j52rrkwkSEl2F1UsZIYv02xf2sleaFwjeY/hiBRgq1kJeM2KBY8iboqkW4UT
balDRx1QkvLVnaU4ikqmJ97U3f+5ZSAHJdwfh4BgpMWm+e+ICKRyPw+o/+H13y+IyXRNJWcBfvvP
hvB7040BED0vCudvoLpf6kDrk+YCl8WkgTYQ+yArve9tt/WJm8ES4CyMv1zcv3VFaB81fh/e+STi
/vmKQO0+VA0BtZsgVh9MFzcA6X+hmyxkz6pdH+ZSROAQiBMH0ZbEV8vINjFktrrvT5Z16nITCFfa
kUwRjLduBATHUFqQl+BUXLFTsUt5cHAyidYp3pju06BZb0465Xlw7rXas2MEN26mPtiKd1OPCnFV
5jJky822aVeyhQlCe2flA+PhTl/GYMJ9n/UMlFmTjFIiB5aKne3GFLytFTZvVYrgllpRF9lB96PH
qjEZazeQ4A1WQxUxGs0aChkbyDfPemvRIxtBhZmPgI162KIFWpieT6Pm7gv5edQJ2PbJDg8FTARf
sOyXL42qfYlS4xiWKgQMkX0ZHO3dsqtLQLB4YIpbLQwmFnOzjhBpj5vMkHLZTqHDsOk5+XwOetgt
jHFTeEBNegnBQi7yPnvzvkkCTIFwJwWekbMYU02lmGlELyqVQjix696O5IbpFVdAmWw8cC+FDkga
PXPYl3udPPfSao+Zi4an2ddMOvG5sHZwo2iFjWYWs97r8s8NysfAjt9RWh5zsjPM0VqQp7jE6YVq
0NpYRYvlWFmHNYipcZEEyEJquTbSgWFrRnP5ppsAgsqmZTrcr6vOOznZy5ClnJJ5vdbjcN8lPSLn
at3V6Nngku/ikozmgHe3ciSeyMAeCAYBOAcnb9ZX8XrEtdKXnrdCsLjLCZsWgT5Hzn0vSvWuDo09
Vz26jtxZS9e/0RsbUd+AoRHhY1c/FJNRiOoPPkbu3zbxsCvddCvT5l3P9G2ckP1BYmMe3EZu9CrJ
iBx0iuOMNqNVu0WRxpexoPKxLPztBtIVdizb2G1WZm4NM66RjU6WGF3kU9Y761alHaj8vcf10kRf
HBzwTSH536xz4w5rj/HBmEUb6QbLseZrILGuKumzRzZeE/MVTKwvf/RBiy1t0q4Rooiq+F8qccfg
5Ptw0H58/Y+DdgJo6z/7qb+ftJzBkwWb7v0/hpIfMo2pGEcJyBrDmprqnwec1qfJSiJgYiDhmM7u
3zlp6eD/Xoz//NY/Uo9zNVMSS8ERR646k/BgwekmBuTAK2wcbA8MQq29VdCsR2Vfcpz1CwyFCxOS
SvhApEq2v3spH9JXNd8V4doFwb0zWHWMt0KbmR7jNoQYPq4AbKAbelJ1M0KsHVbxMSo3/bg00ktb
rWBwOnJd1iu1P+vVLU6NqrN48F59gcHW2MqD5ty1/TILs22XbzGHhe1BuzMPnbEBFOZ0y64jP3tZ
kt3UwmTEnUcLOvfzNYvDoTuNJiuUs++zIMF9tfTpxCGMax04LBCb+qxrHn3zNmhnlSCsgXwInF7q
lz7YRK3F5mzNP2MkpygNDiCyDCS2r4RiEA84wzMysjkhxhUDy6nI8aEz+hImo0Q33NjNQwnOtMXD
5isaYvQduesIbK1V2eYLcJD73B8P6iAuSfLeZayd7JNSinmX7pt0HTxaivXFIs5HeWDFJwp9LwKV
E58NEWYQkpeQN+phUC2MJ+2rcmOvCfU7ROW8f/JphHYIlufQ1WdoVBbmHHFYmc5hJLtf42LWnOpL
fWnP3Qu1OzQ42KKE+c6SJVlk++5EfS1fGZCa5by+q7fKWqzESl0FV0nIEX7Jh+QEPcMlMhKEknc/
WLOoP3sMH7xOWTX+50xZ5UREKn03y4zophMz82kk38Gy9pXCofvQIO6GzNO7TEi9raPjMHls3vEW
78XG2nveTWivWUb2Z2eFSPDJ/upp1ayyMKgvIQCsypVNzkd+LBi/uMuAmWvxEoY0Yd1CwYZs35By
DC+aEoBpY2+DZFv2d8wtUBBlw7pIz61ceMacf5aZKybhEWUGuR5Ws7PDbc3nDjZa9VLXJy4UOjMY
Q9AywuBCeJKRL/j/4e+9xQj74kNlX1OBCzS+rR8gmHjJtjK25mF0GAwtmcCkYhOG8/Ehv3bn9CZi
OPsYPTYk1t+kYO8NeOIwbt97Jtf5OmTRbczRdleX9GG4dMcoPdXeGsNTFIP3VmcmHD/aQoeeK2nf
S49GIi43rGlxCFo5jRTS+ubJKN4nCSBr+1wHkoIID9wMxCbHXlkpgsJq7XruImEbxlojs9gW7PJq
PdC4hu5lVLNFX12N+qTT3/D/Oy2mIn/TksKhg2EJ4EypMF/RoGJTZ3vqVNa1Yv2uYAYVbN0ahDHJ
+GTZdwgda/RC3ka17kw2be2DoTwVqHO0vW+snXYljQvBIYLI0hQKjH9lU0x6UxStUzI28uXQ3rSR
fg3pdA1zb7NPZXx8SQ7W1QtW2dF+Bkw+VEt3gw2SnzQiXZZ3IMFGc++qKXuVaUq4J27KKBEGE4CW
RXBL1k73pcnvu/AiixfDetYujcH68ougBQ6guirhxTKOmXf9s29Dcpqw8XC7oAj876JFbrAP02eK
d5qVX17/4zbEswSzn4UeNCgc6D+8Rc4nmh3YciwC/5It/nobGkytUTJy801S9Z/6DubS2NjR2vzV
yvzWbWhN67yfQyo+vPXJ+f5z39HpJYFxzF82gta/EIcB6G1byKOuZKtuavo1YOtVNVfT6JZ7+9nv
9ZWF2sHN0o1S1Ixgl5KTxZoSfnoTFhF2o7K/dpDtZPFktA+m3uzLKaECvXkRWkDfkqVQigdAlSdd
OmcACssyHrAjA1WvE/ZQeTY8AZFQ6ZWpAQOFIXbQPrcpM2zb2ocF4Hm1m6KWHFDTjAbSFN5vm7Cv
7u1DYRAOg+/YEaQSN5cp8o8HFsTJsOxjCyam2LjQgdI83tlEjfOSLd69Q9oGu8F2Nu1wlgCtklFs
s8iqGBaxy0PNc/AzRZ+rjrok8FHe2JrY2GzeQmnuc8N8SRzQPT5ZlBA3mMTNghRDpXLq4rOvh1tW
U/NR01/NyF0PfKSBFsoNy3k1hsdJUWQWEZDV7lgozwPi4aBEgYdofBmFLWxMv38lfHFl+wI9c7qr
o3TZ6ACSB2Tz6GlciTFnqB6yzNyk5ftYm6veqxAXUN2H64SfmGKWC3u4Q5bvzXq959L0+nHW+DqK
ulGcys5fjWXU8S8Nz2U+otZWirWvBacucKM1Q+6vus/vDEAAXvJgLthTkkJ+9IZkOypoZIx+J3N/
U9nOavJwyXqRqvotK8Oz5npcSv5JTc1HKfWljGFTlwNah7FOGeRr2lfdyPdM8L1ZUbg3amYyai9V
1h4C9pd2rrJ2B4X86CrsyJxkYGIZ9LdmpTszs56AqMPVhRZNpDQKJ6U1Fh7pulxw0FfQfQQSL4O4
NK2+7xsHXka2agr7KvEDA8t6V3R9UdBl92yse0RLhTAXfbiXxVYKZZ4DLMw6Y9nWnyOv33TjY9zR
HNnCPsCwfSYMzF84oeFjYrJe6r55qNv2LshZIXcagybSwA5NPEF1Gc8tGs+O9omuH0vNaRaGlT5G
o7vWfO8wDPBfOqQ7Q9QASJHP4RRGJhPlPXFYcJTRY+eSlCB1qIEOZWBar3uylTLY0ykXWhGV93H6
qukjHyHY65m7dvQK9re/RHiVkD0K/TTGpkvYfFwpB7XeYqqZNZgUWs+/9dBHpnyNu0fyB1fg02ca
Fr0JzShIZ3APHivZygkXjHDnLsiCGHB73faUrYRbVuzzpeldcyoen8mA3o1rUY2PbVe9SMrpPhUz
N6BycAfQMWPRxePSk1gNqvHcA64RAGx6QDZ1k+6zVt+lGk9dp8pzofdn0/dePBA4ckLhqN4pB40T
g8jxQOXUOj+zEHgO44VTNZSfLbzHjCW79hD53mfTa65koyGNISukoSru3yuh3SgFAuGnClRPBrIn
lh7io2AtGLzJiRYzWA/WaECdDJYsZAnN0S+OD06dQQnR4y6jEB9B8QwzXjMBg4LxLQEg5AgCLAEK
5YCFrAkwZLo+9ka4GVGqPOmxv9NSa+sm6RkkZUbdVb/mo/4UgSyqQRcx1N4Kn0cht63VoKmLEsjR
BIxOO1IjjCIfZ07KJioDiaTooJFAJPUTKglkUjOxkwIgSnXQE7zOkn647yJzO4BaqjV/G9f6Ki+o
B40JyMRjPDchNPllcJNCbGogNzHn3nmQnEqITu2EdionyFOf5V8ZkRw7Ed72zbyDBaWVHqZt4FCK
BgbUMZcOVkQVepQcx0Uq0K8XNm0DqWd5oi08Tob9MPpMEnzCPjz/IElNoWbTgjUsjmNqypkKGmeh
tOVsNHmCLLecKWPuA74hutvnQKqhjhhFi1GlBcJeBVtNc96415DtfaGrnwUMADLlszKU3EbG88By
sYXaGeFN6cOjlz/4xPLKoqNmtF5DLwLBeUycr+Z409b9fZ30a8mAnu+z/ph71oHT96wm5HqNVnny
s2Q3WOJkcMp2CW5OFTEYAKTMSlgLqLMGWVqD6K8fIuCJys7lyEmUi+nt3fYwdvIqvXY16csGJkmy
lnhV8psGcP3ccOTjH11lTaA0y7AnBwcTgm8f9f8nqKLK+vv27+Prf1RZDGgRCePE+4b/pV76MXMw
gOzAh0ChNW3/f97+TdxPw2QC8hdL/sdoF6Mg1j5mBypwULTMv7H9+xYQ9aHEmhhx+vR3YmikCvy1
xCrRzJau2lab1IOUWIJs5JIzH9V8yrJ+CLsYoSC6Js2Vy7rLjZkbdwg6YfCyUhsEKfYjfYQ+HxgH
qnqLwIpYIW3g6alO7Os/x45PH1jMB/gurprs3OhLjP7Vqlx28Sre22gzkP5hp9WlNhOi6TDRVU22
bzvkxiQ5Nnq6ikv/JEbNndsCX0cVE7JhlduI3AWSZHdQ0nb8a2tLR7TDblH1x6te2DfST+Qq1Gsi
AMVzAaO7G4tzHsm53eP5JlVxMepcAUb4lEXpjSMCwGBpyZiu5PKtdITBljdacunnPn+M5mFdhM7N
ELTXAf3xKKqlUdEEilh/94B6GzxWKJtXopjCG62L3w9Hw71J8veUc1pt1ce2NO5LMGdZVUKUKxE9
BaDQ2z6BdlNYa+pZiPpkdsNUJ7kHoZYtz8KDUk42541nQuUoarKfi4hOLqnzA4RTCx+DiFoVOW8L
cse17mPVWRVZtilUl/lCBd1LMdhMArzMR3ppx2KAE261ODz/yY86TxY+W552kxDKfwFu0QT9bY/z
t9d/f9RZyaj4AsA1wJtGJYkS8vujbiGS/FVX+f1hNz9hSAMoyctwKCD2+dFPmZ8MGyQNZgeTbozJ
4O887MiA/tZP/frOPzzsVlQntp/3zJ1FNSwtZREp6mNTR6wDVYrSstshUF9pAi0LAG8fO/7ozmRi
v3XsUqqE0XkI8mgWgbs/6Impv0AMPGTGa6KQyyAxHnJ20EGlmruVTfpAh7QVIbjUdiPJJW1BlRHj
0N94JezFlsKt6ol4NlkMWCvTqBdC8WhM2kVMrolArzwqYhGk6rNXyC8Kj/RkchcjW1X5ZPK0s1Yw
w+alrz/njbITCasFGEx7CV0Hi9Uq8E9RgRHHI1O2bQlAQ/JGfI7pyY1q9AvUrzEyRrAwnr0QzX0T
fE0JPqrI2fTxhqEMbBtU7jDw0qBa+iMQAwSLif/VAKobF/0h0827XlvhfF45/GSSKnh0tOimj8cc
BfywUQmaAGrtwlLts2NTau4yrQVynSa9mbLtLlaXECwmvgZtS9hFs/bzsFj0inYHMWobenW3bur8
rQ8hZdXywdaPUN52kVUv3SBcBKXzlpHQmPuXergt64B3ILKFL7sbnUEW8hFGnQ4fzp1pQ3ItqDu8
6Ny5xYvLvDWrdapjsUuoFmypgeDNwFVESyM5B8UlkjjJkmFrR08x2lJCo5419N6eZxy99Kg7/Lys
16Y2bjUj/0JQ1MmteuJZtWUNZmjwIH5NlIsow3wNb5x0VhcaKK7orgDXVeWL1HIwVLszG/ghg8JJ
ATYTrHSsJF2wn1oCBVsQYDZPe+c2aPQn36+ejDohqZ1dzFCeQ6vYFKJ+qoQFKATOMYJL0P4U/ohz
x4bgkmgdUnNmUCVGo112Db+ECXhcN/NSda9Z4+8b98VSWzb2/Sm0HsM6ISK12viue1PFzpYYhrsQ
I0xVBhgi7O3YPNiUoDFf3uD/cXdevZEjaRb9RWzQB/mayfROSnm9ECWpRAa9d79+D2u2ttyiB/3a
wAADTE1WpZTMiM/ce26nHKksF5L8OzNpTw2q3da+0ewP1e32rvUYKx+2aa9q93EEhhTVBaacCofM
sdQhcuQbXxm9muBnkz6uT7+AqT9hQfG6TtkkmuLN4taIQHSL/BASUCbCkxDb3STyUjb1zk72jkEJ
TYtk4iGLq4yWivA4LNaG3rxnyXSPeby6T1sNwz9gNWS4V6I+/bs2kliELAch6sDvIu5H02NuGS7y
nkgh8FKrUD6Z1MUyBGVMsBJL56uGZsRft1IlsGojcxCa29q6U6I9ugK72ioNdbqId7VPtgzzmcjG
1YcupUcPuAj8r04AXFWp7g2TZUbVzE0XgGhrU0X9weQxXQr8Kfsw1+l1BttkHqw7ADg5Dc+i6HNv
Eu7bUOQYJ9VRjNvOrPXVv/neUu1vqXHcFIRVzEyHvxOoOX/y4P94/fd7S/wFSI2UE6rQWUnw8yBQ
/CVmvo9KDfvdBff94vq2FuNiIuhuBm2w+/ppEIgzbl6kkV34rer9JxcXBfgfF9fPb5039GuVaguj
RlujV1s9oVGFeOhpZX0tW7NaCmmdNTvdpBaGJNWutwoMSXLBewZR7WPR95AftOrc4Q7djrXKBmZs
BiZy/Y6fzAunFJFAgeGUeX712RkBzz3yhFF/j9jQ1OTUHd0iyC5kTiTbtOXIEO74MfpmtCw4/SUK
hcIKjoROmKp/LYXPvqLNzmlwlT5hcXlMp4aclCkBnhrD2jVlvEdMccpV/sEsv4vToNoZkvgut7wP
GNdRHypP5F4/jcGERdasL3aMeDuONBLjy8myFykWZzYqsI1G90ZwkjvssdoUGnpXwo/QMs9hZdgH
rdcmjMboYyMjXxVYUKvyIyucakEszb4S2riMwnZXRAom3/w4aGR4FOI1gVMbqOWqY5EE6WERCPRq
mSoOiSk+SIw55yqOtTgAUFyZGytv2bsrzdJwJlDIaXDQ+f2J4ENho8LIL40AE0NVUxTPssn/lu+6
+QXThedzrLZmdqlK9o+iPkQj6ah6aVAnaGN4QHL+aBpb323um7mFNYqvYIkWvT+Eax+G/jjKz0AJ
dwX6443Zq9fS+Rr65Zc+uspQec/a4Lnv401WMWMVabAb9OjBGUnZCMr+YJFfbtfhk9Jx9gLXKVBj
aLpgyOEvlRjjlyjOhebQ+9tEyxcIo2amsjKQkSGXeXcwFWammbYoBzIIW+K/RwG7kmsL7T8DKcXt
bqp5g1E5b5b2ZvvBMnElqUI4HFvuqwEydmcpJzVkFtiP9S2uzHCJ9u5Bn7GgTfPspupjJdItHtDI
C0dC8AyGqWF4kQSh24yMe6s/Mc5ZVErytUjFh1/0W19FdJDX8mpbPJyuu49Meat2NQBhbY935zD5
wXZM+qfaVOolOeOw6uVwQav2VCvKXpbkgnR5/C/mQ4ANYKths75AhoW597+tWmZlwq/Cgz9e//2E
tVF4qbbAUfW/oco/OgPxlw7/dx4+qML8T9Pw44RlwYIATGNEgOTM5Mj/MQfgbQrECjPCbdaF/YMx
AJjBPw7YX97575uWMgFwWoH/21rIHbmQ8WTaRCDqSx7126QjH8F0bjNDe8o7jFOKhsUyQM7SD+wi
hxHTIFT00X+uSn0zxvVzmI0ntKU7u8ByHMcvWE/IcnPeKzM65J1YZYwKES89ODheYGSWt71FpK+j
MGloKnTBYVwQrwamdtkLxs8sXB4UK9PQrLY21h97Jwi2AkXLIJ/oT+3aKvotNPc79GUDgbkdE745
GqRqrUWns91MzY0SOB+j5vDXFhWYm97+kun9qR4j6AqmF/hyU1SszEkagVh2rIGIYSHAnWtO5n3g
0khr5TbCQ+W47WffGesGpBB+xvsxHTfubFDtJGy6OJDcO/bTbO5a2ApiK5Wz1g82rZFXr7ZDhEKW
y23QkuWm5v2HTxUZ+o5nmPFb62dn/qGuBnjfhWc4Rs9TYm3zwLzJ3fpNUZp17XyKBnhR2PXkiY6U
csm1Q3Rc1MZLmcCW0HNapDq8CHq5LJztPCjhuji7C6OsR3bgMPhTEWLEqHDDMXqbBgj0ocnyPrD2
cRt6rl5ckVbvIqVdmX3xCpoPznh0wM6xr0zkpyjk1vpEpl35PtLmUPtNJAtje6oHFccQiDp2xDGo
5rI71DFuKaVR9w6jTJnq1I/OV6nm00bilhpNPHFZ1O/Qu6y6dsJe3HYbGcSbOJsHFfF7yrHIBNWm
JhWrNDYuCbhK4GzMc5voqMtyY408hR39qszGr4Zff4ytML1YtcaLOib1Ohlbj7LxI9PEF0uEF4M0
JoXYKc0enrQmppo12b8PDLtiAl1b8W7gsXeV5I7q/AAN0OM3vJKKOnpVESwj2/2MOgvZR1cfS+CE
oopPmozXdWOvjSa4BrbyRUtanXoad0Wsi9fIqK+tke7KRlv1LkprRbzEhXNI0vjksqwaiE0qbf3e
rdwrg6873Rj26gxMNtRVGFVenyuUOMHezQIUjO2tOz7/uyvgmcmALYIxrW39twp49nD8ej6jKPv1
9d/PZw5hlwA4GxvrN1cFo5Pvkxvxl0VEmoo4jHOTbTln54/zGeIn1B+OdvXbNPbn85m6l9oXf6Nq
mzPa558c0HPQx29z2l/euv1bBVwXRV9h7662nUiZlIiiWKBCT6h48XwDsz52zXRlDrO2FXXpJoSz
KTMzlzSbvFX5BtdeBzJqmbI5HfVum7jkIBHBfmDd6266npDiZkg8EhYAU41RxVpA1QlKdOqNg60c
OGN/AxzrzFztbHdmsxgNuR/5vRzddFDWURmwgQiJg0ZHO4cqh3VwgPrPclx6E0G+mXhh/9BQoPgs
kYYS/XzUraw4WUWN3GuDdorCaMWCA/EHSQOa7ymTuCaJv+xa16vcUtlU7NQXfjvW5wrRsFmm8K/S
DreWEA9mEEP4JNvBZd4sOucJ55rXhCXwCbuPOE4RrFXiDmyBLXBgZPoSdnII/EKlc7DpIIq5lQjz
8hrPvcXcZOBd30ZzSdRQG7FnAnAxXJK5aGrm8mmijspUZUO+1qGu1b1GnaUYwa1bApyQ1F/UYcpc
kClUZm5rfnRZ9LWkYhuo3MQ38ZS+DlnDA4daSiq8bC71amq+gcDHiIlHGmRPQg0exFwcmkN5q83l
olDcE7nGnt7Dmc8JMYmpLGXOnkp765q3ei47A7+7MeZCNKUinebStKNGZReJtJiqNeAkk3H0nEuY
fZq69Y1Xx4o/81w+QxzF8UtYnqxVD7njRdfSe2D8G3740gMrSqyGhsBCgoJf9H3/aDe48TWN0Uzz
OeqkUGG569thD811QEYgzGULdgLjy1cDwV8VRizJ2urSR0q5ME3AdXm375TY2ceJfO2j2XSba8qi
suhiXHM40+bBNXCZZvSTu4OHZy9JeT22ufvWhWw6fZwtmQEPvhshW6E+rIaOrUEu9pmaX/tefZdh
94Dy+7HF+asWdDLjYw9WycLbrMsXczJIrk75UFPoBpnjPk7h2HtJbk6nf/M5y2E483JsQ1B2cnb9
3aQBf+Af5+wfr/9+zjrQh6H0sL+aKWnfll7fz1kH/Lo2C21/MDW/n7PWX4wnDBdJEuXwN97O/9XB
1l/w2gVq4RkvT/38jwS4TOn/OGd/eev2b5IjLWFA0idFtZWo8TXJBJGp4imr+q2qZBsb7o3T1qfJ
7A8OWcXqlHnJWJ0nnDoWqZQjIJQpqbemFXnArjaxDA6Bal+DSt2VYczeR+7V0booY3OQoln7hrqj
0BD4481Z0uHg18qdVTFnZYp4HRTyKXBjejVj0xQYQf12ldHE1Z3cdqG1qx2mqGWRvSdqu2nIEB4N
sjsVRXplS/JcPhAIR4pdXbD2HzyqWM+J1F2qDj1ZNjz0Eq0uKTnh2mXaLgziGCrBCFol01JRblLd
vW806yZgzIt2UO6VfHpLnXe1/RzJjtc43KJh1k1hkMvGbG+PTA7jWN3osV6sZC03vYKA2exvysI5
uhIIYhlvAyj2ujrw7gptrzGxDYC1aGVeLdsyOxhwc5a4IS7t6D/2HXlBCvqSbp6VqOc+AyXfNncx
MReQ6tQHIi3aRaf2oDpte2UNw0PfKNsS5OOySEf8fqb2ruvlASTrobOyj3qs9kUWn+LcfQ8sHBCN
jmwgJ+9PKWESO+JRFzYy5gCOO5MiRJu30of20IFVjBGdDF100xgmg+wCH+Odxd5unrGgwXruK8XT
nWlt98/EbSNiERYL+bAj3D7KIR7Y5doxMDpmLQ5kZGNikw7iNTeQ9gCKBy50UqfYJWrTYA+pZ9kh
ylv/jOsXW67mIpGq7m0OxjTHzFIw0cnq5TgYu653jsEYnoAjf6lnrn9339rq2vQj4uciMNHmtvEP
kRV7okr28DIsLt8Gaqaio8KcP0LQQ1fdmh7ivrsoPZpNJlRnHNAGoqfM9yzyr8eYN1X2xJ+OVOyJ
1d6lYXH2Q8htceFeOqKnI/KLRNfcmCVtV6rf/pvPTtp82nLov2xCWOv97dlJEgWV5u816m+v/352
ir8cmwqUXSADYHb2P9WoyDU1YRLa8z0K7vvJydoRTgyFKFt+DSjKT8tFe7aWUbyyWRSznPMfLReZ
U/xxcv7yg4vfTk4JKcxKfExiCcu3TDcOo+zFMke/pkRYde1UwWdPzHzQFRdmns4YMiqVpRc61l0D
XX/R8wz1Rvka4Q7Qc/fiThqBUtAtcv/RgteiWu6bZsqHvm5eTFylUaiuER8GKzXrjDl160ittyAq
h5HcCsXOc6xNROKkU4aNgIHXyDGhbKfghXnp0ofQkcO51Rs06VFxGMKD3rpfi4CA8SrdjJH2mU3m
2sjkg0N/rmvAXJAfbhx7ejWC+tRGNfof95FzdK2z69eiAEGTftSDQxeaxwAcID97eqsisRmR2rRI
bjKrWU9IcAbz6LSPHYoDl/gdW/bnFsVOAWmkQ8ET0t87xNmYWb3vUfhQlyHN0s89fIXBjaszjf8y
itpLnlmk4mlPxgyzV50W+cP4YI+3qfM5pSc7J9AZfZESjl9D9Ea+eMhQH3XuU4cWiVw88PombLWZ
l0/0kQM+AT/28JFjtuLDf8vQNdUtd0PQ1JdYidZ5pawGXGJ4e6dwUbh0IBB0lhMbG7valWYlvQzx
VIqIqjLacFM3jrIOVWdcj3Zu0SyIN5qog6VhMzZML49MzK2hSVCwWXnpWHt1UJd380cmm24Jj2LF
rO4pUUH++4R7ZqS7DaTz5Va9g3Z1q6V41RhnINY6zlADZsgUxqMnlOkZLsWhc7RFHjecuulmCB+b
6KEkOQndGUNqhZ2f85nq71VhblsuXaNkcelopza2wPbwQ+Vfehx39sA0pxj5d0PeFDNju4lx0VlY
ZI33rJwuVcGvBnvDFOOIx8rH89dH5WPMxaU5A2LPkFmTbUeX2nzNHZuMBAt9vOSe7a9VQp4e9Ige
7rRj5Xiu5Uay5VgELneuk94PPulOpk8X5m6bwr8v8Kf1efK1MbGyZ7AiE/zf/+59GDPT2fyKDIqI
dIrQv92HWX/oONTfX//TSQvRyjAx+dJ//ValwnmYS1DyM75tvX6eBnAGg4PXbMOaJ7kc/d+ntRZH
NwewM1e4387ufzINoGD+86z96a07v+/DHKwRwO2samvF2NwBB2oTyngN7WMv+N8IUMh69rn9i2ND
7pMNX+2sj1/bpDg0ILpRCqxEBL8ubOE1kk8+QNQyW0/YxXs42BLxc/KhqfJ2ogRMMN+0IVVOGxbI
EvpXheTNUex7/pKKb2sDACsgdECv2D7wbPeoJ2wgcqSxjXDuGHSt2pHHXUPJRceJroR8dv8SyHSn
JenaMNEtN9FaHbqdpU8pkBMWwbHMt441bY0RqbjqELYROo/12C7sIrobaOkVhw4ynboWOfvXrEpO
MihwFDXgMH3/kpvQUlolXicCu5Nex+dm1A+5Wni6X1DZxDESZHRZ+HrHEWJs27p3cKh2FGfs5Adz
iW8VtMvKcLKnwAH+koobJcz3edi+O5IA+yhxNkYbfKjK3aQwKtaLndG4rIAyoJn2SecjUcVTaDy0
2gdeXxb2GKyCBveC/5oFrxVjbN8K8YSWDDjKfYXPxyewMZA9iE5tG1LT0dkz6qiAz/sZOtq6JU6F
oLQAOH0eqkdZatiDw4RZOQZsmWaDNxipvW9UPgNmwiiky62IxUcTJmziVBQMnboue0xL+msYKbea
+5giQIn9nPeRVnuX7OLerG5NYB9VeqtlGhkcsX0088IzigYKY7+ujOkDXvDGCjXMGP2i1VOkMfkq
GNCgSd1jvrbW/F2UTrd1gzIZBnTu6juBsJorBM0N8hcJqr+Il5EaHwrCTjp3F/XBpxpUS1exbgdF
WU42CurW3zt1v7KH4AZUHUQtQDbW0F4SDdIgc4gcxGETlAesgcyr90o47N08gzpB/LYY1UPBxbcS
yF8xD2KD1rSTIsfHsbJ11gHu2gHAP+LKLURxrLi/jMn0zOgl0/JVHpBY06IGAlYxXFt5l8Igq0gl
DMMYBli97jWyl8MGvpaLgnBS7wJjRK5X3fTYvCfs3vZI6IDEAF6wK5axfJkp+77IGNije1bMkbSb
uQE5mBjJAd16BcbyGoO5MRvNMZz7xbvI3wpM6AVmdAQdyzS3WUz07x10h0kLnnTM63TEywyzAyqo
t2F2t/NP7H10OCa298EePZNKP7bJqUY3Mdr40dzO2hdYSv1a2YWoxkcmzYT6nBUXaaM7PLoY7VUM
9w1rbRpEbN3gNSvefrTV2+GUYtNXxRuqur2Oeb/qsAxOmY88mnFbFPJkWvZZ1dpzqKGtLvXdYN42
IAEMTB5xiZQs6LcjURRY4ZcgeVeaxagrvC/deJOO4T6sCmRcEzgyVisS82k2QGsL9eRgVs5V1ZAK
uV33RjrFrTulSK90ddfU/jGshplRcxsW4yEslXDL6w5iCGoqvPAYFdqDaKtTJMRdFQT3Rauh9XGf
ZIl1UWGnXmvHJnLgoJLwauI0YYuBYEvmNQ5V0ezUHq2XqRHgEoPCBc9JSUmbz06drAil8QxX7lzZ
7YE1EI3T7WAyMWF0brUSmHlKLFapiaOWxesBDTm4U2JsX/uh/KIp8SHXil1aP3WDuukU9eL66tJp
yqWl5+seol9mUkGlrNFsScObYg4FmhJYJJZFcX5MinRtNsQBEGW/6O30BaCCTkwa+WmQfMqJosVm
fbfIQfkFTg/fkIkMM7CU75CFRcXcZ0E2LP7VrRqLBD4XZjo43Uw6lr8tIH6HaGJP+/31PwoIg4YK
lR21AkDrn4nTCGoQ27Aw+A+8bTaT/2jW6OyggCD8/hYW8GuzxjuF5MmEncEctcU/WSfMrKrf1wm/
vPXfiB6T3qIQU4IK8EwxwbAhlrR0jac2TXeGcMNlWyHE1qFOYCgwLp3V8mwrPSiYLvOYbHxkaDQB
SNM8jXH0bnN9SSve2m3h5SmpoCVSCZ1k0Rbg49Av9SE9EJ75HKO5wAR1YtnlMf7aZhOTW1vFDDaZ
n2RLX5wDE3LLjo9j8cb2Fw126Nzno36NTP0L1j0KbrkzkNvBlb5OZfcGwCx/qbTiZJs63zRcNYsg
sy5+OjEHKT7VjCjQjBNzVLEWVwQq1fZw30R8K1wTT3RY6Dc2aDvTZKkbm3vuY22pd5wnZp0/9z4h
o4oWvM6Rsxi1jjJsGbRHzi7sCZwJXWjNod+dO73PvCkfsM2m9jqYwP7K0rpOapHvdAbcMAc+h3ni
bTD6Rrz4LAMuFdgagz5srDKeofjdsVdnFV0w7UN3fB3jYte63ac96Xw65RFH1yPWm0NAV9O3LD0D
JdlqRvlZztNJx3gsW5zFOaHoS80iv0R7a5Ga+mQtdrI+hJbxIAsd33iQw1hplsNU4omPnhVyS4GC
nsah3ZPPHO7NQgELNNzWtsJPM+EH1EyYk/UgvHS+zRkqcYyPyc1oxBj0Df2qCOPJDpKjPsY9Sefk
9dK2NH1NYQkWw3WulErTtmCSugpTunzRhycYi7hZCHzwOdHLaBMp4T2JAdEmF8qJCdgGtTp7inB4
QeHessdXVgIzYD27ArPZH9jNTsHMIajCGe4DtkZcf4dErH0Kmg6D4YDRULc/UmyHSVY8+tgQU4yg
vQUYig1yhU0xZR6GrmLRYV/0sTEaOJGwnhF7kyT9nSKTtVqVwAyHk5poG2FFK791HlVckk1E497A
EMc1KXFPKrrctfFFV88BzsqEmPs60a9B++YCMZn1z2nTHavIgnyijsCiHJ4xv88p2vmn8ZntC8wI
qcIk0IYvUmRiRSTy08C2KzbT3ajWe9831mN6C2Jm6eT1Z8dQcEyfSYLwjJqkscFg5iLZvQthI46D
3ES+t2Ilx7rP9kqsaSu8U89ty6USaHcGiY+6309rNcg9EtqWVjnd50qrrP2ICXba7rmVwM8LA8Q2
Ai3NtzOG2wLjKIpVh/82IDxHbQ2XXtL8F5aGeCkTYBIrYe3G0B4e/s13CqRPTmjMNPp89v/9nQJo
kOP/1/HfH6//fqcgt9T5S7k6aCMhmNDOfl+d8EeWoTksZcFI/Wcy+P1OmZMgDZ0GmSUJvibtJ5Em
f8SVAr8ENjOMZgSl/+ROmakrv90pv7z131fUhI1UKZ1YiO8MbhicqAXA4L46qMVGCSGKPQcHrV41
l9E5W9GRSRsMcNx57Um7+eitk9h9+t1jirWwQm/sRLdwkKH7Sscj95kuduhvAqAbLRC2fVhyNZjn
frhH53+ZspPBQvk1sGATPTAZJOnE8E9uf5c3R+ks0fI0IAkcDH3OCgoVAo6o3A9eMtG4HTqFfLRt
gLUpXfTxorgbDuqNdXIzr02vKNezeKlGB5ao7GfbaOUCBtFWuXlH8uAo9yE+RwNggl3eOcUGt0Cn
eXb7itN6SxY0fFFupQeqt8iz6kOw0rq16bD3XjKY3GeejqaExCeaPQAc7Se+xT3ovqA4BzuKylPy
CAbYdlb3AxT2cey2LEPNmnlThVlYymRJqvYE/qV86m2kSnV/FkHH35UdhHVIkZZ6tl99jFiG68OY
wyXtl5YcHsmL3Ef7O32bexkEj9En+Yp5403e1eCUVkO6UL4kh+DY7Lu9PPbvCgIv7YjyvPBqQF89
f5Is9Q0RBE57sB7Yhanwacyl0h3b+EWXXh6chbJS0lXIor7Z0x1VWHPB7r3mvPHMAwdYlGeWKmpy
Kiceg4ecuhhde1ifunFdEelpHq2vyPrLGrDeugJTMW/HdvGnxeFLZ0uED6CYeqWHJ66wxvJEsNQX
ZDgu9TtUWzMbtX7Rx3PHb2wYl3ijoZ64y6K4wtJet9NVN0hNd55M/qSvERhZp9Jf/puPLXyI/EdQ
HZgzh+6/lMLiz63F76//fmzN8kZiaPHJshDRQRn/OLZQ1ghTQFViH/zNGvlzKcz8jHqXWplYLRDI
P2ZpwO0MAPVIJufTEOvkPzq27P9nb8HPDdaekR6a9fnE/hkyQUpD0rqKW2yB/7HzhefOd07UXhwT
bcKUtarrTSc+6ae8yXTPZdgRfNW9xPTXasoAWhp47XNtM0jn1Fkgd1phb8MKyLw0mo/AF+zOFOON
WpriR88/Q6HspI2bDziSkfgO0m6mG1a5QTay6WkkZRA9iFxcK3+WywgkFyirrZFjyC4kpdWcrhTQ
hDK3a1MyI4JPokQg6BCrVKkqO4R67RKQ5Nj9VcuzZplAeFKMftdpJmpF7DgNMvE0vNfwQdoh2VxS
AsTnqDUVyeRhbBZl3N+4Ur+NybpV4NAnyvSlVqMtpqB97KZb3GxImRV4nYmxg462qFUd2Y020+V7
HOZA7zr7vbWzTeZWwbIpu/dWaw9+wA6E7SBjpYzpmbksAmjuBr4qr5U9O4w+n8d37TsT8Bkc7++T
xPKaJDrWLyHdASPbz9YdwhmQt4joH4ra8RT6CWquJ5/+wqDPUOg3BvqOlP5jpubNiiDZiTt7yNmK
R1tpkqDeBe9ibl7SuY3pougDxY9nCVBM7IUWKLEjInG0iztD64N+NDZy0J6ox0Gxmi2RKXONg+Fe
7oKWbj9vWYikFuSIwqqT5cR8EpFQ96WYNygNXvqOLson1IczJxoMHVESsylH52DWhncFDFHVkTZl
5utSH1OCPoZtbowbnn1IJwCnoumrlFO3qPIkXvtuijigtdZ1z71X8DxzGelfdDYKlrZLhmJdI8Si
FRvOQ+jcSCbFILCIVE4nzPRphLgACpj53PnTlyB/ddppY0VU7qX6EGvilI3Ngxq6654bVlp8Onj4
HYRdOqV3oaOGEO9RET9Cj77k4pG+EEyou2rRl2lyi4VsK5ybRAEfUk3HTiP9oyPUAwo3v1WLEEel
WwzhM1akfRsTtdtDvvbz9RhjCiPLIRRQgzi++eoDLaS/UL+UVbSdPyTfkIsJd4GTKisipdGNYqpP
b32HjV/3SOTzY+zGKDXnyhjuOMrcXdcimfDV/L3KC5B7LZwMv311Qgn/qEPhpqXuymyhAasmi/VJ
o9Ll8jbIMCIr+TKWwXpehydOirS/8p/sKPNUOXmT7IyL2tTdms8Z+p+qr4ewePJVAsIKPf5S5d05
gZIoomHl+OahNJTk332zzEMQy2FooapsoP/LzTJ7f34tiKl4f339j5sFAzyrFmy1hN3ZOgug7wUx
ML8ZbIRu3kQz9K1W/l4Qc32QAQQXdc6B5E9+KogtXgXnnjKZoSvytn+0EWdw80dBzFtnvU47a8/z
Ht7fzzeLg+66cAxR4huyVlXsf6oTqwVib8F4Hene1nHikJBngKcOyEr010bCbsa0XoyxXPohVlbX
8BrXOubMDlRObvLUj2rXAPDTVqJp1iIZQZSWXwPTXSoZ5kotuUrEL1ZkEfVbHwvsPbYT3+YqnDqj
wJ5e6nDYhi4URIsZzsUpHCbbGA5V7aiAP0XhDRViineRG3oCS26EdNOV6M1NBC+4K6G9BHSAvn5n
Trel43K0YEJxoaFQKOsEsbCpjfOZSU9mhehgll4c8YD/YUkb3tHLwzpaOgT1pXjfy5ByGSF/W3w2
bFClIO1k2KZw+uvkprAlUD5E1OGHH/D9b4ObCM4cRzrugYkswWspbVDPwQUs8TIVX8qpWE2A9Kp2
lSBJdSpiy+c5g1AWA3kkPr2Grdee0K7dHCwle1ywHyJMN5lVQjc8jQZzW8jPDXLVENRcFO/G6GFO
N7EFuTDFtMmQFBlJxHIgWNrpl9TuEdg2G73sNqnZbUIHTHnGWEzvCU6Xy6GGJicuDCxuG/UakNQ1
VdUlVDJKemeRMrRto6+1/+HSrRfdR03aSN+8CIKOmGJkBpEjyTqh+p2Mh8q/6ZyU3ygeZnJfYcF4
qn025G1AfEuksgAnHHGsl44OmxyXteVfYvXUa2iYHLzMNuwbU6zdMlkrRCgDA9FbbZEP5l4wZe60
G1d9m+YdC3CTRBGo158yzYQmFa+MYfB6+Id+DAnRlXM2pKeYzTZlXOG6cu3Hj3bLhYRsy1VfWfas
4ghbLbfiHPkuX3EG2+jD6pL+quYK6RjQNCdVuw37z5Ja3olQxdXRhtHIygBzngeVlzhIgIG/yelO
1p+uQn0VBis8sgpu5pAloJ+SthIulDTGM86UacbCT2LfsbnyEavapK6kGF2HNvMMXOK41XM554Ne
Ib8uJ55Cx8p2NgjLpnvrsbyaNRdzY6yLGTte+6s4YC9q1RuVn6yLXkp8xmNCeh1fvdiqPQmCwmjP
9FhOl2x6kF8BuxUHf0ezcXhG6noVuGw8+b8Lnzg6+6nrHhIa0REv3jB+lRVwxHRVNMxuMMa44bPQ
ETMjp0rIdrHQGPRKQvRouZj9uS4PobWzRbkein4ts2rVmw1tKFtLWkH+nUk9W9lDjJyGqeQST1wd
sGxI9z6POMStRd81iDgKfpJik02j5wdUkdqtn4ZebzB0wslnqJtqJFP6zWHdGEfnVsTLQrmm+WVK
HkflNaRLy6NuMQ05QHWwmPh0RI/ccC18SuZ2/nADVIQobKyvPHLrdM79HLelHXrxcBMO7xldpRmg
syVJedTNQ20SNDuq6yzVyDVmW8xHiUIo5HmUNitB1Tml/MioorHvi5Q14uChUmGwSu9Y5WAy4U8a
FkYeoJmsRwvx5Bv2KvSrNSyPpTFlUJjlWdU/XQHRZ0COlFYfehpdWxesoE38YfoKh+3YMydlmbwY
IGdUTbERmD7m7XFaNFQ4+oqI0Hiw70cF5XFaeUH0Pq+U5/gTzZbbJuej0KKFaWfbzmi3QU7cbbpy
ShDvefAekLVTl9BF87Pki6hNNODFUxUQ3NekRz6n0NMZf+vuYxK6txYA0FyCRFTXgN0BFlPmd435
obDJrQL+pnm1iwzI3pdMpGGspOZSNYZykRfdJbbah96Nw3XRZDc4S/HjKFdHlhcb4fRUKBd9sG+D
llFKmMMScs8oiGLV9VRX3oUSC6hasXj10bHGJQrLwCbweriTxOiZBGuPmUOylAuPmRlk6ohF6BBZ
beCSh61ZOR2WSb5Glfuii2lvc2bUZORlMzkGKRsHXlnvnayi1Ez9e9oYolmai55VzC/dlW1UO5sF
uqOVx3mhNjpYQsOgfU2jfSHu/BrXP6xbQf3lKP6VQt/r+WHrXL/VVUV9xUvUoJjC9pAfGxr/wuyQ
4QdMZ1B81Ryp4G3QkPvYgl4nBYGPVbqrIk4S2JSFu0TTjwfWMBdVmOPaZ4SQ+eHV9HlM8gCtUoh5
/X+4O7PlttU0y75KR92jGvMQ0VUXJAGCg0hRIjXdICRLwjzPePpekNMp2c7O06cuHXEyMhw2Zcoi
/v8b9l7bD8ByK9oDji6nUzwccOMujBXXnMwrwy+cIhHWRgLcTgBMO+roWsV3sWkvYVIuvOhR15Vt
z9jd4rBDjefAQ999lEn/+zuA6Po7FPF74vO3vBir0A+aX3753+c85b//M7/mn3/mv3/+JS/5x5ec
Q+J++oWdNWEzntq3arx5q9uk+TELnP/k/+9v/qNyO48FsXMFuR/PyTJ/ffu9ovvQchsUb2zd/tLF
w3Lq14rwl9d/VoQKIwNykT7s6D/Vg+jNGYxioJ/rurlU/FIPGiD9sWYqkDIZU3xOGqgHkZTzE8EV
xBzi79WD/Pl/UQ9+eeMfGd1f0uv80hSFEvWtG9JpquzNtZjMNrMINLYf/U0AO2UTFu2mbzSuIkKI
hYpjt844VJN1SohQil/Z96pHI4Uel5CGpuSCnU/mbe5bt4WYbYoMEYcpl6Q/mg1O8Ta1UeutgiSz
OU2PeikacCNihwCUdZeSGQpdblxmJSOyVDL3ZdkuYrobNj3z33VTyiYyIHqqAc4EMUPJsi4V8klG
O2RxTF97SPLsGW87OxpaIH3uhZoagszcHWUZhr06BnfMgxvTQKVzJ9VzjiAFtUdVOUZZ5hR4gTDo
T8du7sL6Njppc1+mzx0anJNzT8sm0LrVHz2ckNB9RuDlfHnajqKJ/2Ra9YV5COeeG/P1eTCV68Kn
01WEY+qru0C17FCLbsZEMEnlm6VRifyeVtm1p6sbj4Z4lfW3UzNt5GiroBucqs61quKadOqlYgjb
npCMKc9xhxKgZGS24KvVwouFzE1wMJm5zHBTHm7qigSsTMLfY9UsnVK5eBZaJ1f0G1l8blR/EanD
fR0LlFtYuWVPog7pXNm3HEVByWhY2VWf1relDtNFGOUaWhwWKW7tQe2ItIHgb460wUohEGnXjDYh
fMkxk0QYMd6TZbB3+5MPFHRFJtEZ7DgUk0bz41v9N+w2nv6fD5TfXv/jQMG2zXQSKjzhHBwtPw8v
JU4aHSXgPw6Vr0eKCluRgaiFneVjQvlPISB6bAKjOUqw1XzQnv7O8BIS729Hys9vncPra4s55IpW
TVlQunUqL3vTv65b08G6Z+cta9/kkdz1RTT5iHYH4WiI/X2sUFxBDS8a1clbqBdo/rliPbeSR1sv
yq1gEEaYaDfNNK0ycaYwC8sWvJPX7c2iuGhxdsjNaqNF4tIYmMUZwsUaJECRZ18enSCzwNU267Do
7LLVXcEnMiJol34kMw81mVVBmhrH11Y7GqO/9GEpgV7cl3G1ruTDFBJcTzc1ja+Y3dZdLhHxlrhW
SYS7ltlWj+hbFw4aIfZBSFhxt2qVdyucI2fnCj3ZoRxemz2G2/5o+NKzH4osSyKyaeWkPyRRtVeJ
6ogVyESIFK1WoJzTFmoP0qq2XKM+6u1ckijgsELma/lNLtwpCeV92LgTzNtWHW4EAXIIHY0xpBsz
PAolxVRH9W+WO79AfoeKV86avWdwNg7HkGlhQWNqxYZTT+c6G7eN3rpxEZPoUz53FTAcdOC5rKEb
fJxy/U5GEt1EL4R6HwtReYoT1jKGIwkA3NN86+ViyRbKo9GObLMW1lOU2WgLnLyvl5ISP0qSd0rH
diMHFPklRbio38xTt7rT9yOFskyOdBrBRS50zOKoJ6f0vWaBbvoWGP34UILmAJ2HzfRQVwym9Zqa
HcuRlRi2WsfLaiTtG4SWUokPtQd+s/H46v0w5nOzclMTu63OKS3soyaB3o+JZStJUNLbtQ//QlDF
VWDkh9F49iPzFFmIQhldLtNG3njaS+iBxevTc+s1GwljJ1cACeYCNGdz247pMSKKW5bzR1WzVpEm
nAgxVpiXXk2ZEzEPGXPy0VMCZV7FunU6n9sPl6g11otSlg/FMK38Slsa6oVskm2lm46ev6NHXGQD
3Hb+Sj+fqS7DUvTDx3JUbyqNsSyzlgoTtp8yWsSj7peX3KqIEIOeZj0FsXCVSfHLhDRQMB+89Eau
SseCnugNysrM5L0UQ/fSI7ovmmeqzAAqLw4zjFLJG+iERTdUMvrz8GjVEuhUS3LUQaPYLZd+LCgw
j+KLGmhcsF0uI/sqjlHI9wTWhOgTj+6q9paZ1X6zEvVxLCJksNXFS9jYi7m89vkRLqYxPsT1o0KH
IhoR49dpP0VwrT2N9BM0JxutLlcq006liK5NHsiSD//8YJIvj0L/CULvle/jmpyGjZkX0aJqrLum
jq/qFgGhhdCvRaxRNggmopRAG3qCzHd0i+Okz13aqEVaSK489VdyqBFumMGDE7EJyCeoDStLANmC
AxY6jdoZgIYn3Af9VgU5kZTFEdMvYRTILXXt9U++4GYbOWIyQwUdRkThX11w3IA/X3C/vf7HBcd2
DrQS006kZUgA5ur3c4aqIGdXJEXRQKF8yNm/1swwR3A5fVezsw38onQ3NIxIuDFnLTzIkh+NxE9d
jP+W/+PX/ytroZ+HWVP/13/wLn674H5668ovvvcm7oo0wJDpqiyYlQKtTjAeg1qAQpLkOgES/gvn
A8t4ukQFoN4VcSIkjqgM7/XHhJGlpaFFE3K3AjQd1NyGVjASdyF6CM09RzTbVaOP15BxlzH0+DLx
N3pcnOQuJf6zKV16QVKFVQo4wvxuNEXepnUPhPPGUBnkSUPr1plniyM3aqVCv7hG33VfT9OzYMYD
Xo9pUQLsVZjdTqO2Uqe+Wo4xU2CjOE6s+jVPt5WAjUVVISoWsJujlILMyBhGtaCdqpNo51X5qIr9
XRkSZ6+OpANHQy4va2HaWBFvJu7kDLWuerZCX912MJ32UduTAt9MD1Y0Hf1UxIroxTc6rcBUvQtR
ta6FzsA+42osOn3uC8Y5zYD4qGUCVlD1J1T/Cl2AWGugr2AyIbNN5zZhnBuGdm4dOnqIXoucsuuN
hezlR58uo7autNrcpSEhD8bchyT1fIEgK1R1/VZt9NsoYb5G66LPPYxgVY/8VVeQHTnPk3U2/5XA
9SiqNEIAW8YfBGXTEiWimGyazkRmqNv5aCXnWtenhzxWnQFFvDu00Ob/8AMCCZBKDwu+wqBj/ndK
Vvbt/+KA+Pn1Pw4IE/4bRw7ADevDsc0D+uOA4LcU5esq5bMCxu8i01QDxWD5gc/7y/qe3xLJ4Jzf
5vcv+XcOCNn4XXXEAfH51k2Ovq8VMJAeOUQo3rr6qWXGtIppZUdQwQBqyIF5ryOX59S8MFV+wFZW
10S028Vre9VtypvMgG1+11mkEJwMlOZHMBMCATfMBx/h8WdgW6wb4j7NZ/Fi3DP0rBnNojXHknHX
3vgoZO80LmX8euSKGqtu761jeZ2QF8CMHvwXywQMAt8YsJojud0L811epjfDvjw05/FZfA50uzpb
D9lZymGy2Rranaa6BdybUpetvPJJjXDqsrpY6NdWeVu9NPfNPXCvZNwHPBwGsejtQTf2U3U7TTe6
sIAlWSrRCsx7evFjWypsApjtTL5IyUPvu55h68QQRKvpZXKjVbQKT5jm3Mpc9G/xKT4lRzYK22mX
rju328VX5qbaNTvLNmwGZm7hek4CI3rFSJuQi0POs2x3axZKNVSl/RjaFNODuYIHeopCt38lH8j7
Zq0RsScL5aT6q/pb37J3XWCPY3UUIUbfm+lSd4zyAApUzI+WBNEHv+SxLl3xxXxR7lTLacZthlR+
eOPFUBtyBPjeKu8ccvjIXYAJv6gpEvgny5c4FtaByqB0Eb31ruotdfQ9erSM1U2EafrCn+afJ7lY
QIEOaedow9bo3HxalRT0j6wMps4OLvx/6wZvzEYLuy/Xg7pikI6j3UP6TCzfqrw3D+YNvRO3ghgt
hfPIcl9wK4KvAFblq95bqq0zRLbYXI8GyFsoUtemuAxreSFdq/pJaN2eiUB4TVEt00dljnam9CyF
B0ihf/IpxlFBVaHOWqC/XhXzB389xX57/ecpRtv9/7JO64QoE7UMleIf7MsfZY42yyoVy5QUeQ66
+dnQJ5ukvpnI8QFlMBr4O6cYSPffypyf3ro1l0FfRoOelpi1bzWVO6RU956uEF7br62235hBtCc/
d1Vw3QeStoaEuTF71Pm+cRr6cdUYtEC1BFIrsXYwAw96YjpiWFwsTH+CCEVKfp2CdZJPTtAyVsqp
1XOihLXETgR82UqR2K1U2jkhHmEfX8NM68AM5DtJH26rhJwUAm7W1mC+dEnnqip7nD6HHTHJKWCb
1FcWRt08pEbMPqBNXtCTPAe1/MbYDNGKyppP2Ug9qyV81MAQhIbnlbQHo2zsrH5vgmpBq7auS2Qy
g8KGpX0luwdNCHtvlayUdN0mDBkKC2OMgjGn8KmXKv9QGvIlg9EeUyewKmBLg+KZLQ4ImZMC2KEU
EVxSdUh6hd1LOEpD/QS6OuGR1RmOGkiLyOzt/HZcpGFIoPQhEeXNCAKTffvWZNmZS71d9pDrDYME
ex7XNo0dA96GlhfLjHx6qbSipeHFh8LzLgQ724Aslp1gOIWqcNaY1T70lFdrSAcadHYgE01qVurw
n3EfNN04Lmuff8cs9W992bcTKyLuzgerI9SYM70dNda5b4tnpTfeorjawaqelY7DE7uBcx4yya2y
reGziilrO2ZC4cvNTQT2kZ/iQh6eREQACa5AVow0rdIu0cdNhSSJpv0wjAEIyrI7ln1PmuYT0n++
P3404lsXsozKiQAxM++gIWJZDPJkmwO9XsC1Qv8nYLIQjHAVEeJlVED8JnVb1pkTIxInUQbXnaA4
qgIFpYuvQ4gRVveKRqiItmnqBtnBFBXbl6odkB2nS+F2mN0avvYBBZArFq0TGZTCWBMdr6CfzEk1
bBPix4rbViNrnBTulFVazXoG28UyFEhKVflfe44KlVb4kHUMB6oeYEDfEj9mhuuhf7d8SP5QncBZ
rHteniUYFDGQahlPhLexyCSQ1KM3PKNf3syU2JBrLdd6IEWz2eqImgAVcL4zi4o6ONmWkSQsFWkr
DvJtb22UfolYb0RGEGzjcNayluW5IpZDm8Ld4CVr1SIINIAnoPUnRTn2RbTOfOL0wn6dmxqRtPUp
Tfi558gaGkJllOKuHAir8/xdW/jH0WIIr1rMsBLxqZPxKI7Mif0el0uZu2QjELUYp4hwI2WXWQIj
IrksNhqkhGWvU2+gGYjHh6C/5B0TY1TJFaRmOe6c3GCLRwtfFzxfyD1mrC0Z1mwbHQ1JQvTqd/xg
DNqosga+CtWbC5Xd3wavJjkkAhqOaimrxEaZ4bKQcLMKj2nlBBj8yvAbRBPbytt11VzJPJDBVDyy
Y57GpxyPhg7mgQEJlQC+R2k8e13idINCdl7preuKQU+WXVseP4c+BgIjqagWGfeTRVcuGgDpAxHY
cML0quRPqk+1Gdu+OnE/c+OHbL1D46pok6MksfIfvOUUhwvR48oFnttUGHsMTIX868xVXabnru/z
YxNybZ96FVWcfuwZlphtuRlq8VqxLLdEQjnf4H1VrRDnLExkLn5Yu5n1KprNuvOM6y51qx6vh3yQ
VOl6wB3aUNEgUnoKM+UmxiHSaiq9jLojPMsOI/na77DANDyWoAJiIpXvQ0DzkrgbJSHF+2k5IgAA
eQqPo5os/MmNdbI05RfdQmfJm7X9KiJjVtqoI3zhBL1Kq1o0280u7rGCFI2jYNoCLRrxeOvQddAP
EmA2FYTsEQSKkWjHv9tLm2QHJe5uy3Y6dURY1p1vreM2Oeu9BWtT75wm1tecyMtG7y+zB2HBp4Un
J9gq1Qu45ndvit+8Nlr80cWLROKCRF6tRR6s9RctGEmyvxUvv77+s3ghx5s+63sQ31eZm/mfWDcU
RNIflQsYl68dGDtQOjYS/hQia+ff+hzRsAEwaRR1oMYWVczfqV2k+Tv7xfdBH4eYjr+Id2lov45o
ehK2YwQLrkTSPPcjafbNq9l+mzaxtBy4ePCfs3zL870QSYv8mQIacU/ru4Nf3gk2SPn15A5uxj2V
qzRSm7q4RCE1DJIyPFnjPF0XXrEp4gJbp5uW2sVp7sgSWxjb52Lx/IySZHnZ3opuvEodIlkWz2Q9
kFdwqF9axRUlRKZoa/TIlsFrUZh7SzHg6WOlgch4Ce5geoeogVsQb11BROaS5NrWdOPwWeN2aYRv
M3mUQqcSNhKeqGrnoVDedMisDYwK/qK7EyCJdotksknEVA+yiWPuHvzBgmd7Ka78cMXKIbhK7+N7
jgAOoLTf52BFmjMQFaNy9DMbz8xJ7tHxMaye/5sWzTUJcMUiiRZEYI+H2I3dbtMeug0cf5I8qYM2
Gsb8hXyjHoj3BNwU2YO29CpCQMHmLgil44bhG8/vVyq90mZipHIPqEG7Dq6azmY67crh0dhYq1c9
3wqv7d6YntJzeDFu+GY8Ase9RfdcHfqzDypcJvxjZW10u+73OqTu7tuf/awTqfnBtmfNp/zFwhHb
1u/P+i+v/3zW8SNL5H+IeBJ+1rSapFArBFShd5XmjgOjwpdGhTmLaTH/wehKS/L1YedPqv/8DTaY
f2MeC3L6t4dd4lgBkM2JguL1YxzzpVGRigQaRdszGCXncVUZ1rLMhZ2Xlw/DmJiE+E4nNWMj1Hjp
gUJrr6YW8uksha6pV4cApr0Yj6jtsgZ3BcKauCAc3btSALWvBo4ZFgJgc7LqRlMxmMbYflgKYl3P
k7sqKp0UJLRJ6mWfT3YS30JnRX4lr2tFR8kO06hqJzSFZqMtY8XXFnEGPqQZx00hmvakPwXtnYeA
DHsp5Ue7K9T2MJnPA9u3mhlC09wGinKZ6nwpsosCBK/A8FEoMlTU5l3yUMTlSoxwaTVXWjGxrAhR
7pO93HyzFPZMZnLSUwbB7WtNAgelfqBlBJmgK1TOJW+k1O4YKeGihPD2hiLRluvUyRRzkTTSumNB
qgF6mIABJz3DoxZvHPEXqkGsLjHH6BzRV9FXYO1nJWTO4yK2TJii2vQxVO8lJTrHhsmXjh2rL1fd
+B4M3qasIROE6jIyoq0wvkyIJxgdLTyBMGNZ22vsXUzTfK2lwS2rdoFXkNgd1Sna3UigYCwdc9Nb
j5O3LOY2wksWwDnszodvVBkbSeG8a62dVKVXtC7M5f1drmk2KNhtFrU7eHMMilInx8AiJfFGL4uV
lljErQIZJ7Y5lrKl6OV7fWp2QdAx0IJbEVtUR5YtGbEreWf6SjxrdtNP24b05ogxb1Z0K0WXsCVo
jF1U1+DSwfcGWCG+ZoO/TAkyk6d4H/caEI4O4GjqkIjotQ8p+LvRv+6yxjYqxRm0qyiGoRDp7xHK
DgPsSN4ULBj7peKL+4avVWvZukb6KfN5Cxss5n5dbzP0pROQkK6Nb3Iya0RZpKGhmFNlOM/1XdiE
R7Mw6L7na07CKXPLwMOFbG2bXXBuJu/UFH7KUjxChYNTOgBUUyeuECDZ8Tj1sxqNNpZ6GsqYUjYc
Dl6MCCcjS1SbmPAXa0xclHVQpyja88w4GrNfPxGt67ZoxdXIGR5Ex6RW7KzJ7UiSj+CDE67R57Jn
LSm8Z2RtDnpCP9k7cX5vsFL3TPmkawK2ipwUtNBC0ArBBWtjgXCo6Vd1Hu2rlNZMG4kkyvyhXUjR
OUqPcZ59q7SnUsX/QFKtGtzkKFuzfi/QYpOeCwFRuKRzNq+itTzcZXMAOLTRRtOhpVlGirEfWu+k
Nsi/DevQoO70W+INQ5WfuzRt6sbKFxm2kAEJsEaGYwMEclGT+casc13mGFTCYYk134H3xJftlwGm
I1Ux+SxFBKkTFpreGvpZY4fekWhrxupytGySFQdV37dhfR4MjC0R00r/pY1J7Ejv04TOvNjEKV4w
ubQNHCchW/Kqg4gflg8ma5KQ5VJDomoinhXjJWCXxKeapm6N84jhALZXBNsEQwEeymgl9PxCwBP3
5n7oCjJXiYlENiUGl0Ks1tKkctbFuwpvThg89/jAheBbOL3lAEhjo10nNZ9zCqKGFjgpMwRLSLMn
rOVhsk5oleO5Z67BnXlW7AoDAMtkWFPy2zFNtiBWu3hktDEQ7722qm1o8UF8DWjNFVp0hVZdp2Wv
aN2juYfXs9QxaOp1mvuQJt+j2eeEX7T0wgNDgBiPVM9QAFIQnlLGBPE8L2gZHOTxe8MYoeKwS/Un
Hdp9y5Chn6cNOOYPJeMHfHMboZB2MedJzHgCJKXdRk/h7KOFnZxP1Y1I0EvIUMNkuCF0WzWlmil1
77Zm+NFrs+ZkQKcOHF0UgQab6XNYZjeR0s3aODtlhFIEcPWQfNg+oXu7aEbIUUluQF8xARjrAZmw
wpypJBWKUQ1IdifgUUuY4ZTMcgQ1PUQh1p8I+S+rh1Xjh87YeTM/BRhpUtqgkYgc5XRgVuSlih0k
EgiYQ8IkqZ1HSjEffB+2tY49qtM/RLD6m8gIyoyDa5GRlDRr9eiIIwYHHSMrj9FVzghrMNPjrLoY
R/ESjd5VzrgrC6WthSoDyiH+pmSlSda7URNkNmrkl+aYEV3N6l/Niu6MMZrEOC1At5PW7zpDtm4e
tuEwqxOdyjW+FMJzI6ibQh9eCf1AaGFuNcFDItfvtTpYaWO5a/x2ackjQQ6sM/ph3RGUIuWvRWbe
GoJ0FIT2PR8mx1eLNR3GoczCJ61jUm4p54bDXBH9q7aIv0l6fpj6euGJ7wYHWuLlO9EAPwQmPw3T
w9CVazzMtsVGoje0b+AFn6a4LMigCbyNxEwv6kmGrc194s+qZKCnijKt5ZqDTrOAizVKuw8mzFqm
/keHGUrybFYCgYesTPmrUhSE/W+l6K+v/1GKAqqhCDUw2srfE0a+LP5EfkczqMc+iKNMsz8rURZ7
s91JBXmPROBrIUqFSlgJXxS/z9/OMvwXyrevb1ydu9IvhagYAjpjZoq5SseWopWcEVle47RQuPL1
EElUNrGI6TwfRicQjmzsdLvszIVcVY7XgfSKgVaVVeIQaG97SXHxmHOnEuPrqgA/KZ0N8BxUObaM
sbCAdkHXCvfNW+uJeJWH8TqKh13MsRDL44rkP1I+JszoE/Sb6pKW/qX1rI3ZmtsIxM1C7umhsqRd
j436MGgTJRtpf2I8r+Z7+Vw28s402yuRyq/wRuSq9WNlJvdMGxZyY260IN1oeniUaTdbBuVeETS7
egoK9gKYaqnHcPtH5I+Q7TGVD0El65C/Am5c8ZCPuk6IqLCPpuJFaXK29j5E9ghJcBwzwQUkZuq7
SMpzx5fgfHYZaj8xzFdSLW3KQb3P/WgHaAR9RfPSEkHaAEBICwZSTS9TqMhPk+lR0Gnai29eF/l1
lIQrcxZGGOR4A0LDownH9cgJvWhyuHZtuZxnyW3JdB0Uez2Ga7Gb44mk6wBXcGZZENyvc/GssdIr
EsmHK3cVKjdhyrbAj3dqQMjAkMFe4Nr0hWg2RgXXWQ5WQTUZqUtDt1GK0Im4bwtCUPQBu3DdvFp4
uIgUuCZg6iYFS6hnMSF5wWqcLgN6QB8mjqzWrF6JW9fEZQ3cMMQRFXenUJmI32uf2inbeALQPTzj
T1lnnAcR5L8XvkrkIQD6LL4NYBRNcIrkFG5SsybNq2Iumtp1Dgl6zHY5GMZg5jGaukUyle49+DVK
qVmX3BtuO5L8wV/Z9cJWTC0+yLVK8gztSRMf+yy4jdX4qGK5SKbU6VE+8klvjz3EZ/SSsBEn8OFY
DBAOL0Sys806fo0hf1d4oZsy3Pv6SaLubBL9vq6UwzgmA1tY0BNDyaRceWxJEFtVnuCm4Rg4At7j
ppWVZTCF7HMSEKmgPAa5OxUC+fFCQFUtrq3mCRI//guSErCkx9ajgA0r1fGWc9orFc0O4sze2uX8
6FFw8JOIV75O+UqzMuX+Soky0lt0wiI719OuCNTdBiQGeypVGsz+EdFm5KR6t21bMrx5Xkp4PD4K
Rj3cxEpjKyH/mOOtbLSMbjowRUYGRI3BTTFfw435KHiM84dvIRuXBns98MxrQ0IRaaarspBdvv8N
EgPjXmpKPImUF5rcrybuTamoLmpnuamQYRSkdqvydeZlG0Ug5pD497q/KWgJWosMQ3/Ye+0ruNfj
kFtsuBWLeVHahrZUqifZIqtHw4bWC/IOYhRjoYC5L9JuVvBiw35aFDQ7RdkjjSQrTnHCJivUWK9Y
9b3UxqPrZ228+qMHLmDUDHQrWIHNvxyusrD9/Zb75fWft5wlE0nAlfWvLMSqanCrMgbBkvn1kuN6
Q3IOVEf80Ld8veXISlTnPK//AZxiVt/9MlqVPr/v+WL9+ZJTTCuJLNzAboVRj0/mi4JYOIV4uGxJ
cY2m8pSy1iicKR6uUKVoI6ordee5seBQVaUum0IdBPKbyB7GaU9Hr18n93Rhy7zf4rAT3gICcjET
FNcl51NBZlUpL5k01P7BpNvQ2Q+HKQfPma3EFB6s12QdXRWXaj1dgnTXDDchrU4tHUX/ySgWin+p
qnKhsa9d9dUx27IQc7WNxSO2/LM/uxZDQlGiHEJGwM/432mzQEL9/tn95fWfn13KqE/I4Kyy+qHN
ongzEEuJP5zsfNHPEg2fhAVU+LcCTbc+pBfYGj4MVH9nUihbv7udJFYL//y+52/ra4E2ToLPZkrk
KhQsuMGliySA6XnSX1kFtqIgd2oP3GZVNe9eQ2Cl4cGXI/NgnKOI0CBI5nTn+cExQrkzhTqn6evQ
M/UDlz6pwqXVmaP7EQTXmEkENMH14Cn12pOaQ1WTgSTV2kGOEmzRwn4IrIcg3CdaCcPsVvG2Yvjg
IfmZSvDq+PIa/TqCdpt1lhPm/a6tG7qQ0O7EFAN2eK4INUBpSbpO1dIlekufzSEnxoogz+OkmLjc
CbTOsmMUJLtyIGIeEVM0V2rhbT49aTxFPYCl1vDtDBt2EkBqZbEh9UcZWZGKvDmh043NZtWOsRP6
50m8E4ojQK3FjE+Zee0CntaiK95ZGK8SESh7MqLFatnmdei/49ZfET9C5j0bTTgnRQ+jBBwP8tE+
odwpbgy+426mqcgxASBFf9JjsosMijwjwtyhjOpGSMWzlbT3Il9al4Cokv1dDDIJ1XS1JYZ6rMq5
asBGj060zf1KoWUfZNFbTEr2DFbhTfDxLXnCZGJs0zGalqwvCONbmSVOh1GEdRWUulMzJfME3Oly
dNXKzyXtrsj7bQgPScrGDcT+iixQGH5Bzr90ry4lVs/0zgG2ZYUvK+rn1t+PrexE/lVHoHIkJadE
R51PzUnu36NmNW8RbkCGZZCJJZS9QpXCSZ78yVHL/lKYnrXUS9TBZMNF76zB11bv24JRs+Twl950
sEZxNWTZUvIzJ4/FE+jVhRpR9KaIEhLechGseb7g6pGZJAvtSzPgcRCG6RW5K/f6lOC5oJI3BTNb
dkXwUAd1vCkEFsZK9dh06XsTpzCOidlgyIC6VWf6rIsQxVIhvQrZdoP3vesjqA0jD9AQZLPXY6XB
Ag6ompImDhg7BQPFPyHmAx8qHGmgA+jGqUEluhQRWhDfuasOFFZdCggtWEPcX0kKlH7YlVWZr3Vr
IucAmwhrXKD3jmkgaUA4JPT9U5rP3MOQsGkEJPQ4yO8tKXNTOWBTrZvril7IqnXgt7Et0yOZM0WR
nimkd5LDgdQB4gis9EJvaVf0WHVhray56ZLovgqqwHRux8K5MWvp0AwSv5ahz6es/ejfFBE7oTFm
Z1Tjz35Wz3X8iJAz3EeqjAVdiu8QhZya2sgdxrQ51KDsnBr62pCr58r3mqUae0h4XvMa2bdRb0MS
Bzwc62HEcEMCjyvWxtoHdonB+UqOolMbq0jx1MMffU/NhQ7jI6iA0FP+CgHGJukXk4H06+s/7yni
TUmTMmcA/s/kQpKnVR3Tnsz/UdnNuXdf7ineCdAY6zuGn1XU5wZbRyCIye5/ZDKYq8Nfy6yvb31e
n329qlRMu3rKUeJqTf+tDHrEWmLSrHzRJPdyWA+D4BYiaAWThhJSwTouwQG2yR2ZFJeEtNBkxm0F
PL3og2tgSqFknUQNRwIseXaxLeegZI30r8IaYtKxtMLNGE4HHFDfwEjaNUfEoqdJNM1EdcWOW9Gq
4vREGEqykIoj8UPCqkeBpUp68ehJ4gR6wzDfQRrlCyrmOziU+pIQw3emt1dgYlcsYx46S1oq9fAU
GM9Fec4m8dXSYxxRmNOELDmrxpuUE3QiBptEbs+kzWy9qkZzNTeIsMAhLFlrpUneRSFhogqmwQNn
2/Z8m3lEUVc3e60zr/uJwyevxpmC6APElq+GBjdgKfKVONGjVLzyfFKOi4wTuCtMCkxpLQ/vfVGf
ZVguSV/vRTXBdiW8T37pOSMCFj0H8u5p6l4nYDSZQRhWphFMjVgoym5CwP6I/rx4xRThZQgQFfjm
VK99qWFmK4G5ihqAXJYsPBaGjNcDzDHM1dcABdqf/HhjVjXQiegyfRT6+39bhiKp/21n/dvrPx/v
2ctqmoho2WN9DP0+y9BZEaJJMq3b93Hgj6cb+CjQPyyyCEdEkQbs8+lW/xNmkzFjVPEJoJX9e/oU
cy40vwMTNq//9R+aanEuffnOpV+aqF7pA29kUeLq+LSDsigFW80zrt5Jb/3UaXqQ+qInAS/qh3s8
ajsthGIjSsdKYC05lQdpqk6VnGyD8VpTso3mjzxPghcuU3nC9xgUMRj6ZKlWuS2HFoZSGTkhaFxp
lQdcXQQeUffmervIBRmwTCci2kibN0OKVwr11hQ9DnXgFkq2L3TKUN6bQrCWTsuFfz8pgn5XdW0A
0JjLt25AxQiqvI4A/7H2JApSKQE7F95e6WXHFIqzCQE1ls1vWgKwv+m32aS1m2gwz/LQ2pA0GDUx
zJiAYatxZpOu7uiR0B+E4f9ydx7NcSPpFv1DDx3wCWzL+yp6kRuEKFLwJuGBX/8ONK0mRXWoQ1vt
Zqa7RkUKyPzMvedGAOY9GSyjLGKcb9bZa5D7hxDkp6p1GyB3yAonS4ODST49OTJnrNbj/dNdchVj
Q6dWErOiYHtM+tF6lDYWJP850q0Qr6TV1PSVHvEkpbuOcB+5TPVF04MfZXhZoJNUak1uLcKiQBvo
2ZWlYF+wRX4/jQZ9atJBbP2pTC/VmhSJL7X1OATNZSgRhOrNcozji6IqE394wi+lPWtjQIpsWZjV
WMsJVRKLhe6iCSacL4YxMBYlC255ykX8RfrWQ2QOkGDZoxH4JECr+ruuEOMyNkNaBlKbmnwf2/6B
QILb3nJeQiwHkU29TghnZnXzkSEl2BkwMBMuWmG2nFDn1Lp7lqPGYrn6PMrwMdLHozH07qwFsz33
de2TphO8gilCqfxPfhK/1N6QwOfhN2T401ZIsq3CZTlNpfkVnrKh2AoWWlYVL9XwM+awK4uC8FQJ
q7uloCwJG5SLUAPpN8m001E/ExR3r5HtrLDb7Lp0h+Q9PxqVZzz/ycehhnUJ/OjEF53a5F8eh+xA
aG9/tFT+9Pm34xDvE56pv9V17y2VxLQxxeFQI63o73HT9/PQ+ovceY0oI12dcKdTdfVW7QBWZm8C
ts6Y7Ai/BTzF1PnTefjjV2dH877asYVbaKqkrwh8ZQu2fWJHYgoooOoamjawN9FWXYvMjRL7Pimc
ad+K1bepQ5tzBrbVYIPAKvbSg3SOJ4fbdk0GDDH1+6AaFyIwz7XEep7jZ50Z+XDyO/hCPJrk0EY2
XClCtpyOc5IEtLMEzRjmIPlhb0oH3X53GAb9HLX9LlXjtW102J/2FrrcmnUBeCSUF8OcEumIdGEB
tGhlMz/1K/vkqex3nHSDLndlivROy5xllH/VEcHWLYvD7sFAxV8kNz7qQx0NUu2Fy4kwl/jmIU3U
mZ8aN/2EXuPV4z/T4eMXt5Ac4rGkVON9jm89tjhhzVdXGSck5lrt6cVD41I7njEn9efIq2WcAq9v
PjeEoC2G/JZWf5X3DIDTKLTWaWbeK+gGIfwQyYgjwDs1CUlAtkmEzjjWx1DDeh2p5C3VPeWdSjMY
9/z0NLZUf+2F9xwIVO+eoADMBye/1Xx8pZBvSHKMn2qbjorwOuLW/E0BucggCG+uYRQHg0UQQ8Ff
pBYQNFQ1j37lbIu62hL62cykQwodgxQkX2vhlrcV1WvQeaeSHLshCtZDwInmuPm6Jq+59auXNjb2
lQ+8xRip7/K0v5FKdPAsBWV3WxANleDVb4XiT0u3e6FqpKr0NZBVG3vJoIMZLGjeDGgzRjqgtZfe
Ni/dZwQfZxNtDhZ5Y6HVOT05iiYmBzagBwucZ7lCMYPI+6yE6t4ch30yXRhwZAMzkCQSOM99z26k
a3YyDW/ZIFyTcIRhj1jVP/y0M6iqsGRzikzSwV/OIJ2f5+csLH74/Ntpx9+dO5Vp9jf98bvKD5gy
4WkcNpBZTMrJt6NO4KXSVRXewTdc/Q9HHbQVgtN1w8XsTpX6G2pFVNf/dtS9+958ifdH3RAaZV1i
O2AQDnbYnGwJaeRe4RhmLVURUtF5/aFP3W0CIZf9mRcfIFEe0tK5N3NCb7V0L7Tmyi/tCfSRz2wF
NvmgQYXIHm3YPh1zyTR/blJ5Td4tfAV4xKB2LZmekuGsYwDAss7YKIZVToSg9qgkKN4KbNz5V+aT
NCbJgJexOMpMX+TsbAMyGXVBAmMrEQ+R0diwHxb4c24qxnT4FBjN8zCHr3BQ5rWRXo+8u1i3EC4z
JGsQBTrpUTL+9JzgJhX9OkKFoQ8DS2ykgTA95AlfA7XKgze5PofPfYW3hh/VY0KGRAxKMCvXvFkM
SEkEorNuEDWVEnA1YVwqllA4WNBaWayXFYlOUu3vx7au+N2FCpmH/JT45VCbjWu7dj+Z+Zjs6NKG
66KMUEh1xVWaVRcjbzCFZD7Jjjl/TCuZifrn0YnXZty7R2lachX13l3PEeJF2U5Ls/3g9WBBiTvG
PFoq8X0p64WMyg3xkf1Sy5ryU+4MCGv0syDwRU3MK7OD/GyLPfdtCo5D7McQmVB349f1dVVCTYqC
LxCbFr2fjPPQlCSFKdpVNShExXipegimnZs+9Pkq0oNLJGvENT5KypTQCy2Kv5QOiChFSbHj6+oq
9hiJxV2xtipWIb3jEm+QSW0JyOquVOVra5mTZvaTHnsU2NmcCUMLYErjRpAgsSy2fbHlntpCWRtp
hPctTBftyNHmGNu6CJGgDictQmHK09FUn8uiAxypX2mCa4NxpatOU1soy2BSmKd2V/VY72gWblVR
4rtSF5J5pN/VN7r017pGNFYi9z2zdJb1G9uAkYikFoXXcAO5OVh4LKXzIVtLIdZtz2PQ55/Mni1y
fhGUAMggCGBb9Jh/LMKLVaR7mtksPagDMolWhUWSHfM6zYafwPIdhMi50nm6wlxFuolzeaAGqANx
LWDbeBBH1Ql0SVhx45jxOrGw70y/6YRZ5+RiTIwbKq5ZzEWNAYougrUqF7iCc6jub3Su9dR7qLjk
NS57xfiqcvWbUXFXNRBZKQkaa1gYQ35tUSooVrXqmWqmmr2N4JPG4TxTiVwJXJq7btYCLFLHa0v0
25E6JPSaw2iqTGdOuYHLOL5JdNC96P6pXcRUxORTOdNQ1zRxBN8GAxNxht2pT3EnUnyi74r1s09d
1Pr6XktQkY7r2J241wFh0dneBAuh8SvlXrVRKnA/x1PJlVJ7tVMRBph6NbhSXXax/affYMBIHBXO
F9iR/6rXp3XtT/X6j59/u8Fs7L0at5tG7ftt0ft2iQlhkZE83VV/h6e8XWI2eiaYguARfsIGUv4T
AY2G/+80lt+4xLR/CSjgCn376uKDv6at2qxUnZjs8IzIPlTzj5Ue3jiWV++CHJSADh2oF4wL+rZ9
rIV+yWVy8QkaBJuyLwPN2Zpsd5eSUes+jxqJdwtBkFVlu1EDlq8MYhHZ8jnFPKLW+G7UZG23LpM5
iKvCZTQSX5tlAPOZybsEXRuYuNwxwhT+a23oL2WJ667VtXbbTRBkO4PPjugXIVaO1xWxezNW2ouP
MwAoPEnF0InCtWt36xTle4QrFhhXCa096SM0s5CoHFh8Klu1YvDLT4qDjqXknFcyiKd5dl9y/tfc
AyP3AYuWfcMNU/f4H7kvyunisKYrRFGjdcydosgCSUw9l9NlA+8KJS33T9xlV/l0IclU7a99IZId
zs2EkkA+q9MdZk232TDda2CR72NjErfQ389Kv5vX3Aoel6HKpehjLloqII3GSXnJjZRxffosX1yu
Uw3Tbz14K594FyPAn/CQo0eOfYT3Jz3DEIXOyGTQ2arylHBV0zDcW3gP3Dgh0pHMypirneDNimu+
9by5G76WXP5lVcxKioGov+nF08SpKSkUUvKfNK4GnwLCxx5UTAXFeAwGZWEOOKZOvvU6Unh4FCBh
9tjwQ5LMCjKxXcLKnwXu2VDAPXTOaiSrpRaQ/ztro1cXB9V0WDY719fm0udG7cxFkmv7ThqHICKh
YMCgq1dLjnZmQGhf9fzYtilsnJx6PCMh+Y8uu00SinU4KGw9OEB+WXYzP/257P74+bdDazoRLJMl
iMqqebL3fT+0nL/IJWTiz6RgmnD86BNijg8h1RE6AhUEAO8rb1KNOa/wDyESBZXwO5W3xr/+ceiK
AObdj/5hpdIEjR0ZZcbyMiRPaSx2bmZ4M4ofY17m9rTtTyHxKhhcLQ0cXncIZAAnuf6UVfkhHu3r
oLLWaCZXJGfMvN4GW4yFTkYLpTPm3J/PQcaOH0q64C4FfjYL6majB2IeR2hWMlgnebpVcO2OgqFF
u51MR0moQ9zEk0FMoQ4126iYXcZg8ws0jWp91Vkek1ONOiXWqy85D3moGTeqBSa1w/zSg1XJEvep
i0/lVDHXzYM/MpgLtJtS958qXT4KgRQ/aU7AqnZ6iVanc06q2sA4lK9yYjG0wS4Pr600NhHrjHuZ
kT7bNPfSMRaprOQs9NPn3g0f7Qyct5A9THa8TK5V3UT6wHa13zg+0rbMlGcGKuS5jXveRwfKiKY5
qyos58Cz02REIu3v7AjNnjeQtwtwP3D7rZuxxUmDlzimiEqIbYZ/kgzu0WRgu7AnbH9dkxhSAsAO
SHhCeTnrqMhJy3LXVa9f9BzcS2C+9EiQMk0/eorxKQ7hRYY4kdz42W2TfR+Da07NZVrlG9mxiG1G
lB/nvHpGqHHd5OPGRjLg4dDUAof5yD33qDUv4AVObvUBk3cwmLMWmSn41lWlVjekP6yUiTQ46qsY
BKSdvQ4IQqZh0IbY46+crbwQF5SpS49zhwE0fp3e2THKAPbnqo8DqRxmIbMFopM73VC4l5wy4b8N
CEed1Z99PiFtm6aOlgo86j92Quxxfiqq2BP98Pm384kDj18wXsFvBw2f/H4+ib9Y94JppZD7luzE
P3orquCl6myKdRSXE27qh/NpUuIxvOAII9Ljt86nb7r4D0sh5r7/fHXqtQ+TgZ4urQDhhrlOQkHw
PpGmO3daiGNVv2qJxFY0d9Ur5d72uyvXlSZMJ29rGbxRjuc/GFn3UjMfLHG72JG450Vc6paztGp/
X0fBZcjTZd8bn/zUu1YL75h0ZFg4kfKapgXmEuVR7Z78fNhpanKDHgQhOGFupOFUvv3JLeu9iNp1
BVbIBPpIntBcEV/j1sKWdukNedCz8DxhPTwi4AY1oxQjkaGGIwm+cW7HjliRrnMmvWqnltXRQlk0
c1t7VTbeuSmrDZ6gNdHZRxgWG6RUG1j8c4JWyduudyrtRpM33swUXwsZH0cj3DqiiVacfq9mUl8Z
io2hLN8FTQpRE4PJlGdHfDjACZQWZbjVZHilaDHGZmDHdSfufQ0KXh5nL2nlIE8cHgiMZLHRU0kW
yBoTyfjUa+4Gmd4UiXHOnPGahImFHZK2UKLEhdVQcRD6Ph1s3FYX06S8HcMloTFL3RPPXWOF88gP
vtYeXqfIBFDjh3sbNYvitU9i9FGoELEabHFG2gSkOrW+DLuvIwdiGQ/bKk127aDfY11g1lithk4p
5wpOQTsUz6OtfbWb6ICDjSiacAEkD9FPdKT0X+dttMrS+s7CS2fIYEv4xYGIiBzPTXLf9eG2NKqt
4wwLmU8OhcQqVw2GinkdiV3dEVJn+POkw9ta4cEW2tLL8qsoyraRQ80K8r9HYa90bbDytErsGTCT
R1Q9pWXYzKUm6rlR2overpjbGJ69yLXgwY3JGGy4xFoNhVML7UuF6QFypDJuWtx+TPW3aZ7SXRb5
de8fO9FurWTE5tAMd6Ba91GKZLt7ETl9s/lEZMVCOMpKG7oVw+xwrkXKkyWjhEvGex7YITwMOqZJ
oNTXddYHBLjLdSpVcg7a+ZAW8yJgOJBX7WEC/uWktANmn2fVXSflqua0n1jhbaleSGGaVSERMNXk
OleAlurtrghIFG1xQ46kamhEFdo3TpsvwnZfcUmICbyl6gfMWlho9Tu/c0+Wba203J5RmS+5KWP4
KCsZZDxiZkatLHYxQY5dmLGWRQlkqo921V7JGqaPUOSpraN9RoKBB7kt0amqR20jBF4FxelwBw7z
woJJghzd8LSZEVtLSw4NkDax1T1rb1d6u5BElbemfDEVBFbmUnjhfUFN7kD8htJ8naNk1INxneOx
E2V59OzxVME1mSOMSpAw+hPpdS8tYEBpdC+i54zF8Yi0w8SN6Hf3RfqldInicoqXvCBnrOu2tdLv
vYBJuevvQ+BsYygXiVdcetrBLEHmFOLbz3L7K5k761KxTkqpA0qCA9AnWwc5sMbFqrJJCQLzYkGg
Aax8KUWw75Urh788koo3UFv8MlzaOgkfI2xz6zkh+s0MeMVTBJGhke56ByNJ1mxdk8uf/90sgvkf
fa1ObixC8IRhq5Tgvyz7BdLIn67Vj59/u1aZUwC/ZD/IJP/bIP/tWqVtJ2SKS+0bAuDdtWpPggoT
Eggf+t8C8Z/dIjxyZFRwzEzejt/WWtg/ay2gA7z96PaHgbvVEdzsRxxeppHUAL9x+ot627pYl7Ph
qk+uB+6XGueLh4QA0jB0GkXr7obeP8iBT+Sj+GqmxmMV1S95nPJ6GSeCp79htaWLC10XOw3gYq+X
S4o+Uk3D2yIIn/MSNk4A0kZTdLSQEv62eWmQXFTMbmfsZJ9Nb3hoMMGnCscduchxiWZBK6FNjWTB
Vd1mjFBbVXr8GCNLGnwgXbbnq1sFTLIawUtGV3VQEXgJYLQxfEiwyp0cubLMo6VTccu8vmOIcETD
9ZhCZI7g/iUs3gw6H0aMIQgm6M3jhHHOWyz4pZ/d+bTrG8GAddH3BZuBoEzgZDWk1MYw1zKmDeyL
CTHSRw6YdIUvnrbBI5SPqQoNDj8YYaa2wyDT2Q19fQQC8OiW+n2uWseuJp7WVjJ/3rXqvDCOei12
JcI1RT73xqOivGbup9S+toLbtGCG0g03VqgpezsbjpJwAVQQhEwMdrOqm+acyOY6G5092pAvea1c
mW12CiwsPYUHRzFNzGur81KamOhJujqG1aE6yZgMa+kC1RSNg3qVJmEU1zw9C61J1j1+6jCIlpY5
HhXH35kYZvWgWXbdax3m64rwy57FrHgcCORSYKi4BZSV7CoTUGilBgFMfilVN5m3I+DLzh5X8UiV
4qqH3gh3VmtSPnjWieg+tA7dRSCpQEZWMDau9cMffThRPZu0gwgNEFj9uuafJgU/HU4fP//ucJoE
/+wDUXv+MJKAMo0icToMdfcnlDR/4VMH4mjT+fM+fsX+i8NEoJYwcZpyQv2WDuyb0eJjyf/+m3/k
FFVDhz4fMjGVMnnpg1zUixT3XKAZTwVS6AYMeSsxFUjvIQlj0saK+pPltgv0949SJIcoxdSfOSTL
4RzQ6+WAlsgmPn5WrLtdl47z0bOf44bcFj40lOWN17N0lP7XHB/qZPaPynIWHsPJIn1ypkuT+a0G
n++2ajIgZ+uxuzCUrfwrCGOBxRQy+aTC+UAwv6zCfa1vbOvg1bfEULHrZ6tYbQr53OVXSbiV5cQu
chcgVeCToBsnB0YBXHurdQdd3VswNToA1zuVgMCEAjm40NzvC6tAxroRsMYSc54mADeOZRstKyr7
cIYUnAYDEfuGUSsV0czKLnZ4GPN7psIE700iirl0kiVfgUSaeV0zD96a0b1dPWFxK/mJscLOipAh
TbH2yCUcCMaNXbY/8yS/d25Uk8MAV90ihLQS3ZAag6b81a2HTezcpWxAO4JHm/EkD1r9rNfeumkf
LGQQPZErYNuEjSoPUR8HvrxS4RCecyCTVjwbcoI9pVzElE8Rcb1FuK3yVRKy4YWI3awIcZLRIbXK
Zdxyjn7OOX9rh/wEZHu2gRvDeFSZomjUro02L5MLJd7BShiq0oJpnbsMjHaO8oOtGFjeSxerG7v6
xM9hMuxNs2Xn7Hr+Cvy5Mz4YRApr3sXoFFhwNxK0n8xWlXgxy9u2BxBwsRw6j0OsX+feStRPnQg5
dFtEgMeAoF25VI2NgzcQe0t5aBpA4QUQwg2ACMdaWSBkynWeYoOYR80O3Rcwz9Ek8FVbtrBFuD7M
NeqMbNncZMV+2mN5+57AO+HcjajoLPeoJ69yQjQ2/Ft1svaSTxMgM3H4s1oCN/KZyK+DcUdo7GxE
fyt8tL1/9hoKAhNLVQeiEuGiFFm/FFJoP6+hPn7+++lJ1Aw2e2Yc/yaSZ1ZicoAKi4ybb1Xf94mJ
DRSKZBpOVXC0Gsuxt4kJVR+JVgJYk2l9W1/9zkRXF/xoH4/P91990ge/11JEVeNgRrGLjWb1LQsg
5v6NXz+3bXPA/QEBmkckoBwbwGy2NqIB2c2aTg0WvqeumsFYQjGYmWFNCVivKEYRbA0r7K6nQJFX
YdisDNtigVrnDkWcvXLM4azk5kxm1r4c4KggJL6pyDkqbLD5xa2gvwwbG7nlXUelNGeDcnEEfbIL
d0kGF5+4wi4oSSO5Vz2UY3G0DcFQaEXwFe8z5niDOFCEHKN53Wa3JZA4ciZETx/d4fQpUZytrays
T4ZSuecqVPGPmPGCImJVwoTmJICdry8o/mcDm2SEm9u09peDFiwNPMqazyD7CdPBNlSqrWonK8MT
q3ISHecVOo6HoqzuUqhwMg52QeYjMJOvuuU9jzmQ/5aVHBrdnR7eVsNXIz145iOpWLMWIelY62u9
qJdUPPPef1Gy50kIVvSEEuAkxvueXkniRRi9zdwwYk/Nqdp40TaI2OjHrO29/tJr8bVKnjm4ffpu
8k9USKapus6aY61h1u7vM7i6jaohYSDF07Vv2XHMOFGLKLqv63jjGUfGTUAAtEWrcYRnQFLdLRnS
C9col0WCxyYEj6KhRQbwA0jL98kz1fJ1wK4ykS8xQaihfV+iItSteFFiOsKTNcRntDhrUd5ZDSYf
YnsULOQRa0ehnEi/WtZTEiGtpiUmuCkQoqxcxYG5kKQ5EEtZqOlSqUD/EStC+DKDELLPmYx4X4aq
3EU4wZVy8Y0+5hEhiO3cpJNolOaQsQ3L+rOv43gjKAZWDriIp478GGgqnNZfDFJlBnEXZdoi1R9g
yiIOrP1FZrhXjCwXKF3qor5SugYpcnyGqZIV9mlsoVnVCtAeomXiht+Rl39pkHOoSQdhCgOkEjpX
UqJ5k6fR0BY+mCw/6dY1v1ILWfZAgE7JYNwMCNbp8U110TXprmiApsydckrfGS39U1hqm7ZA5kw8
jwdRPFApuKfUhRJrXSdObZluZG0ueuJ9BDE/JYW3T+yPlpMqM8UAJdpSIxaoJx6oJCYIo68oYBEb
chvAN9IY/CQkCqkkC6kkDGUddg7wGgPJQ4IEopJRXE0iUebDzXKr5FHEchna6TXp6Zs/us7GsI4K
mL4b6dx/+C2IzqQQ/yBY+Pj5t5uCzZ0tON1tgsQmxsr3GYANskWdMq8nmwdE8XeiO24DpvwY1rlF
cKj/WGcbnFUW9nIg6fyz36qzp2vgR7cFKooJXGh/Q8d8HKwnbl+1rO8JXEmUpd8xMhPG7N0tevnf
/9n7VJh/2S2+/9VoHwURXajKJtPzTTtgKUBhYE4lbewwYH/89Z+E2/7nHweqIh5rU+U3w2Tlx1tv
iFrbzFyyk4j6tcKVyIiIB77rzLmoyhWWt44phkvgqdKW5MCW6LewiIpl1Y/nVLU2LMGZu+mEjrYU
9bm9Lzz3RjfKIyIMUtrqMJqF0rzAEU8AcKn1sYmCzaCTsU3Z34HuouYaiH1O2xQaU5s/APVbMiKE
gTwwMI3UaodRFkP/kEFaARy4JGmJMINE2TsaR04K4aI31E1upC+cTfZcExCcawEzjOgMmp0g3teu
OlObTcgWNfWVjRNoa4+MVsXdRXE9o42k4H1wAaUgA50b3E1Kry2Ay5TdHeSmTTqqO99pLnnf39Rp
Mek6zloaPrmk0c4Q6YLPOmYJCeheay47H5pp5TunDmr1PIn8L0AOdlrgqgvMxnf4QFaGRvDxBG60
AOZF9dN0d1j++NqZR6xf+jpsmBx5yr5qgktsKtfCamCvVOmu9aBvV8l1peQnV89aArJw0tghw9Uy
6nZOq2xTo7jRw2ad29ZlID7aEDU+YSM4VyoqQi9YBmX9Ggh3E0sCy/rutY1x2LJJsuZKHHpLTnu6
jYq5vltt/+zDbQJAWdBIJwXCf5TBAJ9+Ptw+fP7tcBOuRtmqcXwYJhXv+9Nt4n+IN7rU2+KQMSb1
L1gDQfLUj0kN9l9EN1A0T5Ss/x2Xv6PG0qY8mY/n2/uv/mFx2KuW15OzlG8Mv0P44/LAHPUqsTaK
Wpt4B3xrXfnBuHJqFaFgl84DrvPt6PIJrwpfR3zcmUL6Z+WuSsel9YcCH9j+YrIL4AQlgyleh7F7
hfT9nHSeMqv69OAWiCEIJi1gBGW1NnkUlIKOllkiCspgFsQszFy/uWSGf5+ayo1svdvKU/coQGOa
fue5YAU684OhWqY284PSUpbGoEFYVbQX8u0P1BjMDVh/VGjeFkGNmDWI00uEojNE5JzZX5FIzy31
dkBwJENslaxyzFquwLkuC+DMI9rqJszWo8dUBI9s2pUHqsizNZLJA7UI2eyiTDJGhTrou27d1YIQ
ynhBrY/eI1jmcORmisLE2C3xjdrOOWReg19N+YJiPJoNltbMezN/6Gvj3m5xj8ddvGgGsHt4NVyl
eIqD7DpwKdsj1GBqunC7+mKZKzLrqKrGK3Uo9q5ZUFRmdbooNRUTfrmImE0zMO7UlRNOmFDC19XY
R+g2tFetW98HmoL/RW17/AVWdfyjX/mJ3IaOiZkgeGLey191vq7Ji/Ghnvn4+bdX3sL/SbTd3/Ym
7uB3BY1uYJaCSzKZsKda563zNcGXT9/mO67k3VKDcSNkHojkIMl/00WA+uDnV/6Hr/4hYqopeowD
AK42WaTfTML7tqH8NqNF2920sTqHULIcohLHdM9MrFvkRMi3OFKa7jzE5XagrEeFz+ZjWYwSs3S3
LLERkmUnSb4cvAEXAugrgatKuSq7HejLPftZIyV9E6ptTGh39FCq+knlAnKSV2HRWMMn68wnAZo2
qMh7qT5P4Sa6ycbdxOjgdE8K8KqmyHa9Mu0l1ZXbm0u1HHdKwpHkuF/b3B0X/MYhRZZiQD4EByUY
4mzRKvalI7cCOxPE1jDfkjK8M0uPFrX7GoT1V52dDLLNO8EAzcjyz7JIzxam2r6v3Vkc6mdXDzCi
Rq+G7I/5AMjT5bJUplvT5Prk3HeX1nSjjokbzwIuWZYLBNQom5DLV+cSrrmMYy5lc7qdJaKvguva
4NqmFLtI19kbKsFN073eZHDZ+5w+LibDwCGXr2z8nRJFe7M1vyZUB1WnnBtFKBu3iVk+t3qzbRwC
TvuouPWy4G7UnEWAQSDU0qvQGQ5uNiJ7hDvtFeFrRrYnAHq0R7W/a8iLrVtBfqWvvEQEwo8GTlbh
cRRWYDmj5BWsGbKmnobIG6N0birl2WcLixbWedAHnXTc+iqu25mpBFtnuM8CdVuS28sLsGf9vVIg
3etZNK86a2FVjAHC9ms4mVRd2EqSIW9yE/PHVymQpYbxo0SKUertPIMlgsQX5Iw6Z/LPhMQ6urm2
tpG0mrbkxARjSwrgqh3o6htmEW4o/2grPPsJm5IAoyUeJO3XskxOkZ+HeB8//3aUYfthCod/Hr/j
D1Z4ejNmTzoATBAbkxn+h6OMsDz6RCZ131L23g/x2InoU01DbfO71ExawH85yt7/6FO7846aSZth
McbLIF0wmZjF+YmUSblreSY6ng2/wmswPSwWT004JuQm6GvJ0xSOOvtbbW7CPc552hA7zIfQYQCU
vYRtt0x4LKV1Xbr+1pEM3Xloi8DE0lndqq298Dwsmh2OSx5yoJz7ioc+5+F3h/u8jrYRr4SbtVd2
Yqwix3sIpncGePy56BPwGZlLx2HxZpm8Ys30rpHcuRh4+UJewtYMXpvprcxxwtRS3RUVIpTpvcWV
/qpNb7LDKx3wag9afhXyqk+mH4VXf+AIiPpUrKtmtLZBWkCNL0KgmZoYUN8cbZqOgObDS/stFVaA
Wpu2y4hWiW3e6VPLUkIs7hso7VMzU9PVmK6fzpRIN5cDSXSFNq/s6oQ7lR9dPKo0RQnNUUWT5MQ5
mCt54qDYAacgF5vKzgXbvSoZzJWjvWAhNg9UHwr4g87ZHdOK4etMZb5TTbZVtb+VtgkiYBNgwZdq
svfjjpiXqbPTpx7PQsfESYZQqDaZmVUp+wSF7Bn+6j25rALYuw0taFmZB18wzmHVM7AwyXsWCVrx
2bdgQ7n1KkPAZOPnDAS7h7a684S8dVD8G8QUGfH9hFM3LfK4OWH6lSeKlWz3ypg/56kgGaki4ak9
prmyhFK+6KxiWfQEVXVHNUjvs0lF32Sr0RqR+kKDDMttAxSBWKxjFnRrL3YXfs2YLO1WUUN56Ty2
Ql0L/LtGR5hFFs+LEhAwHKdSvgzYdIV+Fdt3UdsyoK32oTtuXOd6aNUdhlO0oF52MtvuOFTiqGRE
FwQFu2cLU9fMVXp+60OyVWWo0maSsWH1LgTxEEGLTI//1/4zdHCjx852ZgYzB0cBfgXG4P/eph4M
X2BW4+wKvOWfXSwCEdJhzpAUof13sfhzfzhBiN5//t0JS84FXR5hGN8Qdu+LRdQtjorD9SfhO/0h
eCGGX6pNwchk7IcT1jRQwEwKWMzyDMZ+oz/8NwGMzR9vsyph84hF6McDllynVHjRkG/yhi1ubNRC
XVpqc1Fdn2Fuh/Yu9nHEOTnrRJUZ+oKl+HpI7XU8ACjvk4hQOuOp8ywCJ2AoDjx/9vQgRtMjibRS
PVY8pd70uNrTgxtOj7Cf8zCPPNUWT7fDUx4qCpqIOtiNQ/I5Nii61PCsyeRUWtouaodwltNJtlNH
6Ztrh/6v6Ajzskp5lqG4kiCOqAmboGCbEcHfVTPBKErcGmQL5nSvwCMWLt3sMLW1/tTg5lOrWxnD
oZL2sALqbq6FUzBQ6lxzE0RB/Ye3ToxX0S1rBLeAcfh160Qh8HPr9OHz398GhBUqWC2etX8AO99b
J8ha1Dgq/5ih1Lc5ylvnhFIM6Jb2zz/5TppAcYG7DuPI31zT3yJNMNX9l2rj7YtrH2fBUSacqIAb
uLEK5zrO1Vc/tVZFehdYJacqtFuDsBbQx6r5xR8/FyivY381es6tl+dLhf14HxefgqreGiPaoDQh
ZI9b1VDZ6Im9DIdnabanrHdXlRK+xD7U5+BenzgF+UMUhzs/LwFNJHuzS881CxkHz2yr2jchsJzA
5m7o1aWbZmuCIw/OFGuSkDSriZ0sw2OhN09xE5ys/tblZgztkgc+WJmjdu3kmVMydzFAbBl4sYbg
4qYDK6FQJLPeHWOsoLw9ht1ui9JY5HZEtGte7PA8vOpN9KUuJN5ScW1HRT+PPffsDtkBksM6H1M0
EcnZHkuxiiq7W+p+0c0io3go8/4qiNuY8gOl6mgBqzY3hmc9N052qlwXFwr2K83eWbX9GaXtxo9H
yjt1EbK0b7L8URdZzgtdXShbwQJhovOlS3Rf4aN++3/uzmu5kWtL0+8y96lJbyZ6+iINEh4gCNqb
DJJFpvc+n34+VEutqlLHOaNbhRQSq0AQyTR7r/Wv32gqr03MxMZBWM8DlVXfCgGuG/JOr/t1bwgH
eMC1083Qc6v53gzqI5RPInfnYYcdusNaveq75TIL07418DGUtel2tXKcjoQI6tayzqZvpAsqu55C
120m41ErYEWPAnIdbVEOSvxiGb2rVu0pnx9TPGQHzJ8L2BGZiOHFEOkYgpfoR4ytUCG0001ORq5a
W0wCGQHs8hCIJtYI/xXa4VFR+y+t672wks+mms/QAOHzNfp0DRp8j2oEbY6qEn5HD4tFibEXcg3R
OhkXSIneyHC4o+kvX+Z6eC/lelvPy7qq+g+h609DJr6Fg3iZde3aSnia9EWxMdRgK2B+D+OsZ1gY
oBbISzropp3dMgQKkPE1D1u8KkvE3jkpi53Uw2MePgirCfEfLXwxsz6qiHY+V+xsGjBcb7Ebkhhc
C64Zq4S1Tusb5ZRBa/7PHqsZFBQKtFr0FHAi/s1ayjDrLzDUL+//cy1lcZZVxLZQzv6LifbnWopX
A9yM73K6n0EowGVUw4j7rP9SpfwAQkkw26CWolXFZwgI/G/UFSDV/8Nayg8yWZ0BwVnRfy4silya
qlHTqrVAVk+ckSctP1p4CDwy/i/2Pc+Ql5qmucdhLETxOTYpNNcnFXuG8SntJldtwVc1RnOOIKkP
OjTcKpR2kRCfdUk7B7p2UsTArxjG1JUKq0InsM9wjS6N3dyip1MLAo6U6MmIiOCCjol6bJpehTjp
HMEKD3jJv8Xo61KNhJwRsGSqDhJp3dONAatqJH+FtIETXRKVgQyFQNYn5HNgyG2z0Y3o1MTa26i2
33JI9WLatgDo6XLqMOVyuy5/qnry/+LkacoQ6WeFeHPQ9VHJ7nMZC464gOVOSl+dml5fAjKNC75B
6UdWmLqbQH3X+8Ef+wXW7QIc1QybRYX1lJjR64w/iN/o2idzoouYSU+NOdNh5S2WEcT+mXXKMFsk
+GZxJDkmEILYGqhzZoGHmqDfbLlDqwUNlD0RPiCZKqu8HCGrWBe5bp1s6BCsNQbXqzJDVxBbT2U1
jaESVlAKKySSb5qeWpeupq0mJeFF1os74mG9YrE2shzfNwPttzR9WdVMQtlg7bWArBotujHDOnIa
7sNhwUFXTLj81osuRPsMdpoFmt/TT0OSGy8mgri+oxVTIQLTCOHuwP0QPP+j+xNI7xRjik56t/7v
VhGyN/+yivz6/j9WkdsIHrcONLQGqDYA6o/9CTGZMMd4GSteGpwfESDiPSn8UOuqGAffeGV/1mS8
5aYgxuhI+m6k83fWEfl/oHH9dOhgWz8iQJ3APH7QQB8W4EzdZKPFiOWj1/By15NtOxCm1okETZDy
xQh69IcWKqMZLS+lYG5rQas3JnG0LRJaksfBQou2t6MMetAo3/w5Z2LVBGwKSLLCoKZM5FWgiKJN
7Ii0Em/6F3FyFiu9OVYBgwrbNF92AWrbfjazdduF+JBEheFVjJjwjhYucXlzBpsKkquCVdozjOlV
aS2UtwG42D1rVIS3Afq9WYuf00x7xXKMdmdo3qNqKLZm3uiilyAfxX7nNsBRuzCyl+pb3GpftwCs
QMb7RSthpn/WpBUj3xJdgvF8UQIoaiVpXZb9Js305cbUWvckQKF0zQ9ZLoyw17NNjX+wEJhPkL60
dVUUK3RnmAe24E9M+BDdeuUQLE5aM9lTmXq6g0am4DiDbETDqijNVTHn92YGbIS9w0tHlrUX1Zg0
jPBT0b7puiPrpSssM/at2SbL68VJZv0SZsldMCWXIaopnIsUvKl6KSqosYI67MmV2ixBq3Pyaw8V
nNtriq0EoEJWgMQq7Eiuyad13NaPXDo3bUh8G//RVQUPF5oahW7KwMn033RolvyXDu0v7/9jPdB+
oyj7zsOEnXnjxfy4HlAaILgHDdZ/CfSErcNf8eLvDlmsP3+uB9wnrCwUHCh3/m5d8X1p+WWg/eOx
48X684Kga1DUhETP1vnb6A1782u4MhFZhXeT8iCtoXOeCvxFrsg5HDAFN7Sj1aa2Rcf4GNz3Za2s
x2O4Bh52ZeLL7eRs3uGT5dT2tBq3s0MVjOCOH7qHt4b/uv+Y26FuAzHbxQb/vMfxMdsIiDiYimyX
lXGvudmhWT0Lz/Gxf0TpsUUhv49Up8/d9M24Vw/hk2YfXrPh3D/IcBUP4yX3sKI7ZC5W8bmjP46+
tjMWt35It8pafRgv2krfhmvsKp5FZKSZD/XeWhGCLu3Cu+iEqn9O/OZpIQKRMdwL7qnRvZ645lm7
mBu5fyGnrSs28QHeIT5Xmwy3O+GbXDjq2aQPTBZXoeNMPwzJscSL0TrKutwm0woL4qx20Qwi2UN7
aT23j4GvMLAHfDl2yAe+4iPd0nE8oo9EtIhBoOlo8wq3JeFeO4maLd4lm/pRs3Wv48SNxA26zeqO
EwSTEBnPunP7IxYDjoDPiAsJHcsAMm6EXfWsYmNlm6/QCYlKvSOKJvK7Vfs1b7Fp3DSr+M18GNeP
1R5qyxHWauvheQVR06mcbzjXHluPMCEI7O/9dlgl12nVPc9O73xbz+vCqVzm61xYW1tZNomZXr0O
3YSsj34d9Csm6ptx2ztf6erbzrJR9Tu6lzmmY9iyIzqdS7gQ73yW/c5drbBqwJ+e8eh5sVvHIiR0
RULgG9TVK6ZO2jcCfxycFD3+a/dO4EP88UwvOEZ+4reSg1BghZ2Drdj5E7IOhvk2AIPo1+vMF9x0
xZjfLmzxo3k0tvngPNBr4m/lNw/wXhP7uBxVe+RbxtilfHQCaI9kHKNpIkV6XW0x8XcGz/BiZ9s4
885yU7v3gNJu10/l1/WC125FTN0VePkONPuDtEMvu6atjWE+CVub4MCh7AIH8oNXukwybJPRsT1v
ezyC/fFL4Llazd7wLdg2V+59mw/Y9VzL0Xv/VDeXxX5/3o275/AifYzOoXfW3/qn2+vD3uLpETnN
6lH3Ss+801bpFkdbm4x7L12HtuVdCYq244frgdngITjgAPcmehUn6Pg67Xli3OGK7y7p2zCf023h
wiZGEMPZ/2pW9Ro22EnbILHdZId2t5xnzilhXNFDvNKf9M6OV7Nf7Z8Dp3G6h5ELwN1Jkelo8FXW
3DeOWjnjnXQmMFF7US+jra4JlnUHT8Lmxu5hZa9Urttd97VgGbPpbMGJ7j/2R9HG7xadMaRx1zpH
W+txXtPTx6fGEW1iRFa9aU8H5W7yqi2QP3zxZR2ydOA2ilfmh24H9hY1RuOTAUVoJES40Z53EGOF
TXJQuVQk6RLnG9rpOzTW8GR1rhSudXMVqffZw7zT19mW1MrJQgPsE7s0ruZ3cd5nB8s13Hxxsfzg
SBEBvtBncTyMvWhFClSCjhzcgrej1CvBR1+QOJa7xIfXs9ZnVzy26/qJQPK1dA9dR3PDU+VEd7fn
gpvHoUzfcAq37TaJz1jJH/iL2Nc2XbiWVLdV1rffAssOiRBxEKfbnU80GWdCP8uiDT7gEZD6kvGP
sm8x1oS2bRvv5eSwJvW+iRVy46vyKoPx/ML4ZVucomf80uEG7GLcfsYeAyhYis78kO60NbZ5TFaE
zsafaXwlknzYZN9AJsbYsVYQ6haXMf8x8CNrHTyqXwpbQusrbnMfe3iNThvyJ1ziVTfSbmBktSLF
qnUiwY1chCn5Z/oqaaQneyiFof67t5zz729gKbhDOXC7DWs79+K7+BX/+JjTaXonsHKndkJ/WCen
8SE78UrtiLWtPKWlUzrYqMI0DJ38odiFdsmiHm+bk7b/viOxFznJinV91R5Crwvc5ETWcencPsla
IWt5jzW3JRlGcIqT6qlvHM4qcaXY1XgkRxauYd+cCTWZXyU3vgh2dDuUO0LaldXqUwCYcQxy4mzJ
ucfL8Zb5TkD6M+bakj1/U446wSp26fcvxRphfriBj+73x5ZsWidbYQOTuUvsZqv6gV0ku8+34W7Y
MFp7R7/lpM7gUF5+1m6+zyOUYvawbUS/88rQFz+Sx5ztycc81wnegRdLW3os3f6+uii1gyWBYz0K
2/Ee84fCw12AFb4HwbN7yUXI1STrUFiVJO/1a0x6sLKO2pUK0hkqx2Z+D7nHa4lIHPPFILLauFNk
tOKWKzJFO8YPiJqsY564IH3it/lFOzZPUnwKvsGFvw0szumBaYJ1DGBTbI2jQgKvq+P92nGn3AzH
XAYX+rCWCcCj0EjgjBF9/YILn9WdmbdhHXEcWUC5zZOjnniy6moKmlsHqBgYD5Vv914AtgXGfoTG
GX3DPAEKTpQ6OoqncBumblk6y+ISN1DeaU/TE1t1Yhf3BRecnD5lP5Bi8t7cp9tmN58tJz8k98b0
WGYfQfiFFfvMGFvecWFJACzvzBpFmRPq3JbhRm1fS2y0NOr7qcCNUnhEuow7kMbGNHo4N1i4XsHz
fW1i4wH4rrh76Jxj/NJe83N1DHpnXI4pxb7B1t6uxWnXyjZsonFTrtSdDJxoNk/FuGmtawSHDrIH
FuIYnU229KABgEuC6EpEd/eeNrEQqiZTolORH2vr9YZFz6eMAU+KO5qP3QgpQacQeQWi2fbEAWMz
kktXwhpQ3FnNI37EPVa882mQtM33P8ij3NsDZqR2A7Eap4zAZX1J8bWsXG6IwiGuGSOydds69QKb
2Qmr7djuwDlk7XXpTmrp1oy8afcSXycdB7504irCJWh3RsWA+J6Ezn/0VJT2gtkjSlfGwJiE/2vs
0rpxT3+m0P3l/T90GcjA4JXcgAIamZ+7DMgo+Op8Z8L9Ogi6yXIJq2OCdKPS/dhlMKgCYUUj/LvI
4O+gDtDu6CJ+ps3+dOzKL3PRWWpg2IuEnGvZSzJFbypFbJ19ARTIoY3/n61UVxmbC8t4m2c3UF6b
7kXJETaR86SiOmwQl6P1FkJjpRnUlESqAlQ8I4VApLkPZ1YM0HFnnm57PY7QZTn6xLx3Amw893pl
2GT2JwUXD728VMRkLXjmBVhu96VjjF/W8lE/WPohrUpnqJi2UnNkFiHuTknfkU21H0WeXJ6l6CKp
1H3E2LuRL2jf0mNpQiqjqsrxSx98gUU4sDUkOhgCHKVV9MIX3Tfpmq6nvem/Uzv6oRe5YIfUcYdi
oz+yPZ/gmGzz21+jpfXmhwopu516V3/aUhjPo0fmOYZjvmRfz6ycLpzcik2o23EO7Wqz8OMwEVkv
9qu8rS/sHN5Vcq+Wx1LHZspq4CbPJ20tPRnvgsOYhIWMfSf23on+Y2+UKld4Kisna7bC8zudhRO5
ta/syKB+BnW1Ywcj4nWw1Z3MRXZ7mexTfBG96Vu97R8iB+XwRbJLR3GXvbI3nrR1S2EpeLUj2ay3
62hlXZp1T0IMgRVU01mzIsvVuaUc2IN91nwQHEd/mS6F/WI5rZ+4fDW6T+f6YWNu5nPnfQQupZ3k
eC/mNfQx3HWLlU2mrXc23XeNCsOfV6lzZRblsg/vMBeyX+HEPASbW1vBBVhnq80HxQWfx6/iXG6n
P/C7TXPuXxXOm+VMjvrBtNrBRdmtH6/5w3y+5h5OYbvUy/3z5HyGW5TLR6IjtgZFe3WOnPmgUG58
Lg67ph3vMFyvbG1tUo0dPjHbcc+3jnn0grt3PpONC0MD+4rInP8hbHAzt95ieZFw6ASacpGoO1cM
4XetPXsIBYG57ZiUYifewbryDJtjs4PV52J/po5yCVzivTDSWIknZbFJfMWW2LqYbrDi+lHAjA+J
C1i1T/3SNzeGN3/Y1/mLctOruVgopO0LZhChtz9W9hP3itf7l0/TPb3mj+8XSgK+ySAU965Y3Zzk
2JLPyh1a99WFwl3zNtd3tJJrCIeP4Tr6Rmqvm2+je3PT+8Ned0pfWivuRd/kW9XRt4Bvtnq+Wvbr
7U496P7pSum3NtbY1lvP+DvR21H4uCI304o+hMzZs+k/Dq4E2nD7VW4+IRcO0Ifqc3zigtmqQ0sO
hEUziarTVlon915lOsTX1DPds31q9ggf/ey+9/l96SPZvtfdvqFDcjA/WoXH8k34GDaMG+rttA8v
xUsKw4LPyz+NS7g9W/5n/xB6PC5OfIBS5s2PU+fkr/1h2oQtP6w/SOAheFGFtvhoIPs/t3dAJ0Tv
fpCx52x4KETvIG8XlwPkKUgPwPz24MS3R/ckeu0jVaCtbqgefZPn/Mpv4tSH8fAq0mzPDosFlmR7
bLXXOaUg14xm/EQhgy7dlmn2LrEfuYChnI1qLzrv17O+Dx8oN7MVU4fQ/jjPz/va/bwO54wi/UyX
dWjdc+jld8kNsEHJZD+HR9Uh6tBWfMspPyPXdMNt6bzz4HJe8RGAVLc2HOOA+/ae+3xvOJ8UsAdt
L3FTTw4+nw73nfPZcobK4/uFh5wsO5t0NUdiaXXrjc61j23bj3dgI5P3gUox4Xsq+0iiyY68OBtV
PT/Irw+UiZw/wJBVcaQI8fjaDT0aCbvcF+v9EQjEeVFt0xVZPteD034MHGN6d27dwlYKr7xqvuHo
GzCd4CWg1tYOuC33Trinbl9WeuAxAOFu4xjXWB7ygBnv3B8HbFV5sCl50Q4jUsZ/8CTYpq8CL0ks
D5E7JTxTpc+zD45UnYd9HDsnFtqL9MQtwx2+gD6VvubFlJK5b7rSJWfheR/fWMlH33oKXnB2Yl3F
0Jkbteakp56ylksaEG2feu2hxcKS5cLg43IHp5TCZuVblxxsxCGfNkBT8U7zOk/z1I2+UV84YJyc
WMgYj8c7HNZ4pg3eGbklnxBr9rtkcySbZo0Em36Kz34Kt7mjcbE3PNkkhe8IMT+BnL0X7ivOwj5z
9t20xscXvrpT3S+gYSRTDB0QAvYAqZvcAbBrjJdm+JrHJYIkbfGDZMEBPyRqmZETLgK7aFWX+2HH
XfQ6MTmUkqV3mhx+esJtmYiSp5pOfEGijSH3NrywKH3hlI8FWfTSndNdz9oR8fuHLJ3JByxT4yIC
MVhuzu6hOfNZbDy8QgfoB7eJ2OOAMQM9jMYswSFuSf+oHqvH6Ut9hk3/FgPFnPt9coz9lJMBI7N7
p3shbOK2PD5gmmxnFMH3eYNXLtRNAn3qfDyJEgGUY70OMieSfe3L+hqv6QusVx2wHLI4dhxIDvs7
1MLt9Lw0cOz7K1r8FZncpGRGq4GsJcj7anvsMO0XQ59IUHOSwLughsL9wFU3Iwo020E8ZZkb2fHw
p7hXSXUX9+V9fbI+Le6nRx3n9jOtQ2vzjhGBvPVFe74F91Lt/gmBnWq8SqSgO5avbSHM+OWKC5Wf
qjvpIX2RHtUVHiRD7o1uv6m4gluyk2xR8yZP8TXrCdb4vCqVfZFtw6t8Wo7iGSvSebiyXZfPyZu4
Ajk7D3f5qeBWTOlzRmyMyOF0lFumhl3EDs6EL7g1I0YkC/gzxhypo3Gwtcf0bPjpxjhAZ4NWShnB
Iyg6puKZEpCP0diCadpVfeyNi7kaus6dVNcSvhSGlCWoUKi9piqORh5TWzO5D5TnafQXPMZ03Pi+
QmQ7lvqkNPMWVh2NCYaEB9l4USRO4HsRbsZwr8Tcre2Dnl7C2DfEUyide+VRVS958npDnyg3tXYv
1I9m7xeil03rPMdXiFuvm7ZJ4knVwYjYHtJ7vaxW2FIvz8l83827ItoRrpxWvkqcKQ7cy3HIyGVG
0lAvh2R4iqSdiNEGInZD+GyTVSyuMukku3p4DAVfXL5klfZR3YaImHLm8HfaJKBngFSEiwDSqH4n
By4toBaAYOgKDkdYXL+EHeZ+RzE9dOrZ6g5oJLp0hQh1sE4LOu1KB8+YjgnEWAW5+VnqTspwMNUN
2V3J7NMe+DGuLjInLiveO+Ih8hMWtAU1t/Samt8K+XUenxX5NdfWs36S1Yc2vxPCr2K6hioQWUEo
KTCbohBezlU3KRAkJKfM3763Of/7Y/o/4Wf5u7y3/d5NfEAWauIQC4Kf//if1zLn3/+4vee/v+c/
f/4jb/n9R7pv3dtPf/CKLu5QxXw28+Wz7bPuj9bl9p3/vy/+3nld5+rz//6vqmy7N365b5+/dmQ3
zigdFCNfEd+Ofz03wqvrL6Kov7z/j44OZp8Bv/UmPEKowOToz7mR8RuG9PotAfO7JOD20h/UPg07
N0UnqwWVt8GYig7yj7mR9huecTKsP9nUv4vD/w4fRdb/yu376dCtm2jqByUBt1I0apA+11U3EfWK
PjYS8Q8uNwqAUwXmnwAJmqWTBIsr55Gfi80uHoTPIbxhFr45a2+pxT6nDKdJ7kQ7KbBhQgdhz+nc
fs4MQzG/zCGFz3Lj4LX81pvNTNSJfoFMGr0GZDdAfDmi37MT5rTXIgpWQbcgOGq+sB/s10PIc6/N
2iWOnoUp/OxnwpVvinFlidZSbX4kQU0rQWMXj9JDaLbk0WaN4C9ES9pdM6rY5qdev1xMY95kaeFr
UaYfx0KlGJHp+DJWz2o8IwU5zXp0L8Fkw5e58sN+Yb3vDtAydla/5Gxs8oM0MDHAVN7NGbeisCJ+
Lz/HBZjacC4EzKBzCt54N0zMOGQS2gYWei1wpAocxtrXkNfFpFrNZWirPQu5Ag8vg/7DcBipqWUw
x4m/crxJZmA+S5/YpCXH1O8TlGgItp0Qj7uMMRHpeuu8eh1l0YsxdesEBZOQiyC9TctObah8sJBM
Bwg4gbkpZ6TYIX1z0pADau0xpnGDVGdyX14GLOrn1vJ6DJH0SKqYXVc300rarbKkOEhwvK0Ewrrz
6bUMWqRKMu5/YH96Pt7Vogx2Whmg5+LNITt6KaMGtz2xvA59/xErHFUsRuskZL7X4qI31IZfxgY6
BmygjDRzI4bvInyBwJj2sXgu+uOcfpOYYGtkZ7Uo0rn3eu1Rxua6a2KwxMoJGhVbrMHrjXdDwZyf
TGECyrAHZ4bFmG4C/VX66SGMxvdS++ir8UnDAUSIIRvdds+csEWBrnmsejdXpI1hFn6ixiQYG6FD
xMpDbJItMsQhFGnhMZPaBzMnZSzrt6JU+Yra1NdO1QtnQnZCUjdFhijfG8Rku0hS8fQX04mo6m9y
WELMzHD30956ogHScqHUD8Hyom41FskT1rm+rI9PAapiO55VZKlCCXowd4rHFyApmj+noXI1Alip
oVg6o4yaPlWeUPIJEChwEuzUo9ka5FYHe0OsXEt6zpbpqocmjYQRVa65lB+1oa7hvPqi0F+ynFah
Zd7X5PdaNN5VebzPJwqSFPusIaPdyjHL0kklVNbWKDnaKD8x2940nbXqxcVRi3SPn/d2wKokSXE3
Cf7R2jOWbvYBXDoktOzmv8MADdbdv2CAP7//jx1D/w1eoMoPNhEM/so8gjkkSn9mtP65Y8A00BSA
Pk1Sv9Mef9gxUM7rGm4eMjvKjR2h/Z0dQ9JgPv0VAvzh0Nksf9wxZMHSpFgDAjRUyv4yINNDUBjF
Jn5hqv3eujlNiqz4lXgMLVzabZT2NE+YSztTEvpTD0t5SJDXCrFfFdfU4oGL+k1OnpU2Fn6cM/bv
K7/Jtb1Odd5EDJyH1Gfdt+XuzTJzt20Z5ujUt426ruRlhekG4U0aNkNIaMXDzMSh0SpfLO+D+TUh
sj2klsaK1GH3x+659UQ1yOysGZyqehqp8MlNeiqK1rjERf/YSLqwgsUF5FEICKM6NjYaROP1ls/e
pLI/zOVBkquV0uCZbQnDwRLwyerLwLc0XDUmPC9cPZufO3w/laFkeH/Qg+wlMGO/XZJxg/HveFZb
dcHOjqCjpIka5KudsAmWuyoY7gQyrYg6jUWRaVHlKR1RLyCeUMNvzsxuP3xE4ykBy+nlN218Gs1L
pJue3n4kbNvUnSIGqFr9EE6ys5D0ESky/GzZQWBgJyzFgZgg0UKxa51xmiG2S7Q15PKWsTeyF24f
V8dHvIcg0cWuHFTuzNyvYaKPqoSTxuvpOGmrUie7oJJL8mXIR0j76TVu8bszQ/MhQAIshTGzQVM6
KiOoZJwfWqhM8dKsRSMX7GIJfaMTV532HvbddkjxBWsi1uawHBhL91h+LKgIxHxZ/aOLUnhFwPYq
eR7fM/T+lVLfZBDx6xKj/Pr+P5YY87fvMYCkmaiSfqMz/VmUmr/pN/r594WHRe3PghQFGO5ziLVg
N95s+/+7IFV/w5MDURb5qzdeIyrbP+r0n5qEP5uGHz2BsAT9y/Ly02FLvxSkitwgh9Hmat3HmB5m
2VdejF+EjjHKVXBSpPVc8PSzJVNyU6HaajR9Zs79S0KwZrdVNbqoSD4IJsQEuzce4V/RLNXRNSma
7DiE3aYo1BgxPAnOgbofqGwaTduNAhtcOhBkWSPtQlBrYncPG6KnQ5SgMIYVjWFj1l4vMExsTPCJ
nsihaNwOkXKnKbAjBuVYReExa0vm6lnkDmq5McZ8ZSwljJzeAMwbH4YhZNI/jEQm6dFdGMibOBDW
+IMAiUVd7RbWCD+hORg1CP/cLAjI5Vf6C8WfxFlYZ/CwonnpPakUnEyRJ3eIQbdUJCCCZNhTG3q1
CmdqmPeKPNtFaPo17GGpRpkJkbNWDmPywTV3hZAhqgWc3akOwZ0kGIu+SNEJh5U6fDpWxniPNfhq
MuQtGlO3FUPgPpiMNUFrmrhXhoCeF9lbVm8ShTDFhNSOUNhGzXgh9BWzZ2YrVuNjFodhDxNGFhND
rbyuehaK5U6h1FIs4cNsOsIShxgkZ3w0KzXwhGJ6Sudi2iUxDKo+qF3D7NZCl8TYCSLOKZJLEZsP
cEXrVTpguFeJJJ8yAAkkJ+AFTZjvVR0OhwkwIkaOaIosJg6bTNKTJtNosVdO8+PYLrivhDIEqEDp
3EoFwtPl+Gssmvt6qd6tyvSbrmltcwwPUZPc64q2CXQFc6InBbOoIu7O+XKc2241VfFaM/VLQ67J
gEaoHWKvbk38rYWNUSJRlqrnKmTEPmNnoBXLOZhg4kWJjqHTl95lbguyWUAzUwUDulT7IRDYVLxF
2eAXmXiIEoPFXYi8tKHtJ+T1VbfGR92ofX1ZnHySnkU5PunSBonURukJzxvyndUKzmgNZ7O3ViYR
4uVH1YefaQtnHxgmTgFqlJzsKbYHXawuTf4gwqORzH61pONuDulI0jqXDl1ZPIdqtR4XPXI1wbxW
vXiT9FRurDV3QQwmlymEApvT40gKRaQs94UQyjSOAIZJ1T/Alr9kLQ+PSa6PiSctsvWzMofXVkGS
LhUb5L67XOvWYdk+zUEQ2km57AMp2OlR6EyDdhGT/A65+5NkBtsiNFp3ImHI1rvPprw3OKqFiJus
ZfQubgbY+1FWntNKTskObyynaFA59uOyKRLdFkT6razIYROL+FKHu3BqT6UhrZAK4CMhPXQy0cVd
AKRlTsRyRFb6mJQQYYLqwQo0L+ylx5p4AbtOGDQ0jS9nyLuDxJui9p1sYletrYd4gcYxaWudVUOv
kcktyma8ZaprFpU/xT4qNmeEqVwpNbiTtau74SSGEF4ITkPMFT5P2GCyG5ZAvEt27IGYhJnSKBaP
N49FRRdeVZlBTBCsy8Z0crKZhqC7dBrdhfqtT2uHJmit0laJerAWDPUzqqyDEpJNaEiQusrEM1UE
1AqEihtWOQ/mMW4rT4qVRyt/LDErzENcD+lY5sD0QpxFsvSsIavAIxwT9mSWv4SYRaULi62lqXdx
8tAYNyYJUlriiaMK/Wj/qHcwsg1RTVZDWNHNFW+Yn65i61BjFiKlZuEm1CVwytfVtIv6l7iCvzbm
rlzh5QjNyICJoSPEo4aA8wKKX10z6H6qUd3VMMPb+qkcdjVXaVa/WUgwFIxb8lhG8falQ5hm4eXT
aZnAFYLaJNaMc1o/30QvCITopiBE9Cr8PeS4BdaZCbwKMWIul55j0ViJWu2CeNjjLa2isFZlb0J2
ynW3at6mJHirjPhmqetbHUFGSoKfZ7Gora3KLJ99LTKexKN6c5MubPre2GiaAKan7kiV3lLcS/SF
7SYIzpEc4g7dPIulcBAr4alQ4D8JuCcYD1mE77S506DCDFV6KTvdFxUYHKJER92NTDRDk9m02iGI
iTh3xZJgdKoGu0h5riYDGD8UHkdT3QrsbMrSGJ5YyAPMrsRp8H8mKLTMQSMmnk4WI/j4UfNNml4C
jSmQaa2tG1SPXYKUe1V0whkFAIgpYrH4JkkmrA0umNd6ZgWK8jdxCf7R4CFu6PBB4F/IbMQSnd6/
clSiUPq1TvvL+/+o04zfqLho+BTld/7Gn3WaAUKogSze7Bl/91f7s1YDTDYNkezl/xK6/VmrkU6P
EJ0aDl8e9bvN8N+o1b6XYr+QQWQLPzaTvgniyc1f5cdO0MqUadGzslynap2tuwRfn85XyD5zDI0O
oRdxCp98EWVkJZNtokasmoQhZjHdV92wQ4VSDCGcReWHU/p7UfljEYn3y1+KyJ/OqfxLjxrNs2pZ
JbFQYqZcJ6G9Iet2XQXfTKgf1nJ7Ag2e9nh41MviVAbZ/+PuvJrbRtYt+oswBTTyK0kwShSVwwtK
wUYGGo2MX38XPddlWXNqpuZ13s4cWybF0P2Fvde+dplyVC7K+LQhzUkdwlJbx0bV7/OkPmg5QKNC
3U65S0CK4xevHn0gD/Lsa3zVGmlyEFtWFFim7i4YenLNhg8wB0cud/ulTrM7cmpGwL8ZEclEQQ7t
uhLicTCy3WzKdcQ/i+f1FnLwxNfdectd+ksfCscEHb7Rz6snOfjLKEI5OavwojKHG9GxRkpJbXGh
jvPE1sMwIx8h0J0oq7MMpFXjGvvSlitxxBCb8x/6C0nOO0u5HL30BkE6yBOeliXNNxo++kIEs5XZ
vavWXcf2Y2gNiMAUsnoNnU/usHWVBjQYFjgQpsZcf8h8awXAA8lF/w1W8SF1pm/EbY1AlarbuQ73
8zzvLL3aOH5/KAty9XqN9btdjftxAgs39D1XZXUtdRa0RpFedNxTvqjkdTWaJEjnL0LJR68Ir4rO
2Blp8kYJvPZSJMHNcM6YC+LEOcTKOxYxt9zUvzojnQGf1dsiNhA4RxzsmeNuIS1Mgd0zF4v64d32
enthNPVuyKxnr9aIVu6e/8utpsXMCQIb+FhOHCZEf3eEnaFIX4+wv/z8ryMMrhvWWpYZf201z/5c
/gQ007mF4Uv88wiz/rCZfAEcgdUKccHnj37uP6w/ALbjxiVvxwLCBKzgXxxhtNF/OSl+f+pfzrAx
nw2zdlS+5dOytEgBV4ND6DYtH6jz2MvXwuCuFQOqXQYkKM2i9HqIEY3l7lsv3I+knliJOnRtBWlh
Mlm3WmMsvOY7qCNUZ9lFF4tHt+6wfJmbeCJMIMyOAOhozrBnGPLG8a2PuYne50r4jE+QG/sEkhka
bNqxHVFHkVyzCFPyEBLb3JE/c0O7RISrv+FFvxJ5sxZgbHywTEyfQYpjORs60s/GVRw1+4g2Sfn1
xiOkEseLM2aHhIgB+8yEa/R1XRu7yayOqmmT04gjvfGn9lE0WnnQrBo/rKaeUjqouXxw1Hw7VISG
zcLapCncOsyCYYx8nlF0V3MKDN8sE5EN+4meGIKMIygto47JH2pZvcKhlu+l575mQn+qQ4eGzCgD
qZnFigEFlCcPGdWE8cWrWeU0Q+D3DOpFlr7kPodP5GuXaQMJjYDtlw4/PrR1JCB5+K1zq2vHmvbZ
yDAKJX9LEtfkjVfexOIisw5NaL1Ckd+FMSvTWLnXrp1/zMl8bdAdG7O206UtD3OqblvB2oAI++oy
ilikw9m2p2g1j+ZDOYurocV3kpIEXtE/w+RQN40qwEq0ZnaUqr7Oxle2pGidnQWgpbVUMigB5pn8
D9BudaDqcBHjIaapRTMX59lH1EYoH+Gui24VC+Nptgv0a9Poo9sVMMvPSFuCMIvdSCzpcJtPXANM
9+kMV26/OnOKG9/eibPam/VXWnVg5JCb1aS5z+w5xneHyKLceDVYgkds3Yp471XeTduZF2Oqv3ou
v5AkrrzIShqEbhmrcgN6o+iatZ2RzTaTJO+xrZbxlt0aZHB0A2W/95NmxVf3cuiSZKFs8WhnzS4H
YYzFUZgLe8RerVu3Xoarm4+oXeO36ov6pXGc26yNjqZIN9Ow54zWF4mJGk7kK/0chdxqp0gC99OL
Ox9Vu1I1TqiBVbnYmuaw9szvPlt0R46Bbr/EOpaKVm6EVe4axHpSPFGjvcrs5M1IhLy3htdnyKMD
vckVYNkF8aGLHCiaHg4rrUGAUl+JOEUDQsAdRonSmoPGZ8LLvoaF/jwQ9AKfzCISIapPPd7abJcD
kfAUXnEcs5FXHOawxsXBfIkpRjX5GzDQmE0Rh2XWUePfjNx6KcyNiwljzu9mzw2kc2tFEhVDEtiT
/j1XNyLq17lbrQrrXcNyYgFMLonZ60f8Db7gWRbrCFdaql8K7SWZwj29PfLyfnzPWnvZmm6AoVdX
2cLL5a2eppAWI7Wvownvl1NetH64B5rCApfxWKjlKtCUS1RMxDuNHFwzDXRcfTQvbUQ9oV5lgRu3
1UOXZXdEv17QwD35EUrdzLIeSse8yVDaao5lbnvbPnW22s8iJgnP3s16ea33/WoQ2bjsFfvBxK9X
yvSbN8fKnzMrXzvaXTHWy6F1HkU4byurXNqpPGiVRJoAoTqvMeVG67DCYFi0h74BWtnou7bxrvjm
B20x8ZlQ6xgaDZ/ljkwJ2F1OH7CwctNtNmGWl+MeQsJpmvsgGr3lUKPRKZ2DgKip1RUpoOVDa8eY
ptmYsiYw2UVMc0P6F02pYiCdfChCeM3M2ZUCmwWwDptkHDfEZqN/xH2HYhlJXtsHBQVlQfiE5dG1
j5h9FGIg4hwKvGU4YwpCzqKaWLKKOIJ+5UXPhp8ztQBh0MwPaTetZNhCdPmWS28XNgiAnOmlDpvV
MOWXAEwMwpGHjfCjTYqlcirdjTWZ5rJtb3pitObylLBhaWS+6iKxmmJUkzErXBuSZmqsajFe1WPI
PkScgM+j1RTJMgIOWOsPiemSgOFxlTHdrw34e8Uh9pElNwS0p3wt/ASNph4HLGZ3rUcUAN+R0R1u
6nHeO4Q9+4l7oes+tpKQ/Ah5WYbqv70HZPBuYbelfsH0//eVk+v9FaeLlOP3n/9ZOUEgAI/G7J/c
AXBO+qchvfuHTtIWUTLiz3yun2WTTSSvy+bwp+D/U9l07vw8MN8uXar+g2j5L8omqFR/KZt+e94/
yqpPshE12znJYXaxNTQv98mqTLCphq0ZBSreZknqH3OjX4UzljQ6BmWyzCeaqi21axnnV5NAapC+
5iaZsHPI5MVMz9gjdWtS9bSe2E4KdSuj6ZS0JIMTihnw99QgzQjFQC/1K1HlB69KLm1t3jiRQdaI
dt3FBeNpbUX1sgi5VZWDKL4lPRamBltxWiBr2oWCib5e7RJhvfXxcWy8yyzyKWzUkj5nNZAybWub
qM2ZBmnr2e02rW2swuQ6NUjl9J1gGPMNAQxLa1B0gsmypwnrsKnZRpCHLiMoZrks3Pmrh1AXN91k
rXJYgoY+7Mx2IjDrekjalaXmpaOmleXf2sAom/BxRF/W+ce4QHUCB8qBhZ/i2TPND2Uhw42hIO7L
yV4m2PfI8V2eceEdNs2QctLoyRAWPOXWvxYUf7hEcCuzk5x8Zplm4dTrhgaHPBrEDZkbf9gCxCRT
RCJVDfPBzKS1MAzt3kmJ/Z29/aB1RyPCCzkkVAhdaOzKUNuYsgUqhUIt1eNkm6rM305Jf6qNb7NI
9wzTONO69I0B5V0maWPdDMODBCujPefIWCSEJ69dG+gp5jYsKGuG19Y8VYjX67q/zF37VFegVfro
YDfxnt5MTCMzeUzE5WlgjjiWM0/oQbpcutnMP6iKo12bi6ZO9kk8bWj5yggJtY5KUWIRsDhMazQZ
bs3AGp2lvpjn+1p3gtK1EYUSAlTVFLN3jgsYo+uObmbufK1ZxSGzsp4br7py83KpRjOAELLI9WSZ
xcOySZ1gLG9Dm1RLB9pDmK3KtL44q13Iz50MFlRuhFI2LhiMO+1Hqi7z0CT6uL8TNjZVzWd0d4VF
bNtm5sY0qA00ARSYpQnpr8dY1yns663yaA+0hMzI8Naliq6mjpISRXPVbkXssnx2Lmnm5Cb35m9e
pE51p98bLXrm2nNxHYCmWBejZi2VL/dOPj7Wcb90RwzCnO/kBj8RQLyJyHqO0neGjKsEfAAvKWzn
VjxVIS2FPbvR1i6rHXT/y76cg2iq1mf6TRm3+8ToGSS66jZvs0fHU1cVM3DUJZjeSPQ1J7Z1Hi7T
DrpZZj3mpJ2l3lAHgNSaYOoKnfze4v/zRP6jikOAerSvpuVYsKD+4d6AF8Xp/0U/8vXnf94bXA6f
OmfdYS38i38FGYuDmwcls+pHeMyvq+PcizODh6MDwVjwUz87bhSHBJACE/Rp5E3H/VcErB/z0K/6
kc9P3T5bzD5dHYauwWB3Zb4lxnnvdk+AwJc5HZjR6h9iFscSYo3VOQ+qIq2P3ikp+5t6Tg4KKWEd
hwv+/7VfglUY64CspI03DFRkctmbDNl9bCq0SHZO8Mp5mufezKgrWBlt7YhxN+3USE8/tYCgrIui
JHhPxsge02vHQLPgbSQirYIzW8T2VaowtPZJdz0UGLBFMxxTV7v0IRCOPhWx6wLp7MvxUpTZdWgM
MGnPzJma0BXMvu0orgdhbWkHtrofX+u2cd15NvHQxd4QH55H8DkqN8iAD1k5ySVYsLfY1/I76TlU
dSMbUblJQ76ZGovkoC0lYm29Ezcph7vVt9sm659SoHK9lT0T0b5qO51s63p4VmN8iMizb8KYbcKE
8G4cbOfZjogCt3M9fGgQM0LC/xgdazf4yCyQTqM1+/Do8aomfYnojydp1wsDlU8wTMOjIDNM6a25
KiXZaJ0V9OVhLt5w6Z2ncKwnrQTjQ0JuLN2LKYp1OGrXtU0cxFhO2IKmNghHoMrOY1c5N1adnJf7
b4VvXNWTez+U1RvQZVI3VHblnmWIDSiuTMSET7I8ZZkoryQTiHNgcD7ygeiLmzRkA5/hv8gpN0aa
4AjDO4O/enxwJrtluNHfJnV3LGWOBj4yFmOPvynM7zMhly7tSut0S81k05YRTtkYhIU3Ld4uI7KH
ZamRWZa3+vess46+NzzzpKDtTMJdZO17QpCZH5JYSSDmOJCSwQ3YtBD64+RCOvdmoi5n24CREas3
Lcxv89y/MI1RQK4nOUC+J/2tE14kvo52vE9W6SD2A9LFftTIHW6/+Z2zcaZi3etFujMS500r8wdU
xAdTIQys85NWdBs1mfesMx9EofPix+vSDb1VSh55O5p8DmsQJtWwde3yXZ5xznUK3T+iBSJ9zNay
Y9Kdc0W95DY7az1ZIQb2+WVvkYGOyEEJSbg0kYf66BqzEFZM4aHA1+YXet9o2c36R1T6h9b80CUg
uLi9o+QMajC31AAXektnons0T9G0twzWkKPadAo6kY29LbWDvIxuIhVejwJ1Q/jeRuZajQS/KWtv
djSrjs6aS8lLS/R3jv4+VO1SzFySA6b47pQJ9sVZSqc2X9iFj0JKv6VdWZStOtgaFx+VQa5BnGOK
FI3WUdfVsqjyGxneZPpVw5XfesS0NrW+mGpt21eCrzikBde4nD3tLfSH9ehBb8lOJIq8VucUg/kD
5cMm8vLrpkkwioaXfku9KtLi+2AVG4vesrIe7NbaF0ZxMmdoMkpk+Me8+jGrR+bk1ZWEwb0ofCZu
UbzSCCqBh67+20szxO+MY1Gfoyk5W6T/dmnm0Fh9vf++/PzP+8/5g0sK9q35ZxCxx0T35/1HNqfj
kaOJRBJX9o+Q4l/3H60WOnwTEeUPrv/n+49GS6fDI4Pzz9j1f9M6WeeJ8pet2edf/Txs/3z/2aOU
fjNO+TZJLLWoKS+l0WAPztIrlWJcMc8jXWa1ojdXWjwshhHC0hjup2ICRFu8KalFy34KjxVoAV8j
4VaNgS37Y5O1JJLg+Cn0ApFiuWRvtkhz/caKG0xbfgZvwz3NdXrZgmIo5uKgYWhKDX0TDfplSOOg
ztLmoglq7VWlH7nrvTiR+SBt5kr6dnLjZQst3YrLnVewN7edcauBboXzzoAaB7PonsKuX7WOe9v1
xs5RIB6ys8jbNDHlpROSipG5T6qabmkyc+CraFNFmlA/7KzdkPO77PLsoqqnE9lMKBQVMmqn15ZE
pm5sMBZeRUSJm93qSq4yrnmtBqehS2QOOvY/CJDLsCZyvGDQx2C7Uc8aEMjG9baoT6+rLjpVstna
TrkWA9A2CMZhR95SbmGRNXJ+uwHAlN1xRDTJZiia8b0f7WM3afs+Gp4Zu324UXQ1x5eye5AYp1gm
botQrCWsoMnMd4XsNz1RJ5H67nF9qrFeWJn3po3fCkPfghldlcl8RUEc5FJ/I1j5PvTKb+ZIzMLs
s9mLxbal+2wIe2IEZay5XQ5zxFzVZly+cHEyzGzlm5R4TMfYu9b11MvpJA37pbDKtTeUl21bckc3
uzGzLkw7xe1XlC88DzRiLT7IgsPdd1PMc26+leQsSR9ShBFm34QHadwcNSySXt4zhD7Hc46ML6t2
WPtPTsUaEqX5wigya5333tYZnW/G3KAl8gnIU6vGbgJLY8SLaMfZ50g2rp2xJgzUUgTBehMZN80T
6Xn3oaHtQ9Z3uaGOI2ojEKesqhciZNxd9s1GKFYAuJ+6wavxh7qHbMwumFTVa9dtRQQwQ3dfosYp
X4mXf8jaZI3yosesMHbelaNnziEpxLVth9/Y6iC+PU/cNR+psdcidgGXPmTGm5TkUCit2bCBWhfu
9OEU9VUs75PBpXCKWTOUZxFEUvernKcIci9wvMwN4Aaa3ycvvcxGx96DOKQnNMlC7SlH0kzsWm2a
Aks+Fo1z0Iwp0Ip9mSKx5wuZ9/LSZty9JvWCHQBs0HVStLhqIXSFfXe0AFIZ6WlKLe/qv7yJRLLg
CIh4ro085jx3+tt74TwV+3ovfPn5X/cCO0XW/sReMVPjHvjtXjhHZ/5Ip3eYW/1aRNp/sA11yD/g
tvjxB7+aIkGqPctSOqYfatl/s4bkq/4/LoVPz/vc7n2+FKZwTnKCl7KtbZvJnXKtkoDiOUGQFw2y
Z0AmmpUlFTS1xMD3bKOuzKvvbct2uy60J6PyIWLJKpgNrCCjYp80EBSMSPzS6+KnymDUjmxp1mb9
1Wyzml1970C0SuNy66pZJy5gdt5z1v+PRSe7NU1FusDN9hKn/njTk5g5y3xaIG9HU4QNpHEf6GDu
dCd5yFu5MvMKL38DG7vfD4Kj1mkW9eBuHLgd6FKPCjCRnLXNoDksI7Abg8Cxo5G9lpcTZ2+9VzmK
wyYTMNP5ksrsQffKZ8tKbyutOTR5fE8WX8BR+9LU+JJ0IiNR+MfXIzDCSbFo7BMP79C76HIoEYp1
pzsvJ1V+j2f5KiP9OJ+jMSXy1hTXUflNr62rsYe5m1vQbbI1Bd/gzM+pTEj8sNJXmePdOudTzfmq
N6f9/EMlgBrW0C4s4a5DFW8m3XoqWvaNQivvx1kukbniMtDDbgENMqiaMAxGLL1FNtGFWLdDKlm3
aEbMVGki9Qkl1jrS3S3NEUpUJnh4IYndqtSrMc3OtPxPnwEMIcgLPU+rmVXyXfm7M8B32el/OQO+
/vyvMwCJg6MzsdJh5eD0/HwG4OkggpA0OhtRwlkT/6s2JJXdI58BlcIPMM/n2pB5u0F1iFD/z7HJ
v6gNKXq/VobYbWzS7s5BtaRI/X4INAWbTz3ucdYwhRBYtYruJok+4uiJg/IfNFJk8v310X57mc5/
/mkOM1R+rlUjj2Z4l1rtGkPQCqCM+AXJZYzyVRtOxU0VI+KWvf1gdWuUvbej3PRVirAyFimiQJlV
KylOhab1gUwaD++8nqyrvNzbLpYVNuZQx1H/EnnwRolT7BBUUuuNa5Kooh2i56C1TGYjowvHPxNg
3ZpXraNVUhXWH+mqC63R71tzwmQIFrQMxaISJjwKcuPYKYwdsuqqKPGlebusARFXFStEyCht0bSP
kBAiJAay2yKH+D6p5jiiEncz/UUmlc644cWenqvGfxxtd1MT++QZ7UXeMXn18+rJCcebYcjvps6+
mljdmlEEqEs8+0xUktFamOZjrIVbfTbxPEVXCMoDNdFWR8atCL8XzoDTjpKtLG7bInq353rnx9B6
miJoUor0rg6JE0aFrtwzYXlYZcxszgqdpV5O+3Dsbgu3ubHK6kWXrONEaX1nqbCKBPG+tRs92wnV
7mTum46Eq5oBruOcCCKHeThexW6+8TQIRjJOL0YLx0KcNAcnhfJXhdf+AGKm0Ktqo5mNB8CnQR7i
btiTUMp7aOSZQBfeZWg61R5r532uOatSARepyyvbrl/OxayfxqdqYnI+Rt2d27VvSojLSNYrr7zR
hldXJqsssvj9WIeW7YUHtrCDb+6G/nVBT50NFx4WXgPCEgPzC0YbcBe7tVvDWE5tcVfTMu5w0L7X
/nRM5LichvJe9OxtmvuqmAFFjW9pZAWyrYIuik5WlV5HSO0YwctHK5kC15T3re9v8a3gV8CJX8BS
LGRzEOgdkIa/yXq6CmtcTb4Bw2+4xOG+C8tnO61uIS8vxglxSelDJvXZZIvm1GcgBJSAVdIBcRcs
TH3GBsWUJ7x5SF7cxBmhY1QviBWEGHbu/DK53UVyBtAbzZNH6UsexCIdoRUUxKAMOrMMBdLDjPCN
teNHUcbvfS+2YLnlsqBAXUwxpoCQMMqiqoe1qFgjLusibV40ExlAMns3Mqd6Wfh1h0xFo/pZ6BgS
Lv7TNwcqMwKEDYbYaK3/qXo82za/3Bxff/7XzcGcAh8PWfA/HFOfpupYL/FnfUqW+HxzkMd7Fsjq
HvXC2Rv1aarOKX9WsRmOTakLae1f3BzGX2VsODttQZgcuwLsWef68tNhHmdx6IxWDg1y8A5hdE12
6VG2dzw6SSTVasRaMoM/q8Lxz8LiN8rDZ63teVrxZZrx2wPzunx+4Bb/TT+Habq1qzu/fDFKihjt
7tONfvrzX/v8GOfi9+8e48tNZcQ4tgYz45fTQ/QJdKyRChR9MYk/279/qP/56yA9PE97dPSFX+pw
oO9jPM9aslWg3WV4V1jOMhVPf/8g1v+46M/FhG6iwz5Lgs/b9U/vlnJH4sV6HqVy+o0/wNDWosPU
TevQMjdeVT3nYbhjHv0RzdWRs/CUN+5VSnGKa2jJZD44n1SdvGsr6yqKvqWWWJVFu8LDs2iwgQmB
kGay72sIlxYzCVmxc+0a9sPmHnvN0spZRLs6wPw3J+wDO3eWRdctXEI2JmUuiTAg4XZa9+GFanpg
KvON0vA2GeAuq+4f6pD/9YLzAcIc4ulw0r0vnx99iKaYAX+ybdJpbTn3WYiASTn/8Cg/BN9fPkI+
eneU9MhNBYluv7/ivjkLX7O6BMlKwewJbDGvtNF0+6xCJP5DFfxSDuWFCL2rCLEeOWpXfSFOtRwx
e+VHDS6gmXAms4ptwLU1+ActrHxTSJ3StOOaixGPU824qth6w3xA5gDCVnHr/P1nxxWcGV+/DZ8P
qXOh+vnDY1amFedJkmwn6WymOdo3M9Hg2XrSGgouJKIkjnih9qzIEncmFEFsVlrUQUac7B0G9uVk
ruLJe6F4OPJZO1pdsU6TepXraKqNfNew0NGqeJWN4dMw54e+BqjThPiRcR/hRYucjTtkjEIQGKXV
gYHqwranpUuGilmpPSm2K5WCbs3CZT29eX7yQVDdbn5uEu/ZsSvM1hX4RuGNmLgzGb2Zmet+szJi
qMbUBFqtpfLCKIxbnNXuUg/ZkGQuPLrC5ie909D6D5M4+hNk5kxUq7Btd6KxLtvSfSki/0l3zs5m
lJ4FyXyzJLUmAt/IezFaNRa82W0+UlCvVm6bL1nmahdOCaehrJB1pRCey9F666hA8SfMAB5VwdR+
hnxIWb63WD/lZRpo+njtaivTyMdgsBqUmhNBo61GDM1i0kDszpdSNs91CZe2BcBoh6ShefG7kXrX
TsmcNHl3q36L3iDoUtxwUbvPjeiUzDbgsmsbllMMWSSuLIZnA2xfJKB+EaQmJzjSQs8nTmJcJhGk
v7FcljUSGs88diYItera6tLDrKXrUr3O/M3UD7z4MM75dmifMj/6rrebIhqvcklS23Xcg8ybFGDO
m1peZkwyjRRY2ziu9NTcnJc+euZuuonsMk6N0VzjOuW9fnNLgHGcLTU+y8hzGSDG69gdCKmxdxHi
PVO+uVJbVv24od86VkazkTTIfqxOtQXisc/w0iVkt5YsUe8H7Zj3Ww1xa5PeNTB1NR3fk21vyN+8
KDQmvxKfFgCLKD1HlKA2lFD0uiowCAytORBd0R+NZN5XDTH2Igym89hURKvcblY1DMKGVVBNyHWV
AufNw41TRqd2MHZRJG5nTSEiluADscbZ2cFybfBw0lwWprVJBPLrISIajbDprNw28toN+/2MBMhj
6dbgRxusMxCrxWxZ7JHXWkRlp2WLew26Zy2WKUCdQdV7+FarsGajWh2yDh8C2vLR6pZCY8qaPNUY
f0nJi5o+6E3khPZB+jC3cvu6N8kEykLSGIFB+t6iMNCtUm0WJUjkiXvd64IxY/Q9bW2VY7bA2EI+
lA7GzY/kSsLhKYtw3YY38VAv6mhY6AQxefZ14YOjAwoA4mCrEYztJ/6uR5NtMSFu3Ne5/J6lmMqM
O7NDYDp7q95DpxhDLvfvnea7nUGw7njXMTK2yVuYDOswmnamPq7clIw//WVWxdpqaBp4SqSprXK2
9EK9FV4U+FG6KzLCjyDUOAZEUvupp2Rv+Fu9XfOxqA6iHNbznCILzjZJ+eG5Z7EnlW43rOYiWdGJ
P2qGsdKN1zyF5MKHwAP2rLRi14bvqUwXcXQVtUjpa+sCQVPZdsd56m5NtClD4+6a4iX24C34773+
YBXJQauty9yyb7VBLCXmzoJwuYY9CF6d84Y0gd45h84uxJ+nSJCayO9SilioUlGTJKuSnIo+dJ/s
EZyM0vkIwHzM4bZDMsga44Bunq/iqVH2fgrrJfgHl3xwayalPXsukeu40JR0lAL5WD6WqqCpJTnR
ifXlWI80OBWqZGKe0fj/cC21zyiCAhbFeKquXJWBK0NbOvNF7qP91FRL0nvqPDxqFiKLLtklJnkE
Nr7V6JtN9rwNUhMVWQlKj9qhxJ2l3U+afLHUSVPVq9XI57GtnprU30nA+gWAcBKAiALgk8AmfTLh
CorDxNsjyghQtrsEQZYMSKNiEsgAfnTcr5iaL4ouxWiOY31mhzx984xx49TtMun4jlqgpGaBekGt
2ZMuW31nRlUwGeV64EYNCc2JWTE1/Gvsy+fuEsMVTgKWrbD09Sio6u7RLcj6LSlr8jc9V6fRgLze
vlRj9Fr31mqqwGfWNVug8gp3w8o2dbyRLnsA8INQCKdpWFp6vjRZ508dzRn4ibrsToRGn19ThiFG
gPd4WQws6UJ0VEjPYzSMrnR2SVZvxiJZmlEW1AT2cNSDOyddgnvHRvvle/0q4/s987mAxbR0S1yV
6NIQLoioDerJWGflMydLIbPdSHoa1o61UNG2BLGnWWIxtva6TMD7OTA+7XgVGuaxaPtdZbJui8I9
/uog4+9pI2ncwDNqBq5t4gbnoAPv3s1dhNXuZoSEqupm3VYnVCcuQ5a+1xZK5XfFjFC9tI8Nd5qF
mgzTAx/weyvK1tSIZvvsSNQm3ETzGNFL5xcizwN94vVFnGG7QafkR9slnEvApmr90iGae5zN0+SY
96Xnvme8j35JqIZymViIpW0YC2kwEJZZEJ+hWB4M/CgFWddthS0vHKBZaPw4zsEKOt4uRozmi2Rl
TOVG8UY2iPgqRBnYmDE0jMwqXEKcvvcs3qS1tahqHBI5BvCKObSU2J4PRQhftNFf66EIlGWtnXNs
nsaIpuyXuNVj8R0L5ZVBERPKt8Yqt2mjAoE/Jw/1dQYl0vK50r9ZkvhHzsm4Y8hcgd9z1FNWeVzs
8Ro62UoBq0RHeZEKQJ9jBS5Y5vu005+MCNU34EJN4ZBpi43fJaD97KBAkhcN9kPezYSIoOfTAViT
dRrP5yxqUrBz8MIRXCwTaLU17/tZXffyNUObZENMabTp3sirY4yDbwSirYyG4s1anVen+rzKcg4q
PVxJVqAxchYzurLbGw2/SVYVj9l4LDtYXRW/dW69D+aztO2Fat/RuYI9JFluzu7qDphGHEKWIIa0
UWKZ6+XBoyJvDR0i2PuA5FL3+F5wJSWM9lq95aiut0NcA8F669uX0rh1apQjWhN0XbLOLd4ShfvR
cLIrCxFpxxWkmR07uu5l0s1NZfkny+yWnR0hmhDGepAvmSvWWXyTWQMqxzlQlOQNwZp+D5eR669C
wQkEqG3fe/HahPON1vjtn53tf1VOyPbIZdhA+JyHKPZTU3GmJf7/lOP4WkBBBEho00J/GXx8/fmf
gw/7D/esUATq9BdWDKQqgyaWxu1LMjFhWbhgGeAj8IBhyLP5tTZDquRCn2H2Dg+A5uVfTD0Yvvy1
F/rteX/phewCLQGAumRb1g7Ll3CyXuPZvOYoJDK3sTnGO1qf57zP91hqbzUb1EZk9UOgzCzfaqpP
L9N2zy4bwEBpylPqAd2bmu5b7bBAw3HHd8qYsuSAjo4LuvieFPhQQtwiZqnWmQOMzkD5NQNuma21
1cabManWgwbeheI2dEmXytTabWA1ILvtqRAz2twhexvC/qKLgAgUmFb0BPq3LS4ikyShGiSHMbMP
97n9hoUz7noxB4jathMKiJrcOFNkGwPebPx91i4ijyI4pz6zIVQb2sa3Wqyz5F0gFgtj7aGCCirJ
q3C9dx1TDrOaTTmj0bAVC/A5W/0fd2e25Cp2resXOuwABAJu6VHfZSpTN0S2CETfCp7+fNQ5FbvK
djjCtw67HGXlyiUJJnOO8Y+/0YAeUGBpoZnJ8ibH/nXmPnRXWTjKiPx0DYcNjAaUYf1UBEQh5EI8
ls4obiLCN+4xtVjngbweCgnSenF5PGpiSRRLFWQ70j7bJrHrfj2m1ynZLzGVm6BMFwrZgXfZpqKC
RMWVr7454Mv7Lo9GZ8EEb+o4LtXY7hGgtUWKx8WTvv27HL7VtHW0GheNAWfah7ph767hZnbI8Bqo
3sYa7xqYLudlf8y5ASPmjFOIkvD8UOkGCx1XkPODv7UCn1YfDiRkq4TIrCweiNFVbLZyVyjhVBoR
XK+7PTbM/8VqrWTy6g6zQI6j4+KZV9YjA2oJ9S5DJhDS7lYHMaWDM/QgFmq6O4MgYzwakjxZh8NZ
bGSGLLAz8QbpB3rh/j6LMzGouEnhW0EoO+y1rUEYEJPNw1BsHz3OymK9aftyLrwB6+/8YuM01J+q
4QyTYi1yOow0W+dMK3ACuMlt6ST3xdLE9gVYXLsus+ldQ9SuDSLDSBgHsBdxfl2aUUMPqBuHGnvb
nFCCWEDCPeZ2uUxX6th+LA1a6Mgo13iQuFWreGkJqaTLbUFTg4eoeAraaS37aYz6OHWcaG3qaYiD
ohL/mWr6mtuoKscPO78lNZpa1H33iC6pJOhwtGZ7SrmT0CYlm7ETV8b90mYLO0O8SM40d+KQpMOu
EntX6UhL0l7LElWXXmxVrgUGKFZRCRwSKuOXh5VEmweWF9WQetJdglf3Poadz0B5L7Tg98wNBklb
t4V8bCm5Jg6TykhXjzz9aju6G86hO364jfCpSzUt6cLWcTAlKNhCAwePPjThs1yHEJNxjK2rBbZq
MficSBnQHJQpDBKsgZ9MAJQqJHsHL4NH4wpjF+jRCAC3TWMwiscHEg27ixtcwlV7THu3eHT+syRh
C8VFTjJ0CpMEO6eIyXZrVIAmSN40neahs3EQMJuUWHDibjqENAokrSGsWXHNSmd+1BcYiuT0TSI6
lyJi5l1tuqz07svNU+Vr6OgXyK9Mn7r/kFk08LsQ1mlzzUG9VA7HUg6SqjOVZemMJPlEjKFT5vld
jnigMnEhWHWleEoTYRcXMnVz6WB7PEHELZaLkrVG6zIROoCDZEWQYAG7cxldE4kzHY/VJnrtszzA
NmaWrKxK7KweMXtKGpMWhF9BoplKG3pJSsY41M2wjOwifpOaxzqtCQCuiAk33sI5isswXLRXmN68
pNXSfGjKO/Qg68EVkpB4VCh/kFr7Y3es78L2oUqkakXrOBrtUdrAfLJ6vEsfJa4TabVJNDg45dd4
B/ygZhlGESyZPgHScHenSEnZkCgxDAqTLLSZGVH14L5HiSQ8dC+Hm6VEoz8tYyfpeieXShzFYnOM
v3WFU6aqfG1xm2TRDkvNreKEMKSMMd7CfMKGU9rcFIpLMsnOzEsKFTFAim3LTJvi+xK7vipQxSaQ
qwGxDoWilpFuj0GeioFuka/kGvs/uYcbOBmXKkas10duUmXBQoGXi/d1Xq3HTEYwCswye4A4ABKd
vZgdcIUx7k5FSZrTQKejq8+bNorHXow/1ZxLqH0Bn55S/F4UAmW5TWaN7jsFLX3QW9QofqZx4cN/
OnR4edHCpt4U4w2kCB8GqmXmhVUXfywk/A6T/Hns0uc6nXqWWWV2AqraKdtXObkQRAgI+KK3jzVI
xIZTA0nU6ElLYCEE09wbWxvw+xL0j0wg+SiMdzIsSb1NXfHZeJ2MEXqe+BhCzQrq41BWQV0YnmCk
NFwPq0RUMvB506iy5udF1L7S6qMNy1VD3d1Kum2EuEfBodtU1Pv1Q9ylVbMN6/zFyEqsTxNi1p7e
eA85qd7LRMDN6+4sZTjU5JLJA3NtXPWzClnUVONaL791heCMNT3dIADvtLpbo4NK09qD1WeHAO/h
wHLjWWyZXUxK7FcMFsKIlrrr1yoDSA0pW5nTiyqCFS4hLSe92/RPO0JtCxl0JNLxj2Lvv7SuVcha
lXB6QIKyxAXn39a18+jrH+vaf/r9P+taZDL4HBqoJf+/z+r/UkFm2x1R1vDsNv6sX/+kgij/AwmY
EQLBrRJSGInJzZ+lLT+SqJNhghhUxXMN/h+Utss/JhJ/n1j87aP/MfH7y4yoQF9ZY2qX+NO+/+rf
uhGEJyD2RPqKP4yzdlZuaP0jwF8MWb6ShaVv8QFQjvyJ7GNy4352jjDFadp2RrFFNm3edZOU6KQ/
4zyHOeeikeFa6nY82PfGKdFaGh4d1birww8CmxqyFLcpyAV9pakLeNFNh4l8V2wn2hOW97lHSiIp
AhNQsPxTZj68sxKIkdgCbwGXVXIlEf2XpSEUUIKFupXbV/QjpB2GPChReE2IzVMJ2bsjnYfQHJZf
ibBCImFO2AW0c7jxScLRdKU3m5resNjBz2F8DjCXvsoFXenrKOI3ql5jfK5Gr58II8kuuBCYifr1
yH/CbS/j7UWWTwoNNEcQBKkathhBFwOpTAuYB8mtazf54jUVAoWNtt8yYkwEv8Mfi2k9+3OVfGnI
Z0rHGBBR39G2XJmXdU9b3es5ek9y43Zl+jJD7xnowqqR3/NxXS+c5CtptqWK7rRmJODMyhnZkn9i
EWYJxhmeAvqKA1do9ypeBF4kOBn9BdmbkSc/VpL02+FXNkWvuQJah3X0sZMuiMUfKsYgt1EO0jlK
zym4+BCej1J7nQOyxmM4+NET77cNTLT78ycUfhsww256K4RTpCOOlHq8OxZ3T4yWG4lyeQlHQxtJ
Km1DKwOPibR0hWmAKn0k/Y8cUVsE0Kzjp0WiSlDc/ap003Nd+vLg8IXA4/dph9mlLebcPcnlbIxb
r7hTxdNObMDtQ5mYPB9TRWL8MEXIR+oR1xhusJuxjJutAPdPyIGjsS2Zljh6T0bePkXQ6xlJkKeB
qtsKJ3luwVMCg1jAlF6ue8y16SuUIJbcWPfg0J9RVVIAs9Kwt+Mvq4r9IGyH0dUIDFKxN3KMelOj
U0ZmPPidYCqSLbM/L50a5wX5GstM7xT7Xvrg74wqSvzN5mhT56ugnRsu4+Ig7DBybz+VIeiepjyY
xgcELfZpZI4Z1WGCrPNEm5mlNyXrzfvDf1yWG5mrIW1whVEzDN5eKoyF7xbK0acD8Pbckbgify6F
9QJvXIy6x9AU67Ox2IkA9eg9m2ZNXF8HfPZTKa8N3zI/lE6ccKwSuplc2xW0QhfIz4bNfVwyvltu
jbuv9N4Dh47fpPid6lda3K49a/Ia7/zqcTTuB3DjPNlk0+OlIr1Eoom6po9X4wFsby9ELGBCrCo3
IHx6uJ+US1o4Mnpd7ef5g8U54SMN0dBEJY+2JnhyvoKrPaZ22lEDUCtwryg6LHFp6r+LL5k+hm1G
DBLdT6lGVvLkP34fn+DR6+pcr8BGddW557aoWEqIr0bQY9YpjKxrBlFYktKKZMaHfoZbMyedeOF5
/oeyW1JddBKYSnSGJ9OpcQfwXSHWF18n1YSr+jyG7nSSTjq57/2xoY81EMuOJ0hvJq09DCz5u3u/
3zmcaTAtkQ4j9eKlXzxdRbbQHeqtJaXIs2wwg/55a0ZwYAlXlPxb1oK2djt4aCCY7wNSvcTKX8bP
hOwUXAxdGYJ9ZS7h6YqgYHbz/BUer5TTvCjpzrnKjiMaxwr60OBW0yZ/ohM2hW6f3mpIeAwIS3cg
y/LWMrjVnUpbtYizRHxY/Ck6673L64ZyDrFZua/6nzQ93BeYy56HB9A6ZdUL8zAgjly1y8dOwJWz
/FCSbouKDmsiB6z6rV08LWMiwpR9aKyPxCC09WfTsL+it+icobVjUrHahgtlPxf++FzJxuuTAIiP
bMkDbKWf6MdIAX3iDERysGoWbB3girVdqqQbMF680+VvmNS0XjW+ZtJJ4MB1NXuihazi/SI+9Irg
1/0lf7rPxZWU3JFOG/VZekrUQwe0EI2Ym/a0F2CkNCcNgc4GJ8VaAQc3kRqTTHliNK9dxN3/eT50
XY1LOfHvw9NN8ArjyW0WP4VCU5HOA7UT9jn/zVUU/jaqjFkE2iZ8+v692EqHjvSPVdQ//f6fVdSS
DBOopYiqYNPOQN//Sq3wkV4seVHDwJp66K+kqMUC1y/uiWLoaMD+UkOp/wP9FVk0P9MUPu9/5CU9
f4x/xgf/9s3nn/+liMIYpU7CdJxpUS+JbDPp0Qn5Uqx9fwBPq8g1JASO3Dti4+52uWltzgFoG2Ti
9PtmvNBEtLdlZxsQQtI9KQx5YiJ5jzZYAW4ZL85/Q4+kj+3CrvC8e2Ch5Cxn1z5MGgyIh/2uHO4B
5McKjZUjdGiy3OpDM6NfQt+d6NTbgm9c2ndlW7uMdZkDz/QFtm8rWy9flCOzYuNcOL93R+V3SQhr
Ptgh7Dkdnnn1HjOqCI2vnb9guHXfSt+Lg0zY90XejUfcyih9Xtqf+2yltaW71AKb3OzOJwKKWeTn
H7/UfBqXwkEidmLcFTo8oSWaJSj41nCMr+Px8RGdwqN+Q3udBqMjOt2xecEV2cs+GlwOsd8bXeE8
OM1HH0gXhSzmOWv5uR9rK32rHOy8xFXG38Hp60IdAaoDzbErTuWai1D4zKm/5ZO8xZJsL3UmXteX
0Mk+m1W3inaYpAl4h5FrLx8FX9sU/u2TcE0vennQH1u5SUoN/JZNdNCOk/fFDVgXW8E5PMlrTy1K
3FP/2X4CExEfHzqoiQ4ClIjWXG5UrAIdXIVcPLvXEEVAgZJf9ZjsiEQSZXuwpdXiqFnpq1gHDzRy
7ab8Dd1CsfUgcqZ15ITfxi6uSJjurzIp52TbPde4sBaDlXmVh5XSnKMYr8iuU62E88pafBLSfmkv
LdzSC4bRMYmSPZ0954AZmyf247vVcYZujCOSb68+Ke5kMSKyGs0vf9VtvhZza3m47x/HfI8ugqTu
9tAHDUGH7Ro/RjLi4q1giYeBWmlFbDUZnS1xclAtTPEgefhNrXH6F5zIg13tdPZhjtzrvKdvkGSo
bbkqgQhlGdabj/GizVlCJGPoPT7iE+BTuFrYxfFzvu+PJ0u35h9G5oFhbmMTY9hgIO35SFrg4RES
3YYUJL4kqXllCCq6+pv+hrHk06ku6spYYW2SAtg0zpIYUuygPMonjg1uc+h1J9Un8NNWDkv7Uqza
Q7mPbmGAr+V58MafDicAc9qkF21fEQRNpEPiCjsiwbmajRkcyt+PM1mEL5CDIBl3xMhXm3xXHNpT
F0jb5tx60rb3klX9U1vUABc0MJ/dpmGaRSthRkxoHU7zbsu8Pt0zyjcXu+cxCiRPurU+SYCkiNJx
2eVFJ0FQ+ak84mYxd3efRBsme4JLibxxDHciFNT4HLeCmRxEgv8kLrV6QgPZ4fVyK27VViP4fTWx
aKbWrFYSQXYQPbglhZe7CMOs3rmfxq/qjRRcq/dL/7rwHpaX2qOzXIGoEEm79FoIJPNfXZnB0or8
YrVYh1geENgJ188gThXPlE8CtUkXsugNb2i0Cafnutlkfsor1QVnsxdEb1I1EYm+i19v8B43SSBv
Kx83Ya5p6WaWeFbsEBNRM5ZNrOhYOsXCmlZEQl5Id/0Kv5XDYzv5RE9ue/LpyD+0MTZ4zsGOa2GH
w7h0HbakHG4NvstzLfnaug7wx29GsyHDzuvtPGjt1n3Ldug2t0bw+tpuFIJMM+vAKNaiSSK7c+ER
Kem3K/VGqUQya3/F5W/XsRflh2KX20S277l5uHwj3W+IooTU5ls/07rnaf36ejrTKiHhzSJ3e7sZ
DoD2D3Lme7/aPlZPM+IBImOXhxdvBO40QaHpF9nyhy+BhFeNDERpLf98gujzYDw2g62tmMXy74Jz
xWIHlocVv8hBTSwu9EU78mr/SVIjQ3fYYdfcXhANn1dOts1Y8S/9nCBrWJNn8Ip6UgIS1DMyRPcU
YAc2PRzl6Hz20hcdIZ7vwpv8sXxNqYB2oGv8/H7Rt0wEGpxh3tILPeW6ONbvkp3tkgDDZ9giJOlx
VhAOjMONLziLXTw/v+bb4h1LsuD+LX8UK7gZp/az2BruZ+URCcjIuPD++CSp+8mqTtxsVawMt98A
89Ubpvbjq+jMUcLYIJj5m+LhzQRX7Vv8wOLVal7HV81UzehKj7cJ2Z8evmwZvJJav/1Lj8MgFmwc
VpFdb0PrYR5hT26yi2ox4CE1F1TOVHZzdixd449mblnbG1bjgYvAG45IQkxjTwdhMYoDWWUgzT6Q
Hig7X6M/tijGMgRSsb/aCQ6SmCbt7xjim11q3oPWLTc1aV+n/CBb82pDqaHvIru01I/WSo+wG+zo
kH90m3pVe4Mvm860q51HILuyef5+W67mcwv6FMJV76idpX22fnxiaJzOn4tgFDIE3vCYKm24VO+L
Q+QWrhB0Zr6trrHbrIE4oS2fv/H8XRP9xAVIvdrDoNDkHHftteKxWe1IBz7HoJ0WL9o4Z/jr2SrK
VPd0G+boV2fK7LmKPshERJbwJc3C12/r5qptXslld7G6NRdf0ancoMB2GsoXRznKHoB+sAjSH5iD
B4TTr9JX6xqbdIsbPmOFlXFBhG0DMDW/oCQw/eZrxO68lbnY7YExgNlxTwNQfP40E39OHRJOOedj
YIzj0+UQ65zq97FrN8I+pJRh1BVMm//3qype6KbhxzsSHHC2OC72k6t70W65VW7Svhls/ZhuDJ8A
Gpud28qdD+mXLsUt2BQ/n9t4H+4i0s+wqvJGczzPN0fPwG4cqv/SXm5/8Q9Z1QFnuDUrY/D0ezcu
GGWs8bDH5G9D7ui8sCrnHoiYGxOlahk2eGv2WV2jvbjGzkszjYAmLHJTDz6oozsMWnVr2t/pMbQD
7w6TkkyFTeePfuP3krncLo/hTfEm99ZeJpYscswDMZ62+jSPmi2sa1f2aNMJKOt+6422F9awYSUw
u/umcfKNgCWMTSdOJJ620ck35iTWIGz4syqJ7X1NrhDckiczzkNfvbDIKAvbhQlQ9Wy3InBI3H2P
UEVZPvlBWBfr6hpmQaRf8LzUT+k2fRGSQ3Qu9GPS7Zkip8zi5ANNeWYwfplTzWEkzSl0L/c346oT
98p85FiPrw3tJcp3e4FTzVTYwgAt/CW9GpBzEbIIZqpTpDriy7AbX5e/xQdw4/1JRGblRjrjJUbq
ThE6sFqb8izF61TBjeRX1yDRMIOmD+wGl2F3U76J+BN26uAlCs925yZonpIX5i1cegwYl3ToBhkT
GM1SmKSSvcBXTXcS73HFflNSxzPMUxdKKQ496Q3PtzuGY2MbTJ3ZphYZekwocRw/Z7+ztQ6T6a1a
+YtzNthvBh/SX3xrAfZA0FU/he/uCk8neZrZOWLGA/Nmr6DCooY+xb/sH4zlEpDE9i18Edgcvlr7
folObes8Ci+TPeKidwS9R9fmOJyq0zNzs/q7PNRzMOleu+J8nZj9NSo3zNnbTwAojBkyRllQ4igb
T9ouS0jazW4aA8kyuH+Nu5Yp8SGWb3UMB85hgDXB4f5Iw8OyIBdWcbymIxzQxIrYLsdVKrvhTgvk
U+iEp/GzeVj9LVxr3GoohTxQoVP/FOfCBb0ISGCErc5o5yW1qtDS7AH5mp28RMo+Md+zxGOYTagz
erFoSy6vblPMFla/VijUiqW1/CD6mBNZ42gm3f30/pW9aE5BbSn+gEKvO+bGlMSCla+VM5a+nuiG
pu5+cKftODCOfWaTVvMVmfueZ2NHLya54uqGnqHfT4yIiKyG/rcDXiNShEJGcC71ObSNE5aq5X64
NXiWclDG3uEReHM5hWvrfI5ah8cxiLaRk+zb9Vd71ZyL+HKKAw71/tBsf5abxW4ZPLy7O/mpLf/k
buwA5lKMuVC7Q76T5EeY7drLg8x/lodoI39TQB/jDQMccT+4Eug770QFyF+wYDWa6WXxVb/pePjs
W7f7xbNpzu4mY9Vfrp7ujFhz7HxjgKB8DCdQQrZBly0UGrVtnNMgUaxLb1GCO/SM1vP7srRjKoAL
o73XjqT33G4Dyo3W51Dzi1vpbj/bveGiFqQjoMZ8+nDBE2AScKaSep6OJbM1DzzJVmwl+Gps46ht
Y0snRTq/Cru5QG3Nbq4sEys8GJZRueFZWoGZrkTyBg+6DVP9Cl/Qn8kXTmijIdrCDphIPEdSUnj7
LTPtn6XTsGOioG7NYa1x5hW8gPmuDS27NVWbELa9uJK9+qv5xSHfgtZF72xzHF6XDg0ptMPVkvOb
E+mVSeF7aofB5AP4G2ayYTROI1DswpXkNuzXnSNbr7H7CmbO5n1STdLgLvl3HRQrWCOe6s+N9Q+E
4pNhDfQ4uT8XVMmZYobh7FckEhO+YFuv+f+CtRb2MCA86SvcDqYQzKc5IwtbCu4vfGpTX/U2hDVq
kX6Dbb3MHYZkQDEx2UtPtt5CZ3CSwzCf2zbW3BzIuRXZ4E9HokGtcbR5XqiZOVn3hVkeMq8xAcSJ
KI+cdp9fiK6iGIIRiZjf2rPEg89ps1fs3EUyusPspLKAJRia7hvrlnGO37fambQ6U5m/u+UW1tfd
bvcAa4MnmGAWh/qivLJE4i1TDrs+FCv1c9gO3mItQY85MfS32VKqIyaPtFREvT8DUsyd3NV6lx9M
1Wq63m3tlL2068un6n72dAI32QOjpNyOzM/H7kHdG1sXDAJ9epKXyPlkWO+SCBIAEwbYHltcSofd
9Qf2SElojr1nVKCzlpQA3cgqYuZClQzt1KERCxYWg+fShCboUeP4+huWYOga7YX1UXszVAhyHJvl
6vmS8+dJ/J4cbHBJqh/tn4jr05vXwS6dyfp6z03RLlw0pux2W8nhvc27nzoc4o994kA6cQ0vN3Mf
WrrBMNiUaKQPQAfmgufgMLp/AAebaWfwFO6noN0QLsigdz4XXSYL59gJTql5Og1c3KV9FWBJmsla
JJ2+eXsPry/vua8EdWay3/G5Wqu8aF8soItK48IDzljK3MN9Z8sYJboD8euxaR3aO2HHa6c5PP4R
0TMQhLVb2nOeu3QNg59oE35X9N29eUntZQCplVN5845Vp9m8n/RD9iI4ygFPnVW7MpyWm5L7rT+t
fyarCDaxF/rvTzqQpV3Z5IpZ0QuAaSBsaVC+SJo3iQDnfzNb51WGcc5HjnOpSZ7f5mFd05P6Upqh
P9iye51MrwkOkzcXwBve3s0uq9QCf1gb9oDnpaVa12h7cD42LZf250dzHmAPBwqLDYR5bqgsms1+
6XNXPngwXOXzfqT/t5CpHVX2a4TPoBywwVa1BWHVumbWnoicnH34vtdphStLXVdMwPwfyeLTcB45
knm6yp23iTZxkOw2P5Pd8Mr7IXdPV9D08pcmLCDwgbbnJ94Y29GF7yHuQ/drdN9l2j0T/oStQp9z
qn1rRe8wezmfzo/D3b+v7+bvhNfx9/HjaTGXooqygXfudufBvAoYzhWTM23Gn34/J0fa9/20rvft
eXh5rGmud0RI2uKHyv7M2jeBcFzN+UntT3R2kHRcTH/OCcwbNpzFvltl5oLuST2jeLF43L6gxKzy
QDiXG9mZX+lSunQGqG/D68K9naRdbDX2lVu31e3FjguwOe0HcJ3YU3n2r8PCnHbCR/p5Ks/UGH78
XClB6VTMt86S11vCq2YtucePLd3d3PH+KAEdn5evT+zEzIxvRH99nhiC1P585IcHXKq/WT2EQVvy
NxwIDq3+DXU6e1W2rdnSvJbfuzzNz88astwJDQaRkaZwZsvnILT1G4Nf2y8tksD4lxnDA7Ike8r+
zmxEPAyWUTVp76nVWfDLDo0DZfiI7Fw1+S/Gp2bLgO27f29WCYVY4wuBzu+jLKDFXJj47bhgi0jO
HHoNHnmo31b2wcwKoOpF3z7RpTi9K94ah27+0ruGGbTrHNh0EXDNzcL67FZvHKOmSw6LuS/Y9DST
YVjlEFS2osDbQFTLHCo//Tj8JsECtInWcq1+LjYXKIM+K3SrrdUNUp4rI5K1/h7f7q7CPhQ8nkDE
kwnQgYwhQMLyQv0GwsfACedDNlfRGQC9rNx7YRfkcZzrOL47ZYgDXfSUe7/JWlil/khziJs+H2Fh
HuutFty38jqyJRrmbcmO4KvvCy4LzyW2/HbOg5Q7w/dgft/NY+X8Ti+5BZLsft+d3wYGI++SbxMP
7Z3o02Cu8CRmjHi5aeZraImnmpX5fMuIpQiyXXi8PVZbaZ94hl+BN9dzLVJxFj54Jz76ZbTgwHE4
3QA17Vu5AXurr8C/vOYTkMBxug+D2NF8nBb48qmtrIAuAMjmPRjQ3AQANt3l+7zaIbiAe9gKKBUg
3gzoAXCIu8ErLw+eg8n9BJawKLKsdfHROYWjXlpXP+YXYy97wrneLFzoOT+Lb5iJgMadao4cw7j3
G2b0Ke1bGznba3p4BvExP48v1AxPXz7McPquwjcZJ2q/XMcvBmv7JT5SJUoWNWGxDd81tGin8L1S
DyL6Hbz5g/tVPKggyaonjZZKfWusDE9BYsaokQg1byRNh7tOSRb/yCQZXPHFHKzyqu7ooKBeMZbd
ZQPvrKOAeoXo+RId5yjWvUJJ4jyvePsgbktcfuwlNn0ZxK/HUbre58u50tYV8HYD9u0nZ4pYgJLX
zKeWdVPAexvynUnGI2c3tgKbjLJWOAnWtIs3GDHw8wqwkNVJKQfK5GQOJxe//IM+bUNztcWKmqfg
k1SkgpV7EBzVmUYr+c19jK/gNtrPV9ltnZ6buedA1CEn3coEny5THOgRnn4Oa87BdAL4iijrQK0t
5QJwdxS5wSPFH/aTZolrvgBvyo8TEtHMhYa+hnLFUr5TTPzZvRLLOIUIDs8C78jJXR2KC4qU4/Bw
IZFirszXV3fApdQ0LBFi6IjUY3sUz2yD4jcGCsrCxA//odjLd25Gu15gyNz80s7QSiZEoGgOPx7f
UaJGHs/oUv9V5+7gh3c3LLbLSPNpNqMNci9AYAH0hpnQMfzWoHeyrSODO8AFYxeg7lhHXhQ8YnOy
ds05n1Ekhtivoju6rJBjyVXqCZhYD+xf3/0VdHFN95xSXrBZAN54kl0e2B08larTDy+V5OaFPfEh
dAoOUpMRmNrZZvga983DzUFrJtHpSy/cGKce4L4D5xA85Xuu8unM2Xn84aBv0Aq6C0o8VsOS6qt2
jGkrraTVWNtKAxDKdww0R91KzUbbkvXh3Bd7NCRcuPHpkVjxQiNX7tP9HzCu4BDI5y6RPbvDu2KT
EGmptckg/LkK3fpKLOIGQzrkehZzixFmDzfbVI+1M+6Vi/LN8l9oNIXMjSzM5ZhKzBGZ7kBo4/p+
ZRVI8j704+C+pElk1IuiTT/0haaSVX6ql8WukaWdeheZi0DDIzoVuSnLXAfHHYejpNfbciG6sfKE
Z9nazb3ysH5aEvDYqYWNIJCo9sFKcMaSomAxUQc/631fLKH9hJjjwc6J4beIr5JBgld7jp9zpNa6
wWkDWqvQn5p2AdcEEEBF+ki8ofrHQL/ZUnHc6S5vlBVL8EgizNJThF6LAvWZbqFd4PWqkxxUIZb9
mAq3SPYNPgyTkGPh8VbjTb4g7lEqKJfheabY13RQKkKLn5NCS9RYhrPOyLS9090l80IXzCv9KZfW
/fYXity/8FaQxNls4O9EM6a7S5hrOj5GzF3/YUY6xHetkCMx8V9FK/9+MDOCmZPYQP+7+2UAbaYV
WliVP+MFsodR7vQl8KAb5vNN2VLTIOL9KHfphzafWb6xMXj4f0A7s1ftDC9N0184SrPX+bi4W6k9
XaMXDsrwmzWvf0sE175KN9ZB90V4rR6j78RAAgNnRyucqrV56PPfLrWKL/GbZ6P/FNkpKYGBa7bG
iWGXSJd4Ll+HzYoLRlLpOtkahduOXrTXd8PxTmfnGAFiTyuHLkDOhpNdky1+RdVV+36I0BhW91v6
360dmsmM0CsXGJ+qszXdv7PbIq3in9gB//j7f7IDyKNYLhURzoGM7wIOJX/lB8izeR4+GxKL72/h
X0RVEFyo67q4xNJkofB+f3Is1Tn8a8kaJXXwD5Llf8Kx/FdOCrphzARQhZCxpY4o6q/sAGGRDFmp
RbEfpxjzJ83mLleuQE7AEVxOxHGccVIGxVIsIFXKGTk5Coba8H2j5nDvbwTmeWJyEsJN1b6Jj114
UUdCp8Udlshm9YDGVpkiB8Jfrve/eGBV5V94vfztgv/DAysOspH3BR+7aDgM60rddhQcql69h3C1
YsCzziDaXhRX4UhKxZj0tsKJFhNkU/ZAx8XvaGRBTZBzneneI+w/IlwwHw8ee2MgLgwKZK6XnkFa
baNgyCxGxzqHrfkU3+8TB3oJeKg9UUfqTiaWpCRCmxgXJGFQmQMrP1qK0zRz5PjrkV3vQBtix4En
F1YjvT9kDeP29l2W33Q990LEHDVV8RODTlJ6ZewJFnMzx0S4SSU3m0iIiu+eESOi6KyiHkwlORU5
YlkJxa5e+0sFJUaR0EwMu7LqnfS+XGVLqklk1oa48FOdqRFFx4NKRaxEohfGPWoI0hZ7V5o0u1XC
Y9WdUhGLgdkfIrkKxm/R/ZK3ZCoIZrMHeURi+QlL9NkvZndA2EcyMz4B/KyNrEVkHOJO3KjP6ZKJ
wgsxG8yngD+40PjAo+KhWsveyvTUofjIq4sg4BqOIUFLhkeYP74xWvRTRCsp8YWiUp0UcSM/U+f/
cnce220ja9e+IvRCASiEKXMQSWXJnmAp2Mg5FXD1/4Pu49+yfb7Ty1MPetLdtCkRrHrD3s8uahSI
KV7nqLjqEn51iEotAIGxT607yZWPKaSM7iIZ72o/32ngWpoBLRuefLdz17WH5DV7LfJ0JRztuvSQ
xmtUjKLbK2bZXUw8UrRL8TsQ6LFwQ87PEP+YZBBnDvdGGVxBnGTzOGg7KLIsJ9B6uKSmeyVIcnEA
mbHz82ht53P2JwYknrscdX/Hbe+ETJCDiETMqS12pijPzTRudRzYaYGKjZiSNPDhDkC5iwgrS6qj
MuLL4DKS1HUcpN6yr2mm+n4d5XdTJFdWaFK2tEvXRALK8mLwS7wN6taggiuRb+KoWuQ2NgCKsnLg
8kJxYT4zGW8CG1GgCZEgBKP7WXOJv/WQEoJvdfN2PfkQc8hUw9fLTxc8J020GZxs3Tnjk8QPFBvT
vhmaT665JgeJFJJwQTgetgiUDglhww13GRSDIITfqpBX8LMPmOlza09W+DL16oPn7ETz1E3ZWrGU
9QaUvWG57n1iiRs+I1YBRMsUFl5c1APDY+9oC8+gGxjeSNZATW1vcze5yYb4xmpdth76yfWobDUG
ShbCUqSqMpkuQUJByFMkcaC1kb4Kma/qqr9zoxO575tBd7dh1bFur+40VDcdtIo8oVMlDNvCha83
494V1y4e5JxmTaj7ZHQfi8GjbnvVpoGTL3rO/W4bQxAYpX/rsk8yinA7lA7J19Uxdl6sIL5qHWyB
UEO9AUIKseddqN91DoqTwmcKTK/JiM3Ge5HL7GR1FnbzVzdiUpZc6cxtYcFP9lc94DX9o8zuMvXV
KAlexJCdIC70HevajMdnfUzThTGNBPu5lG7BGl8ajZX+daIJ9pJoF2TYWfjA+nLTUUjlU7Es8CCa
BGxBfgkLbwmOflHW/bWY2Iio9GzXJNpNPClp9qkcK/TOdMgpdqiaQR5IX5FqbG4ta6lJ7ZI56TFq
hp1Xa/s8U+ThwEdwQJm4L0nmHd3SvrULwAeCRy/Ln4y0aQG5NHMwQsIbLzsmDDn5cj513jgUXwIC
GBdTnveIqE2MYToO+vHsQM+3NU4aNSLo9nXEF9omTi4jrtYepXcemcsucvZ6KIAuZ3j2DfulRPmc
VAnrBhtg4NqmQXW59cEn5PetMB87ftiL1TsHS7J6gXcPkTWCpp3tdS97C8nD8cW0MfgNaOTzmbF/
Ksx+Lar8YMUFOQ4WZyxR1nGn1mUkk4XvwWCUuASw6UQumimvZEhSOTRoOqriAl6Mfx5G90r29C0K
rPZ11WY3nafYYFTCW4eB0q58PQfR70xHT6hdn4xswEV8AxjvyQFrUIgU7NQmHsz7uByuBkGPHnw1
kQeTpLnIEdtlDZ0TSlR+yNCgFoVmk3NedOFXP3gYfYfTQ+fTY32q2z0tw7jrfBgdBQb4GCe6H5LW
pPaeOJmxu+nd5jB25jGzoxZLnHcYvFcraj+7w9Y2WT9Pz0ZbbWRcnutC3nC5vgtDfZqwumboh2AD
kVwOjYRVL9fSysvtjdeZ50p0wA6h/ldcal53k0U6M+G+JXRo5+MCUHG21+LksUvdfWVySY8xaPSE
/E04Z4yfkyl/H+bLCUgQvktjM0I1Io0Ujya4CbeeD1TvuYF/5Kf2qZv1zhMjuBmQpIwzgJrHyfGv
W/hJ+QjSQ0BUCgloWeowlqreLq48NdSbIAqzhTGjmPJp0m+K2AiRF82opv9dvvwX9BlSX9sFIibw
lXs/MU4Hg8xMM3bCXV/WN1C2QFfQYnTpqRuuMVb/EyX3f9LpftV/2hLWM3Qx6jth6whbP1Z4ToRZ
R+lcdTFUYp96rDGB3vOc9DwQkw1FafX3j/eHmqv41VCbWzPE2uDz+PBJ/goNoEj+L4X/T6//Vvi7
yIIxbjl4pAzzH4nvN2Gw+xdk1hnuq/OpGD9xdg24APL/g7j5NL8X/gJHloko2HYo/8VvZRDR1vza
83780WdF9MfnwvOBuY9FU+9aU+Oxr/xn2XurPo/RS0AV7XJMBUTC8XYoXh8rEZ0bibTNs3a5zugi
CsS+T1CLlFWwjxBykJy20ZR3b8SM/ybvwiMJMgCvpzvtAYc+haX/EJXhUxekc6BrRiCuCq+Bcaya
jsiQrHylD3rpvHhrCL9f+sp8l/10SYrpavJ9dBpT95RLdj3NcKziEoMxw84xuDcc/boBxqbLficV
hpTKDW4jPz9WE775VCEeshtrMTi4zacwSlYVPF38jO3RzssDJLYMhlGBabzuH6LAeu6m8troghtI
KU9+W4ISL7uL5z3D6d60fX7x4+BaI3iABNtLZSMlFAXFRvwl6uKzsitcquAn5ZBvusFeVwKzPluc
zhDv0iyMReQNV4BMyJ8Mj37EcC8omr3oJdCcxC9XBN0zCmy22RjfNkxUJC6cUJNHi0CjtHW/VhEr
D2aTjcQhg0DF7uXJFuGV3dh4Rua0UW+ybkEqrqXfHKEcnAxoVsaoH6xZo2V+Dd1PfQezLCNYrp/M
TeKZt7ajToFi0l+m5AUGI3pq1Xs3rQMOwHQDauBmemttc9/q+rNiXgP3aCtIEVo3LWiyMWToOeYH
z8DAHCnvqHO6jFBPRPe1q99jT7zWTnQoHIfFg5DXUAjvc0277vXsLakdBEwmO+Z2WHQwzZHGIBIX
bElTnUlSnOAM1ZjVy6+Nw/pKyU3Z0cf0ARXHaBcwY6q1qtttWeZvtVuwQh/ZCCThzoG1rrvtuimt
dVyaW400h0JPnsiX2rQE1fkFrZsrNoFiiNuYC1M7Erq6t4HJkPh8TIR5acPwUGK9rnzar7L9w49J
DhzHcmwLI6r+Lx5U08bq8BNbZR6tfXz992PSYKBp2tBjLSAN8wH7/Zi0eN7xXDMFYYRic3N986Ay
BOE1M19FwKO1DP7Th2OSGDfA6bBaCHHDnvobHlTDnK/Hn0aDH9/6PPn5eEzWmVFFuWagBiZKCl2W
RbGaqSfQWk9Ja98GFn6zqT3GYfSoCvylynIheJh4JNs+6bZdJuAesUzVgPOM+bT1fedB0Ku1XXlu
8VPlMQqHMdjHmYf/OjmnqvpkG+WrEvXZnGrElOxwEyhWcOCWLowprXevgsr5klRY7rVYYfRPsjMU
5mUPm2NR1QCU4uwBIvI1RNzF5BQ7r03XfSz4thgNMWDOWOFtDTGYwZYIYqa/hh3pW6KZTkPob2Li
cQjxDNZEk9A4msvR1tdaTDAL7VJNS6V7bNmI703j6bryCTQeESuO7VVRJy+ZGo8B3Vmae5y5Wobb
L4KL1VqPSVYbFzOtWajHybWeVOUa1Pxn5ci30JbQISLwC9U2j7Jz1Qa3wpEHpaqjSSvn8+OP0EZC
UZ37Mnmz9ODU+cWV8sx70RUAraLPFPrnIgDUrqZNEPRfc4+NZe7eTU39PoRPiUR+KgEftkRtIRFy
gEw0/taCcDIZ7pHOYDPMiE4H6HtvbzU5Z2LFX4LG+NK4w8vYpa+pk8TbmG5UeCOTFCMbdtachy4t
lZGyzfJCua+hI9stJ/PVOIkrOJZY+1EmdhI75JBcB1qxZF60bgGvyJj6vXFyYKLeNkLqGXTsV82Q
PwatsUbDTJOs2yzkNKI7w/Qcp95xKhnO68arP8M6C6M4Z4LNN5uAvFMXw+eC0VJShNzxSbOrpSlD
h2RklgKmhmh9ig/2jKywCkuemEui/2du4vrqS2tbLy5KSjuIFzlmVbsl+LggATaEqJiNzjlwjLfK
zunTc/LiDJMsmRpntPtMjGVjGRDqbOw3iVUxHKjSGzcL38yifC9TSMwVVmor6uGAVOYhN4O9dAbs
yxpmjwT2O4XSSjXTWejmPQRN4mqqlm6XEKTcckn09sJ3yCWXvssuZW3ck0MBA0U/9Lm/CX36cQnj
3rBZv/kYJANZrkDpb0kofWsH9m2xPXsrGYZp7n1ujmzwXA8PgiK258+uenGruRZzaQ63f0veNF3O
+1+O8x9f//04hxrMfByM8T+H9sfjXNo47yxTmOQ68Jd/PM7hG9g8ciCQiVSZT/pvx7n1d16Z5WHc
E78dMuP919P8+zuXP427A68pSTbkNBdBzmy7v0iq1MoEZQjFM7aGeVcmUAVrm94EBRvJvazkxq6Q
B/ogAxqWokw4m35aeW356vjxWqQ2o+VqG7X9Vdnz5GqteHR9yRq0fEgKtSft99FTKZIWHxVSZ1Qu
42jx0Bf6rnQEwKzuwnj5mAxim+XZIXbceuVYrAI1nVgzDfnXUHvLpGLeEKXF9WAZsIyQ4yCiC9Ol
a4eQb+6c9stYMVmqpWhWhusftEQ+OVV2MjKbWlpE28Zg2pow9wjB5G5UCX9L71cy8nxSCpj1pA4W
mLI+xoO8FqbFtq8lN9da535wJPIQNTRyM3N4qmsOeyJwwCwlHjk04dHT8vfSCrZ9GL1nWXM/WuVd
Gdx3Crf54ALI4cTQyuBZS1j3fei//ssigAzwX65nExwesydWIablyZ+6GBXnjfBUVu3sVL+yDVai
Tbj2UWsGSYSQwrMIpzJQPwAXShnArLOCsALd1naNpl8S1V463NyzT9FN4F7V+XIwwTmN4wPzJHBC
eAC7+H0oemK17+rGPiT6TAS3DzkhFiuLgpjMbvsEZRJKVZpug7BAkOqXDeyajTQex75jE93G1Krs
+PPuVkvNQ8awPIjNRT2wV/Hj6FZqM/MErnSW6qfWxaGVv/hy1wfN22BJSJUgV3FgyzZdFe5rqsVg
W9HAB2+9fumw9FuhcbYHOoQQ7GtglM956SLz8vYEYhxE0u4CDYkn8M/MQ7Uc62sF6cfwznHYX1vM
dePm2W/kAfQ/Q/v0riFVHDgh927pbuupfA3i8i4a0q8pEUub0jfbVREYhIuQ97EI8uHRq2W0jrpg
B15Bh27kecGymYxtoaHf08Y7MjkeImJHwlIxF8UJ3wcI21W1yfgPQZXe6lq0nAY6DdvF4ORXqyhS
NAuNzyrT7Z680vLX2vAoYjoMXZU280LvbZrKBydTNyjpSeok6TJcuSbhfQnjOhJbMqdYRSRKp0V3
6wXaQTHCi8yElUK1txTQTHzY7AayZLZhcR14MdWNHpD2xvVrGmczTDaFM9xFjTo33HyT7y00ggIN
YlX8Fp2Ph6wgIW89bVZ9/Fa1p4IfS6+mbZny2RooZvEp/cmXDPtUj9hTch/YV9r/Nloxfrlkfnn9
90uGYsDxHO97TtH3nkHoNjEfdP1/k2t+vGS4WWwCJ0wLfs28Cv12yRDvPHuuPYvQDAN5wG8FUfwo
JnAtl37F1KWuCzbJLHx/OpI4c5gJiarcFUO8bxOBXP+TKs+DfA91MGM0u3/0Q8FnZuvzh0eetsf9
+z8W7XNgyM+Vh/nz6789FM5fnsVv1rEYq84zNa7+Dw/FPIOjmWSp/vfk7EMjSeSC4/FQ/PMiHsJv
D4X1lwsayWRAJ6Ak0Wn+TiOJ8f/Xm+qHtz4/Nh98+H4o00wL4mIX9e1D2W3FvBfXfGZvdqMep6jH
N1Nutcxgsl/lzkoUMGUEV4pweWp6tINqlgMZuClTictc+osEZm8aNZc6EDU8FvPc1qDgGhPm25zH
aZfTe5XGb0IEb2EMwVIpWyyLpAFAomFniwJ5oDRYRbH44gWIkJoIsVWTXcXeK2UPkY948wcocqmF
/6sDGZl39iJl3DMYBXrZjEFc4mLQQY3UTdGqziw0R3jB3ZKFYKnQvpdBoy+HykNcx5vlJlSvht9u
ZG3c1b5axwOCqzKOOcfdVwiHB3MeKYYKbT9fINxD3U1UIa0Uqb4UfTBts5AcTns16S6LuLAXi9QA
Xyrzg5tDW4YlEpslt1616NkuWsrG7FOtTS4Ms3prGrmC17YzYoslGtKvSFu1Q7O3fX/rNO5ZtWjL
8HdJliit6Z8US9a/kYoW08ckYSGABLKPy10km5XyMdjWxo3I25P0ok1tCyRmxlF22KbYGEKFFUSv
gyqlKL6dOus1SUyYJHF8EYVxYqmYgg5xj2HJJyc0nPi5rJ4H3g+TAlaItRvcVRCqXS84Na5/VOXw
1SyxhoJ7AcQMdyGMl85QvvsFhZms23OhrPXgWgjiiq+RGunQreemm5ur5M20mhM7RHKoGayRAO7C
dkH6kTFMbDzr6DZZ89x1zhFOIB+y2knh4sTy92lRJavaa/FbFqeY7X2KrENnWmbksX3jEcruhGdb
i0Hj1MW9Tl286PT0pk+ynfIh3XXJPvCZ9mr+luix5xoQn1ahPyKBrLypfRM93IjPnlzyJBloaC1x
LeRwLEwDlOaAH4eF4h99WBq0RTq7ImumhfzLYWnN3cyPbZr58+s/HJa6w0AOcLHp/H3hfTgsDWuW
QIFGJJeaZux7m0YvRiMmHYe1Fe/ox7NSZ6rB2UrOkwlh5XfOSsIGfz0rf3jnP52Vmc1kNuvRTkyt
PuFjTnZxjzyl1QwErnZaoRhEzkiUJr6ESTRHLZSbgRkOi+4G/YbW3BeDc6u13V0B3r5AMbm19ZeC
L1esJ/eOQUq9Z5ydhP2qAzOLpLGd3jbn2vXRp9qNXMgOnNMoHsIoh38x3saIXg4VvOQugJk1WvIQ
ifDGJkDUrFbTDDDXWo+U9dBiUa23h2K0krUnSiL17LUPOg5CJVKH6GQN2JHKfJtFeFp9a1VB1LLB
9Q/hfWh5ZPli51fxJ7//3ITOFw3EmjbqnxKv3g9Qjcc62E9GtK+0p8w2lpkWA4ETy0B8zvN6XRrR
ypfmtQZ61VPwN9wQ/hBsg17eWTgtazCaQvbkeEzPvOcAQnEOtyl/jm0XX45KbrWgPxMbeDB0/yTN
8NHXh2fNz8+twGVWlk+ZQBBPbNOyzIsL5/FnBrHrqUTCW7ojig6byt0bce2yC446PAqtezL5vTRK
nvQBIEGsr3Q7fhJeeS0KOF5T9+wVMAeq5hDOJvepnBaBhjKAAdfXIDHQ10iF23IysNxYxqe6nP+v
drjqww7L0XyVjfOlFs3XWxj6r+MQvNlspSstaBaJVKuwBu3ZCXGmDURPnFaXpM12aezDwuMabbhP
R+7VoGJzFPnJRQ/1bc4wdSA0r2ySVTDfxf58KyOU245c05LrmmYNA3bA4Z3hs01z0gLrh5rTaqC/
X5WcXzLtjyXnGdnJCGM54Qg/WPXcuJY5fjXCc9IwL0aBw7FYcTyGHJOS41JYWIJksus5Rl1ZTyy3
i3urn/f6in23k/cvZlQSR8OohSxwWS3zHGpBJsJ1oaWnpNXfIpRwqcCW2WO067ibk5JoHH4iq/qE
RovYh6Fd2519J4BgG735HoY2nvc6WdmDRPFU2PdlWz5FBSJ1oR6k6p6cwv5MasdRTsU6RZBmsrqv
O++m6NG1BwKv1xd9ZDwt273vE9/RmVzG0An6aGOhaw2CcBeIL1P4BXbk0uNvqopnP5BUDBGbKO8s
M26QtrnuiFmsivqetuKpNKZ6Tse9dhp9U9fjsSKksU7pDyPtrBWgEQrx2WDds3MkzOoe1mLOiFWo
+PHPvjJQjrLl1xm1Ubz+7/ra+nWfbdIh/fD6b1eGS4+ksyjnT5YsWGZk1ff62mIH41F0ExILs4r/
9G1RAxHUIeSPChupq2nOJ/33+prFj01J7hr/Kdh/Y1FjcsX8vKjhrfNH0cSxN7DMnxY1qUO9KWIT
IVUO7T5K3E2XpUz0BWlqeWW+iRY9Y+t7gCyBwKX7olHEeaLVEfIuVjPbe8wfx1RdmWAPi5RvfgQQ
+RqJqCM0m+LXzfvVkKTP+lz2MCSwtewq09qXLKgoyStUpS378ZhwiZaLBFGc96CGMVuRWEoYUOYk
L10dVzu9jjZ6j+W+i06FTI9O+smybhS2TykfyATaSljRUUrYfczBx+FpjPDic23BfmJpRpiNQwQ4
SEodZbMVQppYaTi6A+dB9xuupeSdhGvMZmFgUKXWj4MbtveBOb3qhvxMVMDtUM34g5ylKgo/0w6e
5ZBqYJMveZJuUgf6gItmZCF6F+QLeUgxO/SF6iIALlP0HEX2ThDb50xyU8WM30Prqm0UGWPEozV5
eJcodWDEKJdFmaeMS5EBiUHjfzScx7QQW5a7CASSAubf43xj2ZO+Ic7mqnC6ZyuLTz4xI12QXaGa
PVkjDAi3jIYbU/kwJiHea/5t4YX7dMgAp1Y1aFdrr4Y5vDQ7MOGDTF1yEMx6V6kMnT+tuKqSek8O
z7oUw95u9IUftctQd7Y10UR15cqHIrC6y5A3CjArV6fVrXUj3KkBAASejFSm/B642Cf9FMTXIcRR
AmdZloPzDN29Hqhtb1l3bYJXN+3XXuTsBlRoS6HMdDUYOCN0hLhgXENlPAQRAEk7Zgs2IiZe9i3j
ZSObPYyDr78RN9dxGUeU0/6lS3VwnKjE14Ej7mvLfw6yjDlUOZySOqYiByMaWt2XGLdWbWM96LUj
arlVOEZfbHNArdrtnUG7NGZ6DGRHcsko8lXs0y+wrcF9E7m8JSQIHvsYWY2ril2SzKybKWoe+yG9
oLpadT3gasSqyNu3CHtvCKVdB22Ir2mUd27d37IUY22VQlcJvL30p31mtddx9poMpEjU4m4oxYud
qDsROziH2QguBzuiOkDVu8h65pVNOuxKBRS8ibOLV8af0xg6G6NJ7i08x/GLab6YsNc6LVzV0gfL
2G+LuXsi1cdyUcOl70l5qjGxRbq+qxNsXhBPbfSkaQIhW9G72TW/0UR9SoJ8n5sgNc3T4A84gxr+
yXgPUZETUNZ4yNZHCS1VbmReVzu3RwrbkgNY2upICu5mCNTM3j42OoZA6y7wX4sufEwopdrkTk+d
TT9mV92wbcZ+IcClqOAJlvm6YTfG1PKkm9W+r8xNbEH6ghlaOfElmgPkjHyjY14qfGoH1123Bb1m
smIWsPAb/JVmuq8J5ktkvvQyPrQsWtMXrn22BOxsI0NtHTfYIe8Kemz8frYRdnQZGjTsSXAfWPSg
Trqe+k9/9L3IjeFJ2imTbcE8a/yfcyeLaeVPrdTPr/9+L6IDt3UaqW/X2Id70dRNkxvJJsadxRfD
rG/3IpRHnY0WyS36HHM+O5K+3YvyL522zHCZZelzB/Z7vZT4LxuSj2/d5Ef/Ye6UaEnqqqnYtaV/
DJBuoVw2TpNGqTuEw5ki4nM0DWc/MV4SzaSeUwiS3HpvCYfxB0ut1OIISNGopue+NfZTMTxanHGB
pS8yOV4K4W4daRFJBq0XaT7c/31RkSTQVIeiqjZl2a+NKl9FY7Cx/OgwxM2NKBz8u9isSUWLEvzY
nf1oknZSRuN1YKFvigr/XDrFdZPZOEbbz8oLVlUzrI0QB35FcpuUZs5C2T6TJL8nGnflZswbnPxg
G+wdJv3RJxzBiKOndAiIH5QrKDpL1T7YkyQaJzgrV2p7zabqJkZtLwSK3jKIt2Xmf55I4Ta6a+V0
W70EaRnIBhs5PRW18ka4m0mHDBYlFNZTrK5dCQmkmLFX5BDSoh9E5t3oel5ichMXWdQvrUreg6wr
F5NXbvzcoqENm3JTwzlMUGTaw4PhN7cjPsw4LD/nVUb8hb0bI+/kobxddW1zxZzytUaUjwDees/a
/BGHSLgW5O9hskFeV6HUMDUfB2JqcbnyI2d285nr8d0oiXppGm9YthCKlmyIxMLReiLr22TdD2R+
oRFx0Ypw+j6UaEe6WURi2JQeCfkhQzTelNgctoGHfLwQ1l7a1V3RTbDO822bw4bBUoWZMtaKXUgq
66JuMFc0dXsiqk+sjQllXZWjZKMN2zlENlaEuQ+lWuWNTteYQYx01iQNHSiJluzZLknYA3IvxZXu
2BcZtus0nUeUkX7l9O1XL/a+IHt4T3Cqs6376vas+thVoSKwtwRggg9vy33iIb2uhYXEsL8jnAOx
PvmIa5McuzWL6OOQ4Vl0Z/DD+KA3DVozZmPUgKcxeUvImFyRSvYcMkNrmaUVOBkKHXAzMzZf+Dpd
UvluW5h0I/CniZdtpnxAcjN9peo7OszrSuZ2veXf+vMgr59Hes483BPzmG9uGf/sY9g0rTnrWCLg
+TcdGfOkX4/hn17/7Rh2/uKQodX4e270T+DWt/aEzQD5Xf/H+B9RmsfKxtCFAN/7407I5F8hZOBf
o2f4vWP47/bjRx0ZJ9GHH50D/+MxHMay6sLahcdC6rTXSYPcp4hM5fCLw1Bj4fr9sbGjK3ov2DN2
DVgx8l6Cngc1ZdM8ac3e9UobonV9GaP8ovNErcIWG5Tnx+w3k23BxEREfNNigp1aNKfoSa9HQo3H
EYpHrR202RSgKYZlPQvQZGn274Wy73Mx+3FxPzxa4isZaDiHIEDEr2RePtaSmMnWxN8SPNSDAvEn
LHK1NXV26/o06IRXWWpbovjVhvTWATavVPLa4z4BZeKExXsVkydbwex0w1cUI8dRD85a5eztCimO
lfCt8slCKtqrll14+eSRa5J4jMqqGmGp7tykvrWL42lZR0BpTB+qYbuTzmn0SWeIbhqJz6YRL4WI
P3nKgm7Y7pX+hBtvMeu0XDdcNMy9pN+uW49AmuBKcI+oKVjZCnfOhDgtDRCmtjQc+tbS4VUVrvba
OoMz+0keWtV4iyq6DfmNTkG7nBpnkRnkCgQ2yUr162QANMLVVZQkII5yFQJ+tXq1aSNrq/fWLVOr
qzR4NkwYucL2+WSGKyEBbQX+JgoNgltBqNGXPgx9+5bbSBQ0d9dl0yYkK4csrHVrO58sG2SYwsZh
BvCDg/FG96obwm1d62Fgh07Ypg/q0k2vWz2/GxBcq5E41sLDyJYOJPlMQ/LZwGNMcYkazXboZGP2
8tk8l9IUaZ4RZb5GlJarlRtXI1GtBkM15zvCe0Gqt/MSboocSLRs4PbDomPx7bjTg+UUKHIZ+TXY
FaV2EwA5LPIvlfM5MrBHSsIccFp4ixaecuGMDwrUaZffKV2/uNhXNC5tjUSc0b0fi2Grh5BzUyKm
Ko0sp25aZVhNEmQwVbX2Airs1BQ8p9l+aj81KbBiJ5bboeqPbe0fR4Nuoss8qNHuAcHksk7jly6A
fMjtvkiBFkhnnKAyEKiQDSeSqD9JzTk5ff+5qKsvtVM9Cuvcpdi27fSp6+qdxTxVldn6zz6rGaVY
xCkaHnPcf9k+SP2/nNU/vf7jWW0LUmR0BDs6G93voyTnLw5bnQ0xwl6c+LM35nvJTAVPQYz8mJ0Z
euAfSmaDW4Vj2sEXbejm76wfWBn/OkripP7Pj26yf/nxrBaWF4aJYpTUGgjnw68KB2XWDhvN8Dbh
wF5vmB5UaFwl8Re2y8jLmY8k+Y3HSjYryR/sGIDA6hD2yizslpC/bjPnoBY6m1PUvFnP4jcpl7XF
DGYsHrMEQY1bMj+yGa0ayXM5yFXVNsckK6/bXm47UsH6usd6iNH3Sxh+Llxa6LQg25sM8l37t6vT
uCfLEO6JGUYrXTH0RpxAJnRZXflpCYIjC0924r16hXxzA+c1kSujpH02ID9XWQHFNK8Qwbjqqs3o
VPmGOL46GXxjvIK1XsZ3iEk9eHKTKG6+XRKaYSZvOtfZVoo9gkJFa2GqILJp2wRIpfX2E0uQfcjE
152/vwQRrzP603Ri1QhQLgQqX8y/TL74SZdvRVA91C4qVxh0cliO8zGRvHihvncna0vu2KoO40Oa
RMysv0prvNeCbJuq2F0O+ImHVGdWYQJGKVmdZ9FZ74GV5/WqaCMWwM3FrCs4TB5zNL0zbmRCbZuj
do0csJIBJjJmi59bJz44Qck8ifWnG27IO9xl862h91cqUA8tkTENw69lb8fbTEu8RU9cLUsLxN5V
eheoBjN09tmd5sGcDXFfeGjLtPtMxWvUShtkROtQ5xIn8MMrEaMZ/W2pAzQLmlUTJ1c8/HBWi/XU
mZci8S7IBQ5zJiMD7sXUNks+lLB95+RaJcUp18wbxZ690bOtVfRLQwXHWSUQuy9BGtDc/cd1/4f6
usw5msqwGC/rnDT/cnihHPy10Pzp9d8PL5f5MuoiE1/dP039t0LTJQwWjoPr8hdS4ZoMEb4fXkhJ
0NuSBYvhjy3O98MLnYnLn+TaDNHnrK3fCnwQ7lxI/lxofnzrHMsfC820bWeRTA3RybK8VdVp0Obz
oFuNinjHYtukAQhUEpZFmmytON7mBBinHDhWVJM9Eq9yBlF+YZ5MYHCNHRwm/Jx5wNSgTR88wxwB
5lnnALl5RIVkZumnPKi/hB2zQ7MCoDzEw9nI2k+El9pLy8XvbeLZqm7wcJBuQl/WZLsMf2lCHeJs
Bk9qi3LUj4bq2X+VQI1TaAv5One+lIx7Byfe+iOoFHVigLhJkMKI8LXRoFlW7/2829LhhyXmIq/c
/QidxoXgUAz6ZiibQ+/jcMzLVcHsrMxI9MuSVRH2p759GfiimHxhArhLLV8gpuWLgi9UWpxsvl6t
++6Fn1gJIwHFQspXMODsGTLnkitxcbw57G/aeZPYS7661fwVHsxjhdpSD4hBqLOLQBpZeWBuI0JZ
HbLpvUo+u0Z1dhvzZVL0qalAqkM0Z+0nOw5ocAfQiZLh3Zfewqi1la9KdgjvYl5k+DtBjosFFOb/
cXcey3Fj2dZ+lRv/HBXwZnAnaZA+k95NEKQowrsD4MA8/f1Q3WpJVP/doakiOiqqOpRUkkzss8/e
a31LlZpO/iR06QJHgxpHsPVRyOgoZcJZMhOindFnEU2NmsZFVcOM/l5Bh0/maU1hxFxuEcaHDqfx
JsSSszSnnkU6WuLBN5LBRxklhFUJx+8M8oLoEMk7clcqYh85q34GKFJxW8PexbRqEfTHoCU8OER9
Z4GxLbq30EiPDUkf7qwoGuvx66TpX7gAP0cmDJFBI+8odBwiArivIH9invP30pe9LjGEexq2ZcRW
WGU7rLIlntgWZ2yNJ7bHgi2yzkIkUe1TNG+XExacNjHdaUMXWs4r6L7qjhVCTzdGn1xk9Z/dvzmz
SIMiiCaDDu4/jzxN/Vf1yOfXfyuB7l90W4hAaLcsNrY/S+0oZeQGstT7WyXyQ/9m/oXBy7Fmvg7a
yL/zt7+NPM2/8AQwDUXl4iALdH9Lf4kY5dcS+ONbt2Z6zA9Su96orDAJZb6thINIw9pjm7xHlnnR
kvJIFM6NrOLX2GhgwnmasxKh+0QW9mpMuKQUkiO1MY5mlcO3ciHwjgI2mVz2MBpL57lP7Hs0pptu
8o4Du/9SgeY5MAFcCqdwbly9/GI6NSK2pCATJLRDTnl4OhV5P8STcispxVFRknITZTYPeEdkluyO
RlreVWmGimXU96q+jDpw6wLoH5nRTZedRrV9KFvZspySHp7TBCIAYZqVXoPJt8JrYDm0l3djhq2I
9Ic2NEjF61dlwVSx6EW4TKDZJIp9UZyB23rv2v2mTRHgRUSTcZtXzrUSI+FPHAmfulq0XO2Ujoj7
Msemk7QYQfmyYy12RT8p4cpsdPlo9jQ8DdYuQqoQshBpPbp5vrfgSqs5LP6CdqxxxNpMcwRtvXMn
teaM6G06BraGzi4q2T+m4DyiWr+UJba2SH3rDVZBeSM+4rKRt5NL6L3WnY2KhlbPMq6GA3jRPFsJ
pJGp5m5FXO2UACSFG36Enb0eRr53Q7Z3CnbTkRC5PryPE2jcSXpTqPrc6EE2CE0GtLiwrsd5OmiG
uQc3oUmWDBZwjSbXrVX5DoQ/9JoA+2v9th5KpBFeHoQ3WU0+gVIN5KR5pVbxTsBOc8NeMKR5HBh8
BFp/qyA2rID9/dH3R9NBkusalo2UbFYa/P9XLqrKGuSXFuzz67/VH+cvg3JBWcMn/0nq6/zF5h+Z
As4mQrwAVHxvwVCv6fRkHs0RMarcLX9qwWbwG3sXg+seKrbfuj96/6YF++mtf1KAl7Y6kHkfZtuJ
SVp2G9TBawqfGJWNYnw12mFfM3aZlWyrzH1zw1M+jffKiJ2NdOZXRQOTf1N/uCNERkSWPlpZT39M
64uFd7ytzGwzBFujIM7DjK+0Jjnl2JVZtffwLMYb7JJ9mK9C1Tg2rxkidN0nXNh21+qwbarqkAPL
TvRFm4JMv7Wdh4kNhP40oe4dMC2hPQPC7uq0IOwh2CpyVt+HNIgSAGATRTvHbS7m8OaWru8ETMQs
ed/mychTNR4qCxyoSNd53d2ZeYCd6OSavo0DzyDyO4xOZvplTJVN23+0+lqB6AnNvV+rhIuVZy+9
k9xwyEjq8LVDJgwgkqQOe/RW6Vimp8YlS707kzrQa0SoxmU4Lczh1CjaqsEQkhy7oH9RFnBx1MUN
fWbY79sp33itfSCPz4FShCbBbF7ioV8bve0njKNEfmpqcEylxZoeT+jKZCnrWtFKy0LfmHYhXqLO
NakNcCrDUz25N6APtJOiQgshMCe7VfvywozWTLlrWwGIPY2R3N//ZbTqR1jlV7N6Iz+Rj/08WRwB
tKPEMIetxNhVONCgTQHBUnIKeSTYxKiYyPPCougUk0tCvNwPX7VE7mO8lYsk3DZXQ+B9TRMmVQeH
IWlNUnhk3lldfKyV6qyXFdRX9MqR0R1El951JINk99UgN5ES+VB7VHXTfm1pkZT6fajjxG8Hv2j2
ZchsE5VZQvR5vOy96z+7cLnsJhj8a8iW/tuSwpw9aZ92xean138vXGwm8D5QmLjvkZX8ffCFvEo1
UUqxFZ4nYmxpv10duR/iBbAoWJ8kt6h3HeqmjQ/+d33uEE9+7Zl+etefro2iTCsp0UFsQ9QrnHx4
1GHSgfx0yWXLIrForWPEwgtRTEGg2T5+IMdlzzMERYlkLa/eqcU7/6IrR9X0+ZeZQPzEP5BuSGeX
BfvaWZWAsDk72UlES4JhimMh9mpwqLnW5Tz/ycbp1pN+O8b+EDv3HvKLwLzpIW/OKLeV2vudsqpF
sedJhpHFQ7RKnYShPlFLOfyqzkIEWvqdxLxNjmBVc1USV+LdAHW6kszAtsDG9vpDeyfuypv8pj4P
R3fv7lHf80+xc/fkb90ghkHCBY4MdWhhLoNNNvmFetYDLGErCdkIfAd8sFWT7obURKlPiiJ/yt2w
xThaT2QGnMVxEKthuI2J6cqQcPqee+8xlY6RbJLvZOdET69TIEwINNNtEUJq9ROareCsA/pcVHJh
EvZ0V4yoMD9GDOSN78DDmiMZGnbfLC4ndiEj0ON3/qOYHseiOmg6YtUzIa8a5oggOI9oh6tnO2IT
25wcqGRIyJqlKJdQtQJ1kaTvSPElulagu+5ClksYdWXF3XdNPwuScBFfBkdZAlr0h4iTjMvmUo4h
vKXyYDTboqkfoAOilFrY8tYgNgDLOmFYePZy79Lad5o4eLjjxbKzRpgJX9lYq+Wl5ULNvNPwVpax
VUZ8/8d8rqQLK9nRcUvHNzu5qIeNq93O6e+x7mfpHQyQFbHDbLLUfmtxFDDzgocvbhjOPRqkXOEt
XLB2yuHkHrV8yf452CetvTPdk/5uZAA8HDgva3ENBfLK61fGVG4EwuM2nW+wp0EhmOGlcogDv+qb
iSU+ib7Fqn4qmpshwSHZXpUtmdWszToQflxIpbuotJsmexhI2mp1c1lwcpG0Vc3/01Axky2GKZE4
uHZVOHfajXmcXlQUPNq9vlW3ACIHpIVhS1LMcE2GQ4bZhFhm58WZ47wLCAACo365asNdY26raCsw
tORPpUN+8Kq6L4l2eBnuVWUlgKb1sHnQNLPQiW5ZI4mXath1Tn8ZGIAGMjpOugLyQYBEtlDNyci3
9jY/dGJ2QaaPi9jfn5fL2x5NM5PNZQFmZlzUxkG1Vs5bdakuLkjHUAwX0V8xzjBya2WjDQQ/Vx89
67pRVT7mzTpTDPZca12i2TPwXRJtki0cF0YnOInqVDJu2sg3fjZKtmGjtJm0Oyul+2ZT5fIIeQNH
F4HiDcKLvCEDSeOXAqBO75cqvJZsq/BtBs2qH8W6yDduCpD8Q+4T3djQgChAA3lyPvgMBcXFOwEi
v1TnYNE+SKZE3n1DKgKP9QciO4L0GnSMi+ZLqedMbxhS52s+w6b1lnx499qLyA/ZuAzrJ9siIGPa
9C/hfiQ7JKyW6j1KcOC7cJhrLmBpsrZUrFy4YDqmsjlCiHMaf/HSpyQcrnLb4eFQ9FNFV8YTqDwX
94Qspe2w6EWMyxdl+MyMnj7cL3nA76FdMykkvmmfEEzV6DNG2vwiP1Idjxg3mSflRQPSqaHoX63V
1MeiuooD6xGl4GGA+Z7Rjy0meG7cAD+84pC9gnAY6UGrBqn1qtLJ/4OCGC/S5B45xvzHPOBNyFi/
TC9cK8OJm8xLV50SGlFQxfoeoAQKyCIjYgnLLsIgBlcjv4ulNy7bNX8mcOovKrTUHtEqQGErOcPW
CVfeihivNPX2w/SEYDP23QQxxmKySp+gaG6gZsuS1/FOg4cWtD/PMcdTCtQxWLWnnq5V9Wc6KYS8
vryGdeRQjlyiw5gGsk4Y30Ri+SLkHIr8MsjXseMszV7udOG80McgzJVz5v2Si1qZH4xJWTJwkhi8
rWPteTtVvjl+9gz2c7gTzJFIsk3H5/YynhuGU9g4cBmnu2BjmXRlpKwJ5ofew8g4i+9ycNgzX+Ok
ZzX5mJqXlO8mtTZjuXM5ZZxwL5wHPVj2MMEj0nkuoiSob6NaJwWCFuEW9qvQn+FvFsEWzaVBjGNP
oPTgQ71LiK8O6cQde6c4F2HcaMo1195pkdTEeq0T5LSd34UEs9WQU+n2iRziuEyNLWEPnBv4jVWU
VVm0ZdPELbf62hB9cecQ7FS7fmtyBq4tkEcoUuDu3fzRLR5XR8uiEUPjQTzyf7qb6uDYfm3xPr/+
e4tHZ8fugS7vG8ri23oAiQqICwQlJoJB5mc/301dE58pFAN7fjffB2MOenvGZbOPGK7Gb+0G9Ll1
/bwb+PF9G58GY6DZunGq7WyrxohZ0f9BeC3SJYqmge03W/K0WKuKvQgiWgxBSdWGbh0P7t1kIxrp
NL3fA2SZpenRAgWAlccfed0e46K/4tRrNe2gTO2LplLNDZFunLLZaM5HVvdfc2M8Bab6JDPnKnba
Lw3fNZaPHJo+tRFw2UFtEGeZ3cFos6fWJgeRtE/FNnnAw4Ik1hD0LF2LoVC3c6SDnuvUJ5fh+cL1
EB7UtboazOLJKsPn0MGAmYO2EUH7ZDTuq+iUnafkV+wunxRjBMM+mPRSOnlH9tYbGUsngzx6YtiP
DVPtokPx6Pa53GiVclJCKmUNoY7CJ+PxKezOap5wbE7Twck7QkOn9L2TQbF24tTPsIK1LgFOzXQy
5dbU9F2EjBlZ/cjKzyjPpg0K1LHSnToS/+fq97HbvnVlBKHDChIf7inGXSdAjuINEEpIGDB1xl2y
WnlqGkKEz/iWc1gbWySJwaKstO1kQfVHVD4EySbEd71xFHVYgy+9Ji6hA20ccw7jFaMow3OeoY/B
oxrkgd/bYXzpQqBVY4WaMq0gxTdRcwrzgEjtLAZZTP5BgbYcaMJ2tEq5mQpSZuPgrlfQHzHsXFZQ
lRZRLja6Hs1cCTQjxpj4QnZ8hWZdT9Y2UAKbPs547MVw68SEQldAR8uM8s5Zv4gGi80Q3OoBTmkm
8I/ZjXPllYSClGDXTiaZdzjlMgB0FeLpwMZCnTjXhofE0lH8bJCHvO/2kt1GZsiFFO6dLotdXJQI
d742mFez5mtgaMf5wG4NWrDEYec1AfVX7WbjJNpasPnl/4BxivnVgOCkgK+DiPIqbAIBXPpilr5K
CXyZ2Sj4PH7cmq5Q6t3hYMS6t8mr4EY32Tb34daUiBbL1A9omi8lq7hNHpSboMCb+0dXXArenGtv
s4zAavKfK65porn4dKn+/PpvFXcGbX5aOXyruO5fFOJ5tfAvi9EPt2q0bFj/gVOAs5nlfT8UXZTX
KLrZU6AxQxv4W9NAe572fVrI/vTWZ+PSD9uIqPfyoRJFQaqgu1cU8RoBWVlYdnvI6WZd2v+gHv1W
M9dqEi0bsOWsVmgM441i0NJGAX4hQ7zYZb5vNG3bkU47W/Kwe4e0Hth7V246Xzi4fXgpTRZTcG/h
WfZBHZtzUFVXUlTtwiiL16ZUvnodN7i4ACdGhwZ6+UnPvvTupchPQ+e5bIJNQkVT0gsrMJ1ZYCN7
VsWh04H5qgm1Q8V6MAFOLmmLRyAwtle8pVW3y5UAihqQxRH6P1emi9GK9yJ3saCMNOuGr0w4VjPD
PJa99STTyLe7tADpxv0x1fK1EiUozPt9El2AwHzFE06Od5k/pn3awpGWRACbQbPM4UbvJltUB0bu
qm9FebkbOgxKjd4uU1jVeT1eKSPXI1MfvX0SmmQPlbF5iPrC2qZD/DUNnEvamQSWC+UGmGixbEjM
na2ypQIMLdqYBmqKQs+eoqx+FGMO8YYphoUWrZIkWM2jNqWpjr1p81MbHiy13OXOK5uD5761r0Nd
40rjWm9di3bcS/dC7U5tO4u6h5doSrmRgihjQbWwpLFPqnATWwOYkOLkJmgeXbAMhoT5qayakmsW
tlaYDltYgleuBrOpiPaeCubSdpSb0ItfFK1bTENzpXXalS6DTetxBJL8RfZKgD9IatZGlrhIW8VX
NLLvZLJqK+IT62ndGu4+ZL7awUZelFC8MS1zqdMWTLx81VNuhFFfAs7WP7pqzcxfrJTYOEwYIP+l
as30yE9V6/Prv1ctGw8lBkhWpf9Enn2vWi5kXsQ+KLRmRQjN5/dZIGAbjZgOlYXKZzulilIZ7qVh
sWNFVvc7VWu2pvxUtFwE8/THc7tq/L2V/blojR5NlFNlOPAlm/jOEyc+ivRD7iETFpM7PTl6du83
yejHHr4pDG30t6ehh/PuYYcO26dERMtUJ+cIHa90raMdd9cZ3A1DQ6fq2a8Nnu4mJ+BAdS4W5DVF
NEdhF1eRehdFhCOS1xbV3ikSX9Oxv4uBbCjcypiRHn/4LV39oxL/TwFDuIyLtvnf/8cP9dM3i9bw
x1+T96lC16onDaVDMhOPZJfm6U6aMNW9CQ2HUG1/clGecrn2lO5YjGyVLevBTvLj2DY8ZB3jCZEg
/oKdW3n2bR+3Z8V0TkrCZbnQMb/oM8FfU6TfJeCDXXtXALLPh/o2tbKjJvKPNpC7UGMANMSgBxTs
JXaBtT/RdVKXiuJgVfqzUQBC17HaIwB5DBN02018aDWAWGWcrOMMD7wD3EolMFdJNzJPVnrNvbnZ
1KRFdYvW2ahIPQylOMMS9pHMoN0tsgc9jo/StbdO6j4bUUma9KtNQ5cxLcPM6SMS3jolvnfp7J1M
maFXV6lFctoobtzUO9ZV/KiGzdod1GoBvTEHbylvg8Dc5y58O8JVsFTKIz33vWEybEq8TRfV5OGl
1YdwiZCoRPNiOO5GczGdA4wRI27aELHuUpmMr1XJKLPU683U5atsUOAiIxossMJVlHw3ce47+DmV
YlVLwMZxzlloQRFzGaCWFZgBg4AJpcGzYWaGAxHNuhKm9mLE00MQ1wUb6gRmWk9HayqrzHF2jsWw
VaTyejBUYAFagzrFmd7MaWyWfctqSUeGX0B3iw20PfbIQZiW4m0kCJVzpGNOYnkNNlkSV1r2fK+q
NMJt4R3TbGIDRPqD13acTCWTv0GSL+0CPokB6plFcGdo/UtpZl8kQQpSz2vfy9SNWye3dh289ZhU
WqTniwpUhZ5kiKf0aFUP9kF4hG7wQTknHjutikg1RVEPXEf2WII3Bgf+TA503fChQhGxGEplMw3V
TipZv+o1+dZleba2q8Hv6uIoTLHW+3IjR3ud1dZy0IdhKTvyNDPQ4MbX3Kn5xHOcMNNKc7nTuvHk
De11oakAZex+FfYh1LRaxd3KnMzJhl3QTKuhA8I/hbT6GB9nEXwj+wNz1A3qNHs5Q9aaQZkW1hg+
tTiYlvxSd2mgPCEnOTla+RoPXUvUDTYJRBt77kNLHtnNOEsS/uyzyeIcQNxD90tr/UPV+zfoejZO
v55Nn17/w9mExpk0LA3O2nw4/bim4tTC0siiHJnO3wupH84mU7dnUA0kfeyOVNlvYwxjZnPBd+ZY
Ujm8WL3/htX/b1fOT4fTXK9/eOsWp+6PHXWfcdeV1ZRvNRsc0QC4pSF/Uu9WDsvgvnzPS/15MMm+
rIJFSAqgGeVcWlHyUNQ6eihgE/1ZjUj17cn8VF8561blcHZy+00gT0Tjd/Sa4qofbgwoInEYvJZO
w0MC94hZQQhCsqnfrQLrtNkwpFDEqqjJb4zQgtivzDgvtvKQRWT2JW6/7DznNgjDl1Flp5M09ZnZ
5TLvGFAWXvSaw/bk+NlY2biOy/gq9Ma1ro2YXiSmDmVpGspGqL5av2AoWeSo8bLWARHvvnVW+xrp
ptyYQQoCMh5xadLA4cmblQGI+YKGJ6xq2Jx4E5mSrItQbAPEzMPpqEHTzecHCtcbKRw8Y8CCThnP
XN7LzVBijuE5tOcHcn4yKx5Rhig2OUHVpuXhTXmIYx7msPBm1rt+BhG/cnncp/m5NxtM4pyjfgKA
ZQoo/A1FYsgGmPXtzs21k0cRCaxq7RRfwRqvErvbjnOtySk6QlprnTwiRa8BNBTHEZSmnKvUQLnq
57plKPVupJDVc0XzKG1RA+7EVL4alDyGSvsQFaasNNx3uuV3A3uDuUoKymU9xqtcpyOuKaRDNhFe
T2mtdecNZvEt7femn2tvTxFuWvtlkO5TF9tPapBq62RUNpkZHK25fgdzJecoGlGLDacSMZjdaw+J
Bf566Pa1nh6VpOi4oml7Ew/5gnHHl9iSCos2FUmVjvhKBfasTdab3RTvUsg3JYL0jI7ew00IVhMv
QWieLS2p1SvUZNscV+3VyATHr0aFj8iksSNNHbe+Lpp+xMtFMMDSCbXkHwEif6juG40hDhEAjLrL
oPW/NuzMIX5u2H95/beiiIvQdi0anO/Kxu8NO0zD2Sz491LfncFY34uixVQXQTjhIv/s5b8VRRMV
k6qbfMG5aM56yN8oivhTfmlif3rr1qcF/oSZ3DNxJW/phjZOP7eThWk8NkRvtdO7KQ2YH961kKy1
++l57L+kDe61MiJXOHGf2rqpCBYCHxCSRRMQSytewcavWpPBZKxfCrNdK4QhjZp3hTPNN5Roh57l
ppf4Mhhk1pa8gJhfOVwOAgcVjd0sWwgkboZ7zXXZGl11XryurBtrNIzlVGD6kGy/dQZ4Xo/3jgbW
tJNTxUhkTF+UBrvxYJE/a7zX6IxScPNOMz04bUpJQ24QPke6XEnvrFTC1yPkQhri4LyDeyLXaXgT
ujpMdnaZNkF55GlGrSQNnBhm7vaR+u4GDZqobE0rdUig/JopXXnpom1/1ym3dZYupqm5dVBUu7wz
IzERF0Qs+quHULD+NqHCFPZhqJ2bssFMl6FnzuV1PezTFkyTFFthbF23X1ccNh3Yz9BNqkUjhD+l
4q5r3EvZqLu+KXc46g5KOfmKh+IIslnEdj6sqjsnKq7jydrLmoVPYofHOq/3nex94RkLyV7HMdR9
HRBfVw3lUQzkVOUgaCsJCfksMZwMRgi2vtkjctkxsqRXyuedNRkuDglshCdMy6LNr+z8izlNF8So
5tL06ntYi/CySpn4Qd3sOi/lwKjLfarpW6vSNt3Irtd9ySemSEMqlsgxidS7Yap9rbVEysIINIIP
PhnIG+pDSd5rMktQUWJnnXoUEYB+DOmaglyym0Ic8NZFLweW2QGgmvoU58OhYwyuTuZyBJJlB1ey
0BcYYtZIWde4ZPG78rExJm5hHfGyzE2KjKjENMhp2K1yG5jpXWsXC40eXG37dT08wVfD6eigVm+u
k37cES640od6KQyOzBqrohaCoj/qgt+GFx+TivWsQ0J1Brp1zukTLzXXoCybYGiYnFXZde7JteKx
tozvB+fOi2cicLXuQ31Z2c4JRTaflNekrfL3HBQIILIohlfVHnO3P3lO+Rr1zyPYlKarL2YM3thB
qTGdPdFzehEsmysog3Nnk7XyFCBnVdnRpMW7DVYr1Q2gQ+h5mYqBvGJb6Z7jAl2e0z+gICoWMOl8
KDB+kcbnAGyyC1JBC0jUduPswXLBGGQdK+GKgd5EFFZhXUlkh0QXlPPa4dzr4V06CD/XzFUopnVv
pK/GYBy0Ith0ab20O3NnuPDZktB3oLwNnYLXgrYjU29anTTuKForgsie+KGo2hdTb/YKuYZN3r/a
tUAVEfoNP/aCtWvSaZuJk7jwMnawsrmf/VhmC07d9l4bJEFEvi2z/jnCUrLoGuVFrWfuibZSLD49
amSyGiFTcLS2CgYMDtJNhTUQhGd64M6DgW42oTp+kuTbkqzc2DyJBCxQpOg7s721VEkX81SExiI3
quMUligku2uZuReldy5egmypE6cpSv/oOwZniuuZKhtLi879vx2ns8ngl+P059d/P07dORQLewKO
KPNvr9S345STdrbkExKgado/InO/H6eG65F/+300/687hvkXgzSOaMdVZ7YA6IDfOE45of/dcfqv
t/535M2Pd4wqKmmYwX1tR8I9BxthvZfu+ijaCKAOqZX6AutfLLplxO5pVJ+Vutik3rM2PPLNSVIp
mXgHwVoq95HtfdCknvu6p2YysWZmQFdfJ8wS3Drb9pp3wCe9TATOGjHejcoYrqza05cFrLCeYT/+
AEGsszYeJnK0ycfzpTusRZngESBo3o7PIvBu1crYSYvwAE7yGP1Ny9U6JEVPTqdoNYp+lSkOzq9t
Gg7rWpV7O80PMSP11DsYoPVCT/hx2OynflgNfecbYLqMBsFFLwnF4wTPEKHB5KBX3ggs8xooRLvS
d0HMWMJzGOZlU2vDdh0gunbimMr8q1KPQNMN723M9XfmCPdioGFGuXOGBrPMc4MBR7fTW/MR4NVV
oHx4zYeb67cy8E7wZ/l5uHI1MiVYJIr5Pg3mW2krfpRcM29aQEo6NjozB7xcFYs/IYEV4FCCPL+o
eybxc7KX26CqE3vFABGlBVu3Zllpu0eX+0cCLUT2YqOE3r4pkZok/XJys52jggxojUXaWMsW11zs
0b5PBjqSGvkggx4K06tZ3orbJofIOJhLwUEvB+chMfUHJUi+MsTaWS1nPc1Sos+SRtR+mXqppb4N
K7EdgJyQnV7fVpmzdTsWMYWD9aklAEw0oG9rYzVVoLpEuMnJg2QjQDAjLnwxdBc9trYmM0fLiPnL
y4gyxRx3kXveVQiDXhCWZcxCJ3oeLbBxu8yZmvq5G9PNWLA872P5kE3OcqjiACXXSsTDqh9Y95v9
Uw1WQQm81Z88VCFWChA8+HDuDwzU//NQhcXjLwXv8+u/Fzw8T9BzoUQROPgTPxHTAvRELFW6MXPp
Zz/8t4IHJwqjKW4GvixFipvFt+sDzHqcT7aKrRTW5/z1fqfeOf+m3vGXQ4qievL3zeOkH+vdFBla
oOV6to014TfzPK8yipfJ1Dc9oM9eiWoigPVDXRsoEQo0AzpdbWkVW+hS+zwvLkrWcfOXmbap9PJI
KvPGVWJyp0rAGVkqT00U33WEJ49pvmtzbS/Q6x+mnlZnyrqrAt8zLW2KOI+ct6D7aNtiHaCdT/ro
qJPMaktKZvOA92/pqOVeG8wHS3e3ARr4kcFw0TS3iZ0vVItkYR2vYneVqAUyTxJky5aXfLF0eZeJ
iqBwxFFmF+xTYe6bIYD9Yfh28CUzkVOJ4Dovwps0sdYZYuK8M/3WtVcW16ouHPcaqbTAAbZtEUET
pp/txcXU1XUHYrHp3KVNnFTiTMHCIzKF6IvpJcqBkEinAjyoQSR0llk4rTqVBzxwycFgmo2WgMZx
0UJXVVBdiBMiB/SvzUXyhbPqBfwRuHbecoaGsHUhT00rx77V8NVHxYBrgxRsQl8aB8Dw9FhV/TYi
dJvRfklcl9F1u9H8cIPCHwMKlXdU6W4HlJW6hECTZXtBzqMTH0AVXeWKib+USK9uQ97UFXjlha4j
2oaTrkuGV3ql3g+iJ+xqGg5aiDIDYW/CuFhV+G7ZfzA/MS+8gyuuwo9EPoHOUuWiHWzr3As+SFG9
rfs7wv3WnehNsntDmCiZUDallttI/bT7eG4fDcIhwehyL4m2U9CTDaik/lB6X/j+Imu0bkQQ3VhV
1G2rUXzk2oCBpos3ntfP/vquiK4aCmRge7dC9LW++6PLGUwkHmlbwydg2v9FdcGo95dy9vn138qZ
/ZfFzgxYB2zyfxqtvvVv9l8EN5gqNnjTmqlKNIU/lDPbdl3mMxZeeINMhZ/qGWF+AO8IQGVE/Fse
UMrnr/3bT2/9006PASifFMNJtlpvtT4OfBP1031fFkdKWY5I+c12xpOV9TtZmHvN6w+RLB1Eo+7O
bmFtxFV3byfjRU9sJEbqndKjiUhRUo6B6sc8WlP4WoSMWhk9e9CXFRqska3ZgEIiS9W1DB+pJIu+
rVYm97Ogf2/rc5VidHK2U+jMUd0jdckG2JOCbmMXM9p+lVu7yNXe0gE9UmYqxKx3PQquUDmo1cWR
mMiYAEOb2xZcJotxObLtapoJ7Va+ZEG40c1wiaBpVeiQvo8dSnpd5fJr7dqC7m3Kbhr9hC19Y8Y5
anKkrnamXZpoYFipbgsykp24W3Xm1qhuNJP0dm32aYSI0dH8TksHbxOq/qiFQRQsPZIQlENM5tJY
PQsdthPhnLYfBtZ+VJ51F7O61e2S9jQWW326cPXte80PYrFK4vsyO0aqt3Zr9+yuGxmvNa5rc6FB
Vd7mE0PqhxxeVTtCjcNL6jT2qlfERs2mbUFQj9RvgWV73KrVsVsY1k1DW52pp37sIZ1cNwkyRn0d
TM0KK+hi0oDTJYCmsMDXGN/S6N30nnL7i1nWK3xQQP1w/OoD8Iwx2Yj8LUhfR2wPshKnMrsbDA9K
4LZxfN11P6yYk9C6bcZsi0duNU4b071Ns5vKtDaO+tSI43xLUMgnb5F0N1m0tmyuptWLlah0bQ4m
AvCBRJ8CCO2EvZkMY9El6dqsJvpvm2r3GGKagLzLtgDfiy4WqXy20pu65Dxz62Ws4s3VdiOHRh/E
DJoimrpbrrmneMKqMZ5TIvJyRGkeR0vYKL5VE870wWBqEdqveXBVxZL5gc6h+DVV86UrZ1s+pgUW
7fUtM5KglQfdW5sRO9YkOujBB6Zkvg4qNoYKNXuIgICoIV2MHlMDRz9LxiHFUJ9oDu6Frp31MfX7
BukKGP0HpS33pKWvjGh6MCL7vZmUbRfDuO1HjyfFA+AqNrKpRhRJzdIcqgetr1dD1izr7CrpSHRt
8fk0k7eIWIwrisZ5atU64+/62MnIe3SxIQNrZhghc8/u/ILe9/+4O6/luNF0y77QYALezGXCpLdM
2huESJHw3uPpZ6H6VJSk1umOuq2IiuouSRSTmQD+z+y9dk+ObBkcfci627ochY2szf0rCeYxNszu
og1AjGf/Xqepa/bhuiScauqeY0nl5E2cLBScuUZgLdT3NJP3jfHRsKUYc6E9/Z+ha8I8bKR4Mwq7
Dqm4Pn5DvLTqy9IbVPcffdhwgCzDbBDieOcojf93w+8iekF9/Muw4Nev/+uwAQ2gLT5ieAZMyjk2
fjhsmEss0kL03AwAfhDL/AFSRXINNepPLPmfxTNeYI2hxh+DB7SIf6dyhsf6s1QGEc9Pr3tRl/yg
7zMmfyyqMYo3dc7wLmHxh/k0I+8PHexVj9LgYM6s4yeqq0Dpv1SNraRPKk9cH4KyveljWO60soL9
z+KrVKJhPS5OrPg+md3jLIhOEL4v+61QPwGm2zXskAZjUaNgFpDndYhqY0J70k2CN5nv7XRqx2AN
AJ3xbor6gUua6bU5qschKXgWBXYePbfCQ1Si2J4ZHVTvQV/aSOrszgf7CYgjECCMlx1o1o+iOMn5
QWXmMSTyUebcyutk6VCPPr8mzTPLvtlNA+wSOTiFaKDdj5i4Yg1majelp0DBP9iPuzTUHOTWxLjx
jVrCWlHm1za5gdfClK953jx0WQ02yde2XalT5Mt9uAqZqND8nOuljSetIA/6rVIJJ8l/NvvXXnux
8umpDpuTEGK0CGt4Jcvx7sz5vPMD1WPXgN9EcIKGeQU/XAWbVJAKZCSCa5nQCuvI3OSMEVeTDvtg
Nct16A6VeqIUTh//4bcyDSnTNInV1X+tGw1uyH+7lX/++r9uZQ0kE9Ft+Bwsg8iAn25lEuPQD/xR
//2kLViaXfJK8fXLS4TbknTzw63MJYAqDsHnYqD4W959hpq/u5t/eOm/1I11xXGTRQDuhQo0SEqH
S6aHj6BoiMK3VOitL5aA+wjdPagjyYPp5ghMvOoaNUKDvOgz5h4QkwfSA+N4Y/UmequWY2205TBw
pyl/EZcQe84poX+CfyhI7RZfLTB+UkKfBVJHxVHkrNdtZaiWuxHoERJ4uPCaM4jqSiu+tdyIqnCM
5xcinMJVSxKUUkY7ltdo1rCB6WVgR6W1lkkbNsCZaDUusPBoIqjPhYcACQCe3jTB4DXssJ+sUmtj
EGJYJIzeiwH+x7VpRVsPiMBhJaapqa2FTwJTNdDOO2X8zkOjakErmdqqSkPHGIJnq8E5UFl7c2qB
prwb1AVNskAmM9uP7jrLp14NNx30zWW43pSzHfd3wydCc649X97rOQi1tvKaIH6odf1j1D8las9K
xQFc8bwjhjF40vKtJa3FDBifsbX6L0jU9rLykGUawBMhO2kXb+UM5xeQS7oXJ+SD4a+wQYOqw04s
0Z0xzpeL2pGU1I0mZaePj0L/Uco3Vfue/lHNkaZTf5eAyDWkYPtqzkL0mxDwDMNcUbcbhrtgKoeV
BL0uioi2Agclvojms1HAs2e9NcK9lxdqq/AuEjjZwkYeR94TuKp17viJ4FX9rdUfBRCeU6mvI3h3
UE3xq9A/cJmJw2ibVemlWUjM0czWtpqPaRkeSpy9NUY+ny2u33ylFo65FrMvbJbcuEo4tKP8WxSi
wzLoXornZgzs0EdHFa6mEfuzQMI0T9ChxgAaeTp2VSnDsxnDzSoZMieyx6lyE4orWyYtP+vSuYq+
i5PCG0CmgBx9JSrJQircpopNlLAPLQaHCNEU3idD+jZP1PW+7ljGR8VuCQEy9fijNN+iYh/Ub1N7
S9Mjug3wm8kIhAFPx9YiEDcUUdTgf7VygAiEYPj9RqvucXfiSHfmroIdxveJDTsBM44Koqb8VjrM
ylXvwrNYrDQrFp9V8mJmk5unnQ0lZi00b4nEGo+YnxgINj2UX78QKCExL6+gWkjlqe+wp7LzLB+D
fieH5zgaV3P/qWnE3aWr2j/MWFjUiUEtDhJtImt12XjC6//o4qNCwA9REX5zNgWMhfCv9hEOn6b5
8mE0NAcgibWCPEjYWI0nd/cpIeq1jWw9icBoEb7KPavpD4HyFFehLdXvGUIjIb6G1XImRnZac+EJ
F4FY8r48QNUywu8F1LQi3Gn1l1nRKIlXQroN5UnAuhMPNyv/FMKDyYus59ohKnY1xQ+cauQCjq7l
bxV+R6zfBilgl3aU/F0OO0NaByrab9/ysIn3pCALz/F0jVXTy5rvOTVHGnmaeYIG5Rhj99TOe1V6
KjGOi/ua7Wipf6JXYgqNbrzQPVW9CZBfixQnreZGkCHD9itAOtk3X2K2qavnLubDTvVDRmNmFjW+
8leRbm6uWZgMhReMw5vZd7d0tN77efJioT9GOA32pRCbFBvwdLQprZyhKry4/zAKM7XZfl9q7p14
DL7Gqv1IkuZqdIwjg/SksD/mrdQ+eovECtkc6Md9sGjjfMob5daO7GfEtwGdfZfFd21QiORr1zlW
eHTz57FA8V9/tBb3VGTy9C0Ak0+d75j1WN1l/GFgxRmLFYOZHzWyEe1aaz7GgdFjaKk4OQpVdEg7
5Mlk3avKIFCw3w2Q2Mf0NFEc6VVn+xRLPgeGRfGUUEQN1QTdbbYXcngwSqBdAOhRdPUUX8pScOWH
wD+GyUfatI7gV55OudZS2WhLoh/JKTnGAzk6isD5tfo+9886BV9P4ZfU+nFSKUHbJcqW+AwN5T+F
YlicpvqjX4rHMbIjismQotKnuBwpMk0uD5OiM9JPeMGAG7/nvuTMFKZlfJdQhKc+bgINuai6VLDa
UssKXb8Rk/jFij94onB5sdSZKX6Zi+Y7bamH/9GFFbUFiNoFW7Togf5Lj7QM/H8prH79+r8KK9NC
DfonQW1R9P/VI/E7RGQj2vwja+KHHkn9v5gQUFiydPhX//RjYYWAChgb4iSGfEte+99ok36DpeQv
+esn/zUVV64C9Mxqz7xCPjRQCDAW5UxxjS30RajMjcsmS0Mg7KrHmXLKCQ/dDlYOmnpH5dGEjITq
n7Ed/zVd1WMVbYV9t4OtQ4QzonnZ7ogFPbeInlZTT24NRvgHYaMeWy9c+e+AJErUQ88xKXnhYcDE
x0wJ5WX/UEwXsIqSYY9M08qVpnFnrJjp5dNqpKUzH3pkzVDW2IJaX+MXDtaveslhQNOyyg7lV48j
nqyZmbvDHPZ5vvbPTXwIv5lE+sjpP/tSp8q3TA1W85Ia+d/GActG6pdL/dev/+tSX7Zk9AMIiv/H
SP3XpQ6VUEWNp1lMIvhTf82e6fl1LNTcChhrftYn/4HYQeEqUxX+bf6X/hs/Cfivv370hY/400TA
6gq5j7D/t/qmYyXOSqr91HAx5KvOzdt13cM0Tm1YoXTIjvIghxSHAQRf6Dh2yDLW9G+tRYKVv66i
YzztwSPntK6FuAmyfYtKJr6bAChYvuX7iG8w27BUU+bBlr6uzQ/ahGBaa7EdkFm5aj4zsIar8bte
HnTYfABX0ZaeiKrUd5HB7XJrnqav2qe83Saj084PCe5oA/rEhxA7EjgGpy/cWDoLKAPbx8zafrM+
tfLRkfVdxS0aOBmUHPQBpMSs8CZ+aet6vKEv2ChASF55uRa90pVduTq/R9GWjaAtzht5wdp8gEfL
xKOJzfGFOab+2j5DbNEPEvf5RdUPYr+xbsk1heDlji/ZKjhZkK+6L798MF3dNZPjfC5fgnwdKa9V
jT+xTu0lsc0npRav+B4F7jh4mXqqdKfv10m6E8pyHc6HWFXAdCF9tjSg8W9j5C0+w1YQT9LCQU1Z
xWVZ6YSOQHLiTLxNptuEflGWFSJtWVTuLTRpJo2NPnm+fyyLvWpskm5N5yDiyKRu+4PUEVmr4TJe
qZEBwoRGch5qIjMV8buyT5CJyEXcem0KK3A+sNlslZLQW7/cqE09rIpdBMkLOLXd1g/ZESQrskGq
JeFiVptgdEx9FT9ER5KvWv4JXWw08ZIueq3FPc/ERLrP8lOdHArwN41yp27PW1c1nBy2UQl9Yx9f
zOIS3gX5YBADAH3GBOkBsoVudNoJ7BfxRaLlIDDnnqQCzJOS3mFrpUdgbeJ4NNpt2gCVe6JBFddE
5Kn5LrToEg/pdlQOs+CE5/ADYI/lmdsgdbP6oPWky9VfPkKydNcp99jfFidWBDo4luFxlF1L+dao
ip3KdtxdR9mZTDt8nZY0OjvaZRta2GTfF9sk2CAHTFkPB15f7JN2ZzEoU7Kv+DRQd5vpWwrCKvow
5W8mwWcRFHc2rd5i15av+kxxI1/V+VS0G4WinN5vJiZAuqpOnp+04ZDpB50oHAl2poveQ+0e+rX+
HESvdNadIKwsUES+J+Lz5oNFf2HH5ZOvP7F1zFVM6q7l8R7mlSPPdjIcZm49NhV+5EySUzSumHvj
jOV9zRq4Cd1ypAMJvUr56pRPPXxMFBldLFti5RYEn3l0NlkuGy6wmLpHUb9rOAbVWyJejLfU9BR5
M3WEL90t89Skb0L4QpiCjtxy2CYJvoGraTyGqjfE+ylxunCTzw5ykel7ULzFwb3mnV2YJ92uDl4S
cwMoswpvkbUOarep1wluvWK06+48PbefYO4HlioCRieAgE5WbrERS925sO4TIbrKQ63hh8IPsKTD
uQzsAZYwekStGI52wlQOTBaQLTxaRKPpDr+ulQfTvNalV0grY1sVoKo8IXat8CThx+9d5TPOHtrC
rdSnufKkzvFPJCtq0SnJ3Np4ZykUtq+BsjWTlwZmWMUogFwQT6JVLghIy/Pb2J4z9uWxIyJ7YXki
k/qDvTijEKi5uUaMuQlSQyy0NmGMdnmVxBcIWIW21enyrTR4WxywXANNF9qtfpnLW/BhbFWK5wrP
8oaedgRG6N/T8Z7ycK2qiknsdz89agQf8ngUtXO2EP3ybwby0ER+ZFIMrXqVeX67Ygmjsivilgsh
Y+zz5pKFBKSvWyahhMPSO87kT1meNMNx6V7jBTzEXo1XxgW1ygq33SAvCONt/+w/RfI6CzzR5M6x
obO5OIq9Ya8NVwPkkL8Omu2YP5vaFnvBuEm7c1Ntesa5YknUCB0O7WHshdHnwPNvVB8KtmjmMY+P
g7UtITjJ1qMibYGn4qnYFTTqMZlbFs/tJT6Pf1hC0YVYbiY80gXJ014O1qzmNIlfWaqqArWudc0R
YHaWBxV2nVa3SHQwkpmxF6fcBXfFcJPxq0+4zs/gPqAGBQmNp/lZTUybiuda+eg78V9yzI/x/wWf
xW/cn8uK+xcz0c+HNXXKT4d1UIPjU5bDWnJY0HVUgQfjlqwtBM+6g2XIf6/OZsk5Qn9n/1DP/+6b
U478+zenlBER/yh4d38R7et5WodBZAQbgwnF5OL1XxWfyJVRKCM3rkSORCBTz//5uxp0Gb/5rhqw
GUmFb6D+ovVRhVhozYzvmiq2DlkkKsnCtMW34NynDOhXZu6kg7TiaRFKENj6A/fT+MHxmgF5Z6dA
8UxCAjeVWnmytCMLWhaeLeHYNZ9D4yWsN5VN6e/IEeIhDiFXKxxEg6O0a7l0mLXnDsNELcVYv6rW
CUmrwQ7JfqcA2FU9OXlLyivunqk5z+s62orMKsga7fda5wz6m5S6LLBT3TGgM5nnlJt+8KJ640d7
3/cWz23vcB3O1UVu1i3bDhPc53/73H5f4rHD+vMt/OWDI81HQW+pBRtNu6HkO/ZStVWUJ5X5Acck
r01fFbPKdrhbLXFxQvzYNakd1iUzgxJTZG1P7ftillZeQfKsDP9MxPcEE9V6TFocAAbhemgzCX12
VaiCBLNGNx0wGyGjCrMFjUNOlsg7RxqZoH+0FuGW7OgtJSDyrXY3MZ3AI5H4R5azG0u+AmizddMH
/cW4CDZqz3etestLUT2m5cWghxmI8hjuirIljjIwH/unfiSqgtQACP1YGnCLlDZIxqGzAe7z0LaQ
eYkrHsJtwsTxob+mLVTCwAuVtTjvG3+dDOsuPYidjaKT45h8QC6hxgX250/7aH4w2hv5lthRlmDu
BxRC6Edj0tcMSku4aitReUj3Rf6ajM/62e/XE0A4Hm7aU9S9yIHbkIqCWbhaGcf1GpT8RU/0/T96
tmCQcAkvQCQlDFroD0+F3xhCkeb8puH6+et/aLgWIbaG9WlhWy2Knh8aLlYvYCEUFIw4QrkR/hT7
0HAplsI6hEbtD6rpj7MFfs1AXC7i5CQ7+m8hVmTrt8/wH176L0sbK56SIJXCECcAhEwglJ0NHCRZ
7eXaFtUZIUqMX0exX5zsayjXJv6QJ87d7JzGB9LR1UUsC86u/t5IGyF5tPyjZXGkAR9sWiJiSltu
b7PUEij5XJMirahAsdxaRg3sBU8oVZ6J+2lmdjmXultrpUkhb2eGM+kvFQH10jop9l2M7g5k8Tjt
R45S2RE/SUgfmN6pH5P5oAy5CyRF0YFSlecwMS6ivp8xPA+u2n9LFihVtZoU9j84U8Ai8aoIyDWd
tGdswa3cSUdZXo/tdSygmEdkAq0GcjRb81V1dI3tilG6cQ8qD+SoYa7GPbKY/F235m1brQcBNJR2
kbtjHZ4njWhrwC4VYE7rWwJMHXo7OUCsjYktIu4Qemcjn0bpjnpvQh6ir4eDMTrZZcBa1XrYcxaR
dYOAnEUGuUUHv12Dmx/fM5EWoLA78GPj0fIdnQNI3xX+d2Pa5vpL6D+02j6J16FMu8Zbc25HGc0n
4DoShyJE6V5Zr/0WgTu68C1nCf4UkQBm8zH0n0vhILWkJVE38gHflb7f1hFROw0YfjHalwYTns53
S8QuSB0NZrSctSBoAMYeZe1UJ/d8eEKFAJrAGY7+YkuHAHmrKPFodowDk/CYfAuLyGjfTVS3CG8B
zy26I4RfpbFnEzKxonpsssdZvfY8y1AuTVsK/eoqJxdfbGxA18DBQGqI6yr1WImvom2h3Er53kob
VXX1auPf852y9H4lTWCzdIMzr2Tm59ccaekV46Vp3Mvi9yFSLOb60VmIHEowgpav8FkHEpOtFQDe
xHAogBnwq/G2HfdZeZo0rxmXVGzVzeVqT4dpg0BgGpzq9kSD69PoBk5K01sv3S+0iFVDO9xT0A/8
7M0bD5+1wn9FtM5YiCELrRFq1fimvO5dGTZtdlKnj5xQAYUhmKnYxXkqdrFvnZIZWmjDpGNY//DM
+k39pP+2fuIZIy/CEE1cJCU/Fm96HsYBWIflGP7QO9C4BU62WzhKq9ncSLTFAtWK3bY7xEriXUnf
ZMzBop0V6zG6ETVSDY8d6MvxoZcukBti/26SiBN52WhH10LhfzkkX7nlqVtj6N3zSTFpGDYSDAuZ
sqa44B8qDv4emFzX7ewBfGi6s/xL1+7qdGdQM6UGgrkDHZYofDPn0k14bzitY07tf/RZhXpU5MFP
uhyHBg/0/6gVkv9dK/Tr1/91VoH+1yU4h8uMXeZv/uuoApgN7FFk1o1HeFER/XlUoS8QF2GBidae
a2kZG/6lL0AbCgfHYhT0r9iSvzEGl393wWpEnCyy2OVw/OWCRedmRkKKsNn/LJtXfJ2rmgg0k/hv
W36Jpn2GtW7eDZ2D6zSlkiP0TXEFnuR98oToRd0W5b/s3f9rA/T7lyRZzP8l4oOJT/j5HoL+Muct
KsJNLcFJoa97UXhk+p9c3gqmuJLJ3YZmhKAlpd9I4YUjjRS1wiFjDGx056Bd/OHT/c1d/btdgYFP
Ql9Uy7Db/sBY/qCoiuV2nPRMDNkEO6wGGdeAu85FtE2Spw6E62aVnQi3JQWynTZSvl9INZ0TWHtY
KsHifsHT30QXXRi9AOxZBbp2p+sMl7YNVgFplwg7+piO+M8dQ83Wnb9V1rbuyVxyW/FSCrvlvq1W
yrdYuQ+IqYKVtJOOYbOqIyrQBftgcwx3NIUE4o1YW9fU8cDNG/WNrkgZtssQonZ7rAyTcJDZvgEa
rx6UfttyvA3XKiNa+hIID2qy0X13sC5qxqyUyWzAXpl2XbJjAXiXIwPNPLbDXQXe/Z/fZHlp8n7G
0qk/vcm/1Ew4jnpzlidUGZlb+o90ZGzDR9nWsbj2n4ay9eWHRTLSSvQteFjV9F1I3Y5JHhQNtMib
3v80GKGoBdNZbMi19QSrejJRiv6XbmsJ7fj3lwo7RKaMZBll/jJPJ/dK64qMo3jZsYKHCbcMjBVj
U39EGTZu2xPKjRx8MnNLKq+iDOpWbJ2FaV0VW6Z10hHGnkKDfY1yJ/mqwJ/3GFVdEODtt+RFfCY8
Q27hTADXEEhwRXeRrzNpm/Y7IQb97tSvPQhuVHojVPZ6n5lnUFVdwb8/0M9yBSmjI1l2ZW34t8FA
kTF4jajMSL+Pj8U5g/q7+c+f3u/c/gZbDm6PJYNJ/qM//eEWKSl3UzEDCw4su7LsfOs/TdVJ/NJe
RIsHh4tkGSPsqjOdVloJJjgkezIvIP0Ki2iPY4m2IHNDJNT63le/V5qbF24n2cNkj/Ejoh6Q3v7E
YADdxLYhpL3cJNJzlp19EEL/Q4T7X59AEj3Bbz5hk0aB2CaJzc2v57hktmqpzgEXI75/Lb/j+UY+
JJr7wMAH19wbEZv4ftFCEynJRRpdo2u+KR4b6lwRiz3hQVb0GoTbJGXwuEnMl1Bjqnke1JNaHnA3
MuDOTgGbO92ypfdKWffthgiAJZr7ETCz9cpMofKiHoypm1SuKTrDO5poVYYkBQYmt8tp3aheqhys
6YGJXxeQOr/LYHI1Jx6IzDwkwo4EW5dvhM136tlQL1N+UrIDg3fg8Ti4O3HXo3FH5pNsWNej7t7O
wpEJuiV/5hMt8PzMHV9aN3jXw3wjpbgIPDxV2vBZDp9Rx086bBRqQQgkQeDkOp7n54EAuW3fs50n
HuUozDcpZWKG9NNrBTdubqFB8h4WGvEOl2xF5cnYvFFtbXodDSf+JkYHGZO1vGfYumFOQgzlSil2
OTgpkeL+Umrr9LUK5ZVqLYL7rPVARAA7s4gasHlkgH2b2XAZEmtVe2Qiz3SWeXu7QWDJBxhhnfpX
G/8aIx+r8F+uemE/GW5RXuUXhgMjI5CB8fkmHS9cs8qZClVa0hcEnsrlFgybdo/OqMpEdVudZdRs
AuSGlAULelg7IDIleI6s+/hZZhvsX4WE2IGRiGTLxw7MNdaDDKIioBrzBNNgFdS8DGU1gb3tTgQN
67PT9rc4Ava/ovJG2AYBAylEAwmN4IpFEtFkz43oqukekX3TcgERtyyJbK3AlHnt93E+aLNDN1Vn
L1N7jjBkhFK9nhI2Q9Le7696wTz1CmrHPPNE1SmtFQbOfu/y+F3FVWsX1SOzfW3+MPJtFl+aYKcX
no5zdzYXQ/ChNr5UoMlhsJq73kUIU9cFdjgsAvU6IHVwAqlwExo0SCtL2YjCZ/UI9JJEcNhvw1bW
uN6Ag58KKOZz9SzVDxJ4YoUHlbqVnmHPrDrhprS8Pa9Je0Z0N/nb4bljWVFv9Ggto8eSLtPowFZj
d+TPLgywhHls9Tj4Tw1tMB+X5pLuA9IDv/FagDVQZ1ep2pnmvmURZ76wTeoCW2n4y3DoeozcE5x5
yz8+4/Tx1grwlsNdQfIECblon22kxFnolP6dy4dFCfokeQ9R2g7PM4u5caUMHg1kNrzynZrhXC5y
qumln3Ya73lxiZ5Bi1qD26ps3r4R2NC1+3SwpXEfR25wapYLbIze2bRyvy2xN5wVlDFRxWrWJcaw
ZeeRrpklKPMrsi48N8psK4Wtly4TxdKyGaTV+oVrkmmprq7rnK7wyPNhen5op7WAyc2NSfXGzHiK
8+Xpma4z0clGj9eSZB6Pl0R2tWU7WdMuUV4E5Lfj6D7SKjJF9S+Ko047Qz+qijdkLLeO0fDNJCDS
Nepd/BbuBRa/mo7leoXpV9KcrD+FsF9H7vVadyC2mdwq+E70aje021x9DW8san35UX83W0a3WDg8
Zt7+PjhHvPiObWiPD9BlkZexLQLbZ7AkJDbEqXfJfQEEcg/K9SaKcEFhdEca13ladOCPscfh/Wrq
XQG+msTLBTUFQeWByg1IImyO6JRtBOYI4Z4FXzQcFW3Dcggl3rwt97LituyE9xkLpelIzD2VVPxx
r8gqfxJSh2uCLBinodWHiCVjVq44yXPpWdEexXkn8KAdD4sM0ep4ws9cZf5eU7ahQshptPYNhE6h
xx9ZhqQJfqdQfE+43eP6OfOf2ANLoKrfSVoXqzvXUFhsyHOu/FtjZRsRdWJZP4fkL3DCWJhQDOM1
r9ZZNq8gBTmyXK3aFjlXdyHnRPRJyyQ9Z7iytAMlSZCJ5btB5rEGSt6VrXHP5i1YFrY5Y38u9Ee/
4Fx2zGYfQFAhyRhZVY7eymBCYEe+x3pJkry03hjNixNS97wMWFllL8T5PkmwW/iMLNmbBCdX1kp1
YRLTmG+9DJ98Q20bWhdl3pmUzRBZQv+pxFufTzsdI87k5/jjeQxlt7mHGINflkkK3tWj+ZEi/t+K
0n5SZQ/TMWMlz3g2Y6JvsE+Jw26KLgySaovGeONfkn3ERABQyr0bGHPt+5DxA9FUQrHLwu8VGgRp
7LcK0Q/qKjTOCqt29eTfw7RwJO2IoV3rP0ctIMLhiS3E3CxlfsQ4t7v4vOo8JH0s5GfYTNMlMh/l
6prJTyjkqL0hDqg79YUbM1c8juYovQ4AUAhKTI+q8GIiGVLZrn1Qiuvge3q3Hl6ZY0cPSvM4A7jR
a4hvTq2dYrxS8VvOaQ5bWD8PGIIoqphX9EeeJlVdMyy3ubBDmgN1E/WndF7zvOAPWNlT9ILMjmMI
/DFBuhOVH1Q1f1lsisomZo6EJcraggXXeTYDbxhcXTvWMvijmO3/uQ92JScv9X4cn8x8o8+3Bh7v
8F55nXYuxFuc7GcyFMOMaAeSJzT2bAPZIQpCAWxNuz5Zk6ndYrtly5GsIpip2ibq9nq5C+V9oEX2
VepJjyHX13QpT6QURe0kcpa/Ah0S1W9+80xQJa7cxjiKuFYWSMrGROnAprJnsV5+sXhtxa0qf1I2
8H/02Bsln/fzzPOV46sLxtWU7WuSWBJ3kl28gAHHZpB73Z6Vri89+uY9NHB4b8L2PWPx6EIGKmUP
hKMwPCIEhX8QMU5brocifPCRenNXDSz2o36jjIf6XWTb3wWbsmBz9FGbXuq/9mbtpMHjqD5m4NqU
imtrl8Tfp/bNsrzwHIhrANPCGUs9UU17MAlhwnoTGCef/s180NUbzzNTcRPZGR7Gt9i45AF3sSOq
74HuVtsYmLb/OJGsJOavAsIuQjIxXleQbsKL0G6ZKAUxoVj3kR4934YC48/DrLChABB04cqSzadq
cZJtNf1JHNkUr6RN+z6mPE6vPtFYKvSg5z/kxl607mvvFeifiIVUf5n8XWk+GMkDK5iixzuNWzsN
lwGUBbTj0GoeUfTkMVTKs6pdqHqpQ61iW7d2Kx5o3lk7Tf5BJYtuDxg1pC0L+V1125Omy8eL4rRB
tTI+sbnmgm/Y46GH9jov7g5SuEXdwIfF5csMC5I3231VHamYH8PgzHtOKyD0jpwTjeRvWvbtKEq5
6funYXCTaBOeqe6inSLYGfG8LMwdcdxJylkfVq1IObtS8kvLbBavXQuBNr+p+S1iz4sbXL9Mn8xd
m/atzo+p7sZcRHSjiKGtd0KbqxhQyddkfjUE0/ASgETJHbFcbskaTbDx9ycZeEF4GMEDP1mG1OCb
nD2ScCDLH3V6CdTHeFoHnIjLIj0avqPYIPZnlXNDcXQl537E0m9n8jt3l/TJOxN8BOd6V2pOULw0
5i6sl9Afav0ATQveT2Mdsdz3F0VUal6iB+oxCRDMVvYd3lMojPW3mSH1ElW/3FWLhAABLO+fjv0z
P6CgSc9Ws0fmlUBpXw5dUaPCZaDvGsYdaW013hvuZjsvmJWvOZ076PDVlZ+dOrvJibehE8q7VSIG
9mQJTj8ztb222A+CQx+f48aWv2dbbd3ONkKYApjJ1Kzi67jmm+YvvEeBF+e7ojmCC0m72/LToFbJ
CZQ/muU9Gp5rhgLdjdolGS88/iYg7XSOLaFUVA1msYktlz3rnK/5CHJ4Ku8cdnwUgmA4lXYOJzok
YR/IboDUJnjQCYxAmWHudDxW4kBJZ/+BRNwxndZGr3pny60pniksxQq8nYC0o7h5Z8Sv44g4KNmT
kV5ozhadCt6KygtvGclP/QeSkKjds5rXjVcRGNTylxc+7hZc2LoaOagGDBjIdXaTmy89uue6vDWa
V7H/aGscoLmt4P9CwsNjnIIxBFFwZAlbiEffeu6nS8njMwK2cxgRXWg2fVBxKzWk/aw1CHXaKtrH
ZODEW0kqrSLr1x1K/MZa4wqZmg01tshfXBxaYUud1wgHK5Y9EzEJ6yJ9zCjQJNEpg3LDd6vxtara
vg/WtU52BQ8dY6fmXN4bTt6XwbRn1YVhWifvGjNtjTbnEg54o2+K8QTbT2sUJ2HBzlPE2mJVBzCT
cpfEO5mgNWGzmYoX1ffMYE21gMO1a+jN4kM1tc6QVGjBSAGfEyfFx7qcOG2I7iu7YuuN17q/JwrQ
IWyorI58an214VM0N2NzkF9w7HAYmuZG5iEzd1tNfVes28LrGMu3/zzyWNaT/zYFwsupoEeGIMCc
lt//YeShy9IsZhOz/h4oeLMhaIWyi12QEjND29XNygKS/d9GTxpb03//rsYCtGUcSYzy8qp++K5B
F1qRSJGyKeLdrNhC4yKXawxHX5rLrfbqD+euvVGdW2O+L7AY9SVBq02zB3QUCYQF8kvtfCqDb5H5
YElfpAuspORtytcjr31KnvsI676k2wKkpOQNRiPgla9EpvhnwsjqUNxG5YmYA1BrtshGPe6xKKL+
QdLcawhv9JdIzXatyQhqQGwY8XhMngcaKcwzRKERfj08qq1CWfn/STuz5cax7Uy/y7lHN+Yhou0L
EgBniqKo8QahKTER84yn7w869kklU5bc7ojyCVdUVnET3Nh7rX/9A4ecF15r0I0qf1xrcetiH3gk
RqcNmSsq7y0D1FoN8PmYM0opm37d6znEUxounQocW0Fqe4FeRM7fzlNXYYJ7ynjI+dpcYIGiCWkE
ZxS8qEqrvSsa/ckrmpOJoCgSnkUSB8YjyLYX4tS+oFHx0Bp0LgV3acwolThM4Xb4KOKfsoBsv22s
3DGC7bWDdkv5MSj4bp2n2NXqDfJBGb2SFYSNAimHwdx7FBr3HX4cgk/MfHPqyAh3QHs07FxaWZob
1w5+JB1MwxrNC6+VDUeOIiYSjihlOaU44TzFPtOc+tGBUnTYVRBHJAfYeEwPhA1yAteJTdCfVj7R
9cQVCtplIWyINNMOuHW3jv8aE0J75K71Z3wr+Hbh2Yb+AiEQ4I2poxpuwFfiKQ93+qqFiFrK9owX
iHFZsPGDRUbwo0z5vGBamCZ7ZVwkN4XLI5F+0ZgziyV3KaWt+VUrdjjYWg4NlJ8L+vupK4A6t30D
yxbwhDxEcYFoVt9UNxJlov5ssXYsBcBofBU4CjTwnUorTtHEMY68L/s1O7pV7voWbZtTC3ZzW+0q
jiuShaZIX6h1xAUmG996DvmT2At02WNK4ixqQrgqsD+16KAfSULjXfFfBQLKO4fCFIdlz7jNnso3
mKj929TpQyomhShl9000onMJy/KOyo4nTdAdtuaMFeThCIeH38cDsn8BuBk8Dso59CT/sc7nDChy
AZLNFR7oVEkUd2qwSaDG4kBRTt1oPGwV61eGYYQ5i08QJFvpEXlP1xPNMcevLJLhWtkmt7N0gjzK
YZ3jcrwQMTtgzn2IU5IyXFZgJM60V2ubqs4SejRcOz19hB/JMmnsgJI4aLPOTl7aa/ZvcsNVnqX7
oQVWWtYgCrBIidhdpLEzHvrFecdxrDIDZIKqvVXqG+w9BZJtMTOfE3EFH2oy9RLmFRXYVdXjiuj2
9AUBlr/kKFgrho3ScG0dMpvtRtWt78fYCc527M30Gp/OWczZ01Av7c1VQFnUpa4FDXmS49l5v24F
GLAzepZi5dVzvIpYB8WOFjtWbJNdnC8TCEFr/SoOt/BLq2IHBZYwVoMCNl7lysni8iWduR+WpK0k
GAHFSw4Lgw2NDfY96kVZpXGliwU7sId2yblRS4vzS8uuDDYY/PMWOMYwFZ60TSjwAuVo2D5XCJOl
nR67Vu1yg8M7xm5hxGmoIX+wPSY+qNgdvXQJOqcsm3526i03z4k6gSULcEpcHqDD0/hLlufZgAbM
rYu52t1DYIqD40gOZ/UEr0kyHsd03fMhKtAlSTa4+muLBg6CdJtRhnl70HR4nqFA6clOk6E58qty
JNJvsZPK5wYtrD87Jw8jLexgEzYJG7sAaM9HvIuckqAubtkIO4qZsFaLnWhd5USVsqrkigME6hTG
F+I9NdlE0BrlxT4sr3pYwsq8VRfVI4dBmqjLgKJXrGjdcEy91uNb/3EIn9V4W0kxIAfV2HPFZo/g
qOJ3mVY7gCBrn5wziKjPyEZ7jGdU1MDhW7os4ifeCgq5XJ8VduPbKGaIl5gFR/mGYG+4abJ6wHEq
hXoRHDHomLX1MYXwJeKnYc3ZLNQ+qASMfBcYK9CL5FWpt8C3RnFnlG6hHmnNDd66SbxZgmyD3IiI
As/ygiwdpi+GtyRDkTqTpouj7+xfqwqgV7qP/QTvDPxinvNoJYUgOhuSYKXi7ox4INTec3lRkSLS
3RJbM+zNYmWoPN5fMlIDRnNQYYX4laq1JIqA5Yu0jMUSl5/uh0GZNM0/Lwdl1qcK4KLuwG8rqKsS
skrvVqnTJMsushu6BXMhe2tMWM7hfHxSM1vcp9bbDzXPF58NPxPbC1nBGoZImD+rD88j+UpI02AZ
eWv4obXH9HAdXMWS2wgLFLFVs/jI3LDj8ZX45O8/XZa+mBGaEiRHpsJQRZkO//nxmVGnWCaQJ2lc
hc/kina4ROKUPx/2xn0cHyxsacFC9U0nOqBo7zGeZ9lzL3IGTEQ/3g27wU2lJY+3cIrzarSuAnPJ
BEc0gbSm063Lbzkp+E5VQ4qgzfguEjZ9TdLyY5WzzyPiUEAPdvIq8sC6ZnW05u2ixM1o/njDPIes
0vl1SqoRepD7MXsWYXoVjHmdkeGIPtOsF1I5k/Iwboa9DrqePAvWXCOaF87YbPKB6Gmx06n+xbt5
ys9bTtxmXLR1N7k5++s0fCpePPUKkimghW4tIb+LOW4eE9kZjzrBzGfjLwNyy2IcVjBZWyyPo1Me
ulW8KDs33llEdt5EAvUpFLPe1nAIld9he5L1wu2dZCTO7OFKkQEWxauIUiQh/LT4lRZ7VSM7ESqO
XVmv4DHl0bNuE/rCejWaZKxyBWjEFgN4LzzyuRFLQPEBGazYnuhsgfstRA13erLIyjkiAiaDNNrC
Uthna81ViaSzC7SnzMqDVYejfX5bXZs5/vs7vHK5pc5P9Xu07vg+jL5WuvwM0DbByln/hnsbmdFR
f83umTU4D9nqPZ4b0VNoF66a7FAf5D1s+g7knpyV4BlXYmrXuMYLxGkZQ02z8xF6DsJukKcCyjO9
cwyYGUWzYtheN8kPrzEZE3+9xn/s5QvGbosLf0FwJCUuuuSWL/8mCvcIYFEm44stcgVDwsIUumTM
McdVult2m97ADUTGYw/Cn+QUOu5/CB3IYWhAgEnWXQr4LLs0sZU+gw6Y18vCmOtUEK6OsNlWJVdG
NqNvc/G6z0l0fE+1ENY8bctwFJQnROL5PWIIatqUUZ8nz4DSqa2ENVG7pIOV4fX3b/RXZHceArZt
RKdosjb59X7uZmpdHYl/5oU+P/DOAuKKxbHs9uAFEE8oGWnRASo+VC7AYdDzfuinZPmLfurzCi4J
MCGDrUQUwoB+aqWnjGGdMF7p2T407J4QGnWRWbawwcuwOp6FtfZaU9j5J3gzEBFmDB3P8ky4SU/m
Ag3XIV+RJT9ZFOoUUBLF4C9zB2xXhzPNLt999/wOnMT2DufBXnbZfGvlF07qmFOs8CvfGevGpgSc
M5tYB/vSQf+8MBzVZua6QLotEU8BTZteN7jW7jhni600L2dvvavd+BjfoBA9ibsR6eldQHi7vGCK
44crrgLcMbqacc6GC19nvBMpa6587NwgzHsM+5CTc6rhAjCPaU3GuUa6SEWypdu+9G8cChS3GFfC
1KZCxY9bQb3iUooxLO2253RhpaBQc6l5UHscBfBjd2g3vNyNDm3i4kcL5og8jLIUEslk0IH9b7zc
SbC0mYAxtYUwkJtrPLKZE6qQPjf5x/SwSkxGZEdzctCQHhOM47T4l5LWdIMLUZhKKkZLkLcHAqjH
F+J/IMXVvCtPvQqEAKk0g3Ir7jU7RBBo4ZDcrjSUh85UbeDeRdfgQ2Vn1IntSDdvn2RUW1isWDij
2FK8DjvOcwqX7hrTL0O+Ro20WVeH+nYC1sAsPBg5TEWqfAlUpPZIVwxEgclap/XU28LtYSNOBTIP
5HwtBy7c3+/fHvkLb5g/9u5FJaCd4zyKzJjrED0QOfawK4hFdIq1vxm6W0+8wt6UBrdf6vihibMG
+ntEr3iLU0QIudKagTMO4pZxnZqtySn4fnnKT8u7eLnR4RbK2LE8cxcd0sfzKx2b4lGDrcXsHXLX
yEzqLG0xXpiqbzAotiDjm1x76oejh9ZEBKRqHVIJ8GTfhIS3lkuaBMghXrmjXNXrZYIP/5qeo3jp
/kdHk66hRcf5G1nvxfks1oXqod37eLjAIn254yLDxFDBEDDG8QSz7R1ivehcz9hQFMPjDwDT10eT
PhESEeTAQpmqoU9QjxpFMrFfFplcmEqn+NE4EqYu6YQb0IqVhJC5o26ngmOWy+TVeiyuRPkWcJQT
k47jo2bYAJ7zGnz/w070+ssK1JQ+Lezi0WRqmUOlx1kEHbwPIDzP8ShZAc2j5ByY1oKkT1J2+v/4
BLUpzG0a2NpfEvr9/Uom2uVfKyGQWkXcbELM+9iCnx6RnkkD/r0oh9CXMgaJz6tGXTO6F0K3iBaq
YtMdTuDNDky82lsnpswMvUNiylO7vv1+MVO44heLQWGO7xubW7x4Hc9KM5xxHydhrXdLxjayTbJI
bVsuPb7kQUUjMWhuOT3cgMAd5StR2jLJ0qK1aDLNL+dds/LLJTlRNHge9UjxhKp5CE+YgM8wpT17
S8G/+37N0pdrxv9ZxqYerpM6vcOfHmA6GLVlaKK/JMcgqlegdeKwiJOXczAfB8dgfmrMAVJ8bD1+
+OSvNtHkPP2fn3yxu+uiPUPrl/jk3gWDFAa3PQznRY2cs7+OesYDCBtKYGakRvMm2TLizAB6A1Dh
tdwcvl/N17/dp9VcbGkvr4s0VVhNSv5rbXJpAjTOU8tVjCf4KbX1WIPr6wu0VH225J0PjZVYrqz6
+MHDZE7HjUAlZghwr9y6W06DBgCq28l3WX+ypE1X779f85ev4ecneHG+kk9FqIbMmsH8lfzaF1dR
syzkjWGeov4uLfGkmweCQ//AJDni1F8oimvhu17hpfJDaOVEVv578/9+gNpFZ+h31HKaxUaCDJXo
MwCYoZgJyOOwxWAm6FbY/dkwInGaXnbQOKzcCcjhhcSztHZZwbGerTi+KGNp+aE5UZdXmOWIG4k5
h/jw/aObWNd/r1YmuVRB40hPcLHaXEh9Obamn/s8r45ptfLBbRAreHcm0Zea7dGZoW9pd7W64Jce
xd3k1Nk6CVL6B2h1PdyWgpjeAIYp9cMP74b15bvxaXkXIL/qCUNjCSxPJwZAJn2Xqo7BZ/WC/aHU
zIUHARSXGSyECIuAxCn4C0MtYh/qRfIMJ7Cj0gtRC6GCeUZE9NwpuwQu0gCH6iornvKbTkU4dELV
liZ2P8X7OqJ/pHnHIFydWYcuIDh+I0wcvhfkzMyzLAQw9cLLrrFFqhms0xUpMyMEAfxFzTQY0FEd
aJ7pyzlZMCYDWAE4NuAm+fObVAZUseV4B0w9xNM8F/RU89+oR+XsqY6uxMPYg0HbQnwz1m6MXJFi
ivdeXEbwP+P95IaKBhHXYPjLG3Ppm7OfBitfsc4J5f69Iy4O7zEWhtjSeeTcJH0Auu8O/q9AQCG9
qc+g9FiR9+RMuNgvT4J2IMJu2baPOC/zbebBTgPObOz/z216gXdUmuqn/bQoiiPIYZCDjPEIf+g+
ylZ+vi1AuLtZSrEsrv1Tuk9QLs2YNjOFLIc1KM2Z3uk6hWgW+T8sTfvy4vj0vC4ujtDEZDSYlsbh
Y/gOzceAQHjGUhNCW92QnyoAilcphR8BViTjemjaWWXekY9lQJakrcTsDKSeTr644RFq4QK2efj4
XGxxrQFbgWpnaLujNdhkGvXI8v1pYm3gHaquOL8m/DjiMMabAwmqzVx0JASbLvifksv/kg2MoeOX
h4WiWdyEFBrGxa+gpm1TCOF0tOET0LsGPEvzOhHCm8AznRLApDCZLeOrhqWZCnUqi6yJA4J7T6Yz
pWwlgIkNurGJWGdBcC48fRmqgKPiqlK8YxdUBGJtsvi+0rJdVY/wvvhTTaMzuKSjkYznzN/pw5Ux
Uijj5JM4BuYrAz4oYU8mABPPZqTWmM75irk36v3p/9KrBB2Wnvzyp2VVePjXjLW4aUdCq0rjRc3u
zPjGT3+hwkVJO83t9xannF685hr3rm2YaIZxyLLg2isT7RymrMYQSdCezmNyNFPDQcMb5Wf3PeP/
Vw8BmbnJSjgvvHbTKfCEnbC8z0kpgAD60quQJCEfuGlxHcbLNL0ygs1knWBG8wYPIzotzokpwzA6
+eZpKG9IwaL8Ma7OAS0VZkbbDotjcwFvEmRRNfDIvjHh9ISO/JAph1h9p3KCU0qA3GQxhukFUDIJ
LNbt2YRV6QybyBlZRLssja0I74kODmhvi4wqYibaNNgrYJDmFacEC0Nd8DeK9mAisvQ0fDW8eXQD
QhFmxLkgNsZAG/MX81YtVzABz+cVb8qMyDPpSsqQSXrwZcV59QiAxzmWYkJD7qTmenHmOoYj7cFi
vNIRrvHENrCMcLXxKniOsndNtFbDGZM+JKKdw3AN3f3MP4FC7nHYjusHXywJmKpR+005ESlGVDja
juU21/hvLCU/v21Cb17+MuQcf4dJIZLWLyMmNILvOQyrl8Ez66hRPQ6qTjYcrnvghXChJGpihZ0U
twJ+NljaMYTCf0HtCbnGLw/nRsekK1bX0Lg77zbBR8MD0S8GYBpf3pgycXmCG8KTBZqM91Xm0tzl
g6PLW+gnsFH0YiFPZDPXYtRLURz+0G1+3QqQEI7lsoWd/yU2LJVxPowysHgzzOWUhwcHaDU5WVoS
9JQduEPwCr6QRU4wIYykeWO4Bc458ar02ukkSs0fDskvOzgZy1pRmWTFhED+WV33UR+2akxHoA78
NWMD6e0qew8RLViLBBkv7gNJeQurnVwltu9gF+WJZEMNBNV7hBRBSifGXi/G2/cXy1fcBaQrGiJp
jjWN6Nw/F2aOQiyUIgtLFHHelBsckQqYC55dpquUikusHJJkYcF8/7nGV2ib8ltnN2nCP7cbXRmT
nKhzlDL3A7QQ+r1AvZ2hA81htDHzV4VDWoPzOQpWpOvqWEOlI5mpAODcnjMc9rGEuI7avY4ijYxs
uHjdiXOH6bo43sjg//qO9jd4PvP7SobLoCYTDxotcrAI+Y4vtX6Q4bscUnVjPkCoZSLI5AIafVXg
2vLSp2tG+zAkPQxKsETx1kz8mF5F2A6ML4r3rmtrTZtnDHs7YLx9gBd140pWiUfIalCuvn9c+nSJ
Xox6PssKJzPxz4+rVwnp9qbujGLubC7KKCd7711iDoq/NeRZ0hCeixDZgZMYrsJMP4ZhBWlzBYIF
aBXqc8YaDKcRCSGrlswctvLkmJEVznACn29Waj7LD8JLCiTGaEBcjWs8o2pxSTpX6lTb4eziCGQ+
4IIwhqReApCT48sMdKd5sLGO0K4qY93xaKcheWBXWD4BQjWYK9jjRDT6oTLWfnoiU2H/qV/Vh1qW
CQaia5xy/nzXVyDkS3ca80rzSMqFCiC7bxGGN3NMj5StQowhaZfijp4Ez67YWyqLEhMyTYGUtufs
ZyTL/NpaQ6LHcQ+RFCaSPDHKWY7YwQJtJbAAvcZ4L3FlF/kVJGCm7AwVDQzPOFh7VAYTCqnKd4i/
mYYy3sbVl7lPYfzw7Rl0/bAhLqou0y8CKW3YEOhH8tciujc64E1enwApcepNnWscr1u5PQ4ccsX5
vXXxuJ0Kj3h8CqWd5r8kEGhaaU8OKVFr8OfO+s4rniyojQgHRydVdgBMVLUBaKG8iq0tSq7u2nvk
H+fnJY+rxAIoPkFxxyOriKAU7rz0Gb06oA8tQlicxJX3CGTRgSD/oqMvbotdh71imN/2+X0N0QfT
oIVanGRy0sRrRrvTADaDq4ZvEFrOqTYkkA2RRLXwqhVPV1wydYIxSa2L23RFIOJEs8GHqQNMrmb5
PXy5Avem7j26UY7EqDEkn1qIePpfdO/Vo6DtQt8RmI/DI+C/fy4OOub2mC6Tt0YVHe+qN+CY9hoU
Ld5Bs8tuuq1WbJjjYz2dTjpN4kadmJf+GD+gY/AoTs2DBM6c28jRfSjs1YYzoBJrOyluvj8HvlLX
cQ5wh5gIgifJ4Z+73rMsBcU9Pzu2vaG1V7OA0ngZBFsvWMOJoSngwp18uORtGgH4rX3hqGlYbTk9
fdNyPF+zn/twhZ2N+gYRt1YcLr9Bgz9oe5Ns9nztGUwtX3OKLh1BXdSeyvrxnB4zVCZwUL7/Pl+O
fT5/n4u3OO1lX6yw/l3W9aJKmPrNK9+lSfVwna2v0F9k4yGDNpTN6+SFcr+JfjhZMfT46mT9/UQv
XqTMD72epCyG6L5DTQwxyoAppCx59eONd6ivMlyXqGlaKph5gKs5mNxZvYFqD9cLej4zAA04+/vn
8iWI8vm5XGBihSgkQySxKunKF5zaojKYYN9etNneYJrn81GGHAOdy3yvPSytbN4hBHO8EDAPIIQj
fBve+YH5J13+qDG5MXHYm+F/pDUmkp8fFvxlHfF5wRd1RNcZhchE8uMxYolBk2AKS3QWFILAJvR5
KQPV7KeO7Osq4vePdwF8NU1GQoTAYyK2jWpc0lcg5ICsjQCHRUDqyqHBjGBVkEpszsVDmG0HABtA
i96Y5toIqSgViqTEYdD9/if8mFj+fWX/a21TEsHnCyowyraNFdbGVAO1DJo9f1dXKwnfrrWWPjGB
t+Qr78B8OX3lcVmm69Ofd/YQHi1xF5voHSOydBZIV7J0pU99yuzs/wrFl+8X+hWN5POZYkxvyKeb
NB7j2k8mCCweyFRCM/face7eCKKjlVtcAR2mlBMvChTvJ7Dlx8++KAOtMaqUxGfbIKgP3vIG5Sj2
ILNEIgpy2ZynGX3xUg574prz6Ifd8yVs+mnPXrbzKTl7A9LuD6RH4TqCMcMktrwJtRvWEI5r9gnd
HXxiHwtwahqqnvoqsdAqWCdal+9/hy+HeJ+Xc3ES9ZZK/lHP75Cf5166L55hseArA926aGC7X/fF
PSwOvVk1sMj22l3OQK/EJaWx63eWhtNYoh0SbU7eYIeMnNrnhwV+hewqqiFPGbjwjT+anE8b5Sxr
URj1PK8e4y0oPgm8gp3XOb18KOU95mAWRlrJM0dOimJ9Yl5Nqu41agcsGq+L+FSZp++X9DF7+/sl
+72ki/swrpqhCEaWhDUzkzG12LQH0riU0LVctLsGrS2WspC3qJBzcY7egOkBh2Db5z88nS8HKIpG
NIlOxq9hftA8Pj2dAPO5SsDsfYk7vUh2xB2sxy4+8B6DTBT+1HU052sUXz88gql1/OsR/P5c/bK1
9PNkjNXuAxoMQhuyUhZDZZ2hxxD8XU6K5U/d7NeHPebJmMURwoK91p8nRhTqXesrI5BfRcCrPgOS
loxJRZNGU5vUifY5tsfD91/0oyX864t++tSLWiERWk+ti+l19Q6ElzHYtrC0ltoN4yrDnGQ9ZGnk
1hOAC7dA07q5cETdwL0+4XGodspgP9zyeq/rG8gJOMoJkmOqN/EGErSsTpynacwvNzu5vNJE1AjL
QFxSx5fjVWYstfQQaO7ewzRuYl4QaY8N1KIqXsQeUoU3J7H+g5SZvOYtrrsQZSdCKYM+qoe2PiBo
h3PJ0/HuJxkX8ktjFe6A+CCBhhYZIHYH01Rk72LEgZ+geYKxjJlpRry5tcTetFvq5QLxEwVn+R7+
dIF/5boxecz86ze9OH2aM2aTQs3T7VTXeM2rReBSbUTDXQgJWG7QDuIiACtMspnCc9w0m8LNqXrd
qQbX5x/2TISGXlmNbcR22djVj0ucfuC/NgD21czBdcuyPhJyPr1hXZ9lYZ8xPgb7Kh8tzDUmaE/U
DwaT9/4aamp9kwtzuCfEcChPPOtpwkCQMMkpTv1eXCkYIoFoRtEPW/PjirxcmaqJECFFuEsMv/58
IbCf6yOTHJ4JzYAiUA1wFVzMDO3kfCOHq0C6q6y9OH7wVbXD1Dqd111/490LDF4wbJLXMnWnPgcC
NeFpATyIK3APEWE38s3wFcOIFOuTGrr/mpEjDQqXUjeVfxaeLLg/a/C+l4gDmh4fBYaRv7K6s71T
BukDUnH/LBvkXK0LWK9Veyi7FdK6Ep48ukkNqvt1Hm8AzBlbJJAJUR1cFVhTYzoystcWDFq/f5M/
zEO/e1yXxWKcJ2ZrIOrAyNtYVJobpC45P5W4JLtwso/DP7Z2hOqBrqA2b3N6A8zWQKLkNdQLTX2X
KMJN7wZB0vCO1DIxEAxhXIOMaWpeMXersHXDYDx0QnlLWUUxDyhidDe4qOqmzR+j6xGa26De1pNW
T3zxw8Vw6pYpbrSb9rrXHlI8zwscaD2HBMZ6X7cnWn2USgNqKgzB2+ua3E4wub3Rz9tFepsZZBA6
fm/N4ItDxv3hevkQEf31zAiAJvdAN2Vlyl/4o0rTydo0c8WfKD5lDWE6mCvjATaVSdTn1nLLaqnv
lGYWbSf/mfAWJRCJlak8MbAoCrBxigQHKdnOR9ASzJtV1i6KBKrBHHyIQod7sj+vJ93hxHhnAkjn
ZdUvyrP/P+m41E/f5OKkqb2y0pqUb5JbO0J+mHiopZu0mKMrW1GF4ePKRANF3oY2pkZuVs36RSvt
Yp2wyE0L/uTtsXuVo5960a/KG95UY9JxKQQCX9Si2dkj3CpW/aWQPoq/kLLcJPlusGbxQ0vm8iy6
/f4tkKZD4a9f9NPnXdyi+ZkcZMvgOSAcT3BOtWak1jB+ICN1nl55upPpWGy4nbzNQhvJ8FAsGsKR
vl+Fpn11qhKDoBNZQE2nmRf1A8WeFfcNJXgUbVNo+ykTJIwLqYZj76bgHOKWUwT5kFYoOEh9gu02
VzW36XD0B/dJm6uIdlK3Ohs4MiGPs+jcUcOtXdOOXb2tTHFuauIKm7ObKtJn0IXcLByOfnyfdOdT
m7XMVbBeN9dnFek7HETdu+9ItoiShY+pbB+jvkeFpvq7wrsJqTKlkiN9lusE4IwMF9Jf0+c3kbfr
hMO02JQsKoRtZ73Yl2LuaEa9sQplPs3dTlro9MPWaF1UwiAloO5puOoGKK6wjT2YLiTWKned94zI
QROv1PAoNhhWz7r8pHQCL94WEYIfb7HfKrmozWJ3tm7gFakDtKKVBJ7oIXbgdG/CZy82mR7BlqyQ
wBcnVB+FctesWv+agiLVNyVEdBGCOHr4WUMiq9osKqwA9Ooh46U0F2J/r+Ivi3bOJyg7fhKKu6jA
7mdevhT90o/2dXowcYRur85vTA7RRw0J4MVrIi5hWyIHCA1sSZB51Xi6l/cKBSiym+hOxt+4cype
eLyKA5IRMLys7Xaws8kJh5t8xk3hQpSWbgsZtG1mZfiz3PwTQE6a3bjBpITg1V5+N58pmlBStzLZ
xAsDI3LFzeJbaY27AP4NQEbdCwV3Ib0oHc5k/ppa1GiucWlLhiXqGtN0cQvQXBETZg5aXLmVeziS
zCBNBPvqXC6W8rCvihNDKQgKHjNsiO1RN4eJfK5cwhiwZwC1sdxOXFrMxeOt8MDfY9Wh6pvaWowP
nuaaVjXPTxBTAf+Qc/G/qJdbND8lLqnl0uzIU52xtQEgJWKBzmWN1OS5qZyO2q/eBtlb7t1Mlza8
lRQONabpTBA6bMdn6bu5bPBAkSbiImUQjBpFsUmOUhfW6bzW1gpjVS403ICbWRIetTvsPG8r0cXg
HzNSIVjxheQHcAiL8VtSyY6kYRJrkSagzL3MxQgEq4Xpl0QmgBEWS9S1B1jFk4NkMhuHLR2iLyzR
rcPSAnEHJNXx0ZzhiDyABD7ivcyyPMGG3nnTxncY26sMyKnm+PFp7hm2FBgaJTcynA9rjwy8S44Y
FbEv6L2hWRduugDcl0yQObQUTXbk1UHlr+cAGsrMxE0TdWKwhiBtOmm0L9QVpB4jxIpp2RivpQHX
JEJIKhx6WD4KprGUbJEddyfSdeHYQDinAk7KVfbGHYvYkYxdr1tzZeEJoBlo6WY9HloBNxQGZ1BV
+NZUd8BxgLf+JIrC+eufAC9EaITOile7OKESJ9DtMmkj3OPeRFmGzUStzNqHEgMtxijvwauGVrK2
U6K2cgdriXHFn6IMo42kgyixqUVuEKx50PgKwVxqNfbonD+u4WJl7kvcXVKXdbfdM0o8aZhr7TNX
E4gzxiEtwRlUJPXezBe9+YKd+UBZkQ7orYDqII0Bt+6h3oblKYQrCZMVvnLg3/ivjGl7TkvcPs4f
HFd/oZUu6DOXuUwqoXWjPlO+mM1JQtoyzANKRvLHZtyVKON9Tm3tNlMX9S3/EY/XlCq9G21TvsrV
Y67fQrwE6EZSyK06Ye/tBrMT+RbvWqWaoYgsz6vqlcaZVz7AWDexSV/Qxz28Ut+4xXcJ5R1vqWc9
YkxxXsZbf5eOxzLGd4qZ2JxKi/DAUHGa+CoJcOl1yVjFnyFTnah4iU80o5M9BwmTJqD9vFRmH25u
S/hdUEPHJzIl82kv/AD0fExXL29aDYtMjDUUQPMp3P1z7RSp4mBUOVdckc+To4dnrol8Z8P+4C9c
/cMX3NkgqvXaEq4Jh6GgLIhZ4gW1iBd70d55nIobSEsIP4kMSHYSTbeNX3R19/1tLE21z3crlf9c
KV7MapePrBQrdRRMkcEMfZEJSyNnFkUOtY2aFk8/kHCdmDOsvORm/6O2XJ2u/O9WcVEJCXIjV4M0
PS+CNHEcTB3qZq3b4GBIdcBOCutnhkfcAaNiU68l1nvWo/a+B/ON0RXA459qTLovtDNdumQjFkzE
wMsZ3LrYZsENC5U7dhLuvIO6ksfXSLiTkcb+CDB+RaD7/NNflM2CEQVjVFBkWUtZf1DzOSJYfBWY
qRdPETVA6+Qc2QEB9zOE+tjRGPGmx2Hr/kd8T/uq3vu8lIu6lxDl82CdeaqSfmtqm54ehqwZGhqE
GjQoPEauXHXZSw7eWYuutqV01UovCNc6HzgnX2O5x/OmM4otG2KI/HDGdvm5ckk/zwnsI25jXsMT
0pieXZsKrnRV4rbjdPLBsEniKVTBOsTakldvUG/hpeId1PFOWgfscLQdREtfXcH4+35Py1M3991u
ugDp/ZLUU1Xhe8uIblvsON0pbbE8XzESHGL09tdmcvTNK9FY/XPTAB4puEsIb+RIpeIDJyb6dk9x
GHFw0RYj8KKDnVL9E9vyg+P890q1jyw6XRf1i30PHQFCe8BmqdCoJ0QErCNhXUhr4DzEfCpzlrNd
Vw89kSRtv2cVfoIU3AFtQICwZvKZmo9Kh2+rfh1w9mkYecCfsXGJQu7Pzx3eQIGBEVkZK1SopoLv
DZ04zB/MQYle2E2ndRlvzOyHhvvrl+D397roNIIqroLc5BeAEYNB0HRk87+wvN6px2Lj9P0PPuWp
f/GD//64i3dOT9RRUDM+jgtVu9I8iIk2HtaUigoeH52N/RypLJhEwf78/qO/RLE08fdHX7xjRpmL
Qz7xZQFhp0lz9qslgKM+BudtKBNEsWTsIiHrU2Y0duYrdB+YWUT+yIS0ulOcJCxgExzdSd7K1Eka
4mh+WuLXR/zvJV5gRYmQF4ow9VtlYVOaSCRU6vNJoHqAdcNqim6tRxumx6r1DnWKcJJuy5n1VC4S
wZ/cshrDFfRb5RFOp/QTe/tLFPvzA7yAZkJxzNV6olV47/iEiPQq/qZm8MkVf50zbYbkBq0BKcr3
P9yXkDL20+DmdKCq+vHDfsL2RiNFA1nz6qGX6IudXMEHvYkKDghXfsDWyO9cLDS//1Bz2vd/v++/
P/Tiyw5n3wvFhJ+ix6PCXOi/GEAxaJWzECvM2zOa9qwhb4uY5qWGSxREPzzZpkJniPedt6WvIpo9
uh8imtIRKZtdI0of5tCesXwogjvAlXxY8u7HzdpHzyrMDdyRDhlTNvoQRClUjRRi1ExBdhePByEm
79eWX8R0hc8aXRgfEO0ztgVmiQSzttcwMiJhG4kzPjh+wHACKjoCXnTFMoGzJ0+lRl1mRJOZt0yS
ZjzMsWFwiEpuE+vrYGFtaTEUKLXh4vtn+XXlomGAY8mTIPty3Hk2ZE9oYyw2gkkjt83iFbheGz2d
T96dh1qxWUIhxA5HEu6B1hRIOD+9/MpXSIb2aQkXxZOcmaoWTHp4kl9ENIbN2kydXHdawOwB+Pod
nF8btykPDC9xpuhRdNU1DsU1whJKO5jDENyxJhxNW8BMe/JcS1wsZlvmsjPvneRMK3cb69UcNxSA
Hw/wf/9BL64+HNpfs3woMRCrL/72309Zwl//Z/p3/vVn/v3Pv+Vf+Y//5JSc8sffENAY1sN1814O
RwZ+5/o/7eCnP/nf/Yf/kXRJLtr7v/2D+Kz6mVzkt/e/AllMC50QzuyixPvKffOtSf7kXfT+sbrV
27/9A9N6CVDpz3//t0m+JqpwNg3V1BSSEzg9f7vk4ydNFqaCvMuQSJP57ZKv/i8sCExDRD4syTo8
xn98csmHdmlJoqFzo/Pf+38KdJE+YNbLI+PT0j/0JJ/PqaKDLSAAXXu/PEtZNCiTB+ADJCzY76yy
iMmEHsz1/FAPqaOQX0jsY3ebKtsm3eAOwJ4UCdHukJR4B3hkMO+Me7W2/W2PUH4dz+UVzLP/y915
LDeOZev6VU7c8UUGvBncCQmQIOhF+QlCSklwhCE88PT3g6qqS6msPt11cnAUHVE2M0WRW9h7r/Wv
3xB3T7Si5glkQ/onjepAWJa4G46bYo0BV3Xdb0EMYF9jvBkvMI+byfP99ZU6OyzBkqBuo5kepJmy
rN+6ReZ+1842fhY9yYsbDqDCGXeBhI8yhCkZyOstPu9lfQfBtB/ecFHGNhIXGJwsERH38NrQV9I+
o6LFlAhzlbK7zgpjh+3PmNZ2QbFWbc6cdMaS4LUaP9JiaVxOaooxWQPPIpos6zP1pDJrwwEndjTi
Jgk0j6lIGXbM6olAbkv78dCtcxCKmZlipUIPDa4yV+R1MtrSPLp4KARIuJ4KdMRUUCEGaC7KXI03
GloRcXsBHQ5n0o2g0uc/yuhEsu00xmj7a03dBRc+QeARCSjI6647QF40aTQ7zGRmieT0SoeQZa5E
WLFin3Jxy1cTC39caTLVCXKvDohD/L3a/E/e8Ox1suBgL3Py/rcbfgp2+4sN//Hr/9zwE5uAfYn5
ukFQ9KcNr6miqPCr00b7IxODUFzw6umdWLARyNL4YbfLTEigJ2DEhvJS/1vR0PpftS7s9j/e92fa
djhYOPeaGAt2wq4nwxmoxtzW0LPVhXWx8Xp11SWSgXg1NcqAG4yf3ta33fx48vCXnr0pC/JYxaNe
7YAHQxOnROcUb88DbFVsavYjtprzxi2W8rMkL5JyujiFwC6gl0LVGm0dlAjsOLOBrQn+iUUcZpo1
/4P0/YKihz/RYQBNIOEMrza9dTFfHKNt+MwksJBmIoF0C19e+MIM8x/k9zV0KDhPi/MDl/Tl2UBV
rS0IFiDfDtPJxNgF0ZvVHOLutr4jAhTX4Cnp43vrmc0MFl4OURgRL04a6pzRId/0UKxzj2Pt/IA3
YwUSfJtdt9etQrITx5bT31286izbcvycEXtA8Jt1Ol9PCn1wW4/UIn81xbljLFLibOucyb+Av7Ys
VsOwr+i5wAxmW0yZ3rBw8/rKSd+ifTbvH4mVx+9tY2ItQCYTipoTToJxsGqUcCnFoF2umOO2T1bo
LGeu3z20+FyG2Fyns2q2Vknoa11ZudF1j5YYgip9AedbrTIlDNcDPrpQ/ham1ILoPoKOTwNwTrLR
xnlq8KpxSQx9sMpxKn2Rq8esXaTGXL7Gvaxu0xn837hZIQzEKguZDX5VkJtMTDcI/wgXKqI5PCO8
Ktw3bxnjRXI20UjiSdVfl9gfD4xzX0P9ERs1WXaLbsUJSMSWRkbs97zZEVQJinjTQvJRF3zMvMGb
4T5NyaqCoUpHg3MMcjnivvWNgf8UoUdr3PmY4mBkUSISNIDjuDnSTTDs1bPH4A2wVkNQlZIxmmMb
h+k119lcdpv6BiggM1ZlZRNTYAaLqmRquhzCe4jRfjvFp+IC4QiYHwQcyeY8IVckWMVHTDzx1Lxk
x7FYYEduDpOLB/1wOH4X7iOdy8CJbqNuj6gwXuTnWxnZOOXYsCi7ma0EHpiQUe8hhEXVwU9tPVzV
q4vTMjOwFvT/rbFr2wf0QnzjtnPacJXaeX4MTK8obvAuKJTvk72vIw7QU66gQqfcg5tRd2tGoMoh
/D6Qoebq0vbcALEHhAXM4VTSe5mIzpirFFcwZ+UbWCMJToUYWGEWWJpLI9PncH+7g4ahkO6Go1Md
QJvxCb7o7risuln0KprkqWwjsmfhoptwp08ilPPW1YUlLjd1s2iQgp0zNDDKjoCvVH/IkQOV24qe
uJjHXnuTT3t7UbHRQtxz7Lw4iT3bRVqEVog/uyMviQcAkusZFg4OW4uZdt3vLm8h2Wf9dyxHFdOh
1MCbW09OJMqBvlH7k80TR5sI+cJ5TpRDj5dgsTT7edrszz5GGeQga4y1FSfUlzXFwwVOBSg5Z04v
zPH/BITUX7HlTb+nGoH3mBzsNDDg5lXul3JwEon5wjemXLeYro/0Oejc9jzKTO7yRyLVztVdkOPD
1+zG7J4OvA4FWywWGChEuifKN6TKzfLqjrDVnFxadanikVE4snVd+dcS5xxxktWd2Rwwc8W/kwHp
sOsfhOvzlgEJomHtKBCRobvFEZX1jWYLEIdn0r15PG+0k/mY3prbxqu89nLVRrfGQ4VrX4UHUb4t
Lc9CBhFR/XPCdeUazzy124ehXVv4K92WJMtgJC7dlsRTTo/arLBYLfwo4lej9cLgMeDjLdCC0b9X
Co7ZNqzBVqT72fUvjXIcpNWF9CRKKTzakJTpGEVO9kpMBaGnUlZZbjVQwcAxIPRlDrunfp1SfJN7
hCVTaq8RevGNxFjVqc/PPod0i/2ytcPhmcqFqjIu9oArMjabzCsx4R0J0cN/tnZkXG9LlGEPgeQB
/emkI7gjISR4cK5hBmarRPEG0lQxcy+hkpsbpDSpOGcmR3gmosJzeANNhmSQPsFZNVswx6AHGnwn
JQoDCgL28OnFCR/pOMtsH+d78VapHaN2npF9VsSdAPaoSyyyyX831EmMLkjktSWH5319YiGHbbe8
zJWdviJo+8YsFh3Zq+qNwcbpdia5MMQ4GPxQOAMgtQ0QmTkdz4FpdyH0fT/eD/x7dIl0CLiTRuBQ
fizQSWdFrq9jm/+5LPOiIdUUHBsBQb42K8vFJrAGSSSEVechlZSU0DzxchDNTavtGQDbhlESMnTI
RQLFH3IinPv+TjSkk8/gF57ECGaThOHSIF1JS+cxEQJPw21xZ5FDTi7AogvmZJ1cYWfJ5Wb4yA5d
JTsA24ekZgcr41nGfTs9JLqdPEbkRrtyjEFVQixyypbHX1HVboUMP7wAaY66iXL5FCM2IdwB2+xp
ityt4KHm2A0wyIDmAZfMSI4iJ5Vx/l5MIsjz9aVYjTckxgBYutO8Kd92DaSti6t28gEitgBPieES
AEWCsKVibIJDFxE2yMNwF88r7KYwTzYNZj9Zc3sWkUBZruJP4+V2fGxTpg+inZ+vegt+qpoCmwHs
mTDdsFXsdGl1wki9woHoXtsP3uScs23wc1xBscPxmlMLGLTCkGgOe9QjjzvB6djBRUjAtnIdTYKZ
4uatICCIF3dxMG0es1VRtPOEjuNsZ6RpcVMZibXz++E6mpwkJ8URBHd8rROdDXQVUN03ZH/M0X91
w1tCjJnOrG0/DG85AT20PR+q28Nvzd9/ZU2K+WtWV//v/6h/hTtgO6LquiKZMDE/IXr5pQVKrugJ
M3MJyTst3lKavFp91tqdIKyV9N6yQDzSWRJ51+IrM12iH3El4bkoA4CQRWICu9vtEYi4gAATY+9q
h75nMOM9CCsCxnFJZIaCrrchaCF6aceHLtkDwuEusYcKmDQvfvUvOG1/KaP8+Kk+gWOVbii91lD7
TnkYgg3BinowNTdYo3M/zMNhg6tES5w6kuA5Uv2zdSujLnjXY/sACv9oIP5iic2/gpQ/vJn3N/uh
7T5P9iTngDfD5KCba83aGDfNNsLJEraC8ci0tlEWlJYWFmE2Pn8BTTm5P6XDGKe8bEhIMNptdbmz
8kX2GHph9aShU8cTGbsBHK8wTrfNZmORtTiuzWFZyARvlY9KsTpnW6ubbEkABAuyAbALVGdExfCz
Y7ulMMGSjM68ODDcV46lfwgRCWrh/GIPxbbdFTditUMxm01BTOlT5C5if5U+SRfbeMmBA5M1gZXR
cKvi1jsnIOHiZcVijJ335fsPbTXR7QIjEjuuYis59X3/eFJ+Dgs2rIm1/2Or+dPX/9Fqat9AJxWF
dDLMKVV50gP8iS1JJC8CZb379fzQberfFF2UgaNoNMGepvHWHwmM+jfaUN6rrlmwvrEA/zvdJiDX
T3D0j2/90zmi1EkjhgG0Y0027pVz/x2DShR6qPkzGAh0IRGMzaTuGBsFEGyTqiJalyQFqY4fcy1/
9bVdJi7DGIYGJ8eAw3762DHYjKk4tICo83RYaEw8o/DWanA8gfiinl8Jf8eghmRgKB+xhKb05CuD
25fW3lCufQyZ9QB9Mpk0/vMQQAEZUycjqGQiA8sFd0twCDQD3r+PuxE+AzHZ4WEWruRL6xoYgYCK
Cf6L0r8q0snK4MBfjgOFqNFgk4rqsvJzJ0s2ElC3JjwZFuMN2C0xre0lVJyJP5YDpxFuEDH95uzH
b8OSXZMW2W9of+4akTo5sFVaWF14NdRyFg3iXEqrRRV5QVYuM8ZAHS0obJaY75vUL2c+zzjildBF
djem81p660HLpFBYCvKD3j8WEUWhLjj9xASYTMnLTQv8Y/UXxF9YaunYC4DZVfLJz57jqrcr4bYx
8AX2S4iqtEugYHIEbQuBbe9vgoCUlgue251kgz3BMyR2hrxd+b6DmpOlFupnogM0DlaM9zPTvZxv
ywivbk52vXnOFdz5IoPQexO+UEl1/ygo294PgK10p4Melyn7QFJx+IoXfneK4TLk5ZTHjAwrK/Hj
Zz25dfMm3hQ4OYZIpMv4WEMb9vF0rHHekfA5GOPbDvKDz/Q+UDaFQYDbUdDuteHqAp9OAsIXq1e9
eQ3VW6M/xGca9fJWpBCq9bVC3FKIfbl/54+kWK4F5TWjTIcUH8dXDQSuiM56yOeBaHGDLFLV00NC
SZ4M7SDymc/joxYSvuNK+WNq4VpaPQ/RYw6gIOsLHZvESFqO7UTKKCfj7QC+wRQp0J17W5wMDOj0
m/JZHlBMId73uSzVnDJ1DKG9BQsjN1a9noKeJk7GiKRZ6ZPRa73uaC4t5ZSot5U0LuoO6/Pm9qLi
eh2QozJJ8YNkMVkhhJQj05w89bfpeZvIPsSmcVYAvETocGcdUSGXrl/JGJTQ11ta8NCKtaPif9Ff
sDy93PSysg+1p4bIQIUyNuqfgMhvxdGgL6Binag3OGybyf05vRuMRwvDpD7a1PmVrh7zHitFasCu
fRWNt5qeISIp2oIFn2AnMejXMDNwejBBPzvysEsKZm1cpw3+y9qmC5iXm3i9J3tM6iSeOlUc6av5
ZkxggjONld7PMwPrNvfSPPjhluXx6+cwvgvKx6z0Bh1OLm4+l1dZXIzh2VFrHDnNB51Ku+vupPNV
YqQQ26DgAQ+LbOpceW7gQJn+ffpuSV/jKTTM4wphWb81z/Des0c/nRK/wIvwSZdcLa+h2W4vabIQ
q5sMgpePR1Ejvo1T/knq9RcJCb5sBwJIW4FtVAFEwVGWNJKTSPcZYRmGBBPNuMuCyjV1MuQILmq2
6Hoj3G5zmIUWFp06DekQ3adqzC6W53XklKR4wLqVUpxkBuh7zSsmhau880rGQLm0U6h0Ujp2wV+2
CO4r6HLnkgSb6uyRM7YyhXQewrkY68aVCmXJoWwLqJD9im7WELeD/NZxcvV+TQ5hr5cUuvEKyflT
VvbktpXm9TkTv4eAIGmRuYDpMV4fGkdtSHslYEesmI+xRpejkdN0oavrokOQ9M4wlich758llei5
QPPyPAZEKJclAId5hoKK63zalKs0n/w2wm1Tk7OEhGzMgYYYIbcWrAWNYNVWXSlSj4Mh5sSyTuXE
foAO1WBiIOTivEtuKxaK52fWtspGb4rl0CtrK0+Xfkx0VgiXtcO/SdBWI0KVruEprU0f7luKq29R
QpwLToKpkH5iFbtKTM2ZqRNtW7TNpszipS8oN0LmE+an1pgtjNijVJjq1A1mZXl716YpA8xMhwou
hUepNJ18hO8ngGk02E2V2ZusE7aeNJs+y89r4ZLgpSIlPtm5Aqb2fnxXJjFz/iDGgKi00vnQJ4wm
G9wuS3187OroUBvxW1okq0ue40Kh9bsxx4ycvRPNoypYX5j4ApgO1iGQUUXo8rNuYeEf4DeqBeKj
FmuLc4wrXpFcwZhi2Er2dqBYBy0iC7BTC8s20gw5DM9Ix0M4qg1YhkxWgnHBU2rADq6wfczwKw2N
Z89hIzTnlYqxRN81j5rWXf3fPikT7uYAub2KAsmM17V2XiREphjXHUOOKhO2Sdcxpy9+m43/x5aM
+jQJ0DVZRcP0348jDWtS1X8uGT99/Z8l4+Qjw2xCZq6MQwol2x8lI9WkJiJ+QyGqicwImDb/MaCg
LpRlQ7UUQsT5UpPv92fJCFxgmHAODJNO0TL+TslI6vRf1Ywf3rv2qUvTpCwK606M3bScMZIo7hHx
SviZrwquXCZpT6RY4EhUYoIyTpDGttxLG3irWwP0NiYZyY3Vldk8WAy+EoQzVgSjj5QDwFWufIYK
fu7FLzqk1kg4GVM845Wxuqw14MiLe3lmqhcN34HH1DdApzPsLkyO8XCkCfsOPXq8rDQSo8cNOXs5
cJa0zsd0UVhHNbmVk4OG8cQRN3JCTSVIyT5NrtOKE7HZyG1cFoTdUNw04MyNulOIwBztIHEmm3XJ
oRbMtyM0bk2ZnQsb+oVSOYDdd+e9eUtNQZjhhmOb1hWnBwzfod9uol3/Xd6Cj67zZ/+1Odvn+3yN
MZe0wprQs07SvWGuzof6mjtvm48edy0e5h7+5eL5dHmrUj7rjHiT6V/9XljoxBSucP/QVgj05taM
mYpKECbmIZP3+2VXb+Qjk47VxC3OrzJCnG634EviLRfZhHA52B3gkWqs9fOtimFLYbc40th4A3ni
HP8SAtVOwnN3o2Mv/IpyEafpU/sCnnQgwlGw4Ycqtds9BVfFRpzL1AKz4iV8KNKFfplXV2k0b21t
tr48504+U+fPqJMcwsyIfGMWM2ueyn21TNbGYkCrC4eQ5HI3fikeJPyhV8WqeVOXzyB0zFzvoi1u
V3yNMVv78/vU6V2JttfW3HQrP6ir9L7EmxoUjjd/mRwfZ0BTjGj2RAYuNoercK46/ip7xkwcCgtV
/QZFvFcf6UgWxhKjtoVKaieI8Exw8m24vwLqICNxRgbxFRDxRj5B0IIPZVvLJTSOZeqAvdEl6Ett
H88DYhKDBex9OIW4rszaTXg9eP6NsFHhQlL02+GBBzMGv/KGpWaLDIFc61q4zibvGJDqecNPM1+T
du6GS/CUPb9K+Ei5REEwL5Yvjdffp08TG8oLV+N+JCNiFb4MJIHMyInwJDu/itaJ17vqId0Gx4q6
2oYu5ZK3u6C+P4h8JAXAdyVtkC7O9SdifGyCR59p7LbQM23etpMtyhey+haVwwzRPh1hJdvcvVf9
qXsVt/UquToHduqNs35WzzaY3FwxU5iVjrgyjAVcfPOB7RXdjLNrZQEl3sZbhVaDT7hjQ8UL5t/B
jNwM5JBkQc7zbfRI2O3S3NBx8KfRXs2H74092PoCD7rNHWF7c0B4pl6z2B5ushPxOOmjv7LmRP+5
43PrMp7hhXiRR4IA13z0m3IN9s8MiHLhrZ/HV/rsO1A/i8ALd6uZI+5bj693u9fACZb8g4C8+3RZ
7OMTH2qducN+yec7VXPivFzfltY0XdGsX1OxXZb9Kpr5KzHm4bvMxa2y0dxKs5kw2PoSItXsvA8c
4wr8D5+TZesxEmVWhuH2nN4E3X5J/NWhf1O/W2xPEOEgviFUuk3t1tkIwyopjnHqlOpCb++0LaIQ
ye9mGjyM0qFgtwDqw5WVcL2Dga97aI20gus8Iuma7DPSYE6FV52KY82IYYuhlEsfmyUT0b+G6VEu
cRsW+TGE1OyTViGG9LnNv4t7XJxrhOnlzAyYTpK8nd0ZmUBsJ85K2DQFs8ItnGbRLVjUSCCEAF+e
Wl4Wu76CL8+5Vgbx5qyAFtcCIiijfb3UqgcmmyIgyGgrNuddnJ4aCmdwRga2PhDv5FxzOF+lL/yB
ED+9Rb+sH3vi4M/Hflt6mTNs0kPM82V4xay9rTb+d+vY3MNPM/kpzVHizPloM0hry+452kOjIuEC
ZQTCelDApXawDoItvdJcMJIV7MoVNiTbM8FbhKvhyiSXg5nudFC2i3xNGcgPY5+xpHPJK3bjvHU0
z9/jdToT7Hr75u9QRm1QEmVLw0ZWqV4165Qp0brN5/0NQ5+tgZBpnj8Hi+zVOtD4BqdB9/Qd5nwc
f8EVg+0ZiP2DBTbB0hcbCM9eamdzeUd/Sk/Ae7RW5hWocflK0K1T2JUzLOGmExWy5qh4wKbZ9q+i
ReiU8/OWAedKOzB+MVCi2khKbEYGcwZCq9JGrv0E8ngsNq2NCfVzNpl21K9onRaYmjF10WbNnCDk
ubmQHPG64L8rl0tsEa/qBW8ym/MpltGJE2hwz5hjBnPM19w3zX6h/2aJmGY+kGd8Kpb+Tr4KN9aJ
vtia3Rt2tceXZgkzmU9jF7hX7YY1NSm7gHHjIrEZ2IYIUJbxI3RwO3gD+mdvHgOb1DwM32bBrrDl
K+FaexB58vj+nENocPimpKAvwSCUQyCsibMVjA1lAAFv0sOI0Of6siaPgCgeGOdWbJ9vSij95FY/
sB4LWBGO7pyX3Vp+jreWDXrCzpC6uQDGPcWloGi7kdtFZjoWnpDdjDjYFTTBmru6tCtPOij0X62x
sWoQHC+kLbQeIg6QAj26y5zsDj7QA189qY4O+fP40h3ZHqy+5UZ3fJtFdccLX9YATS6jBTkko7fn
kBfX1TP1s3XAy8Plc1rxrpqgA/yl78+vDbxL0sVo7Tj8nisXNwfAWfGKFoRoOid5NmBQ1rY578kV
CM/cn+FLA0sp4hqq3/+snNupfCP1S+GFSBFPuL4wrGQtmfhPKAWDNGLs4IrTtR718oTOiqdY6j3f
IMnDQOnDIuHKOMvd/2QkeKqtMSbUZTg9FPf/Agme2Ds/lvU/ff2fZb2K3nWqwxVFnIr3j2U9nYRl
YoGuYGxhqhTcf5T12jc0AfgOEHwki7CM+K0/ynrtG66OuFoTx2RNhCXpb5X1Jh3LJ2KyPhGiVE3F
6QCqOAynj4IlSR474GoKlFyHoI+WTlO9sU/WEka3eg47lXD4LDXwf7Fm/mUTQNizECxI9V0/dvPq
zFwNCRGyIYK0UuaMaN/XSF3hrjqY0A5HEWJSg727dJ/coJFLpbWOPS2RoStmkcpAScT+1ottebnC
2WwwH3EyhdbMIWARAX4TSIdS2V7QYD61satBMyJuTZ6LPLvsOLA0XIi1FW6t3abNML9Yhi9G5cKA
abeJaA+zeKS/PhpM6Y3UVd6oAocZBJYLgxPXIHboEGUJaT9OnCyl87rKtlEz9efXbbOX4egG4yJv
0FpGi+kaVuctNB8RoTGbBqYOdgr3PvnxuvMCS3AucQmY884tt+QaPjfUsIjl5vnTeI/xAp64/F45
a9AQL/Do9494cTY79a1zwD8cTs8BZ7o530ZfEM4yNEuzmQ/wSJ6AXxEGm9+NYz8PnwpmcEf/WN0c
MveAkcEhegjPq/pWx8yVdYc8/Jik0Irm4iP2Gg3oz3ffvMKbNPaqKd4iuEGhqRB5TQotjujNAzGd
uYx6Fnq34rsaDsPxb/O9/9AGn+0g4ogsqZoCGe9fnQQGvfink+Dz1388CST4h+yxaYJjcob82eBr
Mlb12DyLMr5MExX4z5NA4yiQ8ExVmQyJKpOaP08CVdRMTgmMhyf+8t/jG0+U9R/pxj9+8s8HQZiI
w0XjIIByQQcSV66MtU3KmHVmOeY1eqlJLwyy/eHs/It5618Mf/m+2JmoFogKTOxPpgBi2WlFilm4
W9BTXI4JSPsk2aNOmxS3cAFCfS9btziOw00YVv7liOFng5GitJX8jf6v/C6Vn2EOZm+c05asaYYO
8fPHA7Ey1EYa1Ahqf3RXAeYXUzxMcW+Wr/Lgnc/kPzKecOKU+pbohXby/e0R4hfl0SJWvjtqiJRB
9GMK66E4lsUuAWMvopNYhHZXXRvnlRYvm+TBymhi+1VtOuNw/9+vKbPCn3+YZFvBmedgZ8DJo/HD
qa50Y2ypvkyAB4GDub9pOcQ3zRxTZgVF9iIW6/nAMtcqg+V41ch0UxAaWuOlFa6r9BBkXnZxhfpY
wQXo9b0IWTrlUJxIS04YEr4cHOQEsnW6EeIn8nUkDe1JOEt93OUIxa3RZC4NcVMrB7WlMwGkbIpn
fsHSge3L17beRtiX+mR3ivZYba3gEFteg8aw2o707+JraW79sxtOS6ffajFRtwDKGG/iA+Zqw7qx
5kl+spKnPN6awkmTdtp5H/L6dTHzRbfHr8WRwl1ukr/tqqpnLSp1PQT7uvX8W5zFq3YTyKtB2lsx
Zrao3K9T+fECYlMQobobW+/cuFa1jXDfJuvQXF/KQ9l6mXzo/ZUUbi7yfuDbI/Lou/sOuMcV4UXV
K73ZwLU1200iwxBdxgq5r+uaFRL2/MqZIvq8CWvXbK8IT8i0TX1hWHMb+fftuL5IeKZiYnZfyAeV
1zGuNH+Zh0eleCgVJyb6FPn7Fv6VAA+mItRvlUP50hchKRckmY9rKF8V0fSmLeozwUIRZy9K8yVU
DkXNLACpf/kWE9cTbWUJJ5RFdVnzkknqKST2XnbN2a1ZvCraTmYW+iqNtt3lNZDAE5xccusXAY8E
/ARV817XiW9ul4SAB9KjZLnwNM8vAYVAhqPqgs3ZbkppF0LNxVL6crBSIk1XfDtJ3Zg4Pl8gzCLR
K+fBeWWG5Ox5VbCv8lOuPtTJUxwc1PQuVTwtWIvCjpSaSt5CxgL5tlpPMq4i7TrCmMJfGotWIXcq
E08DWy27G31u5EMlLc70mZlr0NJXe8VE7qaQPbzzdQhysI9xAZI2kfSK8UtEnLixFF6pdlzlHiff
hTCD8WbOYGYUTPawNU13hBuBUBoURzA0KUpC2luLXAuAm+uEkW5yHGVPGLF0Be/SDvK4kae8dokb
fQoEnREWuEyvwyt6YlTK0jbneL3QY+MNSSYKaRkhthIOhhZw8wR80ZlByjND8fR6BisnReKJjZP5
SjtPBpqB0397mhyBG8enSihXibY5D3Z7FRk6JyWmoohB7/GhVEZoWxycywQd6CFW1yN+R6Qgn5im
QaJ746sFwhlpPBOP0SrOBror3dSRC9EVjnKxOXveJmwInpiVno9eot/KOJFVhLWH98KbiUotUx8k
8VHyC+wEji2KW2bz0ToNX0h20/pNsryaDQ+wuIlq8jfqC5gGf1nbzTjMFK+4TVeXzWWV7Zr3f1pL
kN2FAOAQupfr6d+j488Mb3Rglc92wnJ0IFI6D/w4sSTMD6hl+VvwpncN4faYL244pPxnWDfeeFM/
mffkt4v3FZ7ypW1Cd/f4ARTCFDttCKB6dsVzraIOXapYRhAmR8N9XgkRo7O10rtt5AaKU5oHpi5N
wZNDmNuSERs14JASMUG0MJ7MDiS37sS8th2BUE6luhtwjhCfekxOCG6pZ1q+QdoPQlRKyx6Zv7LB
2jpovCxn5AOz2mkTL1lpU7L3vEg90edj8q6oWskIhxaxFBeG9+TPYrdbme649dfS8ABJax2uAZAW
DGuOfPx1vYSoYHiGuel0pL2wjrzYO3tV8tBvM6/elmRRGQ/xzeVO3xnXCT/7cEkYmx06qU3avWPO
klWbH8R74Vje5tfFTnhrDjnhEjMrmp7R8ioRGYIyV6WLJBIELdB6hJoNR0Rk2r82cXe6VvEzOTtj
MPdr1xBXXbtUkhUGdMReBiYlvD2YREzZib7KOY2Yyyb3PmIb/7qBSlxsoJBizMMn4nTR/Sd5OCUD
J9RNr6+58/N0MRHv4KyLxLjMi/BIiHBAfs51WqwMYQplkwA0wmMXOUp5GABsG+Li2dkkKwbLijKC
br1ecKEz5R971wpI83QafZleXIugmcjmTjxbDjkKXXzl669p5KjjC410+YI9DwcXVpxECVVk7BaG
PQKy+QwMdfU1qbaqsUfAW9bfw24f9YtYO1bchqJELDLY342C54lxdb7AtsYb6KgVu3NZrOHYwRPE
jKMlEF0Lt2NwnwpQdScXPoJSpb0vXLfx1mdmHF1Inw4vszG49oX5WXJLeWUqz123w9ggr1eFCDvj
wTJtWSMWfTGtabHqpWZWUbyk8Km5qTLtmhiy/LwvTMi2UE83zOi/QMv/e5vxl8rC31SNwWs+/e47
afIaDs8nbeK/9Yc+Chh/fqHfS/x/KVWURdU0KMgtokV/ah3eX/ZdM/lPX+78xHtvXtBDKso3y5JM
PEQU2hBVZnr3X+c8C37/bcEwvqE0pGUXNcAF7R1XgLz2YbF+/hRXP0k1/2d/5p++/Y+NkEk9/05z
w+rLwgiF9/8Due7vrYb2jZeTdFNFg4W1ytR1fVwNU/omIsICYlGZklrvDdSXWg2Lxo+kJ3QNGiNU
Y+L1/tJqkB4mKqwFAlXsX2lhPq6GYX6bRKuyTIijzH9M3cGXWg2gLp4Inm3eGg/45Gf9S6vB0yXS
CrML3mfgP66GKX/T4Xfq4tRhotz9bem/1EZB2syAno3C+zd+daNABwA2BFeEP4rJ3qfFEL+BNwIp
YrH625/4co8G0AucWZkHg0WRYGf/0qOhaCIMCD7rpCedYNSPG8UUv0mWhYXy72csrNovtlE0VgCb
A7TmHGt8jF9cDRkMmvtCQvPO631eDQ7RKelhehh/169/tdWAHA1FhjONe0/8iXzz964U/ZssA+9w
FnNV/bwaHKJcsBYnh2pODO4JrvtShyjOBvxFmaFr05TA+LWdgq3Bexa6hCGKOd0eP+4UQ/+GxFmy
8DxQeX6MidD+pVaDK8VUmOGQSoKvC54Pv7hTDD4n1qw44E6kqs/lhvyN78FvUKGpU8YWQ53/ldV4
ekmRZEdVXUbf649AtKzok+/Nv3N0fnqNDyUokyZGYgaQ7D9KzI+np2F9mzRI76i0/hXvVfD0aYrG
oSZZPyP5f++00L5RwXFOaO/DgZ/PTuUbBZ7Oor8/Ll+wxuBZNii6aBlUefKL+3cejY+mLD88F3gF
G2yyf1JhsDMk9sZvTgr/K/vi4xv/sSlRcXQnbXM6yOgmfu2UgHtJAS5Tif9BsPyxupCotXgCZc4m
eVLz/G+dEv90NTQKC7oE3hwFAc3CLz4VVJv/OCo+F54cFtxRhFkiYmITca3+Lx2Z/3wxKIumGEcD
8i1twq9dpxwXHAQKLbCMUdB7QsfHo5PCk2xG2lWT0Rdb8ssVF1xrLMZUWqCOYyr5axuF1UA8h40K
pewEVXy+TpVvxCBLfBuDkow55lc7PikEOT55X7QS0wPy2/v7zW7rH8jTv43scGwAEHH+cG5wKE8B
jB+fDQrPSZOo0Qa9J558uWcDLMPEQef9IOURF391NWQ6X14TFsrvyM0Pq6F/s0wF3aPxJVv3KfaV
psowDPrVX3wuKLdMkS6PuGf1vez88bmYcAwyGWTwL07SSbL65U7QCVbADokGAk7T7830/3SXaN8M
WlHqT8WAhgE568fVYJeYxsSDgrM1XSdfD+MC1KGB4OCQLX6g4q9drpwZAFwS1BCeNXKQPqPB77fr
RDAj93eii33BZ4MaSSdLmm1CwfSrtyuIN5gN+4R+FZ7OT88GdS5nLMcoIWLvrl1frAylOKa9pKWe
UPJfXg2N6o09B2XpXR7042qAjUtYIKrUGYBdXxDIeG/dp9qQS0VSNOVXmxPqDIt7msWYFPafng1O
UX6VhpAKbyq8vhwcTK2BdQAQKAUYeIb0y6vBR6SyVdkP7xqwz7UGmDlmAyzEl4SDqQtkMDh+Vtx4
HKS/fG5QxVFjUk5M0XlAej/UGgYgF+DWdHnh5/flylBEgJPVIHcsfRRN7K8VXlywzNK4VRiavSsa
Py0GQyS6w+n6EjGB+JLlBm+OiSDguAQs82sXrPZt+phcKFTef7VRrG9gPxP8AyHwd7T4a10pPBtT
iTwNkJgN/o41/M+LL02kFJW095/8+zj1h40C8jcVvKBrrPvXRIMt9gl4NRWTqP8yGgxqRLf+RzXx
uX3lSmE/0sG+03q/3I0yTeLZ5mB/psjT+8sjNYAiVnbCjH7v1T8+GlQbE/gnA7hShr4/OV9qn3Cz
ThyN/8/c3e3KjiTXAX4VQw9wsM/Z/4CkG8GAfWPAhl9AsBrWAGNL0Iwu5u39rWSRrGKyIamCgKOP
1NOjalUWk5nxs2LFitfc4k9qOzWrQbBHJCFRh26cJSkJ239+4C2sgGizlI179eN/MWzRFKvioRLY
lw+UlCGUOwGAXz9eFU0gpm3R0IFNqj2zbAG/imgoLIu6lBm9a9B9f03AoQSgtOfb9V9sdsN6msvx
/WobpGymNFTDUFDnT1Y08AYreUhfvwCAL9ZQgUTVaJmw+VWJNtyVIIDVMDSlSlEo0xGRMODq/dmQ
oqjBhyS0bFZDVsKLbAHyp4vlA1BZBYeJ7HvtH2+xDwMKv9+NAfQIbdAWBvOr3U3hUB1baRsEkw5H
0W5kvIBb53RgJizJ+sNuoP19SocW2KNjhpJ8ITS9T21LZdLfB5l2dkiirlJyJP3Fhjo2PPltfoO4
rFWsEWBDHmmsKQcrZaveE9/i22Iwpog8sAbAgNGAu3YEecRd76ZsfEamxtSWsgVlKOyEbjr/kIj7
4ZJ8/EhAFt6XgBfTbXHlnSh/YRLwc+n8hb9UnauyK/rr28sXM5RBBA+7kaMh5vXh6zbMpNk1ya/m
6xSPEzxWrwnfirOSu3dWRfnpooCUIBpbLbLXbvByORJv6N8KG+WaEuw3MM/vVF5fuBs6VoAD/7mc
nV67kdfoniyFdPyVYlCO0CW4V3PH+hy0rXu74aa4l4yTYCNASrtQQ1VeYIC+C+ARApRhDRXoWGS1
/pGtT3aD6bRXAJRhZrsRIJOxagXwN/f9ex4N9R8meNFY+0ScW6CN2YrChkGl4NLVyva6KUo/KbG9
KKG8AL/KKUp4OqJ7QUzk7h7PhtALFffTB+oKmlM6pih+lRRFMBQMs+phtd8zy5/w8OE15t1gPcmG
EATsaUVdElGyDgg6IyoqRSuKTonswBYl+k7l/WBFPw1WAxHeSmzd7IZoQzqh10JM9IVdULspEjZc
nnArg5jPbJ7EonIhePqvph72W5TxFccCjajTZAEkTMIWXx3Ohlq0M6hyEJJ2w+rrKLEhADq+FOEv
AAG50A9YySDdpihzf1NAG44NsmwA9cEbbpbAStqc2QAcwKgMnCjaDRgP/gfc/TW9ODgqD7vx+YOD
DVeyY9WAS1V9DgQl+pr0of6joQb4TIiJETz8xXwsGBLNgsqaCyGy2bEYYrToTa96qkLZKzvXuFb7
4Z7kXByOhVAjPB9g6JC7SnrbK/AShyspgeUUAAl51ZzrR3qw8vaXkHxyri8/BGOv32P2bEeknMnw
nuSvCaRlbbX6mrZfZ0Jl9XewYV1J6nlLetKu7mpwJKpe2Hr+KaWPovUM40Pex12fXZPIwoVXzNs0
bVdLiRyRV/Opm14EABVenQrEJgBryKGzCc1AF91xUrqboFYro6HwCmlQfGU4Up6vnQ27AdDQBJ1+
lLnbQPMeBEhHDqez4h6tdmNEXZh/7B65QzlF8aYQUpfJQ3pgJIMZ/BBnYA6H2yK6s2P/H5v3fq8T
RbzFryp7DDk0hO/Sbrz9YIkBxP7wGpoXDu716wdNeWSOd0a2I2EDKQEbT84Q4bzMPyrtxvuPtII7
ZOmSn3cj7BUaexL9tj4lv53d4AK4/6LdeBNsIFJry/mS/E1cWRojwhpn4640281ufLxKuZVL08FW
xkNV1jQvqNelWylW6MFufCNM4pOj5a4juLoFosG7EJKUCRGOymH5m83Q3QK9MECCzOzDbqBsuEla
dlSieyKAJD8Sb0DudIno0i7ZDUSuV14FTHLr8T3sxk89W+9YDCoUEuWGBcd0oAi8ZNfoRkWOAuUE
vgJFZdU0njcDnyPT6oascb/WnPRJYOQpfyS1LOcogyUtwDqFNVyUWGpAD6PdstVTuUA4jr7I0CMP
1+BQGRtg4FWLxaAhTKX5FA6UX8Uig0bd7myICxm8VJbE5mXORm6KP/dw54NL+aS64R69OyCD7rME
vo2ICkIkHBx/k198yGRLRhTHPiWDcKl9488TPk9UsraL1O5sSFMcD5E53SoMg48qtoE3prjKiqZ/
K8Xmh7OhpQ+NX7xxU65qdzZQQ5PMw7Zxn+sc+4DNEQggkuY6HAqOSvMJN8xoVby5JXW9QlHRklhD
Vgn5olBXOxvshkYfEtQfqgcJKKazgbtu/xVsWkYbmsPlreT/BBx1Qg+P8ul+UNwZYjuPe8G/Oi6k
SEK9HGyvYaP62FAmw5FV4hGA4Q8UgS82VLMJhEBlxiYfw3IlJUYF3LhWX9tZDZEXYANOCbjVqlwN
y19Uk9AUpGTqVMdmz4iOpMrLjm5EwVZWA9RDCQLsAu13gIspm0jTc96q8lPk9QUgJpOIv8DrBP1q
dk+MMIht1waQekq9xhY84wMndmmwOFjQCLAE/+PHbzJG3XYD8Q1SZXi4co9EpRqVe+f0QtOqFBbC
MZknLRFpEzH7goi2Y1JHmw5SlfcZhnPNagABhZ8UR6LSq55rbw+RV5o9OPSWDeIK5xpU8TVFBwKm
MrUp8IgEhP5T2p7nk4FjD/Xo2unJ4mmTT1+RtC3yF8UMhTgA0vgtJI/0zsPJiDQP44StcQN6mlkN
LlC89Sb/RtrDCK9FoaE26ckK6RGEMZMAP2ni2YioQg46T7dYg3dlP4loI0ay80UIMCJWQjhR6Jce
QZDzdDbUXg3j7dubE/OZBkydNOXI6y0lxygi/vx23M4kqEcNiwltKjqy0Oy9SvXhpG5Fu/ET/ziW
efOf93ZDtJFmY0s5Qba/H7FcruaC61cVdpAJqUYb7NAQ6l3GUinZ3e+GHEVrAyAldMmGam8qjpmb
pCtRfCB8rBlRwQawK/u6FJUO9KahBMhubNL13diyYzeGOo/oXIdjeTcArMIvRV2bfExfsxsq9yQC
X9molrX5kEIHK54bgEoUzQbP5NZp9BlxqG87XBTi38Suw6ceYqvNwg1nQ1Tg8MouUKDLZoPv9JVE
uZF39BU/7sZI2ZBDxastOaLjooSARZ7Pc5RJLKhB+Cu6LwKJH1mR46LI9LGbRuW+HSsyaG4UG/Fl
M4Oi7F/HiMAotIr2YeKPRyPq5EI9OyVX7ikUCWyI2BvLUS9GvyO/6TSHNDMfc/7qbGSO5K6p2dKl
6EmNgyWBUK44Bhvmp9WVVKjCv703otmN6ACChwEgLZv6RNBpEhhQZrVyQNWLUtoXAtxyFQ4ZrN2I
/lljTWohtIxTIQgEyIjW8nnER55TQKuOIrY9WlH4MDEFXcJtaRsiUWjdhaNh2I204N+6TQ4XJUA0
bBgBKhTibun8cLByWJUDtF7GtBh70aRO2yvk60QLcDjYsBTWeKOdEQ1cjmfBv8I26kZU6404QzC3
CDFPRtSFRCTVptG1eKClLxwKMA9jvxQ3npe/y0g1aChA8cRs5GwowuUQ3iqw3eLyAW6gG5FA5RTL
EPHPcOjt6qi8HwtLcbAYpENXbTQmdCss+WmCUWIhUnrKNEU+ddTbU5nRjBRa5FFtY4SiAjNsmah5
N5zLx26ok2vdghXrni9b0egsZ5jGEGPhro8+JYV75KGeBVg+JTms2543to7oeN5uRBbfcRtagIMG
etgN0mcoPQSKR5t4vzKbS27Wj+seuZ7y2fDOHbI0nN/Qi8NuiP19AiiOUHO7FBY1lA+gBKKRCKOi
iHylRwf2Pjppz6YUvvyQ1kqK3lViEVqCfrSiKozo69JYFJVrzcmOhbZ4WC1/JnpC21oynNL+ysTr
gVVQLzOIsW/z6uMu4p4erglRGn2lXHnXSkooJeoeKkGS+bpSZIJ737O++8NuvOA/JS/EVHgfWEq3
a+JIJIM1hmFIclUBYurKoFVI2qqz/HA2hF6sE+lMEnlNAeKLE9jx0mf5u9gL8nJyoV9LzanbsUic
oYZuGBSEp04CVC9IJdqgKhdlIm0EAIwXiZjVGLjUbDdSOKaHgrfhdZa7X0Mrh/yOrskEEnMVJQRl
VC+TaZoCgO7vGGgiWKrjGq+4lTsafqApxLNq0EcO0SsWYKwfyqPJEw6BPiyQJtQ9zu6zEXkEuNGa
HDMskDlbsxtADQHGl9ImJlG7lgOFdGkm8BpHSzdbkd6kFxhLAWVfkS3CHYdQQ79nxqaAlFYudTO7
EYqogEstyB+tItVeYGwduHAkCZKeHnPXzJTXb4A02xTlSUlJrTwZLNCuTG+SePAn70l29G7NdiPk
EB/qcmuJawAZYDIZ24tqAaAp2Y1QRL16dVyK34kzpzA0mk2KjsteNGz4ZC+WKqFotK6ooB7gjxh0
9DDOu6FkD0PJeFkVuHYTC4PyMHo6HLVugXpqRaW0OBJGJCJH95tW2Lwb/E2UgHrqKUCEMWu09LvO
ZSmrtx/SDmGcqHY40GNh/vtH6CFdk3hulWof2+/sYkYWLQbDo1gklmA3HLXJYgh1WWoIYNMMBRI3
5IWMrUjho7QbZKw0xGNq3PSIZm9iohfEo20FJeIHEVOlpMCk1RvmbQVCxn4T7tP4CNnL8qOmtiJA
zaA/NtNgXhZNt0y1Jo9HLWkF8Kg+5J4c0jX9fESvkZqift1zgJCzoSc3JMAwfkv3hC+RjBHCDCmS
ANJhM0Tkho1k9BQBxo6DttJ+ISYERQSIquYn7z+E4ihta3HtuBtfWj1FuvoeFxO72KhWrZ5EIh1e
JkNzdD0il5sI7FHazsZfGKgUQa/MGUKlGpXIZmYjg7aEyexGJPyqETninP6edaD6IdLQIE4YL0Lm
ryG/DYpgs93QZGAX3HRMi2rJgH9NzxPy3xhyeqxCwzVYDWgjXllTdR698gKvoTolrag2HAwYfCs0
ztEGYROZywp8dOPyRGGXIJkeNubPKan6FDEt9Bch5nSUJbsB4WFpIdE9VYc1yuNsatEkqe7OVD1s
mp0U624TCx/jcs0oHxRONLGtAw3Han18ityVVjnMVugF2ygTIgm5UCOPllXmM85ZCiTaHK6+NyXy
lritGD1REaj6FLJMMj/+2kyYeaq6swFuVLLhThIAd6vJYza55X5duL4XyPO4JyHR32j0B1wDsynN
6LJEXQchhPWzorpGdG6rQyc6L7PehFYir8zVTeHg4FPYjSChqgf6d24NkM3ijZCM1HjUluQXxd1I
vIG6wk3RQFrYKYcM9m4gROoKzfZCg1WGoojJI0xTxf8EmhgIug1kw0pVjx5FJMrvKv9rVGrKldV4
8QnKRaFQkS4rqn6jwVD640azHYcqinsCjY9Y1gg1up2MDMBlLAzOcYczvqUYa0R0mLugbXc2DpgE
CxLAp0/7VqINK4bN4LB8YA8Ud4NWOQMKNBrtfAcLKkeRvSrPhsHAvnY7GpFE1mWA16woGu9f3Aw3
Lu2z0Z4MzetgNIyl03MsEhkz6xoqiDKc8EkNeLCILzemuBscpzCDt9YIbHLq426kQ1yUB1QaajXD
+bZyKGAvdjPcLBGH11a9KGkC1g9/mxB0OBt2A4M64iwtbwnTz+pH0wvWUC7JI+n4Ax4ezRyHnYg8
N+kKRfmmuneSVkESLjmURwt76Y6k0cCupg1lmEhn7D7kCnUFDqqskB6PluE4ww6HGH7V76zZT/Rp
SICdBf2iZU/i3MJxphP0t5eoW1kMafwvLVa4nGxoOj1LZ0PZQJseviPw92yeOpJXoD8xqEB0GY/R
aje4fV2G1Ghi09JSVtqNtx/uCMbH71SUImO/oT/twgwJGi9irqD0RAfze+1guCaYx0pnvnMILD8a
jc93+hrYkhrlhnpkv56LCL3RUFIgBOVX665vP0wPl75HcXKIgx52I4r+PKtbuWW1ra5JjAaYSwyK
kXWBgFXKDrA/GU+s0TFvxXeDJnkBqSW1uyfEl5VKYS7yJ5hcWVBCFYb407t05/xkRNXYwQAnheLT
sKcxORpumuDgkmmvynQSnVNUGPKH7Saw6RqCxpWEABlZs2qgwbUihHrju+z2IexybFQYqXksRJ7h
ulrVC6KppVIA9sshLrlWFXnYziY0MqWtL4JUOtSbOxGw97Kg5IbT+0sthd+TV5R2Awqa3ET9gUE+
leVOMyyUNJBrQ6vhp0nWVHfk74oGZRxUrGFqlziTMZ1xUBNi8C5V8AgHhOfT7mxEGxi2MyCoxKHF
s5GIKuwEwNmJMPf3j28F11+r3PCyWB+zIQxNZ0Am+hBMUT0pbkbGaDBBynSBSQ55vDA0PB5Saje1
iW7uVbCRFoO0XbIcdeVQbCCG4cNcpiAEx90AkTMZWpOGDklH7I9Ok6KakJyL1XlROhvatVwDD3yL
yQ+4RrA/BgP7flEU6NegJLkiKCX/dtH1FVVLBrAs5gLZIVyYI5FnKNivmiyjYaede02yoBB6gcob
9zpQgVUt4kBOGKiwWkJmt3OuLXcDL8Gvj/qpA1K1oalis8QpDOjUOymsYUryu+EGRmpv3Mo+HoUN
DZcJ9S+C2rhNJavhbIT8p/0L0jMHGzkbhyb6dhfFkJzPVBrRJ8ruNZQm9RNXL33hs0NRpVFv0tPW
tdeAKhEEQnVQp0x5N37KTAED+rQCbBx2A1AOQb+bD9PuoqDJaqJxvqVSLnTNvSobfOl2Bmst0/eO
PFlVV3OW1Kx2qepeN0U6SfBAogXWUJyvReX6+MTkKY8cm13RNIxSzT0aCHrHpjV11pGw2Qj6WmVv
IqyKTJM7l5LAIxTqkpDB81ekPODo/eA/DXxoWF4WULRccUVlcyzUTzAIczrmS8J7Adicm5aSAZE0
C28xU4zpXpR9qwvHl0hQT+fy2S2oWpzuzWZ0izTckjSGiEJlJ9XWtQCAulkMwyR5dzqJDrFO7iq4
WagczXYjZHIqUhJ5XUMIFjW78fYDzyFC7W4LtPwoyi3u0lwce03jHpGjHUU21gJElYK8wLwq/gcO
VcEFhO/NaQdw+J3+jwSlq/if4Dny5LnsmvCKGuWBQ1lPaTCKHxjtmMmDvMDkEYfUFhu8tNlNcTYi
M0IkM800Ve6KwEsfAZ6jojbOw0SENItO6y8b1Za9ktgTm0BMrq+sWJMXeJkrjwizS4k83JRf5O6U
G0dk09FuYCjoCecEwFRaJophKCsaMFTpkts+Iclq89QLhY+bnKhno4EUiqbUF1AXyaaKeYFIAGeb
QML9ycDWUP7nwMi8rEWWZgmKxhk3JT8/1IFquoanYdy0kRGnqbzWcEi5kDxZ0aJu32o3YJPYTAqA
OK2Q/rJkKIFMpofHPpWTEG3IAZSqTUS5tSG02g0eBTApfAyQic9TvSduws8UcbnRpaX1/qaMnC1I
tGQ/H7dryIE96ZtKbx2wFhupuhsvo7Xn5T10mBFNHHYDNMhUQ0wVsjpSNoJfRnktrTLVOQ8oGeFh
pwBxlqWgbOQswtZoFXRs8oxygpNh7D0HW0Y33oFan2m7EOsPuOeAbog2ROTE8jOEpacVNS9NcCB1
C3OglrPZDVBzyMNKl/wKCO3+pvCwYo2xjPYMMU6/6itcJs1J6ujEyF4Auqz8sxKA7yFtKERvAiuH
3UivAZOyjuZrKF5lI9ySNO6mUbVWR7EbqklRchss6qkB+BUlEteQ8VgVArs52IAz2v3TeVHVUZWy
qRiYYAofGDfhcDQSfOEPRSirp65ZmnIwN/wRUNeVQ7EdghhF3WwON5Si1ZpUnKAoYzTfci0bFRyF
0dq1ATQMqMbGWmAugYWDS9ucjjM9RCOzIylxN22910UJtg2UCYuR/P4Nzy/YUIV3A2e+RN8n5CY2
VI23sfyy3fDzjajI3+oCgMl3lKh+Zy4yPg/ZSFnMosndrpYS0Sb+VUguo0RKq8blCq+OWmYsn7WG
614L5iGfU6JdJHhb3RQHQ6AEG46W6gUjPT2k1O+m13UcbCD2UqC2khLtUBVoV4x2UyRs0Rsbkyxr
5VcNGHY2tRI1NsDWWZ+nrG7RgWt4TzLOO5lKuLJ1RFQWnHnpxG1yUY57QXzZHTHcbDUb3dDyQVND
snGN5dfFfj5xaLJ4kkwiF/HosXbAo2TWGKLg7XQ0240Ic7snWvqES454LdggzJ1SI3j4Rm47BKKs
RgR4pQBLK3o3IRquH7ytsJGhWGrSNatBIdL4wWjb6HFcaPQP+evwr/Ty7UhH3lsqjraB6F002Ip0
Hrn826cGsAQUoRXOvA3M0b3ttWP2aq4guEFLhFi6KF8VOo8WBkF3rMMsy43TQ9mYBU2C2HKEpXwz
4wgEHUo9xdoBG5p+LSBJ+CBCsEer8aUvNko1fRmiIaFFvlLiwNGW41AkL+BGatsnViN8L7wnfMOm
OgriCxGXY6slkY8tYl64K/ej6A4n46eOaAXO21yDbjEo35pyxhhER5+oaEFfoyXywT/dZoDMkUYm
6SSpXTpBF0/eCdbwnqQUjq3zW2ewKClx0VgszM9gjd/7VrdENx/9tIUXN1iTzbI1gEYMqHRS7/Z3
7Z5gsMQnQURv2tyP9wS7CcSoYToztRcKabPN0C1Pb5j4ln+oh+RYKzJXnUoimJnAgqQAfdaIIKa5
uZtWu4GyiVDOeKAjZRZFFSgPbJH/GVPlp0ReEPrC5QJSCJ+ppvRTQ5R2RxcaoAsaLgs2KUGkkEsC
/kxXAsiDnyuyEZ9Fb6QdNoybcFPYJaSw0pufh0NFoGiRIrhRRTkGXj9pQ0bV6uZQ2gEbaW90IjBm
PQFXUL0pX+iVaA+qAycUUTQF9wQx116tAGEvu8GNyOH9QrFhgLtS6KWmhAkJHqYiEMthb+8drCoK
vSbUODJ7TQNRFwTDlV/xF6Ho0m5IX0mQZqitZFiT+GE3nA1tQIADxXt70o/CkqoB6+nkSsCpUVdv
ikvyHikaQW0MxOFsfKEBCmlAQRF16udT0hSB86a85sKjq9V2Q/ClrdjOjtLMqNcdbkqg9MaSiOaM
MfOoFgEyq7tBmSk94qIJCEZoG49ng/SdiU3K0Mps6+fdrCgxBV194fXiiFatqFOWPh85e1C+Yyuw
yryTGH34MfminYcF5OZNOtkAc9yCWpoihfXyPfCHqByrbrYbLpLLuSI93WJRABUiDyoFyixhsqIV
ZTe4aZSdGw3BSTvYjXRTQpaw7TvGos4GOicahQNOsagM9ZBRVaFijtcGnIfd+KRhHyr1h3HAN9Wv
bnYjYxuTqUQgsX420lSQ2HwR7prOBoILcKOror+bAqiS0rvuYfXUoq8RiwpDk5qdtLKJReW3ghqH
sWXLp2YlUBThsQsGy9uLpOqxQgP7OnSJ2wviNxIUucoiV9Su4Cin1L8b4cb4vJp/ja6XyJy3Pm87
+AxhVpcG19u1AVZfjrscrcgL5FQjiaWlFk6SHsbj2bAbKIBhKgvdO6IbYChoVOQPRETVYjRxJn5a
kzgFzkEDfbShcjb4mvLBrSuhXdtBxANSNUgOhfhWhIjthmBc00FGwSwlxQf/+kXKSh2r7VxPpUGd
/eYUK4JcoacQ10nkRr5+cjbQm8S9GsVvul4Nz0YqG9yANIU4TZEj+uZpwTwYlkvwdYzLxV6u404T
bUe01yJCHRF8l45x2H4R69EpKRtmOqJyNunLRodFQwKnPj5uiJiro2dkDkxXLHDLKZ/FiLV8AtK0
dGDGnnHLP36woT5QjBOwriexU9lRU3d6UfEsUG2KN0W8wRBHImDRCTjclCHsj9pkhtXWltAtSxkS
AnIUtN76vEKCtUiPqOXL8KjJwzoZCcpJ7qVJtp/dcLADN1BRwbYoohvvoiv5vByF45hJoilJi8l3
rn03dIN2ioK6vykijEFCRSsq5n6zHdF8o096RDfcJIAp2QIzMm7VllY3hQmNP8RVSMNAVb8Jgdg3
wXGwWdL7dMQB0+YoSEWZ7Vk/UAHU85k2PAgxzL9GE81NAZgLRkGtXNRhN0JxcmQkA9h2Ycd1sxuh
qWU34KJ8QX0Grn4UJTbh3FJofbSiQ7U8RoqBWuauN8vo86ISfYEdxF910mzGM+XipWnpTAUv8Lz6
wtJL3i4yd4+RRM3afANnpspRtKIYoMnakvg4anM1hUnZpqO0Kx+kcz4sLb3bCJ71cIOT1sOA46YN
5+BQpPOR70mr262W0u6aRKMvw33sSvSYqwcjlcsMxBy8HgDrfTovEGViBWYbO7Ldbij0jDZ2fGoU
gppDUUoBesEFcAuZyemaoG5kq2S3G/jRKthgQofYpTDJ8ahqsUSZGldq6X4d1MeHo2EzcLb1Hahu
pjm6Wxy6boYhWUBM0VLxotDYoCMg5sLMno4GvFwE4q74qKUMXuJCrTmDsZY8qrYbqgciFh06oWYb
n3SMvDC+0qBh5289n+3MRsRxFUXDMVBkqyI9eCAJyveb8HBTXn/oIGSw8QDY7IGntzIbOc4uMFYS
DlaAidJNedNYgLMhvE93n1vz6FIitxH5G5EegKNjnS1deNqAVQi15AnRS7shP0WNJMNiWD0jNPHf
MuxAJRohcGiNBiVsdTbSyhZkblAWEnCUdkP+iqggjmNI09NwsBuRLde+40IGCxzJfqvNiHH/wn9j
P8GY9HCLm+F2qB+QudMFNc86+GQ2cO1V2roWpJUMZFgOtjy2Ot8T4QupR+GIMGnKjjMkypW0drAy
CsMLlXpgmdWxWynPh4Qrigu98GQ3+C9czJUb2c5sQETNJmDXgDNfwsPSTcl8T2Gc/VhmAs/pq6Ke
mP3uJrWyG0JRDHnIHTnUFMiqLgVypkVHNVdtd9IgTkGaKw9tWcixqHn32g3ajcIDdaAxDb2cs4m7
xHLui3hOQHEIN8j0AKNvQ4E7TgVR+uAE/OXClFVmo0UgkHBdXmI8pr2IwK9QA8NcItOxLcXR9st0
b/mBxSQlSmfu2ofawcJhetyNID0CVPrPXbvZYPyoTVLsdAQUN+Nt8DZkPUs38BR5ff6QxANfm84S
UlSKYk4GTaZRoKgvkaIRGVlAePI//LHHk2EemwKK8psUN/LEN9phn2J04lAWD5orR5Fc1NJXR+PT
RtyXSe7T15BYeHD/ztARHUBQK3/CCUqhcFgigyCIrEXlUC/+hB291dAOzWxD4Z/3UlgaTMCOtI0I
v0pUMg7Xey1FXs4G1IgKMQ3/tB6cUAGJvoU/5Jr0S9iCASJFKigJHjOhrrQZ4OH0OJozFebbeNqH
iwIDzCgEPJFFm2QJ8zqZjdCQZOBQbilWkVseSXvDyc8b55lQ1St0nxubp19JKSPpvtXRzY2J9lvV
aEjTyBhjUy/jwh8dijJKBNx3nYF+WLl2mbSy8/+aqopDHA3Icd9w7JnJDMk+pmsSFOLtuD4K3y37
+vDy+FUMC1WgdH2WrIZgQpCB93YuuCEMTQv5xrVeALZORkOnKlwmkZI+2HKsoceHQrvc5LSMgj6c
kgFsTcfKQppsFWtwKG/k/YegZVLvmkPJ0QCFu3awxFliIhlKipvUPX61LBzEvY5uFF5vDIAtXZS0
53Ape0/nwYgqOKLmitslzD3pPECZYHX6eD1FEeWhVoVoz02jWObtH3ENGnjiXtT+RUW0nYPNCDXJ
pL8AEsD8WuEgzdGb0ZhZGwk3MsBpUbvvl6K4KDwdsCEaJIapVQHAwBpaRxXez4YXIm1oBDIJQ/8x
L5Yhyt2MqHRCV/dQb6zyZUUbKnYoGW/KEAs7+BiVZ3o2C0XHnb3qxgIUeeGhLWMfRE0ftYuCE6ky
kAHDLp6a8zFh+yaCl+B/6Unol7E5DfppxI9SLHIh5bg8zS3qzLDVROaHSDS16IzkSt9cUw133TmS
19FpRSK5fDZcOQVYCMeYhHFwsD9VX9f2jIY21EyTBNFwQJOBPUQp2CCqyhzbWpz9VJvne2JcJNE9
5zHTc9qxm9LVx/6rOao4aruqngxauxAjedlqIx9sKOG3TEP1Rz4k/O2HbER+hXC5W+6aF3dDL5K5
MxknjmsansLjPRFsGOQIls9srhuFtJV/dWbDEFUNNXI+I+pKN0VXn65R9TXR6NlYS1pnEiEu51Y8
aOdfaaYggYc3zHQYEFLajQyasrkIGzdtt8ezkc4t9SuncTWy3WIvVhTvRrunjD5aiaXdAA+Lu3jq
W6A5W9EMIQGXAh3D6GmIe0VmwxXnWcRE1bhceZU70UW61Eqms5FZbHzNTW502fs+UI8sBRyatmhE
aq6l6lO+ICVAI8X3Ew8L3BDghSa41Nj6nQ1oruT7A/pFIlE2VbopoB7uBIYW8vBJAosHiOaV0n3y
5n4cUS1FjgWLYXoOC1jucQyQ9pLR0BFiOZI2dG5R6yT6IsjhzQdPsJmHpcOSimk0Db2v2tkAbojl
MhfE7i7j+A7RF6GTbexlx8g8zHgF0aE+Um3C0CmurUBEYXDCUOR+tKLhiOJaKzyxUfG13WJR/SjI
TVFd0htRrh5kVDLwQr6mt3ih7DycDfQmCM+dVWl1T9xyL1F4oGyKsFDM5j9+wDqlKJmhE5N8Qm+S
Hape3ab5dYtE5Wxe4y9PQLIQIlq2GpEyyZdGLSwo38PJkLMpz4ptFGJjRLvtRioHrD+SDTKaCki1
yiYLIUhEJWAtHN3vxtdryGCRLVKkHdy3ZnF5pBFZPVwkISRkt3Y2UlhSaFOJEE7M3a9wL+kQa7L0
RffzKIoHeIqmymX6YploL18HeiK+gXwyZclJuz8bKR4ozg9C5BLydgrJrw27xLEMp76+jzB2HLL7
jUjYJfokSbPO6mt2SRixjNWD5SNUo6/WklcdB6ampgNjDGM7CUKZCirpS/2tYUgeiyd91TafklJ5
N9IunwHaqKaS9UMqL12L9US/HBWnMUW5V6jB7n/rlxcrGZ8jzS6ma9H640Dh5IoHk7TES2TOeC/5
4cCH2zlXr5BBC6VnjNGppvJCCGjz2hVvbx/sRiTwDGMLU1Bo0zDU0HFAYFaTFecqfKyFGtI1CLNU
fjQKCsofd0MrsHQt9Bbtr7eOhF43xRtCKkhtI6e7OO5gkL3wh+HN4g2lx8fdGIBolKkzRDMk0X6g
FyRi4JPJOIWPRbtBoSLOFVBy0oER8SaIQW4TW7o0QLY6G2FtwGvNtQbMXTALd5BNHQp3LzNyHs9G
Ai9zEIbwRL9KtNzVX+Qi1dLJjhXzk9SUGANmCE9l4WTcm9AYDYxccRldygw76HdNYMOgbQwLtS/U
3uI1UW5cZ+O4cfdbEUKkEU56hMWpUS1oVzRIP3emceKIolkUUzUt0eIWdw6+E/TvaD/thpIrMYUx
xa9fquaapJKULvEI05RLKMLLzEAZok2jYHQ4G+qZkNIvDj2qI+3irigBciLq8mnsLrJlUexBAqKu
9a4cbsqglWec9K0qL2Zv5U0C8o/isBMMKy/2ohieg7kEANwn3R7OBirPTZG6Wx7PbhqmxA8SDiKZ
/flSMp/pyuGRMjR1dCEdcjVSb5TbCbOsddd+ziTNOJHEiJwXAb/SbpCkFknJPdJwnnx4uiUaKMOI
21tVet2StF7wKCGbpDBfda2Rjgt2tjDaDt5V+YTgMMB15Y62K5+QNnN0OX9vNBptpbOBrqH2oJdA
j89ZPI5hz5HsbI5+u6EoOORNbYkUqnpTlAO8fXnfmFrIez5Y0J9Y1tpitV8vbV397AZ6WnBhrPLw
fasgObSCTQCenYXk4lCAAcEGXmWlS7ayG3IT4u1qpfwhlLx4NnJT4J0p4t5Ume6PBpfChgprdKu0
ZMpysORQlOTlDKlt1I7GG40q0LDvu8GdjxdF/SSBiEi06RQhuyE88LoC8os4arsRIQXOU2+1mbqh
0E+7AefSMA89cTeHA251UQB1TGhYjMhoIoWaEQV4hVcPdA9h9qzu+m1cSOtpp0AIvxFjI+1DVTA0
ClDMMrYD2H1i2GvocyDCl0Vkb8jWyE2JylZmkGowKvIhscrDCdpiq2Ngbmb0vQJzw6YtTtVeuMi4
aHW1N55a/UFFaQU7Dz5FMqf+tpah2wE9ucf+l3x4RPyKSoA8KDAr7XA/RxH6WETJlGT+1R8j3Zc0
ppUVdVMcDAU2rlHjQdFumOHo+yLqn+5AMN/Bp3zpU4q9lsY6hh3LBiwnWRQqLEqAYo5immKAAUlq
APDQPj8wFBRRom6ieWdw2FvCXgJHOtEqplFxX9KoZ2fFuClKRcAz8fdoNzmcDTobFsGSWVp32mlm
ojVFHlIEpnIgXK552NyUDLoNXX+MMTjsRnhee9m+H8fePcc/C7ZhqBwOQe1s8LCaxNfq2qAhPPgU
XB9VFqsJVwM9doNEvcvAl+hNKZcjfRXtBpEEHUp3xYGH3fhKgQ3WNkpYDlA3D2s3WL1o6mSs0hWs
8ihc809n09VBX1qYHqWdmnnYcApE5Tibgshy1pYsRJ1KPnwiIRohKxW4zASULfeUiWQ9NUtg8yZ3
qN0UIHHifNX5UyBQ/TXkQJLUpu+Opr5xL/sQAYE9CBtq81glisRFu4H6BufRmwODV+efxCUUEKIs
G5790uPYbDdi2uml4DCmma2qWA7fwL1VUrmNHzvEoulUktV9pVuO5+lnReG1ZAMU5mGV4dnU8A0F
aVG3wCsuSg4osn3wKW6K1UTl8IOBizY7G3yK44GMFGoe8l4V+9Io6Ut2fvDDZmh+jbox1zVEWsIh
7eZSGI0wn0PQw+kZv+/ZwBxfJ3WDzP0IU2oaDMylxIZarKEWYCIvaUVkEdPnWJQdFmeqJ6FKw49c
hiA5h4MhPdna2zoCPUxahCUYPZhULX19I/gGGyAehz2WqPuwGZ+GievKILjac6ZSTAacXP4qGOJj
awZUqJFIQ67GheJyMUDHo0GAOaHZ7Rr1sxkIopJr4WMSrarNSC6sAo/+wXaEsTPtBhxaFKIpKjep
4W4IylXoRV3w7WoYqsqvwooBcsYrT1COayjBDRzdj+w1Lkp6tqj0KSCU3UluiATQNRks+uloCMhU
57tOilkijXR6ahOhulQ3G5kuxllDStQW590IPeQWsfdDNpbUFTUyXTWKPuW4K9wgJD+VqhPh4e8f
pqria5sWGfS4I7KRKUcYTtF8ECEWAy+WJ/xgJkjekyrVwYjmEOp+2VuZWoWhzgbMK8rJ6UXVkljd
DdmYb/yd2sF3HLAEQCFl7YxtthugPzVR70tJqGpF334AjIRe8SrxGrODNeT05m1GnNprLyipo2wQ
e/DbvbDaydAhHmEb6gGh2E9B+XfyE5uRwTTJ5G1Vq83gUNh1tUY9mhH3qkVeGD2Z6UBsRg/D0nnz
YDQ+7QapGiXOQbPvNxsFdU86QWJD2iCtrB0N7OGEVnIdYS3JjoN7VWILpUfuolX4JsLR7WxowDPt
wasUGJZzFKUpVbR01J5l8jK2VxAhLSCwl2x5CW06waHhPrvsgLtUTquhlx4Gx4zFGA17M23DOml/
WRXf2tmN1JS8SSG5XKoYbHAoiDz4Xrf2xeNufP0wOgDskR79jlB56F6kiiSuKvTKG7WzwaWoKMnl
bYmq8yQGGDkaVBk7tjicVkYjWxHNO7wCo9WFoaW4a1BEvXpQzhvgaEKGbYVxRaaBLJ+2i8m9Q9G4
FApGTs+wTC1Xd/V9IQmF9ni4JqkaUPWNR/lkShsO2xrNv6JGJcBIndXOBt1hzgKZCxXm5Jpwr1lo
xf+6uZM0KgUiR+hUUK/O2gKTC8eVEg3jPonIQyyPaxX9L/or3cJQu+Eiv0YrZEDcVQMKPVM6+8Qq
PAm8VF4FGEikuLkdI43AGua9BvFyRupDcyC/GTyNMjvUyg+JvNQV+LdNGW8n3Q6F8Pu51gj3eWFV
NDStrYQZIjhyMlDp60ekMmEozOgAh/vFXRoETKNIu12ad0vuFdErwmYO3FJfO2Qooa8M+roQT7Wa
9Wi2G8xGhOiU5UEvHqMKeSGMaeRAAiXrPOtKvCABUo5EXdlo+N1CLxYP7sKwiYeKwYaakuqZOGPh
6iS0esjlwaFLWgs/6OZc/e6kJoqh1FdIU1fPheOQ0WLC0ERVnvZhJ6AaelUyUyHK1wpK/W4JdUhE
JIxeoXQ5j8/I7MwVHvMNjiKACTUEvBHTtGUNYXItRdA6dWhkkgTSVX8SRMMNuA1UP4bk9M0EqSkb
RNe3pcgGXQONqmryooMi/peJ6kp1d6OP7y+KiDwMHpoTN6JsP7MBXMDyzunQI1A0G68kqsyXV5eK
ArdaycFsRMU+jRdYQ4Hm23HK3V3VcyxZeYoCbNm5DsVeOPNSeD3UDKhlqt/dirItwT+Zt4uC+Yei
VlSVHUye93zTohBwMBqZEaMAbRIw+O8GlXYLNBwITd3QPzJbZROqkJ2avFaT4WAP90TvRfjJ6D5t
3asJ6DSo/YXYVK5CM5G2gVTq2fhb7hWowV7ceqK7mdB413Tk6CkiFlKdBUyNRrmSWNoq3fR4NGib
6UUPdX3owA155mYXxU4IAKIRjWxUVHpDk0WEZBC+dYqfOJRvYtUCVS3YuoWX3LbVbqitKYYJCukp
5J9qtca03ejUSyvHqcQu97pJabYsQmMMUIYO0KAAWMvjVQyiyRRO+ZiVdHAojIZ8CCvX3JSWwPAQ
X06jDKaa7LXYvpYolNgPoFxv47n4MlgDfYroSEdFL4mmdrL0+zOi5bZXeTy6A91YHjvz4w9nI8Lc
OgbVrCLr0fCihCwgLsROiApgsbTGhKZgoKAdhYDRufiQoRDZhQ1ChZvOYAs0jOsW3kom9JUrKN66
uUHoH+ZVev2P7jU4udnyglAp0ahStwM2cPHSRYM3LIMtuldGFLxMceamvXOAeULXiLFWo1bUa1hd
S78WFSVBaIZ2IECXoGFGVEeLURqo1Cr9R4kzZsOxwSwW3oBf+wEbeoDxK5C/ldZwm4u5vHaDzMUW
4/PW4XkdbgryiryW4gvFmvSiLO68E3nFxJY0RLso9ekGdgPtA8a3NinNu4EPQWW3Lc7Dz0XvLXNa
SZZXIcC46oxbJmHikAhr731KHKwIb4lE+vnXWA0yDzbB6KsyVE6oPDBiGiRp6jGSh7344H9Z0X0/
mnkUJ4JDVHRNJ4p3WrOhGajuVIR+PAasHTyK8po0SMB7G3PZrvTK3em7hEG57jLLokeJiD2cHNq5
jN9jI+/viSRF8aozN9TBgFQJyJlStbGSeyU4AtRwQ24aoSebISYXpFKX61k3YD1HLRRy58pUd0Nn
o3cfMhcFlpOaEuZlUgCsstvwvn8vsvHv8MF/+tu/XtpT/+4f//DHf/jP//fPf/jzH37703//19/+
5S//47c//esf//xv/gu//wX/6bd83V/+6z/8zV/BqX7+/KuHf/V//uWff1u+fPnX8t//9p//6U9/
/vs//t0//cNvf50ff/fJ+O//+7d/Gr/z9v97e775pz8stD7U+n/8L3/47V/+/l/+1z/+ZXzwl9uv
/G9//39+8zv5Ah5xWTc/PBYbeK/+jxfBg41EYf9Zf/NX+y++uxP/xhKfXMNhCfS+hN6xEoP0Ul3i
RZR2XGJ04uJC3YTXqksE+p6WkEu/BJ5jOV2L6hIhGh+WwPCTtXGxmYCxfZwD8dy7yO09LuHbJcho
SO7b9vHzSyR/OCzBtFGRUWIaciDrx88v8T6fqOO0t+q7eBEPHJ8i01PT7SId2q/N80/xhYMzLZHC
WJgdOGvbQz6/xOfJuzgU+oobRbXi+BTOEb5IBjJTLoheRHWJn9t3rDYqpYcwsDXBoRLWN8oA7/Vn
3i2BIiS5kfoONm/1KV5OlkjfevSByX7sN/Pp143lMD+FJBYhRCes4HN7Vc8vESby46El5gFwFEBD
6MWQ68dPL6EWun7H/i5gddHn18pFF2T9+PkldlO6L5FIT53TX+r45SVEcut3bEtIDTNtQdMUkGKz
L08/BXLOyRJAMr4ivVkB+aqH9m2yURgwxJopDLyJHXaP9fxTnLwLNTT3IYp0goQLNuplvhdSPsUk
4u3katP8Vd2o/WfurzsRrPDADHLGqr6EkPJ49VTmMxOEUtEipVB8CnpH0xJuXcTkIGwYLvWNEivN
S4AVCae4Mjha9dc91LwONkpqTsfIIoDCgEDVjdrf5/a6BU9q+Sw5QPaSaHD2F5TUJEcwHMSaFASq
T/E+34vjCMzqEl/b+9w2Snd15DogR9KN+lOo8Kw7cbeEN0EQkucbWEbxKYQB8xJy12hxQ4BR7teP
nzaDgvz1O/anQCN41WrGGF4SmYeXtuzE/RJp01VTjrT9+vHTT0FHdP2OfQn8e1D0yCqvuN27c96X
EHsohiCiQiS3fXz+KU4CTlyGjEIA/V8SRwn6po1StdeeITJgQXYr+fxTvM3hQXqkOHC0DKO9LzCD
aXQ+nCjguB4nTA00hCte90nYnG5ZITk8TQ/cdjOf36j3+dAepzYWDQgSzLxR2MJYZPqtkfi3X/D0
U6CEnCyB+6zUH/WDPUB5egl+bV5CsV4Xjam4QK/6U9BQm5cgnSX+sFOAyO0hC0+xWYjNgKSrEIV3
qSFuHuv5JXb/vy4B9Mybxjd4UYe54NCm+PR49bTjegBqrJZSdlk/fv4p5vzCEt6yKE0ydkVMO4SI
pqcQNes0kcNcc6K2U7m/iyijKO5S8yBTV9+o9IEcnwLlRMqd3H4Mwa0akF+TpdXJFY0obo8d2aOH
51/3HhfvGxVNePJqmcBxhTH/mgwIf/TIIa1u1J5Y709xaAKpLvFzMua4Opm7G96n0aLbgXv+XbzP
G5UIRxIzpNuuMINhNhwObZaQ7sn2mNsL7sVuhLZ3ISbHaRWvRQZluzZPbxRO6PwUEkDxVeZWXpFO
apc5WeI7oVqmu4wOgeKJ0kYzL8F63M8wrC4R7cPD60Y6NDk5mX1kWtaPn34XQKH1O7bXnVZ0ULa7
AUfdXtXzS8x4lORFZm/CDjXhwZIrbhR7Nz+FDg6MK211RMPrEYhoZl5C91B4fgh/lwT/M05rl1SY
QTnZriuiwSixHk9UQvMIKtGsuOB1+55pCdJaGQYFLkqn+/rx0yfq5eR2j1GfmOZO7RVIjn729Wdu
90IWKeNWBQc6X5B3q4acLMH86bSS6V2R2ksiTpZgxe8kPopXT4Q8L5GmCqdJbcHbWD9++nUr56zf
sb8L5LVUP2FqV5RIxtC2w70YekaoxiJ/pdb1Fzz9FNSh1+/YngIOnHAWiBA9jPXjwhLbz7xbYhkG
I8O/AvKSc60/c1si8gShSem0vQPdCk+x7cTdEnprMMNJbgwecfHQYuDOTwEyz4AhTKorMBAgwbQE
NqNLL8ShpnyFMY/01OHQyuxZqAgGchx1SwuCn5dQIgasQdWgwRcsESm541NEAlh84JX4n/Xjp0+U
2t36HduJkkwm6s8UhyssrYMzL/Eeb8dZwYn3DOf5p3idfbfONepVWPHQ5ktyvZONUrJUuqdfLsPY
HvL5p0gD5uF1Q8phm1EkzdjI9ePnl/ic70UcnuqkhZaxfVUD8jY9Be4VSg4yKeT/Cq/nJq87sR5a
SziwLK0HuSKFMed4XgJMhBiVEszgB1c3ao6jyDp9WFndDYlprz08/7rnLMm3s1AyvfRA7Lje80vM
AeewHVAcZ1fMWb8Xvur4LjS0y17Aahnwc0Guh1QyLxGeibPkES4hBsz+gu4ZnhqhGjMuuYz1Fzz9
LuRc63es98ISPBG3mrb83RA/v8RsoyzxDcjmkjIHYQtQnl9ixgZTgw67IcM3rgg41TjnjTr0YxVv
t587L0FvlMQhhxSkZf34+Y2asyTdXRkcQgZEPnZBeKBXZv2Z+4nSMERtXpfBwp4ub9R28Lclwi63
Rek+kN+vv+D5jZrjKG5IJ2K0T28DSctPsb3P/SlGgSdykbEk1af41Kmzfse+hE7KOKUcrJ25+PxG
7bn7voTeoF+S++9gRturen6JPYq5WwJiF9IP87Ffm+eXeN2OzN0S8BWzjFJluCDgRNub30VUmcSz
mai1P+TzT/G1bfb+FIqTFEVYQbz27ePnl9hz930J2rwR/jH2aWgqVe/FHOREHjri4TAQ0VT5XrjG
23dsT6GYF31SRzZjdtdXVdio+eopJWGpfVNAjVeqL7Hbuf0pMrgvwggRkLngdc88c9n2yOqjYHBF
Xe/uO/anGAMc5N2qrVe8i/3g70v4+d/uhBatS/zFzGahDiNc1i8E6Lwi7+ZC1yOzPUXas8nP8KqX
JMXoQydLaG2VvCCZcbHrx8/fi5lqwviJOOO3keZ3+/L8Ep8TFGwJdclgXlRVr7C0M2/QlEiw4+Ci
MrSbfXn+KfbN3l+3gFwXjGOL/HPBEp8TBhLxHhWxQPKLUEvNmKN7zO9C3pJ+ZKg2vKh8otjSbSe2
jfLVqNO5e2LbshnMwKX14O9L4GWnq2cAhBc8xYyBaDsPWARI1WS8493PnihPcfK6xWiKxBHTviDv
BsjOebcolPnDdlUQq3u9kKCmdwFO03wcSQip3vaqnt+o3Qhtr1tXEiaZgFpL7/6Qzy+xZ1r7EsrE
maCdWbn1gNPrPnkXIbqmS5vMzCX3Yo5pIc3p3FK555y2X/D8Rs0FUFFahrRI8GVkVxiQmXsA4FQ4
VFA36uiSLpK53m2J9F4IBEVq+2l4dqMoEMwBZwJ/EW1Q80sMyPtszCGPcCKEuAieXfG659tNZjXi
nPCuK9iPKRpNBiT1ixTsOXAY5/rxs+8CD2O2tMd++qpj3ePizYAcp29Ul5iZRQZ8kAPCCcj4rHr9
AsVq2+z9KYDyodKK1vjwC97F9h13S5jxB/ASbd7RbQuv++TqHbQkiu8C6LvuxN1T6FYiE6DD6gqw
CKp8sgRADYDgRF/xus0bm5cQeGjx+AW9u6AixuvNKUyau9OHpuvmkqf4tYUY27vIKBojv2STTFU9
GgTwTxt1lKConSjB5Xwv7BNzTnkugkHbgXv2XnBJc3jgTeMeYGDBUa/Ikk7yCzG5QQlYP2jg9WjQ
U5y8C5VJeBqvsaj0Vd/Fvtn7ieKIgnHq8oB+rafh+Xexh3v7Ehggiaed2KE1WH2KExvFb2vLiLzz
JR09AvB1J/ankKx63VH7wjVZP35+o95PDi0EBENVA9ci81TdqJl7IBTE79J5TSP9is4F+7HuxLpR
3vGj9n31Kfa+gbsltKgovREJu4I+TaVrfgr4Znp+ZcaXoM17+XF/iuhAUoOyX5c0X89hM/BDYqG+
4DmuYNyBlOeN0uOWsr1iN0Wu9eOn74W8d/2OfaMw1O6lwKsnakes75Zgx+9G3lSXmPsvMpZMdhSc
dlG6Ki7hHk8bdRy0Wlzi7shsG4WZkf4zMOQl3GZltfkpQgtWEwM3S8fWj58/USf3YgzvokebgWYX
1PVAT+vP3DcqgWYmNhroXM8vVKVONuqdu9BlCge+omnorl9/fwrCEKoXzOAitV49UTM2OEjTmeZM
TeMKVRMx2fwu1BZEzEJCHKbtVT19osQa8xJes/qCdwH7qocHqhRnS3gMaqnXeD385WkJ36x+ob/E
Qhcg/wqRJ0tkyBquySj3rB8//y5mClbSC5VisQ7lgN3WP7/ESZATtbNIf2cMQR2PSuy67sR29SLN
4l2D5UMyWj9++in0JqzfsS+B/uFyo7zK0y64F7O4E2eRMV++Ha52Afx4AlDEH4W7NF72FcZ8LrpZ
AiSlxQqX5Qqy68uJMXegMjDK7VPHrb9uEgfz64ZwqrqZdPJ+RcDJDs1LKK1qaww1UYywfvz0oQWo
rN+xH9qBNFO5C81ysy/PLzHrHuBm6OUBc4YFUs/1gEUnTyHftkmEsCDa5Y2SBc1LxAgaUvedYnH9
XXiK7VRu74ISmVGXTEvYotvHT7+LIeW8hBj7EhnAYWDiT6/kAgMCcZpOVEzUJ1ICpfErjDk85WSJ
jIPVAarffk9on94ovJuTJcJtSF8B0LxszNW75whEl82nwICyyRW9MCq2J+8im5RAKmNIy8G/C7zd
rf1ERfAg/EqtaDu36dl3YYntZ94tQfAaDMISXnC7MzZ3et1Urj9xUQU7UexbP372KeQX81McJ1wW
g39DR9afuW3UcV53bQnvYvZ6Srjy1USCeDnlexHF//kpzPQYNLKoE2z7+PS70FRzskQmYgK8NMTs
kPrzS+xp0P4uXD0M8JTur2hsVG+ZnwKJjO3IfGGEk/Xj559iLpFIVyWSEVfHb9jhqqeXcHbWn7lv
lACBlU375xXtNuqQJ0sEtIvfvkSYUUZ0tgTCndSDHbwgv/BipyVURpBMQjbBpNj28fl3ceKSLBGK
F+e9TMarGZA09p48BV15CrugO/+xflx4itmYI9JGRo+FvCSdBPauP3M7tO9yTC87C12BgUAKzpYA
AuulG0Tw9ePCRs2WVqk+9CVceYZ4e8inl7irR+0bBVnFrKBzofep7i+w0tad2JdAIUPIIaymMbB+
L4A2J0tkYgh/oQh6waE9qRTr4vFXKJDhem2n4el3AUuZn0IvHS6qg6u8UF8CsjUvISmGsvBHZAfL
74L33L5jf908d3J7zcsXBJwZvj4/hdJMRCi0C14hWCp2nZdIZC7cNM3riquHsz4vkTGWaM1O1RUA
xV0z/f4uMu8zo9QVvOtJsdO5GaG7JYjHSpf1w1+hq3ZHV9mWYGTNJYML8kx1MygRm72eyoX+FeXo
S6r26v9zeBBEUM+hnqErWgI9xXxo0fGZkKjHXtG27ClONirT0FSLr2mEt8RsBqlPZ4ZL5iFc0EWC
XTADd3wdnW6aYWpu9VDNu5hdknRYrkyXBTvqAlRN7DoZEObXqAKVNzzLev0iYrfzEmD/4M0XcTjd
spMlkoK9WMW53ezLs44VNjgf2uOg3FrY7M3OXi96Iwq5oGYwxXYann4KLnraKO1CbkZm6bBS2+V/
egkqCidLOE6SsHTCX2BpwUHzEix5mgFVrC6AH8Ec870Ap6EdqFip9lzwLu5EiTaXJO0Om3ZALftp
ePpd4PXPG0UKRHME13qFOhz1l5N38QrdFIJcU1yg3nTyLmT2kdBGC7hg/oWn2CzE/i4sEb68AuUF
nW6WmA2IcptpJGPA2B1v4PnXfZKxglApDaYVjQnbbubTS/yah7akWTmJZOZsXMGnvRN33N+FpiSv
QwIjWNzcyfNPMbd4sLOYauAoTgMuv16bwhInrztLaCDJaM+d7PL8Eif8KCWYMPp41kvehWlk607s
70ICE+axREbQtn78/FOc1PUiWEQdWiBCe6n+ul2B9WfuTyFahiqk4+aS272z9rYlkiSBWQaT4oKr
x1ZMT4H9bfYdjRwtdTvG+vy72IPWu6fQnmmCMNWzS173SRVmzNVLHzwU8oKrJ+6bN0r/auhwRPSu
aGy86/nbNwr1m3miGIb0ur2qp98FYzc/BW8Lz1YRu0L0TGQ+ez2RDVZiOK+itW0fn34KInPzU8TG
ms+dwXQXbJR20nkJqB0sG8gDmd+i6qef4o57uL9uWRgyOxvoMbaHfHoJQpKHp/CaqfxgmigsXEGH
M2lr+5m3p7AEtoBOmERTFxCP9cJum70vgf+BjBqRnAsKPaqT26nclwi9UuKBBM6or/v49LtQa1m/
Y19CAubMEna6opYUMappCSEUdiXJcdNbLjCDGAzzEpGfCJ/2EoQTzfHkKYwaN4qVEN0ljfB3PeLb
u4AXcklSvYgr1F+3KGPeKM8mVsMtusQl/ZrSyXi7V39k32mw2sKspw/tXCLJEkJzEIgw5AINCkSo
+XXrgrGK/OJFqrTt4/NPMdFEPYV1+VbaUaD5+hLqXtPrxkqEGoj7rwFRgfvzEslfFNOlF8p768dP
bxRjt37Hdi9A8lr2lN1Ennsk9/QSAuN5CRMj8Mi0eTO122l4egm0t3kJrGZNYsDHK9REJXTbz9w3
CgTCQkVU9AqEkxrf/BQGY2m9hk5cwZZ3bI4wi3vBI+lc0FesF22LgZ5+F58TzDKWgHa541hS9epk
IIh5oxgogLP454rBteZXnmyU7lJDgGBFkY9df8HTG6UMsn7H/2PtjnI1yW0rAC8pbk/37ekg8EuQ
BcQ7MJyGM8AgAewx4Ow+36mJpHKx4AASjfE8+Bo/S6JEkYeH5DpRmNmhu3KlGnKsVlHfbs3IGHPJ
Q82LVvJyexWO5ssq0udC1jAjnefNPBAxf2NuFLwOnPaNAwSvnafhQETdKJloDFF0v4x1npf/QERV
t9iCFXfvWoZCuhfzM9dGSU6igMtdtDicUOWibjz2DPDmdfKq52nY3ijB1osIoSoyyweIokEXdqSK
EK9iw+FOd0yVFaq8rCIxGDeRt9bA8srtqqvAa6Bx2ejPHcmFW/nUPFEA87yr2AGgkHmm99W9nNYl
Iu1ASNAlogePeiL/+hSle2yaVyJINbx6OFBFFxjNYbNwCbVWnqra36iShckYMa82LJjv3GEGlRDU
VTDlErmhcHZ0XqpcNUBXijNT5oEVd36i8FbmqZwnKqUwSoa0oYN1ntsoVK6yUckZJs0DmO/wBgGy
VQTsMd4BAISpHX/eP1GFgkUXDmu4ZHCWhjpWYFF9uyFEukMILcCQLbqoV8/szEB2v46eb9ioZSHm
idLIUPozoWRPSv3l0ILKdZ6jbVnQjvqLQpjBa/jMfOBop7R4GeKDE1UPLU2oP0sxjJr+Bl0sC7F0
4dk2/i7J6BYMZFnrmwgwiywJNg0p51ev5C9MCMEFSta+Sd3envGZcxVSkwFp+QeZiTD+vK1u2aLx
G0uEtCSumik9GPnn6r653ktECCAi1hzZBk4O/76uAjbBTvHihEsNG1VqxKibBD+fcQi35g77unjx
zD3a6V4jP+llPdeFZHDdKLX2WqdIiHUUqohY52ZPdcME5e35Ob9VUje/YH+jShpXySFKQFLFCrnw
g8ciD0TUJyk9z8LWTe6tId+tdnF85tooIJEYLNOvWwCKUoZmo0y24ToDQsQZDRtVGjMSwdDiHF8k
rwb0APpUN4quuVGgeR7v+YniWlYRemgAOTmdOJbnIjiuVcTXDM9JNYxIabpZu4c2MGMRoR6aMhhZ
r8U52sxSVJhFOuxqy4Ib3NBaQeKuPkm4GcpY4cHa+TYAFJzkulEy6V+cKI7t7cXa1YU6rXqiMLNF
rQFrxfjzC3ZFpIlrXYUaVm8R9qB4rEPEiy64ggnrNQO8xWm7q1D/UET4XV65UUD+1uDTMkfFmBMR
GjvI/AqXxj7ursLD8LIK4SpqFB+kg4KlEX4VYaAsCa5fGhedq5snM3ZiPEnAOncOIAUHbuDkcPPL
vSBCs890JQvT69jS3o3QWsVn3ChLaCq3ucUoNxEZPSM/Enpigy5q/oLrkestn6Sb1+INbB9aCF1V
t/iIswn7TzPO8edtEQCh8Rtro2ySUysnFlh7/HlbxC0knSIyNE6wKoFh/u/8gn0R1eG8ehX5fCSp
PK7nq3i5F9ohCblRf7B+zvlRQKf5mbeNUtOjVYf+sQ3YoKv3IkKf8a+Bka6yvfONqskFOsYQlbYM
k+ycB5JOOOMz10apeHKqMA9iqcaft0+UeGv8xhSBeeVmmOmWniPzC7ZF6P78IsK1S4vfnoLf2n1a
vvIzAfoJYYA1kMA9/8XJ4QhKVuGxp6tJw6snS1g3ig4gqVcx//rzvi4qBculxp7mbubgLvxiX8SL
AYEdYD9C1BDv1s3cF1HTVXgHrgQ1hNzQsVGlLkkzELnVjI0LSfQcLMIFrSdKXaYk8YfOqy1mkI14
nijUJRvkvUD7b+gfldLeKgIwKLRJV+WG7tP6qxb3QL4wSR6hBSZWRzhZqtSVwcSF8ualRdw55OVq
lbib3fAkpW0K0GvZl+178RLa/5YKUCcEMpKg5xErBLDYKCJiHX/QDEQSdJ6G7VXY83Ki4IWQKBgn
KKThdr+wgiEv5kagJnYVNq7PHA8rEVi2jqx0VQd6cCMvLxEmGaV+8hPf/ByWB/ZOfS4RThL4FPOh
YwKXmvpiBmEGuI8JurEDzvN6hlxXEVrLC1Whaikwn3/ePrS37k1zoxCaUlEgu2C/zv2oF7Y8iFbb
Rzin3GEDWz7xXLl6aFE/QL2SUWrAo4gocTeGidYKUoeut1TP+IJ9XVQnh7PJRgX+EGY0GHNe3/jM
pW58AFA2X1SI0bCKUkWCVoRhkknksrgNNcWOTX2SBGHY37oz4rJ33IsyJdAqmEBigjg31CWl4Lbo
wpQvVlYuSTzZEMLIS1URBMNBxN9o5vML9g9tJVhqhcD9SCFd5mc2nKgaiHFslC4gs/D90cDHIg9W
UQ0I1o/nW2IhSEuDiPUb8+rx01IuhAPeUaiStNHYibsIoZgXL4KmCdvfqBW7LxGZanO1XIVTNJyo
9XIuEeAPxGkG5KMhU5yHoW6UogIV6uxth/Ofd6GKQKaFR1FFxraMPx/oosYX6fsiqZemxw3F19IU
LyKCO3ow5KI7+kfxM8ZODHUzUPGf+II9owQwBKsILHPkR+9e4P/x531dVO7BD3BsHpx2wWnnNW/m
voh1t9ZGCe3xJ/KuilrPV1GmFeim5tCmIYgGdDdqwv4qSt8DIjiDfIRwwTsav3PKxk7MjfIcmbam
2J7GO9yDWobmOVJqcwVjmQ8zvmB/oyoxQMPjlBSkwqODSCa+mAd/bZQMidFVQiUUpvnn7VXwkMdO
3ETAcGQwYkM6dFH6R8nU+3hwFA6nqt9zXSj+K6tAioI9So2GGDwP3MFGFVctc7uxvznP0qyLFXQg
Yu7E1AWX1muE4JBWvsdvtxqx+Ru/ikCf0M4k3WkFky0kcB/797ogwq3L5Cq66HD+feaLCD6aHjOk
dNio+07MjfLL6aAtz9rShF91ct2oDI6QEEuW5NxtxvOeb85chZJo8IR2GjCp80OLzfJ4u+0NOyhb
n2ZbcrnzC3bvRQhEZaOgO3H8va4YyPPaHIh4ODlZhTAP/8DDqu/PVNWBiLkTSxdySLgyiMEdIKpr
PHdiikjTpdSPKPjtYHl5F4ouiJBvYz44VCv82N6oG6n/tgqeblh3LR3yGbuqbuFFCpfhasrRpqr2
V7ESd2sV/HGFy/ILkt7nJ8otq7oIxUsBZcqGVpy2v4ons8i9CK0ZGOWCQHHPV6HPVV0F/0O+SiIX
/WCe6f1VLJBj6cLVU4/7lT3vYMsrqymrALAwj2kwoyy34UQ9QdS8QrIK/JuA8g3JaMb64eREBL4i
ONtetRgQJRB1owDmFyyfAd7n6kYcrCJgCsj4qQpE1R5/3j5Rfmf8xjxRnlPwCnyCpI57sT7zJgIE
YjouRPtmJfdX8QRRqRs+IbTAbeZJdazi2XLkVxHXwBY+Tke6Sja16gL3INGqN6llFcsXW7rwanOn
lTR7LuajuK0L73NdRXp4udpCpFseaFuEXhZVBD8K1TWoeY8BqffiQu2CA/P9G7xBkHVZBUAtLe48
3iKcc0sriVBFcBoErDphKcGYqtrXxTNidS/SM+VbatHcvQ4z+ExXRUQKYXRm0R0an2Uscn8Vz5Q6
EXEE6YPTnh5P5yLWZs+rdxVEJ+/Gt13XZn8Vz24/WYXUTJpkShw2ZGGc+2kh1iqUqatD4055Xs9P
lFLSsdk3EWBHo3H5UR26EA69iACzpFZWeXfDocVZeREBntUA96JhzUVuq9uj8CKCxwlHxQFvoOxK
gjxQtZwomD8kCkgLNOpYxTwyS91EuBv4E0zJXOTBRr3oAsbsNAE5O/J6Nqoac+wuGQxnVri3Iv+D
VUwjdNsobn9sebqGzUXui3gJYSSj4w+KLdLCYRy4bRE3NGitIu4yXSch1vCwqusdn7lE5FILY5L+
7IhYX169JKNxA0J17QjExNdlFX6ax+xKpA1kx72Y13dulKIkHqfnVajXoO6PJ4OCAfHbQj2ZGLLO
kX+RaTUgmXmdSUbh3DVslEen6gLBBLnSzU+LiPHn/Xvx4oFIwnAG3W10/Q70YOHuS92Y0zrQhe3a
gPwLGl8O7RdHSXcFTaQaEj2peB+bvVYhr6eprElAHUQyq3hRd9JhaYKlVV+DqyZZW1dhGqWn29iW
O1K8f6KeVSS5eiGQgXhopCXWq2ARPM21U1bg4nWE9sqfnxuVNAxmQDzaOOjjzwcb9SLCUFx+VOgB
cM5TEfKDxUZBKPAfcaid247KaOZ6fOa4F/StfDz5MM7U+aG1iioiZL4rr5Dofi5yXxcVyUH6kYRO
a2iu88KSDkSUqxfTdHXAhbQ0tEWSripuM9/GTrl3iKItmPl6Oae6Myop+W5ecwNN1MP6om4g6tU3
AHfwvJhOWFosLXq2it/k7QPXTlVtqxuBr9wLHFR5aFaES9uQEcMoeRERZhaaKM5Jg426lbJNdV9E
VyiOXeqwtCgldRVXi8yYQPvUoIsVL65VqOMXLNOGTr5zH/fVXZML6hlBB04TMR2WVjO7ulEuBf8f
bVDJ7Pzz/iqeXLVvacGZNBVMqseAyMzXVeiVjhNnwzKoc/x5fxVPlpdVQLORcWCojuzax30R1flX
NpbiKv9VZNVx9SpYpNTeL3MHUz7ZkLVnKsZmz3sB/PAWCYsFMg2hPc5uFcE9SKIK6NxAduUwzYO/
VpFD6yy5HLdqnH11V6pJqPj5fjyNFrDox+d8vRxaavYsGTOKbz4Xub2KLzWXpFdR6ujISK/RYxFc
tfkbUxeZi0WCWCy3b5yGg1XUQwuG0i1JqqolYjVIb7reaxUp9gVCXoOdG2zUswKUujVl1ypHMClP
cr5RxlTVq5e8ZOpMtVPvKPiVwhv6XBuV4Ci6gKl1WNpnFywb9UWujauGOtjRD8ShqRsV3wMJS1mg
CvIGD6RiIOlmAkRNGw3sxHngtu+Fo1l0kbAeyZJrkDKr8ed9EZ+qugXD4GYNJvGDG4C7m3c/TxQH
KoQZHG1dZs4NCGdj7MQSQQkCyeA5HdlJ1N8XEfgyF87S0bNItFX9KGwAPjl0QsfPhV9sqxtoU1YB
kIcz8zallBo8EFHEiwiRpODCu9qRjP72YqM0M0fzAg+m91LDiXrBo+Kjie0hOUqH5j5u60Ixet0o
AUaSI4nxz2GWjBp8EZH8BQPpcnR45s+yZcZcAwo5w9Rgg0AabNTa7Hm7lYfJKGq0y061rOJFF2Ro
bYI6qKq4wZg/iyOyUUys+xIGRUNXk69g2aLu9L5AAE8b7Q7nH+GtirjybdgTMpQN6tbwr4rQoCcs
TmmejsbvXukigj/On5UBhUN2rOLZvYG6kadFxCokUOYbDi2o47mK5Au9qW6e5qsNCdBbM+Bx9fiB
vM24tGH2zWuzbQa5+XUVRAgmM/6iA1WTvqsikusG43yg5Tf4tDdof20U8BGVDH+Jy3luQL49C7gk
iZV3pF2HOcJ5v8ci93WxPMq1CjGS1lFAFsnDBhEL07qJgAXDm/khLauoXDUDDKRx1V8k292h7pqF
iQjEhnQECZn9XBc11iOC35yBJ2mP1KCLyn5MT4Ww+dLwp+PVk6MYOzHV7eKpcuPPWknHKiodToVs
Hm5F8Jm1MZ+T7XthjE1ZhR+HFIm+lRY0vBdaG1QRHgwd6FxvOM+5Tws4KyJ+8PkeJrlDgfH5RqHd
VxFAEIbQUjoACjjByyq+IIDggghgGgp+JSHre8H4cdLUiCWtfn71jFYoG6U+Ja3Um6ahgWpeRIAn
ZPYUDrnnDat4eZJkDr/ynDV48ibN07B/9dapnAYEjQUCgttgAO+6/Lsi0jqt6kKGlSrgXhR+vFHK
2V50kRYXefh6xjrc0KC1URnhETzYo3H+JIEf671IxO3ZS91vAyHffkwjNFdBRGbCc6R6ULVVyrZE
ZI6pyFuU0cHyuvnFNxGAQUtIWNxhQCqfNk7/NVovxfYdV+/ZJ4fDGVoRaqJTBQuZj+Lu1YPTzt9Y
G2W8jU4gmvVls8bN3BdROZzgXyGxxILT1pDGdS/qoc0gNA0yk6vqSKnrKT52Ym5UCMEZzenx7ij4
9alVRNrscjY9rh6O8edtXYDPxm/MVQgrrrYEyd2vFOy+iJVmWSKg/uGBf6R/w/yCbRHilLoKSLC7
h+TQU+LxdX7mWoUuPEiiX1Oc1BBOmiZUVqEwIphhmGq3R3F3o0Qp1VUTQ6I/+ne6/c9rsy9i/cbc
KCZcQUF66LUAFBy/slEZrxfioOC7oxpXi4Mq4pPyUp2dGMEGIln4Q1VECjxgXl3dfl7CSRHMR6Za
fmPQl63fVreotK4isQu6jD59LU3P3nRh8DUPKiPRGpx/uqivHhZ7BhVrpKH10zF6oDKoGHOIvMdI
nAk1cs/HPu7rojK01acEk+c7w9YaPHMB9vjMcbvTeSnkbDlv6b25j/urWGjQFCEgFoulzkP/l+NX
j7qrLuJJpe4wFPD1BfurqMyizIJMul4RHAvWsVHzVK6NipvGeImMuTpDVfurqAAFnAhQm95IAb7O
RdwKj9YqIDmoalqfpcv1+Srqk+TAIrMEyxEan/tREKF6ojQUuubChJ/dYEAEvmMn5kbp/MKtVW7P
DWlYhUYNVUSseIp9oYPnqBogp7wXbIp+5hhY8JyOiFUn7roKrqy4PgBIg/Pv5ZnWeunCYArGyWBq
IEjDoV0WYorImDXM7WBFDWgzVHx+5hLBMmlDwekUE89FbhsQ3mvRRSZjfUoXOoOAziEvDIMXEXJV
6P5pB9JizJedWxv1YZI6TlwSfA3vhVClbhQtXLycli5YNqreC5MaM6oxD7igb3zBvrpf3IOIgKIK
iFvYjy9FQxlrI2+hf2WPukGAYyemuoFQ4mIhpWqVhof1Nn1iieCXQ6IUsjZMhNcfpeYv8HXlb1Ec
0slmWcltdQMZ60Y5Z2pkeGxs+rQv2yJUohcRGDlp1ccLSdg6/rwvYoVBUxdqeZhzrg4ySIMIpWDj
M5cIgzPzIvEdGpoSCCLmTiwR6doQFKclO6nbVVU3amVq3CKlBfmv/UCCoCqpBHlBD9Yi99VdO2mE
DcDZFIxxDxYJ7EBEwaNkoJH9MWmUBHa4BzcWxlQ3eFZSgUvL41wv1vYqPtfKBZSiRN2oXmZDdniD
ldQHJBJwCy+Eqw0ULIe26iLczXQ9Y0Wc23Ez9zfq5e2WXuUaCCYd2xV+7IuoDAodvHQSCnspJOeG
VTybjUu3pfhMPYzoQvZw2peDVcyodx5akDxsBNaMcL6Ann0Rlbyk3Bc9SgrGNW8JYWrzWPVO2mg4
spC1BmJA+gqOUzk3Kp35ZXk09Oqg/TiX1eFUq8T94J+jJzY4OZ8rW16eWCYJA9K/XY+xyH1116Kh
bJAqU8nDnqGQ0LnxmUsXXqOgUaHkL+9hfxUVlvfzMbWZR9JRninunsHcXAXMPOrQjZPFnX/eX0Wt
jMZw5eXIrzLo/jP28UDEPDK3Vch2X0F38t7nImpeT1tX/od/Ut/dYWkrYYYIVhzJPJVui/2wv1G1
cgHoGdpjeoK44HMf90XUygWh3kXro/SOWntmcB6ZoW4ibBFEXonmzeXdX8XaiZsIhGCWFvW/A0R1
i8epXCLEmAIY7MSO2skfb8TAJYKmM/9OzNpAdiXiZRXhfmsOp29Kx4wek5vrRqVdkdEUJuC12Kjn
EGExnsmfKdBM046GiY2ehPJeEJGfVpqZhM880/uHduGLU91YomKXlKJJFk9V7YuodLgriUsbuLQW
0bCKWiOWJI8cT7oBAoMbRNQsjFSYSW+wYOPaO7Iwt6h36QK4yZPKCPIWtLkmFzgliMEMubvRwG3m
acwHYa4CA0vDEQpvIYHzQOrtTtXC5a9hBzfAjwp3igFhY+k7nRXisI0/b98LU8DHb8yNMvlCSzW2
kNN53rBUG84qAt8naHYqcnXhH1+wv4rqgVCAnmcaGn7OpI3zqycTMj5zbpQZZWBJt85/lq3fX8Vz
SiBjjmancCFV5C2DpV6meABQU4wbtkwPE/XF0rJ9mgXw2DT8bwAoXtroufBhX3lXJa1adFFfvXS4
w2UxpjPz0MZp2Fd35fyLk11qtyKNfJd92RdReeYsuVS0eBVbpsOYG+M1dmLeiy/JuX3gil7U3fHn
g1UUnNYqdG3jOYNSf+wwIDUBKtq/SlXSG7qDauJ5HjuxNiqOQfoeczk7bFQlzGgKje6v3h6BogPy
wvSuq4A/YjY4UabfNTxJ395EIGcELUqvz3ng9k9UDYrFZizUlVTX47pBRC3gcl71C8ugUYF9g08L
LC26QNg1cIGDnnmOHTZq7sQ8tMGJVPVcvQ86rt5LUKwA3mmSKUGcWao6UPd8/+cq1DLDZ68MQ0Of
HAztefBvInIrTGTN8Mn5BfureIn1NLcGO8YxVwPVoO6KDUIEYQfxBV3yc0BbdVV9WMNX9LYKlTr6
Nqc3UbkXgPLw1BJndERJ4qA3EVeTfMPdWp6kl3DSKrD9bVcIZfNm7p+oSjzWNQpuYKc+xXduEFH7
RxEhJobeCY4byjMhHYXeEBEKfc0HRyxa4cfuRqVN5VPdsU08WlUL4f7P07Avoq4CkJ3ObZmxJ0xr
ELE8ymGjiFBBbjRFvNrz90LaqLzd6T+RTkK52g0JUIyPqgtWEA1V0i2vRsdGlROlolGaGMOSpW1I
9FhFeS+IiBpQHAwKWfjF/omqbJZLRJwoqmgA7qxixu7zRJmv4V7rcREYskEXlWqi5Zn3QtvEUNo7
RNRMMYQ5fekwpKQvWl698iSFvskLDMzC/T+2tDyBogs5w99wZlOh2dK+HsT4NIMIZOkM7a1oQZvl
zMu9CEctVbIJwwgZX7B/Lyq9QQlM2mhcYm5Utn0RNRAjgndjbK2j1ZC/wNEsNsq77UKkqzl9nzuc
bvfc7HG71ccqaEQNQIRtQDg54fPgLxHimrSW1MOmob2kt7s4nKEk+ocVuRT/D0/UP/3xb//8p+//
/a//+dPP//Fv//XLT7/89P0vv/uXt//13//6/c//8/vvf/nrz7/8v/+H//uJP/78/Q9//t3/AgAA
//8=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plotArea>
      <cx:plotAreaRegion>
        <cx:series layoutId="regionMap" uniqueId="{F469852F-56DD-4700-BED8-F808DFD201FD}" formatIdx="0">
          <cx:dataId val="0"/>
          <cx:layoutPr>
            <cx:geography cultureLanguage="en-US" cultureRegion="US" attribution="Powered by Bing">
              <cx:geoCache provider="{E9337A44-BEBE-4D9F-B70C-5C5E7DAFC167}">
                <cx:binary>3J1rkxvHka7/ygQ/n4X6fnFYjhBHErlrUdYhbSt8vjVnWhwcYgAawJCa/fXnyWp0Fbobc7aU3WRE
MXY37NUoZwr1IrPy+uafb37/082mbfZXv99vtoc/3fz+7bO74/HDn7755nBz1943h9X9+ma/O+x+
O65udvff7H77bX3TfnO7bz6tt+++SaI4++bmrtkf29+f/eXP/LZ37e6n3U1zXO+2//uh3T++bg8P
m+Ph//Oziz+6am7v19vv14fjfn1zjL999vNuf7y7um72u8162zy7+rA7HJvN9e62/fZZUuZV+eyq
3R7Xx8e/P37gH7kfP7v6ZvwXJqe52nDg44P8rjRf1WWaxkVcJ0VS1Hn67Gqz2747/fg/ymqVJ1me
FnGaVHGS93/25+a+P8n/uvr5uv/Hk9OYszS3t/v2cOBDmv88fYJObvDB+dz8qsE/Sr599mvzvr26
3j1sj4/Prm7kP+We33Hl3z77x3Z9bG+v3hybY3u4eE0b4NlwUaff8+OOoxyfXa0PO/Mr94/dpf7j
jbm5b4aY/uXPo3/AXY7+yRns44v/n340/KT/I+pVHD15z38Y9axK0ySJszTPs6KqRqgXqyJOoiKS
n5UT0DmICnQrN0D4MujP2+bhN5RABby5KQf883Zz13xstyGiXqWxvf+Jdv1h1NHgNMrjMi87ZR6o
er3KkrLOorSoijxJs6z/tp2UXY6iwd3JeeD+aoeCakDvLsqB/t3bdn/bhgl6mUdxf/nzQc/jKEqT
Ik+rqMprUB2gXq3KOKqTJMnihP+SYgq6l8Wa+CjWoC6fwdvEv2z22/aoU3ZzV2e483i1+xBVvaxz
e/lzUS9WWY2eV+Ba5IW82wPQi1Wclxj3ui6jMkrjZAw6R1GBbuU8VP36Yb/Hz7h5r1H37rIc7K92
j7ub9yHCXpXpgu96nuDO1XWKnee/jZS9SlYpCBVFipnPkrqoR7jLWTS4OzkP3J8/bPGt3+qsvLks
B/uPzXr/cd1+ChP4Ja18gSpnUc7Lbnz1ocIDfMGDXkRZVifx1KWryt5YPxFVPOHHO7nPjrvclcP9
u037e7O9DdPQV9GSwKd5VFVlUld5ldbVWOOjVVzXeSkxXn5R4zmLSuOtnAfyhGfbzaPGzHdXdY77
W8L0/aYNU+HrBd26NKvxsXK0ua6qZBTBofBZXVRZTRAX5Z3bN3DrkNLhbuU8cH/ZiooedlsV9Pyl
c5W3v+zjehMo/lmxWN4mXdVxlOO1F/jsEqIP/DuyNiXPQZ3keSru/SSU4yQqrbdyHug/3z9sD5/W
Ov+uMnflFP+62TRvm8NdiHqPH7ag3udxnEWofp2Tvhnb+7JelUmaFrgBaVHzLxYjD0/OokHeyXkg
/5qnebf5QAJTkbUzl+WAf9M27/a7j0EafCzYYq59sUrKMq7juDBh+kTli1VdpVVVlBfcOzmHCnQr
5wH6y3Z/JGN3qwLdXJQD/bu73eH9OkzM89rq3PwoPkoysvIxnn2U8pZPzHzGE5AmaREZ329s5jES
hQp3K+eB+4/7ZvueKoUKd3NZDvd/YS/eHYJ94MvI2du52JvCDDka8e1M4eX8ga+iVZYmcVLxnZgW
ZTiFCnUr54H69w1htwpyc0cO8u9uPzbbmyBVvSrjxVQ9X+HL13lWZklGOU4chgHgyapKUfYCvKM4
5iEYvetyFg3oTs4D9JfN46fdTmXhu7tysF832+MuzIpMli/mzWUrbDepOv6nzvOoHEVxVF+jPEor
gBdXz/j5wyiOs6hQt3IeqM/04+W2HO4/tRucwyC9+DyyafL5xr1MyLvXKdFZXiVROtR2cK+I33Ly
uKYSd6kok2hwJ2FwkvPAXV93l4tykH/3gW6JAAvuJDetQzUf8KxIiMmqOM1KqcgMASddk2cRxZq4
KEnbTEruchQN3k7OA+95eXm5qzPMqb2Gad3rJXOzcV1mFFsqEjFScR+Bnq6oz8VlFpW2Sje07pxF
hbqV80D9+q7d7963Kl8O93Ng3L/b0uDziT6cALtrksy6VHOVnepqnMUZkTg6Xyc1Sb9zX44cTU5/
RV0VFY7eJQees2hwL62cB+4vHtYbdbhuLstp+4v1W5K8wYZteFYLenRpJPF6HddZml5qt6hw9ooq
yqjLUIrD4xvqPGfRYC+foZPzwP56t3m4f/tw0MRv3WU57K/vmtu3u4d9kNa+pEeiB2Cu1ucrFJqn
HYcuy8qkGCdr6hXJnJIfZJdr73IWDfJOzgP5v5Gseaey9d1VDXD/0G6uXlKMCdHeV0m8mM7nq5j0
eBqnddFHaef2nmQNJbqahkppuqREa73KvrGOs2iQl8/grfOv2pv3m3b79mH/TqX25r4G8O83u+Mx
yMRNyfO7nNrTTUl1vcqqOKNT2jhEgwbqmuxtTY3+5Pr3f9j21yWpBnz5DN7g60M5uSiHerChXCwh
dvfQzrfzkfRG5zRdkEWJy7FXH63otMHU828Q2E975mlOVgHu5DzsPH3xyqq7uSmH+Ktmf7gL1rMr
yZsthTsFuKhwcxLjaE4qr2mR0Y3KEMUUdTmJSs2tnAfq83x6uSoH/PP97tP2cPXm4f5+fQzxhS9z
aX9cSufTko6EtNN447Wfv/BluaKDmoZLBnMul2Q4iwp9K+eB/q/N41bp2nWNov2gzIvd5vbwdrff
BQr7YoF8vpJcHME8Br2Oy0kgT++8ePwl/5bpwbIepX3bU10gn/dyXrBrx6NSLsopfKhve5lECwJO
yE7Btc4qydzJLx7oOTae7lqaaKO6kEyt/cM94JxFpedWzgPwV7vt8d3unmlDjSPfXZeD/fn6cLML
04snx7KUgS9WpG1yWqjj05jMCPhilccZ34sqp0grExP9H+6B5ywq4K2cB/C/tPt/P6zvG55lTWOV
ua4z4NvNxzXtmWFinxQLOvQ1nZTEb1WcX7Ly9aou6FNhsiKqa2yC9Sp67DmLCnsr54H9PNdOLssh
/3L97u7ql916G6ZfF7mOl7mxHGpf0mBDh3w36zquvwM9OXx5DxIaGC5Az1lU0Fs5D+hfM9jE9Pld
c69Se3NdDvxXzS3VmSCzteS7FlT6hER8zvxzXBHWTfptyNlhEDLeeOy+FO9GBl/OokHeyXkgPz9n
N9B7UvUB5+xMl8RS4RwV1zor4oIJyK4IM3LzqigvqcwWVVJcaLbCh1KB7+Q8wJ/VRH1qKekjuu8O
d22oAV2Fae6Vb769j1OZHKWRroiF0mLo5lUxAR9kF2kpTBjTJI4cRaX0Vs4D91+bY/PwrtHY+u6q
nK1/vtkJb8mVvCBBxvI0TiwFPeW5WIado6hMaaqW0GGg8+UqonpDPpfU7qVBORI7upYrK+eBPdnW
o7KT2lyVg/5X6nLr5v4QaJMllnIxpSeLA3j0yEdk8BiQGCXsSdzSWotfT3CHN2B6swYleTmLRuud
nAfyM609l+WwD9nal1FiXa351j6VeD4ha9sRGA1VnrosqZwcdCHAMV15va3pAzvOogLeynkA/+ZI
95UuoDdX5WD/K6Y+RCtfVUu23BGpRwWNtfl0LFK6LHOmZssstn7fQNPlJBrAnZwH4LPaLM1VOchF
04MtztHWbruf5qp6RitlVdcZDc71hf5a00hfksePC/rpZWhmpOpyFhXyVs4D+e8fPijnpLqrcri/
3h3acFtvzp7Yubjnq4jaS0ZxLgeJCf0BhTm+D1BD0XYVMVrjEsYnE19xFhXuVs4D9+u9sI+pHHpz
VQ73n9tPV8/bMHvtCE5s5nQu7MJflNJeEUlZdlqYI46TBz0iqZsl/HvT7A1nUcFu5Txg/+6jskTT
3ZRD/Xmz3bb7qx82QQZxtEUtOCVXxBVdlD3ZCV+o8yBOxiJppafBFsqzi6wXnEWFu5XzwP317lOj
03ZzUw73NxBXHmjYewzUq1swWcuMHHOjWVT1pAYD2PHraK7khyB/KU2Pf6bK1zk5D9hn+nWDTG3Q
fh2TawsiX+PRgSwT7kJuMI7dGZRLacuKy8JyWg48ejmLRuGdnAfy3z/stcUZc1VO47vfFKK6w02x
JOjSSktLVWXyMSa5MWypjYXU8uTq20RRH7ZzFB3mvdxnxlxu6mvAHPO44Muew/VVM9hOIb6YZuYh
sIvozMnpvoEHhbzNOIDjLBrQ5TN0ch6gzzTxZiLkvCQTbOhOU9yC2k5FJimTKiFAZ7poVJORWWi+
GFJ8P5GVjpCXs2iQd3IeyOsb6IfKDqN7kN4cwZQ1s3ODt5xxGEiKmH6nkZYwbTwoVa1onU8Zksqz
mPztJFcjZ1EBbuU+J+Dmopx1f91sWtptQnzSMY3Wys7HnDHoWlI1eZ5faLfAgy+kuV6IZC9xzstZ
NJg7OQ/MZ5p3E4x+Hea9ThbjLctXLJaAojSt4aWbEpSWEN9IyEbOnsD+wkAsA9RK7rJezgP57xsd
6bwc7tyXe/7we6AFVxRlQQMvTdSkW6WntmuWHYXrcJPKfDxsxZfaa+QsSmU/yXlAPlPZTUzyVSg7
jY2LVVwptUdpji93OR1PAY6uGr4XNFmY3SK2/tOn4zmLCnkr97mRN5flnvfnmwZ+01dCc9msA22q
TBYM4sSSQ3RSUHIB4BHxBenZiuk4NhN06E9pbkjequC3ch7wz26qlPty34CgmyopJ9tK6HwXjwce
AnrGpczozDg3H6/gvaCHHmqU4pJbL2dRgW/lPMB/0UhHlKoUZ67K4c5SoXsGcYJ07Olm74Pouahn
oMr8O/wGHZ0NT8n5W08BlkkqGOwKt2lqkKCtOIsKdSvngbqUTV82W1iE9yrozX056Pu1bJRim5sw
Qzt6IJb6BuDg01uXMAWZ1qLZ03CewSpILWm7gRTpQusFZ1F9A6ycxzfgGr6bdi/Ug6ovgLku9wV4
82EvbbU/sZguSP3Pl7P62QqLDsUVSRmTjx+jX6zKsszpuoERwcDff+16j4+zqNC3cj7oy8bGfava
L0UJwhSdrK9/5Ft0XN+Eq/yyNaJHYa75z1dZFMM3fxqkmLCSC+lRQjceJkBG5y4RWapCPfkM3dfG
A/6fdOx23T05rYcRobn91ISZv4VkcCnMC3nya0owmc3YDJ58+qnF/y/6Vjv7Zevrc5xFo/JClOiN
+ax5SXNZDvgXe/YIBkuIgAFbsFaDI1cnVNu7XN7Ix8fby+JUtgxeoCpWlmnk+N6o/7LWLRHs7sgh
/t1jqPSluauMzrXtPO1pRCmW4UeTmx33XpQr4j3m40jzXUzZcxSNmldWzsO0/217YMZJ5dOZm3KQ
v1qLbb/6pdkH2WUHv9CCBh4/Hb6DtMRpv8hfSg0e7COGpaTnFiswiOnkLBrknZwH8t9tGpgQbnSE
N+ayHPbPH/Y0Zr8LNXW/aOsN/hw4kKVj3cCpO8m13lTpioKtTMx3P3VxRO/OK3tvSEL7W/k3n8i1
qnTe3NQZ7vtHs5yM9eBBxnE8w73qzTX2lOFosGMzNByWshN8mrplVyxrpQjmOo6r/g/3wHMWjc7T
0+cP/DWjsZ/eKkdj5a4c9G+gvd4zI3m4YiP8bZDoo549CHPR56lnnwzWHB+bzd+THpxihc6zS+7U
Vj0J4yrOokLfynlYfNJuM6J4uSwHPxnBD2yXDxH3sloulJNWHCiNKNjFWU16Zpy9Zf9IzRgrs/L8
O7JJuv/C9aEcZ9HgLp+hk/PA/efmoNskZy7KYf68WW/aIA0917VYwp6MTcE0tKnPdZsmBsG75Ov4
F1go2y0GnwTvHEWJ+EnOA3Hy6g9w06vydd1dnaN+DDNFny+3XArznid5wj5IKhnSbTMq0hQrRiti
ljkkhtH2wpSccrkUn8FbzeeZ967s0Cdp+y9QiPadWtliys6GEdYQMDYByRG+3YX9UiDEUvCeCYcv
xiCSk7NotN3J+Wj7ft6eWG7LqfsbfheJ/nArc6aA1oEw16ujMsfrnkFMi2s33S7GlGRCWyU7gp5q
x+AsKvStnAf6syryg06M5+3h0EKLeXUdbDy3nGcHWzXd9Ch9xc4BOG+MkpwF8jAdFTj6vPTd0gJr
cmw813toT3wX//Lnm9//1Nyy8OdwuDr957fPEmZX/T27eVRHJkS1Fn+324ZZjGVrRG915yp8tqqp
s+Kn1xCfXDD3NXSHaX6iwbmwJ5gmXZ3CWzkPhX9zs5MSqrYQP1D5X9kN3dwH+crXS24TJGiXFZGn
DutRVYakHQwJBSX6U6p+ouucRWXnrZwH7NcbsusK2lr41Af19+f75kAP16cgmy2ZObLJ8rnKzoJg
6KpSnm92iQlF5cipp/QufCcE7Sa0d6N6fezOWTSoy2fo5DxQn7VvyHyPewNPn2XQ+4ZKlyufjzz5
+ZK8TcKWka6p4jyGp8ua1oUsttM0E33nLBrkCR1Pch7I/51NU4fHDcud17qErbkw59g/37cfm0Az
tcb9esKPuvrGeFLv2t1Pu5vmyNqWw/gfXG3458eH2/bbZynpG9kOzSwV4by00Q61XlqsoTOjfJNh
8C/NyXIWFfZWzgP7uS3WJ3e1V/2XD1sSvwGvhWf8aSkXD6vPpljMPu10BZRX04xtQprejdKNI3os
gwp/J+eB/4/o/nsl1ZX8ofOAnjmdMJ/6JLa507kGn44rymSsFmTtREwWbwx6TU4X+hMmL8xUzWSu
gvyPrsvOynmAPrMgz2WdGfuwC/LkWZfTd0J0OMrzBLsPWfWoCUcYj1goyQ9pyJIwn69G99D0cTxn
Udl7K+cB/RzGo4GT9yZkxqMSmrn+9udqPGzFwk8PEXEEswq0CMNnXpaN0XMNcT20R4bQsP/DvXPP
WTSwy2fo5HxgJ4rfbT7oinPmspzGC//tpqWjJ8hgHoh6AOYjz6ZQGM7AlQTdhB0B556kLildojCz
bdR6Fr3CcxYN8jj3/mHdv6TzShfOm6tyuNN6tQ3Xs5OdnssBz5A8xVchQhCS0tEjL549a6cgQmPO
RpC3f7gHnrOogLdyHio/17M39+XQ/2W9DZe/ltZI+9rO1XoW0RCux1AbnfaGjuw9hJe8/zH7KGKc
/ukQlZxFA76T8wD/urmnLVqTxOuuyuHe/aZATf1ibj09d+TjGZYGdxmOGms8nFc0YrBl7kR8hO83
9O1gUNCAjqn3H56ZxZPAHzp366/NI78PEXdZGNNf/1xlpy5LLj6m8k5vPfSFpjHR1ebEuStSxuQp
znYdOgPU5SQa1J2ch6rP3TEol3Wu7jiKYcKeL0ley/QrxvvEYSpbzM7TtkJ0BkZRSXrv4oB8yVlU
wFs5D+BfNvttqxuikfOdo/6TrCAJtqueMod1recrPHFVAsMRC6JPy8RGyFOcSyngYRSgPnSVgj6a
4yw65Hs5D+RnUNwNEnahUtyhlouF77hrzMRSc32y+4IhCyJgyjQ0Vk8Bl7NoAHdyPoCvN8rNI91V
OfvOsiF+U7ALxqiTLPi0w4VB60U/IDO08UKAxHApG8bI3Bsj3//hPojjLCrgrZwH8L/sNu81Xnxl
LsrBTrbu4bYJ0ZurcsmodW7VXOMuDAi016ZMRNFmwWK5IeTMxGLU8fdor6Vkm012RstZVJBbOQ/I
58xJdsnHvhjH8FW4s9A86ovNzFCJk+4Lpid41y8QG9J/AZUxK4VLmrIgEOF7MfTjOYsGd/kMnZwP
7lTi3ulmJM1VOWXnWd8Ha+GZbepvf66656uUCisqT1nmtFFm4MtRi6MOBzuC9FWTlbFRY2/hOYsG
dgJF/8z8q91OR2gpf+Xch5em/LvmXRukkSeaWg51OuxYEUgii65aY8TPUeddR9GpwEJLcnkDBWdR
oW7lPJRd/653ZcXexF/vNtAlPRxCBB3ruFhSlum4gjILkKLOF172asWwkXReyv74C702chYN6E7O
A/QZYZvJN1rQQ2UmpyKynJanPNgy2t7lYMauHOOQ2AC+DWVckJetbILAxump8knv5bwAf9wqX3S5
Kfeiv9htboMN2tAR+7LOf9LZD0Sx9Yyj8Ny4m8Sc5MxZRkJYz4qK/vtmYY91GVk+g7cnN0PPR7nY
MDcQAMCCPlwcR3BQszXK0JIRC54DTsN8DLFNtyH8whZwTqIx6/IJvOH+L3iFDTeFUAs/Pru6kf/c
P75u39Eh+u2zf2zXx/b26s2xOba80x92h2Ozud5Ji6hMeI58uMPdmv7JEJ9zPos1svPVPM6puMBW
CQ/dxc4KrL6E8fDZ0WQ3CdjkLErcT3Ie1n2BtulhNra9bfZhE1TnS64HFrUG+xivLZ/0WJCrkXCe
bI3UYdgiaOOHPnjjLKqvgJXz+Ar81G53ax1Rrbkq98KzETrUBfCEUjZhMl/xGZQgnRHX3fT72NzH
kq1nZhXWegO6LfD3qHMWFepWzgP1OXOw3RRA78l3v2kdZGIWt25B2GmXzQo4xyECYc8Eynz+ylNm
xwtwU3MTUhs5iwZ2J+cB+6wBKROf9LCHPiBl+iCWScnTYAHi9EXDPS4TUmOFN0My7KDisb/ISkt/
pa4KY+U8kJ/bSnfqGzmDf7/ZHY9hpuoWZC/MVzIgVdA/Q7fcVO1NHyWr5GAofaL2qmQvpDXP372f
Df7Ixb9rwgUfzjEbUc996pmUYfMQ/juNNpcIreoVCdyIig1rZRmiTG2usA/lOYvK5ls5D82fyU08
COcD5yZmbXOfTJkLPUY/jko666isP9E/TfDHhEx64rbq/3Dv5XEWDfQ8Fv6N87P1Xu7LOfhBL58p
2fDYYzAXfOhO2CZJ6pZZqYiy3MjXw+iTpJdqLHN0lxpu5Cwa8J2ch97DNHl4POrGZcxdOeBfP+yb
DTtNNpswszq5NbxzkaeJOhayWlhP+uTsuZdPLo8XgfqNbCYyO8L7r1yv9rjrGuSp/J/kPJB/2Tx+
2u10lCf8nXOVf9W8e7dur/4J9GGSGWIvF0zpidrj6aGHT0zDs3mCym1+mZOeo6iwt3Ie2M83+cOE
XsiuHtgvGN5TimeajNKsRPHjEUnx8xPif/EGKyIC94d7xecsSvBPcl8E/HGMH66fX2GDe+M71+pn
bJUlf0uJpsN29N7L2jH4zaRRp8piGaHp/3APPmdRgW/lPMCfvXZM7su9+XTZ3ofbT08sbrPpc9GX
HqysTqEmLi8N0KD6wmMNU0JcEBNMtw7JWVToWzkP9Gfbfbkvh37Qrj52fzHVlziPR72oSOyynEJU
e+DwAT5E9myXh9H84nZhzqIDv5f7EuAPVT9o8EsoynrzO1fzi5U0VhLBX+7Dw+6ziYzS3mk4fsqE
wlk04Mtn6OQ8wCcsW//W/K5pse/uymn96x1rK9+3V6+bD+vbMCv4jDwth36SwG7Fiimsv2R5J6oP
KxZzViTj5NGf9GdVnEWDvpPzQP9fze175XoSc1UO/P+C0jRgbgRIKpYCHpvPiHTNbByV+25eamTz
K1IAdN7W3U66ibvHWVTAWzkP4Gc/+EOiy6BtviThlwMfhSfCI7Hb+XMTra9hQKIxjwUlQm5vM8q9
r89ZdOD3cl8CfLkvp/pBg49PvmCrHrRnPUn1ZL1oSdo3osuChh2e/Wm/jpxEA72T84Beu3SwuyaH
+Yv9+r49CDVykDldeikX1HhStZK0YVu8cN1MNB5ae6YtEn5+CXbCDVUVz8l5wD7f3JvI5Sup31eL
ufjmrWeECporU6kxORDHjiF5PSI7uJL6f6P/1llzX6lcfP6Yv4s/G3y5L6f6QZt7sikLaj7Nt3Ac
xTm6CMJT8OG9Y7ouNdX9KQ+SnEVj8J3cl9D8LmfxVWg+w62LgU8RV6biizpKLzbsSZE3k/UFPSHS
SPPlLBrwnZwH+L80h38/7I4Q3Krie3NdTvF/2Kz/u3nbSlE41KUlRGY9DnOzO7RuVZEslHWEV6Mw
j/J9AWcWs/SXBnEo+KjcPSfn8QWYbfpHE7Zh1/OWnKeX0J5VBlFSQWWcG+9o+O5Dep+m5H3J/1xI
7pDq12g/fXtf8N2X+3LqH/S7DyP1YoV8TDu2nYoN+8okjhu9+/RqQz6S5FDiCsex/HjIpcBRNNjL
R+jkPBR/VtueuSsH/JuHezZV/bZuN2EGe0xS9RDMN/pkd0pat4jzKmq2ptvhTO9jZnLYN00Sx2w5
mc7kcBYN9jSD+ev99ab92Kq3FpnbOgP/rt28fQwzyC8XfOwhq4+z3EZ60yBfVpjAoEWC52L/Rql8
7Hs5D52f/djLfTnkw7b3tFgtpfQQpLHLgPYN1pXV0KSYUrdTerH3pJCh1KjJ7EoaoP/DpyC/5Cwa
pXdyHuDPMvjmshzyofdpO7rp+faeIl4s5RpTnpci3cjJJ7+DxjtPYPDUy+ITDfJOzgP52Wov1+XA
D1vtqbf32jcfe2L3gh2FMb07bCYbq31F+T7pOrbor+3/aq/zHESDfGnlPJBX0yyYW3KQv2427frd
XZiP/JLbDMiqYr7ZVNHp80TZawr6sDDUVO+I+VCbkbb3WwmemAx8ag0p9cLuu+KB+Wxtl/ty0Aet
7by6iz3ypHNiojaCujLivwlvysjSo5rUcPLoRIM6Ab9vuvmj4PdyXwJ8ua+vBvzlFhADPjpdQYbK
aMZ0F61pz07PmvNtKsGWcfpFwn8U/F7uS4Av9/WVgF+yQKpXwPnvPDpNExaRO7xojNoONV9G70ss
Dbn+pLcMA7MvZ1E99VbOA/yfWh2NlrknB/qbZvvbLtDFlEm1aIuWecInaJuKbS4LisuE8Tzj9Q3Q
Jr5Tdmf1ch5oz37k5aoc6kE/8qQ9F0vjkLllY2MMfZpsoDZric4feVSdZ4ApDXh15DVwcWTv1XMW
nar3ch7gz4rkzWU55N8cacg93OLfB+rcLziBxTIqGLNwGZOCetwomhO9p7TKmBVpnItDOImOYIWK
zRecwBJCGod+0Hov26OWe+Kp1Qg9amXT8ud6D/jsNErp3WOlFWneC+N3/TLpP+rf9XIeej/b6Mt9
fTXgy4r4Jy77D2+hjpmtpDMP/60gjW+8YJe+rWKIUknysaHyqQY95RZq+Bu+XFgv9/WVgM883GJm
H44V6cZPSeNGNQzJxj468Hnxz3bTT7N4nET13ls5D72f9d6bq3K4h565X24NNZ2ZbBqGPyeOTQvG
hXxOlBHq896zuPZih4Zy8u4P7Kubb/JNsPpVNOeRel3Mz8/Za1DAtCFT1UWVXmjPKfL8tJrUhIDD
EI+TaLRePoG3wb9u3rKk4uGgaczrrspp/fVuexNqVF+WaOZSDz2NK+yjhUYxlZ4sk+h2th52FaJ6
gj/52QXUOYkKdSvnYetnMSXLTTnQ3zxuPjZBRnVnpOTzc3dsnqT5mtn6vCrZUyU3NIScn8O2AqeO
mHn7XesTt5xFB3ov5wE6W4iUM5anMoSz7+2eeD7MWB4GjKUUPVsxQAXzNZus+nDtHHXZYkXjPW4k
C0mkcMsjOTTwnEWFupXzQH3OFiu5KqfpLCD+cPVT+3/bh22Y0LN3pEdgvsLnsvkgYrN0bNjRRgof
rUjc0aPD5MXl9C1nUUFv5Tygf71j75jyYR9NVq63zdWL/e5jkMDT/bqkS0d6jhXDQpuIHo4sPTrP
qkJarinhscnm7InpU7ecRQO8fIZOzgP4523zQH3lqMG+u6wzrb/b3ew+rdmd8BjiK09otSD2eVQw
SdO14WDNB9a+WqWsKpRVOE+033ESFfJWzgP5/9rdGfp6FfLmqhzyb+7Xx7tg2615lBcszZKzoypL
b2V0wb1j2Y1sN4Lo6PQYTDovOYsO+l7us0Mvl+Wgv940j8fdNkiFZ4fgcq88Tj18SKYXYzpgUfHI
w5Re4uN1Rdr+7/a2nqOoYLdyHrDPaL4bdGAF3HyHqi9o4yVDj6/OzirGpsb1OVQ9ZSMtTwDcuJc3
lPbJlyeSCU8038ln8H7f51n50SxduKrO5MuC1Rk6qAscdkruQos6StBTnYH5ntUHLDnKc5mnGum6
nEWj607OQ9evm83tp3az0bzu3WU5E//y4ZZdWUFaeKKu/vbnxnFSl8GCw41AIrYbmDl36qjI4swz
W8mI/MXEDU2aqjYcJ+cB+ywO7FE1dtPe3++2h0BxXzB+N220do5q2oZR0IVLivaJbSfgp4rfnZwH
7ur4Xf7K0J07TeKFCDvrlRe08lHEyioyNqwepr0Gt+Fc3eV1T0nPksm1nGnDjB1nUVl5K+cB+xvy
bNo1hqdRUJup3ay3gfrxVZnYN3aulYfvHn7DmJarbkp+XJFJ2HCS5oxVpsKBSwDfPy82PZ8o+e57
OQ/YZ/Hdy125t/1683gbZqaOfsj+7ueDDt0VT/tpc+Wk5ULmpkq4EbvFltMOWzxyFehOzgv0/bY9
6hJ15q7OQN81xyDfdabWFivJwHJd1bAhpbROMyPTdSOdFeKSFT21QoTVKbqLH6ym57qSDJ/BO3x7
2W5v2S270+XmzW052F+tN5vD1ev1x3Yf4uuOk0Ui9YlY+Q922OHMU48r+q5pAff8dceZZ26KJO2T
Th1n0bzu8hm8wZ/VZmUuy2F/vdvAmRwk7DTALgV7vsLMSz9111E9Hpkr6banFQNSBPZayGSN9Sb7
NB1nUcFu5TwM/d8f93tl5I7BMrUG69TtNg/3b8PcVcqc8mKxe7ai2BKTrDkNyYxSNpTi6hhWNNI2
dGQwNWW/cL2t5ywa3OUzeKv77H0Ww/g98H0WNDgvp/Vw25Q015l03WQsHmNPmhbKBKaoacJzf7cH
n6OowLdyHko/s7lupPXhNtcVyyl9viqF0VpIcEwadpy4gfkocrRIU9YrHH6d0ls5D9yfP+zZP3C9
e9hK0fxG/nP/+Lp9t95tv332D0rp7e3Vm2NzbPHXP+wOx2Zzvbttv30mVO3mAzlTv93yajwert58
2LPHJkz/nlzKclpfMhfH6Bwp+ks7C2M40dhdl3cUx9bY9ErPSVRKb+U8wL9ujs2nt40Sfm7q3L/b
0nITpF9fwUS7HOiU19lIxypSptgmWTtMvUnQVxH1eUOB2//hHnbOooLdynnAPreH3tzXOfQkBjbr
hyA1Ho91sYJsQQWGWVnAL6E8odw+DOpKvH/2l0BxyJKbRPy8EfhyFg34Ts4D/OuH/X59fLhR8tuO
KrK7/W6zaYIM63C5+vufn79jURl7aYCeEsBJPVwqx1TicfDpzbjMhEKeRKX1Ts4DeHX3hbkop+6/
SkoozMW0JZZ5KcxZVZUSpxe5bCPLymIc0hXw2EN+RCMW5Wy6rWwsebL0chadsvdyHpi/EMdN87x3
N+VA/+Fh34ao5bzt9uLna7nMxpGziyMorOE4G5p3mYqlWsd2MvirL0Vxqc6b5xN03xMvvA/U0DSA
dxflAL/eNzDYBlqQo66xGOqGypLWCQjgMLdTPac2gwVgi023rnCylEzOotJzK+eD+77ZfiS7rork
uts6h75tb+93uyCdeXwhmzSdr/AEuXEdnahNxkl6srUZffOZrKq7oPByEhXwVs4D+F+bw123NFaj
9N1lDZA/SNNWoJbe+tPzgRfqAwrxdLdesvSyezql/M6EXDcz0zsVLopTDcFjhL8c8wl/6zyA/775
yArKQNvskuUm5fIVpCZSpGEyxuyoGb3yEdTGbCmxMZx9aHq/jrOo1N7Keah9D5ZK6c1lOaX/nopm
oLDzHveaN1/l8eUJ2llNwwIS9HoIu4Rw5HGJ7zN2VFziueIsKtitnAfsM0I483n6XO3/ad8+UG4O
0swz1bQU5uLaRYXk5pmXSfMLjdTsoWMFPeGd5PKmo9CcRYM5+2b9zfx3ZFUfNXouf+XcwP+07lzE
IFHH+V4KdZguCN5orWTQWdYMYcAHrRdCbkQNPj21004YbnikVZru5Dw0HbBudhttJDdQdux7qIl5
VsIshzq2Gy0vYKyV/ULj4B2miwx/D5+vW0gwftbp8VSla5ycB+qzuC7krtyrHizXRcks+lKgi4Ev
ha8oTsyI80jVScjLLCRLKE6bh8fNtHIWjYF3ch6gf9/sdWG7uSiH+F/Xx+Pj1cvm0/sgLTz2dinY
IbISnnP8NBgMpco2tPD4cqg501NwWJkdFfb71odvnEUDu7wZnZwH7C8bdTut/J1zXf/+YRukL0eZ
bMESTF3DQ8vSmaLMqkv+e8W/0M9K2GelD9o4iQZx+QTeiH//sL9r7jWuXHdRTtW73xSimkv8tJSa
k36jjCqDEgVzMBMmI6EmJseR5ExDSv1lgjlHUWFu5Ty0/PXu5j35OS3u5rYc7nATb1uT5w0Se4hI
lsI+XwF5ToKGRUM5ph47cu7EY+LFkRNm6jSGwHQSuqFRKifeyXmAP0vhhz68MR2Bgm4Vb26Ohqb5
mP2RUlYVTMerpQR0oTVhYk4IDKd8dYCn8uGd3OcGfeDCB2zlMfNLaTqg01dB+7Q0S16cg5TsDRGd
UCBAR22/be5pVzlzgO7vzM3S9JEvJ05CoJq+4NMOs7SMBqPsOHPjaF00HeLK09zUhaedNizV027l
Preic1PuWQ9Z0V1fywLWnboLgzHUUmVrzDhYB/M4paMaOvKLPHVw2+gK7VbuM4M+7JcOGHQyo0tZ
d1oi2RpCeobuOVY4XlgUmgmdlcTzsn1kOhDFWVSabuU8QP9u09w32xtdlsZcltP1N9vdpyuhpwzS
xMMQvSDyNfthmYGMYSm6ZOLpnStJmjMiYVjs+j/cv+ucRYW8lfNAXl1wMxflUA+ZsSqKF3zWwRq6
SebYa7irui2qrk9WBqESGC/ouSA8I6gbJ+HxCHTvupXzwPxfzS0huypNY67Kof5DczhePaddNkRd
p3CxWKFVErJCSjhdFVclKwy8kB+YcYkLSwU4hkbN5fidnAfkM6fc5aJGqP+4aY5XkvwJEXqe2wVV
XnreZT0U+2RE50eJGraJ4M8VKVUaJmSnSTqOooFfPoI3/DOTdOa2zvC/bcPMxtfLtUpL4Q2/rich
lUmXQXquWIE4pMSAXjEPM6Goo/1c58tbOQ+tv77Tkk7L8QYqD+Sh9lBBC9p7VnMjOFrnyLlSTIV7
8MRNNEHdbpO7lKrhLCplt3IeqM8jnJbLcqr+S7M9tu92Idp4aoiLJeNZLpBDX1CzNkjaqC7RF0U1
e6IjuueLyPwcfYGl29VbVcl4+QzeRv75pkFLNW5dd1UO9R826/9u3rbHu+PuU5CWnt7mxequMJbg
2jHwWkfMPRo+snOdl4FXmMjTGt/vcq2ds2h0Xj6DN/ZvmHlU9tAN2cp+2BAahKjucMsvBjm1N+Gv
oc6SEr4X2bT2JlNxtNHGl9sr5CwayJ2ch5lXR+7mopyyv95t2kO4JVe2vSz1uuPT4agDO268rA8w
BUoXvFNuJ2zHVj7FaFByFhXsVs4D9lmpOnNZDvofMGQh6nq3x6t7Yee6dDzt0j5HsxSDThfaatgh
ErE+RogECeHNssjh006nlQZ0+Qze5v262R/bfauiJuwu6wx0ph6hrr76z0OYC6ChgF6MwYS3PeZ/
ysIkaE1p9fxth7WKgfa4xBQUQnAiA7ED8OUsGvCdnIfGv2w2a5jlNI5dd1dn2G+DXSFSRdWS2bqM
/viSzc6X2ieZc6arSvaH1HU3+jiCXc6igd3JecB+vTnxRGuA727LAf9X4Su6eiXkR+ydC9Lm0+za
wzDX5kNMKvui+F+WS8R0R4+SN0w8MxPLYCzaf1oQPFB7fABVTc7JeeA/r32Wu3Lo/7BnZ1SIoGO/
FsvTwjtN/0xEPx0dVl0idmTreeZlMSzfDanEWreyL8dxFo3Sy2fwfuh/ocVdo+/dRTnEf2z298H6
9ERdi73w+Qq+IqYjGG7h1044iLuOOtI6uIBMSsWuLGAzN5HqhZfP4I36NRSi7X7TbG812HfXdY79
IyzW4XbR0tBqdW++pYeHjAEZmCehLpokbwjpaMShHYfn/mI9Vs6iUXon52Hp58Iv1/X1wA8XxYIP
PSMT5GPpr4Anlpd+9NB3+XxIIjD8075KDqLBXj6At+rrZ6O6Beb9wPPPDf7dy7a5DfGZx4It2HVD
53RMhabCg7swM0GTHa8A0fxpTdy4A0POokHdyX0BjZfr+no0XphIlnPtASKWhgsqMXU9breTbD1R
HY4e1Ca8B5N2OzmLCn4r5wH/f+5bIZhTPfbmrhz2HXNtuK5eXCzo6rEjKhZSgA5b8yq69C3QZzQy
kOnLTO12Cj1nUUFv5TygB6/tRlepMVc1QD7gbA5ILafy5OagrKsyGXpNJjyFFR24bIUgi3d5TE4M
hgp3K+eB+1wfT67LYf9jE7qL76hh57r42YqxV6hoISY1fbTjThyZmaLT0iyGn7ZfAb4ulWflvgT4
g/a7rwD8JeM7tkHm7BCC0wqWummllhweGR0SPt0XoDc6LrxXxnd/YHZqtu5/ZfHdkgPSQlFHTbZg
u0THUDjI6RHfVRG8lq41d5DHhcVCl9Kzch7Kr4/w5J6czf8r7JdX30ta5+qlrJkKM9CLF3z2Yypy
ZPZS6OiZhh25e2T2ePZztsnyb02DexI0yke/l/OAfq7iy2W5L0Dwdh+kevM799GXfvuUIA5KI+w7
JW65qDNfn6b7qMhgRniicEvzjg5+K+cB/8ym+27kv0/wBN1vz3XbPMt86BmyYFKaKcpLei/zFjDi
nDZIu8RC/+BzEpWzb+W+APCD1usfN+3x5i7UxSPZguF9GqfU5cnjGsqjkatH0R4uY3hLn9g2Q91P
hbuV88D99cMRoH7b7XV1HP7UwN7v9i3jVde0EQf51tNLt5y5h5SULh04EC6tIkDna9hQJAaEH+PC
tEXFWVToWzkP9GftDJa7ck/9r83jNuCmTMz9ghFejAtPjS4v+ghu8NKnLJnNi4qpeUnnToo4chQd
8r2cB/KvmhvlTgJzUQ73H2G5f8+a8CD1HfVbUN9pzmJyOiK+Y73c1Nbj1bNRmq5M+bFLJvWvPGdR
oW7lPFCfxWAqd+VwP/2qUCes2AiyFPKyNrhgUXgW13Dd0agzdOyJ6hifpoOdr8cldecLoSrfODkP
4Hst1dRv5A+dI9//rlChh5xuKeiZurDrpbpLOgvoGJyHA69ifNrM1U+KN9Cq6FI5Vs4DeCGl13Fk
mGty+v6KuemAZy7yJQfnc9ru5X+7LgyT8nK4SxYnokGzxioIQfmkPwt9Unl2Ts4Dd/2ozXBw/seH
fz80j//xz4b1oU2Ibzy3tmBvDt2YRQxHLXW7C7sE4bCtILor+o1z1rk4vfFyFs0b7+Q+L/ImJdVn
b14IF+4+SMiLaEELj5+e1IRy0JbG7IybPO7CoJCkZv/E1Jcnl6ez8VbucyJu7smZ+IAJcdjdumD4
lmDgyWyQp6/5ryPIydowS18MJnAGJRo5i0bLnZwH5i+gsVEGcOaqHOrdb1oHady5Mmtj5ydpabhk
gCKtyMCzD974vO5ZB3byeOyKpeUezrNp1M5RlKif5D436oPwLWTUUc4Fgzf6LlFmebcvbQwVKpyK
9ZKJzFG6mLF/0DmJBnT5BJ2cD+gP6402Qdtd1Zmy79t2e3jLhuAQH3bpj10udGNQSqjumIe8sFuK
1ruUUm1OD0b3tFuPwuZrdAPz8hm8oX+tJcPpbuoM9x3js1KDDxF2BmEWK8mQrElqCrAw08fizo3S
dExXpCWDVBVKbxYEW0PTazxnUWm8lfPQ+HkD810Cyrrx+yZQ7mIQWJAFqYpq2K+guikymaUbuvE8
7lnKXknegbz/+dCn4ywa2OUzeGv7NTPusulTk6TrLutM4UnLr4/t1Y9NqH03GN8FbT0MWLTSus6a
QUEmWkEe1q0smDzxUqZRIW/lPBR+Tne9uScH/Ct2BAdch8NhWdLWw2iXx/2g3Mijx9ZX/IhZO7dV
dKD0chYN9E7OA/oX87y7Qfn9RdjeXVYulqnLVuK6QXEVG26zcTBHjjZimIY2S0L5i9U4zqKBntjR
f5Du+f5he/i0vnmvMvjmtpze/7rebpu3u09BOnjZcqMVOHhlCks1M5SpWTkyfOlRemZrCb+epLDm
LBrkUXp/v36m0hvvxTl4QYd0cNQs98yb+iqRPMzl06kaWm5ouU2YuKIHk+mLSUGOmo4uhWPlPOz9
zA5LuS2n9C93+0N79eZu1waq9jaqnpu9kyI8q0Jx8ZikvLCogreerZIk9nLiP2an7UvTx3W0ZijV
/iTngf1MtTeJ6K9E7dNiQe8+hgqDrHbaOfhGQ1ziVt56Zi3Q+9hEflMPn7NooGeEwz+JZ9rjVO+8
uSmn8oYQ6epvm/XHIHWexNSCwKdRDUEO6wtYN1gK1dkorCvw7nKKd+bHk0K8nEUFvJXz0Pnr5m2z
3z8cVNiby3LYw6+0Xx/ePuzfhWnu88Wgh/cyZ3SyoNbOiqFLDPZQ6JCzz6jjCVOGfWesuc9V0JdZ
L+cB/TxzL5floA88tCO5tpSXJ+yXDE6i2B1L/djcw4+Df8/60X68bhDTY7R1iTwr5wH8693b9qCs
zpqbcrj/ZHiWQm21Y755KdiZi4yp2KRPOXjlKqWRvmDU4gmCY86iMfbkhk5yHsDrudCGy6ONtgfL
kCEP8nKw55XwILH4UViRirG2Azs2np/2+dv+D/eGnrPoYO/lPivsclFO2cOGnZHGxYw8zIckaGi8
ovpKs82EBUu0ncYriniGDXMaynMWDezyGTq5zwh7d1EOdlJ3UCUHq+4YyMX8uowJ6CRJYL+4THNa
Q3PaNdlf4sXIVD6dnN8b89frm7v7nZb1UC7K4f6yuWdQMkRXvlqwSpOtAFxq7SyMubSopOQrAdEl
q0r4VtQwJowsvJxFpepWzkPVf24/Xb1struP7V4VyJn7csj/ut7cQ28cqFtHSXSxNTVCcQv62HGh
PjNkpqMYvmJBDWH+KWlr/cnT+y5nUaFv5TzQn1eeNTsZ+rRd4OVZxtcWK8+yZlZS8YXsmjVj8aP0
TbJitSTUZ7ChxjJIMU7ZyllU0Fs5D+hfNbdrbShn7sop/atmf7ijHSNMg7/cVHyG7wZnYcb0M1rP
/w1xZ4NBIZOztk4zUflMORdv5Txw/4UNoVpbP5yJ55X/cDiGSnNqWqW6DMrcEg2Jm5rV8awoiC7m
7Arm5WKSedCcUsA1rXnD1A1nUem7lfPAfd7akiH/Cena9+3+IGtL4MkOUe1hm1rQ3PO8Z9hEAD5x
F5+/9KUQX1GmYTEZa+u6hXUD+OUsGvidnAf8M5ivBp04LxvozPfNIUzQK+tjz9V5AZUQnZhN2i8T
6e0agQ5LBuV6JiVlk9HkjS/rSlWSd3KfFXS5KPfA/9p8bINEvIJusI+q5iIOtyVAV+RpU2GzGk9P
lcWK3uqMh0A2izBIYzOFvUPPWTRqLp+hk/NA/HoPVLq9k+aqHOYv+UX8f0GulK7qyPpWc2FnaQWG
nXpbUsFra3przhW9Slcsk2Z2yiTzLkxPcRQV6lbOB/VNo6MxNvd0jvljyB22DDcupewF6wVzqC3I
z2QsppqkaSGyTQnrIbkyP50oO2SHKtidnAfsv+CD6Ypx8mfODfzr3e+hjk7hdy1GbVUwGgWjWYw7
Z9700TCFEJ5QfGeD/FMcppxFo+zyGbxN/D+b7Y2O+MLc1Jm2m0iQb1CIvhybAxZ72VlBBm0lPIXC
VjbuqBYOQ9jeITGEBueUyBu473ISDehOzkPVZzZXDhmO7C8LtzLD9OJSph6/DlZquIkdvoMHnhka
cjqQ2sZpRIFrYurZYqAK35ycB/7/2K51ll7+yrml/7X5/a4JspdeSAcXxLySwSiaZlk9ON1FVK8o
2pBdiQpC926qbqjznEWl81bOA/OXu/cqO99dlLPzr5tWpqzDtPKLLpok687yORiMTizUAz2niT4i
g8cEhWyWv+DJQ5qhwtzK+WDev8mqYhx/6VzXw7fzpLgWdOlpp+StZikJ20lgvZGrOuumxuWnEEvG
pq/D98amb7jhLBr85TN0ch7449L/+2F932xVbbXddTnNf9nuj6GqPppqMyhzY3hmKEjWxcRrsqCC
QYoR9HRWktuBFyeKZOmo0NcPzL2cRQW9lfOA/m8MNr9TGfzuqs5gl5UEEs89vLsL0upTO+sRmAt9
jvcmMxTQVUOJMVlKwnw8CT32Unbx3nSEAmEN8rR8+A/NXTfH5tPbRmXyzVWdQ3/zfrd/DBT1BSM6
OCjZP1amHZXheIAC1DNKtTDknDjK+69bn6stIl1MZ+U8FH4e7MaG9c0XL5m1DRR2xhkXa7LDztNP
Cy/5qU1+lL+B+sZ8J6jMQ1vLKpJx44WcRaPtTs4D9lnDE+ayztX93d3VLzvaLEPUeK5tQY2vi1TI
yS31+LlzJ8gDNxto6ifytRxFibx/cWYm8v+Puy9tchTJsv0rafn5KVtsAsamxqzcAa2xR2Rk5ReZ
IoKSkBAgFm2/fo5DANqyhnLRbY+y6u7qjEiXHD/c63c990TiG458jRXVMOkwTh4ZuXT01InQoy9e
11AJq6Nt5uI8AryFXBXV5bp/v9DjsP4pQo9e9BqNO9jrLCNbSvWR1EvfBGDfgQ2Azo2sx+LIrmd7
4ZH6cl0F6K8YSJBx7ZeX/HTG6m2amYkHF2FuZF1r00vfUDEDLx4NxMjFKGd1dto3MKFpzJeXWPfs
WY8kRpdwKftyXQXYr+RAyfqBcuifkiBwm2nVozW9LtxlTJNiLZBgM0UcFVr/xI1X0VuDgdIovSiI
To/FHXvhEvdiXQXc77zI9Tdcvlx6VAd63ncxnfjR+ZjajbTuFLnGOx7E5IIitWXMIUHfc1p5fhC7
AzM9kEe/nNRG63TaMH+EPOYN893xxboKyPMz07ODOsX9KQAx/bSZul6qb6ooy85hriSGTYB8HmH5
tK3wCHkMmkLMPoX90mhJvqmiMBirs59cO1ryeLZozw/sLzdNnSoKSavNvOt8g2UHCRTaGDvBqKtP
9D3CtmigUH6Rr2E74dH25boKMn9NCc6JdZeEH26DgQfnSBFOudbAQ82dBs5yZGBRdgfymxOhhzcP
+sOOBFbTy5k6bIUHefYI2boKyPNn5NODKtV93/twJt6X53DiNLODpsZ7Xv6GUiiMlMR8ITZG+Ezb
q99QiwfSm5T/7kKKtrius9v/7D38n/9+3/7X5OMDRKLRl89///ZV1Ip1FYC/wsBLT6pEfjDB5CHf
a24VjiLXWJEBslIwnWFCeJvNEEYK7tCVR+8UfDm012haWoRTci3lEXvshUvmi3X/bujT2yt36BoP
fadMkp5J2Zd/pXI2tf2R/z6JUbkUnf7gi4ufx8mH/dtXCVWXSLri2pXSUpuzAjxQWKOyXlDh0KOH
HhV6uT+ZQ4+9cEFfrKsA/e/RjCs3C7qe9FXOgX9lY2QH9p9/prW7jfTrMCskR+B66NuYEYySjDZL
x6Tm+5HUI3aL2fAYSYVR3/COy5nleU0G9sIDvVqsqwD9dWH7406awWSJF8DfNLPmtlMnDwpGR2oK
2GwxPyAjPzhEHnl5dMqiVzYv1ypqQUqh5/LoIY/VeVBIgj5HrlBOelLlTf8dBPh21MgwDu5bxNl+
YU/9TU2voKsCg2J13PCI16Ap8viSh13Pps8VjEhF4DDHHFvhkXb2CNm6CtJ+Ha0hO6sS9uEE1NWB
7zrNDOOgmbk+5KWUvZix0jPOg5MAHrqowHkHG0BU4NZlrv5RAA8jKbmc+XJdBei76UQRLnlPj6oE
Hjx5b47X3KmikJgaoZd1ROVx5Uq6hC6KU+jhzOMGABmGCD/sUpIOe+GU+s91FaC/UupTRZabeM2W
etjhtZl34MBB3E5FWa0GbZ8yHB1e8uinQlke0reouZWZv39Wd4m98EDPnqGywh/4M4935GB2WKXc
D22voWk6odaOWXTEIseaQo5L/BBzFrvT0C+LxvhfsF5hJzyYgxa3epn1jf2+cG2PEQ5zqfv0tErY
b0CKMLM3jbzlUShZm33HuOoxhwCZecj8OSkCsJdRfQ8CPKYWLk0dxF54sGfPUFneLYwW2MUzHtyz
sypxH9kbp8GXvCzXFrFHSQbaJthgWYRvLyRoVcyTZywYaKNEIAdtlrlhmZv22AsP8phoVz1kfzXX
HTuvEv1hEtpfiD15b2SRPeyx4rq9PoyDUdIScEc1Tjpl7kznI2gLux+t08pncPfIumd74UG/XFfB
xLtG7tOzOkDeZhPEGyz5CKXmAngt9so3ERQ3UPsZ59lZkhakZ8jVQe1jrBNrvCtUTi752AsP9qy+
q7LOH9me7/ARXKZHdQA93Lqmslsi4FYX6qA8Qzk1hF1UWQT3rBQL/Bi4DURMKBBSrpwzfY+9cKFe
rKsg8Vex1R8TWDebrV6prwYP/VTgq4U79zkvPE1uHNXjIMQnsX/wejA+hfyN+xR3eExcNXjlugrA
X1GJlborhSfvOdNZ/DFxmxm5lRltTT2RW4wdxMgZ3O6IyrOCjDTgcQA7uIyRsv9l3WWb07jL11XA
/GrjLuP4yaFvNpExTOzaMvMI4mC0GGw38OKgmJpl3g8degRxWJIG48aRo72Yo8NeeFQ9e4bKF/x1
QRx2WOUV/2S7y0kjM7O6UlvFLThLRQTsMFWazQlG5eUJ6so3XQRFFhJ0WfoOb8WxSY+9cKFerKsg
8zTB2Kg44ZszqqanVcI+9Pw4bjKnqQacchRqsOpRV4koncIYDzFN9hj+LD3bRunt5y1ffHFu1WMv
PPCzZ6gs9NS1wVGIjhieWE52WiX8TzPbfds1UezBZlGb2IPCGsE5VNyi3oLNDz7BHcqepWjQdfNZ
g1e4kTnu2AsX7sW6KmLvuxgexTl5Lj2sEvbRBBn+18n7+2TZUFokoVaKHDRPMzYstEsipnqi9CH1
OrL3+biKU5WPYRZ8Zl6xrgL2jwki7SEjNeET+mOGnPLTmurTt8vutut1PpKzGE2kgaY8teROdD4y
N7AAUY6PWB9iueUX57KPvXDJfrGuCv7+BsXS1E+8GMr6nf073D3aUxQZ/vYVNdmx/fHlKZ7EjK84
8KN44lKfVRmKSGmnZeS5gT/CvdHQugyEWOu650F6JKmYWADqo+yiP8Fc+MaYjhHbw8Cqi0Ro2AsX
5sW6Cpj/7rr2dDbx+Dhu09M6VPgI27tfGt1eVZ+dh4J7FNwgYYM6S3RWZl2nB369joJ7DDNBgDfz
/ooAYi7zUm6v/SLO8KuK+2JdBfyf3v2Y28zDF7F3uhT7BH11TZ00q6ENsi7RZx4cJo3CDRKzovoz
0VdAqFEy5hWxpBx67IVT9D/XVYCeonByY7sul8ZPD+sA+jQJ0EQLX0XatC7YMWAYoi6heQZdL0jI
pNJRSjyrz2Dzxhk7JjjyzofRsb3wwF6uqwD7H5OPhcN1zWdHVYKefVJjW2wQWStc6+vtOxX9cvDY
xY70SYtwGMgD8kjYgMAKOfW06Q6+33FIB3vhQr5YVwF5Y7J2PnhZzdPDKrEf2dvmzqIDdVmNIVxR
AQ0GuBNQYnshW6czrx7Di2D6Z5U5p8hjL1zIF+sqIJ8OkOPR89lJlbCnLTZmQ+cSwRjLD78Gecd8
GgE90kzuz1vnYduBOwUEgpcqsbAPPsTzdRUQp7NJPJss+TBn51Ri/uS4bKiZw5xCjLVL/cNwl7l+
L09fWZ/Cv9D6edCSdvYD9Kid/JWHxGa+ZZS48Wn/2v/1KzSXYg6m4URx6LzHwm9fb/2Q1ZxNQnQD
eMguHPmmLH9SH+qairHR4KrB/ApwYZzf79CSjEMlm0t05sWzvXAhX6w7enQ8Of16fBrib1+v1PI4
rBL6Rmt5MEkVdvX18o4hNKBAQaNF3kNxdL+LqM5kV7+AdpiLA4qwFx7k2TNk6yogf/Nu+NwGfXpY
JfKYO4mwTyMFHrykdQk8im47KhrmVYnV1p5PncTlrhfMxuc984wilQf1cl0F1K9qoUzPqkT9debE
kR3HDcW9sKqvF3cJah58R7IKpwelNsf+O+M9xMxBVOJ8VtwWfsSn/w4AufpqynUVgL/xvXjqL3GP
8t3yrAOthP459Bt5v4PYoDZxR70lbHj0QyNMnxbTHsPOauwFDJ1GX007H2dz5MWxvfDIe7muAuyI
wKMRhgfy7KhKyEf+exI1U9YxErZGHY9ORowhExVYb+nE6MOrndXggCALLTcyy9pdUPLYCw/oqLqr
frVbILBfwLrlgZ190aGkj/zEiZobpa0vIY/qK1AjMMLRgr32EHmkZAUN7KdIyP1iOhXarHiQB91a
9T75q5jM2VmV8n4zcT7sZtp0oCqrS94RmwfpHSoqBVY6f15ejemz6KtkfTRnEwsQz+fz3It1FfQ7
/zRhdkaHaHux7TfRkkOkrDCorrfkUGSHPBsYzDsstX7aIQ3HTehgRgW+M2PAyV+zPBODvXDJeLGu
AuTXOW7HSbjmOm5Qi0UKtAbY4Zkxn0295LhBtaN/AmQIqLLLJ88eW3LYCxfsxboKsF+n2o8qLlCh
3dQqGwheLnPXo474HKuxQoSVzY1IS48P8m8YQ4agnYig7S/oELAXLtSLdRVQv5mgNoZz4GB6Vocq
Poy+9EBn2kgtj8lB9QEvgOJKVlBIjxicdIHUUkW9JUgt2bTRjAHvWNyxFy7gi3VVgL+6Mf4oNtvo
xnipXdsNzxrjASlgReyV+eXHTjtiNfDf2PgKkNx9Mt0eYa9iLzzYl+sqYP+7ixpY3tnC6WEdSL39
NvHsJoq8qtc3qED5piGljlwMeMsxOfpsUEHnG/Jy6KlBp2TWRpHrmjxEh71wwV6sqwD76ySaZWly
Lsc9Pa4S+Ht3t/RRo9tE6GHc1RadBXc1q5wEZSUGUrXPWY9YYSXqcNBFiyFljBnhBHq2Fx7oy3VV
oHfchc01aTI7qhJ2xleOjvgvNLTtRROxBwi13fSsdwpanBGhYIAwqirPtT3uZDh7it4BF9oZ9mwv
PNiX6ypgTycRbx4uO6sj8Btq2MOvqq3IBoV1qKKGXQe2s0+ig6NIXfsbzDrwH+jtX6COvXChXqyr
gPo1JBjpWZWov2ZMCK0ntEcvmyjyaGysrW8KjPUSgxbJtmzE7LHIIyuDAHcbRdSspvaicS/whWnx
DNlLUwF8fsr69KRK6JHVC/1GWnfAvDajHqNJUEeB4nhQV7KszGnYDpizzmm8FymX/TllOfbCI/Ds
Gf4jmOOk/hGYoxAqt66ujd6gXwLNceCkhisvnldXqbDoEdMrGybOzDrshQvzYl0FOUeVWWyHdsxj
z4OSOX2P836JGz+0Z/YE3Xb//9TW/XXX19EBsco71J9lznQG/tHv08rA48LAv+SqRzoOLKZw1vKq
imM9D0deQFm9iDlliOefSvxpDeCvd3W5a+Z0/dGTZA/610fTvMpI+Bm1meWgrkFuHOOBwVR2yUAT
voG1EDylmfl2hp7I9sIlu8W6C4Ad/QiVkYSfcpyd1KG+DqcTr6l2udKp0TQDMwmK22VWFps1tBza
5aid0CSWzcNg4JSzsggB5EEY7IUHdtTkVTfN+BmL2EEdoR42mJISvALFjXntVc14azABFGzz2iXe
aUyUwegBNhoWk6ZEAcSl+TWR4469cOFerDuS7cuF0KCPTNDMznVVZ4dVYl8G8projUE2axN5dDXr
AlgsMBf4Umkk63ETD5uez0Qee+GCvlhXAfonkNdwlchlJ1XifsOa4L/87oS7JuKOEpbacFfAXoLy
d+TR2ByJVKQPVT0y6ozICpkYlli/xEWJvfDgzp4hW1cB9+6El208O6pT4HtsTGxDkS907vXKXkIc
FYMGLodc06pYJFfBXvI5ZOpE2eNo+bLqxboKyF81ZABfdHzRM6G/d+1JBCuvkfBjIECOwvXwY6SM
Dl5C6P3Pu/xI8EFfCH5i+GTZQPBTxyxlqucSfDxDZcGnIK7xFzbfQKH0sA5EPwmDWTOlvlbTHjFp
DAHNLfc0YFXW0jATD5h3wExeTJbLfO68cK4w0Q9d8bI17+tlPxyFOX/DtKfhZG1zFUWzrzmUeUZx
SUA93URpR6alsLKulXZkWoAr2lcQiWMJNnzwkbSzRnbWA4cqKxDSp42vR7CzvfBIe7mugrK/LtOS
PlIeg/sHZFrE2iKwmCGGbDr0uPA5NOYMfLCUIvWqtFFSi8GRhYmRyzwKq3nAh4Xwua4C+Ff0v+Br
TmV+5HsfzexzRBdybca9jNArCicxPKaI0xxKPZS9DI4DlNL+imgee+ECvlhXAfgrhgOnR1Xe8E8e
ou7RF8uGl9hEhY9oqV6XeQeFr2FAFKMjuphdRROMhBIa/NPOI7tHCp/thQv6Yl0F6MEYzV9Mg6Mq
oc/i/NnnvflhM/sjYJPVBT+Gy2CKABgLEMWFb8/mlhxJPsaIgbQU/RMYPoNSq7N6GsaFwAV/sa4C
/CRMvGjj8HERsx0evgF3k8WXfsQ4z5oo+rCTasOeVdWgTg6drunE0NNaKjj2GB+HqL6GqVII4rKJ
8Ueiz/bCg325rgL219l6R8g33tZDZ3JtVz7AZ7VmUtH9eCL4aHEHTS06Y1kbPMy+4sLJQ/jYCxf4
xboK4F/HbcAOq9T8TO4fnY+p3USxhxIrALjWxWMqv82GyyB1g9AOMyVOVL6MWRQw9z6nEpyKPdsL
D/LlugrIX6vyjy79u3cbxLZQ+k2eKQZFnOvfa98AZOsRzkXI9nIOh1VaoMQWE0dQdPc5QPxY8WMv
PG8A9Ff16qqrGKzYWZWif+9g+kBTrT0UMdem9JVvqK5CjYaYkpqkDc5Hoo/eaACPoRRgob80L5jt
hQv4Yl0F0e/tPrjiuNlBlajfvYeTdwSFm6jvUeBQo5kHSkqMGTmolTwCXUPGVgJ1IeM6QGLv3MzD
XrhAL9ZVAB3zwb2USZSnsC47rQPkt8j7N9K8x+SM2u55EBnoGB+EfkhMG2Fq/PieZ3k7NMqyOXOo
4kAM4Oyex154cGfPkK2rgPsjN+d8elIl5k+Bjf66sJHCrnWk+q52mTGSgWpWRhD3jIIYkTxdE8Bt
gWp6WH4X2GywFx7Q1WJdBdBfJzuPT8WnJ1WCfu8s7ObyD4M+tC7Y0QQLPjJEaiRMBxfO2qIg6+iE
RIoemjLnLzy26LAXLtiLdRVgv86VPwrdN96VR8SlyJ5cb86Ddxh5dowQ0dJJA8eKHuY8PDbwlqVB
nPP8PHbCAz17gspqnpuAODunQ4n37FkSNpS2DDxidUk8GxaKSjvGTZbRFZ2AjtnAIKsDe1U2e6Kw
JvPwDbbCgzr0fHXUTURb3v3lG6+ux2EdIx/7QdTIGx6jeusDHkoecTu0P0uMazY9pIPCDJjzbTTF
I2bPmmiQtsu/OEcee+FCvlhXQdVz11ynB1WC/ogGSMyJbSLmSJcWR3+9hmdsNqi2QWb+glWnieAs
A7sVCm+ZA3eu4rEVHsjZI1RW8c/w4KKdu554zoTHicvOq4T+3ommk9kXGA12M7U9ymQKrXv9C8CG
PqM/7rMw40ToWaoG1VqaBK7itCGyePOKygyJy4dnz1D5Dfjd4+U1Sk/qAHrfXTS1uwYCmCvc60FH
EA41eBKbDo0IzYkDj+4aBrmK2sxsCkFxxRSaPp/xnNn6Z/v5RQkeI0OtDDq/pmcHVWLeYE2P/FiN
1bYY9i234cthbtyFoWEYEgoH/xc2HfbBo+bZ/v8DeGfvb15412i866u3hBkP811G4UVGP5x6ucfW
nMS4bg4o7Y4dd7DS82Ger/u3WnPsoP4ZMo76qPr0Omw0AfN72jDVkHA51esqBgeCqQ7pmYyStMj7
5Xode+HCvFhXAfNbUFfxmHF4V48x998Xuy9pH1UTrXhW+1Aj7ojSgWs2nQB7nn3ToAvQL/s5YeSc
fRhb4YK9WFcBdv7rnJ3TP0PUQRpbH+RoghVQZ4NkugA+qnP1jiZKFppDgc0nY+mpeufEPI/n/lsx
Zwf1D8G8zuoKBrYuYw5gxjbKzuj4StdRcomEGwiIL80Hg+bnlPPq1RVXyPlRaUWjzTihxrQb6mdx
qaOy4lJ3LFw1Nk9GA1ElRiaDnPDsSkeWlhPzz3X/VjlnB/UPkfM6GyPBVYMSWEg5myPBKiRP5BwF
1WiFhta/XEzTyRsc/7Z7/p9w17J6gX+CuwaDq777HDKM0DpopmG/XxweIYFyFkxPWSz2LCSDvXDJ
ebGugpzzT5BgB1XK+SsYi2d21MwCKoziqw90DHQG44EKKhu4a6e08lDukH/QkYoCRj+DDqcIBuX+
GvbCBXqxrgLoV1zoR2XSTb7QERerEXNGKcqiruCVBy3IiXLXkV5FHyRsdkwLk5RzhhvshQvzYl0F
zB/RxOK7AZ+fnh5WKeyPk2VkJw2tn9JrNORUEbFXHQXQKKeR9FQhHhjvqJ9CZCbT/akHf+yuoU+K
C/ViXQXU0bzGmWeBcjoy5LJPamRYBjVudYl655ska6iIRoKVBdyRszsy4yDpmBOF38tw2S5Kek5Q
8zfNODxC9q5UwPwRUTQQyXNPdGandSDrNubAN7ZujqW86sKe8cyCTBLwyyiFvaTmMQNUB+coxn1+
Xv1HAs/2wiPw5boq4DvvsyX61HnCsdlhHUBfvEiNFHtwf9YFPet1kNHjhgqaNPKWhjWOND1isaiv
yu7386IKBLr56miKdRWgvyIKn5YIFO5bw6PwSIDViLvYVnGLo1o2jb+d6HsVnJXIz0Dks7khZ6Ea
7IVH5FkSr7K+vwL3oxue3RtNzr4oanH8Z9ULX/6V1i9MbX/kv09ijCv/S3phNjWkA1hlxOLRjsQs
9qN7XmNtkTomh8EYQDTnvG4Oe+HCvVhXQd6NJOS949OjOlT0ydTGrRE3Us+nTC2/sKf+Nu5tNvwJ
NzyjMUvbXA5xZ6VTnQ6KqxRMiUoD8rmiyb33gpzmF/v5VRVNsa4C7leVxh+z2jS+NB6zV2tT9rDt
MfkTEg9qG7SzSxeEHv3toDhA1OY84YqNcEp8dU1/b4e83lx6TocSv21qjysy4jWmXFELq7M5Auh5
zOZ1n8i7oiBQp6FnAsMl0Ap1Iu9sLzyol+sqyPsVbW/ZCNvcsHuauOkw710j1Tycr/z0r73eFZCV
5NyzKb/8IegqeiHR5Ii5n4jbg7/uXNSxEx7QwXlaPRfDH5dnx1QKugUa8vdGMhepklSbPQdCYoyD
YDMFIMxogjn130BiAN55oa2xXwrnIwfYXrggL9ZVkPMRHyVpdk4l4k8Tr7EdzZgNUJeMg7kEtJ1o
XG0j2wqnPZWKA5ddwyvBxlAgGYNieQwkyL/405SDfceViCnXVYD8SuYSdloHwM8mruvHcSNzcBou
2ByB69W7DLYaqHCBjfc9r51DuxtmiyBIx2gKkZc9gx574ZF29gzZugrQdzGhka+xOTuqA9w9f9Pc
yc5oNK4Pd2RiJIRfxYyH6lzL48vwaugosmMN7WeNL/g1F+7Fugq4X9Hdyk7qAHY23hUsxF/uHc+O
mmjSgeSpEL1rZZ6pe/S46tD4CGND9s8iNkjKsKGQbPT3RXXf4Sq2YM9QWeavVPfstE7wDzCzpJHQ
g2WmLrHHmNc2+mBQawHZZ7OFjqHHtAnwEGMSBVqc07Z2+PXHeRnshUvsi3UVxP53zOVFSs7jmjQC
ozTNNBaOXIDJcpNG4i7USVDFMqwY9FnOkjj044A7hkF+MpWep2TAfsB3yRfrKqD+mKpoZo5z5ePS
wzqQ+MDxPtDk3EjgVbXGe55l4hCDu9z3hg5nDJcT2uAzQmcMmA+KDHBu2mMvXAJfrKsA/Y0ToyDO
dbmATw/rEPgwebfTi76R2KN6Pde5197z8jcNTKMY+omJr5cZDWAFIIhfWP7Hqh474UK+WFcB+Uf/
zeYM0yKLnEadC0WP0TKTxG2mddepU+JRWgG/B9d4lpA7ueLb3zR4+xg0IMoscH9u2WMvXLgX6yrg
3g/tD16BT8/qQODjSWw3t+oGJbC1GfZIxYJ/DPF3DMRluZdzw15lw9xRhoeMLbpfiy/OU3LYCw/0
7BmydRWgv5KR8LiU+ilu6Bz3jlp41NeqeeUbSm06oBtPB8dk1m8ZvGMD5DqYMIZZ31m3ROFL5Dc8
tsIDOgzt6iQmv7v2FkW1dsh1xaeHdSjxPnyDe99paBIegfO6rngUW6HAEiKPsZFsPOBpGEfFABKY
f6qMshtGdVNkCXKJx154wMccz+r5mSvpqthpleA/T8KmZmNBM1Nj3FZDaAZxOUFoo5j+tHcC1Reo
xGlLGCpV9FYcWXdsL1zAF+sqqHpjskZBrM81SCw7rAPcZ/5y0uhrvsbiC4yOYOX0uHc/+2IOnXn0
zegwAPMGiwtJWUXjrL/I11XA/pr6Cy0NS+WG/bMDprvQnTSUcRolj/Vpe2RmWQc0wnOp03Zs2oOQ
UsdFD6FHkP1SsgadtJxCn6+rAPx1zTPHabrn0PGcuJE1GIiZ1XjLw4ID4LDYQUoln97yUPYYEgv+
unJa/JGuZ1vh0fXlugqwX+PRpUd1oOpDpGuWk0bOjERFXG3iLsOdg0Aj9c7qatOw7JGeB58NYroo
vEF17eU8TZ5jzV6HM0fjFxWW7Bmy96UC7mzAZ2/i+WtO2z49rxL71xC0lHF2z2Nw6OR91sgoHjpf
6lP6KJqWddCWIVeL3qbTlI34jbEUS4jkoYRDRrFt/sW5f4e9cEl/sa7CW3APZkEu1y49qBL+53DX
0KmRMLfygz+Ts79ZWa18w/AA9MyhshqasX3KTwiPnk2NhM2PQiykbc5j9tgLF+LFugqIjxzv3Xe5
THvcKzirEvTvTc3TIOpSF+YyRgdhzDucdHRSZF0SJ7oeXVWY85OxnJzFcLATLsSLdRUQN5LAdfgA
Tw+qBPwVxVeT90bm5kArVZtmRxF9W0f9DWuSYAXTJ8EbmHUomdbbaJ2BQc+Ks/KXLQ/eYC88qLNn
yNZVQP0pxqifiEe3Z0d1hLqXxPikdTORR5tLDsC1Gp61TzByWcTNQX6B9qgTRw7TQWW4+HKbjZXC
OPjii3PksRcu5It1FZB/nYQh3xB4PFf6RLkHn31SQ5mHEWKpMRuvIi2HxhkdA1cyiT7U8sjGK39d
eYW98ODOnqGyxJMENzvncIHssA5k3p7AMWhuSzxamOuSefkbjHeVReI19M0J8oXkHAqsNRUTpQQM
FjsbDIpiaS5tX66rIPPUd5PlW8Kl79kXHZp1rzMnbvAUIUWvDXpm0MM/Q9IkJTRjLtqh2DPCcTTK
IaiX85/k71yh7nUu6BH6r37RcxMdpQd1IPIOKus3X54CxO6mjXTece3mAFx70SOEw+ZCoS0emRrG
Z3SCPGhvQFmJMA+q8y7xlGrYC5fCL9ZVEPqrQzjHzMRgv1kC+qZe9xDDGtHHWB9c+Ki1/6y3OJJ7
UCLAwlMLIsNzt07gRD9f959An53Xkfg3GH2k02pz6UFBj8EyEuQ7GxmUXo5lYQYbGYi+KU3EiFDG
XHoKPtsKj+iX6yqAfxXn1VFevsGcVyiPrEviMS8QPXQoqsst/BN930HrBWYSlFRn+RfnNz32wgV6
sa4C6MQOY4dvdlh6VIfC7iG/HzbxlofXXSfqoC7FTY/eisv5OcZ0hahLu53J+inq2AsX6sW6Cqhf
RYWRZR0Kf97xIlzvrScEbpcNBb+2KmuIvI7yekTqGVlpGqs5vOQRxYPfByWPiD5YUspWnlziBU66
q2Ldvx37ozLr/wgNyr/et/91wD/0kNjh7tGOEjcuqIiMSTwxvRjVAZV/m9ManSz97HA6N/WzrGn/
47evmA0kiIIInkLE5dBPIbLbuqBJYp933CYF+oLCefzlensSxb99bamdbzJaLGEjtjuKnKVzNhjN
lv0KJRvHc+U9dLHNfvsqodYXlgVrwkcrPqvu//olYl2O6a9YFTCaepE8SmnRv+ZPjjTdbnrA5/T5
5y9eskzLKaPfviID8fVLkP29i1tngYvgffIIEx9/Xfh/2lwaS7skWPbWzuZlKrcNTM+8UcPdaKbH
N614bu3khbUZuz+DlrQfLtzN7XS56onSzlC0DV2tYtLxdAr+KKMlBGZ7LK5IsnF6C2Ha95wl3W7x
Z7V9LwT+YCHHXS+Uzdbct3azH3qy3Ftbpb0xdWV8782jrjdbj/xkYbY0xYg3P5bT0BLmO7reL57i
nT8jij9ziLjv3E/3nYBspzuH7vY7Uw5X5laMCRrC27PxcK4KXXW6MsJtuCLBfGbIfufZFxQSLXaj
TrC09r4bkmS/thaLvWIgMft97oamuFaN3bb1x3Qd9eZLfdjeRHS+9czprqMTSR+/usrSI/5cvxES
x3vah1tjuvAVQ9oLqhGKy+58P9v9aM3oWpOj23VHf11J8WQ6dzrGUp7FCpET/zGWQ7qORpgIOOjM
VMsd70Lqq53Y2Hg7sbecJ47pSklg7DrtLdED19LjcXeX7GZUnOkBUaQxcdetLfWFQCOdoK2Z4+Xi
1pcWprtem07ibkbq1rOSuDNSg6dEdUg4nuIxJCuIHgVlYeLMyUqKiKfejecilVoRDVzfiPU18byI
RPM3R5hTbT01WzPVWHRCsmq3iTJbG3Plxls6fWcnUKG9Jy1vQeWdY7SmARWTHXHGCyNZq05vGi6G
Sqv9w9FCkUa7rd1ZiE+CtnXJzAt/hOwxllG7twndFRHn0mQ3mwYkmumP/soRid+ZqqYjubLhhMq6
u58qMVGEjUOiqS99Fzvy7VqVf6zW4qKX7Ff3oh8GRE+ER30broez9j7u7qXwdrMTSbSPb4NwYUUr
7aW1CBaGtPT+8IV4SvaRMifSfPOmTFXiCe1nyVnvqS55jwttaXmqYHR8p0V0r222Irx+6sCL3Sdf
7xidTYe44usy7seLFo7A3DvdmRaRpbu3ROF5vVoYM7Fzu0pmPV3zH1v70HCXItktdnSfeL3ZLqCR
tFK6yn5jRHPZct1t25yNW3/M5P3PcO4ZseA8eDNn5McSSTqdOZ3pi0EiSDe6sn/crhXRTGKvQzxN
eUlV2KeqPdIM736wy+owUsVR/PF/nv0l/vPfbE35w+M/QkF/fiRTi0d/OFPXuVo6UciZpv/FLytq
a5REoyYCLW0dxFUkWHp/qa1LlqRc5Z2tz7U1qu1F/IMLX8X/poW3ubbGr9BbUYwcY1mbA20Nenu0
XGRl2iy4W2prgbVmIimO8bLIBQp/S1uDvOFMXR/tXUaw8VBdt52FHunt5aLXSoimkF1nGMo2VMSK
Jp45/9iOu+3tljoB1QND8oiq99oOjcADSFTZnE703jgienjn/VguzfFP58/dY/tR9cgG6oiqTx1T
vnXGNJiT+D30Cb5mv4iooJMp/p9OtJvYWg6TJdnfzfvOwLPie4fYLeoawYdIO4PEhCIQuzeq1abO
7WLi9DYRiSND0+jKoYIVGtsNVQKyIFtL1/rO7TwerA3BmBthb27oxOsLPlkbEtkQx4i7c7rrbq1w
NB1GD3Nj0V1sib8g0FhzS+vbzz5ZfNfJ3pjRPen098Qzwn5EFt0pibqyvXrcfB8/bK0Vkc2NufbJ
bjB3yLy/M5emF5Dw+XnukcWNZrTvt2RuRFSxOvig1Yosu95wRbdk+xibKu0Ya+J3ZZ8uu7s75XZm
jY3tnLoCnZp7gq97bL/M77Q5mfpUFKxxfzGl297+VuoGPWVmyX/43Zbp0AVdUn+wuRXp+KX1tDFX
txHZk/vlKDB106eOmXRxwj1pStbDiELbU+WHszU61LNW3WUXt53WXw/nGglf/ZdFt33vDTv9Ff7i
jvq92Ghhi9sl2RIH5yGawjB52JjbUdsU6daScAb6UFjQ6GZFfNI2hdFuT9ZPc0sgIhWM5Ce+lcT4
L07uJrybBb3WW3AXvOm3059R961Fgv525EzxIZsVaUdkGtLAmpL3meE/jL8vzcWuKww3NxIQXJKO
Ob9ZkLWVUNWYPi3ITYt41r43o/gAL6Yr4lLf7HRbDjbSpsJ7m+qkQ9vm+EGmy8EGe1nQxGJ7WZg6
CUYK8Xt4SBL3kwf/0Rnu7MDa9qNbnSjke+t5QX74JKKP7itOkfz8uSCKoZC9NReJ1v351gJI+PHa
Yh8QEcfEawYMF4PZndprsb/XZ2/bmK6NO2ko9ZyhohHFUn0yo/6DsyRLoNNSiSDQcV9Sydhw7yBA
RLIkA+c/NTcvc2P7KvRwErj/XmYzMu5PB64hkBbe5NgKRiuyona8M5Z4u5KbbUycn3Nt4ApE6j0q
N+MZ0YyZ4VqiHXXxXj/rYxoPZUNMSKQT93ZNtb5K1YfWQ9vaWOsd3qTn5xUkZbnCobztiXy/7m17
ycuyGw7dYed5i3Ob0Q5e5525oxJR+xqdjdY/fFOjbnc1DKbG2tpbyUQe7K3OzeK7qNG9hc+9XfSe
d3d4BejekOlq4D7dSUabLklriDvQmN8LRvi0NrQb/G3T6XnPWjdxSWSGVjRckh97w+urJAmJ0rJW
QlfsSk8xlnv3ko+j2PdbZGMuya6rkDadr+nO3Pt4+8Qtlak8gGoaLOwZXsgwIcEHvtcWjLa5dXDQ
EV3JQENYE8lwgIY/mFuLrjPo0PldRLfPghXjnNtUNqMpVd5W3eimdQuBftgS13JwNjrVjBWFGhuN
u0tzZthrOruNyWKwpNPRlAhki+edG/ftvoq3ZXOTSYM/Wg9i8/WRvafqnQioASvsP9oZwaCj0uv8
adFd94Sha0F57UhnRpxRYgh0N/rDxTu8xRv8BsG7a0NKZxYsVQv39nBBZwa0THdl7Gn7TpuRcEo6
H4vu7E4wcFJySKIdaXfnI38i0013RVtmt0P25r0NC6QLAadbOr6TyWNwt3zQjOnNsiuT4HZt4kUZ
2VCPEZGpQJZ0TR6hHyxt1KLQKmFPvW3Rd3wS3TlkY2zpDmYYhVYzOxPJav8JS9z4+bYlndHMaEGT
qETst+j0wTYHojGyZVt/m+M9lT9k43FFdjQwtgHpdEXAtzS3pOt9x74s/EqFUN3175WuQ9+f337i
henis7o++Rn2cCI34o7iRCQc+trw/+x0l7czOiUtOn8LhuxontWev4UtSmZWy2T6cIxfuUOX+CPb
Idted0/e2qZPhgtjR0JDv8NL0uluDcVaGyuXbPDK++Qu6i5t6LRB8Kqb0OAUr584EE3vyXa6ATSs
2F3/sbciIg11Syc/FkQ3EorrFO9lfI8r5R4CQaQ/tvdMVtT3BIo7Mrd3DyurTXa98Ebr7QxpEJAn
NSAtY76BT2OKWGfubcdi+mT1phgLHIa6pE5saX/ublfsmll0fbrCz9kd1qKK+QxdM8Tbd69AoQR3
whteT5loxIU2nu0NHyphuSDJi/6qDKemG9F1zzFlU2aWIlnHVN8bK3s5gHo31n0JYryGx4ArYWot
nlob2oqN6YxEcm/T23tUhCwHZIqztr0b78ExxlTquzpZC0Q18BQkpDNzbM67uuEYu+nI90jcVaFs
BmG31Y+G+kijuP574zndvEbDeE46t243oHOyeRbJ3PRoy1CN/b2mG1N8mjSQKG4K6ljz7q73Id66
dEZWVtTXyJbCoqXKnDrdmHgk6SsDHe8U8Q2RjPETc2F1Xlzq4SZZkvYkHG372xlRre8fnk/bb0sD
F8m9+7izAvLyp3aLnSj9pAcXsCOaG/J9QzWzNXK7u7UVKMaupxuKId78+RKSoEMUKpIVe7JNH5b5
0L1pWdHApVPDo9uX5dPUiF6nhmP5T6vh3JRfcQjTp1lX+NgQjy4MWCbW7GF94z7MSDLcEd/y76aW
sCH4tuGHj6tBuJvjwxKawARSCAwuOrVmeCC8MkPNjN7cKR1TdeQYvkgXlke1Hb559iDCCMPdqL2o
Bhwu1969dYbJR5tMAyO8CWnyLA9nAw+/Da1Zd2oEVF6Z3oNvCGZIxsSBC/XcsdyHpeGZ8jI9d6Xv
m2sj6H8X+tL9R8taEgnmgRWZ6wTA7XrBQOxtcAJtIuKhcDtQ1xSoMniZD3xrgftnQT173t30AuqZ
q/ttd22vu8GUvAR4fXavq8DQ4V9T9yWgvrEzgu8amWxvJrfjJ3ei4TOjOwfvQUL3P2LLN/1e0vPs
GEvxwkBl0fFQwNclRuduY+zNObaxS+2+uema8Yu7xbHhOOifbSKZIl5Nx9Buk9egq7Vouxe8RPj7
r7oBV5mqRO76pviw/A6niUyNdm//MvGI8rA2Nzifex+X5ri3pcFtAsjDLnvL5gPXHlOhv5G7eKVx
lbZI+0aERcJU25j+OR9AnxsfG9x/0HEDlQQbmDZQjIYK2zg2/MnsfolLxxYTI5HJako7sDQn/q1i
yab3x76/fnLM7dt+6AW9aEH2LaNjJ7djl8zvO92fz61b4XV5I2+obwttCChMVskQX2CW4Y7QzbHh
DAJYKDIMwb3VenefIbo9nyCGEljeHbNN5kbgWPK6H0cU19LCjHDXTGFqBH+4hk/t3X3yHg+crvMS
9xzaIatRZASm/NyiskKDvaELpjc2hJ5szv5IzBUJU3OwQxFI8EjHt5xB0pVN1eoMnNt1QtejdT+4
w3eMcSvAlO+qD4mB2xNeMoXxu5X70nBpCpbblwdxX8LfDvtbIzFD/FfrdgYtH1aVP8DG1D0Mnims
7MTYt8lsZTq2uGFmN9Tj6+LG7wbWnozv3bvVg3/TomI/HDr46dyK7zYvEY5PC4GVZwk9z8I5POrW
0kxehLepKc+xO+l13YL1szdg/+JKEyzRdN9lxKAUw5nSxQ2+WTFVs2Vuh1GHadMuroeB0p3fysTG
vWDCDei2B5uB1oURNKX7nnj/v9x915LlNpbtr8wHNCfozStojnfpM18YWVlVBAGCBEASNF8/6+iq
WtIoom/04/RDSSWlY5LA3stt0AcFoBnHXYregqIGCFwjYp2bDI/spzkOx7kwKL1YJ3mTVTk/+dcQ
uP9JX+V1epnCIkADfEvQmp2W9LcEcHrnGaLqk78Cf/tRjodooWP76Mxit9fptGV7hsLId1fp5jWq
SmXv1KcHmgIItBGnCq3MfjaXJmMFSwrnG5QgtE0UyVZlbCQrxycOA1nYZuwKemnYO9+zr+XD24b8
LClZTlB8fCw4QITvHkvDHWgidrGdVYz4hX+0M7ugW2uv9zyTqOR2Eb9pom+UE545pxi3ZGteajSN
s1uY3DpFJ+sjWHeTzqK9Pqurc6LbKQs2yUd3bD9L4qF6lueFPC+Z+9SQ8jIVfdGSdxuYKSTJR/g1
p1/AbOCD+umOCQwpj+6Y91kSkKnwH+3yOaYZfTA5VenyZXSx4gNoXzQF+sjRbPYyHb9Z36vLsqXl
tYs3/bs8lE98uLSvVB9WfNIHP5aPrXWln86mo89VlUen2AUG+1pzN2vqPUscwsBVVvrYXyRx9g7b
+rOGaIQaa5nMdQhQ20Ibsq7YcWnMU9vKkg9PNumgByKGKJtmlfoXueT6Jwdmir4FdYhCDggcKOI5
aQMMtsT5wg9U0MzwNAasvLPT6JLIbeUdZWgeqwASXKr6bZkA+0Q3vhuLe9eMs3jHn0WYimeQ1111
jE58KTrcXoh9mrjOy7iclz73v1rSfso1Df2KuB1xfg5BEVsDwROqrubTPs6nTm79Q5MHabI3Obe7
zFa3QJMEuttpQu9qTpNNuJW2dNtgWTp5sm/OuB7ocfK3Lo2KXm2D+AVwEPtmSl+Wumj4VadDOr+o
4wLOgj+ZJIwIoCPAEnIwu4SM6QIg0R5BE1D0bWJtKrRlmYYPdSY/LHAWcQgu4DjNznzN16kiVVxU
a8a6ozcRX5DkvUndc9echqYhkBQWbxuZrSgzz8+C6Vbmvb9je7kXF/cbd1PrapPnOnu5w7pHMPT8
+dE6TAAB6jAd5GYioEe5N6Dg7z1SFY8NflP7zmLzl3H7EpDvC2EHSl7GlKVt+t29RbsOOIosaCgy
tRgxp/kDUOeyjhl/bDZRm9buM66zW7Ng3gN29SVk4B3rHsrghL/XPGVAE9s641k3EgcV+CQVocR5
3tLc2jV7f/uorqOLh0HRG+UGFOP8kwIiUfKzOqPPFb6NOzfuHqOrf+iyKl2AH6xMXLTJ/OPthYGB
15fZJ+Y5BmQNndTII7T8R34Niy7zt2bMumCH7g5S/tG3xPW3cZ+KmFTYbmXGbo4szMl89MC5Y55c
OB7V7VEC9jK+8/C8mv33MefokyLzUooVhcf4NKG7hkDnXYzbi/9N+vBkpm1YZsOzu423Mal3a1oB
okDRB+rxX+l+HS/JlFKfRBahQdaOGf6eXE14RYY5Ly8oPJzImdjfuIQzIFPpFgPA1PrFiFtQwgvb
FPbm5gTnOtxUAOluIbG0NDD4suWZJnbx3H9bULooYal+w+LZth/We3sKz/j01zI+eyoLcBn+l+eF
ZDLPfQUKt3zcS6qbsiEdWiKWWwO1IQedyWUWHTWqH9SGCJRWoSnV4JIOWjA6MlirB1UG8gsaYHXm
oUjZ4mVVKDZBPQCfrSz9TxZw7fCejEJkEqFIDL78awE3/mMQ55eA+7ev/yXgRv+Now9xgDXmZTFn
c/djf+m3OOsWZxv7iORjXuX/nYX2h34b+PejUpHl+uXR/aHfQmF2EO6LIoQAcHL2v6Pf3odF/5fZ
9tcLR/T8z+rt4nmq4Vbbbzkw+OrR3Il+wuohXk8zN1rzIQizptyGUXlekyadW5bHbbsSxxNPYvxi
UfsQNvrntMoXa0j2ooQUqf36nATVjyq07Cya+AV34GNkVVFLdrD4uPfn4AdulybG50evNFCGsLSj
YEpHKV/X1Tv4XZOOGtu2jcPM7uXJ8zyoyZaTWnbUZHy27c04VhriAxVwLHRXSpoN8dBf5mpNWx69
rmX8Wo0z4FGintx6fbF1p3d+2z22oDOTHk694vvBC3alXQriS9UXsuPnhZZ5qR8cu0HPiiD7zfFD
zIouqI7UAbGYnGIufYYLcb43o41KCSdpKy3VXvpa8KNZmtRb3K//5M2El7QgWH5/hfb9WA0YuP/S
DXH/GYD8tZn+9vW/NhPCD4g1YPz49/gqXO9fuwkGdYhIjI8f+NsBJfjQH7vJRz4Vu/r3l4f8xbvG
BNx9b+LUOse+2yu/fKC/OFQIB/z+33/2rnHU3d+2018v/f7xP3nX7WhKu1Nes9VKsqzp5ubQ8/EY
WOWm76ELmbHe2V2yGSeYF0uJbSeWXVmLUzSorPK9M41bmdNxT2VXJFX8zPrFkGacP8REoRh7Mq9m
pi9c+UFBbS8LNSQm5TRFWKPAlzKT+LkGSnySpNxzMst7K6NjUnISmztwAn+rb/BsiGUDzkdBiukB
Mltu2tTQHqoqxbAgiONzH0Dk8TZ86HZh8g2DofnUPQ7s1bifLcyYeroY81VaKmtaGJWwxDV0p5bK
nNn2saRBvk4fqjQ3v4crbLdmV8uJPi80TPIpmceMzTQVdm9f1mDoH0O3XI5mtg6JmsKnaUzME1v9
Dz0wtomYoUd/PrTTy5hM76v2iN3MB9qsr+P6Na1NHllzl0WxeqIwU0nvWtdl0d8TF27I2u/KxN1T
vz811Zzb9Xpp15iM8Qqy2hO3qnc6QftM1qeyo3sv6Ek827s2iDZSRReUmHz01E8Vy2MbdVvPhbpi
CdwlWwEY0frQtnXuttWpawPiTeEZhdsQy4keWa2zelkVMUm1i3sn62rnWPlQBoI698rVkMAGpW2C
x3ZyjsZb0jHom8zlfm7a5pXZy3by+LGx9MEdYsJUAMRpB0RC4p5H6+xX604ysCGwJsvg+Xkxaach
C8NmL4YWQqWARV0uZBwAROB62U70Hon+OM7isA78LCbzhCmCdCjLPGDGyYaxuaxTdfV6PRFmuw1p
nOYytNWDxVs3s6n3ENHkxIKK5nNIZWaXzed/dJWL7u+hQtTaRlrn/1fl/vTiin9Wuf/99X9UOUS4
cMTCrxMVUa/+qHKhdz9fDePav6Z2flU5TH3ECABHv8d//+z54h0bDjJFvw7lCv6dIgdj++9F7v57
31NoOAsMmOmvRU4Hlg4cxdm2DnWAPAwDUreCboWcN4S5mVVGDRRaFWa1452H4KisB9qGxeCURRMX
QxgSlzNstCobmLvhzWM7gMSUF9o81VDjHbvaL369t81nI6csml3iD88t3Lyo2S7Jz6p/GRJZ+HO4
E12ZxdOSjSUEwbgFSJ+yJIEopqbDYk+kd5xs4h5ZUV4DiWaemH0M4OE1EBjEa6xA/ZvHCWWjdO3U
tZrCaGRZ7ISU4ZOgycZQLHan2cdOn68j241S55EMUoPQSbf8ZH1TIYvypZfHfnqwpP6M/YMrQZOc
dO6mXQW2urSPHXJFdgPtaKp/DBE0QqFy5QVpt46Ee2zHqbsPhm0y/FyMKnDsCrFQFXkgt8BamwAp
mdA4+6l/cQH++xoqcPUu9HQ0xi4QSniLrC5tEHYSbUR4tRykgQ1TvkiQbi+hO9u/GbcHhZgfJFJH
KnZJAHHQmeHe2DAQVp6tXZdO2ia1btOqSfZ8lQ8rN8XsXgPb3vpTl4XKutG1zvSAcEtQbcfZT72k
3xpZFVPnv7T2Z4xo0WDflGivRkQIBolUVD5hWmTjEoJj2GlpLCRtQA0NO4TuvLNUTwI2ZCWecis5
cXvkuJD7wf4gUmysbn5gTGfWlOTaBCcfVa1qRDZr/KbWd27zvAIPUsNX5YLStiVqXreLFU1npfK4
Y8Se67ym0EoHKO20zivHyoJ+2ZhwSZMQbKwaC1rWuNh2E48JPDsYuQuIcQVsai9E1jCF+1fHx79i
mVGp97UFW3AuJIcM6Yqs6xJCRZ/RWWRcQzTRQerUhjBHEpeuudOsNz2Wh9otH/S07talfh0aBJRs
lSLNQHhpPdYa0FuW8AGqtIEAOq3ocrBLZodIr9yWPu6aUenEPBIn3c41bSaE3oDAy06eZqBY6s2w
fd5qhkBD3+060e4t5r0NvD2YCdfr/ohEsQz8yZq6zbKybLQlGaYFO+o74HvqVG4KMaag4mgsWApe
eUGobeuVFgnaNpcTjLP77XLUoWzgG4XhI1fzZpEHtsh8kFAEKFIVwqQrnEe5fG+nQzJWm6hsio5C
a0xYasdRoTwoDCou5hCRtx5YvVcZr6AdzH1aWUEaNl+0guYdL/u4XQprrA9Dt2JTiS0d/E1tNbhO
96kqfRKqcDvZ28p5bhTaYIUsBVaT6dWmNYBTrX7iS0J8x99w3R5DXIQcbWhljvI5vP+p+jKD02Xo
t+E5SiCJDGHCskF1d1zkTlDTW1/OyGmVK9hQ3+Q1h72N7Eir6Ctt1W7sukOQfDGp0hYZucZOII/V
pPV+KkpBzsONqrttpJZzu2CRdl3hrGM6lW1RM+wtECfLlLnAQ1nVnPfmllQjCVyobXtBXwAU0wBb
JfDWVHA8cLrx4Jgl4c/QPXr9T95v4k6S2nv01UQ4hZjIYA0HGyVGsowtNNePUH4YK1tX+z3y1kK6
ELZaJ+/8ZC9LmQYTJdYcpb1Tkbj8YUGLbpyn2UNmQcKJ7V6HVZOqDNKpOfjuozt9a/whC8pPOZjU
H0eixh0yYcVg3CwJLwK4MmxCsmAraiiRfVdMy2cQFZ5788y1887M2zMO5zn5qms4YV8hzL4lQVAy
gOKenKI50yEsB4YETYOqrRsioKBN2LZB/RpNP+pSgidu7I5llv08LCOZyg8vgXKFbRaFW4YaZGD1
INQgvbYIBSUzvhGFzbHGH8g5OnrjNTYpS4i8qGFR/VZxRCC8NJxEatVLzhqkOqOg0JYiE3WzUj9H
eChl9xyWH2X56SO4o/XLQp+9sIZAtBJuD2k53AQqAc7IBf7cVfCAmQDS/kjY0xgr0gc/+BKddPjk
Tm6ejMPGqd4dlIBkrYhfRlkZvmhHY0kiy4Ioo0aqslsEke2p1/DAfDBvlLLag5Fkb+LmiY0a8BmB
TK+oFkaAvwcssCgWaQJ+SuHbT11H5noX1kHeOnEhZWoPqAxWTyQMbI2d3IshcztszgmS88ByLvba
/TYijohW7DTv7bjk7vyBCHFmG7TSaLO4z60tyMThiyonlaLPy/A0AfnPQZwmJfp6gyyKz1PEM4um
oyh5Ku/EZuaHQQ3F6APgyvdlcDcJU0ejBWkbuGMjcgj9SjzuZyycD2Ug09k3uYyf1RKhnCzwZpID
crmZFuFWuWvKA5QYCyHbYNnwER7ge0RdItinHkFJYH6W/YNOrOLeCPqReHiY3tRkE56KH94s8LMV
MVPkRRhMXGVSaT1w7xrFPwakGGqogHA72ECqyILK5pKRvTWlyMQK9zd4qToni7HNk/k1Qt5sPIoa
IWCG/iyyUKDUqjEvK8RKPCiPXpv2DBkf2OrlTwsd1k1u1O7yyX2zQp3p0U9DUDHpPYXic+Iv0jyv
uBdrHW0bhDfndiBWd630ekuSpQh4chUdYlBy3rdVs+XlDwcWDmfda9AhT0UfPbtJA6SzTDQi6txs
4+DHUJo0Grt0HT6d6NAOP8M+ynxkU3QAowf+KVMvQryHBn2sDR9UH5K6Epuh1/lYbWu/RdQFIro+
tNGbthvi0Xvjt560mDZh/c7CYpzh8U8qxnZFmtpW4aMrfNJW86EecPdCtl36gFglNXkcts+yhSMG
3V8E37oILXsq+0uwImARyUy0cGwCc3USSEJ0PMcRvO/pVlGEJ8RCevnuGUq8aEK5fBqigDQNcq8Q
uRunz9hqkVGpE4SCjE43FRoyA/h060JK9EAnCFJfIuvW0WM4Vl/WyjRxjIYuHcIMjII5tek5McHD
WLEtM2MeYHlyuT7g1mxlEx8MC7NqVj/qZOhzuwlvqgs2FEH0dOLhY50A1S7sJKaOlNGO2+2el98s
E7w1UQX4MqVV+N2sIuXlis6v86WrMjXpcxAgVDCpNOLeg+PqrB2OYQyIzEV7dMo2XeNLpaF9dbeW
RSiYqGhI99UTqqk9IIKIFe6+WBUnGrh2GCqIDX1FbIRvErh1cfxUV1U2KbmR9QQUg5iYrZ5lFUK1
ds92hIYwKBSU5lJ344lOUe7H7OLo7tV20PHD4BzG8LhM/dDNUzHHZRq6DyG0dF1teRsf5nkkwpoP
o42AZAI7DgXC0/FtNGh4YwTsMea2T7cKUEq7zmas4cObm4GxlXDAPmDopfoI5+PSbVa4VTGaYtep
/SzwM3o7X6uvzlk2CWJ+Pg1hQu3wtq809rd8KNG9IfGtfB8PYQExwJUwmSxNhhk2avs6912Ot8dn
s7Nr/JgYxMgFMssLg2pe2Zt5YRkevaneW19kMqr31oBls2Q+N081f6igvMvxw0NZixpGGmsiRh2r
8mRQVbphQsmBNxxFEASOrvtk3BgZV2QaAjedljUd1SVqDXQZhGH5rpIjsUvk7kSdNkymnP/s8Pgi
9CO3N6+O962S7Nlfbp3tQjcN7vUegv+zB32AR1m0wrXWsB+VwcqN3k2LXEDHj3ZY/RTTjG1Wn8f2
ow3funEcjz2jD53b1FsLZ72txNUs9knXQe5h3vTcRhhTKB0rST1X28d/SJUsy+APfFti2ScDMANi
AK2ps3/o0lvH2TF8m4w/Gk/DM4QVym4qApyEnhGLvDbz5h9qrpBHZjPfhpBRV+2Q1UVWEnqFEZr8
w52khZcF4cNzUKdtRNGRgQCTmvzf1xD+MjL1axjvLgPcM+P/Uh4938dv/iv91B3OwoKa8seM0O9f
+kszCP4bhsF9JAyp79+O3v6nZhDfTwJx7ue7/T4TBr7+SzPA+5nujsf9tXU4xvW3NzH+8hk8HPPu
OUiY47go+z5G+O+IBpgv/rtqgGOlcGw4DgWPMUd4t1j+LI1GfFZCNz1UAxwruAln+RzEC8LhzCD9
7I435kX0VrFp3wqn2dhDhfihtL0HzBIhny3WcR8I7JkJHQqdP8nX3gWMXq32OC2ID0yrH1xNSeJK
miuKe1FVLXvsLI3oWj2JY3+3Fjx9ShA75rW9fpRj22ZtMqmzO7TywNeWg0Eg6zjUTnRTyZqkS1CK
x4jDQK1CMFan9B5i11qKAbNbh6Crk0NohrFwFKxEl6qgkLNgAG79/DUk1onGjoUrD4Gd27DZrnMp
NsZZpjdb66zs6/m9juHgqyHIpW6QLhdh97os7kwUjRCeazpUwGp8npewItRa5Gkc1uG5FzFqjxyC
TMZIj0Heps/AApkImk0jVnHo5+68rLelpP7OxOoTMwJtxjjfOGpuClEH8ZGFK93o0SqmKZfd4Jw9
r35NJChEFNJMrcIcE/DAmC+HvgQIxs16sQfMjsjQ2zGopV0ovNwKjIbg6P+wJoQ9Ovw4G4prxlcF
ct7MgPQmgyZMt+06PYzcJHnkPk6Ri+S1j7EW2+kLy++RR++OrB+TF/vAbji6or3Ct3krJzEVYm5M
vghw2kWP3TbZ8KkyRT9BcUqcdjvPxrn6s3lotXHOYmSIi4qGIi6oVjc8WnEDEYGrfOisFlkIW2yX
IXb3fVTD8Pc1eynHOPPrtb1asabEV063lf537CO15Uz42whe2KVOygaV1nvquVVC/kHuMqb9JXaF
m0ZBKXeJNAnRgTtvpDvMRYCHUwwJ3fg28n5hYutdMytkVxlGdFqxNJnF1LgdOOxmSwb04EzWz663
v0kLqu9SKe9mW/vKlN7OcdvkGIz3gA6+adqUtZcPKPh7zx1rEteqyYxXW4VVsmQzhHGLJHPiXT3Z
xiQxok9Lr/nQns2P8v6PaB0OJTf1loKuHmzeYN3T1E56D84d7/ZR8rA2kXuK69mF5RaIrG98ntU+
osW1LGqsrH1cLjGANNi5X7Jr7QHKqTi8zd6yQBG/I7seoxVaIDeNy0Bswa7LvFL9RKS/zFdWCQBp
K4r2FsQryxcjYE0dZXS1xmzolheMnVmZwS1Po3pVG1ben+k0ElaydeMKUBtvCU0RjRKCCYJFT9Pc
jodZ029eOTQ7rRDjDsIhbWOG3Jmt4zRW1maNtN4u68NUDwelZHSNbNGmwrn/+osLR93r9Ha21JoN
fjxshvtileWATGQb+lnvSJ4vhseHeuKvNvX1Nencx7Di+7r0vJNbxS/UKrtDM9Gs70ETTFh1b6JD
LE33bdqiAp+wd16DoapRuZyouItC6+wuOxtiA6aj2KGFhVl4FjxY2nYNrP8y3IwD4gWMUeTYbQNJ
aGnirGw4NpqPMqE7GWZTM7tnr67ViXl0w3T74ftKIezQsT0Epn5+thLkF/16PHUuc8iidbxLRpZb
tjfsaVxDb0vWl3Zuke/DVEnkdHbaT7PZ22vyFidDvVnbSBAWiHenLLMu9MtCxVb3XkOMWuyoGJUn
TxVMh3OYzJAYa0ekTSTpMVpW5PxiOqQ+DqZLwzYIU98S42WItHvzuX1x1dBe4im6rStCPboDHY6r
0JxVUhIRq+jbZCjgegDsxF6qqVrzWMg4b7POMKg9fRmQ0eH1zkRRn/UiSvJG18gYUoxl1q4FEC+t
bwHrpkdWupeuQRaSeuMJc6zQDBqNuY9ZdsdQe7d2GV/tBZXf+WGDS14kVn9O7do+9wmG89oYQZBq
NuOmSlZk70fdZrXxy73ukbJT0WdVl8mLVy7l2dfOXnNwv1mW03Zk94ATE/MxFJZbLJikLcIVIerI
nq8rjbsPFkz+JfKs58VGZFGH43MX5b1b+h6BcZ65DqQiexh/sjoZC8t2IRn3IDBBq9A87LXeCu4v
BxXzt6Z2HqsaNlpc3kNcDcfxt1+g+5eRurASLetNRONByohlKw/pnrvQG1w6YuohwK0VAkwexRv5
OSr2FYxHvk7Lx2q3H0uIzzRC0GLUKtlVASZsq2rp064e6m2CFZ8NZaJvibXDK6C+VxD8XlSlAsgV
1bWOG8TgeEwf2YLk07TUD7PNIdJp/GmZdRLUy8TsIf0pE3Pwe5dua9W+wUaE4slFt5ecGkyxrlAS
VottTCnHItTwDkLqbvs16J7GZvQgJYp5Ezpdcok9s4XhFRWRjoY0MIF9TJQEVbKGeBOv4ZRHs1h3
VQtNIaY+OPvSVucJUPnEu/DDdSAPmdB9npxu3tfMua41XD+NF10+wHj1q2kqws7BPEbplDDu3ADD
TshFu42VgGe5P91l+RQjd14W52CbNnlZmukBwOhzbWmbqqVPcp/3z5VJKFRHe+yPq7JyyeNP6i/T
vrOmN9nvLcdLILtDiusTyU+uj9mO3xpJtLAdjTHtvGC0OPeVtre6R08cR0grjRgc6NAKPrLfi2vS
YLZ4dT9dZQc3PtkgQrbyji73EINX6NTUVxCh+haRrGG0iXZo99TVbM2TGG19dGG4im7R28bru4N2
YVd0onLIyJc9HMB4i+0OxWiClvfQlGt5UHPJNoODEK5W3HngoNDRYJKDp7qNmXSy74NJ7yPvUo2+
/TAM57mX1cF36j0Oa+52kt8nTTvrYOZyLRwawh/oZX/rk/KQoAAdu9IbU8oF3/S6D4+mpftQQYNj
EpZDhHd9qlUBFVgtTUdoAAIrW1b9/FDZ4+PQW8GTht3TDCHUXUchRAq6bEXdcBTso/HsdhcPy3dt
B13eJuWQ08FJaR2z07zWI0YHtcT18KrdLDZSciZuyg2eMzG8Eh8TrLnCtddUTlWcYsrYPuPwMmRG
pL6P2s52gSft5XH1HicVVBbVjTBoBqvaTStzwPKTzHTxeDEhWHjMpmO5KGdbTiVmoHTgZ36sMG9n
XKgXQfdj1HNZdLNThHTA2JPvt7t+ivXVs6zXqUO61FePA5yhR7b5DUYgTYkYsvPAROsUtoK4NPGx
fTMqH5Erm631inHsr4gBdvhunylfIogKXJjJSuoNXeF4R8l7GzxYcNkuful/Bj4dN2Ld2rHqU9th
/c1xQzIPQ3SImwZKf+gc7YoMftMeGrP89AKPHofyPuNcrWgKUe2lSQ3BkbUCCqEjs7EuF+iVkgKt
seEKgXGefeiTFRuvwKziKHAX0zCaocP70L+ox+9pV7oQ41UIe0fhi3D7nlh8tbeiC9bUjXhAZmMP
Bx40qfG6OvWbrtou8fLs92MNSb18iixdbwdl15uATRcK7EZave5aOZZQzbDnB1xR6FrQXfduGeu3
SEl8h0wapi7Sv7vt0y1xa7Xjcu+MrNvaHHnFxFnsfeDuuzvCVix0MgCZNdMaGkUZwo0TvnyhfkL4
GMhdbAR6J8QmDkXPruly6mqNMwXm+dpVbTp6tbPrZ9/bWXOSJ1BkMs8CCNfT/zB2Zs2NMlu6/kVE
MCSQ3GpCQp5d5bLrhqiReUySBH59P/J3onuffXZ0nBvCrpJtgSDXWu+UHQYKVSGOrtvf8IXBLrW8
4q5q13pXrD3GwSkUD5Nkrg+WYIuZupqdtDxsgLkVnpTcun15qyiqmr81Yykun80Q73fXd4s8zlP/
qgroDaYA93HLMEqgXrkLK2N2uu6LeHT713DB1V84RXka8vq5agSeS2OSmn0mDkGFmsuqXIxH/jYe
HTN7u1ZgEP5sykxolrsSPItL4mLfmMpb0kHzveymZjdabX036HK4zK3dHkKrqO580x5bZqJjFEI8
yWBYj6SWe/CRJf6fuTqWQ8afWpBWjJ4csM6v0dGmWh79NT3iL+3MixetzsMYMj3d/rOYJeyb6Xdb
069xm6LFj/zmJYMSguQ1SR7Y06XLog7WEgxnoNk+aR8VHPA2jPQWXSyPxlcX9NTW6O1l0XTnpeGu
HCyBH99zz+Ek79toNHt+szo4NkDoKttjp7/PLh2WzxywC3z7WIrlbyh7eVARNbWeql+k+fFAepDX
YX/Daqsc9bMIIMuUh6lgG4sYdRO60rqa94PVJHU0X1xYgX2hJgTJvQNE1Q15evYscDgqJgh5Vr6X
lcyOqZI1JZZlgI/uqOq3Mhi2RwVwc5iAZy7TUO23PCuZoAyK2dHBB+pmD5Fp2y9O375HIx1wN0fn
jIbx4C6s9em65FexLK+NHcxxN9kyrlPMBYJ2ZVoYWOy6D8+NLr5sxF/si2rsTn4IHa2jRR7C1z5Q
eu/2G6topRsKODzhHKRjHFrWHNclHptycB7SKcQepFL4/tttOd705Mabk6aq7vu1/1bkUcDt12JK
b73i2rfrh2oIVZjF2l3LLg1OUi34xLaUD7So3jVaD7Q6AeSk3tRplsG971pt4puOByXtiMYIygzp
YnVtXTFcnMH/7chxPi5pm+67LAB2LGrrvGSpoa4q77DOIPKZOnwO3IVcsfxMzeu6Vlzx2WFj4tI9
wnSVxzybf60+eRA1bJg/CHk3MXzuc3UTMzSDPIPsRXe24VErGgSHZrWy0ziE9qGvWkDiapaHLm8w
27mopfNRnpXq2zM7++SHAjHBueoh5CoHb61TYGERXhKEdCuiSO2TI/TNkOf/Kjz8kvaAbclkbrym
03gO4shRWZxXlPuJdfuUiuFH4K+/1HaZmDvPm1qi+36G0evaNrofUusCX6rO41J6Bx16C2j2EvAZ
rsgxesVYPrEI96pGwbyl90s6f2dy5QX1nCabnL7JEO1a7/rT09g9tYWJqeLTY0o9igVQzmHouS6A
VrH2iDmpo7vNzOF+CngWfX+qT/ZYYdPNFvyCavsjy805LMOCIbpnCCtXeVe7lvMlyALvrpBbHRch
1G3FbEr1aF/ydLx4vjs91rXE9j9leRzI6hDJRl3G9mHpXHHnmrC+FG2qQOtbq6ZFR+Gm1k0dHXbB
3HWqKeImLYvYEjXOZ9VgaPNb58Ge+pMVLYepydO33FEx9Ht1ysoIh65Ht0OKDqaH7W6LmrggHOSB
iWCKdVQj568z+ygLOPppleM+QDy0d24lcBldxHZR+TUYp+Wuxzc8r5j21/Fpbab12iAg2MpUfbkR
aMqb9si3/HvmjricWvk0LfZLX1s3POetggLd2YEMLjpLO3qihkU1d+pDVFbDty7d9Q4kEuVyi4fU
18dOGdaX0Z3PIWNm0+bmYm3y2WmUg8sFolUzsJruqXeak6MmEgW2hjweysHF8fDFaHEVW2ud13bF
0OYGy6nqAalCYWFXNMVlde414/B9UZn3erLU2yA3AIP252RZxauoi/e0nJtrlubfPytWWTdQfm14
dJyhPXWb9XUGiNmcYHzNK9YXb/TuK/dm70IOF7PIuReWFVr2Zy+b6rfc8/LDik3Gizi3cZ0wpTZx
U8zuo7FvnjiVZvhku3Y6GTsfkqBTZ7ZDdb5sK4z3WNrnyOKmplY/uLezXSzPZmoWxSUqDRxGHg7E
1MThQr+XGQdpXzoRv5PRzg2lC9bkZH+DLVyf6jo420TgvCy0gO760vi6/yit7iCnEuzIq7LTTW1c
lQLhQVv+LcVo3/vILf0mx+0HxHspnRanAulDEHiwWQRoRFpehgXujPQWlZLekBvMs3Am12KBnsyq
aDpBaoX3bddZ50FqkmUM73+s7AvQ/ZnkkxYhVIQBA6LxINa8uK+N78Z9XdUQFAtCmkWIn3rG7ocg
xTfq3SErQDigmjtW8kfRLPh1ypQWH+pRdlZ0b3e/5TLFpDGhHVUTkQN29JFbXC0JPrOn2UPvSHV7
Uo3zgkIJ471mmqGzMU/Ddyk2tAXeSKaS1yYiTbu7prH8lzzPD6Wyv+Xz5H3PrPc0tfS18DDzOkF6
CdwwI7KiTjgZ8xhgyAHIHWNRSvtcF6zzVHHrYFkWYExjP1vljWUuwvnBOPOlrA1orier11YPcbS1
MEh+vxznlHu2u4G1nlEvfjECZsoZW2Wb494v3XbfiZbFwm7fVPW8BCRdlH7wy/Vyk8xW2D4KAe+q
DRxdFT4KNGNg6HcRddl1THr21dLsVbAy2kQCSUeAF35ulvLYSJmCN2pQrBZzT1fWOllSLNaZqZa9
lWXWubBuZL5es1NbpXLfzybduZPKTkjhnN0nYjGTArRrTIjSqujgh+p1Os6Z1ZyGkaSivkCrHPKo
bx1YedjkT521vnQe03hN8JFe9Py2RnTK1OcHI+Sv2e+i16p0otdegBAsYBNSPJnAQtUH2XSDnMuT
aoKLpe1sb8l0eM3JU7Jo7u5NVn1TNWMvy2Wxb8AZnsFH9t3SVUezLc1lodcD1s9gsTBXtZU5WBAE
yeqs2PU9pB7F0MTSuB8uqPmu1MGRgLfiWxD2Z1mNb4P/a543hDLbIA+zbf8NKvha5wZ/yIzOOV+i
SxhUQ9L1w0MQGBpb1dbP5dK9BrCSMd3XcqlX8UCrk10yuyJSKc/LXT536i6tLVJnOhfEdXCDy2y5
0V5rJ/GzbgQLHsUuncvxbM27UYYt/RG1onRvESit+jn3RbCHHqPmrM7T0ngNtrj2h7RcLPdVFhdu
l1BxSBewWJLdWrbJtITruR4xbNfUoyAAVMhCE5dZ+BDag0rmcb9o2yM+C9i4qgl+8tBXREvi3A72
76UAGmyq9eyGc59Mhf9qA6GcEAN/t4bFOoqOZVITfkNzj2FvBHG1eJHVlnYiCZNaGxjYcTDlTs32
Ix2IdzJi1EmoxLCX2hr3Slnd2dfDMZgoX6HS+S4CvdoVZUTnH+hHndFVL7k8+WW0AhvhTvY6k+gs
M8lCPJDksoHd4rMKx/yJseIwDr4Ve414sDP0FHYZPCgdVLHZhmeRugy8dVfvkGd3x8/3Wc3Bxvn6
zNj1VO9tj+sfdV+RQtyXIkOgiUK1nuVypqVmce3cm2zPx7dme/n+18SinQRqHZJy3UzcrNVlGDaV
fB4y2vWqC20EZ4CDxlTq2GTHuZ/Skz9X37qx/t13XcFalN01KpiStmB09Pz6b9jpDVmFJoYIDwU4
TTsd8qkadgiEYmyavxafYg1x1FnVXTlGH1v6npdpk7hbKM6dSHe+FaokvB2yau12Wb66kM5tn9iW
JC+tQV0vbrfI5wHIdyI3jHQvK1rnRKASiVM931VuOSbr4ppjl5ufUx6Np8ytXkP6oD3tntqt642X
EN1F2HKftY1haJiZCB2HT7qtXtp1THdB0foHVdi7QAcJ6GAHk96NydY0d6tcsA9ghVkybt71WDFk
IcaozLHY6DCsNvqZDfXvTmzx1IdfthL3u22d7G5GErFBZFAlA+6Vy2rlKnG8LD+5uf2W2uGcuGIk
PWlev/s5IGUfHegC61gt1pNapHNZccZvEg/VPm+sZLVRJ6QZ6sJh5YMY2q+2t4mDtm3SdwKhE7k8
cedSAjv/XmPjSQJRNieh0mtnNDEvZb/F4BPcPFn2NovZ/dptk7PLq/DsswhcwiHUp6zv0tPWr1+j
2vMOnxzJprrx6rW3v/Vw5xSr/WBJXX3IbjqUSH9QmSkrQY/7JbcW92RboZfY7frmmiU42sVk7RZ2
54TGyOLKMqzZOhPva+DmTI9J5qTi4FWg3CBWq73voU+YZQKJQAI5nWr67Oj4C0b0LvN2Azh9oYfE
3A6r6scTo+bLP/clUjlWUC/aWSL4Kor5flzDL03025/exiJ/sbBD7TY9/CByHvnVGGmSUIJH2dg+
AXLV38VGKxERJhRYFqtwZKMBE/ICLGztlJoCgmdS0nA64Z37NnQTix/OMUwAOPIZB+0U3orx3is6
miJuyho53JaeAmRcwS/aFAKvj5HCPlFY4s7U4gXEcV/rekgsEf2Qbv/dLmYeXkSuFQ1w8Lqopy1D
tRY5LAVhz4Bj5ner7b+pXzJ/aJxAH630zlYlGgZ9G6rdr6OtXgnVTywDLLPOL73Uh8ZdDjklYZ+C
BQVaH2xHkzzYRF8rlLqpJb/mvDQJc+dovLI6+1HRU357czabtW+Wh2wYvAvshkbJ6XKJg1YA0mkY
IU3Hu4GQDUOctyDakMz7YMKNIu/MxDg4OCuRAGv3LKvF2bswSc3Bd5sIzdlik4B2yrebmqfKK9D3
7KVyB9CI1tH7RlUPAovnRglfi9cM+In2JRP7iLKTeYY0GA+XX7dF9g3SsJPQbxHqBs1R6eV36UMA
tuc+nw5yHIEMrJazzwn2WL3mMm7inI9+FGcMRE4wmbOHz03nmTg7t7WnzqhRdikSPfQLKJprnUNU
UZmLM6mM2vNsqNv9MDAmedHvJrcw3WQbPXODzvYUAn2BD+wtPOfEukX3RRC+0xBnhyUdHiULRqJ7
WdBh+845GxHu4CwgIyVdP2AmGDFKWez9NePZSO3yCoeSHVVnY75pjEiifiBic7XvZjTDC/0kGJ62
48zrks3P06QZaKuXEFN6sCzfGieaT55c3/rbj6WZouANfDoK9fvC7R/W6SNWwt1nufs89Le1XRQl
BkVfPg12fl3cnPNLO7Ub8RUmyqtfB99niU09GuIuJxtHZEfWuoFZxWUurOekg6G+vdsh5brn2caj
3TaPqBaGfZPS9HU6e7BtfkWUJb3Qj/20VXFQ8aBX3fpDGpxhBTza1BKN81mlb+/88ytTs2926pLx
s2D/7ax3CExCa9rmbXn22nofcGH7Xg2nlca3p50BnkXj5bYqrpGF9QIpexO+UK/McZyGl6gjKJKh
dEt8W0MCOA6Kpya8jxZn2c/l/M0Nmx86C0j9W822t2ra38Z1BROy9zO6dSf+MfJYnr0WUo29KA8W
7WlSdY5M0nBuL6OJbj40L9aOecP9YI4s591uSyvw+KjCe11jZG/6gXgLKcu9X5fZoY5SSle9kqVl
zaQCOO5fTHIX4YNjLpsXf9ZtACx9sdQPz7a+iGJ5zG93ivTSa5YhLHXEi0KHE4cqJHJwQlMcsAbs
w3l91Kpe4rQ8LTZhmlEfxMIb3vAwZNze40M1LVcPROgq7Py4eqN48UaiAkoE/TS7yx2f5IQQwHzJ
ZvNIZ/vMtEZqgj+OxyYKSEAp2r8+Kt8ds/KBnVuQn2/1N8mTNOge7eK83hvRn6dvla3dy6ZQxbbG
45PLZsJ17D/KDHRPHRZAVro0LmbAPJOmryMj4K6SanwEER3TgpFFyXPqtqjIaySkRi9xXQ+sgjdg
zgs74hC+DKWlyVfIn1knUmBFYAwfZluCbPcOK6OTqYseDYEGFdaOKZQ3MSJ5v41t8wBb8egNaexX
qkaYX4Qo3VZMh5Z10o1vX2xJxEamgAsa+VHUsrrYDk1MuD7ik1PXsZCgCShuNA7DKUMEQGNSj/pH
WrY/bT7iXSDXde87Wh3QbxDVMA8o3tzvFgmI3uRf7d4jN6f82TpIWLp1Qi0gLXNZ/OqmGHHUvmWy
3rd1vrdm5HHmwsTjUCV3ZYRhXxSee6Q+toeoWiyKQTgf6JzfIiPWs0P4kWOdleMS6tKjhRnIg4oc
/6ksuXhTWI2x04TkLg7llxDC9qxWja06xbjj/0k7fBS5yC4+s+R+DGqSsrq/2Jbr9wgFbK+ai6vy
6nsUDxF5TCUd5NmIVpw2z/8T9YoQQ6UI+llxjTZYSXLCOYJtkfu56C+ecrojJ0BuQABAJvBuAi67
BwjQaj9FpGmKBbF4KlCZp/AfG4BQrlCG6pswICsx3MDMp1HzWJg6O7vTiz0j3bHwAq1VQYMnMh6q
fWtnPzwa1hud8iuIKnThfGNQpG5Ftsb1hNJ9TjVQoz0GJysj+axtLpEfGBgiJ+Vymgyk6XUcy+yC
BGvdo2RQD7qcn7IQ8zVS0CZyfgPf+09Sk1OWDvfT5kyHmaSS2BTAdRhGdlBqjw4Dtt8EwUFlWcwC
VZ5xQiDuFYgu9KWv7d/paMAmvKWMiyhCk2R3fZz6bZwCDLFa0aXYGHS3e+kQkBiF8xFBJEJWHAci
XHfWOJLkJ1BteQLZmCu6QzemLQnTwbaf/HAibzr8M99vJAKC/41NOu9WIfCEBSVk+XbAawqBdkpL
8d0dv3ihN160QaNQLCWC7xAbl4X642iroNk5gFydh8ylap8RV8hTWNUjhDIShkaeK2FRjqoj4CMT
lI9/BFaGMV5DOk6rgW800F2tuC72bVpDodMVcRnW2TWwu/cQGWwT6GjHKojQHYKkIH+6gsYFs2DR
sMQtAahqfkZmJObv9sb8HgPdsK53bpuKc6GGYV/k7m8JHjzYV8u/JVDn1Ze6H5zr2vl7b7CY72aM
TINFk0yZIyQXU1Q+Ih3O97i39KHNhhemPIq0XZMIVeDWECvhNnq9iBod0Kico4+4Nm8MOSVb89wA
FBxIQf4Zjv7rNo0z9gJ9wNx8SR8D6TWAptBG4I77OtIXeyQ0iEycpFPuMVjt6jzpNkIp457K1MAe
+v2uFp46LRXXLnOw6o1ZtM+5O/rKTyBG6/2Q9nEpLCdOnfbiL3aPBcitDlnorrtMOb+gfnGJ9CGR
RyWx25u7PNlliRPthQlnTPxi26MxIQFLbt+HYiajNR0mQK/lPejus0iN8DfiZ21I9ZAmtE+64Dlv
uvkD8U9z4+jSXVlHV4hgK67H5ij5EeySy8vYLsSBFQsypNtvMeT6ngZ8P4NA5TR1dQgUdCk9q38O
8N2VNTEM8DfBQaQr+uJ8OXttcO/JiPwxDR3BrHrw3JzCW3Xi5Gb5Y2VI0UoncdbI85p6vstaSRio
mAna427tB0yYttVBNMNbHDIsQSNACvljzTGzso/RfW6ndvuKW2/jjhKG1tq4RM8WZdfvVUgt8hsb
rDfEDLnY0R26Me8AJ74cm83dzQiW23rVe6k0QpflNWtKhnvfxcKnCKWxm9vdoEJYeJxfforSzkzb
0bax1gTONwl91IgJfAWZqHQ64nDLrzU6RIJ+AsZ07g9EZJ569nKZX6Gp7g3Cw91QB8Upcp2rDNJv
eYSNVE/hqcyW4hoIEqYaPydVkDBAFSCM0Zm3x3JDaNp42BwYo2Y1HetDTny5PT8Nff2Yhos6OQ63
jRRjirhvIHW0KRJsmvnD2K8f5cOiiXKpeVzXvv3aTwMs7xx9L0REYAzBdU1er8jgCN5h2bzWG6NF
OyMxv6nBMD8wvCWZVx77AS8NWJdLXY6gwujni7fUD0oaDxfzYAbOaftTYtrbk7jQQ7P2EQ5V3Dr0
wdbzdO2DrzIMp4t969zDW3f9efjn25DBKVhFcPALEvKtdagAOYixbJoM68cNWPg8OP/91f/vvzWg
GBi97BeCRMQhlwC3aYdReC7tcG8vzJlroJ2THOWrzUhYdemK2miK07EyNzeOST6/yv/7q89v/9O/
fb7kf37iP71EiIVhofD1QQkHh18xkMCnxvwxj0qJR3TDCtJNKPPWdDtYxMxV+UaeZD5+FUb8zoge
eSzKwuB/qpDAD/Layhx0hKiDk0COjJ2MYNIZmelExCG9EhqiPpEuwW7ZCu2qJ9BCM5d33HkxS6x7
WlZ6Eh3ly6PBrDTljTi0/oqp0iWsUwFz+FC1JPYX14z/X3N0x+hY9no7A7al3787lRPdi/ova+bN
wMwyp9XqH4Nhin0RmZ3rkPzv6QOhEwRLGlAkYsQm7YW0UHoH+O4kXep+SJaOSxoc2sX73rvp05ql
IRZOMCpIbEubn24fONe0mA7OBAkahOBCqyHGKH8co9IDM8Q8OM8oitwAH96towxS6003f20VNTit
PyZn/QO4SrIq8WnZgCu38tbYU1OfdBWeF72gq9lGV+xHGVe9FqfUMNmbpfu94a2hd6EM2uoNPTS4
9MZSsMr6gXbhKJmIdrkTVsfC0S9NyqYB1gsqIu/ASX01YxAzpRe8wh73rlv8UgAUWOcKYvmiuTm7
o/zSWgTBTgZHOVsqTKTCzo/e1nxIbV4xoxD35Bd0PA1JOF0vAFuy7CpzcjKKbfMTzxv8ZNbST0Qn
v9SWo+l5meiWBjsicBFJjcuK8XUcH2qtrWSI8GilOjAQw7/Jd0ih2/mFnfKspFtKgKznDAR2CKfx
2i2PLlw1tuOjHo81heZA2Ayxb13UHvOled5W/ZpHUkGvu/NhnEk1tJwlTIJm6DAlYThXfourGbql
KoBTTVTHFasg7w4svWmw12BOI0DFvcg8qq9r1B2nqjFncZvx5q6v4A8mokNHtBJRx7Vwssa9inD7
xqCIwZ78xiwy+blPx6TvKzTfi3P+PH9nfGQDUiCUxX6ALQfJXAMm7+ZbWFVP/uI9lQbdW/4m2Dni
Ku2e6G3oRXT4/osu6Xdc4KfPXxT5d17AOVkGyDkPrNMEZjDnY3BGt0HW2AYWG4V4WcdVpslkuXGz
ROY85PN8nlc/Jtx+hbTCq9p016ogsaN+KFvCRRvN353B9NddmIXB3vLTJBwsbhz6YTSuTP8VsY7p
/DHmzIIiZIMFaciM7mnfalLgy+Je+s63afHbvRelP1Tv3HllEE91+LG19Tt7QaBpXPACm/TDS/MU
FrvUr7OX7+zNzhOdN0w1UGbCE0ie2YhC6fTdGbR9Cr0ScL9YP6q+X2H8waPm0qqOaZnywdq5/dr5
wx+7CeMxr8oXjZBhhwNvX5o6NpUoXtocZktv9Rub9kb3Vk2/zvhwDGGkoKYxejVEOdiY805WJ/L7
EhP0ZWkLO44aUBcj7rolss66GGEcxwhIaMCkrYiH1uyo4v8I3Lq6a7cfLfqidQhfFqCcDMaxR9Rx
Umv+XN+mKBPiR3U3dAsS5gHesTxAqH2RNThHrUssyDfWoeujnyXuA9RcbB7gyHpN3NvtN/lA9ZHi
smctxk3o5Wvu9vT3FeiWTUe6T+kz4rRVD3kWwFv15bey771dZNjCAjfFkGzhRBVrViL7WuOy/jm3
BLQMHbAOYB3WhW1OIsyma0SYYOlnLP9U2Xw2H3NULImnF4L4boeo30D8XXCDvhjvW2eeYwcmQnqI
gurh0tZbmaSTS2yl3T/Pjn+ZboTG50H3CFR82yLHT6ZvS7UEO3wHN0dzoY/evPxu7C7c46F6ywa9
XWmZuupWQarpINzsC5udNDucE3jQAKyTQNvATrfD1s1AhBPMolZFmzhu8bb1vLZRM1UtcPXVbW9D
z/jbLSpc0befQQHAYHVb0wLb/RtJiYGzEG9iJBOCW+McDR6c5zzeS/RNH30Pg9cjNGvT5dt4Y7A7
WVUH21S/kUvll1n29uOsUL+HWgAGFtYbesVmS4snRMZEL1qCUMWwEiejgptreIEHsMsODy7ResBx
+XWz/q7g9UwS4hqoIniMJijtdnPGP7Inybn2Z3J3jENV8d6Nhii2bcRYvpHFYyWGO/DzOkaRQWiy
0PcN736MWsINQ//norzXTOTbh4VfPwrN8qfxivvoyfhb/jE2cNqbRSoPcgDUybJUB1i7Nzdf9+Xm
E3FfguCvWAa2HBI1cvvi3dXRh2f88feqvoU52Rut/ZRNImBaMv5B4P9PQ8SoZZdZpEHI8pjOLrNh
i2DLw4tycPIsB/NO/1SbQEc9bft8RQaYdRs5xiES0dHZotfwJgGPulF+d8xl6tXTZPsvwVDoA6kA
1UVJeZLN8BWMCuKqvrkFiBlBGffDL5/EUuRf2tEBRi8ImoXU58lgZQuH8odbj9nVT1FTTpOnT3TZ
/cXPEJVUXffaoZHrU1uhL1Y24yy7ViAbFZE3/5KTNJSSaPzS531S0tmSDPESrHq6S53tOKxOy44W
TopWAGHXOvQZDhgHUxSfI3sL9ZdMgsG665/Iq+/arIy7yoi/7pBf2JgnPzO8B6fCcKEi7fmPWjrO
haWQ1F8UFq94vphz8TT9wbbvbFZ/3uhwD2G26WuW+zhmtPM0+ki1lxFaMQwColoJuujMcD/n3vak
A53HlZsDAQO33cvAfp6QSyNfVi0hvBXsagmYOo+2ZE3Xzodyt+JUVG6YhDea4vPQMBMm1TeTT/19
W5X9fTMWwVH2oKv/fAuQH6tJsM8BvcoqNvMkp/w9X/F4NUSmsaC6L6VM2aQpmtFTDUV/rK3hZhOJ
rH2VkyRg+SHr3VId/WUacQoH02UK1XsYbtVd5t+ueQ9yIypH3A2V9dXXbnQEB2iPU/6XCIRbiVzf
oINmZlS2IZkFamkfOlin0E20rKSk9BUi13pLVO6nDzN6AK82SZGv1ZN8NUGFhIjEDyJgNQKJaKn3
I5ERyiDHxLxBS+wKsKQe00zHYny2mlYeZWrV/8RH/rPT2n8IU/P/32jCWwTSbX9Dzw0d4f5bzJAm
tKHop6I8B67CxLMp936e7KRwp+iZy3XSYFPs4OXhkAe3OQZiVVRxmP+txZRCK4WYnVzbGkVL+TYr
SYPb1G5SVIV1Rr7SNHsZEGVveu//WKG8Onf33Ui+YNarc7AUZbLSwqMYqIMvUx0pvB/auXoVOvyO
RCiABHs7giflZ7dPP+rWM/cqGsqLq73HPiWx9n8OsiFjsc70l8wZ4LUwQ/czCjh7Dcm72LTqj73t
vOiQzTb+JU3vP1xGQcBk/39vp0ZgngPfJULpcSkJk/pX36XJMURsLqG4kwl/EwzkfOiR7S6IHZIE
hFj42cO5eN/eCQtC8xPWHl7pxXtB7Yh5l623L6Q2eC/wr+oxFLdNpeiEAtFgfwHsfuXBxYyjwy/2
qqxLRbQS+pLsaakwynPt1bELgl+1M6oEcXD+7GJDRHKRf6/HGk3RsjVvTrG0B9GRlc0SHe6Rf6YP
oaMvclmHK5LQp8nFpyfUcJngnenPlPMmBfz5/36dPGy3/36dIk/SArJlVyDC8OZf/dfoPk+TAIcu
4KxdNtRpm/kYpCruTcfplu5KK8nuACiOputsI2Ul4KLkHoiNR6Qf8PBD2kb2XQ5DEa71eP40sJX+
NJz9zI+ODXzj/rffN9mjPA7Ltn5tluJhsZvlkFZoGa20+bDKcmaLBHFFw/O/nxt/9z+eXMAJBsiF
ySr6t5NbcbG284bsPahrtgqDZ/0v7s5jR5Jry7K/0ui5EabFoCemXMvwkBNDhjKttX19LafAY5IF
Fh5QQBcKQRCJzAgPF2b3nnvO3mtrQJuU+C2qWiyQIW77VOWDYHql+krdTuA1YuHdrCX2rpIiuMkg
Myda5hXwP3fMT+HCz7342FgaiK4mp9XNZQVxr0S8wsT2FCpG9qc/Qew4kpzVHeeemCNBTruPgSVS
F+fiWe+CxjdXiH+mLa5c6biUbeGGoWi8BlW+yVWmccUkPold8hrLQ/xIddOvMhwwa9Xo5WuGEBwo
3oAQc5x1JOrCM10f/QGrBBTDJFa9hjOHA6dJcmrmJus50ze64hK+KO3k6NyYsALrUDIf2PS2SMth
9NRZtK8sPTpymGVBCPBSNskU7Nq6eB5affgaGHYFavdW9vOMxh0pqKxduwEdQ2powLW0Tn2o6OWv
qnwqQBlNfMoSRtK8Rs5n9IP+Uk8lkIVF+2JpXdP9DHa6PmGojYPA7nozvCWBmnk90MojNjscF0K+
xnQZs0/Qg4x89m2I4wIWFcDlS9W+YntDON5uuHfx745Wt5eTO8NoYDsam+qlMHQLIsT8iBZL3SaR
lq87pSEBp0OKOSSygbKqU7yMMiMKSun1n69C5e8rEbA4STMUSxaBSvz1DmPAEwsKnty1RcN0LSJd
VmhtHozhORvkc2wAqVTDRvdoJsq7TEpLWn5puEZCz4nfHDuvuc8cY1F+zzX6vCqzu5UhMicXZ41J
7zy7i4W9Q25xCvR3Vf0CONHoWiBkMz3ItjE9pbTo3wfRK8I2RBt0Rx01Xw5ix3dm5qitc2aV/8XL
vu9TPy/AqClwvRHNbSiSKP1lYRG0GjyJbETrxShPcTrLJ3mG/K9nQnwMtX6XF3K+LsLiVspArNRB
7G+caE7C2HPAbNr+3Kp4LAdDZvqjhQchyPR7s1JBJoNnuRpQf4f5gHLwLoRcph8S7j9bEXAAhkny
yE1ELAYzsbRpj7oSbeVSW9OOTv1sInmtMWrNzeRc8wkBbJl/uQvjrP/iLZD0v3/0uqarGgmh99w5
zlY/rz/GIFY4gmsA/XI1nOYsNA99ozAvk190o+suS6hH2zqMPwwV7YYaV89jHLiNEQJxJ9PcC3OL
GIn01A3SQzanqJhzWbnlBnC5usjo+8bTTqub4dmKXwNkCudhHN7rSRTXcg0APhFU8UlJDBdFCnda
m+BXmctTpwTI9xljR2X2VDB4Oy1x8yyEXewQHplsW3AbD5axDYKiuvV0hNw6n6p135fnrBLHE6Dj
aT+F85sptgMy09xvqxl1uKY/tXOinTpZVU+sly+ZGouuLktcpiTMXtEPKXtYA0e57jWOhjn2kFE4
9LiKnCVUNS8GyHZqGdW43SwfftWWsGZv2owj/yBOBILN9XKtNOlq9lW56+vmqiiduZ8QRF1zDoOV
taA4Ri+5Yta6E8oKz0lXxADuNNwUC+Cjxdp1Ys2oYARDSlvqokl9uhL0jiykLiShTkCQik0xrFQU
6EZl7mWtBQWHFs+bkJb59D8+jdkSPdzUqY0FrHDGPiMnI5dOdByyVTKQYVqZKInbImy8mOO7J0p5
7U6mgfhOElI/ltPiLMb9Gskp8r2Yc3mw0OzWJFg2SzQmOzTdra0LNM21yAw8qZbkFZQSloIniivq
v4yOnhBhfG7fNami87XMSLmW4VU0lHa1RIhQcEZS+/UYHKsCksKQcG5olui7zuQzus2DhGTrNOY0
R1UcpibCHLvm2HVuMnCAuqEp3jTTcIlniZSvoUALaKC2mGPxhs+8vGTRFDsjHHUzCnRq9cUExRPa
isG5D4Wpvs/7mQFPFQiP/7yySDIxjn9dWgzY4rpkqpKqW3/NXowkgcbQYAgrpqmTczcRnjIjCBwU
3dB8F/Vz4BB9BdgbuLMEv64y1GI7RtLbUBgh9AQadwL0vkNpWdO5FeRo01tsa4AvbwTOx+sGZIE/
GKO0BkH/3BWiM1VzftBKrT11s4B0rx6IrIqy7mgFgmNpJiFl8nmK0uh8H/ddKEjxVtzxwXGB6jdg
OG+KcrIyB6JA8m7g50LaKZNRZOxCSnrQS8QPgzb27ohV+qCpOWPzUiI/zCp/MDanU22Whz6KCGWR
uB5jTTKOctbVjgIB2Y9GCPizhHU7n7vnfJSN85jC28Vtdvfp+Xm0zYW+/TDmdhNbqG8l4SzL77Qv
hrVQMi0vE3+hiDgaVLjsJCN5CHAovEVP3JEF2RsHfkso6xpzqYB4RD08d0WC5IYjGKO5eQP3QnN/
9cFrxk7RaetlQbWsczo2dqaP1hM2WuIxaugU6qVY0FxReCvbSLOwA3ZGvcY+DzowtBRPxYZtL3Wh
nNKC0hxh0h4dpiMJFcUGRq8mQxkzYk3a6UUo+sjY76K2uxICcTV6F+2W4Lyh82Xm7hCgxUzSciEG
Nq2P8L2cBWwFIFHMeKgkkzDJP6wUYYCVyLbUBPJONvAq/nrF/h7Aev5t1/stMvuj/LcyXX9KeD3E
ZHm25Xf3c9TrX8JhV1/lPdO8/es33Z/Nn3/778/u/2M8rKlqCmnbiniPATBNRfnTfX5/Wr9TfX5P
aDdFlW/4F+hHI+H1bz//O/bHlH4h+1uVJJnvIib2Xlz8jgrmnyyOMbqkKWy9PAIHnj+wP8CC8N6q
lkY3/PfkgT+wP9ovEuuIcv9RTUGuKf9b2J/7S/tphfrtqVsGUeaWaPxKSf7zqao35jqi96wRSBg/
G9VLRkEqB/KjVvhCYuywHwDvrfqTMpDCbZp0MY8iQoSKZJ0atKK1z4LklATCUQgHGmpTtynAl42I
/bXUAJ+drMLQ2CwC0XG0ZJr6cPdYNRRyDQ+Ytct1Uu6MHEHJ/KQfnum8vCiCjm5B+mKXuyQ9zex7
9rFVqC/aWK84ebgU/FtrGTcSqX5jtZFoWI/Y783iSwkudVQey57SX3luIbmNwbdUyucK5CmT6FU1
kUEC2iphJ5vrL7PFwLxgUlUIKQpoMUlSvQ/GYZ2VAlbmDYBTms1QsJJur7baqsLmh6NINkmBwyAk
0MOtDFRlKf3xmMgBEwDSpB9FWdhES4HiRnqtEfbnIwN6KJ3m1H9XGV61/jFm1rpUQJKDT1o+m8VE
pxrojqSPdKuXA8g6BPbJexTi7Ca1hS6BX3EalIfkMUHfVBWXvBHuE1mixwtsEiKubib+PXRikA2c
jyVAtHSKKozuspAzRyM8vO0GxqkEPLWiaxYdhxsk2LpxWEp5HWR36xLUyDTMzpWGDFXA9qqQVNer
HIeUbytpvGEy3KplkKrmykEf7tHjyzEPQbBWGaJdnGNZCZFOKDEbZ1Jxo76646Fd01D3VWocVFN4
QCEgORTCKyo/x8K5B6aSmewxKgZXpM6N5c82zd412UIPWm3DbBmcMihvjAtutCMj4bWtxDdUJa48
cLzP5VOVJf48pddR+0jilymgPygzocLOxqRqQosPdblmcyE/3CtyYZUzl8WN8xxOywor2nsf1n7Q
9EyIUjrugScab5pmehkhYOF8TpVPrcSElAY+vt9zgR2lJb4nxTivNdEmoO2JZ9fBwnCx0jhGppUO
9qiEWzn7lqT0JSjybx0hGINRFx0gl+rdT66u+mJ2TCH3xCUDBYSW6lr2hOqVEm/uuGMWtGlFwhjl
M0X2Zujf5Lj+zJkJ5MixAkmmRda4XYDhzfjETU+LkUmkSNBjoF5n/bXqlEOr1OyC5SZZHinhAgoM
VN3JbqIrP5bSoYZFaNQj1OeTqnWwuUJIXzojlig7zEnxhfwfm2n0GIxMsBi/aDQOxj09+C9tKDln
jzsJlctwj2GMkS7X8P5VQqPpsG1Rs2DIbHzRQHPeBp/6wo1UmAMTvSU7iyH8yz5ST2o0PkbWph37
DwwCJHwteAfq4UlKhasgNc+prBwnuQNdlQ2OUOkkuZN4KL0tGdKLfnGyDG+pIG/mxrhafb8ZZYWM
0iokpqmokWWmwak0i1MXtN4sp1tdOdHScKHM7JIscFQEmvL8XQzCsajyNxWsxoIsz85ZK4Yme5uW
0YTBbaXrIShWVTTX+25SHliS5t96W/8N2+7/vL3SkkR2HhUNlySrlipS8v5TeIgp/2Wv/E9+/g9E
nvELfEFOoKIlmvcu2L/2SsP4BcGxpUvQdzTjt3/6Y6/UfwG4b2psyoqiWvr9Cf2xV5JGYlDq8XgW
TWq2339nr9SUeyf250bBTy9d+kuTbmF4NDCDq9dDI4AAvWhJ9pBJxiFc5MeMNCqrZz2R35JJ/jHA
YgKMyezKY87uYSzCMhkg65gj82z0E4rkOy9brv0soB09X8NG+5GpgeR1433G1Gs+ykN0TEkqOuDC
iatY8Aiky5cqyMc0MQ/scasmZHgudsDb1dJvB9S+PclS0vRhwa1SzAp+wd2LrNblwP0W78rcpG8o
cf/rDDqBnLmVAGNOmqRbmwBeCEtQ2iMR10O8mkLpIV8qv9GllzCT7k+s2IZ6tseh6+U08O+1jZ3X
IDBAA61VHMU1+RhL/jJahJqW7fcMAxmloBBgfMfMhCR8A92N80X3XOMENgIC2AUEJfWCtNkctzIw
tj6B2V6XOb4KqQWlSYeWzXfaBzQAA3zwpfADOOC1QrZCZcykhNzJOyALbGqham9zoOz0wLCHSlrP
ggHByxQJZNExOqhgpKoYwlCik4d6F2+I6VbOT7Nhros+woY07KuR7Gts3EWZbgMmoEssr6eUXdka
PavBOYNWqOrOFrLDjlZQqSK+G439kOXnArqfHSSEm5WYNlINsWBliAweNU7/0WlRWXwrCTk9vsvE
qYrpBcI8IagLerkanZIlE0e5mKeizI9IBZ8CM/PqmGzlxto1yl3E0O60/mmuXhKjuglFf7WwnHYJ
mWzDcsjq9yWiUmCtMorGVgk7kzXrFUjJA7AdR5KqdYW5HtvliXf0wEzjLazElayib7AC003C8JGx
po+o5XvoVmUIFFTqrS9J3ZZjsVO6iGSGeiOY+orjfkHW8xxie14zriOZgKTVlkSTtBpax8jyFzm+
y65sfKm2xuBXKgZmFjNk18KYfQWi82jVr9EUPuKNfM9yuFDBkzr3+qEC6xQQ65Iu0Sksyrchmddt
CFwbfDy9jIi3nFjwntZLP2pOl1UoWEHKzlVD4Hkk76rE9BfxTWgQ0yz9YzPH4ALI4ZPD99zqT9Mc
fS51u5FwAY4dd4Eom08ZW8piqPjhjfKYxwHZE0Kg+ZPwo8DJ4QVyjXM9JUfQKl/qIu4dMElEmCvJ
cyDflUE51KExxSBppFpJaGh5rM0YCXXhmtZOjuENEa6g653bM0AcmK4wUwVsBIi3NeAw1LjEWrfR
KRbR+sWj+FHr+a4OMIvrT2UB3Ee5eyoQuVQ6RuUDvEU28ftBn8pPK4ZjFPS7Nut2mjz4QVz4SYRe
uFxHJRHOiblXjOahH7T3rixe227yZr281BDlpxHlb0lVZnwPxeKbg34Yk+ShgYKBQ22L2fLHDDpL
yoqD3JAU0cMnr0PfosCE5sH0+og46Iiifz12it+bWCmbcDUQWIyQQGguWgANUU4xNaAhmLe9UoD4
uDJNgBHTrgZyKo3kQ1mSVY4eTcKJybLvyNmjKaLSJyEzQyqUibEbxeU5DXdxioesUt0p6l1alKT+
rQYQ9xmppRm+NilqXEVidU2WLRQVOzfQSMp0EqmQk3aX67UzQRSO09N9857F29QjGkZNVM/rggye
CX8pff4mvKJKd1nhHhLd2MpUv6P0PNyBCAoK7Z6SkqtFzSQ7MAM7AqEDnr2YI7dUciAvtafEsDhT
ZG/f6MBSQePM8TzeGw+j6nX1bojPfRmvQ2AloTURsPJlcvWAR7Fl7CYlD0RaGj+3EE55ox/mGsUr
0UA+PgEXKVQeWzAPCHiDXcd2sIlRxNfjZwn4eAq9ZJy9uduVFq+quKnyA73ounvA6Qe0/SMJ0hXG
xykg5nDo0IYZtoKRCOAgE1XdM/rECbRxVUkPvYoc5B6JBMsGdWuv6fTuOl+iR4YWCcenI3Al3/Ub
ZXcWIfBgxXBwfwgAKGQ5sIWh2XciDE1mPi0/NAiXKfhhlIHXjAcktp4u3PhsRAlaCM5AffociUik
8S3ccwZIR0rRuJsYnwMJfWLll+Nboz2kikrwvewO47vQa0yJVECIOvvbW2YQiVvM3G54t8dnKQIe
FheuwCg36B1xDPcxjr4leoO58oJDDL1Oc7QAu045nEw07fPwaYVQ8/Man0ABZmJBuicgxMTEY4m2
OaauOh7nTIQkBDc7xGYY11gmc7c2IrSXx2zcm8jvFgmRQc9owwK2pR5G+QpYz2d3c7rpTnq6/nf1
av4nFo2qxlBBFmlc6LplkGL4D0UjtllKvz83WBiO//Xn/1U0KhjYRMpDHppOzJ+ymEh2VCWZUDmi
4+7hjlSGfxSN6i86cy5VEhn8SL9FO/5RNPJPDOFNOiuQTgBiS/9O0cjw5G9F489P/S8qiQrBjYEs
JllbM84GJHGSapsVybgQ8cbpFMsgRtqjgFI04/D0EiHMCyEvwrrCqpRb96YxdxgJp3HwoKlA/0Zw
J7lFczi4LACRP7VD+SF+VktH5ddcWBvHVz06R+kBiV18q9i6kZquCA3/cf8zqtFa2IgEsvYBauV1
aX3F/SHJDzoUwrlhGokxgBJwmdiYNl10aMZHTE2StGXYjt9fqFnHd1OJBWd4DFTPXI7kGY31K8RF
GaHHipDbZqs+z8z/wBYJl0Q+UCQEyzmI9wbGqYNgYs91O86ZEovMOmQoM66s8MFUN+O7FWHQmL6h
Rs7t2phswy1WrKeSvA++SOvt5nMJjKxzUyDu6ryGBhLSj4mKq6Q+wzYz7vJ09rYVO79U9tsaUEt0
TnNvgEOoPKSY4HtflBAWMQzAlujwTxSuxt2WTWV3ImZXM5nMAiR0QOYkIdoWIGflY0IgtOwDSwg/
+l1Cu+AYksOcXYb0vDDiwm1O+vzpf+8Nzn3HbBodEAoG2VDug5B/usGNexrbn2/w/+Tn/+igyvcU
VnRozFB+Oxb+q4PKP9FRBfbJuiKKhvlTBxURpGmILDmGKsr3s9wfN7j2iw5oR7ckRdVkJATqv3OD
cy79ewv1p9d+bw7/uYVaSXlp1CkoGBETTOvpRwwBuEZWHVTal0z4eIojaJzjj/BCVDI8Ym9QmAHO
XKw5/AkER8w/yADUC/w2h9wJvehUrspVuF2ep939T8FGuMoiQqBIfFA7imuiIEsN0+8MxAyzdO5N
xrrFZ9uSZE27ltkH/RWu+NLV0stIFE8Dic0xaaakl41u7GNGSFzjxnawfPFLQe94a+HtgqvJ/VrH
6+QJyhOG9br+JHUhHa5ydADkRo82ku3mhZwmcCulBQmW8oBEIfeehRA5Q715YSuntEprR2eW+oJx
mb/Al4V0WilPKLtngXvxqucPEyEFgsAUsUWI60FZ1TApZ/ux3hHy0mHSwXZH3gY9HnpMhV3OF0NA
D32XmHpAeICjxuUVVfwgUZyt22lLf1VUj6UTvoFLLGyM3PjLocvPj4SecSZLorOgr7L+oSdax+GB
xhm7rwt+BRcUciUjBsBEzXkcTScStsFFm57xaMKKhUBGbjhUIK/jpdTZc9VxVvNkKlvqF48zBDli
sH/oac7ZjgQO41ms/P6xXmmk33GiiLd1+hEdLjhYUY6HJ6oqvhKSxZ9eJCRYmS1GDh+j9UDXMv3B
+TW279pOW+hXFOdFDkfffnvjvNe40Lmxc1C60Ty1qw3fxp8M++UzWu1Iv0m2HLzs4GAe5q3AsX/A
Cjdpkw3b0CFEyB04LY+aQMn9gj+BTm1BD3AiGlRwm4fYpvRqHrRd7WCOdqkpT8tzuI0sHy0aPNfF
ZiXfhN4Xg2iH0evnYJ85jtgfGJcZ8xbfIYnzg6P5gv2ervuL6sX27VY69de0iy93Zdm6PrSHZQeq
K/Wih9LZ1If6Md4uOx50spnxXdNHJHbC8Wqe9XP8la+gTNnTunRu+O13wjsKKIeMOP7ymjvXKx/1
KdyWzlfufGBJcsiTuX+t+drhKVjTx7C/rOOXvtGu4mu8+jqHKxBc58Gl5DyJFRECSCWd5aNSveEF
8fi63KEsFZF8O2nj8NBfnfv2Vttv7+/vJ+bVtsR5nsTu2E49ySbgwI53GCttqvoQPbddfJ6GG5ey
heeW8tVVXmbnBfjcy4F02D2PE2xr+x1pjbankJw+BVy05SoZV0gSjt2NgAQCN3io6bbcsg/OqM1r
HtrZ67BpjzWPWt0g/IGLi50FNo5DnFp7VR38HZv5LeWZGOvb6Uayh71pa0ivXPV24mcn7bk7Ke7w
GUOqtZz2yMMhtQrcS/8+lD9gYmfAmIqZVyId5OAIA5/JvjcTL801f5jmBxzjL8IHv5kYGcLWmNpL
XAsca3qiffCgnTlj8bb02ln6lXGBEoEThZvziZDn4HwwrUXZWqwLDq10WAHi2O3beKge+kfpGbWN
FLjhNvT03oaRZqsn/aFiykTTmIGnuMrx4YQu+YAr85TLzFY9EdEs0WfQBrlLNLt5Gjzron5gFO++
cae7wluY+drFOjyP/vnZxI9He/yDS1V607vdOPg8tIPnHKO1l134P1+iXZ9EO7EfAUXYuLFsWD6h
X3UfevCDLsl2Pmhr4bnwyXKpt/fg9taOHFpAZ9WzYIDxGag/+LDineqApXGnDUjuTW2X17fxSeRu
BV28gmlj9wfyMECJe62T7oBc74Cena1rtFxpl8eH+JEQNXOjn4Xj/WK+X+tkQ/H/xI090Ex25han
/NIe6IMclF1x6g+8iTtpnfjQXQ9cTaf8EL4F5wD21al8XNbLr7ddu2pXGCu5dCWexImn7xRua98Q
N7mAaC6KCyrAQisiD5XbLsRomBRZgEZ2y6t61K/EbvMV+vQ+HQ7mXuVQRtsueT+n3oM06VvdVmqg
x30x8UlhwjmsnHPtEDKZfCafOKVYQfN7NphPJyevzvVTyfcwYeOwvo13puaKj5XPFY32UeX6tuzJ
XXyyug6skGQlQeVN36Tn+hBfrGYHcRiuTxMS/bbnWpdi0GMEQTqJz3vBB2OeF41uXG5/pY9K5bGF
CjaYfBRJ7IXxl9jRlLCtiMy9H/qE3WIzJLcifCX1wZVFBFkWexd31Ut4wzVBaJKGpATkAHniwd4o
3ofJE9DUD7ak2+GZkvg9v0DtSN8MJ1iXm/ScniXLS6Z1VV3N9/qhPfG4Lip6v76l5/BT53q85ed+
MxyDnbnL3Q6wlx3sol19Tl+lp+bYbsZ998OYbUXeIlPdqEflE3l5/E6gloLh7yu9T++4MTg1OyIy
NQwcWzog/tJv+vaYK5sm3FiTg/S/fcvfpme6SOGX7hpe4MdO78ebfG+szI/ws9Dtkavi+/EHGcU/
zA/iuOaXwEIi+m0F8HOc4ik+z/ts3Z8C2l7GKlDF28ClHmyiBx3qHkea0TEMSmg7KK4mMXHaap5W
DJIk9XBPHSR14jV9DDYlWX5IbVylQsXskHgdaoQfumwNOZ1p65KnLtgcDN4VNgdLswFnAxbRvqcn
QVybsruw7j1NTyOSJ53awwtJThO8VEIn5Kv05r4JK9uXZ2gXm3mPGsRXVp03fszdCoHTRn3Qd8m2
cnLebmXa1oD/W/IlmgejO8XmTWQ8OjRvU3CNOI/l73XHGiD3yUG2Wul+TbL1Ft4I+47UjNqzrE3d
78fqmAcP9JCw/dTpe5ZcdCzBdNj3+kpUXSZVdfkoMePrWOM1l7WjfQM5U+Mt1x6S4iARdnUgI+AY
3cpU8RNW3HpRCcDK3AlQqYgwaiDxVV6npvndmIAsUvw7h7Db6uOupvc4IMmlqw2JfROwlrW+rj92
CjUABO9FvDSSYZsG+aDQbdgo6GtU28roDw2JpZpCiDnphIiGv2R9tfSks4lfsrA1EiwcNKzLEoTs
Oa0OwboXmeTaYCNW0ADYFK4AoZXKGV/Q8pQbxemc+7pA+iA9I/lQdKvwvVzr18pp+CfVbzemuQkx
RX3o4G1I4lzPjTs5+N0IRWMbPhPy1paP4qtytH6EYOccxn6bdq/60Rq7t08g2QNePm2TP9eMtg3r
U3pVr/0uO0RbGtYueZncjRtwv0611qOnSLQ5OOfJLl6ptyT3CnYF2dccGuCXAi83iZ7CWiLA9bNV
1lBxuVa9EkDrG9BeAs9siTea7BYsFVhv6Nw7vF3GsdiNcBk3Gu+Bsc3WgFqJ9MVqeGErZaBvgFWw
fM7t2llMXwz6XzvTsNt1AG3HXl4V9VyCe/FTf3zQ/dF9plQiEvlbphrEXDTYwSm/kQKzfOeb/oO/
31S7KLlVO3IYcwwg/F7wIxuaYNfmcdy16qnvbEYRqxpOrQ2ywWHNHmmRuSTaO7kLgHDFL2xUl/RI
OKr2fG1np3iBB1euhXWAgd/Hs/4MrUbWXcFPVjPentdB2gHM5rJ4k3d85JJH53FfecqBhMG2X/Ph
bIXDIB4UR+a3j+u2eg4sQGqOeaQ7Gj9wgn9e2A09noebvyTvcv5DORKP2XEO97J14sX+/M7bFT3K
4auKpGpiP0a85hMl0/jl7rLL7dR20SJgQKP5zxfRtFdhXEWr3v7EHu1E/GZIPnZXOrT9V6Kt7u47
d+nSvndIcDtjw41c88O6lBvJYRhjh/xf8ULneNw7hU2hb7/W+9eKPX7cH4+P2+3DZf39NDq7F40C
ms8SBLI9fk8IOt3ZEbe5PW+DN8IlsOw1ezYu66NqN1Nsa5k/egB/M5/W/H1u8iJvJ9+wtZO8Gh1Y
Ni/9VvDhvzjEJtiZE9ADoYewChxIq47p6R7kR16v4KccCSLuefbbFq49Xd2RzrStdW7Z2fWzpTED
t5NHi1LKDq7JhX5LeiKjKH8Q1+WDU54e7y9TcdIz6+PkYXh2RPdHYz92DleBA6gxu+CWj7YVdvnU
mXeWq6Ac4ZR4Tg709s+xy8JPGZR4pV+601v+MR0LT3YfJW8gMshubPEWj3bpb+/FUnkavkA6dcX7
zLwldZJLxc04rmG4eLy4hUNYfF6kGZAJ4Fmagt9js5aXYhPQP79hsLmWZ8kTXdGV5/WQl1/buGL3
oc5I+KCpOa4sJRX6BIBnFUAxr17LV2GPnuWqbO5fhlurKwT9LHV4ihzjpom7cof6pWGDpIRqHGJR
aWyrR75zJ9w03maR29Fw9SsvvH6OHttd+97uMOLagOHe8SeuMtXmrhqfLRdUupc8suiUi6sSmEVv
iKBd6C8bKbEvu/u1cmnX0ar0YHKv1FW1j48k5jUs/OoKQveKw8S65svY8OC79CQ/6+/qbjgQ6708
3j8RzAMn6TAcm2t1/THui2t74y12KWN+aE/Jjv4BIZE3uF8b04dE5mMWtUGse/d3H8kNm37KJ4bT
/JSg8H3m1jvNa6aklWqP7/ciDQN6+sDtscsfkm3kpa68NlkGKhf9/lZ/J5EEUa1JjiAVrWnr3a//
Pctsjw+R/Rhyg7MBck+hhvcRSPtHUtZcoCT+7DY/FGJq3xXJ26QHzoKu5RgORvtNuoFbj5K6+G6w
fN/3PbesD+w90+SCSZI4zuNPvvZr4TX2DZpq7JNr4FXzc4DvAr7AWmaxPJvqFu5B/G5VSOgPBks+
b8cqe2QuVJpsxcxYV8pr/txuAQY+EBqzHTYoyjCc7utrj0AcVcfZ2pBx7YLXPbDv7b4ZUnkZ1y53
8Fb7olt/3zozbzko3nBM1rJbukydtpwGtiLQ23PhfKKO3dZ7QmjsxfH2fLeNZvp7hHv11rDXjH65
Rxb2BAyfO27xDO65xYvW9ZmWbkJsT+vg1h5PAPpVGxAR47WQRimLFPVIs8EzzEKyGvftjWhgc51k
K9JweI+VrXHhiOVJB533Goixx2X5MTloXoIjAQb+wkpGQIkbrmCph5vuSaFSgijl1X51iX3mWQxR
ABVtlh9oeHV7uBTbwjyyV5y6g7yD5svWmRxaLk+mKN7gD768NfAnO+Q+O4+wf6Jy1SIj+FOj73d9
6f8h8e9cxkXX/r//e/cR/FlCce/zIV3UkEOruk6q4c+9sjKSTTDfVrCOr1g5PXo//5ubpppo0rnk
zZCYRFh3Z+A/NE0NTWJ28FPT9O8//8dUxPzFIMsaFj6C1t9HH7/LTg3zl3ugpMmQxULJitz1X1MR
7ReDD0VGfqPImnSPlPxz0xT6AEGTiiobTE7+raap9JuX6KcL4efnbv2laaphsYD8RznBqHYlVFCT
6cqpO1KJy8f4oonUr+ZO/Ozv4GR5dmTuYVjp2q0zrzIApPjYv5Yj4w/qr22Eb+JJWXYxXGHj0tLb
MD4mACstQ85w2Cfxvb1YbOiqLPExfYdGPb2CZ99QES2v0cr0opXGZoL7hFNWu9OPmBCATQKI2/U7
zI4blp6p3BsTsb3OvTcEVPm5YaUqIyeuPtLCGWhE5BDJ7qoHvwUox6SFYjjs3F1MmJ+CeOasjgcZ
4Jjp3aToWY1pofjLSocvvY1YZFysTdvilJ2SU3BOv+Iv/dW4BjfliqxyE+5F/MC2Xrsp0prHc7CW
N3hPuPOVa3jo1tYRLs5Dwk/3B5p3W0D9mavanadp9jON5lWC64pEO/vHsT3Lbv+J6uZY6mtm0NWd
94LV/c6kIRfF6fg90wb8EwSMjfF5Ccm+vTLFJY3J0vcS2r3/4O68llvVsjX8ROwih1uycrCcdKOy
HEDkJAQ8/flY3fvs0KdOV992eUVblpGAOcf4xx/o3D32WOukLHK273RzaRzYm0TtYsUYP5b5wCjY
ZsaGzfRo74AFS4LVl/PA2XIfG56foBYb934ndmMff1WgOjDvGW0EvyB9D3AC72tAisLVQSiAWLxH
UFAkrfF+Yh5m00gBuwj2/FsGJ1D8fHs7/tp3czp0lsbqFbrAV20n70pvix5F26Kfzz/ut9pT9yYm
oVpsJ6woia6bpzfG6REBAK+m/Hjv9m23Z8Qkxz5xMMgj6nnvdy7yIrqKx9tru4lL0GRzd+vBYePV
ePfLkVV9AEtck8/0ZToPyhLYCF1GZjo03NuJ9E3wit4W1sRl1qGyN50Wvy37Ao8D+uhRP2rvVCTt
qwJGQa1O0Sf5kra/h/hwTEB3D6e9Uonwv8uxPCawqX/Gj/Po1dtya73169sx32anZn05IH//KGJX
XlKFYsl5zW5HxNJWE6oXL4OpQBuIDTOW0STLYeNluB19B2DYhcgfUpLDcju42lsiu48fQOlI8Pj7
JzshVdTwztZxNcQD64kgPTvO1mq6GNS1UO2i9kU234zP3rAJQQn0S0jSX+X1ajCn9yzMU2fY+pd5
Sq7ivgoNJwro3YNsdaMUcKeFscKYmWpgVe1xre4omGPiuLH3+XU7hSnFN7DX54WsD8HBggOsUSMs
+lQB5T6wdcLNtcg/kOE9FuMNJMV6yeGvr+QNc9Ls2L9DUmurYNh17+iEV2WIZw0KjTfSARdRyPv5
PpySd/mj2dfHZn9ZV3v5BaQUi+HyqAYqhPWv/kQkuKqDSzUYLnZ+9VV9pZGt5LROoOh2d4rJosQj
+IeLGyLATff7NRBYvx7W5dZcdovJrU7z3+JLse9UpzzyXRNfBfLFs/DykxHpta1Up95icCFPDoEh
qqP49ZZ3ZLYmRlZ6zI8ZvIfSJuS93AqfhGLUOpJe53FGV4nLq/7Du5F9tdvq63rfKmv9AyyNwcRL
mdvtcgzItUeJP+zIZRDPOLqxRuo49dkSd3xKtqGDKaHpjuaqqmzVk3pmO/b94/bdXR/J5wM7T6gj
kYfZ7bze0F9xOe6ZTm3NRQfUznl3Vfexn7YYEEwLcYNQBniFtiZC3+Jnn8lb/FbTTmUBwPbQOfo3
yjrQx3R1wYsWcrDbwDtPeItXlIkCMPZjCeKluTVM5b2Fs44xvKnki3Hb3DdEbRo0vR+Kl2CQRHPy
OI2L5xnIDUELWM4N9+40bg9DB94SDd30OX36sFhIaMHV9Fk9GtZPu4IfZpM+eDKdejW+lPO7z7CK
YRTrCgE9it9Mfno8Z/vRi79ytExci05qupcABB5rY9hGgLrknU1oABymSKNul7dNDZpf0RywXKGp
qmywQ30/4xGbwcQaP6hufkzY6zu+5yVTDIFBxh3OOSaAHYWc36U7uCdQT4rHvGeY9IkE0cAwmtPg
uBAdFTwjDuFTdqmjvFZPc6z6E5aU1Q/YyQU8YSpWZDouCDWb+TUxACP2x35HfJvp3PkMtlNp+yZs
wAzAye7u1Njl2sL1Me4/xrfx0rtgnbIZQDsoVhYew1Ps1DO3qViZT/ouH3ljwhrMLXbau3NvsO1d
F9yV+M4Hlel0E6s1nE0vwm18RnB9iOJ55vNYflJb2uj6QBABLc3Awql1YiFLXjmPxscYr0s/ehW0
MoxepS+0cq7uktnAJAEsJKxWv/5Fcqcdv0rH6Sh8HOnYnlqUZURYkVC61k+fA3v4gkhZRMxcGytz
kQYpe85ihthVbk9Hue+HsL82pBab/kXbg2NiwYmnQr0ReXsuj1VccjKbRWO42ox1CrifxESv3jBN
dI2DSvqulHsyUewWbATZCDvYCszNxBCjz4wOZO+Vp2Ir37gc3HIfhxhwUdzPvcYMHQ1BHzx2uOge
8C47I1znGlkU4CNE43rp23Tgnve7Ze9MAby3Q4JzA3uUg9fN++Pd8BJuSShMNhY0I2BPDwN3d9uI
75dTcVmpe5yml5hm8j7HHR1KBjH0wNXA5Bj1MNdE277hz6Q2YfdzUeCffSrNr1cnPcwVppl142rT
4o6vJR4B+uBGZeIWIjm6Hwj7W3iPKSau81nkOZto06fLzsukANGCLKERIlrycXzscNousQAW/Tw7
TuhgSnmLhSIvtBO9jjcCj13IggF6DZA4Yw/i65oUaTg7AJYkrjTHEDj8GxNFai5rP09Ow2JDfg5y
nfGVBpiJeu1VGwDw5Fw9q3jC6g5ziasYVkiFmEjTJ4sr+IeNnUx7WfKIpaGdF/Dc32ZftInmlnCw
a/9wEgLD56ijLSleVby/i18q4cg4Wjv5jUnRcByVzSViJ4axao85kIgqXNE0kqjwltcbayP/CLOQ
G9vgJQb/+IfuhwCRJ80fr9ZieWZzCHGMQYVm68IG7vQi2Zbgoopzy7GjsZua/ChbCeKP5CPetuts
W2yt5WPBFXFUilcY0EP2UUWfAtOs0mv8VecnC8xMluqyWyd7cY1LgYIbC30fwCQ8aBvG9nT35nJF
0NYTVvuLZov77hEh1Ag+f1VBz3ucfuz67okkEHLrWKQGeDEUSgxmrG+4MeMTgU2tEegQBd8TKOkQ
an71Mf+V6gd0BrpCkwSBxFQxv/n/eS7o6XjA31q2v3//7y2bBSUNQx3kgHDyET/QDf7eslm/mZqm
K/qsz4es9teWTbH4gijSzimSrkKB+YPnIlskJlmzrg8VxH+mFJTMv1sE/HrpGmZjiBUlQxGh6P2Z
5pLfydEzaukRIgaOcb3TInxloM8SfuFghzRBEOvgokQrAo1i3D4Yt1U6WiRt3BhwWMcaQRsVWsft
010CPVGdviIq/tLD6tbaja5ieYvOy33UKanQKZwRWQvxkybFPgULw3xHavy+TcKLyUZiFsEMLeKi
tMIkzDbjrxqIkkjul6pVnIGrd4w2FxYOkg5cwSQiB+ubQaDyqMmjJHVhHefa4c6tUUYdMXoFvjj6
0ZBSBSaD4YviAF32tsL+MxwuEmCN2ImLkqWXQN2yNw9ZJfgWflhJa76S2s6osAy6Dl/z3quG7njJ
KdS4jIjEiE6TIS8RF24ydv57ooWDFY+sbDdH7IQwhw9RZKeq/+HFO2rb2PgftSTBW2Gnp04sZqsH
fhGFFgE6E8nEom5MTKNotkpzfFKJs4sluB0Z+oFs9JBgu8ItDoYaC291PZHQXpgihmTgqKXkVowt
0auvERofLGJmtYK9Lx+wb++DupooFQfzmQx3NvaLPaQtXuWkiliyN7Dmx6OxupfUoib8hV4ib4QA
YtxrP4aJaaYeywRcD4knW+VeVwE/EWq7eXxtCS2Dq0XSiGk4DdISU1G3N8q8Wo+DSqQIJwWBQWAT
O7mYHtQB8l1bNAon+U6Fp7/HOohsU19FsVmhIH20GGA94kWcoQ+H7GThvyg8oCL9CuysKx/TinmM
bYzNKo3jnwhvEmZcetBesufh/kBakLpTUTlZ94AkFE+uzpmOLqkvkgcwifAZIqt4EvvyqdVofZs7
6vX/3iUPnpwFGRtjS80kptX4N9xdVecBf17y/o/v/33JM3/TVMISJPEPKOr3Jc9kNZzFW4oEQMZP
ZTX6nbur/GaxDGmsR1B6eQgY4+9LnvKbid2IZpiiKMP61a3/hNqnKyzWf0Er/3bo1t9cUaIYkwHk
mlmoH4jpLdbSp/IZn6zd5IsOzfinfpADJL9iToAVIsh5+kM3He8Ne/CTdZl7tNHCk765nM3c65iX
pUulIJyEXmGRZ09p4Q2+uLQiN/qQPrVPMhisp26dfpQPt/3BVLyrTvdkEWVLsfFTw1XbNVFvfH6M
iR1CSSJgnHBstE+d+pPgM1+ky4ZJKDBigtiRiccaSZhL5eanjuAxrN+hq4Fy98of/EoqN73ggebV
lCBonjmuuHKUdi0IcAe3HaSG2VIOM3NINf1PkbuFFGQvvbO++/XnnXTtpQyL5G38nJbT6DEF3yVb
obG9TLepZ6gOh8bOnqZr/VzsBnGTlatRO2JmMOBsSufykN60V0FyxMmWg3oKWdZtIfqIaRJ4QU21
1oDL8ebRHUgDIIN9dogOl8cpVp5JOyi/L0IYHWLiAfoNNov9uE52LSj7d3q4f9+/i126LA9QB9tp
mWS7MltFFMqY7Wj0nOjdP6tuo3WH6hFc6OCx2kkNHyomzsjpyvKt1f0wbrqnFliSCTWmwnhdMtCa
OzSMNXljUxoKPGNTGikii8NyA3FFxzkV4tMuE6BxwkWJvDooN7iS8CzMQtOAMB0ajy3Zo5ArIeX5
bYxV8fPJMkkd9IFnHAig9vfxuwpztOWTZms9VS5AJ2YX9rhV3LlbNkKDXRanma9++k6zr+mxbazz
46ytoYy9P46436IYSwiNsYv368xDmk6oI8AriMOr9tU+fhfe7h/xl/oDktAJH494Q5OF9xTpTtub
yb/GlxnEoN1Pouvk0uHO1mT2QEgEE05idyj+E+ARjEdyR1qrL8Ry2LIngdbRNhxbnMqGp/iN7Muw
XD424zfnodEW5bmFd9nfPSndVbzE7OXyCMljmt/ls/wMXiCDHJw6DhEM49R+6EtkvrfBpYBoPzjW
GDvZyRnvWHFCjgf4IQADaQqqtwXiMwX6IiQgOXExKcnwlqI6bx30/Zwxbpb6Y3yWVYb6G5UwLhg0
LpkIl9SLUtdQ6SCjcAEjBV5Kre8fNO6tuU4x7IKuCH7HmYmeBus0XNyb7DdacPsuH9CYgtgnTryF
Ugi1k6cwL+Q0K096AhB2j76+McgypI9exAGH0akw0+PDJkyuNHMwRriJ2Kl+obtBIh1yM4jkNXLM
AblgUnOXVqdkiLfm4KM8w3EAZ3zUyUyWIlGz5fbdspwmQ+5J+67SlRyG7NtSV2X58Mw6dwqIXEKK
eSh5zWhS1vr4yZgp7eAwRKsY2tUlM3ysvBmW2fc5LEY5CPVLCuNU5yS7+Wlm/YzrbtsfrRdCTT6l
b301tc/FQXt4Ba5fWuXXD1+/zgyUXf2kXwd0a1dJB7O/Ejv7lB2yA1qA/CCHbLfLDDoniwKSoeYo
YevcBQnoy7Sxsu/HEctTv9j3IFGwXzbNDjD8KT1wuzFHnq7RGbsx6FtUlRZhvDgym5zVIDVJafJz
Z6RFblfTxcVAGqyktjzs3LCrMHKc610ws9htckcLs8twHveXQn+ZhvpbIjApUrYGvB95fOPZgVZ4
Xjm/5gKK75tf3vZdR5KCiiiMiTmd0h3jSSOwIDiL+NM9XOOGsY1zB5uVIgeHU6J444r5O+iD+aES
/M7sDiINaVYcgRzEwztJAhVGut5DJn5dMBdy/viWLDgpinCss4MBXXuR3eC1VcNAONOtXRYcjDom
d1+/RbtBxXdi9lrNhy+D8SpGLR7aaMjgQfad6FRDtvVuKqR73Td6u6qHwWsrjPxdUrmwJNMR7/U/
Y4P9vBYI8RfjbpwjfMNA32ZE25jEA/+/t9ZhPInKYDZqotX6t+J20/w/ZAx///5/1jqm/BseMfi5
zI3YH63d/Gk0RvNIVPzH1/6oc9ApSAYq6n+O8Oau7/c6R/ttbgfnskybpfhUR7+8d6Lv8p8z2H94
/Pzx/z/PZNFSzdO2v0zj/vq6FbrIP/d2sdSqhVnqVjjJHszreMe2NboysXR5h6c93rGF5mGzHFVe
ybrMygzSSUWkOqOHUsGbmakqlNconEcR8f5ygDz4kaN6kwIxD3BG85JFtoCa6A8Ap4p/CUCAFt1i
3jLmPQ0mrIdWDrHDEArbyPRmCvfEpjpPhG7L2xJ2DR8plNl5IjTTbid39AYXxp6LJ4bNRgmHZmbY
zB+Gy2ibyT9GVlCHZuYNX3EeDkmH7t3DZ8QROfLRk3keCLxwTit2fLbVkO7Bq/zMlewET6slCwQD
vGaXW14Bi+bZWvX7+/G+rY/ZF/M79/4BzVv4dCPoMdA/eNXb+U/9YB6IT/dnHogIG2h+6ZIPf5rg
1ta/f2R7RgXMo7qT/EKwumsuH948w5rHOOTe9Gvzx8TPMoBVuKthtSNkiJz+ud7NnJHoTYIqf34m
+W0p0MlsmkPmaUOYec1hmoLGl57M5+btcp4+Sd8h3WIp7YYdHH9xS5jmRtsVa/NAABzwX5Atel+E
wRLDuMkCa1EEkftT2r6wi47KW8QB6cuzYAsw3FvnCn3dDCghD9G53mRP+QGeYwJENNgxChe4yE2M
NVXArzZ1IXRKV8qh2KSog8fMlsnfwjb2ewwNMWfhHXubmVODe53VBpc9uCx4+GvJUV3wRmEs+Wnt
Ws/YJQuRcVaxyGBZv5gQiv7J0MrtHcdkMQScj5N97u3+Eh2r3rY+u7Xky858fpkk8gOgb/Zr4836
ZNe7e9GWgQBrOClhelC+CLtqcQm6U7dAGOETNLmLTySTEe0+1/jZen6HdE9b3CHGFZvqGeJVXbkz
xohnjgec7nSc6mwBbRVBRrPAc49Zxj24bygZ87NxHZ+7Xb0EnnPz8IrXI1f9PLycjxzUeakD4OVb
MhdclIAUZu0Hl/aarHtIuQwibnaPXdhHfZsvjEAPOKSFsZOXNCFbnUAR+/JTcDVi4IBUxKkWo3eW
dfuMs/fC4sSdrzKuNBkDjTOFFGxtA2aJP3/lOhPYzW96k3lM61c7SNa4BXCqacVD3ekX88U507C7
tejctn2DbKK0TzOHvIZLjmFRvlSIJLQxDCx4jtyjWFRk9/zwuNWMEJnKTHzHy6hkf0/DYTGt5yrz
SqSeDT938LaSh6/8+mOrgXpn9vEobqbTzIqnoW+9eBG9XJ4ZN56UUxmKoDlr5qEzV1gq3npjSWNB
JyGTvRbcj/DuwVmaLzb66f5SjNcOZkwg7o12Lx1TuhEJTBiWy7xkTL7BApWtx2X0Mu2sUN4yAIZG
dpmzLZgQ4fN0/Hqp3JeX2pvPrbhs1uqvaeGNk6i4i3uA0XRnayI2UrZJwUPd/5rZ+PiEF9/yEMh4
w4reJH++7IdVFxqe5pGuh66hX84VOMUG1e484SavirNArOaJ7dlmpju4w3paR+HZst/eiBWHjPhw
5GBe5fQDmZD+vIZhW8elNq9kG8RCECx9zVfcykdWsKz8NEzDK1cOw7qLa3kSpK3FjUMifN0l8NMh
QYOC3gyEXUtbGUCvj7bjEuwJ3jM6+ZzT/5OsO5cak1N9QgOAUxOwnVsROPgc+/Q1DtgQa7DEkq6z
ysEjvbbL2qNE5Y4znqHeOzgQvwrOJyFw/mfPzOS2EM5x7WjB+/s7ePw8d/v1EXtQhzfZd/QUPUFq
yt+oisXFhArKn38U7HssGN5nDcQJcySPGTEfqnPlcn5b0YdDmyxXM42y9iDKcnvfPU62j2RnVksc
c0dwFCq3B7EM+Lg70Ybk8wCavn/DusOl/iYOyp5nSmx3dF9ofJAgYMXvC7AhD18vs1Br3l8SZD21
i2KIaUJuc2pyXiyJqqw54hIGKyvpfTmvFI0PIZKj6F0ob/budJoBA4snZVSGCGMKo2WHVvb1drgd
aDe5ml+5lrBMT3aEW0w4LTjmcu7PhE/xh9ObsKJlTo/kxbKBsdhT2XZfVDYN2JycCLbGXf08vM73
BtKQZe7NG2SLwh+OBOho8QrBPvKOypbsldwZfv1O3NOJdfFtfsvou1c9o1GuvxMWhXYTzqKd3v4c
dxIE+lfg/8+WJcLebpfPVPLO+zuZcfbDlWCkwUnjKzTerrHJfm6LGwTh+5u+G2YK97pcS0vrIC2T
rRHceSlbi5j58k0znBuuLItXne+t7O1ypuWToezm8B/NZTbgjWFrujMKTv1kvvbn29tYuxIIZUvW
FtAyfp9UuogOQxyDHP0Tsktwf6tGZxhdMnK6sA2SUHMgsnsy/MXlAEm4C2ayMFdX+rBV9+KjDUIo
lcdhspNE+zYLB3e3Zcl4CROGz8sNv2KKIFur8TZB97cvDa/e47VdE+6G5I/YUrs/JiuMf48R45KX
3r45Y+GSYnt/p7+bDF8rvWIFtxokIGNDeGyQULqIAt1bQPgCh1CTVQIjQhG97+MAWCOFp1f9STr0
y2mL18399LiHj8qO2MnF54GZoHR8nzzMkD/SHl5/OAivg+aXMp4EtrTkzXxRAuMwj/Y+5Tds84L8
ZL4RFhGKcAyNpeiLMPhZrJ8wuTzP2Aw4EDohdmYGo8g3UAvUQNjd9oj3ljW6KctcEY6ST+wI4tSW
HEYV8V+hL9PAOOp7voXLGX0d/vDfC9PtVta2ebW2Wm7zevQ9mu3X/pWSjtt4uiZPGSSl4ulGcJtz
eRr6Fw3JGZwBtPDlJofgjV+Eusl4BzW4jbon90HDI4wvFXiiCPRhlX1nG+i0IVwiGFrmdmZpJYHF
sJ9EVLXzMF6RPgZicC5Mkm+RK6Ks50otoO1PQTx6ORNRa9s16HjyK1FMTkrStuUrjzCG91SRm0uv
f440Z6CuegiOxo8CZDbSbRVUpQNiLN+346tGrq6K/w2drsNlQO5OsxWQBJirYWPRhTGsTwPV8mnL
76Z94R49dzUcXfFVWBTRwsivffoStZh0fIvjJ75PsuToPGqGtb2O2W36TmKQkC0SeEf5Ok+PVvg4
pFHhTqb7Ae+h3z4WM0G39Nk3+cjhB8+seCrEZf8s/pK1QeuFdkoSxiZGR+ZDn91kcM97JJ3PUQkj
yEm+71fhneYzLRfCvtH3De8DtSgpjZNbpk7+VJzvqXMRiZh1BE556eBY0oMhsohQaVMDQBwK9dPF
l7aPU4eF0BTcLucRl8Ybe4YrGJhfO487KSoBsGCH2KnaiOquHD7/i9tMDQamLiuipmkM6JR/A6nL
0t/V8v/6/b+3meJvBkNE5n6ioksKhqP/O0U0xd9MBW81HTdiSJ4zhfN/IXXtNxmMAO80XcJqA+uL
P7eaHCvzSCaMNMUzEP+ftJqS+C+t5l+P3Zgx9z/FOPRSnzxUsRFDvKBkk7lzjyhbKt1YVL0kZxZY
BEmirXX97j2YhlvkeRPyN9fiiAbrbP5VvkjkYURb84Bud240izUWvD91g4JsAycz/VGelJ2+ERC5
QHNih32Vt/JWOw376JpQCOYraZ++3g27MlBx/2AY7c29H9DvtNCdDvYjpTW0UMuvx6A1PQ0ENOV2
cCk1aW5oklFtKTBMMNOyoT5oC/BMPiXlh1F7lROWUdY/0tyaSPUmOQPEVp0bn7YE2FCiAdAt+4he
6Y7wzrnfXYUcQQBS0y7PNZQblO8JvIODDJkhZ0jpzPhlHIJBYu6EpReKSjH+QhyK5UWbfMrRUgTY
hQICSMtKfoP4UDBxJZxMUkpHw/4GB2SLlqdkMRuPMTBp0l5YEtt0k0p+Nn7quEfBIJ88AkhBnWLW
XIDqH9GPj80Lc9boJL4NMMxR/uIAOu/5bDklDDD16R4tlFfSNvEQGQybFwsyrbDIIoLd0zQMLj1J
j2b3E8rRR/2Rwi+cu4m5cGxfkhMuJpwQISRKYIENdXxhyOAgLUBYAEmnQRvIq0GWVLqA0bz8KbLc
mlpVRBdgHh79punmrUt/vz03r7+kWkxRUcjQZcG7ovFPiPP1ItW2jsLRRNMLuiEcZ1OFcoM6dlN+
J0/DsfYROoToKXY3H06KmYOKYdrGxrTNul10cb/EijLt/V66+hZNsIOKCd6Z6VZygG1RROJjHxY0
+6y/6JtMll8Sv+b3kStdF5b9Sy/5xr4KGuQbEq7rxBErg41BZ1OS7og8IXe3NeLvoB0SG7VDB89n
lTxftjWw9r4MafnRRRtiGLn4vOV7K8Xn4bmoGSDY2Zkl/jv7GURcTRC4evWbdhaecYDakPnaL9vI
E5843VS60bp2BcQeqU/Ee4aBIDC+HQU3w0PZiP0BoD9/QiYc4M3SCvIjKaVxkg3IdlWrI3bvEMD2
tUXRwO0o+O2xX5yL9+Idy7STojqMGYr3x1Zb9/vh6X4GMXkF3M/czK2elBBO7y49SKvbUlpNK7T/
G8yDdwkHjbMA1g3A6RR+Yb7BT9i795v02Xyn5ZjalXDs5GcErLC0+vv+huBenZubhUAVjpzvu+Jg
ezKQmWjZsbGKt+Va0bBvfflpguJ8oUrZlJ61FtYoHpB2oBZ6OD8/hEUWzw0XWOnoaFE7Bzcezgd8
XriGN5YfOFce1b70rnhIQDGJeZwQ8OIqZj8rLzcEfvr3VtZo0iCQZsE0uPFK0+nYnehdW9aLcj83
twWVgbzWXu4nQdpwl+WYXbzEiHG/Gkl3HxxwWIzP/TE7JsfoKz8Jh+ID4auJi3i7VpbCYQQBgMIq
/VQf6aldt+a1eVHfzM9fX91EC1pKtD3Dd3aeq3DtCnNQq6/MblAU60ABVbIkGgxf24Uwjv4sNn7u
MZAMupSYuAWuWnkm4gK/VC77YvJwbeRCubiEMqb06R28CXKquPm0rVl7DadTxthjJyBGHA8XR/fi
Z1jSSGitvXvRl49XzJ8pe9qn/jii9doPHwagS/lVfzVLxdNDdGhYuY560AwLtXJvkm21xxwzvFkw
ZJK+bBAdQ7zfIVeOVNFcoNVKXVje5YSVSbKVTEeFBf8jrrfDVuxg1wfYql+AGHqkzg6i6pPEZANS
iXfrqJS75jPaPxB5UeQglMPbdVMtJXwk7h78J4FR5fdTv1GvyB31s1RBLw5vUADblfGebS7GoQxD
XIYY/T0htHKrjfya+rFXHNQV8qGnaYPfsRne+ieFdBSujy9Kyna/bI5x5xNI/AJjuq+/R86jwo1s
YM/E1XTDKNEVZ2RSxUV4gcZJ32JOBDMMdodr1OciClXWIFhxCl+/eHxf+Zpfta/8egN1WJSVV6+4
lMslXHIRDfQCVrliwy6XuLS/oOrziLZcXuDlz+oGHiO9k6+3/qpDaX8oV/JW2ltr0vbW0348iluS
P3fjsfQqpLY/6mbaiQfCC8+XZ/GAZnS2JBTWeA0zsfCJgXHFg/I0HqQd18Nnsh4PyZpHb3ikZC3J
nW0e5NpHbq3Z6ga3vfEwHkjr+TTjVxIGYdOoG3VTIzvC/rCIvFz1h4H0ZZuAq7yx5fPtB3Ps3bSb
n1V5wn/hPP82z8pO2ZkbZWc89W8zemM9SeBztw+wOprjrluaMIQYj88Fw1t8olRgKI9hSlR99cOr
cFnGJ5Hf8enxo0abhLb8tm2A1CYfILJZp9vkVL8g4YuO7Uu63VSLeH87pltMm+8XThUI44DfDZvZ
mLvn8iMC6dbeSnsTHSGfgys1a+WNPoEJ/vTGcwqh8mlCKH2xduWLeWhooGP3BgSM2QvYM0EfwxPE
/Lm6WQhMmvEhDSDcz6DZElsYMFAOn7CrwpmliCSZYINCLTA4UP42yuctfW1GZDHIU6MtSl4gN87U
oVirrLApAVK77i39eQB7C+FjSULo8nHIQckRYpxQr9yuPXrI6/CufUl7Vk4nvaZXSDkhEkvEqtI+
wcYdoTBhqXjKzLVUB8Txhk6MwFY2S/Ks7f4534kh1Mvvx2uIEUGyOcA5vaKfQf6AkEFNHPR6OOQF
yEI3yfknPiSHuafQX4dndTV9JzQMg9Nv2MUKa51iVaKsEjzM7tOaTz0W9E78sALfsHN2nk0nmBs/
D9pr+pTTA7MnXrNDuavOTBK9yzWX7OZsZPtI8UT78lrUx/EA25tbRRBXJDf04b0I21BicWKPh0PV
2oOCZzlyycdbu9PeM+U1/oZbakDm7+nfKO+kTZXGxDjXdFrWQlY3/8VtC37PBjZbpkHrImn6/09+
RNr297blX7//j7aFbgXima5i5qzTgfy5bcHAC4oQQS7/5PT8qW2B9agxBDM1WYQu9JcJmQpvCIqm
ZMoSUrj/zMXPpCP724CM55JoqBQaK8Z1c1fzp67FgqJ3k9tCCrMaCu2jmzAeidw2i8nO2SflIu7e
IjxehxpantykXt/IrzEUnQZ2r2k9y9mmVpGfGK2fJsBWOH0mAryWmhG2iKkTfMX3WEUiJd7wpMPz
RrxP/eEh7h+R4t9aZRHFySor+5NKOLlgPp7bydga5kuS3xakFRDjGvmlKBAPIAXpHeeS9FJ7Bk5h
GYtLUumHBG+NCVuWiWImTuJFoq7l2x6WlXurBjYZyWvEBDsLaV3BUhjb50goV1DyfH1Qds1wJwOd
gccNNUXHippoiwzIJpqKHyWWoAbfN+0D8QZMmLj/vEVMy4WWSRcoAqlDMaqbGEIR2g+TmgTCvUlI
qS2kswo7erFidEJYjw7QuruegGdp+B6oINtvqGGM9FHp5TP0RyWmpcJHZ3QLkgWgntotcUyFzptN
SGeuDa4sC15VfLVmsRAwb1Lq8Shp5o8oCOF0YzelK3k0OpwbfYHHaqDNb9qEK4tmuZIGeCRF72aR
uaJYeFg27lIFa2JZoFw2JhKEGgwrkmrwL0iDYSZ6WU4lVHU4E4qYuChvZo9PB251MCNB0XsJNqoo
gIIkflOeH/jeyPfzSNiSpVpOPjxXMUG0An46JtI746O8NMSE8WLa5kevKMENOcCry36YdePdW9br
pJOWKVdgUcFXSWgadcoyHG4x0WGCOnxGGqYoNa6/VoGpOFwASVzpGUau95wZrAQbIv/pJfrKopJW
TdZDNCXep8wuh8G4666pwMuvrNG/mdPrf/Uax7qBdbnFiqNSuv96qf8IRf3XKBhDnFeqP7MdTWjY
f/v+P9a4magtiwh5kdb+meANNIM7KjxI8Z8kgD+xHfXfgGMQSkui+et4/rLGmfC6QWf+c2BG1v7u
U/q3Azf+Ru8ubvipV6kgYfxSQQwZIfIlJ6uFrPhAndMO+HCZAuStBoaRfgkGIcJjWsMamGA3gfq/
1tOXW/pYQmJfNJSAai/T2GmeecNHJZIMRsh3QtjxOdYf7XZE924KCr0ze3YiMwmMsBPVDZm49XET
EQZmi2Wku5UQ93iFaXaOC0SR6b17Lyv/Nsq5o5sJRkWCl2QEhyT3ZtMZtxcrwXQ/jTaScQNspNHq
mnrwZF161qd00xcqpKFxkeDlVPZYVvTRuEmjyWHXw75/hOE5Cn6hFa/3KnqBfBqm4kycumleL+tv
0k3/mIzqvbiNTqfHh3uXLdoLplZSW2teYyW73iggYXakNprrxqSWncPt7nKzqBswgSFrjni5rybj
8TTeIYg/uhTmeAk9WS9UgKE43sZmgw5LA4P5H+7OazlyLE3SL7Rogxa3EUAEQisGyeANjBJaazz9
fsiZ2s2saeuxvm3LqkqrTJKhcc7x3/1z+lqfZaPe57WyFrXoRaLYihXopazVK016F0Xsjtg2MCwl
q1TwNgb1mF3D5mVi/SkE2fZbFLMmybaWGq5KgyzwWKorq+w/KNuA4FicvG7cyNrYbnJpzn/2NPup
eyU/NLThNaaHDUyEjAh2USmDp2Hyx4U2eOc0zG2qRTc0CTpiYi7Flo1qDJIglDaa7NvNoKLmEeuU
CQ4OcoI9KYgwviu7UC5gzw8HeczxiCrLduB8F4QWDaJcnuNxjYd/IfbeqQ4ZqkvvIdYqMwYZFTk+
RbgRxvCo8mBPD5sxwadlphQFeds8rQ4xyU80Qj3AFRo95aO5TFNrH/RmuylZqeUkuNHi4UjegPYv
r/NWfqvFzqmDySm0/hqP0yVlIDtRtV1b6Tct8z1jZmJsUf5peIHbSkBoZMpcIOsn1pvUqbauVo7J
O2ouyosnzBqq4iijd+v74qNuwOTIUMOGQnUpN7A7Edw17eml3LpV1pCcnS1hJHcM9gNDVJhrjfZQ
zZrIYvn5Js/RT8gejQOD1SK7y5PpFlG2kof6SvEyDIwOuoPPaLeiiVJkijSw4qkaKk/RmUBZrOqY
JMwC/NCJNVwORrlW5co2cuSykI+ZSRFKL2XPmfqkBTFVuvBQZLIVooa2GCp0DaQrConW/8krAVYu
rroGV1cuEP8LnYE6cpaKP1eC//H9f60E0j9UC/gCPxYxXDckNtL/7Xv/1RfGhkOlsuRX1oe/+sv3
TtGJLOIVs/RfXOp55fnLD6b/g40F5a18i6zoyP7/jkivabMG/zc7GB3LGuAI7Ge4zHhkv+92Iz20
xpyyEFdFd6gCg2GOiOwgGEDE+prQ5nSv/X5tFKKNu4siokU6xSDRcMpEjCSl7skIZbhfQuFMQrn0
C+Pq99Im9xVbnzZK1rk0aSxbhaMs+8bNyHtu4sAqisC2FNKCMjpyhynb8jadoDpitqsttDMGXZwx
9YlUb4XPIEVh5tqkGpg8EnowGoLDwrAO9eikELpEzekVeKkQ3qWC+HNs3jOGyKNKQjOxa0X8krO+
eo7UdKeoZGXbylgE9IdMiL99B7dMxTTQiJcxqXHFIhMxSJe88VTAP5BROVSmwrQA1LQF+8X7UNAi
hv6d4Iceus7Weia+ubQ0uSeJIG8VlbiPRBh4eu2rs55tInpjok9RxK8gy0c9gzJnvMRBfVatiXEC
t8FFuC6kexBby8TwV0nGxK6Y9p4/Sx3MYfUnTgJ0SsiNq2nKQo+JNmc1B+7XodK2dD1SJBouavSy
DlOnVq4TD5sWZZCuykAzTQYnV8+WVwGxks8K1VJcenke9WC8Rmqz4brPrl/DYkbLqT+u+/JDVWkC
pw+gzKyl2Tltq+yVliNEiLEvosw+ZUiojeNhEMxboABD43LUFvgu8n7dmPFV86tlKRYomRZGBlEI
9lQdCnm8H8QS7WZW8UihIpkMwwgu9D2B1GiZyGxp+NAKZiCklw3VfzdrtIISF0fHS973y8GkvoGU
goZKEI9bhRElZd2ur/kIlyMmiEjc9AVI14HmhTnlNMDsCAM6ZMSJ7lcoroLpTtK1YPws0AUjChqV
dcNFNuCcpjKbkSxLrqxgpG0Hskx0npWPdnil13TRmTqo8WtLyjgqzR0g6FNYtW6qISxlhyrlPUQp
7ESOoxWISpcFz1FflYxUgp4E+IfKuMQDGJtppC3fZSbKwwgwL1fBmyk0axjtburRGPVaP3pxZssE
vgyJabg5bnORGr6G3BIXc08PTk3eXSXpMQjlj8GkthRfA/kSR3vdCJaJnlHu2zqhltGsmdu0PTzK
VtxmxluqN+1y0MxdHu0tIEFaB/y9nFYqsiKncnIGFvbwAO0dQGgVFmzlxMFVOv09KjHrpcJe4P3o
icrNVAC8Nc0xkC6WdphT5oH4QacFn19xCzUcHKWy6ZhXFcCN89GYJ0r+emwFAFuILIzQBL/9mgAf
SBNT8z53FTW4Co1+VzkyaxFSuT9cyo42bE12MqJaMt4gdTJOIj+rIWGehISX0boL9YzqbLcBQ4am
PLcSaETV2EaptW7QjZrIJM0wDQ8fNbIvCLXMdtbGvxro8mFE6DXwlpnaYvSIt5LVQYxl4FJJ8PS6
bTl9dWPoFB2GuWyyO+E598xDEnANMsmGm/gM5M5VcoREBfAlghxBct+/SVa00VPAX4zNKVlfDuqx
SW461iy/nHdSbglpVIR7Qf8yDqCIfkXpiw0jD6wDb61xEBQ2mvRGlZFciScPnAYO72wcd8b0ZgJ2
gM1OtAFXEp09o2w9S/pTp4lrrWdAoUE5hpwh6w9xxoOUWGzTk4qDN5pThQP2gUZ+DwfjK4m2Yk1M
nWuHmvsvA5op7qG2SrZcNmwhRbXV70lLmbfCO48oQpm/pnymUhkTVU41UUCe/+ZbH6b6OkSHbMIU
NhBTbonM6IJtGC81dKpEGD/L0bDT9kfBlycV/oKS+KU1RHuloVFRmNwEcpZRJhTAE4QoqmLbhR1M
sOTRtzLujQF7ROdz3G5Q3mOk/jgL3ozaePcr5kTGiDnXm15MafxUZJjEAf4lhYfo0Y8UCtE+Hs1z
IkPvLsgnJYw3SGmi17Sem0r5LrEwDynvFfvTTOfo01S7Uh+3RSc7acxssSkJXhkGsC6gfz0ZFCMY
duqASlu+dkMxI+iqhZH5eyEQL30QwP2GLCasqvKSm+3LHNTyaRrspMIxkugtmJjyMajTWfhMliG/
XfUGLL4OThisFlrZD3EYMxOZ+Og1toGuzCsnDgaRJU5oYRSvozZDKB0Ifmkh3MvwyrUOrrzuqlrx
qQiEYYzGGTRxLg6zK7bKE37SRt0oFNJIgOAa3BlDwb3k2HOU/WmTePXZqkPDJlgmt8Cd6fyFDoU8
Mi7bsNwZo0SdJp7EAsQiBhcrwfnk99dKLK4dH3Mxzne9xUgTQmGhxvcpgm3TgF6s1wHrR6SibIGJ
LLpb2nPb5hQetCFfRUYAU+NHV6NbZlj2/1FjbdK9STNdIclvQt2uEy0ktkMT5X/u3pRgIoInDSWi
YrLrU5Aj/wU5zGS/+Ofe9J98/3/vTcGDQQ1TWEGQxn7l0P/f3pS/wluicQZUkDj+iGSqWEs0c67O
5a//q2nlr62pSsbTosSWO8k9ngPq/4Z/RDH+LlP8/Z4jh/y+Nc3L3FM9Mc1dWdqm2gv67+uYNE+J
ShaqVtd+yzB5yAkEDZyNUnAlsdL+9FqC4Y9BYjNZz3lpcoSL9v3Y3QygLVnMdJrcl6ds+6lkDKI1
W98XTuXkuzLFd2s6oO9pXJ60qLqIWg9bGrXPy6VLVuMbs/Ajhtb0jgg5r0DWkxFDM2ryxxTzB4HP
f5JEPlrszlohdAWp3MWzKUKlGbCqXMOq7rlPEiy0jqkK/CvQ2VZqb3KjX+XImIf2w20opPepkm5J
j2Ek/cjU5sxHYqP61kZNlI0ZR/XCqrqrNmq3oAmqpaVKAJHaS5lg1mP/KDOUrmXwxX1yEsP6WU9V
wMDsGcvR9oz+ORxwNfY9TnSYZqtsEEU76PvMzubo9ODthElndGyd0rbZGEq/DsfwexxJd3fCjosW
mwiOnP3wrejDLFJArQlRcbxCBb5C1pAglm/UV61nf6WNwUrERWB5hrw0BpD7ObjzMilgn3bNYcjn
bTqwNrZFFb2sAWFW2sZXmcG1wsg1jsSUfioSUAxZAx6VGfcuF3tHyQfdHorkUBdB4JgtaM2sOCXd
EJ9GNR04ywq3sBtqRxbkV9mgv0miC7ey1kON2zmJcQdntWds4sL80MnbiwPeB4n3T6Hgbqf/Ta5Q
v9JIcSYT+Lbol2+JIt/FNINjFMND86zE+BC5zLKIrwKNwG805Hf6DMedrtFQHEqwQYaaee5gSf4q
lnR0Zb07dAZAljkFn2XxKiq7w4TTIqeSIolDFHV1O+bCeci8QzNJwrL19Y/YC9hHpvhEKn/6RIbe
eeqHZ6WPMMvFTRu8T7q/kgkw0jFUfsut/8plehfFh9LatLni+p166RC+2SOnF67KePn5zuXUKTBT
hfh1UJvt0E12RVNITWF8EKgPrYkfiWm9501psCsxyqVsBdmy0It1x/GvEMZblob7QVMaxyrqXQ9i
rZ3ou6yTxhnbeFem6skqBTrMUpdu41XUh5wuY0jq/r2qqMgKCNXOpcUkLukxsXY5dCHTmlZFG+2k
6tMwLmGmrVVOdKXGbLTDWdPHTklsuNHDbRYlu7YTPlh2D5pGTmTu2gzVN3TYZz/xlxTurtS6/6I/
bpV30lMpojRNgnioQu0qlDxX5oAAV3n20MJTm2rMqNIqqDD8djumggYx3TANNqURullWY2Knsdjq
qDSyhpdgYDKq46sHl53307RpyohMD16gSGPg0/NENUyV9Xbwtlqn7iz/ufLDcVfTqilPcoHJC9uJ
YBx7Q9sGJpGlgYhukj8rKKs82zJ1tSmA51h/jimurAZkm1radWL8JmNjMxVnzJ+9MjxnooYlOsRU
wBQKuQ3oakNiPDQgYavmyhQh1AfsxBJ2NJyvpwzIVOwPNzNn6g+fX88qOgZjKiFat1C66VkqpuZj
MkJ03kBeBUnnlgo1K6mb+2SGgjVjKkeRz12okqM0FiG7uKwHAoKtSSxt3WP30Tfboi9OvUhjhmBe
Ff2FR+wKBoy3PPzhlIUjV3GyMcFjLxevMoWRk4QzfBgVGvrAreHNGS0KMLJmQb7X7fvmqpdga/9z
V39TBd8Jo9OSZUtVxTmE+C9Wf4NNwp+r/z/5/r+UKfEfdDbMY1iW7D+5ocwo8KyaFOnKSF2qPItW
/1+Zgl6KPxTUjIpcJv2hTIn0vin8OKYYJBz1f2f5t+RZefpTmfrjoc89U78v/5050k87lTJeaAos
cxabcinkj3jsdiXRZimvzsPLxIm/vxdPQBnwQGjXej5+ESihm0I4d/G+RP4G5C3C7xK2IbpFeFWL
MxzvjjMmdoAOkLszKUsD0IP0SUSu5tS8EiFP4rfAa4LzzZ+zUB48c39NH7fNB96mlL7Gr8F94vKj
tcs0c7AMnUhJU6V9I1h381XXP/mQC5KL5G/blzB9xYumETDAvBlR7P3ESDfwt2m2wf5HKyzpy2Od
cYHbk96L6lOqX1ieUYvqhUgSUYd+Wu0scVVvh3YTRfTV+nZYnrmCSCyUif4lG68Uxkufk7zH/ck8
Gr3MDzf09KrpOd2122zPQJirRr81O9u4+ccUiyaRe735KAVH/oFzR5JO2HIYNF57Pux4U0rmxXtP
h2ZJqw+dEADxDBgxIwsoqWPchpeBLVU27hpqe7dF+G5xREkyauymcypvgVck+2DTX4aznm6S1x6I
Rk2eKTj7Lqug3cqbVORFnYtwYMLX/kn79bLAz8g+JW0pgU5XAd48MYkmdlmDGURnLxvcWTWnByjR
HLHr4pwRVguXiJcr39gNyp5XTSrmJAUNnd+EvHCoZMHWZJ37rl/CD/mNVSjj4WE94/IZSfCuMIpg
AVnpyXc4OklFEq6BWUqdCY/9hM2ExOj4LVXSUvqg1+guqovUnfYNtqHoSb9YDZr+im8zhJWM74Y0
LFJccKVZapXPuMCpg1ptrgdbQjSt6LYgCmhBxlyNR2Qj8RlVAyMiuwH8ANWKJGcU0IUSIW3+cgZR
QKngmQ4cDNQbHcMgfukKIcdiPD0jQqRm2xt2DKxQn+NDpHE1b2u+DZ8BkuSGhyq44AH2oBX35gG+
yWQtAoK6lkpPr9upzvA5vVLz6tuCz8bR1plmTUtIECASn4xXYwXqUMWliMHmxzTs/F0z78onX9vy
weTOzMGlYs+lfPyJBCxSfWpPyapl7zLGL30AE2j4rDTMryLmQGGTUkLKwXQukKmOXfcDZnPmVbSO
PJfrVF9kGBmwB/ozTUVWt1apKSM6Q0gQiY+amKdwp+Gx3uGhYIyjOYXDvkySlxTpEp1zByJiFwNm
PaEhFELQHC3k8f4hmw4vtLqu5nyjWz0g4EKOzbd8faBvI7DYvCTRspuu3rBVsR+GIFOdtKP7ZeHf
1a9gWT26s7LXYH0uWp+6A6RmBo8LeVOBKfS+4EB0L8OLT0w6slYGxUWvurUQgfRTS2M+BtcjNEMc
6OA9+Yd4aS0ZzyypqFngSQLKOK46Z+Z/VxgafYo0Uhun+BJpELww2Bjbwhimbcod7V8zmXcTqG/S
VQp5o1a7QduOjy5YqV841Sl90pi4Unp4rbhnIx/vBf8gFMdL7dgtv+UNX+K5Iw3WZNAIGA4rWXfl
ghq0tx67lHaRRurbfOrIaXL9SaYByiTbe3ZOMhEbBXXlMvn6IgL33qurioR40EdEC/NFsWYW6+A8
1U8SroMNCKtYXixU3m/vnrZRBh5WLy5oUBce1payBtdnJGlLh/rG1mdLVYgbnm60ouP0xgazFs5A
DjBteYgoPH7ck7R4uO2ieYQv6Y6LY9LY6LNnXK+Epps7ftTopcd0i93rQg9FZixoG+kWivngGivn
K7WnOkPiIgFPxqfITFFdWC2W5Shv4q3ZTuuaypPKKSks6Vfzv9o63dekkP2B9BqdUybgkyM8v5p0
oWwXzz6c6mVn2AldCGwc4ahCVvkUiazamOZJw9R4SbJ16taCOmcTeUU8sCVvsmC8KnJ3SFpAj3Qr
5Fh54GeGX7Am6y+YghDxlwBAGh1JnuCYL2xCYVOlKFp4+zGNPA8GH7GasCkoTAp5o/argg0quxUJ
qeigY2ujmYYngudA/FIm/M0LJoAkE7VtJ9LUjD9xYZBAr8j82GVFjjlxInEtZJ/pq/BcDkzHF61+
H5CDrWGRfzLSkN6s9/oB61rKHcPRFTshYUQCTjryVuz3PYBKbPgcSkF0ZctptEWeOtjVmM4ZNy48
6dZdcv1QXadnJd32XImG4BIYi0gEz8iFWki3Ih04hmnnxk8FBfF59NcBOdHaDZ90WD7JrfLIy6Gl
h9RmEF6yVS4a/qZawtbOPzwATNopiDZNlayiBOAZzlSFQpfB8RQ02pwGCUlwmne1uqT4CpSldyr3
EDB7n/al+S1LYKMAAroGXAoSE0WcgiQFEOgCp3IJF2ZtYme6WCk3/YuJuenpHWKZXRWpozdHrt2v
HoVIEIBJVxWrnrH75PEDh1vJ6hkiosX8zsW6Fs4jIG5oKq6OuefJwrsITEqBU65Rev2FZZjFjfPn
OPXvCad+ao95uiKgOcyZjfpUQRmlIsnbW6ClVai0OkWGHKKoqXtutyG+ebP5SoZjXe0Hb7/0z5Fw
Vl/lfctHWFgKYL2Lu4hlLJhLCcP38gc+FOAEUuL5xvzoDtCnV6rrFTZVruUqsXZiuPF4STWM0w3x
c41WNmdeMqACkEz1+bgTduGnK2CYS9fq15JqMytkZYWckuo/unDiJdW+xyFZiR+IjcSHrZ2pgJCm
8Fkhq7f4z93oW5LM+JWmYoa67Mb/t42+KaGW/T6C/iff/5fMp/9Dpq9VMnR++9OMZOh0B2BR0kmL
KbBJRHbzf230KQgQNe4U1doiGEiNg8VfOp+GbkjkTJyHxv8Fovw3dD5u4o9tPnec8wLeTvqbqR34
BWb7zW5ZDj53LBoAQWp8QNneiWygBHlOIcbH305D5/86O/xOP/k71vJvN6XOguNvNyX3hQDzk5tK
4QmLHNMNDMc9Gvq/vpm/j9R/3QzKKsE8TVRE9W/2qspTppbBeOyG6rie1SH4LguL+V50UeEn4N5Y
mO33v77Nf/LQIOHpc/21TORP+dtDK0prHBuVkEdVRTZWB3ZT0ACgb/3rm0HK/Z8vl2EZ2IINJGMM
cPPf//YclhoSm1ZKkVuLpo/pXk5Ctw6Ei2/G7T7KH7L01unhMUO+lHT/RxPBN6mj44vGoym7z0BJ
12oKNwzGXYThKbmPVFR1BlsgCTzMeBHy6C4qH0rdvXSYHn2fIH7xpSXPAdmdhC7M2h/puDJAQHZL
hUt0Kp0siTMCDX1pxb8l1UB7wTCWZcO3E4btIdvmOc7+fUCS1YSVNqlk3tq3qmVzpXnPocmmMryg
92wnyhRa/zEPuVMBynpAHBo4CAPIqQucorUWlrXBNIxFlWmO+MK4zc4Z/0hE+kSa4hoooVO87TNt
VYOksFQXBX3ppxsNrddjJJ7XA7u3z6qcnDFtSBmXW6vznAxX5kjBPDQI/60iuU+YdNFbEiPqSxOG
dilL65Jgx6SSH1Kx0MXmIqV4Vq3Ak8ZESlhTGlaMhHOaRVo8ysydXPkuTB5DBiRPtqfqVn4HO8UD
cyMbR4k5s1zlL5pJDr43nNHvD1lyKhpkccmgWwanQmLoQEnLu2ySuMI1N5R0p9EeG1jwDxQ6DMB3
LtqGDnPoyv5sRyuee4V9C7bZMNS2oY/UaMGC5uWarHPA6UkZTrKX8UJmewMte2HIexGvkh4r17iY
XU2Q8PrqOOS+PcaVE6siLRCEiovvEnBzbMAf8ozXuPlMRLwC1OP18yk1OYQ0/Q6xfksEYLMhgSMp
wQltNXBFgH/1kc6Z3dz1ueUmxXTFK0vVMdAGHxtUp105hvg1XPouMFbBhNMgsjD0jVH0OVrhXil6
ZxB1egRw3bIdkFiMdeKrYX/BS2TLIdWc2NVSaa43hmpAZ2PLxqHCGmNhSOzoRlceA6PFAJNeMCe7
2c63R3TWgX6kjoMytR/ACiX2z51XnzIDh16af4YTb9xMWBp6do81IXTG8Ckid5QmFKs18iKRlI3u
b9WJPUVv3tIW62IJe7UZrGYpgL0IH1k3rKuEuKRJ2QCHr6h4xBUUXVBLxDgb361r9rpqvK6IAlbt
1fDBMFYkxObKZpplnAEoWxKBXWt+6IDIzHchLZYaHRUizUgDioDRwlbl4CXC+AluKjnyKMpfBo6c
kfcdVanbM0v1IgHoChpMaDmAkW2/LO6ReB7R+YaU6r3OpFCb1gfzTlJeS9+t6G6IuNRadenpGNGh
zTI9VayLX3OxwDVZU38toxaKWseRVcMe3joG9lIUfjs1YKpBc4/3enNW5wVlejZbl97uZZu+ZATe
cCmAezhbxrc/YN2BdChRmDEz7ryjaX7XXAuEqzJDOZkwUUlbM7KdcN4gyQCZU/EaYBDn9AMiBDqn
7K3S4JrOGsNA29bwrsjkZf0H7A4pBCckMPBnU1bR81CnuquLvZ21SDrpuCgxPTbdXcKrIQcFh3cG
yzFeGp4LqcU1wdu0Z8ePHWAfKspaVh6egTehbFZjvMuFlS5y9kWyacxmNVCm6XG3PE+HEm/SdM1Z
ST+Uae0UpbQcuEoYvJiTfI+ENUDHRU/cqI3ecNc7mvJaTaeOA0IJT93a4Px38l6wlRkJn9d2VqC6
cGzRBbSUhqa7ine7udIwy0rlpte5RHJrJjK6IjIpoLmmFkEI8woaqxRJQ0nnmfGTYKwDRXQbNDAR
KmZcUyeZHVQfGIlC8YUwLlJO+QrxxzF4Udg1m9N8JUQS8R+DAmNpUhwhvSejcYiLn8Zkh0uouH+z
kHP8/By3G4nduQeWo9UuMUYXXwU3qofLsr136rNC2kpG7GrerfyuQGVhHtcF4KkGePuAoDvUBI55
jga4M5nkZYCLuH8tOgG4IwI/q5FYrSN5P5pvEszGMeG0I1PYq+DV5OxidCZXvnemWjTciQh0tt+8
z54BT7ybpLp1ba1XXKr776R/6QLwoqkHrhovHD+o0pnzcA7IqHnPjq2GTbiHbZZYi6T8RInQ66+Y
YdioP8ndOVO+gcSHw2cuvAjZaiBEVfbaIgmJJ+qnolU42cUrPbrosodl7z1WG9sLPhT51iUYf9i4
s1lvpLdUcbvIXPSYKrTgXpF7MrxvMeEIzZFW7fHAyeVSLZEESw5ZdOcIAyG0eHxg4tGKt05+DPil
CuAQPLYKe20s0MPq9YtAucXYCZN6Ldc/wLmD6keWQc/gIMLWpCpgZCRhUXMrSfCc69uk2fv7AakW
r/OIiTtp4iePZTERmp9sLBy2WZewKVYR7yyh64+lkrotjnTmf/Baf/A8LWIRLAddJ2HBWtV+NjmZ
lqzcpCXvJHSrIEazoZTSMNWA03E6xnYnlRmrixhoTxjlLHC9YfSSx2ZLOZI+IDk0PaAMXa6iVaZE
zU1WSkZnRVeJLQ2HA/0bklW9KREmoTZ9KhoyweRrFL3+1ArhRys1lM0sgrkydErNKTxWGYsUEkBR
zNqUnmCY81JrI+uMhpTe3zW4VXJJe5Rdd2fD7IjNTALtWG+M5t1UvXKNUaBfK1PyNOfJc2ADLHlu
3CIm5nrFiTSIj6aKFjZU9Vs7Jnv8Z7tcxGs0GddhtN4nPsZabTJ3GnCdwZSRMmI5FAx5NabxyrXK
HyX2V1XFlkESXY8hb2zS8MSVQytRHL6nnFes6NaDkmwSBfHFk1eGBK2Ad1DePnfVQff9E87Mr2po
Hp5gbSPQMn5k9Z8B+Sm/K5l/eupWwf4OpowO5Xao7bSgYoFaUFXPVhkFRlnrn309v1QGTj1sa7X2
iEtmYXTYe2G25uI2YpVpMBJ5rl+lNMziCRSJ60tKeBPr+MQXnHRDcDJFxHsJIckkQFjCSEOKqRPB
LkxUpsK/cg8w6murBDsp4ztbFVHoKg3xOCt+4ix+KB79Gn1w1ttpJ40BYKfsqR2lbyRN6nDjcFyG
chovjdEq0BhkhJ/qtajGddZp5zR/9cr6LQQyaoz0Iad8sqeXEMxoaozg9JvnSmN1GeOzpX2oI+/e
woocMYUkkOQl65CYbocpBYemdbqLSx7mBe9F/5W1b3j5ta3/j6xlsJhxGQpebXmuQTD0/2UiBlfz
7wfl//H9fx2UMb1wRNZ1E6qKNKcef/fDmJLFYY7bI1wBGeW3czKjK/zY4Mk5wXIo/v2czKukUb+n
SMQhpX/PDyMZv3I5v0/E/nzoJj/vj7NXVdTxqDQ+8I83JgwF6uI8LVigxikgOUCOux7/t9e32VP2
hM/U21JMAN8vWDYPrX7kThycOPrMrm4BdmS6M0KbFZI5woOe1bN59cNVOjlWC7Gj2+s/1YYfkl7H
dxJ1Dco3i7O1YmYCQxDu3G5kG/wcw8iTwNkNN0hIADW7E7/vesQycMRLRXPlYNMVr7REBcPqV1eU
99xe+yNRiHAX7pJHe/R3w1O34RPAzmXY6M/NV3tkxFPozoCGSVuVG7Jd+opd2cEGjmgfuiyvUBUr
qKLUaJ/nHjM61Py1ty79Cx9ROrbWAVdU06W7zHo1GOcoe9YyRLKBAQNtKe/V0/gcfbVzVBCUM1aE
VbWabtOtv4zrupjb/ZQKisJSugku/1PZdmET0Q94tuCLbsFGiOv5lwp6ZoISsOnr/fCpnXhhxi0H
N4O9+888CnpuXuNn/hRhDbnTfx9eh1eANof8+bXayyTJsw3+DJNN5jJGJoMMmh4JL5JRJ3+47oBW
YsmUXiQQGpwX2K4SyM6vyS0CoZrdspu0SKA5FqfYEe+aC9/GLbfeMxBxphQcc2fODVMekCc0BYID
jC+gB6kkB3qHcYBHiRp4nDYeu6OlR+aVdMlX6kpP5jdfE5Q4+Bf9lbzno9zy6knAU42d+g3mm3wO
JK95EBZvWx8uHRj2G2OXeDuUzkhLPWsl6so3gIoAedlfApyEUZ3d4jceR3lHT4/hvO/iu3ClIyv4
pNsQliJC/FU7ymeLPr1jh9GaHY6t7zErTkdjKW6sd80ZruyRZ5ia8C69DVcIb7NTC2z6k0ExrXTU
qKhlhLTQn2a4nb+m0Eh8WNA6XXmvd4RBD/2Tt9C2UHUW0pVIwRc/vn1gGrPepXVtU6E6UpBVg3Te
4l5yQIRnWMIhZSzyAzDMHc99telf2+JJYuBQOdpBPPXn8azbmbekqwn7Jruf/tPs1yXHgv4z+khe
DIp83ODjbC11ep0KNATRiV6SHS5UInXzw2nmaZL4ZS37R4E79KvYmU+5cvT2yQsb4eRDuV41iiL9
u8yH525dOSyb52YnHL3N3LDIVgMH9BrsI7/SbdevZEhGl05Ysu9v70gU+HKBsAf6SZReeUXqYcmf
AKcnEYSVeHBDgPvqpvFfcXCE0VWRDnG3zDD7P1QKACcmZHAM3is6ooJ1AwCF4cGxsZbKc/you2XY
kF2GqwksLzyQBQGNEj7QK65hzST1BZQKZiuvdFFxqBOIRiDyhbLAgfI2XVuTN6q8iYJTsqv6Pc9I
LFNaRzZ5L3ndBpjMuKeVxglVu/lB9amVRW3QCRJihv2Sn5p+X8pHIomNJduclNoCAWzVLbT57tCP
tng6nRQbw+pD5Pq3eFo9lQeo/S5BCXvGDMPocDH4wdvnOuHMoE6KKK8c7oB21ssVR1btA1ijVlN7
w2yWKjo61t473u7BFRWJGeEh3lt3hix6MZfRo+B4yg8TaOGAYJCOe5y+FKaXk21IYO1EfWsY+4Bc
L6QSOLMUI4QzomFHCrjidLwUPpFNUFiIgjCtctR5+pUt4ZTP4zMKZhb6oUUlRXRaB1wstuY9uieH
xtd/rHNLG+Cy3pTD2vtSz5GIFxEqpHQceX9N625Z2jLQQetg3mpmjuIr0+QIGtCyDezqp9syQEyh
oXskOmyMRKLilt0PdBTafQ66t6wn8i6kxncKyCXtTScRk1wsg9bTJzbA2pmHpmjnmI5UCH7bNuKU
vYhU2DArUkaLFHJ6NO4rkjkzhtBYaIqrgul/YRiDMZikqIgZgEkCzTvzp3hmBOm8F+7NS/MR3sO7
cayo1aMbxlU3heuvGRUzHjbsL+zY0e5LBE1kW4u3XxhjKq6+KXHl1//l7kyWG8eyZftFCEOPgykJ
tmJPURJjAlOLvu/x9Xch6sXNiMx8dS2nWVWWg4xSqCNx9vHtvnxqGg2BDpFZh8g4MRltyhesHwtY
lKtNuHRhDT2IO25y8FGNB/FQWnx+Cudy6k4KD553SoSghAZrOiQPgHrp4FI2EyVEtp9gcKFs5WTd
awpdxeZ59R7MM5ZoPJWGY/bOrKvt8azRhk1Qio5QhwcOPjHbGaQV+zKWtrztKVy0uC8vRgzk1MLr
8/iDw6t7UvNnivqk9+QQfS+LxTIjmOuvgxgyLSSqV+6PnXrGq5G8etECCyfcK6xt0c0ias9ujh+/
hkdQjt/ga0kHlD2/fM51bZbsIyg5xcynv8DpH4TywI14omZlEb9NA34mFGf7LrVrI0PM5KVob7yl
dIpvgQMkx2EQr2dfmFCkOfVseyzr/tY/Ewwo0h//u1bX5lqyliU4lROx2pZbRd2k4GkfjcXMWjR3
i8JKJNrQYQGa3jCNICSuh9NKTEvL8cDPy9xJT/4a3eiWn1vkOZa6JuGnW+C9iXIDBKh+F3P6TYH0
lCtqxTfmkmYUR11qW2PVLbtlu6236RojIkWjj5G/KoPHMe7mOc+L6lRfqhNf4IqUxio8W+RzAUYa
5/gpvPYzYLbvz4t0dndn9ExOO/ize6ifxkW1URYUdVPKCxJFf6at3sn5KcIrvmXPE3FH32Gzmd2G
2VcH4ucjgug7kXKt2fSinPjLzApb40gcx8eBOJ+w0+a+fqeEKfZf+KtU6wIrIKmcD/87mje38e/5
fHhIwMHNSoPw/k1+mGiPxUx+cBfRFd2Vim8KSJb2Kf5snt0LToGLDRdt1sUvJuJKNQ/32pe4TARN
0rfZs/SonczDk36Z2HiWYy7oXt+N1/ilVQDr+jtgPqozNYwrC7SxBUnibf+qgoV/U3nXTSxT+PCb
wmFttwif/FeFH3exM7ZE0Vb9gqFhLlMdj+ORlnWxbOq5du5BZA279swJvKw2987x6C3kcKHeuBwc
Ntg8d4Aaew/4TPx6/WPKAs18drNFd+BnxhfWzynksEmqsyCHGm4D8VqbxjxvPjV1rbEefYyf33OO
WAZTxZn+627lVzpX+V8G330qMVyVm2DNXZZ1KiNk+hhcjBf7OA1iyGDcK21WkV1fzN7TNbRVa5vs
jCU8ObJhIYvcff89Nh2VcQa2x0x5TSgGfUUfqwgxvWrzbbOx5XVR7atH7UneeQxdO/NBe40xqOzz
g4HNBQ7hEkVy6vSbMDvdPAPFNF7DeD5RmXzMHFNhsvfekm2nzJiICPwgtiwzNrUGJooWn030lO7S
nXEMnvAJScm8/mAtsNAv9qO/0g8tU8xuCuLd1XE2XtViCQhIx7d2bK84ZLrv1YRyT3GtwaPvwT7j
I52qm7ETMW1tgEN/dWukl5Vx9/fTXwpoimGy+QgguOJ2AibOVBtd0Zi/0u8dLOgRXjFfmn20htWk
lvKyMGeHyBkwc+CFO9qb8xN65LpINlLgCIqojTmxufil3Bbxi2fdK2ABN6X9PNJKG2kHAaR/Gg8R
XysewcE8x5BBOaf6jn8HAhxwpXxnIbmmK3xRiIkaSDt3Pmib8aTks+QtelYv0uOQO22JnU9+TbDe
QE1l7TbVBohbza+Ab5zz9sWCb0U9AHz0N8WR9z9o6BQPqNmaXu+5S3vxU3xFbC2v8q2FHW7OoouL
3sz161F/TY/WMxeTC61QFijHZp5jxpDXZbWxtcMo5v1twhfvkLqetBd9y+tupi3LTXLQKXI0Oyc6
tI5Hm/W4nDCJ9Vv7Nny47cI/tW/Rp82GSSyZkaULdEQJpKF0MMwtexzkDrPF9cCfcJZt1A6BdSY+
1FOweg+fEYwxJjEfM/w7uEeecRgxETnfi9lxegCBQ+NZ8fHRzHg2sXdChZguPhjhuBj28AeppoIW
NuHzxKJ4tjYYF8kCmeyESqpEHppn/MGGt6aARLjz5g2DjnvhGUOgif5Ob2mc+JWMoePfqjdwmB/F
s0Kl9UP2Zl5Y4WgnjUGGZmxK2dNsaX1YjnbXTgjkUeJAywqb1fhSDd9FzcGcftUNthTvlT8YhgUo
bP4peQtLgQKxsr0FJk04WAbFA+SStnTQebxdXV4sSywJXcjJOW9kJ2J8mScP9jqBhWbvpv9aj/aj
fsiezUMFW81dhCsgcKdwZU1f/PQw33MXXmfymyuIMYG26reMPYH0EN9Ubc4i4nGEuHwOX3kM7qxV
xuuRf5s/DcW+pG66egvlF9rJQUoVTn4zNXq6GalJ8CqzwD3RT0o64dxVxGQpnUOWntclptV17n14
PuY7ioKrefcw/VRdKLyHB53IceZQlJoYK/cSQgUd4r1EPOzOBMa/85yptb5dk5bhrHbJUTp2v8IJ
aKwifcNfQkqkU28BcL1NQqkOn4CXDkPpyXPiVcFfiule3zTdU8lKROevF4ADxsJxqXKsF2m9NHIu
HckRddF+ivJteFOLlQH/kmF38+9Vo6BRCVnlP5rQcUpPksx/8WcLTUE5+tW28Tcf/1ONsr9pmL81
BeMG+pJQsBH8bMyzaZIhZwV1A8M1ktOf8L4I2pORAs+GovL5/rBtTJoWcS4WUJaBT/uf+LP5FL/Z
NqjkI+hlgduaTAf8DH7XohoSFoM/oEWZo6D8ABce7rdffjh/Y9fAUvKXT/L7T/dPFnDITGmb1Gmz
rn328kkLjqtZ2Fywm/IkqcW2KjAaxtqqkvu33tOPpYkGovSnGKXKSh864q5hZC8Lyd9HdviWB43T
61BBbOsqdzwXDG1na+O02BZHSwZGa7ui2aVFcYtq5G0lab1HxRq4m8hgu92RZIrSI7cbCWKA3iBP
GCnOyHao0eBUQSc2p7zareuKYGcTPNI9evVLMALZUnHDB82Cp0cnlN1b+5ElckygOQSfaXGPTLOG
5Vm2B7xzbQib1dzgIiZGnNFN64GE1NpV64bL0ZYfWlWZS215znNgtET4JVuZSAvABmnQ0msCQSdb
Z6XIIJ+hM3gGHjHNv5shSoD1lQYHKeK0ylgBamT1EyJI0QZfBtk16qxLvK8DbYZERGA69ObHaO6F
7xrzXtEIzotZZL8ZMesJdjGtsVEHxYkjjZJYIHsdWU9bnykjJNU+5AH42KTtvPeUWd2tPL04KYSY
Q8tm50ofYctVrt6WhyoKfceUi3WQOjG2NdbXIxn1t5RIf6zoS1Gzj8ZrMhTU3kxb14zClMbfF+wx
6bEK+6XQ/GVmpfwAjIvS5pvIx8OfuUtgcsfIZq+SNAEuP+4ocRwurYaU6hSAs/q5Sera4vYkAnow
NA0fq76TIjoFSDqF/T2KSK163YJN9HFQsN3qdQ9jwpIPZUMGZ1DMZZlGq1R+NMV7pZ+KLFWwwbEi
TSkQ65TwPCh4Y6SAaJroz6NhntyGT69oHuOros3yTJ8nlMFaEKpdCWg1wDafP+uG9Tg+ZrHOuOPS
TsRdyYQn7YudTOJRMtnIh8h5AfdsxXD88dEjO5yDLks8QGmWt8n014JZn3Q6hFVpWYt2Nsb0BbnC
XwRteqPOGiGxUD+VWklmXmN9DiXrZimW/UVRJfTgBadu6OGqpiT3Rb2JuKnb+mFQyRxmIUZr5YiS
zpmARVGSm6+of6+M3PH16vvAVK76LbfRc9Vri9wVeMPDdVZ8Gkip4SBR4FbuYrdU2XtWDhStrZCQ
IiRO2H4AA2u6T6rLZlIf2mfsYw9xVO6FSu7cRftS2MdO9Ezz4UcLsS7Puoiu3nprR2h2gJdmqtFe
bPUh697t7h6Kl7SCuKQ3xq4qzGVHCsIuCmpytVURZF9wNhyZ7XURc73sGjrDY/RsUtlq6d9kudi3
xlkUmnCkoq3XKjFNryP4hrKCKVTxPpPqEnC/RP41vOe8ehFAHzx1W48rVldSniKDb4vw2Bd7s2Q7
ihJL4RxQgl1f3mztEmivGZEqySXdh2uGC7mYHL/JtWk+yzhbaJNELX2m4HWHtclKHVs2ZsxPLxnY
eT/ZDPkFs14R39kbSwGSm0DGiq4eC0uyMLUe7Qeullb00Chnv6Ar0n/t8V0IO1h31F4Q4V7Jdr50
DRmoBQ806KwIztG0vWQ1JmvuWlL967/4hKcLl9414lCmKjTSUr8cYn+lxLGWwhH32wn/14//fyc8
hXD/y/eZzumfXCCNYJZGk8kf7Lg/PJn4NNlDKYYhT4BMVlt/HO4snxQseQwkPyhx/+Rwn5LVvy6a
aADGj6lRA0y3t2pNttBfTX5R1oVZqXRwZFfZlp3J7BMAeP6fGN5/+Hl/c7xD9fzLp/ntR2v9ybRY
hRjwY5KSWD95EXrJNiPtL3UkdZoeJ5q065IjWUMSVsYjQdS1nTaLErK5gj5ks0wRhrmxs9eMo0+V
02XGnTaRqf/ywa6EzM0y9F4k685X1/yCV1YqX7QRoRP3NiQEuwfLoVxrDyS5+6IMzSEv09MI8T+u
wSnqwdHINactsFnnjwk1I8AiZ0VHxnusZoFdLHGN+f1ZM+h8rb8K80XnnW9TGlPf8W/sjfKgJz7I
jsrJUT7Lyl5Rbr6VREEBzQvf+UHWtEcAJQ+d9WyDw21G+VridhqxrtOa0ZE0jdo3hWCK4Amdh5hn
au6BBB4yvgi5fMHo54B0qTGuSwbxpIyljsaeJaPoIF+qnJo5ZGgqureST+zFR6Qwy/lQKItwkpaj
+NoOaEfyezSQh6F9K3sd/B7xBy5mEDp8xrktkZxO6ZPJzWPR2ntP6ki0+NzAJVdzMScp28LXAP9Z
81QMr15yM0L2DAo2KckMV20aPglgPZTIZwGNp5SJ9rKjKcGl9sdbr5VHw7hEUXIYkk9RITvoOj4C
2ZnMiQMRMlXdN0n4VoTNiQAx8BbvlhIswSejCELBg7ywCKMUA3skDsiqhFuVszxivd/59akaiDjU
1kIP8EyFzaUV23zSFsDKhQ3+tgKNTNLhBsJ/ixoWN6m7Mtx6P6CZqXQ/d8+1eanRBKUBjh86Xv5c
qtG8UPJLpDSLgi8ygeThp0tfNBA6TKBF4dW3akcPpvhKS66jWsQCUMeAN0jN6ylAfZHb8TlFtZch
qgbNufQi0Mcyx8wAm/8GRGTabhAp0WiYwTMXQDgfpnZQ7VMdX3tdWQ6MtalF83CXEiS5WYTJccs5
XXC3JbB+r4LCpEQnnlFGZDZ6GbOi/Jw2zXBohX+HTkBMMXHnRYVeobAy5NyJs0dl4NVElNC29EsF
M6mOw0vIzsdUIMOO/kruPscSDDTd1Uk/z+P+kqbaSutoULJ2MUhWBVehlqD5E8LmBm6uXDdXHKni
mt4NQ/aoK2a9iKP3Kqwd4tj1oh6SYp8EaAJBTDoFC1VGICOG/O6a9c0VikGZqr+gin4jGOZ0LVt6
OEnz0H9yG33fE33ifEURyp9UAvSjqaxC4T11kr1simoxpuWlkaSTEotdEsogBcHYxrziTT+4h9VX
CqEQPMYsZAemlWIhhep32a8fM0UB5fI45v6GBDckHeXaDDwkKrL8AHAsqNgGAZwmb2uHDCIZpqQ/
aHrIDCD5R2GVZ1emOTIAG1s0xxSEmVznV1gFS1/WnsYOe24uS4+daq06+Jt9naaLgTSFKV89xB+l
oqBQpYzIoH8vpqrDCAkdhv5Ki9SHQdeXGs5NrzcJ7aSbTHDuGzZveiT9jbU18UK2qFw9zePKvDWC
nWxOQaWADW1ZUFbZHpLRv4596ySogEaFNWD8sjpt23XDKs9prJVXIu3veqESOpUPon7UK8KJscEL
nl1xEb7ZOj66zg+GdZSc48K4jEN1CHTaeb3CCTt2oJpJUTJemxw+UBNVFDwZ8V4E5r0RHb8/mf2f
YcP4iZLvwdDv/QDbAt7Ha10XaKnYLJlxj6NCkTDXrFJPYHac7eJ7YLyMJetoHWUfoFeWR/PB67dS
HFz1up3nvBy9jve1bj4liLKBcihLe+NL8rpSR3zAiIbueAg1asHpa3ehUARJjj8TN2IdgBt4G+y7
Z8A9Ctxd4CVL2YCAYdm7xKVCvDfOqTfZJaRdoRfbvEdPwfFtSv1OUJoyYugmTr80S9pSo8FJUvrB
64EwYr41C5jKJWV/I3JZPWwydpBSOB6ilkATxl+8ax6R1Yg+6Y4vQ5BsNVaVRvF6aqz7TKES3txi
SvFmgcVXFT3+e4cxkDAmiXWMP8KSVfF/DWOMML8PY3/z8T/lFvHNkHWcPZCmFZmmXea8n3KL+CZU
1YCjq+q4eGD0/uH+0b+ZsjzZkWwQipQqIZP8nMh0QvQTUlInZS/MfwhqRKL507D0py/9h1byS/BC
t7Q+KPwiA6mBQV324KMp1EvX2rprWPYXLArwcHNvXfhVdiyzbl80mb7udfoDilAstaaD69I5Gg70
cNBe1Th90QJKccxulZXNcqD6bpDE2xjGmJG5O7dknuHlDUl0SItxpbcbnx23HdE2ZAhc4pb1okrm
Oh/s6inNa96QmbfregkOmX0bynIVKOG9iNR74uHcQ5o5JHK8g1T6nHgm3WZFXc1d3s92kS/sito8
LnyK1m7UkDN9wD0+GhV3OQkrpudCNhvotS6ldTl0r1Lwmskxb8hyO+o4ljNfcfIaB7JmbpRO/yoU
99WsuAwNQbFrDcTlRP1u1mDNPX8bape8m8SSs2GStM05rgvVMYMcYKU8TwsMJ3C+pCeXrXhHFTvM
CuzB37Ospg0poI+RKDcuKbm9e1nABnriZhQTQcMS1Rr61VvREhTMyKACZJViYHBxSf9rWKwFw2hj
+2xyQHNU+Tllv26G4bwB3IGbeK5oDx62DBesR0ZaUm+cyie/Slx6AH0D+6PRnjpIIBlEkAoySCSP
oLfMpzTBTRXDDtEniEgw0UTa8hRge+25WufQRmqeu9qEH6kxm0ZlmDzUPIRFE+0Vr9jlSSUfqmZr
AuD005ElAapN3sbQ+pgHoPNYbXCPNaw5AuBzyneFn9Xo2EHVSAy1Kp941GEcatDPGSWtMj+5vB79
AEN1p0rsca3RdDzqvqw6W4AWPVYFyU2ZHafV28fcpwxwzF81OTlqdbAsh7tv2GuLc9lALcvArY0V
eVOgZ4oF5jg3H7mCc8mm/iRuulmuNDN9gtCAuDcJAbgKdF1a121DnGQ/W+hxszAruivcEquS/AqE
8+pyTwCjdwuS4WDlJGcLzunAbwBkatahqq7ugGe9N4jqGilaV3ezZbd46It+59fwgfWwf8jViRpa
wylNMwqGUUa2YVn1C0ZGY96pNRWdcY4Y74dvCYYiifr5GoFoBnRrJZX4yDucD/w9NcebWQGdGs2t
qodf8mjvRKktyqQ6xj0fGSgWEfW6XEa1WJaa9tAHmT4bhYc+6LFiCT2C9NTdFj1sRWxWuse5WcCn
9nR8fhEVMgpVwznOGzh+hD9r1LsQL4rbDcRufRX/tgVuLmP1iCf9U2566qpC3jVigF2hYy332fnp
CZeBKKMPivzXpQzls6vxoUYK4kIywn2p4mXAr5zNyqjYw0C65IWhzEi/DnNLb17NOtsGTEeKq62F
XjiVl97NcSSVpDzXoJ9GM67nvt6vPU/HoZ7Zs0yVD+nYzkEOrkz51fO+j3hArGQbspktyuYJcmM6
L/opePRqJ+FRh/MxdjhuSGyRWpI/AgmrVG1ydKZsCP/N56YiFE3DNq6S9bRl1Ib/sqaY3K9/Pjf/
8vE/z03zmxC6CrGej/odI2NZ35SJL8fn/M8Cg8/6U8kwv9HZgYoxySo4Z2HF/O+5CeAYNL4ts1OQ
5Qmf/0+UDMKzfzk3qQWBv8zqw+ZXLk8ixC/nZhvwHozSkYWuioLIrCkhtCoWxZbKPgNLn3vlaczo
AAvb+iXDpa6Gxon4ojSH9LIIo3bb6nQyx9yIQ7W42zEbu2xIriGg3S7pltnAPdjgNdgFZEkqrRzh
HLrj3DY70oWsErknUjJdZks88cZ6LKXnwTb3ZpNs8i7qHVcBwm7KhNGbYB3GJpS6rIFNJiO2829L
ldiIxN3MavuHEIVBIkcU8CYvEvEl6R8pVz+ATtRQgOB6Ksb+LHJqnXXR0UoYxhttEDh1RHBvIszv
ivwVJizNXR1WnTLkD1minKeohiJx4LenmDeQGfIktA1k4/QS99FHDQwnk7GcdhFfRGsuYt14GvTs
eUjNZu4KFqZtIb0XJhe9yBTH6Uz3PMrhjBhsi5hubNSfeL3yvQiori77Z2FTgDS6MXW2e1i4Uh58
Fy7VXm7vMxhnuz6YshHmxnc7xB8RVA9tzUZf0+iJlYtD2+EwLJAu0TfdHj5OKiNPdeoBdtQ2ENmy
C+r5qNX07kH7AusSLZsYDlaR5Z99yAGBEH7WqMlIyMk2RvWR4ZDDn7/SBBFTSUe8rip2PpK0jTQg
N3rOkxI/rxErM6WVWVpAQzHgzo47YdMRm9sLPzfZPkNna+mVzgvHggxmhpimvH7TKJSjDRTtAtEi
nYvcUAAorK4Z8Di1IhWgUw6jn6LKXmcMJH7I47YlGYSVKiLi1g3FJgrLnVs0hzTssXsNHekgT3mt
tQ678cWv21VqZpc+tBYWuVBGh3llRii658CUDqIjka8ni76MFy0taK0PZsOPVsPwQVpvKyrzIRD5
qpTGnelF4BKB0ATKPBQ4xUIV95wPgxs+Br/EdZijtJHqCShwyrp+2chX0SuMlbdUYath0xbpNcVG
KeKD8NNbk+xAZzM8STRTU0ZDN3kQGxcPWLKVs72jGUuCQxJW7TVvgB3YibaMIt5EqdhIWfOsjfYR
IDH0thqfWHzXzeIhxg4JU3DZCu9UJuzNTePDZtFeTfatAkpvoYMM7LYDSF1GeeA+XH9zjd3Iq1Fe
KhzZaaKeCfkQ0aPsIDAcFoB7V4zrRGVpCIZ4sPpFEUqLKr81EpIGBgBFHtZlHZPcGdjf51SZYzps
KvJhgfUkcoBtOqUEutI++bW7o1xB7vk9IDWa8YQ3onow6iHcVKYGNze5x6ZgPiiC1agr41rJMs3x
g4BKtdFaUXKUcYq3d2oB3lNPPw2xsXYN86XNw0NTmYucElI3PagMmp6LkZFAlSzxuwxUgLtDuLZE
QT85ROLvbroa/WEb0LbAziKj1a/Unw3aLCjEwGhqhPjckgGfn/KYM4pkOWEeu/lKve7g5pgrq3Kb
J6n+qMHinlc6MKUUhlRTc11g/2gHqz7WSULiSVC7vdqZgNFLEJIKG8UxNz4qm6p4VV/1JVbVuMPX
Fcbtg+cPGL9L/ep6xpk5os+h0Cj21eQtH7XRpiwnXq7JLrasspunEP7tBZY9L8qppC4JJFiSPOVm
E6C/UlKcI6NG7xS3JG3OaQvETw8fCPxAPsJCnVLT4FmMepJe/4uPf6EbCht/AAHcU+kh4Az8L8e/
oBn49+P/bz7+5w5D4QKsc1tWbRATv7d5TX9Ea42wNFQSlXP+j+MfuIQhFJ1MjfaTL/vz2jz9kYGz
gCu3asK9/UclxD+4B79vMvjOdU23BbolpQKMIL+e/lZOQjPve3NdWysOUTN9J5kqx6t+U13URS3e
643otszrkvYSeAuVilBwnK8J3a44O5f0fvG4/wpoZqTE4KQgYoezf+8YiZZhgyiBL6FoNpiJ/+N1
RJf0n19Hf/n4n68j9RubK7ZNtjxpJj9IJD/3Yeo3PCsEs7DDKBOIBJfIzzHS+GZMNGLmRAsJhi/v
jzHS+KZP3dg2iEJz8r2o/2SMhEfypzHy92/dkvlMv76QRqGKvKtyey26aUuezEX9kDePrn617R7S
U4+VnbExWpmD7uQWKmrxVtpPvXlJrK+s5Ljw/GU/9NsyldcZ5o9EkIlPpReXCH+qKE9lfONb/+hg
CeqAgMKyW0TElGwqPTvmHOtmtsFC4y4llA2GExwhbnEdIw6nZj0ILJcUL2BxcMrOteH4qoyA1aKW
7NU49mv8Kk6IrdVqUz7eIwjQ19jpgDY1+E/csn/s6bkMi2g2MRugzm4j28IQDkvBONTubZD9fTUG
y6L2X7o6IY5DLJXBj1OXxuxdCjVULWXoar5+rqKR71bFwN2rc7XrcOhEy2J4NJPrtKmWu3usA4IQ
EBspyOV+uykINGlhc44GDCwC4l46wGBV8/YumZ9xI2GYFT4QCIXLrpbaTmv0O0keNooKCsRoX1My
KFJnbeWEDCtX1txXe264GhWeOCzM4bUUGaYHfynF7qYHLRfJZztIbgXEN1MrNibkJDz3MRVIpl1v
4hiAs210JzeHahhcMxev3FAtO/JMpO/mCVHRuL54KouKQgOPAGgazGJomfQKx2+J/6xqCLjhZym/
Kl73MowE4fRnJf+QsDr7Qbdr3asU7TtrXIdFcLYayP5huepYVKRSC64OIIgKOkbv517tYUE85/17
OHwUcQJTiQYs0BqMS7mm7nn1fEqTlQNR+ZLR6+HJ9mPE2iAS5c7S6Q2pa+pExl2Uipvfyl8iI5lX
G801TmUnk/c9+WVX1THmY9dWAoNG8Xgz4A+scXjNMDVlCEpWPLPyxMl9zE62He9h1G78gC4NmxE8
xLqilKcanvSswGEiUyfsDQr52PEpxadajRkGrdTxS/wdwh6OaqDfSNVue8t97GmiU7iatwAlGxge
YUcene5e4x5okELwJzX3NBqB3UVzoNUgL/GDS4hBlX1NRnPhtbh66d31oqNnqk/6KJ9KzT7EenlK
WmNVk0noHuxRfuzwWgXxV+49D4XtSGW1/fc+xmEEoS/bCnh/bIUcz/91HOBpjBb9q6Xhbz7+FzVg
elbrWNYMSjp/NS1a3+jDQwbnqQxd9kcT0h+PceC2fAj/f1vwJOUJ/8c4gIuIBzy0ef4xnQv/gDWl
/NlQyFeuThZICxVEJmD7J8eBLyTJr5M6W9vtZy5t7RvhJ6DuyePZupeYm7z/HO7/f4+DOskLvw4g
f/pZTSfUr+dG2eQuzA43gTtjkyfU1WJxtLT0IezNZzoE1xgslzoztDVSoKtW2bOnNG+DUR97PXmW
pPo66OTJyqHZxpALJFoTFJXwPxt4IxA7M8029OB57Lsn/12tvkCD3SDZozjoPZusdx2UuTqETOLF
S8B6XSMnX/rtnEZJdsLlNskihp/KsJdDCt3DaEEsNRp3rq7XP0JamViZGEtXo2V6JCglN+ui1Gf5
gFuRvFDYC5A7BILsemFZxdoIm92oW+uy7Q+eFnAlkmr6ZLSVkcuM+UgjEOo1o3bqvn1MXDCv/h4e
EPXIPFL1fKlJKZ68DOoPBJaRhytQMKzVkSNNO3kirMp4rUOTLjYEasCOpmZjYNAXZsy5Br8Pg3nt
Ux8uVY6ItI2cd4egYt0d3qqs4AFCHtKiG4/AQOs9WdS8l7S6cj/oOMs6HafGVMfZE9YRQFRQi2Uz
3BL+4OedHKqam7FFhKINnmpYALog9jue2BuRq8S9Nmz0yt+6rE1y6EWRZZxyEO8xBupMxiuXiCWP
T47JcV72pwGuYWZBIyw0CcAotxodboZZqJcATmef2IQrDerjO5xZA4lnoBsGy1GbAHIUpmsCTGsI
YzwkY/rjeO718yI2Fs3Yv9d2vgkaHpGZZV1jv3jid/uZlICt2tJ0KtMgahLRsUrJoppl28Q0T/Rz
oGh02VaY3rHOjc+x1nZZXa1KVvVVVt4knfYviZE4+5Qotwr06qN3sWrANVNCqCMKVfK2MTwGurmt
y3rl1pbTms1nhHmlYG1f9N0C0+08M/x7aTeUdlfdW2UUJ00Fj2/5R7lTn9WQhHV61eJsq7QQxXtl
pUbhivY/YrfBV21Sbq+/0/G08VpppkXtWYiWuJSS8sLHM1/DYgkbfyNjTE8KwblS0A7g5ys9Lk49
mnfXeRdlNGm/6c+y4p1UhbNcNlYGOVqU/7qzb1HGS01KHgLL3XUYWajFW3pMHZF554ZezDWz3rhN
BTdae04gT7YsxhrkTTC6bNiK/GOovFVpPwddeogVY6FXkhO2UMkSAJi0mWHFSBi3XjqmH7XQIFDQ
56qwjPZA/daANmWV/UVA/djYvSfDQ+YHKyE45mwWcPghPDblVbWVJRbCSnBkHTIXoqK96QkH0TjD
h3MXjCIu33kQS2uvSN4SKdtRJzi3ccGkaX6KKDoQmrdPJDJDI80ZhckDEDCWkIH1DMBOPL1lIx4e
XJfEgV2fpdT7UlsWJn2a7OJULKUoXg9GeCksZkbXXshdeC5KZCdlBA/tDVUxUyoY0FOaNSUy1PXH
0oiespImOJVFjFHJTq70M5tFTcplvrPzB1mmm9iiRJe2JX0CgzSkKkzpxbPzfSlJ93aMHbv5yP3m
2MGZtHq3XKEwEB0zmJCTUp6pcbGvEnkjuRWJ/BCuvMK0zV0vQSsswCm1YXMLegPHq/7c1KB1BgE2
2bfOZkxxpZIdJLVzFKw9swg/7EnlXelisjWsEaMPEmbQsv0Lvfngmlt80jwo7LXt8kDLPLGc9vSu
Txq2EovRQJ6FNt1pwGRFzSvE4lUjYAe4MMeN1jjWZMvVGCVUJ9fVV+s+qu6sxM5q5h1ZylwsxmUX
E7F9d/t0YbM9m8zLLMooYiZ9y9TNdf+VdTXoObxcLew8yVXefPBwrhXusBjBuzIj1Bkvh7MDQc7j
QWrnYpxz/DXmSgw4znJWwl7an4zJV5ok1KKW+NWnKrusLZG966MZqO/2hBL1raxe1QPU0NDT9O//
3tkJz4H5Y3wSqgXRQ+GG+9+kFG6mv89Of/PxP6/A8rcJuMnVmn2KZWnTqPDzCvw/3J3XcttoukVf
6KALOdySIJjELFLhBqVgIeeMpz8LfexjWT3VU7711FR31XgkUxT4h/3tvbb4l4KOolkYPzmv4QH5
fAWmpYdhyWTUNCEA8YJ+np045+FclYiCTJOP36qK/Duq8stR5utL/9LHA9UvHmRlkkJ787nm05HH
+dzQRwe80UvZQPpFUgwXqh7AqY16xwoyvP3Kptbdq8vMh+ELEPJcNcj28yBSKMFoLj13cUHGTdTI
LiSd3WIvlzN1LSjioY8Msht8NwliZFX6R6rGtyaZvrJRApvzyELruietN+/6pHnJuPTlbgNWwNDo
5oudtAsXcuWCe3qll4MujL/7J+jmCVvW63I+kjAmgOPo0X3CJwvvwSLq4YgM4DToRqkzZhgx99RZ
PfjfBgVqeG2cGT7gBwWQHxWbDLY2g443qWqObkdaAMS0ggTrF9J1ZDKAMrweKIls0+JiDJNDo9e2
cts9+8xotkog3yX0BbuFcIuknH616JtiteDKR84/TBz2lU8YT000u+Qyl4b5qjcxnmHLvotl1QkC
4ZwC30VU+MgVYC6VEdrNMDWr1WQEKqtb15pwM7rkw0uzF7WhbdNCCKe/B0InsdEAg6nlbuSuWjlE
1cXW8gFZ9/1C6nCV51nVHdQSM6jarEVsqjWdBskA8BJ0F+sYSXlr2DZ+suRCOGoNlZK6zDLYvg0x
+WJstG6bXszIxcD3KrGRzTyqHA0JSwGe2mNhndSeZQfPF70IRnsyXEOfyfjvZcrhS9l9lkdCyn52
7Awfa500rFNikCJ4MkwD2anj7BSjgtC+6vjNaEdFeiszSjmTZTLNh9KEG6cCo0BYe4VIpNa/NJ52
jZmrtzFWlqRb5oPi9MlHI3OHDI3q0vaYPHOh7OlX6PbAqtZ9Pr7jXYtxp0ETzIOP3ioBbzZgL0dX
cyzRemVtZx0WVqklIwF4ekGXDvOqiBMVPoFTFpOcCyHpl5Z7l9fGnVRC4NFzZanXSPCFsJa8TGb2
TTZPYianudZK0IQrRzJCtYTbTaB8A05HKc4/JM9d61h6g46gSgykwcSWmND5XiW4fgjHpmJEylAk
saEMIgaMzL+XaZtwzcAZhWjbMVgvqGIKO+SQ+NAwYs85h1ZdbVODc2vpq6n6IzdlOzVlHpJsp8fm
Ti05mQZICh4fNFPrtnFLhTyT91kL7yxjMF/L+tUbKfAMQ3UZsAm2VL2C0IsOpVrs9SJ8R0a41QKH
On7HvkvQstY/vBawGKU+DrrJstKSs+bnPIyPXSZQx2RC4jQtmxKQWacYu7BKnbGLFx1Z7sLc9FZL
/Id0bKXepx6Tu4kfovAgh6PIwOHFt9KlVm40wBG+u0xIb1SdzEcCohHiV0xi1IiHtWiODpbjhTUw
KjStY5JGF0nFZpLI2eV/alWpal4L650k7kbI7kmBDmImO0EO1hnoERbkhSCEWETf+nzrCvEfLQ2D
41K5W5sm5CpVRD/9t32RDMPXffEfX/9jX1T+0lGFZU1BzP0u8v7YF5W/LAXCFr14poZnz/xlX6Ql
GZAXO6Oq6+C5Pu+L7LHozP8frfwdTUE2piv85ys+05HPP/rknfh8xR/DZig9vfeBDYbol1BxSqW3
w8H8pmoniunuUwrhdWJGkV7P0hxWBehiv79UXbvm0Zz5iXkK+myhxTitLOORYq59QRtvMl1tfExS
hVReQquc3DPr0ouB1eegEZMXIJq23FlTBGFtWjgIKtNWK3Orc7bN6YBIiUXT1MHlb+43O6GHCwmm
tclBmYqq05nF0vVZTQpv0VeEoFNvW47dgm60Ocqtlnp7RTMOAfm/2mj2VNWuTTk/eKpGCAMsjXov
6dbGT4R1xzqbA8St2H0x6xDtc0XydwCdoDiRcmHjb7F+FegWboyyyuEWb55rYLePpEsMhayMqoeW
uWWZaHdNQtMCFXmy4u96cQJQwqIJMcIDy2hpUiPqwW1ZBqiIr97NaSARJjQi+Jyyk3acH7gXUseS
NnekSxwiksdAkq56+qRSKVW29Z73GGLxB3d+uxakY+uxVWXeMhfpdIkx+41WsTQE+mDU9knJ3FlZ
KAtNyE5NkcARoLA9EE6Y0NeqNyyIoK3jgfUTiTiyxpUF7o9VeBZlgxP7zZ2uJnu5gfRSBA9VF+0l
1bpk2XjXRfpq1M2lEQk7Y2SNr0UMGyxONKGkOyUZgGa1K28ifZleM90mDpieOADAoam6uYotZWzq
d7fQ9l6WU/TXOkGJPb2jGs39SFTKh3Lr7Jok/6xsYcaIQ7yNqpwu+FthuPYLHZcy0PAVvEMcWyk1
BspzpntPLo46vW8RKxInTKACa55jcn+PLfGuSK8mpBGFClhRZSCRrNSRvgmdEhNw2ZrVcf5QErvp
YUsxro4Ju8xaHSJs/iTK60JR78ekdERTW+HKBkcVmXdd3b5OG3STL6Oee1Mr+04En7dr4+vYrREK
OCLoe+7VWAlJq4AeJWo6N2Qoqk9yXX7o1DXKQnHvFslO5pcuGuNCHbwnZF4MBckcExo30fcg6OwK
qcKKB8eXd7mffzPLyW8SBIt2lO8CFRKpphdcvDknjcVaQD8KIv888ATI7ZthTn23vG2F4AQFA3vA
5H3HldeyoMcM7iYvXQBXSrZXe+yBBpBSM9yKtfhQAqHuSvNRHdDKrXSfcwdscovKjnSRcwgQi3rH
7QzonmT+2TNqwyIjZnIDYtCF7etfNxBjYjB+FqVZhb9+/c8NRGZ7QO8GGfldXv65gSg6+X1LxSDG
BevztUpkw1EwmWt/tx98kqTVvywLVY+q1e9y9e9sHxK3sH9sH59fuMEP/nn7UDxZ63WcpqvKBID0
KO8s0e7Mh/Ei0ZVHY+6wQhIGt6pid+RxhOeAYtWylA+2zIHETfax+NFrOmfvU8BgUWxtCZG3qtoL
JGX0mcqZpmBX8mGLrY83Geg56mBE/lMDH6uDf2DZaeG9yZ65EaxVF7baHPqfIY+Es+g0Us7KLsz2
qbSEbRHvWZej+wj++ABseg0Tn6ORhtSj4wVdtomNthXjGUuz96zY0boS58fRK/PZMGZYm9w13dhn
P3rpdPBA5bc8t7awAxZFIm0qP6IpgYhti+aZdJqdd8Y9l94Z3rJDLNLlUuxEUihStEkC9EewvfO7
DPntrsQBCpn4Rh7/hYJYrlp2vdfgQM4ym77T8Xl8pm493ZTPyMPStd7pW3ThFp3mkl2iS7iIbHmb
7lDgmFylDXyrYdvVs4Fg/i6eY9EGk9OdxPvM1mB48DuY1a/eKXSype+0NC6lK2+XbokjQhVrZ98m
ftTAyiW9YNLdtHCEzZOyZ/g990pznrp0Oecx4F0WO3drsN+VOeTi+IDXzVYHYRXo1zT5g0+TfFb5
VIo67pBpljTZNv7lNGloX0+T/+Hrf0yoyHlgCWDGxOTruyvl+2JA6TG1KhwnsRv8uhTQdEy7hsHn
XeTMyDTsp8JCR6KiMphSRHIpvzedYmn5shR8edl/e1k/eVU9OUoE4NHVymjzS9drGO5HG1svurZ8
6fNoK5Thqa/4lJmhM4jaoo55eKh13Ul5uc+nEUJlZBQT9SIfELxSYdnPpWanp3Cjcyq+dJxyPoI7
bb7dhzKio6dlfAoy+RFQs6MKyaNCaMHAexAr2OOktjr0xHBmEKWJ6ZXdQz8KARiunY6Um6r8nQ3o
oUY2Trk/LOvEO/q0eriq/myUxQT5xnXQLjSOoRnmAzLxvk5lXB8JnHViRr9Jkh8x19OYKyxDTKe2
0MbOaIqEzvaoy0tt9A8pmrcANzV89cb8SSLp2IY7M2uWHG8XefDmIeXIWDwpFDOhMlPr5sJKG2Vv
3lC3awraxjPDNSMhhi1Ms0XXmwuNty/Dd7V9LzzLmaot2haMs8IACPYrhauz3EA27pwCh+ukCqSt
uLSALA6PBY3xeatK9mj0DUtlphMidinhSHjhEujcloiO3433+UA1xajkiyQWnzka7YMohACYewe/
ywabIBicUJY1s+uXoWUd9b45dVH2KIJU9yp1K9Tte1Or23AcdwakkSQAjZj2rtPCsatMFiYgfpPa
08qADYNHyA14K7Kthoshz0zq7lScc9m2tZq16aXzNozW4rgApc4pXF4Pw77USgyKBIEauxlHu+hS
eozhQKSh4ISS/lF1Fuj8sggdKaR/WVP6W0y/rqhr16FJdpKApc8bQI0O1m4oik0vOnKADdNv0YF8
heSw6NMNU+3l1jv2uX5SzXEpyhZHQn8vWiUUDiQ8ehkADZGI41yqFrRsNN05RNwQZQIIvZr3M67k
F5dpZlRyKuuFtdhjDhxpCosa26joEo7Ve+a6dmTuRI+zrCbvWyleusJIehs0QqIgevO3xoSW6vxB
yD1HyUvaPeWtj/m66PJL46ubUKg2RivajCuVmZyQF+F7kwvetoZwn43pQuupDKhJg/Asl3gVIstc
dBkhHUS5ARdOQGiq7IkkhcwcRHkrdS8uwSomwI8DfZqBRQmJoBw6ifR6rLyO1QjPK1/V6n2HDZX8
gk0G+jnxUoaYuXgmcAS2nt+ckfh4Rwm4YB+BATOsFB4JKYZgm2ZHj8RnmekXN8pPcaecELHgl1vn
NjUPvVc6fleQsopuneueU0+/jok1lyrPGWNcuWIQnJsUWClv53OpaFtvABkrxf5uGMc/Wc0gAEFU
gpwE8rms6iqnv3/dfzTyC58Po//h63/uPxAcFEQSNAhcEJNk8XP/4UjJtFDk+vrraZS4hMh8DyjD
3wrIpP//2IL0vyA9YXHjCGuIhog77jcMEuqkVXzWMr68cIMf/PNhNE8lsgZJDUgsqe+ajOwRToL0
SamZGN31tJtK8gfP+4RXGx/Va1ldcnkR5E5Ku4oRgAxz0YH7UztyF4r2mXZJ+ifwff1Bz094o+20
07Gah/Nq4qXdWFDXrvcsJGQEoOhwf+VsZ979/cv4I+H2ULWm+CmJFRPXKvrJf3nuJuzW5+fuP3z9
z+cOd43MEeX7CefTc2f9NeVseLwwqzCH+XW6ZDDwwuJLuIc0rcYL+vHgaX/pjKK4rPOSp+HSbz14
E1Hk83PHd+E70ETHf9DsJt/Q5+cu83SpH4qK525pQjqejtyf3prj/32rz91vfw/Cvv4Vn99b88tf
4WdtrCe90axGa8yORftYxsbJ6ORlXj0k7JAHzkR0XqEqSBoc8X6DMZ/ARkLHQwDxLnpNe5SQ+qaL
8abHORGw0EaiSUmOYEvDmzTVe0DaAvS3NMsIUBfmYX1YWJQfdmjKir+Vg+C91RVQY8ktS7OnamzK
radmx9DLbJ0Ba2s9DPmxVKmoKBo7kuFm5/uR7osM+q3X4n6sY3QwlOzhJafhiriRMCyUFhjp0Jnv
ppIu/JHXIUit7UsVsrZbPoXBg5IQdHXVuzGmmSiTZhmRk4ScQe0ORAMseqc8ZnBRQ0ifqw/x0zR9
d6vhOrjhixF3di4MBnQu8TCmmbmxmm4vVoW1GMV2q8QBN0VdZEXI566Cy66IAWIgLomZwOSsmxdM
Oeh54TSU+vJH2wrarDZcp4v9baspDxKgbisozp3evXph7dQjAR14TEnzreteip7+5cizp1mdVQiz
aHxgr5qr/WsWurASngp4T6WOkUetF4Ur3cY2OjecA1P/Oqg6PDF43FY0OSL4qWtyGqQF3BYX72AL
Sb016oDsdAj6gPxR66PfAZUgT6n0J3pu57K8kRCfiotKdfiI6SjWJYpLiFiKSxfwVdpoWJmkh0ai
zk6JrqNHIVpDdRDqUEPkkYpkL5NWUezhONPsBhE4NznRmHA+QkI8FjZduQOqqsmYfrhrm5Gt6vWx
GJSbH6V7abTus1qlHQs2lE+pMG3lrtQtW6U5GsFjGmWLRmvfFeS/REvmBcUuQ8voKcu0VyY/S4Ie
C05b67rB1EAQBMGzK2lfGy9uS00vIBXdPTT+TakxdOb5jtAojoDrn7sAWzjMSTOSW2C2zyX03y+e
NHt8WYD/w9f/WID1vyjgpOcSzCFTebSonxs/QUmJqKSuYrX8jnr8YY1EbGJ+z5rIsYARCNDG/1+A
1b9Yz/ifGfBPOUv8Ar+x8/MXflmCv7z0r2MMrhZVSOw+XMWKm9BN3wUJOAujfpcCripZiVUdwhr3
x6ZXWPx6aHmqzACbdleGwzmKf6DOG5BxQz8smxLWntQl34wyaKq1xvely1BnvizP6t6wExrTI5OJ
qVXd54J0krVxGYUY7FJuAyJGqbRvrIPSGjuy8rR3FPNI1qq9WhcLQx0X3FoLjarbcEVNz7ZPunTr
Nx1OGFbhggOIOXUv5dxuuaNc+0LdUzLo45mRmo5W4mJ8SLLw2FTNoyh381LPTlXbHdpWuYt63wnY
IxTVw7Ijr5LaxcgU9SewA0wnmjXYhJmJaWECrI74kDGSymowLLuOxdYf1rUC3U5tH/S4XJpisKoV
hQ+YtK7pYLS856Cl3DAS77iZUZKGqXnQ5BVwImglPoH/j9aT1pZ1qesPFld7TD5Gflor6X38/jXW
O4JpKuD16NCVorVJO+kjk0iTmeBTZm1rWCACuSGsuTxC5qvD4Cq2haNI4SuNVk6YDSUupkht/mSd
mZMGKjP/EC1tyi19Okf8k+fGI/HlaD+dVL58/Y9POOcojXGkavKdp5M4a8OPo71FBy+2HnJI/8hC
6Zy+OPTD9yABQyaK8eLPIxYfbRYL8wfP9Xc+4dBEv3zCp5cuTpca5rTASqYV6PMhSxFy9AIlwTqa
wb7xaEAcmHkpirFO6NPIciWfFzXmUeO+HS0nHvpk3rjDbqiqJ/Rzrur0hBkZ+CgtjR7dSKY7RD96
lH6LUA2FisCd2yuMvcJTYKjH1uweMObdKik/BJApBfAB0CHPSSJ/xAqOTVikQeJtiqpcxk39UWMV
CqTAcbNw2XvdTe3cHTPCuRv6O8AeXMm1Rcw4CMIAg8X+JbbklxJTalX1T6ZrrOVUthNiFFgUbCFs
BXtyhNpZLeLLrah0hQmbpfgEs5g1a3RluAu4fmqpd8I+BHRUHCqxOcSNBELDw/7A3BJG0gQ9hjUW
Z4TH8WF9wMd4b2NzIzfoFx7WYIyw70qeoEa5B09IzrGgzZm4LhVlfPOU9qxX2ozfhTHHIIUgp1CS
QzPLqHR3Jtp4bYK070rHoxpFi7Ft9io98B1TrjoPFoSSlkJf3caRZTFnfqqIjeOJJIN6zmrROGxq
AXOiiowUkVodSk5xmlWujKRejMhneKbsoWtWVZ45hGlfk/iZtPJsqPuV2DarNF4b8J6G3v0mWTTF
uvGSUdwNcXGblBXejg6LtejRasI7uFZQuBKjWRpWthfL2C4qdVFF/tYSHkvZWKWFPuN9wCJuzEag
lUWTPmCEWqu9eLU68sMiC6SubCZcWWhWMFPRe8gk+1Jpl/W2qetFDnGl6cjeafT4+QXxFMzKnhxs
CkFdQ/ZcjPHS1/JV1VKtZl2F+mjxGKVw9XFyQtOFiF5RmGtU735kod9JqCYQ4xsa2VeIGsu+L21J
V9a+XO44As9SS8fH0T345rgnFgAsPcWBpO3Jsc5CKgl5BzHAR542V5Rsjjc24JWLThW5m6yJ2MvK
kzUIH/jN3sLo26hIz2anb61G/5AVDuuepxxywt51mu9BOc1ZavZRXzltbz5hilkZrrxAe2RTFOQ1
MgSzAfc+Clea2C47Kd9hpsPZAyImd0FpRVD3BQwrhgaTxaQqxBwuQpU+I8g2y86IXgqpuHTFngd4
hsXzJaYZLBEmVa70CMKW93EHNpCSOTvTTorFvKYbl2be7qpewr2UL0bu7Am0flgnwjTH10ftpjBa
l/z+mOT9N5e0kO4VTqURTK/BEeNIA5QTRNUcdOxZhcynUTKaQO5v8T8MSsntRZ3XVbPOYwaxyGLz
SDXssc/WRgWmjSCTusFqTq1lbnBXYg0JcInxzDTNQjAfR4apI+XzPSVEtffN0mmhd5eyXz/5U5Nn
ca+kVLTWT2bMuSMeTuIoOIWY2XnvXs0iDWb/E8diC3u36ZAzrLtS6xdWhrVYlmESqw6/glEd1t3w
wlIzH1NxVsBysaoHAlsLXSlXJqBcguMt/cQG3Jai4AHTfc2GMPeQ+/iFhxRZZJx1dA53FPiqaOc5
g+pR+9A7hlh6udC7VcqZXsbj4FV3Q7F327fEfTI6esva/r4SKSMxXoyMY1ExYHAHMlTR1+BF6oJP
ZtumsyA4iPhGvEJ7UH3xGjbmJsov+GUWLNQwdi7hIM9ZgK+WUAQEIsI/25xrmuSQ4YdMPlr9v8h2
7LZf5BP25y9f/3NvRzjHnqYZ6neZ7dPeDq2EePN3zNe07f84vets+6iHXCdoUv+/zNOPvR3MiTqd
FaCr8q/JuvQ7p/fJzvSruvHLS4c59uveXubdIAZDTfmEHFPurF6allFGE1LDxIU7jjB1W5Z6FfRo
LrvBnRQK61Y0GNfqD+C6Lzjd6OJkgx3DW8rFUxcVBywU1rbnPgrWVg9NQ0yZI0ObDrAX+RKZh+Sl
oY2uBfKTp665GMJT67e7HCi7qzZwjKUl/55XDf22wL42gkhxUmAacDqyfayTauUT7iiV74xMlHAU
blrZ4oMvO2Y7znwhsw0GB/LwmpY6bdtZtzLrkUCjQDq2Btage+571csatcf9temkrSz2Z0V0700w
gADSRf7qiye521w9p6rvzoUxvR+ZmCjNKCzFOn83Oo45cvkOy1Sb9fiU0QRIkURCvB3ApVaxtC5i
CEKQTp77Kl4ToLoIRnuNAmuZ4Wxt8vQ1kLq7TCD5KYwsYGpwhE81w2YkzfyMSJcLFVyuudp7Zlyc
XTFcuHG4UjmeKGIEryM5CCJFJfU56Xn7YmSHNt27mQ/z2jU32Vj4rJijyiCrz1ex/CR0jLTxL9aq
SbGwdu6wKc/yhq6Vdpp6GcM2JWZlhdpjAtWE4D5nBms1emDTo+bODSo6P0yMvmjQxGGrDbITC5an
d2uQ/nyDOj+TJlhJI3kzvnFYIkPpd75W+9hd9KuU5Sc59qp5Err70h13eG/nBi4WOm3peMkJ1+uS
ozNea/2zasYLzwOPo7dHQ3w0ko8a2loQAKCAsz+vsaV2Q7zSm8IpO3y5ar+myfrBUDon7YOVllBs
Jimc2Mpg0QTlYiwrnip+U6Q3iX7vJeFZqejACRSydGVwUMqNX5xVIT1LpnqX4DT2KmMjldmuFZyR
yFypUJIxmSL+6OEGPn6ASJObEhwEDQ7/vkpyA2Gt+UVk/ufXf18lTRFSInMKg2gEDOlpiP79AsSf
WMzHASL+DVf8YrWB88DwwjKMfyYYWCD5MxL8CmBG5OffWiT/6dT8/JOTAP11kZRYOmKyavIqEhWs
aXWHJ74cYqwkrVuvJalxpIY6McbiKkln1730bPt6RsOB9J52Knij7Ki0KVrbxaTUryLsZWIZk/EW
1+N2KOu3Vs3sAZt34FfjxgvC7ahtWoYlbn0jNfE4WNE89OAp9cMico2t2Tc3r2zw0njxpaJozR8K
O+rGi+qboNnhE1dgn1UqQtVwj5gazYjRITu33QKJlVyc/Jbo3mqgdacc9lIRrLuU0jiWG4g2D3LC
deUV9MrNzIILx0+mgZQcc5ztjZOrNevQa/d9Ucyqwb/RtABYZ0PYG6SRCjogwYZf71sidk0Ffh+K
sV4XTuv3tjgSeUyD94ZQfDEURA8xnzI6pI2rAZ8vzsZkrQjXnPJPdbwT5BiWC7mM0s/XdcSnr4rn
Bv4iJUyupkcfJ5CmgMR5m/OtysdRqnnPS2zhoAo1Ol9Nc+Fr5n3d6wcfkTuI52b77IsUaEo0CHQK
cOQq60kGRnsVTrCsHhtdd4SiAHAPyAhrgd6cEALmtZydUkz2Y3OfcPCKLZKDwrVvzjHrp0TDR5gr
jhXCphMMoANB4yu0gGv5PCsxQ2jN+Bho1pxD7crXyP+lyDe5Gz342rBKxgqxdUSp0nZdTRgihawj
CSQ8Un+rJ+lDGGRPoRCteoE8vhudmprCu9zl9lbkMYoRuyCBjPkoiTaPVkNXEFmGWNhKek3B1QhS
AYYZVDF88TpefCF1Vz6gu65tm3mRsx9AeKwG5VvadSfX975FtbvtCi4VcCuWmpe/xGVy8bthl0fQ
kGqfxtU0WYTly5+r9SKHqEy1TMZbIuXN/wUmy4kSZ94v6+A/v/7naVGH+KqY2ASnzPpnrdf6yyDX
/R+1Xo01Eu6dxURN1KZz4y9KkCxicGQgzRqqwZn9jYUQ7t3X0+KvL13/Yln3mXp7tcBz66XGRzHq
69HnumhwtKCBDe00gclNrPOcKDvw0QJVurRxWYTUt2W9kwK8DLai0ahC9JFDHA6IBW3DZLBHwpsE
vO3mrL+4tzR1LL5U566KRuuk7xDi+di3YNGm/6bvQjCTX9QX/SV8JPKqfhOvXQ+WE2q/bXm3slkj
Ukx9ZP5SX2hrcz71dMVLGm0cwQ4cdARqH4VoGSsOFTP4Zup+NrKsU47o0ahiIwpgH8lQogGmdwvV
tctvYT+DPlJCzr16h47Or3gZz3UPSWsuPRk4aohzCLOGz6UQbJXs2hbPLi2VnAqlJ/odH6ZWs+bB
uwhH8RW3IHHQVMN0PwdgW0d2Yia0sr4mjMGi3K7xSrcNtBi4FsbZJTkFCUvJEZo3gvbSEaReGfQm
e7uqBjPLh77JbmlfzjTl3axeZdgEafhce+aMjFFAJWSJkLRp0r1nUu9xlo1wrpLfnnG3mMX0NboL
FrR0ZLNZp/URDFaNkXRYGuVlMO+oAw306Z+9tjGGNzCrnnJp3pppYWPaGcYUaxtQkJyJiN464aGu
s4vVF7sGBl9T7qU7xtZwEKWLFe1Ma6O6u8RfjIz8SQNnM/cFGygWbWg3e1jcGB0h5szzQLGnWFCQ
LzTQ6KO2VEsL9sw5UbWlNLxKZrBS5T3wNfSChRBR+GAP0sbPgLBPDUK8NNqI6XoL50n7zeiPCEZg
/I4arHDzyp8MBU8tjjBfP/byQyQvFB6J+jAmL0Bj0cXLctcWVDHzvudT7ooGR0g77WVAr4PKBiH5
1g3uTqGdqCuXIqxVP73rUTHYaTG5q9f+Emyrc25BVu7PXcCcg6dtFnSvYRsyur14zaHPpXnf37Ht
YahJ4SLPqnQeCTPZfeP/ndP7Oa7LaFUGPNrpAVZDAh4gGzZ9d9PGdz8FV/eQqutyHWMhmsW2tqp2
ySnauJysB3DEQwetod51qROHc//D/xiqjQ/at3TIi5TYKFptIZ0a5FmqKfUVv02iWXqx8qhw1dde
n5xaETD81dOKG0UXfFbpWdfK+6FwgnhPhjmq39zxAPiGETlXgUU1lVGfoETCqJVdxEbhooPvEyS7
Lu2hNBlh4ufDaWib1jagHhQaZY7YE99Zvg3XvC9XWXJx3WMD3kcT5rq4LmMiAuWpF5wIaRCDc0rB
AAFKzMQi9vqUDkltpr018iYm7ZBY3JuShaC9BWqG97GgmICaB8q8hCcdviPgRVi7CScvKy1mOoi7
YNxE+ziE35N9E8OKJA7vv+Fu9FHdjoO/KdUXoI0Rl59cpo/aE/edMiyZSLtLj/nxzGvnwjIx16Mx
x43YEASlW3dYDhgS9QP6Tfctppxbdd50eBaSSxyB2uM5F64OD5xOY4gxL8/jjVQ3tTpMdtRxz+0p
isSZKcNAbuZcOKxqMvzxbq/EN5eriWQPR8wFJ5rnt9EuAtD/kK+iuwmYAeF3nR7VccW5jbZMpOHR
qeiiprX4OZ+Wg1n+2ryV4tqvwBMA12BEReMjWAw6HDlv2pxepV0tP4eNNY+rqVfZRIa2DBsRlj/l
J8YlkCs0EC54cJAEqHOPJMbLpHN2vjgbqPR86Y29AUr3BvV5mfDYyc4gbxsM6DlORwCbLzAPEwx7
YJoSaFA7UPcZraLsIiIcpr6hVaqYiQqOviW/RloEJXE+AdZehfYm0tqGyN1Sy4kdLteqFTkQjqUz
D4FC0i+xUkEpmCUqzR3LvjnKd+0L36S8KS75zRnhftwTTtPO2nSZ0pedz0XByc256KiPA8fpl6lq
/E6/V07cdWPW/O24C5NVmDxowiLdm6t6hxug5DJ8LO7rm7Vs1gkUrxkFulRV0o5oMkqcIaVWiVMg
fQyO9KGjs/IBvSmndJU+UH0VXphq1ltJPvQnfpy7cIWAbG0w09INuXOdckWDmrDPV8Fa4xm7Vw/6
nciitoC9OpdpJge+QJMCfBACTk65EZbpCxAldoAZa7F4yG/JsT7jIX/0xXU4zvMbcCSbS3C/zLkJ
zKFfsWjOlCXfrTx7H4V1VHHuPYkTyIbzoHasHqyn9Co+ZJcSk3n2OuQrdkQALkBriVuZcMcf5NcQ
DTOgJvfW3yr0A9NO1HnKgXOqzrEJogoa1G35qcnLDVUHRsllf8FbH6MnC4mdUKTQhC8B94UuwVvo
KPFmLOYi/RJj/CBby0g4uMJG9ajswposgSyYI+7CuT1L+qx6115Efa3F7xz3DT571LHLW87i8EcL
9IFqW6bnLHHgGJCvjFfWTfmm6MBfrvk3LmcMo7pX4SlywGddzIoE0KoZzhTExS1cfMAY2KTnNM2+
AcilsVbMebhWjeoYlTsbEtTq1GmVpadYXG5OYZ1QwbJUilnmmK8ub2ItbrKn0S0dNoBJ265XLH9R
G8z8pRc8ZFh8LNq8OZBIgFob+N/XsnyroLzw4abn4ymlu8KCp/aWl3dD3yyjbmeF94Jlq+WCjbbq
sH7eWHGk9Ghki8IgJfc2Si2Vp7N6FaYITkcVJ7K7k1vEGIENfqpD+V/uzqO7cSvdor8IXshhShJg
jgqUNMGiApFzxq9/G9Wu5wq93MtTdw+63GVVSSRx7xfO2Qda76EhXn7wX0wDf0MyU9jxZAvBMm9S
rW4CYJeeXmFsJ3/IUpbteCy0z0GBm8OwPuOuth7UcsQRL5FF+CbiTDd6hKf432QXzg63NZy5UabV
gBKOHbuuwyd9omAw95GpB30+nS3rrxrQLPZkmTUhFqbPUgs3/kXUTk2IMsbRgNxxgES+tPEACjVd
dS2IPpv21XpNT+dBOV6gaj/0wjIXsjn7gSJnmZhd+3bFRyE07T7ach/I1FY9W7XxWSITTy1n/96e
xZJ0A/CEztQYoQiKvL/fXqPZ+7ln+S9f/71nQc8H1HGyRqgSjK4fhakTk3OiceJygCM6Sf3+f8Kt
/UFfpEKpAuY98b4Y+XyfcGt/SCbfAKwk/U9Z4T/oWaRpOf2jQvDbd04HBEycXRjjvZ9nN/gRqsL3
dJr5gUAw1OjPmniwOBOaksbeBjOtpke5PAvFsxCt22LLJOaHF++/SAinQf7v34KOQY1xPTQyYxov
/WDPyMa6SIVI49PaLGvFHreezKgdOZVdk/jQOZI2F6nJc/vv/179127tlzdN++VH95omQTYEy9+v
NoG48mgc0qVgHCvk3+Pae07XiPD3prGjZAk2MVBKR0VVXxBZps/cDWCoWF9Vw5sEtQpK1p5WTzUI
uabOa5qA5SZzaCo/SH/RrAq3LSwdaqshmsWvqfkuCRszIbERz8iCzZWFyo+rHPl5gAtKS0mEvIsh
BI+OEov9rbka5J6hxtHlr5Etl57lFJcHwnlCpvj48usbt954+vvXSLV+Vy5PT4Ym4cNROEK+vXk/
vDl9mI5FbxoCShzqoqhijObB7nob6JhOZnUzKQGKdaM1XLdPgvdUiK9Q3vcu1grLbRc5JyOJaIIi
zNH0LKz8PGki9P4tpfUbu22SjPMuyNcy2dKEI85ClJIWp1s7UMDzv72vzgJedDlhfwAeMROxhEUr
33gPuKMSejXRvY7Cm04KIyZoDeDYmJIwdx7SLSOcnElRtOnDNzKs1d5WcZF1WyLvCk5pKYLUQzJ8
/mhI96h6n/6ahj9UXXruVbWuKf1XrMVORTMGZ0GCPCIKu9aEZ35UuquKmbiTzp71ELsbtaxnWfUe
8tf35q01j+rQYw15i9WLvtfDB1JTHKEuyLg7NdEmHRy1vlU4ZyT+P1lFVklcCeij0niTyIOm3s0N
5J/9UcrWvfuYVQp7ESSNDstdaiYhsU2cc/gelAO8BKOlmrP7dKsktmxSU15CLIXRxsjnfrq1YHgh
/ezBrGzbfmGIdgxEMp81wTLWXiCKDYPjWUv8c8NHQZ0JGJoCpWUGumikXT4synTZJ0uqv8Fdd5+3
BqiaaCehLdj5e944rTv3fcS8C35J7BUmPvRt9BVidyVVWH4MBKeqKQXmjXcxzWM97sthYlw8d8HF
olk4KsMc+7znbarJBj3D5e3eQ40ZoEko5yoRHLdFOLu1KPcLc4kuFXms1C2CR0Qkcr9p75gks8+6
w5o9095oKFhtJPh3CKBqUaZ6jBHWBfuWdiWgoXMw1BsySWspj70TC3Y28n1Tvi0t2nDmnv4lV27Y
3wXhStuStk4Fe++juBtk1LXqTjUPlbSJhY0cX4u3pN+L5oslPZNTFZTPKjEAbwMx5wMpJEu9m0Pe
QsqKphj21VeQcflzfiiO2xE4uHBjpxWuGHpCkMnuVap3FfoBg3HBsGZzpfdb07+UzS2hByUkppp9
DE62gOQHTn7mzsyZ6DSLkE+sghTmWOMqSOVXqplSHxZ9TyRp/umd1OzYbrJ5YCcr/iTwe/WuYFCM
SCEPr+ZDjs6ZTgb3UDq8MTadD+LBo18Knagf5lPslwQ3ALzMLA7m2mstrExwPzic5K2yEWcR4Wiu
Ey/iB+Xar8zHcWkRJTgzH7Il038d2NmpOoh346PdFUvhEO1zWx/odxYs88B4zQR6A0hH4RMzEHOc
tS8QgHN5Yenvmr5iUw/43MI0G++JaNfRQW01bDcWHdDcLO2W96Egyd1B5iCUDqGAOgL3m38gB2ZP
h6dRvxdPvbD1MudLJFWOSXR967WZ29jrJT1VByhA2tAXjNEDcBc/+xS9WyLvLPOgl+u+2olkBEzp
bAXUGF60QbW94UF/CZpNU0E79aJFz3Gu0vkVD/Xc5cPaL4MlsB1fvrnpLsx4e5YMFdxdmH7VtNEp
KcnkKBxC4SWxjPXIBMEs5sYB+QSPEgy4ae0atqw+OJi6RaZ/+MaLGL8VaDvLWV7VMIln6vAc61dD
drzkzboNAXfMgUhkuX6FRCiIdguhlwVyHD8wLn0dq9dvd8K/0/jBxl7BkKqS0iIp2v9AsjID/k25
8NvXf9/JQdamMFNYy0EI+w877PtSTqbkQ6uIOd6A5PsNuv1duUA1yMIOTCoS52/bvB/ruinrDCMS
g/Nv3vh/MouWp4r0p6oKEduPP/o3f/wPF3fedzGZpAbpFyP4ElOwibWaVSgB9PSzNyBMouwn8FhI
RTvAXajTbliewngsXPtKehOlHopjfi0hK45+sAAZ9RqUzKT1ull0PuxF+oqqx7iJHMIbzVluoYUn
X8DNiGoiKkWIGfd5DFJEFWhl7MR0vGa4AuFIVjJoUU/aA53EOJrUzLysmaw0s45TUTZrp7LaZc3Q
zy0P0JoWYh8vTebGkeJt4hG8iTKuZAZMPqkp6RhP+WoMtxqME4AkrBddyA4yBo5E9OwR5GWlX2vq
yXRgB5mkezngoDEazp5yoYGC6QXhMFpvBHBgYp2mSjHQTgMjhWbnmbAbai4Sf8qQ0MMbBE3iuRlc
sVgjd+KuDiOgZNBKtkgRKHT3IrmY5UM/suEKCnR8FSGRh6Yt18qEoZRd8s6L5qUOpIcaBFjdFbva
v5Equu3Tz6gqt6KgPgzDsch1p0FkUOZrNeF1RUUZiNKbl3QvwDi4F28t7o+0Cg6uaR4EpXCaHmuI
MCw65vVSr17HRkHzcXIHYFDjQ1kqjsjIWJeZoUD2Xw3My5M23VahdIlJoVfD9uSXHi7Y6C68BqA9
tTL7aqLmrfZ7u60hPQXDrjOyN5k5dBrni1CQ9kJCBBi4DqdBvyJNRYPeYZdN8eaHgZ1GZQwNDt9t
+NZqItMzok3S6qVu0wUdBwCYfMLd+JKjed6qlgynzJmhpuA1ieJho6G89+OL3qMgjIJlGne2KU88
0Z68dhiu4b4fp7pB23R9fktqY67WyXYo/HVXgGwTKuoHeS/CqhZVSvKk5k5HjEYWyRHt7HMYnRQJ
TZ+/G9x00SjWvAOxpXQ5XcBJ6A6WGm3T5iGE60ky7ladgt3AvreJux1qBiwIPmOJWkwD21tETk9h
WiAZ9PECTeiXYaDCfHFlqo3+TSDiNBN1G5fu3KUskHxmWcdKl+dxajBDVBAPfvSqvO61YPkvPq2n
XlfVNWKlUJKT0/xDs/LfNOS/ZYL//vXfu3AYBJzIOP9E3HX/QWH/eVobyMsV1pS4A7+xrgw65L9O
a5ps3CNIzb5hsn/aHOr4+n6QZPyDJvxbLtfPh/V/unwwRSw2dfhPP7fAQukaclng00MN53TN+N7H
1cWn+DS46TM1IJoOAO4k5C0NdRJLZwx3OQEqjGAjhjAr7hc62aqJCNBZZ3At0EMTruXN2qzfVhJC
YS0fDmnUmxuyI48x1pgVgYyLHitagzR1lD8FGmDRoxpt9hFVTRoxQSb0gGO2fKxYxWWUwzkut5Zx
oyfpOyjWeCOuLlVh7I2okHHHeZNNzlQzu8c3J08GOgHApq3IBAD5xn3w25XK+e0iZJCfJt1FyUkY
Djqpe+msMt9b9pU56cDcV6+eadDghB8lw4hQAQsYvka0x127aLt4pfancooQ0mBkkRhcj9o6Gdul
IMpsr1Z9sfUBNDViv9JSaY3UnFvKjNe9pN+6jhZihN/VVy86x3cbgazjJNBj/YlgIWh6ZObqabjP
NPOiSSEjVnQHIV6PWnmPTba2QZZtEya1AjTOULDOVs6ist2xjdkPAqC8BlCK267b8dmq+0VHzI7O
BUlW1i4YPXRgzIpdkVY5yZajIezBGtjBYGwaYkQNosTremtR+k4+PrgSyXAMctfOJM2BOrsOC8ak
Xveaj/7ZaF1bQV831zss6bkXLauIW7dUXQdsLXvbUmfHMcjriFmx6qXLZBzxwGmfqZ9+CeSbzgpV
zjd9ihJfjIxVV1EhJ8wXEm3toeaVlHFXV/F+IG4pZKGRhvI2yWR2JsFVGxR7EI2j4UmsLWA7enDR
/Q4HgLROtXxf8WqDyt1Lza1pv/zys8JNmLoRM1C6RZDC8bbgstsNYg2TBtAFiMWetrTFpt9WHNOD
4XhFtDRk6VIV+YqN2TLnFouVfcrWTGXYbnjngYwn8GyrJH8h5ulZkzDwCFDZ4pWHTM1A1Of52VJK
O0ySJKxby6qjEsmHjZR+IC+de2AtfHPb8apHhj5PS4IYuP+xMdhSHSxwZm9C+DyQuRzZ4kMXJnPW
tWurvPRKwwxaXGNijOl4pADW8sAMvhjelejuRgKq+nqlWkxmAz89QbvkAygzKODz22VI3tGHmYBa
R1QjkIqR98z7pqOGUASZH+tzVE2uK2Ve8LSV2rUDvOr7iAVD8989p1XBzCBERi08efT+3mVkauov
GjvMeL9+/fcbghwFDnpRIyAJyPO3ov37DWHAAsCTqDOj/LWeV5Gd4CgnCUeUABr86DJS/+CfudAs
VJHffEv/pJ4Ho/P7uPKn7/3bJPeHgt7LQ22I+M+qqXaJcJLBiXqHWjhjEoIKq12jbS7Mk5VS8xw5
nfqaGdvKPSSCbZhPkjnQT26JWjVLyvpl7258UH/WU17ujWotgIzSHcCITl+SEYDYI0iQoO5T64sV
SNC4WIfZk5AXb2coVkXx9rnF5Dr9Oggeg6sX7TX/1L5KuIKl8sxEdzZ+enfp2Ldgu2EYiCY0uFOZ
hgtRy8mKoT1I2GLLTg0TK3zM640nP0IibiVlXrn6wq8X6P7mlW0ivRtX9XgQKiZh61hbu9pj9aTA
WoTsptLB3Mbypc8eCRDEbRAOGz0+W/1jYDlisUQHERQxGJzHoD0W0afW38PUogsiZNbuCnqPXeBd
XHlO+BB7ZELLl0Bbu4F8O3/etQ+Sca7aVwJWdcwhxkNnLOOBNfZWd9+iOkSceAmrmoUqDAbbYpGe
xdck/vQLW8bWPiz0dlU2h6hdKwUzXvmz7BYyogImT/68EVa+ehu8r3F8H/wnP1mz1yG0R4PtOIUt
CtkqRHETax9i9DH9M691zHwDDaJ+Sh/Ubj2C2ZMF8vawgAxEBGVLI9mrZN2AAlKfCFTA0F6Xmwyd
ybmt57gs6c9IhFeX0xFdZND/XxTxWqXXqNh2vKrwW2TmiCY/uvaIwihX4AYx/4EomC6KjRfOYypz
ejJLfGjcF24KxpiOqm4Ed0lK3ZozfqTZmBXVrH7ksrbmuMz9VxxIFg5Q1DSoG3p59kbCMOflrDVX
nT6LP0t/iUWmYaslIkicR9YWPRTmb52l7bwhc3jXIdU7sM5jFd90s/iauqwF5p2+y7ekD0GQtgwH
TkZJ4vNMXWuMLPH9f7r6Li6WbPvILHA/m3bVM6lMuR2PavDhkaY5CF/SPW/vRBv5TooZN2iTuZbb
nl00nZ0oLfAjYu8BLbVfrmFb3iwPHIZ4OGoUsg2iJ6naDuPLpX900lcu6qUwyUYEfTFkOxWiO7vh
vHXEdt9uoZm9U/fX7d3F39sq6ACGj4o1O+B4a84C7jlE5xC8kkUCzlC7189TecEwkD7ns/sMPqKj
jjJyZq6KU/JIJAHZPNKeHR5Jluys27PyNX4RV0QvHVwJXe0/2o+KhfKmf3Gf2pfhnF07lE8zY5Ps
lAvSewqL7jV5GT5QVaBrQZiQ37mYr8Ie2qT3WB5o8HnqbfkFte49vnTH7pO/HEDl1RJmzNNP/o2E
I6e8Nk/Vm2ISWTWr+llFSzgTTzpcyJn+WDJ6Rh6CHiSeFuENQStn5Y5mIzu1N1KMLnSM7kd6i5/Z
XrNxL++MvcKS4miBsZ6gKAQ30sw48xXKnf24d7LO4TOBKzvpjcpGfRX23mN6MY/RU/lOd8vTIJ/E
jqn6LNoW+/DYXo1D4zB0fuZV7XbNDtvki/YWXuVH8cj3lX2IpY184GjhXjinNIjPjF9FPAbPTAXl
I8Kl/C7slWEGxY/18U29Rg8+Cxw2LXtrk3x0V8KX5HfQzAzxUPziYrZEEifm1Rs2TmxGyjY8NnvO
5HHLKukkHfgUkfBNBK77aBxc7QRLS2TvfetelLNyjp8Zr+N2vvXPGmMIh6YTbUT5zLj7xO5Yg/HO
G3/GetbyimEWxNkYrZjeshlvJkXBzPzA4ySRdIU+A4t1uugTW2d6G6MUmZufXmjDbGpeyC3piPem
rFFm6Tv/ArIyauHwGblc9sF03zqQAQ154T11xE/lMuJvkxz4UaB4+/fiCyq2UUA73KaFDfXi4j3p
OfXmjB1Px3j6EdQoXEFU1y0y326D9oW/CNmJ+5p9tSvxBNoK7cqLsGSPj7ZhYNaSYrTk0Zk+Jl61
ourircDqRUgDfTnU0fGsvNXP8ksOUHHZqMwyZtGJExEChgjvgUxfUrdhGqIvY8TE5SHjUZzpK8tf
SabtIY7C6Jk7srsYCQHDh+4+Tu8jPsFmkVu7AuFHNE8P4xtHen7GVy7wwEZbw1sF40JQDnK+BE1B
8iYu+BwkPFE9+q5sqHDXUX3SgoPQrBFrA0sv8muq4I1fxeZzom/yFu/hNtVOSr8Z3a++5xbZVLyy
6UVWVn24JPhCbQ5lxJBri6cjSM5echbVlS69B9aZqLe6W/lvDFK69wbmhze3qD3HjVthgyFQDOE1
msyte1AvyTV9is/CztgpM3VTr5OLbndn7waYfBHa8PlvxAEcOHTsapc9FlAStSdu++QhWEAp2+Yb
xFlz7Sis+ax8lM+iw5uyLTfhwdtp+8bfRtIkFzFu7tZcZZ/drv1qz1Db82V6jo7iVd22y/Yi1nNp
P+4RlHNAIUBgQ4HUYEC+6WjE9r57wWvdrSFylEv/TbGhncOM7L+s135ZoLBquq9IXcO5DfnQei0u
S7jMrjWnqcrdmZK9cocMFOkNB4LxKh3Z1fr1xkqOIxW+fI69beNCPyZ717sJjbGw5OfmViOCHBjS
zTENZGAsuQcnwfq8Ryp7T2kTWP4y0SPMiKhzEp2hvMuzEDb+bJhLD3o+l/N5WfC8zduP2gLGMgvG
eQI9+VL7dsEzTOnPsIuZUDaDu4d6jVWjNWMnU3B4TGFv0y9k7geC5alILux+8RXGr+3nuG4fm7eo
5bK1kcfg7uWEmCWv45u/Fe79Mx01B2B+kz/kF2UzLWxA/dFDZZxSaM0nND2rDGXOWcGBSFwEDwSP
EaBAMpE6eeKGdh/YF4qX7KW/cLgJN/FBeOIyGCdNVPlc3kDg5Zfg1bghNXuQUJzNe3aHD+NWP2W7
4FG6eyfUYf7FOOsfnKTBY36ZnE+jvDAyPBK1Qcny3rC3EfdlalcMCL8SWr9u5n0E5irguRJjB5iv
V23AT1TcwiHcubWBU0M+ISuAY63Uu/bZgl5ch5h258qwQDiXjS+evyqik+pthOoQsadH26SG2ChI
BpfKLScKHxBzR4nxptE0ceh2jOS2udWvO+5IoOGkYZW9XbZ2PxwaxrkNMFNH4P1wyT3wFGQ6CiLU
SduszJSTq23i7jEqrxpvBtIcT36yQIZW03gi3ndY9LoWuezSvQrDhrBqudkO614QF5W4syKcDvPg
QwJ5ymPTnvm9CEHfS52+59GHN81rorOmmahu76ISr9gPfwX1g9/Py2VE3g7OaPb9CCLpywlZXPlL
gRmIiHRIumH/J6L3rk2vKemUPVq+f/WkUMYDMCn+QcQz1aPN+zuQnDzhKH72GPz29d/7QAv+1iR5
+AFe/L0PtP4A12VBelD+lOX8OCkkDJeOXZHA3Ew0/R/3OpJi4QfDjcpvIvP5J30glIpf9zr84H/9
6ODufh4Vii7ZDb4UdqtMe40kb8FAZjZo28bIb/2IILHTHcMbQ6605kyy5GNetmdGaI7uXoNRuYdc
bGZWvBQ1CKcCZqMbFu85jxKE8HkMIMrUkzW4UFuNJNujfAsQbAcpy4bIxLuDzV8VOM4Uis6ErQYj
rkh7DsMWQi/Eetqmkri7UNC3sCjWXnQ1BdkWdBkFqjHKTi5w4qhWvlIjxSlM7SIVzanM8qUuiU4M
FoHff+qRxoWTTD+Jy4VRwE3PuslPtQ2pLrQmWPvNucftCVnDPfvgOhMDvTIT9EBNAOMzatTkdD5w
yfoeI67xHJXumysKtpahJjK1l5h5nYeqKBKtz2TwzzkCHak9ChC2SkVf9AFn6sg6DNt6jEayRWku
RuhEW2uhjd3s3nbF1khuqrQvmpiRbMf+vpXmGil+jLZ3Qmeih4hpYgPgO+TClTQ3def7SAlQNNXa
gK63zR5Gz0pxnEO65N5QtRDduM9CZiAQdMoArJC0kExSu/GTV1jrvKm8ue8WF3MoWYNThMovXZw5
+kPog0N14XCY5JGVjTb3QHIOnb9uq2jVevtRLKk+3j0d/5Q56q+NWy/MPkFBnNPP6dJwAhWEvF5g
klCI7oap4bIAJkhy8EFI/WVssqMQWbmQ7rZ22/d8RE2jl0zdhOSUBH1oG75MHKuOXka8VdOqWtC7
xZTVYiTxXfUuBgTVZUQDWZkuuvd8iXl5EXGxIT2DEwcdeojtFMmQGkP2QuQyCi+4W52oxI9smB+i
IdhxyLDRXVcSh2SKyjuKw2XZBAePHZumU9HBXMm11655HDF8RYlqp3FrVzqOONlMVgRBHkKZ/q0X
rrpuHLNYOjReCAKi5FFq6GDEWHRMnzo6GE5GgmaXghm0KsmswalX2GL5zVJhN+/J0FJGxi+KHu90
LhZcX881CDdMLslZGPnAVo179CsXN4GCjidySxoT3t80l0CrevG9apSNUrJW9EiOYZ/GAtMOPG+v
t81BddGnM2vRtc7xUCe7KJ/iMEJ4fIdWcQhLCx8wgWgd8ri+uuhAEiZbeEinLOhg58LHAPaKmrSO
q/ubQjF3kdVdWOs6chsfQZksyymygEcpF1oZExLZh6MXAVcJ2R00PfveoUX3MebestNUXlv6VMSj
Yw2Vv1TtXL22ImkDyHN1qd/VvbfEkW0tkjR4a2t5J/lMXcMhehliegVZqZ0GCpsvpxWQcvTtYr6S
emNZqaz6ygrM8YAWpMEFJWbTx1ZNdoZcbGut3uKCccABLwePeVEMRhdsDHoPi8bBTK9gpZZqgNRW
F6KjW5VHtQkcNYBlJwDIG/1Da8iwako7ppmvS8QxvTinPv8Xr9fYLom43ZBCTMFl/8OYx6zzV0TT
71//XQyBQZlsGvBMpoliUp6C7v+8NL85lKf1GtJCYxK78of+tV5jpgq4CSmE8o3Q9uOlKSu4l02W
bKztADn9k0uT+/bXS/Onbx0q58+Xpu9jpiE4SVq1HUEXlbBqDeR8HA4m1vbQcRP3K/DOQKivxaS2
QlFXZTVVGMqwIs83XSNve1NO7K4MnFRMd4pZFxsxR5EWj3t9mt8PbK6aBklfmHkU8HW1qwhQ4hy0
U4X1SiCK81pBD4RQUTc5ceEw04GaXC7hImEWKghFvegV+pFaN4mW5nNdYbezOql2ZN9cutPnP+AA
R1dVkhUT14gbav2YlbWj608DsrAUkV/ckQWAMzhRznpAfIpGNkb43OQaRLRgo0rN1jP6lR5K+8jt
N2pVHhJDxUNd3GsPLb5Ox5C09PVTXAvXfXoqqK9TZGmjoc0ywZ1Fw4cKILqSTX5SlB5JsyjUbK1Y
iO+xlVVIOzrjI4vQB4qPAzYeS8XMwdQyxvUbsyySRLLVvK/Ebz/0LAN+eyrCtxGZXu75W5eJhFRH
fAPdsWiMvRr764gXVYO5ZucRNsCWeJmgOIpse9pAfIojSm+QTjqh7szh7TavbHUATpGVPolm8mBn
6TQQaGc44hntBVWKUaxnSRYqy1HKmbkGqyg4lnqC+BkHGUSaVTWmy5wJVqdK/9HT/ku1U9APNRld
tmVIImiDv62xAev+dlz89vXfjwv5D4AFOug2uAG/RE/JrGHECQ2NMVin+v1JE4/SCtDbBJmD8zwp
6f/SxHOA8F/xT0TCP6qx5W/Agh9F8SxsfvzRJ1LDj4r0IO9iqUw0Y1Vr2iuxbhRHUbfM0LVoYffh
J9ZeDQV5G0ErV4yochB9OBkWJDGKGfP2u0Hx2cn7Bmx+g5JR5NPGjDHFQFXtInlc6dUdqsNWsDrC
el5gv206pdiNbjY3co1tLfD7unruW+sgRMGtxICJw3xI1blkJftUz46J5nhUHpWXkF3NPhjhi2l6
2NGEcQNU1umFaNGk+bka47OI0zQJpF1qVHbKFK5sn3ycyIFS4ZafCEhMV6dQ1kQVAMMzvseITOIs
Kl9r7jEACbC/TvBVtyk2EGtxosmMQjr6524Jzvo5bTxOSvBn2rVgZ2Pp7uswoALKtQ2w9Gwg8Yl9
ucCsX3aNRwIGHZNRCAiNeWJxJY+BeFdQfbvk4gV+NFebZtEyDVJBwBpMBjvJzprsWqJo9FhmBcTv
yvE+ahO78fV5neWrApFlKzUHqWIErIoTpeUp1dRLV3nrYNLCGiMwhBpHEisExnZ9i/kMc3aSXEX/
LriQwBwqr7liCkyhZf7860CoV1OIjm9VW3hhwPPIZOyfoEvOBWbVfSteRAHnYGyeor6+GVpHkkvR
IHrGgBSa5yrKnM5PnNIbEC2nROz6a7O8xwa+Hj9ND93QTuDdd5dtrgsP0GiDvRuoi5GITskNVkLF
aKlWFrKszBWWBLnX3XTMA52Hz02Xy5OXZ9UpiZBqq0FXr0vACxSwVEOZJDOMkT8G4dxZwyksE9KS
OnYr4PvUJD1MPh+TxTIT3xhaRirW8CqkeRXW7Xl0x0OVK6ewAgRB02PBHcTdORxG0zqCs8NmYHGD
6itlyJ0haZ/UolmWpDz1lUpItOx/Nob2LmENs0BZ/JsLrcnWQ2gswFtqLfN/nZwTM/an6QTHzy9f
/9fJOWmYNIsVNUckXIO/Ci35DxJugXPJuJj+PFT/KrQM5iSMSdhDI6yatKB/nZwqclOUrFSGU0LL
Pzo5+eF+K7R++tZ/LbRM4ug0tfDNFVQr5q2FwQfNw1rpQdxOXLdbVH4/C/hQsjo/FeXF56OaMYET
ySXHCq10sy5X67XsiqwGTcSbqcAB4iKjkYm+DuVDbj147BgrJhwqSzYVl3BGB1Mz1KPdNjK/JQoW
nl2h9tXNQGK3itDA5ipLkuxJ17NtKfSbFB9LnBVoGJ08F2dSjmi7nxyIMrLCjSazKW2wzONNKep7
blxIdEe/F6/cHGQ4wkYYjELCCrMPgwFburUSPPVZHc5TVpnhlWetM/dhGe9q1/saCGCCYjvnFnJI
0VSCfYZ2XKPsMH1StKGSE/uq7skbXSWitOglaSta1UyFThO5wVlL8ysxtjyHeU2yJvJ3aZzLZuyU
7nPDKkppT6Z3gftL1ijqGTU7dH53zPKW8CjRPGT+ZPhLCPmQN26IyN6LVzHji1IKllbkr9TylFSe
7cvkcBNEGzJQkNzc7lD7MC9Y6yC/I29k+3xXFGtZS/WmdHWIj7zUQv7BkGYuJtk8rXGVBDACBOy7
viYcSj+1ib16IKt4HeQXVdGWtZ8+upZ1bFlwi6UJkBwhgYVo1eOdNyPw9FqNDZj88dwXPnpL2Rd5
9VzDCoi8g1agaZMrde5XCXtar71x1bBH9IuVUPfQ0pWtm6rn0Bo3amrM5IiUKBdeocRxb4b6QnUJ
BnaLla4nHxYkxDZhN5B6vYPvvkVFlzlanzr6dHrjFE7dc6cm58KYklLUFzrbZ8/APTPk/izqyO2J
ecRmlpLsSlk7RhJbhbDfDrq0k/N4ZB70QVh7ansczNBkFz5+9QqpsouxQi6FldoJD1Gm7sSK0FcZ
0RvZ4piFRABByBYSiYz7cNzwusxzqfoo1JyDWdg0ZrhzSzO7IQbuWVYMazUzTuLwFQwME9gQwzEf
vADFUCQtVYEdaK1Cd1dKNhFSIZ2HeESwFGwG0T0SMUgsrMDsDvUcRFdSXwodAKZB9FCj893IqkSB
kdhDndL8SLcKT2rdIwHwnQ4HVSsz3hHhA9XJPgyYKOBCHq20Zv6dWUspw/ZemccBB4PvgpzT3Xkt
vrvNg4ztRJN9/Gp5d04nsltq+CvRg6QHBE8Wseeq7HWT91p+7CLNqdO71L9rvr5pXIZTgUH+YiMo
e6p4knt071V1YYCQw6kD/KiMnd7IS9fF76rVwj4KtfcMq5QSIVQP9E3in8KRWo3stUAcdnk+zhRJ
ED5jLzyWXc22Vl9YCL/UUNlYxSFJX1v/I28Yxsd3scZxw4rR7VX27cZZKq0D7RbJkiyIBIVcGq7R
f++FR7wJgEdC1hnH0ylM9fLfjeOZn/984f2Xr/8+jjf/MERGd6DKprnCN8DZ93G8+YclSwjB9D9H
7txFP1x48tRfEGCLOOubDOyvC09XaB5g/hjf4JH/aLKgTJrkX5W7Jlcx3wKP8tSd/NwqpHmVqjy7
DaBAVItaWN3ofV89y9rlLIvkUl0UYrxVKnHpWfpcG/utDyRKt5R10+fX1iD7CNJYjnBAtE4VZXhT
JowOBlSmJIW2KWPkwnyqkuog4xIIvXIpG+qrZSSO0cLRLQn0wluZpdqy6L3Xug+2BH6fhMAMFiMZ
2Au5X1WN+PV/3J3JcutYlmV/pazmDEMPYlATtGzATpRISROY9CSh73t+fS68Ks8I90jLtKhhWJiF
mz9/lEASuPfcc/ZeO8DIm3bdJtZXLxHscjqiiTKgdqEqVJAuMsoMhcJO818Nh/2FzzYR8w4g0l7F
s2OQetsEhB923XHAbpd17FBhmX4GFYKaBV1dGsVmij+ShqB6+SBy+ZqYmmqtw6Y2QM+ntPk+44C9
PJX6XzkTOXVAuik8dWFkVWyNcfbUQhVGj4xYrANYpm457B0qQfAEldDeVWhBIlsai34qrD4IzEjp
f3SnoYv9hNj1IGcqmn3ERfteVwUz3snqxcAiFJbOA9PZtot+0Ok/0bsXTUaDm15+k5bxYIsAoJWv
6xoENNSByJg5aPSF360MDiruKIVuGkCTFgnCwFSHahir3LgVYTHAPrxqvDVym5/XTMeFVHpHBgbZ
u9xG2laaQkcTC1uMJ2sMOATO5Bfmj/dKmc0RW1uWNf6D4Ct8F16elBjbVGaIGmyygmSN/DvJCTSe
o99Yl9U9VeZn0tB+JGoApIBnsUc1zaKYBmSj07Ci8WyldD96lLHAtNXqquYr9BRQJBiCN/rozGBh
utJpggt54q2EVUeEoyAEVqWs7XUq7qpyJKEDWmX2eMvkpVt/GasA+MtggRrG9VPYhQQMBCdekX43
WCWFbP1LS0tk3msMfQGQlK75zsf2CdDfLh8wBrYkofX4NPjI8T2sEpGl/rFZNtG+1DYFM9nKuJec
3HTatvzzviJ/BeAlCLn+s1rj3uTTm9FFqatLn6LcFt8aFXaeOLrl+L0E7w2aYtHx2Uqd6AcJm1jJ
et+QVBKi3yp3lbx2k5rGVaN4Qv0115OpgDPKmrXZZ/pOT5W9hL0DvHbUwBye2PR7ObPnYfBHIbYW
8HCXvcB83E1odEGs9sszjDlVT8MDRZ1prBqnE/difuxFNuZw9SEm+ntahTuhQc0ijLQHDpW4DXkE
V9mPlpdHUYwh/0EuUoFEbIHdvBVkiSWGeBLJsimNXQmpYq3HFlZOZwaHoZN8ky8JOJHhR1gbhfmX
TjQypT4uxORKNszO6G6JGCFuTj/nVXprSdihbPXWE5WDwFkbuVeYS8cgl/JT2d6HRdacqJfYeC0r
Stx4wIm+2rdEQiTskEp5l1rOnunsT4Z0DrEzN+vmV7h89ZzvEsZhGGI3Q2u8rjW0RTQj9KK8rMPo
pzdWGFySbRK0x7Ip/WUM8++7Na5VNkRl0ROTcsm57H/YGqVF1vuns+A/v/6PrdH4G7ZGhbMgLTEO
mzKnyD+2RuNvKic6muecfxYDImiDP7ZGjVAUSZLWMsxERtJ/7qLRVRFgNcMGJSsY6MS/Ymr5PYn+
UxftT5dO1vyft8a0j3EgZsUMnDFFcEpAZB+wDFVTchCV5ll+JBupjjcVxxOaQIylU/2lT9Kr/Kg2
E4hwNeCgYgDZt6eu9wyjPwqUmI2YOUmMXXrNeDZUok02941TVizluYytcLWbJtEOmFGaUSV+lxCX
NZTBpHmvAvkmtvc4RXDULoq3ieMQ7ukRLVk1mhPEiz72jTY6tRLWZkwXCv21RzdiE5C3VZkIrhie
12q/lxPpU2N2KAW+yrAt0oY1TL1UfxLWZc46mFmTSvBIWuoxqzm85gVTP/anUP1ENNvUE1Sv5r1g
cl/O54x47qn/UgHNSU156pvKG4T81MyxpbQZbBmZ3KPF7Zz9GEPnpuwi2fCeUC1AvgkntIZhslXT
dBdq4RXgqrcKtjPenYzditgmYBQCzC91Tx/ywDAf/i/ym7DZyOMPMaFxPJ3WovoWAz+O4EOnaMlD
4KO9YdyMVQtqOiUbnvJlGemyA58Y+zMJbpAHZwvWCm1T1PFpaZ25Cp66rNkWRrhTG84PSNUzyJ9T
Jv6s6/TayMORKeB90LonBA5fobwazxUnVSsS+MWRiHCgXIWfIbrZZAAptAJmKGt7WR1I1midBqKA
rkVvbcmSPIWxLRX5vZeMTwXcgUwYfAIgTtUBkSZqtG2qfJOCmmCkwdwySajTEZXrBH2tIGkN2C5a
JpJDqHrozb+nRkcPmnoKKaO6Wj6HRV6b0cQvChWZTl3ZEXEes7LGCX0zRu4wwALFFvUHbdX6lMCb
FqfoV7YWb+u8sYc03hkppEaFPL8MaVdRDW9K32EbV1RTGmmJPg5dP9yaUFoQhYhZM115WZDiRuyN
JNHSwjOlhP5wKOgDlUMC2yDDSx7HdlcsjcfCIn3+3o0y6QKx8e/cbCNalSmFwthAJK9JYBX8784e
9NX+aYH96+v/vsAyzaSq5wBCg+wfaKMMNQUFQQ9h5dR2vzOi/nN9hTaqGsxM+P8FKLQs+H8/evAa
3Cu6yJL92zL+L6yv4nLhfz16/OnK/zLUlKuxbeH1Q3kE40brSn80JMhGKH66eqtFcCIFYZ8a5NHl
rS2qEC6Qnq6mcSEGI+OnlT0Ke+oBuvwhGFImjn350WEvSwLk0ACpGtJXs2G+9IqwUaHw9gMhCcbo
VwJP6GN4gszsU6seV48AX9jIVLSxyZ92WzHZZnSkJnGR4ST7ZC6eowfEvj7XqHjpgoDH1LtwkyK7
zMpmE9brAy4TVDOrg5SIe3oMdkNJJ86iO6+bYwmhHotg/RwSBZFq8BNXijP36M5xeWVFcg0H4aVZ
KQgvciwXMExjxPOQ1+ktri9h1f4a0sYxFuVAu4A6BF8YitvYp0+RnBruMLHWFsO8IRDrXVdSwB/i
qUZ9zsSA5XxY+xRXRYkfO+3Wh2BMrLHSV1DphnA/VFG4k/WSBqVK76cdZncUgldSUO/xQAoFhnH9
gW41FWsGlwq8CxkuGJkCGu379bET13gOEpJ91UO2dM2rdX/E2y7bcp3suZYGE7P6wWCESr9SvB7b
DbU80SAhX0kEzg2gLEObVp68sZdJk0FqMugoOmjgAWNWw7Ud41wLW83Fi+amAwOGXMVK193jEFmJ
WDKPDUSDHPkwc1Lksape+nmJejt7vJTUe1WmupJQuOpMMn0oodmXwMjD8MkHBL6c9LJcuCyxZRQr
+xGcym/Qp6J8pdVEoT49nHTQ3H/jCpCmPFNU1hDkESq6wv92gVr/VvT9qQL859f/MQ2Q/4aWQ/sj
4OpPYHiZZYgIcwxvVH+sDH+UfwAolvKPESq6SWxrDG3/vjzRwEBvwdRVE3+PXv+F5Ym3+Nfl6c/X
Lf9ledI4uEVF0EZA1pWXXDU2cXnTlJTzci9sg2k1M2KMu2EFuT17JqAt8lBdenXfep2iHqZF5fxA
vd7rHLpQ3/Ycd5LMqaC5V2rh1UsqnqgdpDxCVN96Ibt5wHSzgqcTKT6nr0e1Hce1OehfsoRW4HNF
XSGKv4A9SVHmqkO/V5XM1akEsnV/EePmAg3QmwbquX48yaxxoQZ/J5+tcBHDVeNWyxUSb9oreRIb
MqCw/EwJR98284Sks7Hv0iR5nNlPvvTsSXxkX/FD/B67DynS/TStkJB019Io91q1Zo2MoZp3lVm0
5Wumlr5QYW97yKeqbF7SOcfQFjw/JHFF3tywrRBvDFq/SzXVzYz6qyLBiZ3rmrTNTVYavyMZK+4R
p/G9ekx6OG4jk5NWjtz4K2iaCevYhIZZqy5hgBAylUW7ysB7IoRe21qPwUvugGmWhkrskIT3HE37
BASxMJ67rPANprWlXot2XdyzNj8IRexKLTguvfLZhgpbEnsrm7FukQTWaiRjjGdN+/XQ2q0wCJdq
gu+Am12cvgATfY/AckWy+LJOuI9aklorqqBg1XOOjSNPMCp3LaUXdiGvAf9bqtJPPNVctOBUjbbv
4w5hGkpJAIgyRBwjwMOYsFnE6iUqtF3UULFNjScDoaJ1b0nZ6AWEm8bBgxC15pRqgi3Nnwlts1yD
NBeXEDSfyVjFgBvsOjQmwWPeDNgs5sfKJCjQeoyGXUTMnvPkWqrl55S3XtrJgL3yfZJ1EJQW9w2n
ikD2o0dkZ9qWmYoOGnaZRKlw5WfZQ7e7W+eEh2ETIcIa33nW74si2QxRupUodRssPTP+/KF8PK1A
BwVDepRrY7duVkQTyodVNpxEteB+6w7CxJiiWYtn0qOAHoNp7eJrqYgra8gUwY4GfdvU1Vsld7tW
xRstrM1GkG8Pfly2YkfQVk5fDGDQoOATSmd1fbiRJDbmFItOoztTpDmzJGzkYH7SHvpVq7+7mG1P
p9FWROdJpOqvwk2ttHeJcpSy9GkIH/tOMn4lxbBlDHdG+Yia4eFU4eTIcbfJmAKEirCTDCxBsSDb
nRI7I2dB9AwXZGKHJDLOiSi+dxqJUTOVSxe8aSgFa1n0W2ntC3IC+C3m4FiNxK/2iHYjNYvtUc12
cWDsBa6ErtFor2viz+Cfaf36iWnQl96hshRUMDaFA7V4O05N5hr5GtHQ6lY1yT4bpf16RsHLl+kX
pXFaz5Efr/FmNsFWSBoM76dR/pmI3aKvCAll2nQ6Zx6VCSJQqanUUE7DQM6CS4vKSQCV1VaZR8Hy
WifdCQo4WmZkUMVcHbqlk6Jg0G0rVJXjVhkOXVMCH2P4v1wf9UMjjfRsgKxnIkAH4h/QCshGzGgq
2gSNsF+39fYxy36lEqYWwrYtED2CPg4aDRMRB72kPxt6/brgSdq0RyUiYHBDsB1BVWcyRydn3hUB
Bo4RtPoIw6CFLqc/wvugdKrdApipSHno5GJTNhCcR76QRyl6eZ88J0K1j1V1wMJQeGoSZcc4qR3I
pYdCUZBXALVqM+m6lr+g+JGKKWKxSuvk2KYD11ZthySC/4KOZrW+wzwYaFXGxG/WKFazaLMGgzcl
1YuBwS0nOY7IOYgUXjZWdwq2szrWG2XoD4HYkXrzVZbza023U2tZotu115SxU2pPSdLuYwrLMep+
yAujbUxd04a/mEozwMz2GeEU9Zie1omBAR/RjDpXp3450arrwknB+pFMfYoEgnxVyJPEAYJwwcbU
9hpf9+Abeen3Yed3OuTxTtkiLMSiIl3kx+B2OotZzgG7VLlXJ7TWev1cJfInmPIXQcxxJyr+Si0r
CrHhWsbqzsCww9KHe1IO3aYviK5j6Kut7jFxUhyTrblTPFlJn9JobZgTrINURDrPraGGtPamj3o9
bB6tYWop+d4aYUaTvsM5TMvZ6IC/1wTK5epbOcovcQhpmYuVxGKTSMNZKbLQy0DolpPoRrIO2B5y
s5ANNJb78p2R27Wt9UMuPmCit5wPChU1s5y/yYGITq53krn80EA1BZJgJ7pq62BGyGDHT6y5YG8h
agr+Q1VgNjCariNl21OZlkrvZLNyIqPlKZjE77Ww+lobuIpQNuIDfLxNibCtGP61TWCjJngGi/BF
CPS1zcO7QOpzVVSnJJs/JmPcR2rqJYB6qwWsKS7RH1GyV4rZKhHcVKrkRpBA5jXw4+g7mds3kZ5F
aqzxrCWIpuDvacpn/8hvPXboonv404hrjjsgUoXtWqveA4XjtSYgz9TWphI9kFdjLI/qSyTEW3Hd
4hAN/GgI3UfRmbmI4DuiKyTI+4ywG8In8bhz4J/nl4KkyULHOcvMU5wwybYROxIorSALt52yftb6
6aQP2scqJb2hKfGbC3DnJfUmPJSnWfuYx9o2aJPk6+ylI+mSgQI1eNsAh1e8ShnMXB6/xiX9REBA
LlYzeiYp3heasRXK+qDkaBemFSC9lazaqhq+K5ECUG+xP8bdJW5QXyzAekk/xVn80rRSZUq94qxr
YUPHaZeElWtwrENJC5eTDTgBlUV7C3gxE/uplK/AQ671jDtyaJ6lVbv/dy744ejKomjQ92U6+T/K
f/4L6NxfX/9Hwb9A58i1AwsMKo6wKWruP3TWQOdQWfNCXVkE04sE++81P7pvCfWPolFZ/P5Pf6/5
OQaI8v9Xw3eh6f25IUHYC2+YXgkHCEU3aMX8o2xyXMOOUbPG2NRt8i2idhg0zQpS2enU0NV5xKS8
OzVCTRtM84sHdWkpGJEn8zByVqcFseLsKE94nG9rteYQGlyahn5FqAWIcQXlmhRI+CnpVoROzIlA
qlJ/bYRLjzOkMn4JGuaawvDTitSS9bEBF6AtDFr1oT7HSI9EGnACQRnJWrRkrbS6FplwfVUHkZbc
e1wuLTc1d7JVbzXpCrLr+xQU+1U5ApSI9lNATkh4UePBnAC+zGiIR8zzDLeeMxqLyUkvCHkPJZI1
ihdNyncPLit8lH4jBLdsIfjQiWF5MDv8qDRXHugwJfGQRS1WU8lSmvoiqozxFIKl9frWNWBg9Oy4
XtXUDYsG+/wQvlLlqOLByMfAbsNyUyZ1ZDbBZIuN0zwAolLBy6BPw8zTCSfpZfmoEjmcUsdKgFFV
1DnBpD+TEgWTToVGCgy+yrbahH7c2E7MjFN4u9T/1jy1B4gRsimGjy9ZIThEvAX1ajsVq9divTqO
QJQKfd6Q9bsbwsilMDdzdm2xf2qNW7r+GFlpF+EXwd+4cygzUk+Tz2M3/i7RDOVa989Gh2iGpMOY
Dz57C9t2V2NNqcN7LX5PZL1E3fxs5HsA8IGieTlaJVnXj6Mwn8dBuEU4jhcPDWVzL+nOCuuH1mos
cqUT1YBKJtWWIUioQUnw6VsuSl4in3LIsAFO+t4gjKNoNxKjgQ7jUiUKXwOesrhrzyn6XpiS71k9
OYKc2y0EXJkDXhG3blcVPrPaCzFhF6n8lJfE5wwFfz3d1yWBCKVEnGL+EqWPTx3tVC5803UBGqfZ
eiB7taTaE1LaNmlvK73c05lCcoXAtRDvUZD7kpiJRIwloJNbZiKpHZNOyLjY5oh1rNPhktPmkcvU
Ltr+js/gV5jpmTNWzSlqDB9dtTfA/7MQUZnlYODKlZrQynTpSUaqX8SN9e+7KKNOQZciojSTVPQn
a7oR/12bGKfMn9vE/8Xr/2gTq38j3BRNCegghnD/0CbWmbWBDUI8///MpCzXf6zJ2t8guwN+p3ss
8moi+P6zD6P9TVljlKFftHBC/1VJ5l8Vmb8vXAF6tzScaT//ZQrHICGpRTGiL+q+vwNzsFRX9hFF
2J+g3Mxgg0PZjOzY5+D37O+KdxAPcHdU84v4B3u9F8yfdvMPn+X5/04A/1fR5+cyLrr2//xvBCm8
uz/tFH/9NOlC/eNOoQ552SD5ZEQjz/v1Q/YA2BHKLLupBk8a2Y/BIyA/IYlJoTaga/YDNZc3LGs+
xJn31sEiaIf7hx89Y1vhZaQxnGqv/E69YKPZaztyeXpgTCauaMYm3dTNY9/ihzVbT7NQbiLkdNQv
1axNHrgzbC0LsxoAgCfDJODD1G0ed5sAFLx3tnCAn73vNsFzYrdm89z40+vjdXVCUeGQHuR2m+rO
ymeyDHjNPjRhMjyPDm9hdIAfW1NpMgzbV27usD/dawvssUnIiqO9S97DrT/Gn2y7tG74SxngJpOr
LPFvWs0diI0NGjR3s7f51j3rbm1xQfvU4gtzeg//vtntRjfeFhu0AYmdftOYcCSnOMcb2QbQZAnn
wE7s5m08iHb0FfOGgbCafJJXfoT18HSPDcmiyeAiyXcCMBGTJzqo+7aDairPqoNJ6CTYmUOciZM5
gj04oE4sFEcWaxniC5MYCyd+fli/yCp0WOTt/k2xQ894MqyCDyM7YbHcY3uEsjybwq/WZz7gG4fe
LrfVh+6VPkhouwPjAxhFWZBJMtFkT9KATsWOd1Nl5ztMh1/0q1zCXD6XL/T9BqbNVy6DLVn0q13N
g/Tujw9T3/QeGhq+QHy/Jk7G5lkDtmRXwaF2wBdZiXUwXM4dXuu9vwJc569ZqSO67Q+ocmv5Ha1X
uaLdbBmD8C1t3tOPT/zMfAsz91xw4GdvdFd2O1995QGazOf3bEvzygrttWVstKd8b4nWtbLXzmuw
M16V28OGup08q79IV0nJEFvb8xeqyRPUO5NcNOsApcBN7FN9HJ/kO+yTQ3oBHLQn88V81Q7Le4z3
0E/c2sT0W3/nXnUvrXpJg3uYxbPwgQv7NfAEB3ydrd7VDbBIW/0luuQUiDzulf2Fd8HM/Ac3L1/Y
ptkvVEERAbHFGMem8DcRdGxnT3lXn1c0NrkoGgr0gvgvmNR2kgXUxZK/ujeFecEVXDv/PXl9T7av
KxN5k40vYQfb34SsZXGznYpT7lSnxyaws3tgp070hvJtj8rYVd5q3hZaYweMEl7zLW/9VI8b0EF8
XxvZ1Tf8dVekB3dOrempuQ8AdJDiXuqddhM+Pj3VoR/srLe0L4rrtGUv5RZbCNjNJz6b4ZMbJuW7
Wl2hsLvSiKDMyr1w10S/H0/m23vU4+NTaWWfEF4sFZef2fkN70G0pY/lmR9IIUq9yA5szZ/d5Km3
FZuEKKt+yS+wZ8sD+VgsGhcEQ/7rCXex02zj5fkH+WeSbuwk208+YO/5fXT4zqxf3xFfBMXJh3Bg
iXqprc/SzG+C87i3fIu6251FnlSaCz80WQ9o2vHuvJTeSXSfxQ0eadYRbkUz9Sbzs38aPXItN+k7
8U7b1hQ3n6/RtjQZAys3Em7q44OVJIRBW0HzTLm/5QRyxccqxkitIBDHbL26LX+og8/n9FuGED2A
J/20AuF9M1QQ/jxLXuPixSAZL1ij0ubHlAznO/TZwWMv08ss0UBLFGgMyDW6bj2RabKC/YXony5k
xUXPlUOpSrEOFwGkRn6zEt54pdrdll9iLGNveiW0s8xq+QuV9PuHjPyg5VeVvFii7bVc1EM+NNOn
UUvWHBMBxuKNy8DU8WdOMkscf7PgUtDKkwMHyao5NcOvEbPA8l/gM5KdLDKPiwSw7/cHZqeE+Oi4
wsckwMtCcjxZPqFJ5vwKNcjk0viqQ3Nbe4blE5dkkljlYV1ycRGaD2tHT9pCM8nGWdyg8JjDHhR/
aRODtI1d1fLP+tFMHId4M/ND2zjEQlip5RNit33xO/MYmM6v+OBr/DIoVjAizezpnFtnFsid7I02
WoOb4so7zYVuZM9s2qEb25faiQ7jhvEeJyULG5O+LQ6FFR1+dg+HQtZsXASopmRfR7YuGnzWJrAQ
l7/E1+vH6H+kp8QRndXlsZMtgnT3ifm2w4l0tfzGSbde5H7fBXs6ZsfCmQ7tttyqP4Mjeh9oE834
2pjn0Hzyq2OyaYgh9JQ7iC0WPTzp+5d+iyTiI36WrfSEX54PQ99NVmc66dtsA1Zid1nZwfEj+QjM
4w9ME5Pkxt0bDVFrMH2Glqe3O4/vfnoqzN3Mz/1ZmxjpeE+RefQMZzK9yqqso/E+WAQ3wsRqbXCs
ZB/w7/v7aN+jz959A/VvNpZgPxx1hy7dXjYVDLLsT5WpuY5f2zSVyLl6kP+lAbCRzMrSz+M9cMRt
ZWtOuxn3XzRBlyU5NA07PmXWXth17sTFHJVjDlJMtHLltLzt2VStl8K6aE54ks9IiH6WD8TYXkrb
8F4q6yffoycPrHrzI20MO/LGO7mBtrCfDpWVvXA0PezJmj09bM0qzdQkiMRqzNFPeAulrbiNFW1K
N1tEoNQ+dvGiss56wmbgO5eegiO/MXjKScXlQ9olu9BWtziDM6/eP86BsyR5MmOzOhvjbBc9EShY
QV47SY9t90p+iEXV8lY9u3yyPrE/trY1WI0hYXs5/4zZ2UVWLVc1N9f4SkrkBa7RWTrg47GjC84Y
M9Ct6bV14puQbLCdkJb4ukQxf9M6xu0GQ4DV29Htm3rmAhOPEcOyPUa7zFPPyz+N5Dz+Dvm0Yrd2
r+WG3fycXeZ9tNzTl8JLDvmpvgdH4xxdbg/365I44ya2G+6D7ACVKzyp29U5v34JbPzrI0e54jDy
zcmdFf9wPevD4g7Yd5HNnCI/jh/zT/yUchZtL1nkRV/tcf2hulCfmBDhk1m8j2DHIwc2U3Bhx/Mm
e7DxZPcOVeAreDELcFR+Azl46ez61u/KzfrQvSVbySP8C6Xj9jXz4w9cI7wG0MB27U2+cYIDdQSO
68YfkY9FiXmc9fzYF6fpCmNjq7rj08PP7NIrL0Rs5M774LdkDsnuwwaA/E2z1wV/wudV7JBteBxE
RetNc5VN893UZvBJq/g2+6rVfRPstq+3yi+EobGv2cFmdpfcOV77hKCXJ6M8WVClYnJRJh9Rwryv
rL3m2dydSGUdSqSRCob4+OsP2U/bmYXG2EbORTZXJz7Np8b76Xkc4+3HuGmsH5bu48jigzZg5fON
OciuqH7ae/bCevXTkCPLi7kFHcG63agojxwiAmu1V4496yulUemE/ER9C6Tsqd9I98obTaSprBSr
LQqJcQ+WBpzJE4+FlVyqly96qJbBJ7j/Ga9LoZqe+KN2h/rVlu4MZX8Fztfgyyx+830Ptm1rmK+3
q8bpJbbhrpn5D+FoTys+UMjZ6cfaG2/tx+pEZIHiJK/oh50kcjp/qSZa6/FMsX3OnsGD8fX5FNJ2
SQSKyQjShr3/OfIMLJfTmvWBeDW3cIkwdyaKd44W1G3NJgX5aPAotfZEKshgkZjgy9ab8Drb0V55
JXjB5Ni1F5/IHL9MHAkUSzc/R49zyj6iTDu91psbPBGHbjVrUrVlqyVWk6/QfNibxPzhnbiZN+4v
84bFX8aYaZaE+Pb75WNePpUJiZlgFrufxJv3xpnK2xT80n6r7ZGdDNHG8NKY9yeRs0Ryh5hM3UPk
lfn9C7E1Ujkb6repnyPTCWTzzDj14SC9NrNL5zUmi7fgEuHC3bitNquDyHJleMyWPMwJNsodviGc
zuyZIzsAKasMuszZVS8VtZv+lIJaVKnjKpZUy99FO+0Trc6eqD/xhUk1by+2yTVlNGVr7nCLjhX7
61H3PoDu2zN3E6A+s7AYUllvlSPvRnvakbxqvXEG5JPG2s/7hlW2w5rgFDfGOCfiLfhTYcOqzx5O
47y60fMpt2no0WfxjuOWFotd27p1/xA/cCHwP83cobXjaJRu2fjWvG5tkrT1oKpx6012kHwoC5S8
r7fEqzsWYgKGdyRFsT+sbCa/NuU11TUxmytkB24IIpzbGk+FFZm3aNvvxh1xrFbwtH+lxuFmYuG0
FC/yo63mKTvNm3eJTyStR6Try+Um7GqHxc4SEMKaw2ua25I37sjYRZQEHY6lI/zAdln5q2vhNxEI
1KVsfBVZqNeH13hH+Wd2tuahGSoZ7VO1zw7hEp7Gkab6QikAv1uBhmqq0HRZqVavuknGl7P2+o/s
Wdrppubk5ntwYCvydVPg5JpYPHCsr8qOpKCdRvgTp2bZHFzeiaP/QkexfXy1m8qOtvWtcQdbdkMS
iVcc46HRuT81y2vKB1bf6dY1hDPSaeMkEd9HPptsW70Ov+bdiqpy+VfattvHqx6yIM+XZEtmluBp
Dpn1juCpvVmPdveakq54Fukqb6QjzhLs7DLPTX1fufPTV3o17HbXvDauagfO6hywaBkbBGsc+wDl
ciU816fUHa/a52rbf0JAZDvGYGmOrFU/PAPOLjHpVjh4+6m/vJk7NQvN/jR8X3nZHsHbeG+BtoGy
sMYvQql4NsGF8HvUZ/iqnrSRbPJgKZXKc4Gy1M73X6x2pfuWcUAGmmOOG2Gj+NCLSNTOvtv7cr8g
MMltY8noxMVZsQkm5r13l/s8MrkD99eEm1owwTTzw8f9bL7IN1CnPCkE+y679XvnNoU1pe68k3at
M50Rx8JfDu0Ov6ApHYKXhuUm/6zs4RWZLzf3al/42kE8Gf7K158jP9k2vdWzh4fXtUP+tj1TaoAD
Md+nPWcZAoqviIdBbf4AOed0SLilXZySK94la+TYPDvkUHM6XkrTl+PoBpvJOoYWzEluaOV9OhVc
acAHLNihrR1Z+h9f4nXzMlME/3DmdS5UdizkW5AANt7J39vOy8faPF4v9Gp4k+l1xQ4kPzcuoz8z
v3CCMPfIAM3Z+0qcnW9Y3kdkrt3l6YxM0Vnq8eGY2pGjU1HznfYbtJPlVrpnXm9+dS50Zq/wlD33
5D5mJfpip+CMy2r8lSz5yNZIvc0oj2Uitdaiq5zBqpJ4yk1T+xTx24LkXN4VvM3AveOdubN2WrLF
du3hv2A/wDV/RJlswY9yHo7NZ023DbYyz0NOAhjlIKlhCrllZziGOX6qB8tQd5CWyvdHeVVeJ/D1
EWxXK98+dg8v3w58ftNRstOAX8v+TGV0TryVL26JCTA7t3a4dw8DZ9Gv/jO8GtuWehGKVuatzmv8
JpH7ILbGobrsvkNuA/bme2ZBgbXHa3qKDtUhcDTH2NLoIF7lrd73LNyFc72hWja5UIo5ljb6Vq5u
95vkwsiztziIO8JxsOPNbC1w0WUVGGkvsip4l8y5Q/4+s2Fwv27rU7UzYiu3+YQBuo17cKvUdlwP
5yCeqgdHbBd2poveg19Q1iwAjZ1Yui2ejY3gERyAS5P7lhFK9aqTo8OtKXj6c3qLWEmXtXPmTLIL
3qdfuMqOj9OsmisOLRft8ruJA1XLBmoLsyZlcdPfVBvSj6meI1IIrJXLZ+my2JzEk0wTpPHpirBY
hRTvuNYtoqQd4UmjgGDXXhYUGWokW59AfrT1s8uOcB8liDyEHzg95w61Mr8Y3vA/2OP+7T+4O7Ne
xbFsW/+X+3w4wh22r3Re3DeYvtnwgjbNtjEG3AA2/Pr7rUiVKjOqlKX7elSpUEUEwQbba605xxhz
jKcLp/7VsbWKUqsa/xx7nkFlJY4sDD2x99wgW/L63m4sOlTCj2mHetPrsHW0n9v3x8UHmVc97LuX
x63z+Sm/cVbnnFxu1v2JSpfLVw8VlzCd5QjXCOdirzkguX/NsB3ew1eUf9crHCE+9n1h8HLNZSJj
mK2k6I/3BTiQnV7SWz4pKQfewxaPNr6tPPEt61TUiZkV0ePS3/nMPhwZF6Bllljvuv9YGR6aCvHz
RsZYotsxAgKHCRKilaPLnA5ijt3cmsKH+Od5P65tldLyHZb2ETM9zwjSzc0lW6g+/T0WrWDS+O+w
aEPSVUWCBgWT/ysWLb0VDO76A9IdtuTXlziOevjcX+OBK0+L4dsu5gwGMMmGnfAUoAZwEVdbSqw8
enX2HFxJZAKycGyT/anloFQYqmPno5ynmMS0j7tnHT9MybvVhK7e29kc3Vp8HpmgZ10AysxRjdcA
xzNtUwVoZHrIOwpeRn7RQJyKmMvdquSjuhXqlILHK9sgZpNS1Bqc6aZnPKka3y4uSz7PM8sQS+CC
g4fz4qvv7m8Kk5NOvRdHtBIWfjrO3LS3OI9157pvKWM+Xp9q5BnXLPHLejDT+BhYv7Bk5KCPvMJ5
eemId+clucuphL2ko04/3mVmehXzevYFp0Pn8Iky0XxfQSLfI43xSZtP7GfjypZtjdPtDMRC0fD4
Mpa7bwxL9qlTs8bqp98QJuL3o5SIRp9nwCYgcT5wlQmikmG/bz/1xVtf9Lqv7jrLO187MtTxwpmH
QwUM/UB3JT1sVJ3nbzq+1xCHynb1dls3WxA/8q19tW77rf4A3U/uwO35BMddzKJ/jFVvrbr978xO
3wFDQ9HZmtXxHWUUlapElUqdnruyPOqBG3Wzsy9RBikj8FMFO/7d8RNr+2yMmqOLpf0urPfGxqCI
fHp4S9nKzeeuOFjgA9bTfDpPcUlfII2L3FNfARCkU2IfQ3uR2fxFoI/oGDxhChDvnC4GmuysCWS3
3dh7OhVO0sXO1w/YCA3YAXDkZsTf7fARxgDUY1gPUcjTuv0MOO1KTC0w0yxdhK40hdaEdTZaHy7+
Qj1BjbB1kKAJDmJXCdpNlxuQh+Sh9u0WZJyBS0TdooYHk1EBxFA0eu8TodYWe+Odh3rC1lFYB17F
had0vZ+ZBrSyI7+YHKmIUUY9DIFcGXC6reiuqpkE5j4aRNqhDJmwLI9NZROhRvd9HdGSmV9pUIDV
n2d65jxCdSUv8UtsbJR8JpqA70ffA9h2zxEdlvOBleh9Zy9A8DOYaOpKQXUyNh2Xg7FRvIGW2iiF
B+olRA6AN9s64WGo/+zmS3Vu2HtJ3svw0qVJIONGBgV1XjGSmSCzK+sLkxEf9yKmj6eiXDmP8wRs
pQrYtGlnqWdOSGUd40fiFHtHL0+Z56FBs8vq2evs+X1aSDzc9rvJGM6BWMuLNTbRGwT7joyNWBuD
kahTFLVjAIZdQvgo96cfmOPBdDclW9Yhc3iLTTQdJqIsuDnrQI9lL4pDak0e7g5pA9GQFtAvAlBH
TYAIrNekmcpLFeJH1EIr7C2IO2Of4vutru4ZS3qbZAvcnKy92GqykFJsbvgkFl1pXcV4EaI/ruVC
lGsMo23kyvt1hoVE6m4FH0aB9KvZkd3n7Ob03Ed89dvE3NPA7gCSFnpQz9VyeE3tx1yGERrnPQi5
e6Rk1g1RQSyTsTNrkzsh519ME6ReMSk9fc+MnEmvOr9PGQwv5qKR1naWvLqebYc1TBIgyX7pOap7
DlMjOrtpZ0kxoiNxD97NccGM64bUATpjTEG/Xh51LdhVNpYA4vVDNnlj/G8r3m2RsrzBWgAmaZbA
BhFwW++RKYQHgBy0Ty7wBGPx7GViZMt+uirX/rJ8vYcKcKP3PHXEx+beYlGgmAX1h8Sxx4Rj07BJ
c3GxpEVKKVi6p4+1x8Y5BhyxpMUC78yjHAqyp5toMJXMoOCz6+SesjZOJlKvMI1vnhKU3jnOaH9J
WuSvWQR9NpVLpAVXhujgGGCpgi7ehebosuzNyFsNevtrBKk4q0bph+8ACRGYrJIn14InQV49hn22
nZMGqKfCQ3ysR/h26+EgqkbNjG9xZijEqtlMdOiuDCG6o4I1ioc7wmxPfMhM5Be0yTvho5Us9J5d
loywuwxr80zIM3XwpKx8OcVCXdGUOlpKC0HEsHchQ0NYiPK5DdST3NZ6jAwlMCLmZNQfc6xGF26A
ZFi3cZOcp0jAyaV0sG233sh9XIb0ZhXKDfiqEyvXbr9qN2VZCUMFMjHsgb8IBUPGtmtlX7196oap
f5oJNBUrEQ6Ph3Md9VevBa4ir/A+ul1txrdDGYIs0Ek/PpHVogVmXAEZw+55grjsgvO29/IyzPdP
+ZwR5ul9eIBfHVOXWaxVw0fRN70mn30/6RMG4suiDh5ynnBBOGR4ZuXISD7j21COumEzq4/58ZO5
WC+Te/IE80LpFL4cTnaRiiJxX2Y87tBiu7Dca6NLLyjn5GJOtJE+ek/6cLpFXMZ1YHIxL9MPIc+V
c6ZARX8IJWN3Pj6rsvNZ1v47ZCywCED2A6Kk3WLWB7hQeA5oAam1YGx7SefeJ/ns5QLVrPRIiyAZ
XMAUl+QJ9hqvc9tx7+PnfLPo5den3EUeRMn4XsgeUFJYOZzs5XfjaLwb9WirB/o0mkMlRHIATWQp
0Q0vOh8LCs47Ui8czi5Al9nOajkE7wdm5F1AejouoMVl4fOBo3Kq8N5ByrgsNMTL/SYbepkvRVNR
z8ood8tlA1gVmrAc4hWDuag2ixnfyHqw41x92NSDPNan8DAwhj1bdWAEaIcFYX312jFN9ahZKIat
/ezGii/5NJ4YyjptSLuEBJ9UJFd1FA5ekVY8TJnTWvRxrN9UPO+c2cllTPrnILfTeUmwwg5UAJHx
9aDGV66fBiZULKXVRuA3HJ1PA53TrN3mYOUQY5xPM3KKODU+AFBDsTHQIyJsxglX53kgKcVmYMBm
P3ucPQySMczYP5PWl9Uop24wdiHDvVYi+89rvKL8DGTOFpczj233bG0hYn0J3jajSK1GuYnJnSXL
PkwfBloM8dp3mjrShb2njwQCavwSwEKKmix1+VwjIqpvjHSJ8u1jjbdxUYX9wSbdi4ODrYNYV1sK
PgGBKJScfPrxloXVvDjXsV0iu08KGIFF76wSQ8NK3Ys6t3kjM2Mr2N+nja8Hu9WFNwIR8K6j2yNQ
4CU91iR0KQZKLfN606zF7JTRYSejXfYy9h4sPSzs/lPxh3efQimdSusGODBiv+Al4/crTA23J7nS
Xj6pyAXRHKTSEsvsGxK+a4FH0ed8dbpVz2eujifnsRo0rgSx3nzl5wHBQzbGFy8eMim8p5P0sehJ
68emm1c3jmirWBg/2hcW2TbjA+zigNQJzL7PVk/v3UsGFmebX2xzmlq4D54S9A8ljVwwcM5h9ZWv
c2xaw7tPPIfPXaNqKdZ6txeWJu+aLCJlpfSsZn3dS5Nmz8kamUETKZPeol3XycsHSl2I5zy1r3Pg
oewd9YkUyZuve3AJuI1UhMQHfe06Cy9y8gA+p0/Sm1Bal9N2/kROBxiKX6tIB2IPyOJi9onSsPLa
EC3447sfcp7F/QksK6GqcZq0o2qrTtLlbZ5/cVcxShzcXCYWNbQOh+uyaOLuPK4ac3i/e0/Nlqnf
3/aVmvNgJgCl+LnPafEiUIr3QvupiCh/rYqbyxC8ntTx5WTOjA2GUNnTak7t8hO2q8uIR3mJN+z2
0wQUiibabuszB356DFVWJdkHkzM7A4AYNl6ePtNRKm+YQ6cAmN63Qo+z6KyXvRlhWE5byhYhVuZ7
KIPTR6LtvZB3Bf68G4vfDuIsYFZRHtIF1Z1j93AmsWuK5JH28yFF7Tv7RvA3CHARyBy0gYRrvOG5
UhcPRdxvCyWsofdJHtoFfH9yv14QXOfRp6HkLb4+z9NjX8YTwjsvyR1rn3AXitL+HhEH4ZB3Ocn3
DyVMT7Vkn5MyxmqFGXJEqdZt3VIXJIWD5+2Qk25gmVNRk7ONYUTpqiHaCQQpy/fJXIuSgLyg8Inr
zd6Y5F6b6ME9euHL72VfyBb8bs0wWyw5uGZN7qMuHGCYw8dQ9ib8whU1hGPG5YI6BbK1iqhA0Ejh
sQ1PLpqPEBUKYDXihxpkIVtdbApjnBcG/KhyDD1lyyEWbFzFsI9VQpBuKQTs/ryLugiJAP4iNvc5
lOhqBhPQZ+Adr4vJM55Q4dtIOJJifU64qWmUe3zq+5JRgqtfzKstYcBkfDG2sr45L+pa7ExdIUoR
uoo9pV1F3vJ10Jyexex9rJ7BzYTEoX2lw0lepuzUH2LACKakI2VwiAWDB9w+j/qg7VmktzZQlJ96
vUlmDGGcwmPqIR3oUx9PzMnZWebB1XvzcaObf5fsPq0nIO5Tx2MhLNnvOv8lMVEDFMwDFRRTHFvZ
5nTq/dHb64P03oglFljgiaWYbVmS8GCn/rq/Bvq925G0Av+ZmZDuKJz5T3/7hfsB7XcG6xtMLS5J
4iAWPN17DvTlt+KvwHfbiftdgrk+79E91ib6RgnlmbaBtA4epzcuT1Y6xixJ5mxiK90TugQ7bxsc
TCU/IQ8UEbPFD2LEyCNRyv45/iFTYhMDJ1Ki1BZs9M6dKyB4jfuLC9SO4Ov21TPhBZ/7hoROqzeB
hzY3eFPMtImhE1wQQkB7fPAJhziDPiFcTXa6nfRQD9n8d7OL04x/sLvyLmNmiEF4f52eBLME17OH
MKTdl8vblO99cfC+LlmtzdE8ycGNSga3uTE1ATMLHDB2v28NmP9jR7luyJOCtTSCLOhWQvHg6CE/
wbmj8/PqEQ0WUoUf2i0AQwF8ECO0zxI+4biUYuBaw+UWgL2cQV8GNDO9YeUyM+MjY/4cH+i3QUW0
sIWIe/pjISBrIoIe+lYWgNRaAVxCljTrNsijwn2GS+DR3IZKZln5H8Dy2ZOtad87Zr7m9Ke5YMF3
ffuy7i2e1mqbBlhhgoy/NmjqICqgQKR+3ES8K+znrInvcb/ybjcbXBG4Ur7i/cX1rQDM8T+KZco0
Hj4LTFhwFBitwrEc5yMJVo/rRxoM1z0dN4E6kkJQK6Y2bTXox9W4B8gqimFyfp1L0CLw8QarPYP/
M6lB94bY5gIh83LuXJ2z92CEDbhXc76Kly95mPaHF0QlbFQipd2vQCrf1nsmj5qgiuVEiCa6zWB7
G5bDF8yqPGK25YUSgpErnpONgGggTGaK8JC1lckTqvm2aNjluLx3t+X73D2ybozZdQ0dDD0G4Gxp
m9dGd/jLWHOYF54id+GGXsatdQeX0p3iCxglfADGSvzaQmn0f+g8LNashbUi4BEG7465gNqo3JcX
F0kTPDbNOrfplOdVIDpZSKI50O/DWe1QBWZhMbysaqcXP2GdziON9HUXlMvRNkruI4aNApxvp6No
atBto/EQ9+EawwvZMm8ufie4I7Qf8EM0uAJLp4RlA0JKu+2W5/HLF3ITAbox7AelLf4BKC9UIMB3
oAFycqlcQQBd55+kCH6IMUwQFO7lISknTneSQX7rmRb1vREKnyrezUiR2qRged2mFkqZGpQYkv2z
UZNnpDCnAM1+ZJYrqlmBuY9YaPq2jiWoXm4PkhVrfAywDaXX7AUwzqIpITvM8I6tJWzBuXQZ4R3z
MA4v1KdrHvb3tIlJfeB+0KA5qmTDjXxdWX89XKp8uJwiyZcI1r/wO2DDWFXHO39JsFgVkbaZUEXn
F17TE0B8kpJNhQ00HHbmfN2GZGZ1Y/G0kxUBgimYOX0oMZWRB32uG88GL3D6dLVnHQimZ+18cwyW
pibgLWCgWOtr8B3mL1FINa+XbBxXNtOBh8cjs6BWjVG034IQclmq8c0XC4/ngecWbS4hYKA4b/8a
X/eM4C1ZSaTbRyAWYTl6kgJGaaKSBGVAbGR+vmzjy1gOCLuJb7JXVtZgzV76gtJ/WZaAMcYDPDp9
ymAgxO1gkSaoPT1UaRO8LDBQQJ+JZtJ6MhmDVuwRZTf/Eio4e1HpSDPjWO4ZNI6ePnhCfAEB6OIP
2uGG456YbIBhWPMpEIsU9Ea7RTt5BDfVV8PN5mGjlK7mzAhMtEiJDADDQ3/ODMuMMS5gRS/fK0m2
v+11sM00BFCLzgtCrsa9rcJaIJGUvDbo0HE3PTOqYZUBBYFVTTHj93eTx74Lci9vPZqUdPqKe6gb
HpY6HgwfkZDwptYCt2pIETrgioa5QMcCMGzunGuyC88R10B2MwcRY7G+fzENMXpvdp487215ta27
KX3+gDaSGwcTunl6uv2IC6BR1K/WLPUr531Ad6Db4ALV9JeuC6VE7l19vQF2IV/RzmZ0KTwNLjLF
ARRxHi6wgu1yW+UfriX7OWHSf0Ty3dfZ1mZPLwtkdHiGJRGL4FDGlm8qWWaWQNcazuPNOxhxF8v9
AP1n9tMvrcPwm5234jNuejhfgCGBdwnoG6Ml5tSpf8BJradPCQTsEN8TCp89H9Jh1ohwUK7YgGW6
AxFyhgdkHkm9zueDEOx0m9I7+VSfL15kumXA3QLlZwWM9URpLBhFzsv5wy8TFGI89ISZiB2GbUcK
V9NiS7S3U0fAkM1P7e1mH2IloUp2thKy13B+SjZDMEPVux9f8CxQhHN8xG0idTlL2VFA9kPBdAMf
s5K1Tc/BXjJiz4G1hoCzX6trqE/RJxLdED3Y3GjC4TK582kohziKaBZTjKDmBlpGZoMJ/WSWhc4S
Ib5AiBlpZBsJJITTTMr7Qk1IIIWjRJC+30gs5zXjnrjaHSQSJKdol7CZN/3ORafSOm+RgmlIDp06
XbQ6JqJ0iqDEROQ9fB4wcv4mpVce6lPpR/sRtQ4Gjvp3NW/Z/7dGfJsaAU1aiV9uUCdGrK9ysCtH
W5XMogukYEby1DcQm/U69SK403pEgy5ae7SrKBkWOuc0qkK8IrKP+/jefaXm1Xk+iRD38d8nGWCY
dYz8A6KoY9iPhemfF1wlgEbVk1YoPE3/+VUNUZ2Q6UeQIeZZDm2H+Ya+4wd/Z4RstYj5MZyWua+O
xsbFYFITahjzp1Mm9oPSL3WEW9b8yjm4g5DNKfN+KP6mO7eFveaY5vOEF2yk75F8SdRLMqALwEGa
EgfnqiEUI2ab3F3BocPpoh8T1Luf+RdW6B00iWqYOz3ODFdDYAfH6l9AzxmvWvY0+4zUoLP0DTtn
xwMyvXK0DWC1Lx4ZnzvUqGYXoROtuIS4Wjj3+LbUJ70jUM76HeDwe/UuGyl5JO+An5xFhFgSU+nD
hImP9Aw+m+uegiBCkjPDtNsrF10XP0I0d9PztF1mDBDOC0daV5FKR8P89+ZyutM3ZbaAQEtarTdw
7W5FUtJ9hi4eDfUFyXz6zeYBbEixjQ0BR/CwZruXnJQ8EQv0EdEIkxK0UdNqeXPwetSF5Oo96ieq
nU/uHwTY+3Lc+twxWD3eGecbuw8FUfmXqehQTOsJdgpQgCh0hIRw4CswBWeUWy3VDO36L5kY1hfU
J2yuDjIywB0ocNmHDaMAWIlXdKDDYPgesWULdbRiNs3G9o4eEdLsEqj2CvVJa31d4N+ow20mYL6o
PaDH0T5UPwQMb+GqUQY7WVLF/Xu0yt8ewPmi2bcB1QVHqbGkjnKh2Ph8QtFzZbgnNCmTSvjKjOJu
2vyUZwQ2MoK7Ye9A+o1rLuiEIv5U5gHawW8KooEHd4KqJWpQZSBIc7mSqHxeQvTIe7j3VTns2/T1
gLxs2wwt7hxwHCAgduV8sqf1tAxUkVHK8cXJEp8x87DvoxJ/A+/pvobSsB4X8zQNLy4CvI2CmkOf
457GpuLkYeWmoxLCH+mxeWSkM7NvcPCmIAPWz+QxAU1X0BlgMuCkq3RfM7RgXF1m4g46iFa50Lkt
x/lzfPawn+K/NpBjjcxeFCb0LcwJzOs/lCS6ox1v3J/EdHY3GgPq2p5HpG5CXXWeP4NuUjrQ9w8P
ooD/B+vzcAootOHd3dlw1BxG9IZf6cN9/WgwgTvYbqT3nDyaWwePmF9dpgoOhJ0q/tOTkRrNs5GC
g4utbLHkTsP34UNfNE8dKpVmL8+u3rywBbskCrueAyrJnciTZ3yBYNne6AfPHs3vglFCDwNA55ZQ
e0ZqrDIDgTAIAJMheexWp6IoOiNLZMSHUdfzYskWD1DscSoZgRqoe3htv6y2176VeuJ3hvvgoY6l
MXy08rQ+VdhGNbMxY6FTFb1D48JoXd7jImxWEHgIGcwD0CMaaag+YLcxMglXo4xa9CPVT38GjA8w
iXPjVzWBT+Tx6QVoHUbn/WtTrfMTAhi4tnwB7ImCug0ozd/oBehSgt5CTQzkACXVLIW5C3eGjtrT
Jq8TjSViJes6K3g/YDnkd1wn+j3xnA9cNdE559L5zn43HGqUgYjPDB+bX+/uqjRcDji0M5iWbF/I
RqaZq2niDWiLCoYqLahn88jrnms9hH1u/RcggELvMphVwRM4c4FOSAiOpK+Hpw/P+2ZNoxaqAkvF
7xWSZJCoPuw7HPXN1b/Ir5s1K7rzZE9QO91Tbk8Vyv6RkKQbSDnP3uskpKZCzkn+DB4krnKgERv4
WJ+lq89YWVAv4y4dfBBl7WCt901wzse8CQ42eaJD6xNnHDUXO4UUOqprxEZuWqJXk8uIE4SnRXZ+
STrtltO4N6n9doEiSoxfcxru72OUGt93j2NqU/r3eRZpaYQCY8BFiHthTfceKhLGcchEkLo/Jyqt
hT7lIhj23f0gz0R5a8ya/R9d4b0Z/b1yQ/1X3YaGvTeznGIiHrtTMfh4+J6dbykzh9J/fZpWvcnF
rghi1N4rcXogMqC4cvEfAEaLmeSxMO1H4jYp4jukEstSR3i4UCLNl8cjtEodqhUbmGhLsWyT7ast
DFcRvVDf+v5Aktdu38v/8FY8dP83Pd3/3fTjvw5k/vVz/+aLJZ/L57XX6UWAL9IQUtnVgwVk+GkH
D2FsQPbRDzwPpbUcBCWC+Of68uHp+PuLJ//uHWhKf/0Qvw1gGtnjQ/pVrwgEWC//SFe7/33hDIb+
xwum9aEuNgRkfhkUpu7OANo9Q027P3//MbSB+Dl/9oj9/XOIQdE/38TqjvPXw0DcyGlKlTYn0DiF
FIUpUJzLVBwcA5++3T1/t+7Of4VwpHCR1TcqCP3QJ0ze6/+UUJ91eP/uu1fclKzn6DYB/VSROYjp
Ml8LSox6dh6IbMBcpCe7fcEYYxjDKckYhRZm4XlVBYxYxNqJUOoIPAXbi8MgTjldpohiGOoM3v5N
gRcGCWJw3r0j2dmquFgrOASEqT4huOm9VIbvb4wMoBP7kzrIxoK6qJY6Gx6yDzSSPlphzEiWpa8z
ps2wDrX32AgG3mWCxMl7ISpgvgmPXCRhGkBbQQUl9618+karlUCJRSRwX8fFibqPMzGNoVPCd1Qi
ub84iqvKuBVaOOMc34vHtMcZs87cI2UHXmqZpQ0vAT5YKPCEiB2VZnesZvDR1QyRr328eC+f8HSh
4AatZ0dE1ctGfAREit/OOh3ihzjTsCiCMQ3KkUnDu3ou6qjBSBuhdVRs8RfqMRkYPRLDk+gPpz+c
DKM3lJScwANTgklfytdTzKlJ6nCHMSDX9eUYF05TsqOtCtnRBUsGFK+WwUb2oTwkmPIS46yjIYlZ
M9KuNXahBgTPN35mb/ERY9OUENSdaS+ZVPmZYsIQK8NrQWAMGL41LoiyG5aLh2rf6BUyf/e2+I9v
BtJQn7gUQEjPVQ9ekyCQ0Z14VSQpr5AxUsOqs2E5V9bA3a5BCza7rc+a/dx0fGxk0Eogb0oaVuan
Uv8WKITTxaiBbGX2mTFWFijr3Ouj3m7i3kgVtG5DzqUDtWAmxliLsEYbZgjd6gRROBBCOzQELktb
ZD/ntEfDIjCCZn6jlMSQhhV4OdSzjyBRQbB+Pq7sGN5tdneKKXc9TA8yFY0VI/AVj4RtJJd9hqmc
LWNUM38hX8Ym3lNH9+YX2pO8uEfMbk3gcrXaw9TifOtbai86H7tROxc1kdfz7yGqmYfudNDfX49V
L9mNd4dulc06XQz0PhqvunqYi0IsycNdLC0hxLACBZRM530L4WBD77w7opC1aJ3sPJkrdo93dGvW
kC/khyAyk761TBtHcNYFIvrbCF6l56tef3EXaAyHeEF2h/XyOZUOEpcKZN8BzkGEbYLol0nhKq75
0/lqIFjrt0NoqoDTzRWBI7EcdKfXCQN2B1yPqSvTWjXMZJVsI2Hf3meQXbagKhr/xsflf4bfIFDI
JgRuRY9h9XNfCTzBp/hc81mQqb5g20zW5/TCJ8ZV02ef5CzMwY93MxmQfy3qhmaSHmo2lMsFDZEZ
mgyfJYRk6c7f76D6v93ITeKiMEdUsDb4bSN/XApVu97Ta4DXaCihw1y1nFsL1DN93CqY0gDUrmgy
6FVsCiCPulVIecZasFXpbMToweLBaE+P0eT3ZsBAoHxsPXPJ6qaT5zwfFoyyGGHOHHcd8NiXiNx+
DY3T3UL+lAA2j6Tj8Z1nKJsMdqc8asZq/IwrZPjlf/i+5r86B3Bw/en7iqrgTwdG/y735GvLwRUn
9VgHgRGIGjvSpjvW89ckrW2ZSehHKHk75sPRoVnbc7z9eDWDzIPVLkIOp3lX0fPRW5ozzWUYJXkM
nLqAvB0BspPCE5f+1Ytuo3qkuC+fqTsXLo3wvhkgEhMtbyRohWMmorDXbLTGDK0ZMyF8Dnn3MsST
CYTUT0cv7+2bQ4kqqLeRA65NI1nSdxkpbn/4BNMR2+x7jb75758J6d+XRn+6SMKa808XScYl7669
KI2UudgN0BjmD/f+ITUIpQEjRAa+rJ+IjFG23g88i+bIAxvOrsLlDBNs4CqgxFNz+hjWZXtfEq8H
5CMP+46QrxecQuoauWzms+biCkXGdmAwKWypw4ayT6hJxOqG+6tjUvbgSGS38esx54+LeOJul/Pc
gwL9+EhCGDTtMBSo4+uSoeIuUMMCsIrODfQkRYh5OqO/CIrowZi2X4j5yJr+RgwH2Xw997N8Tu7z
u0eYIjNrg1E6pnrHlEooX36yQIWUZp6ithk+FKML9LOI5rbsXsx+svfbmM81roCdDWStOxfCgnUM
EMJTkKTf7wgvGmDhovcfb5G4Bf9S+PzzFg1+s+UgILJoTfEca9YWedaDh2P6HOFGwIefPv3bxoiq
1c7/cGYj03CwDsgcVJyjZnhAcmHf5si1EFYItKCwzQ3DhWD9AChWudE8FZAUgIPZQ9nHB41eqN1D
ggEqQIQwu9ELSLI4vFD1woRNVjuaqt6E8z85H4K4G37CavrgNElwGuKO8QB0/Kbwrsl1Sog5EI53
dtvl2e3NCJzw+CM2n2CdHgsLkzIXMY03NMKJ5m9kz8zDx2hzDUkbQVG6Nqmqs5HqkM7iwNb3fMa2
cSCV3JxvAPrlFp8p4iY4rTPPJYlVSzgKpMn1ErI0FPTaf1grprjQf3cjfjOtel4uqaRI3Ij6QOHL
JUWeymjoIwSVwHWdjdVv0UZcOztD6poUO++5LFkXUY34jdF3v+Z1NPIsZbqOj9V+P0e7H/knwz6b
RfSKz+yj98LrIsbdAX31+L7FshtNJ24igKKXj2tE56A7ApJKJFaPusVrfp0pYKiQ6YqTzsjMRZcH
ewc0gvNBGnXin2NhIHhyyHkl6YdtaKD7v2/qKHPLKbPNYLg1PDAbGjCrOVUi5YepvuiyGaAI8wfB
izIQxXCJnAjsGuKYhaJF2lTXLNytrgBtwXuexUS+dKsOTYL/NoLHiPC1izjiDc88ITjzoNtfiCoS
BoP3zb7a72Z5C6FluLq13WqMTnZDA3WYwIZcZrKgzZO3GpbL1+l4/j5W6xb9WBEBYpzH76Dy3g70
hVP6z0BH/X8ff5bgK+BQANN/f9t1cVf/7q6LJu1PO+TDkApVVtkh0Ss+v2V3IcHRVh+28CdTC25t
WPetkNiCfdkovwDOsBgIqsT8ooJm9xQyBSFBaQ+3ABVKn5H6xzc8w9newCREpj+wUFsPHNSmSFLU
r9Q2PObv3fuRKJqlfnqIUWeqbqQJfEFSy+zdf+iP5X97CmBBr8j4u+GNL/92VFZKkxnK9YbWBhlR
pWyk97yHCW9nBpd29iqGOeRw47UIRnZJKkSJiJaQL74s89B85xN10FFOodhi5bYaukDTf0MjUZCf
9FmaFNaw/h4oNuMjrObSZZCStY2vG9eAMUnLHAkxyEkboXIEe/OuUY+Wrr/h8tn7B8AdpyPzhbew
e3BpL1dgKrhsB/oO5EulZQl4AgM49315OiYf+Os3LdQQtXTE7kZFViL2GeLzYMxa7IYhjAfrB9MP
EkRqLWB3xqckO13k4ACCYBpqCb+C+l5dbb0LDxOYH0rQZZ18dxTVgOxAd98vBqwoi4G9SvuToJVw
nsP+kGH/Ho8lA01CW7AbYezlVJvlFPEDsG42zU9giWuG3aFJr2uTPX0gZqJkJAact0yeszG7CjjP
y2OQ3sZMIF8ywM4+R0osZDGZv+B0YOPswA40pjPYA7N3ibx/zs+Q4TV1JslcbKDqoQhu7kaIHPHB
3g4C/bs/vBkOY2NZAF2BV34o5mRNTtQ+qs2GRU1FHJf34d+voF/wyj9XkEE+pyHsBklwVik+8ST8
6wpS87IhB4B9c5DECA91JtRW2VpTEjAWRoizKWfpA/He+tfP/d+ZoE00xcAYyHipyyKA9T94juEe
9lfPMbKDfv/3//AcM4nF0wekSxBDoWiSKPvbU/P4n//T083/NhRFxA1htSpysqmg/2E6pv23bhgS
yT+q8o+/+qcRJFgaNxMbM+WPMKH/D/N3CXPJ3zbY3z774LfH49V9Wo1QR4y0QS6hW1xzgN10CGLe
SY5EbCjNAk4Xu6hktI3N9UbVda2FKEHhUJMcfpW3tyaiWpPm9z6E9xxCJPp4aMhnxSFjDpBJK9Re
jP2gjL26RKENkNfLs/f2jpow1INOOr6k47uOPts6upX+5YAAEPLPPKEXPDEsrAEY7jxUCHgJfSsn
m1qknnVkpsacVttnQWoqzbGbG8TNh8wYnRlsX/bhPXAgYwoMJUVPtisVQzK2ysFWQvYr4ia9gU5+
HbWEIJoqhxPP02hiFfGdoWs0K253zI48eUlm33+08Q2Bw9v9kt82ogbmdXEa5F8TwvFg0o5/85ng
P7FL2qt7zcPu63bJ7Yc8BFvmdVeCKFFCkFV09Xk5SDmbeT+5rF6waAYknn0x5/UdLFobZzKEEc7v
eTXtvpC0k250G34OVwZdhkXhMV52G8Jv+S2Ybxt/vpjGwpdMKDKhW8eQY7qzm7Kh9TDIRtCEBBLw
CJnQ1W4YumjCXDtWlX17cl63y5oftsJ/XNaF50Jh+pkmhtyuRHr/8Gdq1Ovm7x/w8P5lXWbu9Vsi
Q6laVKtsgXHHjhkGzlt4bcbjckbAiMceEEznYUFNXDZEsfP/uDuT5caNLgu/Sr8AKjAmgC1JcCZF
UhRFaYPQiHme8fT9wX+7XS53O8Jbu7yoUokqDkDmzXvP+Y6pzaktlGYlI2DBUz1CsqUnOHybH8mb
hZXFmru8RUwe6ANns/EOWpsXwhEgkU5gnxtl1XkHBkqy/ai3fJD4ihhGYNwfNyptawYbQC2IFnrU
dMcdHprvsn+s6guyFRfBNePd1ahNTbgjPxUgXOUd5N/eKkQtVfvWF2dvfOBna5jdXIdJoaki1LbL
dXaLN1iByHBnphLAg/tmfib4SPiUbU4iOYNZ48FsZhBWUGbce/RPlORQpIqFwc1B72M7Id/POSog
GjTBEVDFg36IvscHqVhzGY4MQOCKKsWGfNRpckIxuqC+/d4pj9qjtCsMggIccy+etCsIp+Fy6ylT
mJKMswSHG1f/OPPeI9CdV/r2ZhEvrAANXboY0yWDMX4jGfvx0QCQ8GIDeHhiIgd7AftY1W4UZGV1
ugyZN8jL6QuWvi3ylUiOPiYR2m5349SdfYrDttefoGv4REmKR3r2saAQSp2BLHQVNdeE65eXVv5N
746MuSHg2paQ6boPXnIqjXSuSPPIWoUo7FU/3sqSWJrDWnhPAXoBAaL9M1YXd7nd12iLkRMk54QT
5s59sbozi4eV7Robj9yj2p4D6TvpnCGde5D3GuTKiJcR/Hi7RJpZJ40BK691fK9zKltJp/XHvr/3
P5Ls4oYfVYPjaR8dSbHYU+9u62uAwj6EP0RzAoCRDxcQXyOqBpOU4mZxZCB+aq0FYxbgLOYlc1ep
TY7yPERUx4GVeSqSVEKXq6VuOC6GxrdJzHkV9xpyA3Y6pMBcTeZi6BBqcKhg7M1hYiKr6djj6JhP
BVLBH6CR8UtBuTMi5B/zreutPWMBGrF6qg7aTlsbO/rX78Le14/FeTjYz+aOQ8G4DsU9JAKmqu5y
9lJoGA4LGqAdkVdWBgxpOyjF0Rf6STwEHiFkqG/hltWQZ3m2EMa676R6FSFNVWnnbbNmEWZcBpCb
WiTMLtVUN2xKyHj+NopPSftqw//I15rtLTlqwjSdiy+rar5p0tdcYwxIh5ifks3N+tlTpZVZRJBW
qtVkgNJAWUyuwOmXNoEHJt4hp4YlsMUlGw1wb0fmlkW8PP3tQ4coOFjys+Rh1d4l7idWX0bW9+Ct
+o7xGDWT24ckTDVZRdtCR6EdfUnR2UX/XTRES880WqgSWRo9N+0IAkW6D/XWqDCUnZLsirBbIWyb
lj4gCokOfP6EXO9QoF7UqcR4B6VVCgSEYjIqF6BvK4Sh41r+wFt9iMGdZHsF5ogJmlFD8GfgHE+P
5FRuw0uFyeVDv8dv/bdWznr0rDT7WaDv4m5uu316Ka79W3VFgsK3Y+q+ZtfwgqKPYenofEkg5pLq
IQuhq6ykdGGiFkKKeeYfH+lNdYJ7eBn427qa04LnrL8CVrjBlkpfe+3D1GjXVr3gNwIFGbfPC9/y
5J6yp+wwolErVjKzzWSuc6jRNikVecjznZI+2rmbrcoRQVTIQGR6hP8A3bdUsH+fTfGb1ePSIh+y
lj0+Y2SCmIozFPrL8JFop1fvLF3cF4CAT9GTdSqfrQ0nK57a1F0yjgioVu4+fia8AhNYuhtBHs90
7tbBmndHtV4W7t1AbF6fpPoWtY8qve6JSdc1zOKvanYIyOhLt271Ij3L/ax5RUHz5XKp7Yx1/VCd
B4p+Ddim/+GBn1Jm5aP/4WKG2PpzvZ/zNVT48sLM13K/8cazC+0DR3a+7oItGaXFWcbhfSbpjnP/
tlSnn6A+dSvpuXyQgYE45rs2mToOJpvgDGlLt462EiDD/jXlQ5lCLgKss7qHKyPWd4IXYgf3Fvx/
UTwMPcNqe1WY6/qbW6dZmLf4mfvgnUSt2vEOWB/pNbaHCtnLMcEW7D605G/M5lDi+eNrQ2LX3FC2
LuMbIIn+JRhuzIv193KV0cEt8YdIq2bY9OSTfrjeg5J+SEayrI8qbYaudPwGPgFztSV9zUjC1Ayc
k9cUP3SgAYhsrPHEVfqTkuykr57I3RRBfNEfyeoafWQjtxbJC/nwfIbjSrIBHb8nKNXF52g+pNlx
jOFV7ktuTwt3aq8Q2rhqUfuIHQa1SdUpOHSP4yoqtwQ/JqVD5AbfYmu74EPVSKqZtzLw45mJ0ojr
nJ2nZx4k0/Vzv2WuAY3NDkoWxsO11L33x4oqSUeGmQ6bMNyaNYHisxb2Wbx0mzfQFUgHkhliCCz2
T4VOugMb3kzOxgUslE2yy+8jWql1w6Qw5LzI3O4919jk9zbGAPl5ak9iniflFw0JiBUAz5qKmOmB
pFpz3uKuk+XP6egbg1ktFJpJb+TWW0gbzxa+q/HVeAruT5j0aEUzVaGl9NJXsycWGaLRAKhDXiw+
Ea6NyHEvxSm/gGg4pgQT9BQjczaf5hqpJ+02zfap1/juU/TSsmZdm8+SWo6a7UT2+kAfabgWn3yb
nTr1Mb9YNDqCeYBlOF4TJBYiVW1XJsGytKscomPgPnn42bDDmRPDEqYqxJ6WXu8Sa213i08lttP8
CpaSZ6lMnixwIGJWY4eGWUnpupSRJ6J7Cy+c2LXv8i281DmpL2jwZt1Lvsuf03e2ZV9xTGuP7jF5
aApH3SEt48wfPEovwSMSlvQglTP+9wqnTB2SFd/qN+ObJMdPoBhvXErmN7PslBHzLL1UV+9F+m42
eTXTbjiBtJsv8xnMuntzUg72Tb5u5au7Q9pMw6tF8m2B5eFP/A//aUJA3ZWKcwSRGzKR0cgzuNIw
cXzyNiLP5Bv4TmbHA5dhsRhfk4/ow+hnARXerH0N7ozqBtaMETMBQaZfCBbL13JuM+F+D5TJ3Fli
wijYPAr0glCLH+OteBbv4rlctU8SviZ9bUYOkS7/4rM10bWKLVQhc5w1zYna8Tc8b3LZ1V/O1n99
/P+crS31B4G6smbJ6pRmr+n0Bv/nbM1fEbuhmbQ9CDowoX3/fLZW4YeQzKDofw1Wkw0h6xy7aZdo
Fklp/+BsTYjbr0frX576LyM/0epURQ13pKJZ6aao6uAzlz287JmCXUnUAMdGzkRaR7O9yy9j/9mM
8NBUJM8GOaihKNdlRs0sEpy8Gq19v+YAbH7HoLMkkscCEy2hwF6ZRdtojO5hGWE4VAKNWFlrX5No
nsUqDU3bfhQ6pWA1jUzAlsTjSjG6J1mK9npHuLtAT0SRZ3CdNq296BI2T4WypzLNN9H30Lnyo+io
dg3UUOkDIbkrQchUqLpUtvaTRhVXldEhdZVtJdP7i8elzRLsFwLXdnrpDZbgrmOGEzGgtHCVtlRS
GeHm06bVg6l8U2Vmwy1u16AAgiut0+ymti8uJ8fCKD7KnMxyGJZa0F/loHokQ5aRExujEa59V3ca
qCpmcYi0yElS91hVFQuXkzTmI+HuCkteQc/BbV0oGJcuodORRKsG0kQXbwH+z+s8h54XPjclTM6g
+IxrcZZzCFWReigbPqjkuQ5P6jisPJ0GrVmWT7ZqXyNsFdghm47uRNZEDBgL5SzLyVYtMMGX5ndG
CLJWyHN31I4xZZaH9GDk1DYWvtPnCvktuIwiPH/koOcRutIYsJYFQ7AAPzHAe2Ar1QzOC618USLO
GxZyfNEuTJ9T49jsVQ8rhuet5KZzyhbNhBK+tkwNcpsuchQfBNaNEn1uh6KWIByOzBEzdFlWFnaV
Lm1tX0V42wtrij1PkRvIMksbmRcMsWIKdfV9yBV0pnb2ajTHTPpKMtvxacEkPCwA5J73BrGWxp3m
FzrsAiBZthtr9yEh723wmoOIyw9fNdd2lDukHLzF+UD+un6xmmhZl7SbCm2dVuha0lFeZkKlUGBU
6Q8qQ3DpmisvhAzPwr49pToyyI4XSwe1DAB4cYOM/T4qWYc5Hjd2v4lVmHb1QaSI1zPdiVtwCcqe
dtR336fLPoCWFb9HTU34cdkv8+SpJF6bzjON7jFB5AKjNTN3sYJGtDsVReN4OqoHIRKnExVKpFw7
ByFss5GXquhsrSBMhcp4T0u2WrpjMVp3othU1UgURL0xjKufNHxUfT8s3N71sWOMD5GRrYcyOegW
IInRw7YK43EoF1quXPjBqwJnGdf7vldkp0Mk25IQl+jx1iI5aREq1krwCdUFky5qb+KHlsJQ+CSy
u2vXJGeF17SAi0Sw2hCb58HV7XmrN5uQJkMFISbc5ESuBCajGwVErt2XuwKzQh8dmindFW9WnWyH
pD2FzM9Ehi0sJxhbnrk69RErVWevJPUeCS5WMu1YFzh0+hQ4hcl7CJ1TE6vUSAx21GAXGePVzC4h
7uSxhrQSjA+hggU0b/P5IL7NTnCNIVetwmVfs7j0vuN2xnoglaxT8/rfvF0asqHatOxVQayEPLVr
/2a7NFWZXvWfQkj/+vg/WtFCEKghVBkdJlsTnd7ft0tikmXTZjzApECZds2ft0tigkjk0GR2xamR
/Uf+hfHDkC2N50qCva4TRP9PtkvdYKP/06iPTjQZqFPgKZMKsqJ/2S5BHEhx0U3pvm4cP0WxvfY7
2ckq6TZKnmMGjMjLauEX5jINWK7C2lgXde/oYX3rGdYlVXOuNHNtxKYziPHZpfgKo2E7hhZWS/UU
SEiBAwvHDnPTSmc/FZ02zOPRvbkiFeHCMoOtXNfPiqB7ULwNwUhCmeKkyriRcBN1KE58PLRSdhjM
pV9UC4X8oMTk1uGw3rp4PwV9QkGaHimjzNAkySkaBU8SyXRONXKeCd6L3rErY0H24kzVXvs2eIly
7GaaRJpm5RT0bXQbKyyducbUjoWrnxBdHvSx7Ynj6UlGAtZfGfeAA5I28OZYdEFMmUNldR67welC
DyZhUi9GBECE68wDCSmH/OIl3j6RvJNR9Ws7hcWrtaveQHGs0gd345dCFFSpLMmB+9B7+V0yWUgG
6ykmCsIMWQpVoz36EctQYZBuP2JbKM3MqTDgGbF1tRLOl924lQUs6wa8IStkVXrfbsrqnsjtMUw4
ebo66sFQQZNA6mo8QHPWXAZiJf2qVH00lPEcFBoWEreKllrjwrwa6bw2gFQ9zMWldE1TzoB5d06C
xCklZpi+srYK7eYVw0pGfmJluI9aOg5quhaltRyTkOoiIx9UozHac0wYF0qFs9hI1n61s/13RWDq
Z512bWtjauXCCCsgIiDjB+tIYMy+klGgDpZacAAPWLoidaOEqX5NDF+65EOXbg23fZXy8CvL2GXR
UsYcaqpWWQRlvHdLbefW9KzyWL6WXkiTo8Z1UJLpUUQozTrHzPudLC6ZEh+zeNGZXuUkA3q/0teA
0hZHhTNjPoqHlFousMvXWgPxpXYzrRenyg9QUtfWWR9MujaUVLzrsoZ/N6tOZvxdaNExS8Kb1rbO
6JE4UBT00YvH1k+2Kee0BJ9laip4h7xZpyElgCIQZczTGeqMAwp9O19VNCEqje22QmeTxu/DUN4q
39j3OSmX1TVkpqEQEEKVYZb53u2R/2T0H4PQu8cy/USCLhWPKSmNjSSJkZWaNWYTO9/30VqxOKEl
hBKy25noMWx8THInjiKgZ1fqLU053JdJfOxjlyHqqLmo54+h/FllyWNVqvgXJWKe0Gf61cXV1GU4
5Nhx4qPw4Ywwui0YsyYRuugG4jj1k9Yk28pmdoBfa/Dqt0YlhKGEMSrVB5tIbsuOuaHyVQdOqR0q
UoQbmIf1+KEBIXAHIXCQbztlo8D6d9lwuSA8f9c1Ntsk0CbY3KlRrBQx5W6L3Wi95c2mlPx1Xmpr
DgF+eI7MaCMh4S5KVM+KsS7z9l6X9Xb0exJkpWhrT2SYksD2gM9KNr9kvX0tMDwVHAF8t7pEED5E
Q3LiMG5iEBOqwVlasp16wDBkuzPFyI5Fpi7jzLxmdTsnhpF8HuBIia7xfrIoqaoTluWhbxn/C8jH
lrEohUscOPZlK1slNCtrt93FOjiAGjJdf1b7dKVAJgsj+zkKbCfhAw0UCHsIhMz3tMTiPU5eTs9J
22pdpkwxMkyOSMD0hCLZoLvkUQhBjpLqTaXLp46+ZGrbdLNQ+qfmc9qmGyOjGSHZj4WF5k5nDZNk
bi3iAXKQpul4T0fmjIqh02ELK+YQdk+Xoa+wVXL15Bb6N8OuX9o6WuiZi56y7/ZeABMgM1ZSU2GB
jIlDqIJLmgzPdYoHVUsYSQAazmhHUnm2Kgz1AU96bT24BNTYE7Q1YqYkkdpq7CxjZHGmeZwPcx8V
WOe6xzoQYETQsIVJ9GwXkEh7sY7S4mnSZhcBtyJSuCblnbMEWa42IdmzzM1vNWGcdi3tFBRknU1Q
Xs3YZlQw2iounmmzn6eZfx569u4BjXmvyss0L55NU94pCWmpKf4eeyhPHdref29bwVZknRwvS7Up
PRTi2v++TjJsqomf66T/4/G/10kWYe3Ej6GUINPLpL76fWBv/TCokGzBdUZA/G+z/N8H9uKHbMmy
bOu0D/Qp9urnKslWCAnjLxXDUE1N/ydVkib/WiX98sTNX6okTzH8MRQyWVYibZmn0qsbveOUTmin
MYapiMvKbQCf19Tupad9VU3wYlXYMkOMj229NCBb9CYbZYeZJU92qn+My2AJui8ekFfb/aXzi++B
8GrfjPYIR+ajAOLnfQ9atoyGbBHEQPhksDzgNb2shxBQnAWjVc0g+UnN9iLS151Rf6RuAdd2NPdD
0C5Ko9xrXcjCTBNCR+/jg4Fp5IVcG4Sxg3vM4NnlU5YkpU8EJw2kMFt8iD5HDuHLqflikFMgS2hv
9OFdKwhEsz0Ki2hVtvlCgrFWp7RF9ecCl3jReJe8ywkDj95oP1zKkqfiGjG5Xy28Btu4ebRKxmaS
MTbL0oIW5mUrYe4qImRVz5+biTHP6Ux7JFwyvEk1bRb6ML9/W+iTtRLTuZct1q+mXGk6G402xb72
lAeK9J41dDTc1qkE9JYKl4s6bLPCfYp7THxmfolJhRy94GrzIky/PKtGfJm2EEs8iSHBJ1GMj3WR
nlq3XriSslOB8WUFlAjp2Fn5eqzBUuvqTU8gQbj2o+cGK9xXqCLk17rEnRxVi8hGzh7CrZA+OgPf
MVHREi3xyL5oQ/QShNHSHNu1ENbRLZWDUdvDjnz7l8a6VaHmzhu7ZP+ERTkOzVZVA3KlWYrSHLCg
KJec5BBtBDDHXEIoXGiMiXUhHHSt+AiZOoyMWvRQWeO6JT87asASptahMx5Fxol06t4Lt1yqPEZS
kY9BuR9kCLVK8hz72jKTCFei4OJWuw4pUdNScvAkZe/1EsNdwC9WsQ5z+9iN8ZPd+ntBWiK2s2UV
6vus6vaFF6cEwY+0csDaaXzaEHiKPj1pvTrvjGhvFNYpl5u5yqUkm6854cNDy1g3dXfxoOxECyVI
IefZStZem+/GDNlb0pAUP4bKTEvqRy+SP7zBd9Bu05JLN7KsPhiNqVKds/THEoNx2X7qXfQAtPoa
f671ysoWYheZMATpUFhuvgh0/I+d3n/19ajO3AIqr0lfRVZfEg93cCHuYw28WMNgHpfHyjUZ3kL4
skfiI/vwYDUoFYLirA7UQAIpNeEtJvualI+LVtnSr+rNwXEDHxH8c6bZeFUbuokaY99EGr8AxXWU
q+2LR8p5aOl7Vr2VHyc7PUizrcGGaFnYfErUKX3xmCrKNi7kpeaifFNjrKpeuIxl88lsSQKNX1Ud
8rhmkrYFuU2+FehKAvV9xGtg1nwwGfNeSqs09Q+JnDp0ANN/8wFfN2SMADSakZoJbTpq/80B3zIn
J97PG5f118f/0Q9nw1IVw9Z/a14rbB2/H/B/Cx02NVPVNWH8p1X++9Zl/OCJkAdM1KZFe2Dqov+h
NVNVncaAgtCM7c38R/1wUkx/PeD/+alb09//pOUNdZn2s4Q+WfXnVqavo6BkJyHPR16pYiFj3UGp
s4Rsvug39MSpe6Ej4gMUW7HFarcZl/61N2mT3ZQE3s0zqjL3Rv6id8DDwGoULMoOMuY5XWfWdzcg
cnfvyAB8qV/GX9Inzdrg2ZKdAg2v924t3R1dJ0ZjOC/EuwlUWYBaPjDri/ODzjC1WKTjreS07DKC
HuKIbz4gEnWUtfFcckbR5H7BmjIOrGqJU3lb7BxMlZb1eNGTC1sp46cdI9RoHj+Uj90lfpFvrKJI
yB9bcGqkXL60V/QyfvIqqQuVvMG37GLezWaFOCs59vtQW+DRxzR5pHeLnAwZvr3t74rL08N6SQr6
xuYfyB+bJ4X8SSjdCFZwceRbNeSGHBfI6HIOKViojC1HdOZ0SNWStdWrq+qx7rEQqsvWUWF+ameh
Yrqdt1sUxxkdwXkOKKXc0UYgzVaejvV0Aqfd4ThAPMFkh8XO2tsdIc7X0K2XdrdorvVxTJ0mdGST
M7ADaW4uPm2iDMmGBNrwQfJIz1jjFJ9kFPg472jOz8wdKxbGLYxmH90c9Q6gKjxRWyLvDVrKN5dl
DFRTOQvirXEHnmvPQ4A7/SK4eCzw4IH208jyAs9gRY2ApRoJFYT2blETOkqX/RmPSLXVcVHJyJiT
t3qfnvIX0D6Fkz7ilT1NWhymIAAgsSwC6As+UXLcpKeB2SuK8VMPUZBd2RKOdCPF8ySu6TP8FGwV
KRhfzpSr2j7bA2CRcWVwWTC75N0IAoejJYZt6huSoUJkAoSMyMDUcOeQpeCTlJOR4BYeDfzM535u
HyjEjsUVEeIWhmq3PAG1eQ71B9PhaTAtJuit/AZFQE/GRma4EST+eMFuwOuzJu4QkMP7ZJftY+AM
VAtgyYOzJLbNoTkM/UYrtiZTygiFhGs/GKrT4lb2XqwY5VSR9rugBS6AN3zmPYU4Xy0oZHPSZhL5
IR8hCHQ3uk+Ibu6F4Egyw14B0n5W4TINZnV5qMa5WszjU3EsjjaIghvEXgmlejp3Gb/3zpQKiXId
txt+CUTrn/HJ2w2HbIvuAsFLtMKAy3uzRdW0Ev3CLddt/FjHhEyrH6r56eFY0mj4byR9qyrhol5b
J7fuHFt9UDdlxxSm8ZcpeB+/IZtHMAt2AmJmTjZq56xctBRGzKg3xWPTLQ2bW0LpgW1vRniM1szU
cV3lTNYBIBCA/Ub+DhdEu5HLlZo7aY9B2SnZygWmsYzXRNpAdqPpb1rPLo0e2lfZChmHNZzaceO7
jxF01QJflrEySUfKXyL5a8CgYvuEVqNgobJZWDV+w+tQOL22ZLSuGnvRfUbDReJAW0xBGt5D7JTn
akAvUI0ApfDZcoqXkL2gi40s8GuwGL216sEWsIpFTxWtRN4ig1DeaSk5LXk2/TDvEaIYUvXQeZLB
Ne1PQ8PBABTj3jDXJd17VlZteHxd3JOZ6RMuvlPUcVEqF+Qs2VNLnOQ9h94BXFVdF/f4psVr/824
BJ3DeT4AlvISXnuSZL61PbVdfGKw10VbVvTkJp56PNPvk2F/EgsDCEGxaX64hBFMmJWJt05bZkbd
goO6mSl8zIsqWZgZ2sFZDt+Z9SeaIVUrgXRjyM32PnlriBt5v3EBiJWHjIHsLrp2GsO1dDqnMNWS
NlL6zJS/eMETv65X8uwxJIVkeI8PLWL8Labo5CW/IO0aZ8a3Xc4GpLEsSihI7y1S12AJ12on74k5
wk5Rzp4mDKM/sZc+k9kt4XVAETxnxDz5YPAnnTMHeHX2ms3ei9n7dSKnjMBvMWs+vE8uL5gH6Meg
FyDJdSYUIuE8gCtwKZDHFoGAfPw87/gmSL6/aQGtm07AiIGTiFSkvQ5aBqoNWDXqthkf0o3TEb/4
ZBff6Rws3WTGwI6BK6FmzaanTfwvVuU5T/n8PflxPm+EyUDHs4iEgdPhjEt46zvOBAadqTMG8Uvw
ot2KEx2O5oqwmggtCnzev3DN7GhXz9WdPlkt8UVi2yW0gjTMf2/bgfLIljWVFHGkBypdgL+v3iz5
L9XbXx7/U/VGAWaY1G4YZ6dpys/VG+UZ2Sa/zW2mlsQfxRutBUY52Ac0S/zmIfijeJueK4MUmiM6
HoN/VLyp4q/F25+f+S99hyr0ByWRFXsd6t1zGJN+4I2rIu7PepIfp1XD78k/cMnCpG3ngqhsipyW
3ZiR96w9a6nqSFm1NmprL8nuNTIAAeYN4Y2Y3+KQLZ4QDhp7cYjeIVFe5fHJT4H31WUzC4v+udPz
eSOYOxrqSQqtmRCwbZQkWzJyXCSturBb81Gh2y3r6KJS4hB8m80mViwEhLn6oCmsVqbMk1D1zRC2
nMcPSYppyGge7SwG2N7CqLC1mxRKH3mVPJsShicyPbvA/eyQpKVydcnd8ckLWYzqTj8MYLqC+quu
BYhXhXWkab+stl33FRJtLdGXEaoF1cZYaY3bAkddhVpD9Pq9VDgRjuqmjYF7WR3pUYt+NGaNfjBy
XqRnIAaOIFdryikZxLyTkjev0bacd+eNsVfQs1ekG1dZvSlDMPEA7k2yRYbxrmrvgf4dijiZp8x5
Z41iLuOSXUeBJHStClYcIaHwgN6bVndVJjOZVknWv8r0ubOohMdPnkAQhYgEjC+0DigZQmds289G
w5XOiMAc400hCGgnnIRwSAUtgPqV58WXxj4bNuZhIEtFKhkAjcZ3ICVzTar3MZ6QXqPjHQ6j5hRR
JDFiMJ4ZeTRKtTRBGfrJc2PbTgwLpBTx3kCmWUunIiMfB9eC2Ux2qcSapV6/0X2c/USixSo7TYEc
v2csMlN9sbZy1jNV2yRqs8r9nsAE1OV6y0bKMLEcAR9ryh458Hw06UBVSPkIZkERcGn94cuPe5Je
ChojYCN6jdfVWiQCC2YZTY4yQgFgm5hfYwKUtmQ1L8kbDEH8l/RjJVKTdLEwGKX4Gc9DMRkEmqvW
HYh06baKVF1sm7eA1n5QQHhMmm1VCr7g4onPQ31W+foSaniKTy7BPCC1naOV0sYonsas2xaYq3vU
HcGgOaHbbHsjvxiefuyr+liaBFuV3UwUxXtvkgup+HtLjVaBPJzU0N42XkxLp3nSUo1JZe50SUKF
GE/SBt0/isGPloZlEwwpV/qCXvZitMXBqrNt3phHra9eXGPEd15+8x6uc/wUajJ1CBWuLRrjta/T
RIzmbUsRghRg6sL0cv4Qq5CEesn/V28TlsWEXTZxfdGftljL/+aQbzL3/vWQ/5fH/75NyD80juOs
94LJO+f9P03xdV2zOMazQwGamAbov+8T4oeq4P2yNB6lmYr8U39a/FCmEb5p8FULE+o/2yfUX23a
GA5/eumGMvnNfjrka26mmX5ugfNAHql2w3rQyGgZFbqhwzUcPGZHMMoZ0WkqsJC8SPaxZc8V0996
wjjkdbMfA+nBzccr6j1AbxZpCeHFiOWnroEqY/VrJTKsRe33n0aBAD9THF+5ePLGroqdGHoaX9rV
8pb11BKNLXTm1XB3fRDrHYG6GgAJFRy8SFf+KOB8Z8fBAnpSMwytR32RNMa8zzGWqBgEmBHpY3Wo
8kZbhGQDuQQdDGO9YKD36nk3X1pHFXlztBgGJOAifDMRLBXobZvm1Pr1VsZHU8fNxjTsec+gSUYw
Z1O/BxpTKalcF272OMrdQbbbdZ5jxomyN0lSH/n6oZSPKmxjXZl5pb6IK8SqKV2T5kNoqMXpvte2
vUvdCOorO6HnU2sjBWgCRPwlAWSD5m80zLktstTJt6uNLkYfHBUaMIwinRX5Q1DQ0ojj7svkRbTp
cCr7GqJpJsZNXxF5FHEw7LTWycvqoLT2BrkZPbxs3jTprm/jt4LNqZLxE1edo6J8rZKLOdJjLhKH
eS9siKK61WADC0tlTC0turQ9o5D4pIU6l6p6qeP0CxTtYsiEcoBPGJZZ+dr2XwEDe85sWiPwpwCE
NOjr2AHGGZk1qnksNADOujwvB3MeVvZKAaZeENVnBOrWILQoB5HfgvwlkygNlH0q68fINma5TBh2
jbHYJ8VCNWM2bK3AhJx5zyog7LQJPvwKMV4ALaV/YTaO1I0znL3LGrEczMSJk2PAXxaaflCVSTNm
NK8eBrwswJ+YwHIxtF1T0iNwLw1XuVeMC1eFXa7jgQj1OcIod3ITRjatpIFZCdK20uK8elYz5BqM
sAfXJJEsYmAdxU+TjtIzKO8nDIw9bLweYBwYARNJ9yQSyIPNv7cItxWdMllHcKsjgBL636+urIfU
sj+3UP+Px/8++zN/yCoNaIUl29Y0Oqn/W4Sb5g8FU66OV1cImeEf3dXfV1f9B0suvn0eainU8D+t
rvoPYVC6T//Jto2g659M/36twacnLljIefVMIpFK/Xlt7SMW/yCHtq2qxOWpWEfSePvT1nP6jy/8
v9ImOWVBWk/8vV/X79/eHEIWBQItXWOS8+d/w7Rit0nkJFybI1FAnKRlo9n0UNBsiKymh0SioKBr
PTHPa/0/ffz/F7mH+5mf/odZ3dB/+WgMPtqfd49OlSW3MaqQ5kSqriyRNdiGMzK5WqKfh3BVSspG
hT8q6B7IWNCiXtKXwSjuivoV9c1SAqHUEYJtVkJdaC72iySq8aPS5N4nGu73Li4KJoocUaKPwrik
tHosN1mGCHNChBJD/CGs53BINoai0U55iLxbXYf4pXAXsajZDeAZeFt1/VTWh84+9r67lLDXiBGg
GsouywOxkpU7tzRnoXnRoGhlcrVVSzL0+m7HdGrutcxr7PBhmt16TT3PS+9g4xFRo22Y7v+bu/NY
ct1Kl+673DkU8GZwJwQB0LNIlp8gysJ7j6f/F6SrX0dHCil62hHd0VJLdcgigY2988tcWWkswcK5
QWRrLHxjSb0pA3VVEEUIios6sLVCcakmghI1+cpdqkEibigNqeCw6a09VzdclitWFWSjU4YxjCsK
A6jiJvLrqNyxx6eoLP1QYwtF3Ems9CQY+WPM1rYPm6dKMFd9TdZVJjCXpOsaCKmodwwUx40+aLY6
Jod6eo2U7jQK0m62yl1ahK+5pG+NrPayNHGt2dh2bJ/nVnfrYCBEXb/V85NSQvPqBBQ99Ta1syOU
pHBBsEfW1ijAJvgPJe9lXnTqtnlLQg3oZoz4Uw4q6pfYrVvJOOolfjsZaMRsQZxLJ2sl6NpNKCil
bynuJBRlBRFVhsqx7YiFSTyQjeKozF9VHpABzmmOHZv3eBSf6lr8UAisWqF/rGUKjRPfDZPSU/TO
zq3qpJbDUxPkuAJbR6gpA9aBI3GFzKbu6YN5NskUp0ymW5kIcNlsG6N3VCGkCOPbpK48DfVVrJSu
mpEBZ+aXCCRBh5nPsvEYxqzJI60k8S1X8hdfrw5JJ5FM77D3TJ1/GVWZfm+JB3tuBssmZl0I8ybF
wS5IPMZEqNjQXApSpbpWbWUdV3BZb1UO4WnceSOXoqmT/MbouGZqucdgjv/QPLUmrp+s6hub4aQe
huuSTHHassXPvurkPg7TTaJ0nhFbnLkHkHjDe4U3RSk4Nab50dTHo8TTTpf9m1DWq4Y1oGdaW5bi
ex9xlJMMn9MFVpxSfxwYFVZB+NHL/lPHS7QpXddi/xjFgDRqZRlXBhVRYBECM3YAi0HM2EZI+9j2
ZIqQGZfGFqfOHvaWhcLuQ/JBHoxNQqOCuc3CwJUSXnthSKVfFb7PPMWVicV8tMp16z9oGZKmznR2
gtPa1/ezTqNJuVXEcJNI3baP2zut/RxTggLxITVug4isPlyDqncUxAerIKNMYTYVURH3Kz4DNzYY
sFTHQWqcmItN02jHmCRcipz1GyoULSn7l/VQ+is0jicdARceL7qhSvJPoss4zdMojzHLYXWsmtQr
LIZPk+vLim3MRBfzTzGdNhFihhIMXpYzxhiz/b88EZY19y9rMnY0Thy8Bbb3f16TRUnOuEh4E0O+
L63XMBVQYR4Ncu8aZa4V/kalCO8agh2xWP7LJ/C3z4MfXpsn64/Pg6DRZD8bEnIeekcpNOKqKbrc
K7jaHv/510RE++tvqZk8VmWsRfymf34lyWwaFcNKvMmlGt6l5vZU7DH0+udXkf/2w/zhZZZv/Ifj
UYismOlThLgKLH/Q8s0sQ4qPntu53vj1Zz/uKv/mzxhFeLw3YGaDp0rZturnZD0nLazktBXsNhov
8/QyN5r9z2/v7y84QloSxnJF5RL+89vrRjxMXcjbC6RdDDpgxKUg8lhoyo3afY6L6OZzapsehqjh
ycw6VFz/+S387ffwwzv46ZJPu2AoxJTvIVLo0S7fxqUtA1/xP7/K3+2kljDa77/nT7ucxo91IQ/C
5WuQvKKEDRh//voK/538GyQKVedALC+7X9TnHz7MNfnL/9s9n96yr//9H/6Nv4QO/vrzv8sV8i8q
yjRmnf+j1cj/f0NNRk9bfm5BQv+eR/h9Q639ouPtwzhDkEo3F8H7D1Vb0yxjUcl/24fr/8l+Wkbc
+PNdj57/429uLrvhH25H2cwwhE21tbFgiEhRvB41Tn7TdEGh8MySkJPFWF0AI5qelYhBTFd4VdBA
/pBpuOsNNnMHvGnwNoWtX5trAeNuNrbu6Fec+aCz1YpAl3yxM+Hitkh1UaoeKjyeyYSWUFhYDNQX
WYRyGgixNw7zayNqF3NMPbl/EhKJTSMFFwijojQxD2fsX0UMi9Bq55iJO4SvHoVjlg6dTxirmK55
77TiUz+BcuUZm5c6FjaZhkpjX43Nh1gq21DqAOgyxNc5nqrhPhfZS8QkfYeycEyxcJKqXidZdEpT
QCmmfhSbnuKD0lyXWsCgTrlkYJonmDPqYFzqevjWdZ9dcaW8hFnPzlu7WQw62V8eWzm9zDE+hJ7i
Kk3xQjqzptzRpdgpIjCcOm+USEBj2ROqZV0xi58LOt1aZ4LcN08YnJcwFyM/ET0jLC1PMZqdVc47
Fiavs0zY+KfRhIktdl6nNG6AhtklxOMMC285j+4W5zmGmGMSqk5I2r2hVEFViC7SiMEGfwwa16e2
l5DYiueMk+boFugoftyb+KNIv43PaZzSykw5pd6Cx6hpLphxcoQR00pQiEX+lFCVgED6xrq5NQPA
wOxnwoT9bzo7mfUVKjCVltoR9YMj4puMPG92l3aI1kCetgGjing4WNNTIN4G1GAUGzgGL0rLR135
cI04AuXWSY/JdrcUSYhvdfwloSClIRfIe98v3RzYO5PYevThygqMx0PtmmrNuglInyM0dHEUO5Ek
3mO8JxfxVKX+WxTOx5HRs68Drtd3UdZQx2LuzCh7EItLi7zup/QBzeDtrdKp9OlN4s3NECOKUKaN
NoaakGGCHI3dXPh2o/VvoYTkAYCp08aDTPnfoOOxFKOM+t8+gnVLz41KDVaLNbFRmBdM+OybDL7O
ZFytMvkNq/dfu/5iv1JkElYKQel/y0hLLIg/ChrLKvbTz/+x/uospCgl1q8R6R/lYuLTKBKKDh7O
ZEy42MV+WH9Fol1oFsjCv80i/1iAVZllmdHnb5kv+T9agJd3/qdt109v/ecDf28SJyn9BSox5hhj
87fB0A8DIcyUix0Lvz1RAllx++Rh9B21EuOl8a0KwQfXE6yivCVLxYzQFNRLqwgOdxhZ5ngvy8JJ
718nrbiMg+E2fkWkP33yyXOJaIpt2LrhkG1yv/3uSFmqzDos+OdNhQdDNo+RObHVYYuQuPkUn+pl
ZDIuwxODKQrAtIeeqUrPdEVhylLN4p3oszmv4sPEFMZgGqP71L8xnRmY0qSmxn/ra8L0puplJyXy
ybl4JWjjTq8e2KZsg4GGG2Y/NdbI3n9isuJaSKmpVsJDWYZFotLvuP0dibRUybRQZqqUiuOuTkS3
H3RPnHQnYvrEiBghkl4+1spqgZExpcLLa+t4YnIACiVTLIlpVhahOyzjrXwZdGWhwRDJ4nQPXSVg
FhaX/VfMbMyYCWjlJhwS2t6Ynfmtcug7EIZt/qAxWxOWE2+raGgfYUkXujYfWnzAmgrNBUleQDoy
eulskAivSHXlQnnyp+lY69m24rNVwJNiTVU7uF05qIskNlw2H2tJqLclxg7JTzZZOOMGZ03n0fSa
6s1pyGd2wCJ6RWiN54HNgh311F5X157ptO5nVFOZ5hOO3FMjlG5Zp16Os01p2nuUoU2RTzy4d7XR
bIfRFdWHvL0WxuDqIRkeHN3KuKylFCHhPmcyvCriaFv3pHFTEl7mMtOoLQpMS0DzwO5L4lAnjVSr
j2G80HAMtfJWFFgI4/kbM+1DhXVPD/SdH2Kzy9oNOuEuGyFtsv93UEwAr/jKOVNiRHNt3dedI0nh
uZFGbxgBnOJOn2bfKdviDovmo9Ckew3vG12re20UD9GofBvyRyZWX6kFrX8eMHGVgKYQN5ohu06d
cl0kI6xLXFha+htb8r9yjSU3YSBpSkzHVFIdyxb2n0Zyv7pXf1xj/+bn/xCN2ZAahqpoxDUIeHDY
+D0yYvxiqZIq6jIv9/viSlZEJUwr4tL9zXH74+7WUnRJIQLMsiwtyvZ/AKCQlhDMnxbXn96zxQr/
4+42FLQkG4ey3gzWXSanMtnKsXqqS0SiJCEOGBiZaOtEF9/bQr6MWvfQEfFEZb6acU5XtwUdiJqu
8B4xsO3r1ylPRleQaIBqserJJTMhZKfGcjroKQykz2ZZUMJm3Ft5jReyokJSnPEWWPCaWu5n4vBr
BZqKVlsvZg3k2uzdqsXpqxT3EktMblIA1QHaCYFTI4KtCu7yKVHuar2/pRV+Tz2pbgoLKzJbbUs1
JkQtuJkzBczdeSzOYVgQ0Op4lVG/KLV1jhJz22TFGdbGlbDns9Wld6MFMC/ll9UqLG8NlsdMw+tZ
d5STNN3Wovc8p8t4JUY0zMXQZgxypoXcbayMDOpYrLuu2jXjVyrCVe4ITgavbem/jkbt1jhUQmrQ
/OQrUB5mg9kSjilTPY54FGcFaYwPTQkpY5pvs2p95IbuNSbkuKCpP+oRNZc6NoPtdT2mT9gDS7ac
wdCoKJcLeifZ9p11mycCzFa05c9ad+2UOcKczRiPi3UzyXvSdhSUyoK/UizVHScTu4LQAE8U6XIK
6CtK8+ciq++LqbpD09zFinmuxHaXUcElJUj9GqB3gnyFoB9Ds3lNcWAq7UvcFy2kcZy+YslCexjj
t676aBi+NZgZO6HkI8cm2I48rbXyJHYU3KmizNIzffz3Hqy5ARffPAsPgFdO16hB/7joWPwLPy06
P//8H4uORosEkFjGS8vUnp/8fdExfxF5XaxNdC2pGMl+2NjhAxBl3ssy3WHrZ/CP/tjYWRj9OVyT
5v919vWfrD1k9/+69vzprf8kdCm6PFbgImnriYWNL7+qXbA15xI0Bjq8dsnyed1htE9j7RRB7+po
gNXS6D7te2BtY3DJUF1lgaZgOQdzaamXxk/XQfPoZ90Vg8l7J5f3etY+NkNJ7HcWr4Ssz4Iyesks
ntogcUw1J1gPVqx9VYcuBLVC7rer8wPa9qUvezse861A6Lj2sXSS+fJfqyLam9FnOJefhFLPnd56
kqQDzwleh450uJrt0/65Lyn147doLazQ6qu/uMSkW0jU3u7C1J3052B+U5trZhIHDzrbmIqzMmWP
ZvUp1QvQE8CshrUgov+XsdCIVzhqgjXPeC+lBInzfY3XawrglshXiXEzrcwFVBaFqfxsyXam856N
0CMHzXiGtWKGMTiXIDkQh4eTqderonmdsGTNvgE98W0Ct9WyrTKDW8acayQjwAB/NfefKorElHGy
h2/QKfUJMWbVlvnzqL/E3WBLQ3CwxtFRom2FywHmAVYrECrRU1MtKedpnRizXSqvykRV3qCihuB2
F96bgM6bEGeTdguiV8UoXcmHPFdvUtqNOj3FiU4nbbgblonc+Kmr/irB/mvIG0O4l2rFEZqnSaSC
AouBCRVRTt87MV3HenlQZJ/JPXVoxOuZ+qtMvsr2LseuXUeAE9mrMlkrqSVIsBjIveaJ/rlmiN5m
z90yN5NugjZ4ZhczdtPpEKMfmegiPmoA4N2qMDBa4UKQYw8vh11juYjFmyJ81PmyeVwJYb2x9HWe
UiANRAz4bjzDTdUgVnLEzlTDU9OTDPFTAtguaM8txO+ovk+FeTWFmVN00TqrjbXQyfzC9AuNXwK+
brUjjGIFkAjvxnk/gLctGG1a9VMJkZwHVmbSjRvhceQzWnT4ENEkpanAao4dsx4NVGFgYgDphnWD
U2/gAgviZ0Wha0qnFLWsb83AGEe8COXXQAg8riCyVZuQiYdE8D4q7jt5pPb5LCGDyPAroqHa80hb
8YXkxLxVQV5F07hTMfzJYb2GJLHSDHIWpOhMwRtkzO1xuy7KhXVBYKSkYa+4K0l7lkW8kmHjWXjp
u+mBEbKtkXTLCabURuKZ8cfAgJTnkzfJ7Grzq1yVe/K+q5oeLc2HMQVmzdCeixrUWrlP6sDrzWhd
UOgch+rGTJKTNkanXj6HVUkMkbxCx15c0kk/pMdR8u1Zmt+00NoJVCsOQnATZZq3czzo9XdUqIcB
snNFp0qlJVu/L/CzAeAr8pe+197roLuNsXlAvdy0BUUMxAz81NXl3m3Tdh/53Z4I7mmiBFZryHGn
E6Uq6nFGc4tIvUjMiQo89gF96HUFTCjbx4P4keXlrsF+VOf1OhdLSB0Um0r0PnL7DEupiEZaHr1b
IcnpG9QWWfumJqegcvMK2alMtbcKh0ykNMqm1/AyJZ1ABniIjnqnXdWqaODqUVAp9NmzQCOdP2Of
nAs1cKzhbaaEyM1UVogszE95B4I4YzMlyeYjHB6wJy3TbLVl1B5+5lZ3FiKfn5lWzRRt27mj/qmC
0VrRxo4+16kY58ci/YLYYYeReR+V5sZS0TV9KNNmdh9a2l0sQ70W1cgzwQj0BKRUBKkqlTdl0ZE0
glFtKpuh5xOm7UWHO7r4GWVzZNzeExeKq8eW84vIWLKcIZLxDxX/lFXzOUyUj5BOBNAl+K8kOLNW
wFNkQvwKdoGEvQYZSsXKOQ/cobm8JgRnC0AXcvkj1s3vqbJOiQK0YxRtTb6fwkdLybyh7NzBpA8E
XIgpzM+hzkzVaI55nniTwAwUpLeMFyDmSmAWzs5NbljLMnWenaHMtohbfFW6mwJnaakgHa8+59Om
+1bplquJk2jxizFBmcK+Sxz4ENVEq5Z5LR/8WINVrlvxkdvkmIgA+600YQ6UwHkpw72sgu4Nw/TB
D8cdm7GjGUmnZgSpBqA8Dj/mfjrF6kgGLqexyBSeDYxZYefvlvSIFdP+KGiXGeEkGoJvSfC3hfie
h/HeLBMMVDA/MEvEQkyaApKDJW+VBnkOGKKQjJeSQ60uuTB4SFrTODrmjiylzgBjWg3hbJW613fy
Z9uOoLJaWylIZMf6QcxZMarswgAPOkl9MSl5HBTfzeM7cR7sdqJqbKKbnqVGNaMPsaK6CraLqj8a
dbtRe6JqEqeEonVEqKSBxLwbsJcQfbAwrkdB5xGu3zc1nbcGT80EQLXOFV9BpRxEllRTgOuA1t2Q
FpReAxpTWsp1/CK9Vlb7mWTa3jTmlYgNtxGjkzznr/D6GOq3bmZg4i2NJ40sTyy8agqj3opHRAwD
hnhTOIDhNaa1ahA3E6E2pEblKrp+rCpqXzDoSRns7pnOpuJhnrCxj+CxO4E4PtllXF1KgC2BE3kw
fqR01OrhOmKlhVWdR71rFt+4fNbaQKIJYLVCEpuU0GiNjs9OgS9ZHOGfYhBYLGZR9yamZOTOlXBt
jcSO41PCo32M34XgPcY7GeCioChSyEKunSvmCPjr07qLaQoVqLqFBxCRkxbgYaaIIgGyeLYFTmen
i26RP+TVSTOvWTDieQZfodP3mtfg1UZX41cuNGSa+5Fa2OpZET97IXUsQOYYqKGFIDhgSRn75yQF
c42cnTdOiJ9omL6isKa81LRr82GClwnkt+fhW8k8ubEh8pWDSbQN/SFA2FIQ3aKNXmDWbB/k7qQb
md1F2nqg0mZcGGIjrrn4hSM1lrzGE/vKTeZrPhIS6/gFGc4rDbD4gMIv/10DlWfm5XaiebbhAd9M
1zKizK88ysbgTWyyKjpuyFusrGzyDKYo42zsUrNyJbJXNdMFg550Kzu0zEUZC60g/RghZT+LJT35
roRbCzQ7THIvx9ceE4mTxMlJxQRTRQItloPe8J1Ul6E4FoQeR1h3NeRqDZcBhotafJFob0Xea9gc
cA86Zfw28GUwwSAM9WhakdtGmDZNgUVjocdvjYZMXiLT5czEiNP1AO+pxinOF4LjxE4awVGWL098
r6u7xTqaj+qui2WKCPY+tF6zggWt0rpdqRsF8FovocJVxzoD7r4mgsAhGBgKVbw51+DUTIehvW8L
aNqggJV1qHbsOnGHmDhMy8ukPCRWjhkidQ2e5oQ7RUjj7YvZcfv0n2ZHn6D/2cZfKTkjHUd/QIp2
quuzEGMBFa+1MF3y8M7SqMKCfGzIC94lW/Y2bqr2nkR7oTk0XqqzaW1AKu6aivNBqO8rldxmSLd1
5knlSyw9TiAuMX5sMiKvrfJZaNWqGNW1DFxc5VKPNQhgJrnACZcHKM5ixFXlH+Y6/cZQBn2zcP+b
z6zE0jk9gmHDCUmu6B/PrHBQOEP++cz6l5///cyq/6IbRMzpLpFN6zdR7Pczq/4LZ2Vc7RDljF//
2R96mfqLIamYvS3Jkpgka7yh38+suCtNWRYtEvWmJWv/WUBd+htvxo+/+c/Wx6yPkkbRR/jX2Qsu
m+k0FK6UbXwo7XQ6HGMmsPc/fFh3f+O2ZNr9l3Pynz4u5SeNLheYBI7DEG0QVZLqfRZYAWj2LMnJ
1k21svrKHqInmFyWAMJpJCcs24q+GS1g2p0zh3d5gdtPeqESvpHP3Q47Nao2pdskarr2zcgCSgIF
LyyPE9A4o3YESjjR/CfrqSJLXREqmW0LH88EIz079PxvF2+gQzpVRv0qJbGJy22a5KdhPIfDPss/
Kbao+yeJP5k/VfONrdDaHZzkKQYs5jABxPW/SOltzcHEVzYpFHBj1J3cYIZ7gYN0J2d7pjlLjR9Z
YbBcVLiIXkh7Gn/POMPuFx7W2gTqXPuvQcHWzBlqtmkUrXwkHFJa7b3ITxzo11R7tw+krfqQwwIb
+KG+qn2Ow/EojhyZ586b59LTUnSBaGuxDw+spxKAKAg/3kQVPyezfGxgq1u0D+jaJSSdVHWuATVd
7YCslzzkFLfsoi0a/YHVFWAq3KuVZI/X2OFT0vkL9tY+UQZGxsW5Ul4ffZDlaSSuk/BMZesYeuwr
FkQHEQNSpV3CjPoo1OdB3kjDjqrXvXJfbKS7peGjZpKwEUTX8EvHQIQN4ktoMBxQtnJsjwaGAeUE
0ctlyeU58J0Y92Sc1npO8M1tAPwqqBj1VbTW0oSvbwAbMhOIXpV3xbGhZY5ii+Yq7iRrBQGoFGgp
PvJFiYiYIMFLwO8ruQe3Mq4U8z4fcCj515U8eiMU/eic9RcOssGFPPAcbyqZL3erjBvzKkpXgNkU
coUwcBweWPngFguM9zrnm559OwC3jEevSuh2buyZgVRNjytmxGEjsKGW3NS8JLSjswzvFYOFOb3E
w5dIvwMHv47gNoXFWbHOTMe04OwktJc/RrYmPgSAARTFgwQXvkWdp02vcXjkP2qzGZmlNeFeUp7b
r0lYG9us27c4hostexHzUlG4s3RJO4xZmowT2y4qNxnV9YdB30FoxJeIp0+zlfixWzhymyS0S/5W
hV/22jPDohe6s8cPEYjvTqTZKHII/NI+u47WyTl3hJ3+TOcDrWZGCjiAGbw9xSBfPUaQtermQNXk
TQMyttq8sPPmNEHt4GpBjr/0JuKwy0Wqhkc+ORB1Atg8jMUcULQZwOVxim7Wc6xuMZyAWbvpElF/
uLAUGqBYjDj17oaPjuE+An5na2giNdtw2z+MT8vM/XWW2T3vumJPLL1GtF/N78jkSPiqK9AUwXl+
eo7frXCbZGeVr6mD3PoomG5B5Do8zhGR/umIEU8qvd4OB2vTddukPBqzykEjWfenjurS7A4PhBB/
SPoJFYQ6AXGkLoH9LCVv4i0JNu0G+LKuPlFWEeMEzldqfGZEOVTbxPqM4ndiK7F+6cN7/xlQND6O
G45LYvgNGIxxlwKIApMZcBa1VuOL+gTO3s/sGj0D4YKFAUa1o297YEZeFe8jxozSZzCVDmYeBqUl
YTfTxQxaVK5GBwnFzJ7lFAXtgCKt88gwVLZI6zE7xNpOTFxUB0HxaojFyluyuIqv9Ch0YPuRn2Dv
smPj9XZIVxkIo9LtODiYQAhYfEnMMG/ljArpjgopDiHv/k1hW3Nov2P10tNbOnii5Ur9cZyfM+Uh
VklySxvxXub+c5naIHc1BhJefGFgzLfKjQcwed6b/U48iOea8z+79mnkrVxIcLbm1WoxNN2P/jan
JwHLLvKWpB3i7KhwaKvWuGRRCBD4xsmeBUe3MJZ6jb5pRU8rqSpCXXDm5E7hUNR+y/rObNjL8g0D
0aZdVvPmfX9D7RTeVc2OO7d8U93uhYRvTqNS7b/g046rtc+YWHeq6sTYPDWOKhNNgaTks45DnNbq
/taZ3Lc7mnNia11T+Zzsw2jnF5wcnSY6VzKRTk+ux5XEdcQsiKzreKaIjc/C6WvcwtQ8nJIAlstG
y7dtaLPZBAhDZTmOAV9/kyyHrJXyMFJBYdhquW1rO/DdiZHxirZbijFY2VbKgT3/wqTc5fi/38Nr
TlX9SngtvFhZhXfpbb5nF19cQnPFty5ddGHBD2jPPJKZbXwzE1FvM1C/FUndpeR+KuCPcxRdiSaW
cqd7QXDlDFZzpiblXNCStrxuRbuVw768woqUbJrGQU0ICPyH54mSkydiRfSRtSknZN2eI68QHVDR
0biZgh1cFu7aoXfwf4XJ5ssHEgOwRT4RhM7f/LOZvCqs9rTDB17xqT71Om0Ip0YiibQ2a88Sbrh+
rLdCclVlpVpwWNZ4B6rcVclVRTfODnQDK9BEICwMdzJtjfcTf7YdFs/DsB3Cjai7uXHOJAaB7CUe
6v6kkwU2Tvl9/2J8tmtp07/3FDC/aPtZXEgxgoHkvBI/6GlehBFey86aXfoOlDWfjweYrd0HT3KJ
MMKdfGhp96VnoYVf+6BsfadeOeEpeCg3o7NMB/coCvoVWryXvzO54zSmc1neBRfZNr2JBmSqWPfj
ut8GGw4uDtJ4eMq2+FnXS7U0lmVbeuzOnAeil+4AgLK61/fGffos7rt7gZnfnX8HjQ5FkCCdBM3r
xuP2YWR5ep65DHpvfsSXW5+EHYZ0i1s7XMWv9Ghv/TN7xPhNPc+7bBtt8434wReUPQ8f+FjSbyRN
8TbdJVsSC9oO3ly7X3qn0ieZZiYuyPKxf5yP07Zy0910n+4A+byk19aLPd2Jtyzgd9OeKOVehByR
uLUXOrUHykKj0LNaib5NzxIsl3v5pdM3wXY6gNxkQeUmXKMSorKwNtIgvmRccPF581IKYvJwgkC8
pW2DhwikERTdApiSf5Wg9vaMX4xOtflzzceax9qjZr6thezgY08s7eEyXQcKVD9IQDTFvlxSmtuA
UI7pmlSjsHFE3Q5pFrGF5Ful24Zke7eR4g3MwLlYhyBlHw1liytFI5K3BnDjvyRszvb9XlQdbnLE
VvixO+1ETRHcfC/O+W7mp9JR7chrnlkoPnkmzpfAE07ii3ZlivSAoHfomE+UmETqrWTdqLXiXmXb
NdkVoN1zul8WvD0qVM2Y+Fu7DmB92JpAwGGniS659dkwhGf5EyM7rPzoK3nwD/qh4zlzUE71XoAy
NOD0RwJHibFnXhadCgP3oXgO01VGdo+byzylOHDc5nlW0W43s+SVlR2oDnjAVkfB39VLwRrPzuZk
oc1eRZin1qsGXb9+5CrjUx+IzpvrggyGxFKQ7mPZAw5XUjTs70TRTa27VgBOzO+humD5weFv+Q3k
7tKLb0n0oYsuSg11cCsfbfmgw6EFThBSIpY0j+KMGsNQ+DvuNi3Kvcb6byDocgJe6ew3ER3sYNs6
6FT+bbxMObTbb4PAJZPwqd+wORh4loJawSFQrQMBfCI6w2apLrVn2RVBGm4Sg9TsxgQKcUl3w1a5
qPfNS9tCdtxblLAgYzxVR3qUaIIPDqxx1WjzTen3JQSfb+FN/ixJ9gN51tyoBkZsy/C/a1gPrj65
ArwEnmhbf8N2gPoBfwDsvG0+iFHqH+MjYhoifR9vCSsRfKJEypA880MBf3+tIgbmjoptUUGi+1qm
XwjFXGo1T48Pp3wT6CHU3FJbjaKXfueP7HH1j7ZiCMWQZiVhOoMhBqHmbFKr4BBD6D7oBoOqKF26
DlcjbWHkilfsqsiDwkgi5nPxlevScpRmXGQOH5fG7wVSACatx/Wif8wPCpigl4CdmQFi3JiOtHTP
vq3RoF7s6P/q0Jgyhw2QQkKFwClN1jDOavdpAVTlsCQgVDOQsdYIq/vqeYBK5SCR0Pnlonplz4hp
pKFX1fyUJhtN9JLJ8/utVdUrwjeUuI/tSmFHf53uonvYVeQS1E/9PkHqRcaHT8QtNBAuehhaRngr
Y83aw75kCmiId/k1WunFyL5kHiZcIjYiZkNYuZsAF62qh1HdigE1xisThlJCfok/XaY2MiAqVPcP
CXFWehFR0e+5oyZjyyaEFcJcy4AeP4uY2culkihAthmcjs2dAUFR9jfTC3Fv7ZkHWaRcVRFuOeij
EDHd0Z+K+TGGr/OO3keX8OyNV64CcMdr6KGloxx9Ec6pXfF2o/WTv0n3FSvmYToHB67mmVg6rFIG
zQcolBySbH/T7nq7X/4fjjZYwphcwUz3RLiLtKRKl4oZWCLSNXcoZPJCAYI4oK8UYo/MfiGYnbx8
FwC1ibt2Ov6LeqAsQ/Sfojn6Yj0iF/prz81P9vWwsIxBm1PiZd/qCUtiTmEk/reW8hDmZsOq6T+C
jFzQnVIc0/7W0MGiudSSCHQXV47JyBG8SjgQr8Je5kZsWJeiPycz7uYt33XMiFbmgGQj2R0TGsDl
R1JIjGxP/kPyyCRQrezSd328kjFp7eV4kD1y37HAKvKWJF9fc5Q/N1z4lNilviPFu2VI9igbHkLv
UiHDlmY9wusO7yjjWxVM4jFW5/jT1wR+iGismkOcbvwngP/TZtiOnvIIC+XF50qrV6noUOsEqWLV
vup7eCpWuWycYHzcrE1FOxpMfqfn+xsvYYa+sMMZmUc2XVypvK3mAzpfGJ2s2qnXgzXwwLqDDbjo
7ujWfPmZ21yE87CLL5BUA85+gw1DybCp6fiXL/KvRi0CEkv21QQeDM74JxFIl9Rurscg2jTJJtL2
1bupeEtP6mdB0Rwj04syt4zw6bAFdrBZmGW88/r1n9/FQhj669X0w7tYrrYfwhD1LKbgZiGWD80h
DN8k9bFFya22A6WS7/2wY6y/Cnu7vbEZjiMmAGzNjzSgrEr9Mn36zOv54sIHKbnN8q4cHyLfqxSK
Sjikvgr9v3xmv5rX/nLt//FurZ+ufcoBxLJQ+Myw9rfzaVQOmcH2qAM6VGIjgcTl71LpK5ceDdML
4yvlQy2V6fJKZilX0w3sOqG6iGzp80eVUltXuKqs0xi/VMgQAbC3qd7A62Henwg75Tu6K1Fx1P/H
3Xk1N26lW/QXwYUcXkkEZlKURFF6QSki54xffxc81+M05ap5nRp391gW1QwI5+xv77VluzA36Ncp
QQmmOrIdzk7UOGwYrwzuWTUydQMjAC4Lfp7lyCayEpxlty+diX2esU1zEpqsLR+j9ACxdUb4ioAx
HLviHAeukW4ZCgdkWzsKWfARrPLiuZtsvG9JcAykp2WucpKaQ6J+1bT0flqvSr5Ozho9lmfRWP3z
IbGE2v/DIYG4qmJNX/xGfz4kkhjcugScY1M42CRqN3kkyXGevAg8Zfk43PR3w7Guql3S8rNiQM+c
+wWP7Ul3fH4Z22MEUkI4pY/Rd3j7bDfMM8/M3JpPsBTrckN+5sgd/X2ii5KgKwleOGVWQAbOLl4a
h+CbTWXOngytev3nVyb9NfnDkbOY7clUSkzJCSj9+ZXpcW6lWayGG0MBLVroK7NanUG3tfsKgURE
eHRAw8XWvtMcWV4zFxmzsz//6w3+n3TQmuAAFh2eAhmC++AX/vCO/4eUGNmBPw8G/sPj/38wYCpg
F/Ck/UvDh2/wby/b8l/wt0GnwbUuib/ibn7z0Wq/8BwUC1sdjt4/zwW0XxZvmyRCw/mVx/BfMdd/
nTD86Sz46zP/y7EyMdad6ykRNlNRs94CzpnVts4vi7UJ9BXtHpwXY+gcIJSPb0ZUuLM6u1CxnJAa
12EOCC4z9i1p8Qx7dzIpMdSEteKzb3/tLLp/B3ldhoOd1w8jPSXca+T6s2VKl27o8QwrxqwQuuxM
PVEeodlN8klRWo2Vq0FI3bfxUzPsULqU4FXExdEwQ6e7Vczd0CS30F7U4MuveWrTQ02Wx+Iqp7wI
GUvGjS8S5YdZCiGwcyxhjY/T/E6Wsozpu5kBien0wX+rgFK5is/AXPddyNLBG9kvzu3eSF4LlJuI
wl6psfWgdeKsRJ+4j2zUwhsi8qi/WTBLgzhDchrsfi9g+I/l51I7SizPGq9sj9P02gwPhvFUb/BY
cJOzFcMlq1DcePfQKI4sAaPw1uaL+YbGW+GLyApOJJaS8WcRJSuZeJGFypZAlRQKeyK2W8dPPnmG
YJtNttymtnUlmI5aQ3fJFkgrNXjKkZATVWzKm7FWhBdLfqgblgN2/JpxMd5au/6WPVV0/Eo74Zgd
xh1rvfv4QErrIHjVNrjEJ+EBry1GrBA0Gnl4jC7+0Uh2JlvgBkUvULvNlFEAXp7F/aiu0h2gtaRy
og9aksX2Wanv5XxR2S2zqebVRAYzVo+esJotEglDbi3MGaDJlfsRQ1C+pqRjQ8Cv2mAWEztXEbY4
fJ3lOSpe50YH5ShxBTPI59rKUfEmN7nkJ75hm5/CqyPtwKYXh3lNfGtT2LSpEjiAACkesov2Y+wk
x3SziM3FOrkPW92lu4tvlN3okpI9g1qGAw08GSzP+Fn9HLg4nkz0k+RLtqFkyh/ii/oBRXn1/I5+
uUpXFwgSzVrguVyZLCBLmM2OHZ36md+muxQcxyWCWHuxJPyEWChRxTyZe4N1EffZuXzQN8/ttYnJ
2NmZjYh2VlTQmV8aVeZaS++vZcfIjJgSYe8zhT70FFuz+j6xIXW7HWa3feEYNlWuDMzLB1yycFMf
JSSR5/lcbdj7fmvTTsazwRFn3kRK8wR6BJdDaQH7l5SQ6DPC2Jiz6UNyNtYm5tCeAsNzU6vYIaxV
geLIvl3ymgDrFPKp7nOsbX1zI0XQcuWjAhfOqtZafeqVvWg+FIHdWR+aZouptcIWNzAFacfnvLkJ
JO/YWIRrNlatZcva5zx2YKr2vsZOCF621l5bwLVCex3nM1ee6pENoRWU+2FQHRk3B2qI/y3qEN05
xpoTFhtpvi/W8kQ1AO7jBWCLj5N0ak8dX/WlCdXl3ncPtfYB6joSDuFhjC4sqKBIQa5jO4sw0+sH
mQZD5W0h5LYDASA+aTBJPl2sTBR+vUP8j94MrYWPA1uTpPyyB/vnmyE5ur/eDP/2+N9uhuIvmkXD
iMqPJwLC7fb3u6H4C4WmUN90RuF/SZVwy9N0AyQcuWgJQhzrnd+m5BDeqWjD+I31m/si5ST/TaqE
xdFfFoVsUv742s1lN/OHfUIvloNfKom4KVjq6fuu/NZnRzfX7JlGRgkpJ4JT7VBPG2kzQnun7Bg1
zHLqzM3AQ4cfsM65ufXVQzG85SWQdKRuWWQrEQOM+QAAANcD75SjA+fwl6pCOKKvFXXyYF001Nt5
Vf1U2Lbi8jWIjhFBZxF0upk7sZyu8s4/x9Uxqm99jxG2/hm0p7jD5EO1d7EJprVY30qB5TbdH+6A
924ysF95KQTn7sAzT3kUdB2aCibtocNHkmzlgZozxuNwI9dd/2rSB2X2h7Rlqe6N0mXOQGYH6wGB
Ky96AtfrLOWs1exu3oW910W7EteWItsBFOkqQzMyL1XytbSHRsRlOWfD0RmbzawcusbtOLsWhDjp
Rv7OZDXv08fsbXimkmKmdsEmJOLGbmwDGd7Mm3FTeOOGkVLsIBgZaEYf5Yf+Wn+g7cBpxGYOXQxq
5cW6omW+jvuQavfobVDJI6+e0N1QtbmBdnYvEClfhd/WsA7DnbAdVrbpCG681T3hHD5NP9Ep3yqu
5hJwdJONv0NhddWdvEve5/vsSu5oq2tmKWtMim6xRtsGqT44ZJ8fYYU3PZ8nQPhlW23iBsC7CSqW
8GDv5ofZ3Lj8QodDYZsHnIxIR8nFV/ZswdPqVZldob0PuExJXPMRAIODSylQSuJvWbMweCK5bFXO
lNs1n1NXuOjYzej6wbVh+MeUpnKpXbf6qzK/5bSf9VibdjIzJUPb51zoR5G40Vr+ESm3Rw1DW0Mu
7iaaxtmQu5P1TRu15WbmLdePveS0ydNIt207HYQSj8WZJbMz7w6C/8qRO3CzFIdj0J+BiayW1vgl
QURPHfhZmy/uMEXAYh+ep+8MgG52A0U6smuEQ2hn1p1pH5/ZOwe3+qx+d29Nsmrv+kN+eJPu0r25
xRfrboajnaK3sEWlzWDlHv1btUPdeWgLQkbriPndvE5OwjnJAfy9BTrzJeGitwcOCA2nFgsEZqZL
dNMQ30TWbOGDL3hK9DD4W7m+wmiSruoTCo7uu+leObKIlIyTFh8nNtUPF0bMyIlydIDNKAZXNrC4
qFcmK0KVWFe+7eLz8BE+xKgyw6Z8poUXnczW8n1+a62TUrvKvPUfoeDq/m41J0vRvYXztt6S1Qe+
gN+F8ruJGjDH8J3K+JjkGymurN3lTPfVNd0H+rex4c3lIK6lNQvsZZkoFAZL1wwfbbr1g0dp+pFi
l3YzddqBAB6XUe4EkchpxieSAUCYCNJKkFFRyghIrIjKT3bJHXel7EoaaVzE1owxOS0vx2Lbyaup
vVdbhmsZpRGmly+kcloJNvIn+3mOMvkePUWag8SJ21D7ya+a7DFITV5NeTW0G/qaEgQkVNBUZBDN
gQ2EzNZE6tLvxgszwmW4yMkbg1IV4AluzIP6ilBrfXBf16KHkQsN2dghWGs+4a8Rdv99AnvM0pt/
GEsoQbJl4SxI0CKgilGGOD9F5O9Neg0YPoNWSGYvhEKYVIcQcyGLC2sHYaWsF0aBPHgpiHDJjt91
69wad1X9fh24WAnvBu5vzUkTKJbxbqZdGe+cXj2FIoVtEzYG3hrD05Jd2yqrAefHN3UGVnHhGIRL
sKZ+54Qp1H7mXxhZFt1qP7rBe5TZVn4ugqOabXskbAyGfvsodz/pcCyyI41NVfrUprwl3mQQkdFx
bGAYgeeu7jlWmo6kySr7FoNvYFbDwFRaPemM7TAVvCAdl8NtqZ3YiNqFnoBL/8KYkChIWHuYVffF
8/jCkZXkwrliHV+sTHkdYkCnlAfUw0xgrjY2vflMxbRDVCZx2CqxjZnLHW978c1v2TOXMnwr5B1s
/qKJ7p6F0RO4pfnUQdeMtbcRDPWw/hZBpu99xjguGMgLa+HyI/HUy4y78VRWXvnC4cA/GJeME3mI
rwKIGHZmFG42AAAklynVkYlRSoN19RlwBq+Le3CoPtsdYZMscGZG5E74o7I2k+OnDstO0nFjDL7r
Wx1F667Zl/fyWykPZqbZgf8gptw9heSWj1vdcvUyOWBj9YLpp3+WmCyF4Vbjj1bZh4b5mT9khcQ5
tumeujXCWOUgA6GSn6XHbrdkriUbCidrWUIXBOph162i/ILHLGIAyKGW79kdM8ayg/f5c7xr5+mh
hCD0eWcyxa2Qy5VwnikkcyL5ga0zMhj/K736OX7IHhfkPNP//ps/PHG/sPIjN3Ryfv/XL8BXbrij
PWZfejwgXGXn5XHtd/zw2B7b55Y+YqzcLPwpQg3GnQXYmo8FpAadHFDD2QGVD5G0ynekDZT6wLvd
SMw3aRhjCc0+eX3mWjxAD6QrMHDGK5c/RpmJxXFOewSZIg4Xv/aEhJfJATbStrVuBBwQi1cI8NtK
rQ+pfsASOw6kL7YBiwQgLAx5Uo9bu+ufzKv2KjzpV+GgfSlfxkGz58fhobxjfsNTV1tHAhpCdqbd
DY+WB7+kfKAlg/4Aiee8aYUXjamG4eUQ2Ntr1myoWxoIqlCpTeAH2MxTJzOj1gmYJe781n35jLiF
r85fcf2SfrT5bLA6CL6CZtjg6EulH+yI6900Neea5QaswuKRRFh1xqmEKzt2+nET3ClbPSUvCS6F
j7Y5t+olKnaYs2LiPsJKvM4peOgAAyJjfrTr0jNnl7Zz6d24iU8x19F1b8CzYXhufJfijr9EJouA
rUPexOI9prkKdnn7XHOWQ5FuAKzCSV9j7l2xsw9PY+EMj+pe/WAcpcQed5g1BQ2b4VA8DeqNS4H0
Ezz5jzFDP4DZ8Rq9pY9c0JGMndldUoaTXQQPNC6XF4SJeaFM0HVKRIKS8eyVy8FY0uezT7F8nvD4
MaEX49Vu5Hxkh/Y+3dWzv5G3Md6mecXEjeFRcJAZjXG3XaVv+RtQWYqENUry6pRZYsyyj82g9ALC
NceTl8vXqL4OvoaL8HHCijdz5/m0IC06+tl4oNX+wXrwz8GlfI+JYx+H9Fh9sCzUMOvNjihua+HI
OpvxFlflp+VHu+GlAJNL8vhidRQHAY0pt+Qk6GcJv4R7cW1OmB0d1bFcuAPu4FF03q0m8nxMRd3w
k6VJ1dvdQ7Kft9Np3H79q1+i22sxRhBXCjZGv2kYZ8aXSt9ho46/8+FBrF76GGfKKqMwJNg1++bF
2sYYFshcsY7kQV/S6/ya9huEC591HXwEyek28XHxMrTfJkut5wrZK3W0b0bWG3IgTPF0h08orNdZ
ZJPFaDkKq8wVIWREtlGt55vg1Se/2YqkGR4sMoysFBcr/0GAhN6eENYqiMQvwmtbrfSXpf9IdOpd
Sm+FMq79F/MDBQZ0wppz8ywyhJ+WMwH+1zpEs+BaX3sFVykG1QSnWIL5BCo+5ZnFMkXrNKQOjNZI
SlJfiC+ibPEWYM2b78xMVm0jPRsYjYZR+B8miVmSTDyPHLFM5lmhl/Oft8Xa4i7/s3n8b4//zTxu
/LJAETQc1P+mm/9mHjd+4YuA9Y2l8ILuTva+v4vEfLtoiLSi8dxQkP+4LVZgGkoWO3gGbzSf/Tfb
Ytn4e+D5j0+dvfafd8VSrUZdMOEXr/v8SU+G0zyOjzoBYLcebwX1gEqgbcTA2BaYvY2kOiVL20qf
XTMuOCNj5GrOb50+HQ1tZn9Z04iFaIue10dnLVdVTH/pR1Vqz76AAtRJH0UQbvxEvRaV9dKZJ9JU
TjlxRIsEetKgeow0AxPOYLlpb6IhZbhxWB3oy9JVjY5JbumumH3o6nwWBSp5YoJ6dT/+DHyq+OEw
Vwn1QA65o5cgnDjyA+1Vq1Mca11+luruxVKnc+OLZ6UD0Jr14qMfjzd1YGye9cOH2ETceJWWdE6V
bsO6f4/alFIDHFOhX+B4IKo8dkBX26o+R/KIWGtg/h4rTA01lRnxUDCWjtgboEnnsfSVNLjUp7xG
l6MGKKkxsUrh6DYCQ2BdsMOcLi5shFY0uEOm7IecQfjERT2p1TP0V3sMQwbMYbBN0luQYYWSUOUp
gmDprXoCq+s6Vz1ToqDQ6G8JBIouAbgaBamnZ4FnNiVL5MEtgz6xy658NXuTLqvkPPQGvQ2LA8MQ
Uq/FH2uh7GYxe1BCPRLlvRj7iBa+gyvL8cPSZUI1Qlzi/wBX6xb98Eqm57M22SamCRnjhBtVNTSU
XYpu0Bu7ZGKRqo7HCOzyvKwVg++ofW91RDqAr4lAq2WP7d5P2YRRjQp3TC3gtfl+xzKs20G0H9fS
XNoWKWJxtA6S6X+qKunPPN6mhGhq+VvvGSzoGV5GLYYfhHU0nQXTkdtkb0hRje6gHYZJOs91eFDH
yBk06o77RBUAm03vlXYWUU9UQ2sJt8/npmT6NzI847SjjQ7jWSMPNDzjbzfWFly8Tn8LuZgrMd5U
UGEpnTGUoJC3Kzd9RbBNC1JiCnUgYS3qtlFeOWHUh6hBjVvl+VbV1NehY4lljCqrIdNAM4m0S+L7
uVeFGk1zgXRI8+Ycqf7JMAqsLDFtLLIbiNl1DrhrCBTAdGWyqyBFz72xTaDcJXlDHxjr1UjFvjvC
4ewWbYHM1UkLotY1gzw8c7oZGynToQD5/mpIwWLnYU0Hk5FdpHKiArPIPqa5OgNMpVx75N3s+tRL
OEuklLDc1K+FOCcu1xLs06fHtgwPghLuu6Fi7t+x+2a4HE/pVmUjUPndSGhOjUC0+EhFKqgPccAj
M5Se4JuPcvKezqAGC1giGUTbVvj539VjFz3UsEQL3RTSJOSyf77xqOJf9Nj/8PjfbzwkkqBfEV0C
i85f8W89FiY8gEqGoQxEF/DPH2886i/cpgyFUBMlUIuM+/uNR6WMw6T+8ze45X+jxgJf+4sa++dn
zuv/831H1ivFbBS8gczmMLmNj6l2lYzvYNNvKbxxjU22mbfthQx/YzLc8n8IPXfvdPmFX+Ru86f4
KYyu1a3p33Ptmrxn73NBdxM2fDyZkyPdk/dO8uLt9EBB0WNyy27lwfhsbjyaYkqcP70tPObQF1bG
uXX1Y4BMWJwUCswyp99Wp+kG8+OTCI1b7Dov2lcnktHbycm3WIUcyZ0P/q4/8Aze5/m0BCSvrG39
B8LzQoCeC89wNTFyKtfpXdhT8LjzH0Bb18ohRQraKecUgZL2BZ/YsLevHOER7+qWsWhpi0fsgxui
tnPgjZRErkWnucnr/KLP69buMP3oTu+KtD8iaW6qh/rcn4lx7JPNTEUkozhnPISXEiex6GCRwirp
tlt1p+7I34oUvxG24B1IlvW2aQIPXSXX9glu8EV1YJs4ste71rk85Fuu0Hyl50rHt3Q336u34UX8
qQ/SPc7WqL4m0tyIMFLbhcMGnNdUH+TMNr353t+zzAYvsbXu6WU+ED6GUsSzCC++53vBRnF9oOsU
kazMdBdsomtyqg9t52Xv4VMq28mJ/dRWdjJnEW3ld8A922jfXfNX6VBeeJT+M+OIWU8OHNNNs648
eiVf0Y71Lc5I9ck8BLiZmwPX43Xohq7lULX66G/w369FttAtA6vKTrzGkzbLf/XdwfXP0o9/1nbV
FoP4TnRLh0YiR+N4lElLYUF0+wNysM1cDskY799aRYXGUGtr/BLXIU2coDmf2st0Ur+Nl/BRfGVm
cNGuVII6Mw7IN1j0W+NY3S0ncPpzd8WU79IyaIPW2I53FZS64zvNXrNlT2HrM3jWEzEzjD2be/Fu
kGZlCFsexk1c1yso5hFJ7XZlxh7D46gkwbPrEqcp1lmJtpo7Cp2gKsV4LKtWnxes8LdgG75gf9IY
zz2iwjOK3HTS90BMhOKnHaZcbdriaiwdq75a5LGbA7PmmS7kAwWSGrgW5tW1CxNFBIsCDDW2EX3j
1TJAMNnpA4IAQY3PbOlCtGYAnkv6B2iCbH4H3tDhm8Ft5Ucfn4P1hS2MTat4rj7z4jYEtk+7E3PJ
fZvj3Eo9FfsporCE6qviu/TPRQW91CN2sfjw0TXvNPAUX6z0ImEXhup6HtnHmqvoTaRPVXokov2Q
/XTSrr5PlOekV8F35/AqLAyKZEcwoFQAkzBZXLHllH/yflF2UmA5kCLiTSztZ/NZn9YJbwK6ceuF
NDpYzdYgYpDU9b6Ec1CWJyggs7n2X00Fbu3OP3cHdWaf5/RvfbE3vEXWQlwVjmJtC2/miuhw6+DL
RXEt3+fSwXuBts24cgNBQzsp7an9SPqjT2sOWbFnBUkMka7q8X8R/20Ry7Txk7gzMYog/TDM12Hc
aTqz5xMEgnwrtSf4K9QIB7tuCR619tRvuaE3KBN9/NSbLo/lJAFtm9AG4xrX6Jm10Mm4ElkW+w3f
gyA4qLY4evorLRAxYyOHT4CszQUl2Gs39UZknh87lXpJ+g6cy87MXcHaB70zkcqgQlvE4Byeq8Zc
jcFKll/4L3xLcumIkOHYuOrbZZtgw0uhRXNjbo2TLKz48S+m4WRHJKtvZOX8ksTHNPIscVoDQwIw
aUvmlQVaqv/o3cFCXB1EjNrn2T/3MTUTzBsmcy1zJGZ0sXYfBopbiGHtcZKPeXYoyxXjZsWzlhLw
9Vzc03YJ+2Fh0bLjiE6HHoM7MVXIKeJei1JkNGs1DZuEi+ZARDutdovKWo1M7nZNptCKo5Kui+yz
vsjUw1nkyxy1zMZEFIq7PnvqI+bRkM+XaoUqGZ5CBijxqxo+ay3M3cco2hXj9smX7vUjwDUNJ7BN
4U+t0zDIsVOcRGOj4O9WnQQr77xhkKB4yfiiTZpjkXmQ8emWuJrTx1p+Umgbrh5mA3n6py++q2Yb
ZO5I7+kuFd9kZmNBQZxARxhnmFD0l1xXmfmFngz2gGLr5GvpV5LtKS/J6XqyejCqU44pAzR0Wn/h
Xlm/l8BMh8OIBT/qPSU8mvcIJEqSufxIHUUUSYJWuQP/l3kDfKSdrDlZ7+Frh4o1WRl/3FuTfYBc
OBKZg+7ugxQO1ScAG8GXwCaKnyXKTLFuRtLbpezlcFpavjtoGtvormKzzUe740SlgjjbEukIbPoM
WIZL3Znfa+3E7KYQ1vWz1rx1KiHVjY7XCE6B7I54Rr5Zt8triBUPqCmxI73N5kugXQxrPTcMHgKv
Nohr3oAbWDwGzfPNhOb8pkJOANHyKB3VvbwfqF7+4Nq01Y5gk7ldkGwDitIDqHgqtvSveI0rneTX
YKfsz8Y+JBrKDR+XI8L+ZTrm5/hRu3IWPC4EhHqJN9JqXSWHYj7NyYY3rnoVyAJxSCOheoY3r41j
tOZLqZM+sG8QhnX3Imyjc+i03vSoMf7pbPJ/RA3MlfPONncV7nzsviv9ZDooVl5OobOxi0/5fJ4Y
vVHOEjLpvQzbBt7K3QdGtTEoZrxoqEkn/VFuvfZH2Vme6s43Yomq78kgK96MYu2LGPdX1WPFTMJ0
KjiimExiLgLurzL+uvsYPvCYzFSO5/cgeyKGvKrfpOd6JxG4TJT18Kmei0N1oDNrq+zYavWEvyBx
OFwWi60leZZ3ILZpH0Z0r1WIoPkW3INP4AmTttGps6lsdN1UskP5y8f5DCgS9zOm3jd2ksZSB7bK
fmC4wgnioKTnyo5Vh73kimveGjeXPW1KD0Fho09b8uQ6mDEGFJa18+PHANcW4up61JEi+Grwq2E8
3wYhQ5D2O6W71l8nH5qdlQsQEpM54K+13uAKs016v8GGW8eZsSuZ8JJLLPcy86jQ8sHYwp2It35i
bxcimGjKG1l4CVHeeFSYCIFkJXYXY7x1ORvJ0BFCqGtYWl6bX4fH5hzcBKzed7L0nbYSPT/bh/6O
1xjz/iF182FrEL5WcHjbTxqSV7SGUeD2qUmUof06z2AkaD4uVZ2uSDxwnfzwBPnx/I7RZ9h1zCY3
BOoVTFJrjDL1nRnggYGWB9fHZizlRfNGGV1QZuj6/ugIGx6Kv7wA9b1VW1beDL3WXOzoAD7TS89M
JT9XzrBj+ct3yB7h5/ruP4fqp/YInrFxWgJ8N3EFz2uFf52PANUmdoj/01WEZilCIosWsTh7lz6r
nyT7LpyGBKqSrqZpi5wRP41b9B2EIhNzEePdjgH9o+pRrh4ci+ISSZ7YvdeNkx705hpvVe7kBvKE
TTxQ/SB1llW7hBFJdi6Sc78rb8kFt/5eqVZaZ4/xV33Ekt/thw3J7WPzkzq9BzTTRWRxU+z883t2
AWRw6aL3NoHSxFlL8uknpdJop/1wEXPKE161BZ/rJsNXjeCs76DHl+1Z9vfRbMtEAuO17zDU2Ahf
vkNIXr8OkoOtI0SXHVbGZZTcjjAA1qe4OBic51j8SyYZO36C2d/wTHf76DyAADGrRx9XXf4e98es
2aMrY3RkqshkVPUorFXJI3ZuGuzKYNOVjiSsUgZfBa73gNiLceHnaN6AjtNrl+hl+crMOC9e42kM
v8v4Ihd2G+zG3kEy5x/UZRR2Y2teU68Uvvku/pVH+ATmp0JwU28J8jLG4UG9sBlpv5rvzcekvcVH
gVH1c8Y5wLL1hPymEKRrbV7U8pK38l7ndaDeczRg+iLA8zpyudt0e1gHex42jx5JaF7AHBNrXlnb
+hn6M8tYb/lLeSbo+tjGUMksW9z4/8Nodqgk7P0pCkGqxmis/7OgbcA2+aug/bfH/64rLIVwWLZ0
aWH9LgrBb4K2+YuE4CBreNShw4Ir/qOgbeq6hWRtSP8ygf2uK2i/GIoO21rUDV3m8cp/I2hL/0HQ
/tNTB67yJ5uXXPRS61dKvcmD4UOY+q8sDX4Cy3B9A+sX1bnrpZBHEAU7DaZDYxFMExLuhWgiV2Ua
3pVI2IYpaNo+t67tBCatm/yrMtT+mqZSYlgaG+qkhkCchclK1ybQF6A+QnUkukSoXhxZlbJoBnAC
JFdwGq5PkR4w+HYnyIOWftO4vYwSNynfcPuiIvMWdec+lN0yj3aS+S2OX1kC/6LxN81IpLns2P6X
m7lWH+tCeh/wBhd5AUk7+SqSYm2WmceO8BxgzfQxkhrSySynpzGHB2dMtyFUv3WkJ7tT/IkFjn9U
RCRMWIAHrh4sz4TxLEi5G+dpudbjLwiSIFFYBbSod02QXEQqlNNx3iVEtfVy3MetYK0zun4sM/22
zPAJ+ztxPKMks6iy6B+xm+qs34Y2ICASfphFetbr8o6OPBTbsp52RQjjXVey/ZCVJGznOTwJfnFT
RP8QWuERnRrYBYs6Jthxob3NjZWv8rY4+VazKWlcmwXhs7f0Uye9hKpxQ1hzTbV/r2iNDqx2l6BY
FLW+zpUXRXuK1DdFF6gXqfBc6M15EACBoIoiZk9MCXXmC93BRw3vGvhYk5tRwE1Ix5YwxKXVzxhm
67THqxOtEHCric8lJcCCnxorfCw2dkexYSvuZEZ3FXNqrRfekrRxh6LpqF2NL4rpy+4yVTB76akd
iJ7Bh8UEJLJllozXuhN+WmHcG8yM/5d1UAm0rk6twhLTsBaZ8x+Jwwpy4Z8HcH97/O/XKwjjlmlp
tLwvVGF+9G/XKwZwJkKnCr1c+9sAzsSUanIJ/X86+h+vVxosVNkChg4LncKf/+Z6pal/taWCRfzj
S1+4VH+0pbYlhXkj1bMkej6stAm3wRSRuGaalWURt8EgpwBY2yhN+FWkP+JEnNT3t0lVeFyTjgYW
jlCrd5GKjoGE76Qy8nz0UuXKtk5ityTHK1EzI0XM+gfWaBzHQpHaRSYfsxDQh5XUn32fHsYesbDD
h9o+L7XkjL4lgEqFyqnXsatF6a8bcTOOCAZadFA735kp4i2N5toyBdE6c9W0JJLZN4VG42mx8MBY
6JMRHamA9DTWGAnlbp9hImvlkVOqXtyDOmHq0g+zUyWk19LM5vUgswfGwmXmEYTZBNKuaE63zsxc
BkIXIWqRlSRcKE1+DhqkYnxcM3w1taQ3I8K74yunpg+rTT/m2UaV8BYt2ZCJeG+wF1I4gDK0vNin
gCMbg61YBJsJyngpeAn79pg/M8DBoyZsy958yOp5D6PXCQn8C3W5iriyWewqmqncl6QVkpB+YPWt
DwTyLuZWroBqAIOzTCwYVvUph4tlbS4zR1YX57lKsrrsWlbGQ343CmL+tYy/FEfMbJ4LC+au0jGL
0odrngsr38DgRBH9NDSrPIdNodBpoz0bnaf22rGgNoFCQJx/EDzlmMSdselMXMLWQZhSx8+Ea29o
N20gVN6xD1Pah77VX0rcAnWVXdqWfGNuCTCHw5chRCaCOjgl3XWUe9agC3DJsD7jNqTRM6XmBpMj
7fYWW3cwk4oR2UOd7NUI/VQP3iewm9VsMFha6BxwUSkxHSWgGUL5yPT0nhrY+2qYrYzxOpixomnZ
qhSgTbPjAhk0qST0RkqHNW1r1PG1ZaTHhRb39Edn3WTOhFQ2b3Lz2TO4UsRLEj7R6m6rZrDtgcio
Qet1y2247wH8gMjAgxwGoFrn8BlbFEtbkXKm4TnBCTM2twa8EcfSRmlHewom7I+vqgF2YHEKIY4q
hsz9eNkDKkfGMU6gBY6u3cuObEmMNafRDhpUnlbXYWgGq5BGJ47ZtVqpM4kXPGNaj2IU7pRU/0ii
fudrT1Ws48wI9wkobWrKVFtKu49CUkzcqFBLmx7pyhcMTHyT+goW0evrPnsfU8CYXAEeg6z9TqJq
H0gUgAi54MpivZfjZlcaAjYrVD0/fTAKpIX+1tU0uIw+3A5zFh700fjKEW0noTmLvviUZ91ro1qY
sNRXILBbKkm11ZDMn3ofkt6cRKCPOh7VQEoorpH+j7vz2nHcWrfuCx02mLl4KypQqZQq3xAVuphz
5tP/g43dv+3aBz7wrWHYgKu6uiW1tNYX5hwTrqLt3YwBgaU6dm9JYB/9Stz5IaZlzKswiOVunrjl
4VqNwne4vFs79U6pnz2FefRaDNqxiOXi0hQ1GJkeW7yvuaWSXrq+69wGK35DPsw0NpA+TDmkvW/3
ep1ttHjcZrrYjVp+S7oc+JU5/jQMRM/dzyKLcSQBhUms4VGOs2WBmsrGd9w1PiQFAf1VM/P3WteR
Viuffe6D7zY1NInSS9yAWs1UAyORguwzEPi4EjWlfQz899BH2R218IEQ3F3TTEXObrymts8bKuvJ
hNEx6utId3ScPn7prcte+lL0BLVYfdDKauX37b02fBk9ADWBuNagLRqKjFIkNTaFim1clJK2taSY
8gPedMsqNuVV6pud1Q1bRat582kF0OKsPJp2uh/i6a4sGMa36kGRTBIe6RHr/FkLi71cDRtPWK9S
Hz0qfWAddBUFwmDlV3nQH6PIc9vxibx1F/y87jR9EeLKIqqibOVX8lzTVS/Gt67AvoMFqLdO+ZQk
5yyd8Ov13bJv2Vj5qC/K8qJLAodgTwkaVwQVk3de9P46Y0SXRmAh7DEPnC4MH4aI9f3AfN6zh3Ws
+XeSbntLls4LPIgvYUu+uqUUCgDa3GACC+lBlFgsFImm26y0fosX5YnD5jPXxcNkIlQrMi1YTUPx
quT6c8TSry3afVd4x8EsT2bsv7TJ+JoYdI56sgsTQXspmnw76i0rn7S1nchgRlSSq1qWaEFCAnVF
cR+NYiczleB8N3mZgRmZDUB1+S4FpOApn0qmL0Ep/4zN6mfkjZ81cHtNv/fZ5E/YHScEa3ZZfgUj
zA+zutMs0MNK9ZRXaN/zOFgW3fScD9KF9INdxrbE4sXWRvMjiNDRZ6jA66Hf2ZU4qUO8DscJ33Dy
jGDivpvVKkYYI+VOjVddlB/kXdiuJqXX2JDIsyzVJ6AR0Nw85PHBNgXPIQ8BC3hGRh1PdA5pjpNw
KccyOAhsC0YaL+20f46ZfvZo5tp22muBCcN1wrFYrNMuhW3MCE7Ez6LtUaFXuzEb3pX0k6N62TPr
jGdpR1+3j/9jJxoIxCSHKJ7OA0FfCZ2qQvQdB2yoNJTZQ+QfwJqvdGYygzlssha/qI+GL/SZjmQc
0tFGEEvn/nvL3F/1ra6aFI84uCk8/7bMFab8rcz9X37+P2WuUH4gIVDJwgQn+ucil2/YcwDu3ONj
SFbmHNzfKjPzB84qknGJzvxPZfzbe2X+UBT2/9iQVc3S6Nr/SY3LFUkN+2fowbfHbXxzIhdDM05N
Kwl3Gqqrr9bnyAuzpy5o1lln70c2DUnAJd1U676YjhZu5GXfIIOkxFQXRmZu8mBqUSqFL2nCFqRk
0BXOMKAy2QelhEIZuoSV7tLOOwqGjgabiYlciqz9MgfSFmXlo6HnEtYT+akMMfVFI8XbSSYpvjnG
1bNfoya9VV24icQtQxXbBmwj82cxT8GsZJ1CMlCaB59ID7814dunu4mNHYPG3CAW234U5KuFOcKt
3Pv0fePNH0nimnzmXBpDA6CgYqVkwVJjRw1tJBsBLMMR7qHayHDKAv9JRFgi2WCCTDnWE9dl+Fal
8j40670kaLDrU4wDwO4hhUrWno/9va6dw3RnAfsjK5HADn53Hr+tS+sB70UWTJ9qe6ywlioj8vuH
sIEuw8Refw7rtyg4CxLWDLW5msqI8OjdSBhJsthJOwwBzCWrd6mUnLSD7mhlcc4coMMLlG29PMSV
VruVlK18NVj2tXpT8vI+r9RVxcLF4tghXJII+snRgtHJ2ZC2v6ys/t4r2DOoBgZzzWcY71k7riXW
ObnYoULc1IG/C3yAPwHHGHdIVcZbc4ZEN2l617BZbNrAiZtxVQTZWq14+PmnHHzKNTslDFDwRCnr
yFtIp7U65uyTIYVWH8wtKiTMXn+nhJmr5O9yYD/nkVh2BUILxjRW5S11DboLHCm2UG+NUTmlfx8I
lmmowAsUzSW9D/YDVRcsxguDQOnmVELALyESQczpx01U5msvwN/FXSIPYEbwXIEWHVOYjnD5Yi9f
Z558FzAXkDD9mPHVtLNVyzZAcFnx9mVJgJVa3xo8L4SfTgaRI0Mr1oHZTpX3rCEuCfehbRxyBXdY
sPAxWXcsw3JJWdYpZqE4dgNPW9c6pXtuuznI+IAYTJ8oJuLx1iPvNTjwd0ZZrhTfPtK+cPtYWy9N
L0moL0sxXscI45j6njfqWvdNUDXT3gaAWRTDa0tgpmx72wDuqWZ2+6mz+Sy72RivTQnr7jhZJWii
u0Q5MjJatYG87I0vxJDkHlAHlYn1c/Lw+/iNf0ck17OZsYcNcw34CqxbkChU7ZIjw2CVmycFUK1g
Pz0gx7ZJOMSzUsfvA8JIOgnGXOvEbFjKtOrkSL2Pbwf5fNWzRKk3rf8h+QrOnOcedYHVoWaoZWNj
96/D4KrlcFTtD8sed3YXwU5lsTbhEYAUW8u6Y1W5EynNW92zArbg+Cb+ScnvJ0RwPtSh6aOP6qMA
lKmEX554I52djbGyrmfvZF3t1MlbKNQTLS6hmjHRHPBgTf2JLIO9RXbCVCG0CTIHHzLhOWdDpUn1
WLwpMo1YuqwCem/5Vo6DM7X1VfLRjkwNnKkWCWRwsxp7Q4KsY4ni2kbkjDXtIQLdibYYT9zEbIwG
ipkemYtDCSmy2BmR9myO5raOG9dPsm0Zmwg3DDqUSN1VKPAahOvTqDwGYX1RE/kYMeH8917NiL8N
aEbwPLhCDX0eE/3NBEr8+gV/nUD918//MYGysC8bhE0JTZa5nv+YQDExV7lnTQCg/yGL/76b9R+m
AaRc6MgDf33zjwGU/gP2tilkFSw5JJF/pgBn1vTtcv7+zL/5osfSF6RTIWgZLOQ0re3tLDM7FD5W
C8KXd7XISEsrq5vMFMQTCE7EKmoMh6blQ9Qwl4PRQ677ZkbyEW7ugPGhZ8HZDtEpxbiXg07zWOu1
Gbq9bJmmMxH0KlesnjkybBzOhl/gdr1JSHfH5F6rm0UgbyRz9hNz+0iwCulEC9ASxUiSMiqGhuVg
BtySsJZ9wwEcW+hs1HLXCrf3P3zppHWQkS0PJCsHpL8u0Rs0NnshEgNyfs/SJGyHq73kMOGJyEx0
UjC8E1lR6jCTuZvTkPj7homAWX3w17rG1svY8q1Un4UEHCllPt0grJ7I/DRerYKMCxMFENgvVevX
Sqy6U3/XGXCbgtzfpHJ6L9H0GOWFe65cjGqyDFkrAHVHntDvKg8LHcHVQhK3Pi1fwckz8bHMU22m
h8A0bzaWUDKltEXR6diI/XTfpeV5UuEh4PI/ZqiLcCBsOsYSJszjfgrdtO/2vVwCgde4j5nj1z0h
fJ+mf9MaeW/nFlILGpZEVRF2GAe59q5JsPPZustRtIqVtzLUHW/40MHaGVxTmo3iRgWcF5rUTxvJ
kM7l/PIMr16vLRQhsXGfR3W33n/N062EIsEg1CoB+5ooXB9yxmFoE/zRa2siSwVOzkRiI6FsLA94
dSuOFqitiNVpBwYxEinqSWyFgXqfmGDuYD5P1nCNZf/mo0uBvSltbfpfEBgaIhTWu5VvPBVW/CFD
pxwLGIEFW1WD3swGo8rutxI3HZVTXSKuNA86cvh7WYmJ42nO9kySm6OPSGrZyjFSJczF5E0MU7PE
J7oUPTNTK6qfpRr/J7Q+mTCLfi5yZtuqzN0q19eJ9I45L8aP3ruo3wy4vwyOa9OUz8w8l8bQLxOQ
9YuyiVwlsb4MpguLMPrIdB9MQDvFTpzC1O4tyRlNsoVo5gYnbRRplcVEUfsIimSCNsaUl3vSS2kp
Q+8SGuNBGZhLxQZFRhJm1AhcEosScPQdXbE+LAMGdR+D+kSm5AcdDG/QhoN/VtqfSam0S7PpLqrM
GIiuxT56wTiDMsCalModn8+tZ1vXPEW+N2nKLhyzh6gP96PAcB3S4iBJU/jovqtIJ1riH9WUPexQ
7yHjRMVtZE9Ikq/90JQU+KUk3wKGVjbz19oKKeDxdsUs8Bvj0Fq4qiZAoo26t4kfLyxiDOC6F0r8
aA/jMpQDDOvGVuVDT1SR7qiCh2blcBeUhOeVNg+xWZDjNignI/1Im/QMo4JXPygYMeE6x/TQ5r2P
ITZBadnWu17z3yJ6VSO5ywoct2lzLNlwK1Z68AdAO74ZkbaDzIu03FHJdyzwAC2ix+s1e+2Viuub
4kktgIJL9zLD6THLXzKiRN/NDPRnX/WXQY0xMHQoQ+XsohvmdlSDDcXlrjWMs2fqmhurKBlN7SpC
61H4Vu/ISfrsBeWhieN7M2hYKsrg6HUkGXYHD9/TiIuykgJfSRZuPNy+toTjQIeM+m++trmtNXAm
rKNVRbcwZv3NtU0TTPv712v7v37+97VN7IdpEGZrCZBrFuv0P65t8weOLtLHf6+6adN/39vGD1pp
Vt3m/B9bhVryJ6CJZrEukk3N/rUf/0eLI0X/b+7hr0LFlGXDsHkw82LpTzwTQ0g4l+oqdm3IHrui
SJ261btDHZhOXdiANUbbCap3b4zPUg7mMq4ePTEsozw8h8GzlGr0oyBAWgFQsH7N8mertc5lNW56
47nn5Vh0AqpBRG6Y0yvp6AyBhCJrVH4OsBF8m1qUeZI+Sifd8/ZJFr+oWfHFTpvLmV7MkFlSGfUy
bSJnxFGaWjqKLv/a5LLbcPYrBd+j46nLxxBObJWq2ykokcyHwEOKcjx3ScxzKTFwN5taywLiemAi
Twq83s7OEE4NHrIkhCKTxh4+1qhsLdZPNIMKcBLrJrXdslTbZwnakq9+TanYmeZAGm7IgwvgPYC2
HcfQYS3rlsatVOVHozBf6+gzbN/HtF4Rd0d/AfK5l4+xIm9IZ9tkE3NZxVhKY3BsMuMs+WS/+QUi
r2C8qgQPTSb0MQJ9YCshjI6blVl0d1k1rNgLb4sg3vQjMIKCECdbi95N5p7a4O16KYfhDEuq1Zct
wBCVRlFrMXkzXT0pISGjY6siupXBddEia6WFr5d8PRb8HZiTbtTY+uTIW0NCVIqVBxVFkoxHHGkF
o4CA2ICHsfd3Uq2kL5UN3AUFUMuEwq6eIr74ky3fzF7StGn57z1KKOQ4QoQwyKXVKdT/fjhnGbNl
5c9Hyf/y87+PEvHDwoGjWKAb+bFfh8LvHbTNpI2rUtBzmOLPihnzB12IoiNm+R1s+/8PEuZ2rMhl
gZvzFxpJ/SfTOWNmLP11OvfXJ65+m85FuVwZUc1nw+/NbZ/pH7Y1fan+1C9yDbd2QMzVkLWEKRDJ
bVteuKSObmp9HUf2JbXV1FGMjAR5ghzIk9EtZPvVULjhyG0WI8cNkqUoiOyRK+KrCQZIpq0xaiDG
JnbSkfnG2meRaADJjYByRHupegkymuo/jJnvsmVBjAttb5C7aBXI6aftNXuZ8soMlEuIpH9qOPhY
S9k+lLQxrwdoY9M6ICdcCf2jUnb4IQpmTndBGtLCW5vQD9YyoBufFaqRyMjT8hP3t6sgbZ/i6NUm
BjCOmuqm2iySreQ8ojCXjcMo4aj32hBpZvUcljKDrfzYmsEe6nZDtGrOpqkLdsLuT4rnH/q6OuR1
vo10EGuqdmz96b0LAoK1FWj6WmqvkrDHBWuyQYMRp4UAwmfoQ51eR2O6Ybk8Roq3oZpkXxju4qBc
qGOzViRQwRJRoBrL+ymTr37NmpSjKEtJrjDqn6kpPcRpGK37UneZtR7jkiW5bASvRd3fc5mcRTis
7Awku/AixpdsHKLQPDNRIPKhJ5ZAjVk8NuOat8LTEDPhiZVL0Bko7wFjMfUZRfMxkZvY691PO42Y
CiUaqQ5puZWkyiWFleQ82RqqadUVSf1ZTnAnCgTSIVmSBaKfSjuLZDrT4q3g9m6muH419J6gF737
aKryZBXGWyJ3K8vHR2VOb4Hojj00GROFuM1SIWJG0idYTaWQ4EVsG9qMYegefK9xZKCr2H1/lvp1
QkhLFDBw24QFPyxuluqxlu0kX5wNXs2kUlVK1h6HyQignI0L6Ti4WOS83UtZcmlqEyyO17t5m57N
nKkeVtZRKcgDsK6yGXyVJkgRO9SYXQUHf0T5FMoHu004g8NLjZ6nUvtdGqHGNTDEJBTlizqK17zG
wH+r2xQaFw3hbGVxbdD1GgAKIpTx+GcJim0I/bAqegDFk2lLQx4JP+7vIUUZ7F88nD9a/KnH7Fi0
DwKZHa012DCCBeBV6SpiLvojFjuY2dS+NCbVTB4aJRSkg9NYjLeZMM5JV1ZcbSX51DPosoRTSE9B
up9XodxbzpB+asHcyv9kIP6V6h/tOIsgJpdlN9H1gg0b+QakSwUR6GwMcUHGogkyDZ6U1J+2vQWn
BTNvwGQNjtHW0KajMVhOOlafLJWWhYIjiSaY2Lw7wyZPhfHuXpNqkDbydG10C8ww9JIwQPPi64ch
D54VuefzFwGr6BwrehwhTPZw3vF9Lw0cgEOfrsUccAEwykRVPIHElQMMWgPdaSkvFCU8WC1fMzBs
wWsILQCJzP5C04Mjat03srXOmTOLoiU1QuzBW29Ug62trZJQoLu5AEof+lsczRrOd6NaqCSVpErE
mE/ejMCkjJGTQZcGbPBlg0tOOmcAkfKu3Fmhtx0M866IlQ990LNtX5eIHHztvWY5Edqzkb0llgQZ
S1Iazv90KjGphWpTs9iv/HnMzlF5y8FXVCXJOi+N3TTEBJTyQW58mMxrgS8q5UWRZG+jNPqm6Oaw
yal5lsb26LfFmahKoPjdVqsGDrUMq1bcrMdYAeEm7hPLZrVnnHus92ZCPlY+OJmnXOqY9hNzgMcc
ln7Y3qeSuoZX6ubkH08ppBMVmhvi25H2sp0MNtt8TpIUXIve3MWZ7iZ6OjhRY8PVjIiLXRX5EQXM
MitlVrhAR8uKRXBQrQOb0kxmuGlkvRui2mAy6VrleMuqgoxR+9pPp8IkSKssWaFLeH5UmkUmO8u6
8Uh1QCgjefBpAj6KYoh2RaM8mmI4cSJCIQiuMunPyGuCZR65XrBVM7EvJkJHUP0MuecEhCVFPQtW
/8HOs3uLqnIQ5i5J4GcrhswQl9JWITC08OKbP5nHIe9eRPBiEDVQaAE4K/mpCuPjhDhcgptvIW4a
8/alG6pbZMT3hYzIImrE2lYqDpMaS2Ah8tXAH+8HyaZKoo2stISZk3TE58mq2ueGDbsIovvQRGUk
pwcrKg96Muxbm1BgHT8pQg20Yxc76h2pxBU+FPehby0awTk+1o+Ffsw1iXo8W1eBMixRMLzmQXUs
xb1V3E8+50idn5BVbinonc6UthqLFqGH62HGGXqJvJN9QciqjSi8jU8aax+hkePCpV/F06MN+1rr
GH8VcB4awuoaTmXhIa/PzmqvbvWU3JeWiYOG/EnBfWGzKJHGav1vrjI1mdbQYBOL6JYN0982rEIz
/6vK/K+f/11l2j9AhmDaBkj93fFtMzJW+KLKGJpJ5Swy/N2w6vSybFPwY8OeJheT6u/3FlhHH4k4
UgaNQic7V6f/wPOtza32tzrzLw9d/6Z0LOpuMkeNz7Sewx5QIN6o06Fi94GqCPAaYKJ8AArU5qy2
oO+0yqRv1RZ9SBO3zx1iO8wy0l3q20+Mt4iYT09DiqFI8daqZx8QXDijbwboqZoEG2zwUMMiro3w
VBvghJjEFKP+HJQ5bkc2rQS5H3vVPyR4nEotvZpVstatYtnV4UGQAIaeBd1vug4xd8cRWM3GH97J
qZkGGYSuiIkPKPxjaMO1UyFPLRJcakkYuEPX3HqLMBwJw4IVEtLFDH/vq/bNm7znULTHPhYAEuaF
q+kHx0Dtn1TuXIot10PlowY+NEbbPwddzWJyfIj77jPz4Us0AeU1JcY1ycY3rfbOSsXwU4sRnCEB
wg407FXferRsYKHBLKOc6vuiR69StBkBbXgE9aYynDCBWZZ4w15ButJ5+FyUWQU+EFVEwRMA1ZbI
VonXSAiJVYuBLQ3QSfRjBOgc6EjPiNbXvooAR14KCk0eWdZnwvRwJ8c7eZ6p+TWM3mwtFwxqpSf4
Jxs1V84WgMuSIPYc9c4UEtvRT8cMyUtFkE4dfvmNzZnnsTkYJjyqVR1Qo8rkPfnjU1Va9Bfdougp
b3JkRXEJik5NhoPG5SR7JSK2nK6+lYjGK3E1EXsZl9fWVNcGs3Ram02reA9lg4o0qjfoXteRiSdt
TlSRIb34lMJ9OEfI48UGlSEFwaHTEn2tR2LLPIEaTcH91GjFqejLmyahhG+iGf7PPNLDMZTHsuR0
7ZewsE8ReBW+SN4t7I6YguOa2Bm04b31lcmXmNTyVK9nBAvkrlehM70sB3dK3udxSfc2hecBL2Gq
vZdYB00Cnikihuo9nQOVmGn4YLqah0TbV+UtpfpoTBDHSNmIp4yYAxvqLa1yBGufDa7aFqqOlTx1
jUDa+TrF7zWmg4YMcmNkwwxIrKshysk3KzuNEdpZG3JNhvTWRvVqrCszRyGcvhf+ZBOOXCOOkoAx
tN0sI3TSNn3R1fqrquigAlGSQentNDb9UYs2NkMzZqjsxTX1OPkg3n3PA1WmW+QV1KiJO224F3nT
baIYHEPf4JrU6nIhYy5Z9L10wZtF9VngisiLJ7PWcPMPisDvOXr5pgA00uYNly6bGp+MwgpBp959
pUa9GqTxVUvrU233LD16yqipZLvSoSVBrkBmQy0ftdCONqnGAt0zCVsOPKhqfprdcpmLzPC7O6ns
9kFOmg8oxNpAHtABmKOGUIp0DhSPBO7V8mkKbOzilvQRKPU1lUq3QSeR4QWry3bTBsMHtycDX4yf
NkaRZZtqr9KQ+mu/ZNr9b77/ZFXYCtMODEKq+n/sWckIAlj1bcry/ed/338CpZNma5ZsqVys7FP/
GNjyLS4/ENPWf+jUf9x/5g+ZxGi8AeLXbnZ+QL/vv/lbKuwUdrBYlLR/pvRXdG7ub/ffX566/e3+
ywwRt5lS9G7xCQpvicKEXqnY4iTi8FLlLZIHYBFHQknQFd/KY/6arcFE3PWP8TWdVtilaQFlYr3o
0zzAGYv6zU9d8ChEK+dPHzU+SieE4NxvckaLS5Jmg/s43HvqXZIv9S33K8poBffrUrkqV/TrYFLR
7yE72ESRS7acTUAh2j0QRUSUgXv4ImdATtbssVQxA/Vqb9nvAcyJYtW7yF2o9Pzhk6yXn3Ww6C/9
pd5NN847jH3Vs76xTv4d4u3ZbbO5fQGlcx4fMWLepuE+PqFTfCqOJsiTn/ITxu341BwA88JrluMd
OfeGt4O/MHorX8MMHbvWB/lBAohluOhJqZPX9O4L6YtYt2pZb1PjE386/aQjeciwgHf/q3cirCt+
cXpsKs1fi4G/24ngyvvrR4yf+v7zvz9ibDdw3FFeggjSZ1TeHx8x4wcuMjYSxJoIthx/LjEhuVt8
a95RqN9KTL7FZ5LPl2wIRYYf/09KTH7Tbx+xbw99fmZ/3olEth6IWkTSxrTPbSOWmpwvCx3iIePz
HlR1Rtqb9JMvmrDfpiVzN8laGS94upGkdccqXqJ4s5kTzXK2dV9wx7isc+VpId4axMt3knKGVJyC
uoJXnO2w4rFlGcsr7hEU/iQnxfji5jCFs5g2rXkThA5fKYYqaxMNa0nsumrnIbUezqq+U+C9AMf0
wRMcRgiT3SZECpG6crKawhUxvZ23iXGsswHlgAgdxoEhQUbzZ589xmsYXJh09rjRSL2oqVS3vljW
8haxcCu7JLHza2rtUreHwd5igYNvFHBDHgHak/SKUIyaqFY3ceomzVFoDEXXGukZUDbaFWjNmhRE
6SGTHuz6OEhL82cu89TcxnYl/eDDHodBRGwvyB02r/5KerSIRtK45dANXoy94fr1Q7KMRmCy0wLK
+yi5MZlS0Sa4puXS+ooeE+mZqM0m3CG7k2ecDeiPIX2OVLcjAANPIZTTcV23R4Z9ErRbWdnD9u6m
dzP8KJLMiaq9iQ/9MYhOGgdJyrr6WIdnC8xsump2M0m12JMCHN9nHjXqa/AVw3fSDjWVUj7O6S5O
7e1seTsyDFioH8HdImYUsNS0rRbf1OBaYMLqL/boIqXwgVmQJeVaq8oFNP6JbrR+VhXAKYtaW4Wf
Z3kOs0wqxN0OiOnExh2xCAGzbSlLLY2IYNp4NKvtKh1udbePrIutk4e8vlPIXzyr47lAuGkmAKwP
FgBvp16Tbmx89s2GQTd2HmhJEGMeLcDCuZugz85ONgLO4tRqnwwdjU1bbclFJHgGwnlIac7zt2K3
hbRUuyNufVWllcr2NeEt3DDYkvhgwIPlXezfauvRjPZ0ECOKVf5SOvv+3DVfANaNqwV5Ijz7YtW9
58UraoT4nr/ALgcHu2DoO/Q4Z24QV8xhiVyRXAAWU5ZVIRqCG3S02b/lzJwKh9SxWGV5r2/bGgwc
kL1Nlq9HhBcfs8yXdPthnV1Jo/S3SX8xpH4b2Ivp5s3ufze96a66UHhVchb8ePkxjrF42AnzIMAs
4z+/V8/Ea360S8VJ7ggi3/Wnce8v8edgBxcOQzjXXAnnEj1YuCww6BJG0LlesZmz6ZsjAuN6ZSyE
IyDzEqSzMTblUj4N16okJe0DWIdeP1nnKGtQkFzEVd3X9+0BdVPENFUBEz5Z8K4xu1lLhPW8q1/G
AmC7h1j1FH01j4pwkHCO+naI9pH/JMPubWOOD7KyyR/f9v6iQeacogR9qqWd3b9VUr9qtS/tosZr
Hw6TI8Yn1Lq+fjdQJJABjCPhy++ZFmOBKpcomEZ12QCExIrHIWQchQfAY9nZSwpUxLLpvWl8orDx
eJMybrvxeyokusluCXdxBUi9aJHFommO6bSSncSrhKffSZSNZnAgePiImBkx1FJJVJ/B9tzGrUB8
zW27KutlEbpwDVvwzQ2ZCD0yXKBc9ZYk0hTbDm3Y7AS6s/S1lX3lVCMurhFdOhbTNpNWerdDsM2Q
rqOpNj4Q/tjxNioea+0QDG6XH4bqNVYh4aCHeRrXpM6VBwg547qiDOJzbEQfAqviSIm/lJQ9/I8a
bia63qa4aLwJDvX4avYP6TWz3jr+Dp6GJ733nJxIa6BajnVp12A89z6h3fSc5AQEjs8Ww1iQAUAR
ArujQTi5NaytjZHt0b61X0PrWDZ+ojmJA94xf5gj+iXlRw32uCZqesWS4RjZb5i8liVS4Dzaxs01
ih6QWHXQWwKUP+pnQLeguqmyGTjYPW+VqYeJAWMBd5M4rfd5GcYgOw23wXjXVa4gurghtD6/74pL
nz+G3rnG/y1WQe9iIlW6FwtepXaO2WiMLoruZV/oaylpPoUF1WLdXzTvVVPRAXQs92G55vJmUoA/
eK9VetLUpyJ4GOoXU36TZD4J8r0aHS3xBVypQEHHeWi9lMG6NC91tPO9vSev+GI5LoXtxO8mznSP
uOF1yuDRvAQRRe46ZTRABA9XqOxAvRheIn1Zt2uEzxNk88xBdWUFH0l6tVsSeC+yDVH5pROPSfma
j1ezvOWaq6uuLjusaoA0e8aOUanBu5Nf+T6nCcO6xL/OUaJvxohI3r2nb/rhoGunGNCzrbtmfJ83
eyJb0sKtLQ1W2XYq1+gy0UXBLkLP08RPFgtMPon97l/dnAkZxzNwYR1d6v+5AleQ23xrzr7//O/K
kRW4zrJa/lN5+HsFLn4IXfAn/seF/ecluMG32LTbtmFSHJqzeeV3cwY2wiBwCPGLhfbnnzZnGMK/
lY6s7//82L8nKwbT1Ok5kzsXfxtXkHthXeRDqx3Omv/QQts/g+hNym3krxg0bqHw74gP8M6gZ/C4
7SAULPLtsAJ5tFBWD1QCZJ1HNjyeZb3iHImqrXaybr611CNIqkuQrfPp0t9g1FkgfSkU8vPwkcIs
QjD7ql+yekWNgsmyW6sXG5ZDfMsO6oZ1WQu5USZodaug3w+3A2wgmiVxFzet03sro+LeYtGGH42m
MveYMJFwffDzfZWfZKCY9yNpuuCf7lLlSBiH/mWY144tXfniQ0vTnaBejo8VOMyZjtesQCOYX6Tv
YuUzquPQLYgEUuQ7o7pnRhK91PRdhP3Vyyxdk5nMJifYxOZaarONJL3p0KBK6qa42JccAl/eDrj8
uTjX8BNVyjMW4Q6dbPLZv+H54U/1wFPGd0SVAJMc1jOlM9kOa+tEO7kYd/Vq3CUH9UJX+QuwKV5D
Ns9b48aLtPEftYX/GH7Jr7ZbfpVf+sW+aSf8yTtxNE7RAc/3ItjOv3L+V90E2/kfgH/8/ww6qpbB
If4aL/NXUCC740VyJfric8cDoIeoVkwniY2IOaSfWyIAsGGkpDut0iU8DQwsRA70JBcO630Bl/BL
kMl6LJ6rD9hF7MBbZ/7tQGG2d+Gejl/AtYb5aOB+PTAmxl8+n7dO0Dvd7Nd2NNVhnBgVx4GKjosl
cvFs6AYn2u8YCg0wPgRJjJ8vxj3WTXc46ceARDTztfuwqAecEfjVjL/KV2yEwVSOziNvRQfBhSPv
lqax8I57ADzrcdc8P3fr5pk8DsS0y/zLuA0JLn2Xy7P7mF8v8zh/NzpoJ/UyvzHhMT2DcuJFa53u
g//1yd11eubLM5mq+eACAtETzM98OokHXsDpJO2nm3yX/D/uzmS5cSzbsr9SVnOkoW/KrCYkQLAn
RYkUpQlMLfq+x9fXQryXVR6KKE/LaVqEeTQuOSgSuPeec/Ze+05WCJifBWceaUMMliThSgeDktvy
sd8qG6t3ZzASEge3F+4QsvhCAQ0u9ZHoxCrPy5F/l4az13F22KE+zq/RY/igvMfbbJU604ZouI4e
gsysHHjgAsP6UCzSHTBNaz/Iz6bTyI9E0VOU4GdRjnnpmg7bjMfwbw0sKTs39Du3xqqw1uoNAigl
37QIXrwtEGwG47Qpy6M8OUa7zc6UXiLK9XXw0g52s1ODHbmDCrRCO+jA1WLWMfttbNCWsL5D89Z7
l1E5CuLVFxbFmjldkS5ou/OHFkgBbOEQIjmWbPJ5vFMZ2C8vrQ0phDR7RsvLmgOPjsH7nhHBcBjh
FTrVlhwoPTjrt+rcHpvP/pIoZ6w7ZFkIKhlRK6knnimzvdu0WY3pWiP24TCowFOLBTm462DJaHpn
7MZrtjJ2oBphnpZLQqu2f0R22dKudCN72PEnvg5Ya570cueBAkuW/M0Bff677TgH3SzEwxHGgL1+
VfCnTQtdWo+tsRc7whfkcoepjvY3xUHPyBwyqWcHj+DwntVhyePQoxAhiGsbboddhYh6juP2VtZs
l3OwuqovNIixjp8CJptYqsorzNEEaLpb8dxtGQbP6gxoOfSz7OwEZ/4BNi4uKhNwS2DLYCjurKLi
9/hWYzdslvlrvB0wYEWLdiCeaGF+i98ycZ+7aVXekidq9LN6w4vGjB0l74haIVph3JO/43AZkxpH
7TcTI1ZRCPiLoI9C5zDj2wpRV5AQG5hnqnbA+1SrJ6mhzsTIxUxmFfPO18ZK2VD/t5d5Yu3W3p3c
8rUBfFhbKTynDHY3+rZBqYDGkvbaPGzd50dN2PKTq8jq+1t4NVAzx7pTgbwCxzXsY18nBYbu30I3
nEBz8Zqrg+t3LwrNv2F0ohjk3JwY9dLwZ9e7QN2EdOZD5gydshap0OiKRI6vPk/JXczQT0TEoLWO
6k7g5Gw2IoV0tHHVmNCGbGgFw135IJNrX+x5Ij/UbXxs9tZHhuXtbvJYVGcSXB1lr78VdrUaXWtd
scq2S9mdl3HFWshMIGq2I9/txpWeOprF0W6BUANHE0QEnh35u70JH2ycbCyZcRn2notXkL1Lu6f1
CvBe+pbnO748g6acbLK9ykrO4oMFlDQfL3GivbA2D+qD8RjfjBMMaO3SfnNyX93VB/NA62A/7xfy
KwXmVhBsyE0n8QH+3UP5nX8P9/g2bxzKKdiMbgmcV3cC17BZFuGN+TYAjWW2DG3CQ9cBm33lNgek
EYETODGpQhqjCTYTpFIWQ7LX+pv0oBFqH/G4LAW31/4ifuF3y5S1DyQoYjtTHnH7V/FhzJbiJ7E+
LAihty7mRWpOyePzCNjvhidrQn5+6c01fhhrxBm69RjXMdaJtroC9xSFyqlUn4MaprYrVEvzUWdg
E13GkKMDpph1lB85uFTZ0Tc3Gdzo7yg4CNrCeoBshCMTJ5r4aRJ84gXwSs4DUXr6oaJjVuLGnNqb
XKJendYUjzFa3T5bhVBwB4BOBOigFnpVgmZT40pjTRuW6uKFB96ej0YaVGXEbAS5ehyZEOOA0wNT
7FD7L9EV7OJ7K6GFIzBHofWVQa1UvoUKyOHW/5SWE8cuQJ6OvEo3qGVP/lNxqwiF8A9961Y540xb
/5gvwI9pJqvmRm1tA0fZQw2sNxoPzooAlr26ajfNUXLmPKXlG66cpcyJLVpU/JNAxkVqgxJdRg5/
bSuXx9qdP1DULc/jbhTBzi6yK7oJXyD6y1kezXv5FJtr4SHSVnhToQG3wG0Gm+Kq3rNu38cP6SHe
B4bt9Y+0k4gKHKKZwIuCMThN72ipxlXwBpMkwWFDFGF/rB88BsadberLlh82tv1iNb1HMpRANyH/
pT2o1iJitMc7SjcwXWc7XIwJ4H4WUYQ++Uo968QZ4zCCCrCkHSBjM3xtXVwQ8QA0c90PfJRst0t4
wNpR3CREBtdPxlv6QrvHNZ+aXd+t9afsG+4/kYjd5kDRGU0rUKZoN4lvzNa0M1kGZ98lhFhICNsB
LOAlX6q0/Ia1+hLYic3AeYsjdRk6ogA5dJnJWF/s4EYk3pqGDaKehE9lTs1b0MNkQSEv/pA9il/Y
o9+VdzDeOC8HUKzVwuOFAuFWSC8igMIhxT6vtk1yNIH43son6eDfO7eInZB2LA3DhRk4pM3K0zkm
ENZaGFTI0zIi65H2B6IABUMOeR4WbaB1RRAu/bHWLTQW55A7UziYBk5X53kOqTJRp7ltvfkDXwsg
1VqYp474qrFEok3grgFj9EGfnmMVMau0fnjgkwZJSIQJsb+s3ct+Mf86Lr5BcDjxKSG6cOeFK4K/
9MlOHpJteTJ35eoq78V9foYc2d30e0TAn0M3lE8Q1x0K2xnte+7H5zbep0/qXQZmveSOitCascm/
ivXWe4/AlI3zWUI5cHvgSN/H+3Y1badtvscDSzyTd8KlFQK/fkPTc2jXyZUAkOjL2hgvRs+/5J7t
Hb81cpOeK6Yxuvas8QWC+oiAsKBc0YHA0+tq1+xoQ+sI065TFtkt3fTtsrgRJfgkPJR7/xw/Nbfg
4p/Tp/CcP9FzQv7J/Q0r1yxO/Ep+4eSMbGs6ucFOjMhKWDfdhu4ABXujwhuBDwn7sdzV68it+bXe
5QQ3kZ2MGW1gtN2TdKS7IWcPglZJB5toYfmu70oXZr6aeNWxX89+PIhUaOcdsV1E39Mxj1cAa3hf
TfKUPkhTjeyGLGom2OnmGiyuUyEvsS/2i6BeNvk2IpB77bvefjomu/pF3Vu3JneUZuUDHXlrLjSt
6hd8XOZ8fMs49hW7aq1+IhtFi1Kx+vCwc4Zcq3DSh/y5bDf9S6A/pNp8tsFUCbuoRb9mgyan0IH2
qx0Eu/oqDhFwgYCRWPFHgNjgdq667jmH8OHt69VHsiOirKxPmPIgYX8MDxCf5jAAhn+ZugM8Beoe
sA49LZbyFGciR/B3IiZDRn45yd+L7M6pOziojla7uAPVa38hrV394jlmY2+d1/xIZuCRZ4e2F1y7
RbDkpLKYbCIQbkBwqs0ECR87vpNeos+ic8m7kWwzIwwgvAwtVrWTt+C69GvHFbEFTm0T2cpEUl0Q
C2IX62pd0EiHkXoujhyjt+HZcqNjdHxBi/ymbCsTSQgr1UK+Y1qxwdirOOibhXFsdgLR2vjZPi2U
rwiKoY4OSIDPxIaJy2ZDS6eq7Xy8muLaCGyTSrfjUOp4AYXJOnnivzhD4ZUxyidT3qKZi871zCpw
QlQZrA78cKHjqp+9uKuQMCo0dumghi6LU8ydm7ArAJc4lvo1pAVw6s9gh6qvVGXBYeJiBkcA8Pmr
RXXvsFnaBFhewBGON39ahNMiO796n8bFupgv6TW/ltf60F5jR7wiOnmmOeem26fiJK0j+8RVSNZZ
4qI9BKdu1+2gUZIfEB6qXchtzmBjHz2TwrPwXaTYL3z2IU0HcSnvdbzsb4xv3em1c8sVaTbDsOhw
855MlLXMuSYXvRBBfUv/Ht6bBwjX/Wd7Fp/SF+2Gf6XCkrYojtDNB4ZcVAkygkJbuo17nc3TXMn7
GYPr7cx1vqqW+ap9nF2DPFG0RPQ1m6G/lA7VMr7XPe0Ku22dzCmY77CWcTGeFCfaVeyxC/5Pd/F2
6P/n5jXSmaXGGZ5ditP5SSGFl1eJGegVV98GxJpd2DKaYMHboP+0oFfz21dfcUDZTKxywyZHPHSY
rjokARZ4gtPYmlJyneotD9vKuhaOvy8c8YSj/+FZeYgBDO9LeiZ/LKbxqtp2D95OugbYnFzqedTk
dPavj6po56XdcANRHi7Ep4ajAsiNdcjQAIIJRay19JfX+pym+/YzWZOZ5aTFvFWN6pJ3MWRX2rPa
9eMOHa21TcKDctPBhJFWr+mrbY2lwI4o1L2WasORCqjCO8H/FqEfvGYFJ0oT3NnYdc7AgMNjdXRw
UZNEUA0bPkhpACgBKlsYltW2kDdis6ku6Ys338xEMUjWCrldc8zPvu4I2+JSnlM+X6P8AvKuX/OG
1ar5rLfVyuoYHvGgV73LtHRCVkSoxXhsKD5n8tu0M0HnkRrFak7jf9mKB38AinIPtiE0TLfszlFs
p6iNTbZgqHSbUHRpJf8Ht1NVnH40KE1MhApwgX+h9TQMepJ/aqf+9fv/u51qKv9gYK5aGEcNE43M
L+k+/Jai0sRVLclSFUWbf+ufWk8NGahGKxXLP3RLuKy/tlMZzc9OI/qss9zz3/IU8Z0/u6l/ful/
QAd+MScGoE0JhmuFdZTgwZf7lT7Q1oCFIpm0ARNhCzluY5CmWKrUEJJKjuNUg/bWiC1j3t5VMKel
D2CJTG+F6TGpA44PJWwgMX+VWoasAzehp4gGTZ5sp6XFPRc4WEtt6HY4C8FihquugyPOZGw0yH9p
2mNaapckfej1YlxrHiehApkMqvtkpvAZTKNi8anVxWMvI/bO6KkFk9sY9z4bCK6StvX0rRIG0nKW
GAcgafp4Gct9lgunPsRuLSZDtcSmspcqipVjVcUcxaiPC/jbox4wT6ryFy8kmIfobCOnthO0VaQR
WVuFeAwYd6slp1nagPII3EYnPs1nDBw8eaK2lLImI6oMmKFPzWcE2Pk4fPuicqubcBWP1WNVd6gU
y40YZNusbL61nMFhPbIxx52rWfFepnhLSmIgUHBaXrkJCS1G8GmbHrnSg7KpQPf76ZcR7kD/kRye
GSelIOqoKJetkO2xHM7+yWZZkhiLKaWyU5XTVJEttPilVfq90VOsNKGNeGQZp6IdceTA4Wx2PsRA
E6XsRmQnkjOfw7DG/tq5ihlvfOZCIVP5ikw8wcNxUK9L5kPQCpdeXNli5G/nJLpU0x5G5aP2C5Sq
uRMPwkuevVtV8DhE/UIj8Vz3W+ZMknITCu9hygB+eoM7Nt1NwXulZuqlHHym2uJDhnnCNKfNXLGW
1dVUSz6ecpkG2cM0hETOiCiGPZ20++m1rxNIimZ0n2giqkp/CVv685J47j2MbGKxnUQZbYNHtpRI
xLwoXCUhfxhbQnTNZo5aM7yz7EmrCE9u3ilfohW9NoLyjDrxFE2cXq2mx4RS0rgXQnGGKDO/nUQM
P4WJdlZyR+JoVYldLMZakoKYjsAHifkbelQ7TDMIRhNCgARtRFtDgoo5/1sxk7XWMzaS8gT9dq/T
khto1UWjaMvBsIsH2SXxEabFeFCTdoNt44hOeZ+FBe+ViBLAWPSRte0kFX47pM6QMduYbNUiw6mT
4Icp2pe24VjEfNswsnVVDFSC46NEmpsORyZJfSaD0XEydCLqgpGAiPhLDbp9xDhWkjBCaAq0vZhj
qfcu1tnDIAQnOItMQDJafB2xNYJwqTrD6YK7Z4ZYXMoT1ln2T6o1cXosgFCYYniQxeiE/tTuonQr
gLzUo+H1P3ezgSPMmquh94L1Jhsy0qzfqb405Yex4G++/5+zO+MfpgTWRVI1Q0Moqfyi+jL+wSRN
0bC6o680/9Bc/rLZIMRUWen/i1LD9f7f7E5WcR1gtZVFCSid9e+ovlC2/dhsfr50JJy/qr40bEvq
zApe6w21UKa8KKq6knioEzHajYaxHczisfRneY6PLiELXoNaQUMJSiYwVmolHCNfu/oaAyyJwy1l
aEOaRtShHSrI9n2EKceyRlmDPbsMcrdVt703+7tZBcWgpwdGCdpX4hkpzKrm3NhjwMvra2iijKrl
bULntyczEnkHu5hXLOWpI4qRxykHWZUhuJya4FEIUSmraeA9G5b3rpfkDRVS8AbOksJSHVYKRoc0
NO0cL1A7rOT+M1P1ra4mu0IRr4OW+I4/tJsyUe2mPCRFfmlj1BqqVeGHp6xRHjN9fNBEGoU8Wy2H
Vr2lW468e8N1nv0CTEqv1wl2W7LR0p5isgo5kQ71qwVZLPWhAqdSMlBNMLUQPb9bep71JKaU2MIg
l0j00WCOQ/4B5JH0TSNxU0O7J0m198tpmVnlMYitm9aRKFnoi2DA1m7VUW13Pj2zTmTVMPEJCSlt
Jp9JSD8D2K34INACS1Q2UKnqaNbX2HQbPYaWS2RTj9o96rw9Doc4Us5jlZ6nJnvXSaHFCUoDLcY9
VhprfRB3ep3NuALqmT46AGlYtam/bsvOybtxH2i6qyvBton1+8QUFNXF3BkPSlByEc7e1O8/Om3Y
JN1wGuSHjP5zrd5KiV0+kHPXkLV+aSgTGW+1dZFH6GtQjckAwKg/pelrl2V2PPOqpXU9U4MrSpZZ
viBYW2VifjdLLXpSb4JdlN4ly3QMonrGqV97KVMd7q7K/8JDNrmZ+a3oZBnE6bGoZkSy2i5iQCiT
RZGJmiVCelMheRvzxjj6yTyLWNcYHxZxDDxgSte6mT96fXpojNrxx6MsC59NwHhQQ45RVns9RciU
gU9Tp0clT1zo2yezPI1Geu0o8br4aExAErzyYxLI8SARVyAUK8ulXSTXH17o4TBMEJgIyj1L2mXW
vTfZl0XzDSbEvkhY23HOGIF8KHqZXgMYYGi2WBHXMi2cbmLA5NfBsTNDws619LEvrZNi+C9GQCU7
5GfIVNCYsSSrSDMR3404eGrckRaDSDSI4E8XnZk++BJh9dmz4Nds8+qeh+rFq6W3iuDrGG5i5JHa
e1BqZowyMRBSuTRq8ry92jUyni+lXY9x9RDoDVYPGZlSRmoDe3Blse9Fuy4pjkWTW//ZIn4JlAFV
hmzBHxP/xV6DxPdHYQNx4Mf3/3OvwcSGoAMNCpp8/vFLYWNY/0BczBFEVdiI/mxi06l52PwgnZiK
Ss3FDvHPvQYRP5sQFYpEFgoctn9rr1G0v5rY/vTS59f3615jpEYYy9U0EqVTfYuhq7evGjelIQTv
enXFR7LKJhUZqy7s84T6np6/wuw4ZLTVSd0ZI/ohRDRY68oGHzOcJwg+fuBG5BHOAK+EuYeMPMTg
yUrbwzQcLZowOuxsUOQopYQMd7KAMioWN3pJmht1UWgxoZEEBm9d+1hL5lmiZ2xF4iaTemzZQPUF
phYNpVIpLfUKknOO+6g3xkUmkYDEQKGTTBo/hA20gDB72lzCKAT2hKwLMfWypOuRxOgyvVMsszYq
3apECREyk5JJPDFC9GYh5JG4dfVx2JQ0USNp3zXLrsOa5tdLi15x1le7huFX2wjvdRwneEKlC8or
u0AZUJNaqdPJS/XEHRkWVA1opEEGOV/ne+yyixGdI2eUhSox30llu/SOIdDi8ann4jrWthZrTlyL
K7jM66bOVnonkgjH2D5VbZN+IanP26Qm7jX2oLVDZJcOuTg99+CIawv1AV6ezCCgy6o5IFv7RHtr
hvgljLUvvK0uSy2eBt+fP5PZD5hN7Itw1DUSOAvs0ljuJQUIdE10X1LTVhGJUxJjlamJqn1M81i1
5TsM4cSBiciDInwKiBynVdlsed81uxRQ4wz6WzvqDFjha0oPvtUioNN2pnEOTOGTkAjX6+U1JfzW
L8VrBdK7md5nJoUspUiFDCdMjRMEpENgEtPoxdcURbRFJ9Jrk7Oq5E89uQuB6I2IgFuS7Qj7S+rs
OY/870SpZigl5XgARQLQ81rUZOIHjftgRDs/Gzhc1+2zXPbMuruXRJWOVsX4xNetS9hpq7ErBFst
URMCn/2SB2BjhSQd+ij88GVzO8jo+NB5VuxJsk+AgBhtTa91fUSnyRRtIBk9qy1RqwACJxlmqAl2
kHB334pPkd7bVdesuqZaCoqyL1V9Z04j2Vb+izYJW5Au3z12wiCXL0F/0Wn/W3S4E/MxjBgl6rFr
zOrVwttFQ+5W3aUZnoDUy43B95hEuWphdqg9Ak/F6SWPkktJQ9wH+KmGw2YQW3wvmq2UuZ2IpI0z
/jCsgvZ8raDGyHMQu13L80n0gDn2aBYa+cHrBFTVSrytW3aNYfBxo1bNoxwiYpWbh4aTR2pVZ3xM
AlNAKHgGoIoaIWRXKpdInHYBx0UN3sQQxRmXjwC3dutEjq5NRwK5sBYJAUythwBfn4BYzBAUwgrl
zpUxwEeAd2eMRpE7kVl80XlZFobvDAHyTALs1FLe5EG3CpgDjCOBcCMKnRm9ammkecUFxITqS+57
1bEmoovML1LZbyW0eqNm0FOrEImlL0iNDyGsIz0F2dgTAyp5KjcVmm1xMg4J52E5LpZ+rH+0EyIu
oEQpgLm6Srax2O0BOKHVIHHgEEWMUHT/G3r0Qc2lRYeGl/PSCDlionkqBrVrMVDVDMi+4A+6+EvO
fWdE6hHpxb0cb5NOXHQLETisknOvoWLNMaZPJp9g28bGxdc7c/OfXBHSA1QNqiy8NSoWnN9WhP9l
/f61/cg3//z+f+7S7LdwTKn3TJ0vEef23j/VnPoMIrcQdGLy+29w6f+rCGeJJX46AOWWoWt/sprP
EWA6LVBeL8Xmv9d+5A/6k9OO16RrND8J05AUifLzz5t0OMFQNnQzWNcZSjXzywzJp62fcPkt0LKD
Kriwoobqk+9vJ3UfRQBAWOC94WGasI7exvZiwH9EWI99ZsgqrLqhrauYcHwJrGT9X8FyH8P/8r+Q
yyejn2f/IwMSk4dZU//v/8mS9HevFyQAvSgRLexP7akpGB5dWyPApjFcai0+KEmyMZXRzZono+4Q
5z8WkINCoT0H5XNAlZRXxyC8hag02OidKIHlUchrAf5iQTDrR4ALoUs3zTjaEmI9mYypunLK9kVD
oq7nKjJ1dv/yo2F1jmNkVlLvjrMenhFE1Kq7FmWmNdwNqqUxZUjaoaiKqTyIXoyMpQQ8XJc+mGeJ
5XtVsGhnRzNmABSVIEPmREJg4uKwrLsvtUErQg1VirFdI2Saip3HMB8kSp+8BsBAPCtYJprGeNlf
pDIDBkbFcYN8DOXgWLmaUDIRGhZJonPGAsqsMQDqD7k/7BQzXJfdY6ARJlgMq0jFsC8hw+O8VCnG
oia+A/Ri078FgvwSsVxLRUgQh8S62m1jqM1VlLGFkjrbeYsYaDs1n1SPCC0PTZS5McjQ0eBHlJnM
cM4zmMab5GWOb+zCcklHtDol6rPBtGiU6k0FfOiX5+/vbou/vSsI2jPoksw5Uz/8onFtUO57ChEP
2aea3oYawp33pgkkw474sEJSZaJLBHI6CL7/xaX/9gH65dI/HiDTk1IvHdVgbdbJJZPf2jBfscXc
UiKM6P0x38Ynjpgmes3oxeXXOP/OqspOeuBgBIf8/tXM7Ztf0wP+eJpn4y51BHwL7Ud7R7YydYha
3oepOAV8stNwyOL331/j57F+voaOJ1nnzSbzwPxxjTHpxESwpGCtqqObwCYt0/eO+eOoEFePD80g
0Pr3VzR+jkh+XnL+DH4ZkRiwVhX6bfxYc8TcmHwllsfRiuHbpG5N+sqjZlwiBTGCdq7zc18OGxr7
jpF8t8kxTY2nIsqdvuA0kWH4/cw8BX88hxIRHSlOsi7u0RZ07oiEmx4wsTjiMq3RIj+3dbqOcMhk
KfmsMRGdSbHo1BPDJkdhal3uGl1YaNI2q98kjX0XQv447ejULLpylYTPU/oeNWBtrlYV4bNQwLtj
qeieRvQStSesUonDoLADWOUowzKYv1bK3bjm8NqhSk/T9ADfaQubPOjWv39T/9oJnD9Gy5p3GZZ4
7cd9C94LUqtFKgqEXzJknRrblkxmGenxAdAf7ykmRP73l5T/1TV/3DoNYYZFaHJNPTumydGnwebH
0kVPUzuV1l3EVNobjZ0FoclLzwnScaYjPSVag4krnErgvq+Z+uKP7zO3Ws5DxzMJCMb1KZGTm6Dj
imT9wxIyl7YXO5C8+/0PMLdv//J8/fKmGT/WGTksJcvQ+AGC5LVRtW2A6LaO+fwFUuTDAO60v5NQ
lEHwzUoF/K1K1Fe8yr1uFSIoJBKDVtpOm2r4cemqiSUnY6AGb4G+6EPdo3z3nsq6hnptiqtuFE+5
gXUv1m9pV+5//7PM1fePpcKgD6CJTDA5AvyszvM+GweNsoMMehpuhBaEZXn7/SWkv7uGym5MrAqc
AbrYf35ugZUFcI24xoyt8vyJPPjkEPjslq200XDktiYK5gldQolODmMYQBoiJeJNBuL496/lb1Yt
02KuzB0PD55Qwj+/lAZETqFaEUtI/hTX5EYDIBZXVUb02nkmI//+anPX5ue7a1pwdObzJDPnn9Gq
mQW0J7KA3KQ0xOuAHVo07JHKoe/Nhc/cz6IO4BbBD0baFfmj9VAuDIwsUvxVzll5GhnX/fAv3oS/
ef7IaQTRS1KNTOtnftW/rKNqpCtdMrXcvrm4jUpsFGa5LMsI0kyw6pvt0JL3wpD592/G374Xv1z1
x11g6tApM6Vhh+xI0wqeY83cpCZLpDUuC9TTv7/abKz661v/fy8niT+M7dPQZmnu98Faw/tAdzNQ
3gQZgq2Yg4pGbqhKjpzfauOQUQWNk7Qyh8vvX8Lv32Zp7vn9+jbXTHKaKOiCdafeIGwvAXkD9v2s
+vaqUx5nIwPd7r+xC//fo/FfmBlskr98uJL4o902mALpry1XzQdCTfRdoCB8JeA5N5JdxWOuI1Nm
KE9ozDpgSeKH12l0pWS+4nqqobGE2T5gboLPIf6cDOsoRpIzBrEjQ1T3tBeDaHZNiZeZPxpLudW3
cvhJr2iTpOGlDI4E1NipRpOKgWmTh1ukMUN5nxBTmYzUg1J/yv0IQnDyL9YxcNJ//cDBwlIqcSAx
WNHmj+OXu7oPwRiOWs4H3meOlFyHVF8qiXQk1BOGn+zE5BL2/n0wUY8BuOwHTC9YMcT+qZCOtYIu
i4GqaKLhT86lp685vcEkRxQJMUnPK5eBGZg77SljcEpvyKhoDRJM0NfdKaPDhOBX1RDFa0eNBDBT
pQseu1PY8thjtaTlEYklcC0AegnE4miRjTXufbRWLeFjmNx6+m4xzm8FaVJDClGPHcYIsGIU4U7p
rz2xoL6YngxlcAT5D04igktkYhCY6qlinkJ+sFR/TqT/0QGql3VS4xrtFG3ZkzHumfVwLFs0ul7c
+Aq9hm7HnOlZDOLC1nrj09KFU4l1SetjZuTKI30Bbpt8Z5JEsDR99VHxONzlYkZa4pSErBmSMH1q
Alt3nW5YaVyFloWMvjyRP4UOnCWJkVMLLoWxiRB9KYXkJCjtPQI6MxlJG8KEaLScYo5L445Q5HuD
REDW3YCxu9mSIdq8c4Jbqvm1hjWYMA8C+EfGNN6l7l5iXW4R6dX6Z5EB3k7VZWo+6/knA7uSm5F8
I47XuMUwF8sc1kLMGBCwVMVcViVZAr2jZM1SSJ59ujOTB38gWeeKjkyMGACAj2KM0m6gXJrnlwJw
rcchG+z5/QtJlBAZw4gDsvEOQ3ddOIOSPDVduzHw9/nyk8QnbUpbiyjDSpKXelI47VDbCgk+Uj3D
BeN1HgR2XFhugEG5Hd7DAEOMmuLwIfUhvAnAftOqPIsGGIeRtbFU9EMU4I+IvHcSKlwVLFKbJOuo
fVDa+pVEHXBJybPE/ioaEeTJGcxrEaBQuKRR3sMGEDjo34+i6BUS7hjXcg+tabvtk/QlKTvGkcFW
b588alLDLEljKGhiNyjVmfqgAO0HAJWo6CYeb1eMFMaMxZyugb0nRtgvVMZm5GyxSIsMGYg2bsa4
jwIs/WQKST1lV1Chb9FlNzSxPpqsJoIGsdLTnHJ48hHgyBUkHC1H8Z4saHu4el1i3hNWiV8+CFgR
rGpyTea7o+4ftLo8G9VFk+qdVTdO3owkxbaLSsfVILznrX+pyGYp69zNG/UjKz3XqguCpxqeM3PR
GSBLKgido22IzVLP1G0GR0jmPE90ytaMwseCDI/REwlM+gQEao/zMxRjFheprMkqml1blvmu09f2
ebRkAfsmJEylCrzlVOvHbJrO0lw90w6ZA8MZsMFhwHA9xNHa1NJ9hP4yNPylyTlbTPyVXmKgiz9M
n9jZDkG9DzlCMbGLieOmCcmvnG38PjdT0q3EVnBNg6UjmyM8pFVTHrsJeTNB6APy3462hBJNV+AD
yL1jmgW0JRhTZ4gaJ6BGlaRC8joIRIK0AA+6cOTQheelCK+TIB6LCf039puxCO4NfOWWokexhGpZ
1Peiy/YRHIPSkDEDQjyYwrsBsYAG6ikPGgeo8DYxRGohfQEb3g6S6i0oojsYVKZ/yNPyCpinRPKD
5siYC5OMia2l38RJJaNtgKvuZrCyuVeKJ1PoztY1Nas3gZ0jmLpdPnrEaLBTS4DSdK9jVPJCNhbB
jq8GY+0kq7al8Ri0PNjotwU0/SWCdjnUNjEMGLPeWCFBjHGC4yZwp9pb1jIHHxUgk9XfJSS0xIzt
BwGLMALaJMOgilgpDrJPT59T349hnq4NqDZ1ahyMYMCEaR18VdoMhbjtgFZDokZ/NXCgMxdhhRfX
4t0Df0rRuvCxlSW4SrjdtI5ovtCdKEsLMf7wyUcekRQkSU96aeJYXb4Wx7s5IE2KlHWB8K0pWdB7
3F2BsgxB7HjowKQx2Epg67vmWaihVqmIjfv+GIqKDWH3caCJFSTiPsYEIeK6EIBFsgwwLEJMgZAr
wkc2tdljoILoCx5F5ZRVIAUsjDN9eEeZtDAF7dOs0D57OWN2cWcipW0HKLbexZR9t46MhQEAWMbe
ICjFxuMPNjK8xBHjcNhaOLL8Dv2c7kjNTRdA9gN08EPeDTFe8syA7X3Lowa4Sg5DpNHtrL8bBVm5
KlG2tlLH174gJKE4WLCdA/05anw3DL2dbGxLLd5K9PEl662HpoJugUik2SBI/T53sUXiiP7Af3zF
qAvjdkRxdTYwHksxe24bcaQhC7h8TAAylwWu67zfCKHM7bSv8VTktG3+D3fn1eW2tW3p/9LvOI0c
xuh7H0iAYCyGKlZ6waggIeeMX98fZOlKKqul9quHfewjSywSJLH32mvN+c0kZMGvstskIOc6alcg
aldNsYeYuADmQd7Tazm9JcE5sHR7CjyMNaRIZ5EjG2+pqGw1Beh2TC52R/p3SeCJTDZLH7oVQAtL
9W15nuHEObrD5uwh0oIm6SpKeAiKmG+Sawm4Jlv1VqgIbcrLd4RrlwlbvNgWMMZVR5b9g0xwU9FC
/zRLMpJTWzQmN0JHJxa86eOxi0XHR2U9wsKs85e2pjUojsBPEoAjuXXDds6q3BDNFN5K0sWD0C2o
1UkzPg8anq45mG5Ij6WZOrCU5DF+KThCC+ndRDKFWb8SCqfUt+wvT9bwXsqI9vNTZ9G3CKtFWOPm
EQ6W3+4D7oSgCQCQR0uLNG9dblxPQLYBDy2u18TNLfsS7bxJrstopxYScJHvLSbEzrs2PjjrDsRE
f23CaB+X3HrSWG+1KVunmmUXTFcmnAZpB7c61TunjOplURKkp97L/nDb9BcfUtAU7VScsP22QT2e
hOPGpPdZd+EpqBB4SKdeIEfOO+kZPbIUDps4yU+G357T0HDSFIB/gr2XdJ+xVD8bfPUAgrc3Cn6I
IXy3kgpDo1TfFBE9GjkndUYLevahmNursIjsE7ih5OBWxoK+lOTJcCJPxOKj4XaV2I2qoMTFlofR
Oq3gVyPRwLFH2LlZEsk0EB2i5thwO+OQDq11ZPEhG51UqChipQkllzClsxiYZ2+qHJkkv2Dk65ii
YW91WtyAm6PcT6m/TN4LQfZMt8mnfEPQys6otmqFKokf2FvSUpCUtVHWNF6GE8VCF4OmUm+y8iwx
fJL9+hhIyR5QMfPKLfDVRUOu4JzbF5v+Oc9OWpy6RcHcDQwX/K+8wAOUEup40NJdhr5JJfSjBLlH
dkGbXKnjnuSKNa3PC5erMLxqOXnSjaT14MEQ1GZwSquHihXGa0e3lq8dE4k8ubbazSBec/+mmE1k
quF43ksDuCuNn9EfrBSLWymS8b37jB9C0XustNaOM9GZKEaTUXL1pnHKBBt92g5O2gqXYDgLuo6k
COWmtU/JxGpnkdTob9Rc3koS/RAvvYpRsh/xoxv4azqANE3lr8PioKFjkrSncUQpVGtXPRbAEVEh
G8KqDqaj1hyU6ba0TgJjEgnXLZY8OX3MyWVStdfUc3OpOlfKk0woMI6PXodyQVnGYA+CkXxk5p0t
Ji944sjLDL/2XwSKXSUgudPA3CkXZ5Dm9Fg9stkIg4tlXMcIoZ/C6WrxyEZFN6zVmBf/0OaeO3Mf
ukWWhFRSFQ0FFcs8IPvxjJVHUx1lFUNEs32JtE1uXj31Dw1J9Rctmp+e48MBVutbrxcHnqMPA1fX
2QukaFurJMlaxrYOwtvJMvgkYuz45jJMAbOCd5AjcBvKS8r0RzkJNeSLZK9QtxBtU+kEfYo1iw04
OllclM3DoD0WGhq926EC6aMdRHwXiUKO7CUo3oThXgvSVR1B7UZYR6LsQu3PpWoc62Jj0ZqdrmIu
byoMVkozkocQ/6F7/4u+wU9vwIf2KOnPvMWN6aPQtlyV+axZnhKl4Lz2OUeg0RucSYXhD/2SX52e
f/xkP/TWh7RoIqnlXR8ic5EjUu/lP7RD/vQMH7pORlPIYUb9vh7lu9iY/VXJH67hFx2mn964Dx2A
LmdTr2SeQa1ew4Yhnvye+tBk5bNYf83p+X/3WX5/J5gf2kuhnGSS6vFclvEpaODZgAv8ffvoD1fz
cZgV9loVCqLhr4MpczQMlA1Thyq/qcwHAnn+8J2TfzFbweNiUCrSBCZ458P1TFlZqczP/PV85syV
VecLmCovftyfpHKwBQ6GPo31osudZrwG2UsY4Rsu4HJ7Kv2B13IGjYxELiu06QkM/P178ct154fB
/IdvpzEUPtlZvNs5emAGf8u2gen3p57hL7+hPzzLh29oRWhIMM2rWx3oGA2w10nH31+HJP3hSj5+
b3ojNwDaajxHExuzjQA/WtJgmGFablClSaGd1j0UvwbioM4uTizEphDh8NAqzJvIUcJoO5eVWpg6
xsTJFCSC38e20bZrfzIWclfYo85BhLiSHAKPrNBzB91c9u06q9qVgu6pqY+VhatIPaBNPejYIOty
M02eTRP/mJbgxfthBWi6jsMtoYyOzHHKV+9N5STBoq5MdD5AZGNmvrm6n5df33odCQeJve1EToWP
nwKoS0ydNPaunozOyELZY2YwTcGJSoFRR7TMSAhM5Kd0YJ8yYWawbXv6vEVzfLclkqR1JDkBE+08
eJDNahHDGstbvnDdnBPzpOVYFqvXQCFbISSe/CD47zoa04zm5iicDe+2xd4fzBIjGhexBYMPWXgX
k95t1jsfj7oaHWuCKiVpdHoyk2SyPDVftXVtTbjpacQd6Msnq9cOsWwtI1pq46Bcv3wf/vdPy0j9
JQPgLS/GiqSk5sMv//suT/n7/8yP+Z8/898//5KHfP2R9kvz8tMv8GGxlJ3bT9V4+VS3SfMtcGD+
k/+/v/nVQ3c3Fp/+638hoW9ekmX+/umDBJUylUwDtKKiTlrfPDX4jV3ChHf7x8d/8+bJ/8FEJ4mG
BH33awTgV3GMKf9HNXhCej4asTEf7BLoVRTZUtCpzmlgvKBvElYguQrjTHwWmP6+2Pa+vS2nv8qZ
vz6EX6tN0Oh+WOzNny7d+JIH9kNrucqJMGgn01grqkRJcSuqpevJyo3aPlsNFTdOZNWyqzkWJ3P1
DsBh/zyXHFJwbf0B/NRdbe3aaVoUoIusGvd3eifqI1pxaWcF4rqe4EECY9dQ9MkobjrBkWdKiKSt
WnFEJVKvVH0V66Rg9bc5kwszfJTReIh1DPxIQy03n45QcDMyUmXd1sTWTWJzobWYeQdFhXVGyr2P
vl4aveUYbUsYm5S+mj89lBMtUtr4FjJzC0GLpzzLHMKjNHvLSDeRPrdDsRqM+raKNDuE3ORHtMbN
SwL7WiDoOJQQ6qYjfUOpPIhSDGpiuOX4w5lk3Enky6ttf9NadCVVY9jEpeXiJMDJRPcEkCDNuGBA
1h+pbhWhkiW8LwPNYimbmjeu0Qx7gO2byBBKM+vqQQ/qNfx+cW6HEG+SgFN/TYYsvyZGbW4XIIK3
1k0mO0MnrwQleRtrmSYIHo2hf9NG85Kn0mbSpKXse4cm6W76SV1jrwpoAY1NvgxUYamCqDQ4YiMv
LQXfTcQ5U3ETiMYmlgo7nehplsgGhnI9S1c1mKSdV25VD0xE64wmH4Dl+zuyMmhHPOBJWOjoGxWR
sXSC5LgeXUDLoIkB7pdNlS0LurcBxOPRp3NLt7LAUZBIyIPpKwxGsclGa2cU+lNTkY2qipFdhvVx
rKR7cnaWaQ4gUmtWgp6fAzG/oSOHD1s55ohVQ69zVDNat7hqAguBEuNZt5jfNLnhsDEWCZBSWqD0
20XlItefRqTSoa+tgrachU1rIqZWns/U2Za4AimTXob40iFuJGjezWCdlVVgw0TaIcci+qB+ikIk
TjHKRK3NXlPTuxGm8TaoaDDH/ggWcNaXEqnVADvv8eY1cJHG/t1Ck0lE105mhlIGmEXpjqgTUTsW
BwCJSIeg2o0SauymJ3GkXEvxu5HdIh2m10LgOz1KrcJWjnJSimwU0vCX5tCIwonYrXILEg9grBpb
RAov1Qe7Sq+miq56cM3zamPEsHOMOz+EdxsHGBdabkD6AUp+sugFDsxGpTJ1E+IrJnRgRDMdAygq
KdAKVLxUIkC9CqjqPg2lGJjSg0mWQ6s/9WDehhqmX3v2q1NhPE9NbA8pow7uw7Y2bqqGcx7K8XzT
I7S1GrJU4jG+p9myNgPkxuLroPa20jIX0AG55FxFbIhvQT83AYp3U+xszXIY+DGsfajEF8adJDCo
x8asARUHKxlmR1HsatRHVdCXCymHB+FhVFeQI0neWtEECVXa7LQPSDZFdEpoyzhPKWRqj95I73P+
rSr7KUHnkvVnHuNXbwU9/ZbQwUShQfEpV3l5rZfiSRUOSVcSIDYuNVryurxp6mukg8Uu6rtGgBKj
ccdGoU2wMBTn9xh0L+E2fxWy/84dVZMkxbRmp8U8hZ91Mr/bUcWZEP+j3BTd58fHf9tRJYIYSMnE
RI/64C+2/Lcdld8yZSwfxEmwkSNF/dHtDmwe+Rx7pqp+jOJlrqygURVn9+K82f6DHRWp2Mcd9eeX
/mWK/cOOGkd1mOlyJ63JOfSWZTI7vNrP3kS71izcaox3Smw+CzFVZAc+BbEISik1XhPydyu1iMe9
rICtJKCcaZFgteVwzAeI2lOPVlISYFAV4y3WtbXWZVtVbRHre/V+nKgfDeleNE6xetFaa4tN+LXB
vuaXnG96WtdkydFvWI0TvFDufga/K4XFrlcrfNBwx+kBtEa+z73+OpDfJRlnU51cjYxPTYTMbtGP
a1t31nmHwYMH9Ueo9L0sEWJEQDYt9ofQapdBrsEBcvOe9qSFNCFqHnxTAogsc/D2tX0zJOg4k6Mc
RE42MkFKwxOnZxKAYjfx8ac1kPQ6jByCPB37DrSN9RyHo936LaNCidvdOqdkP7YDf54YQw8Tw6LB
zl36GRFkyTo2BYbLB0PKl2ko3hhfSGQ028CFtapbx92JxB4ahM9ShmKulG6xdN/h7ONkndFeyuWD
TptPFLW3Nmh3NTyiqZRW8KGflAYVa9UQdyMtAQRgQmDYYbqxAXgtdUZm5x0xnCPU94xcw1wHGoOZ
PekjNxqLjTH1ttAVqyqHhokaLHmJFP8QKeG57SQMoikxBL5b5eRd5mD8QRJncq/81Ub4dy4hCM5R
oqF3xZ6MHJzj5u+XEG7En5aQvz/++xIik6Y73+t/xex+Xz/4b/AzLIJ2v6Z8f5er0xPUDDSYCENN
huk/VeSqbrHa0GSyZI4P/2T9+GKH+6kRCcnjx+ueCcg/NiJ1ZSiTRGNENmqIjqUW0Gx/JzXlyvLv
yQe0o9Za+SL3Nf35kMjLSCLiTII318vDEQXwbcVQlVZ9+KnnLs9Bv6ZqijyA9cTwHmZJkFLV70Nv
AnOBE+RHp5DeLRx4jaYgOeAtKWCMXdvQynHHktPYXNMJZhX8QD+TkWeEw0MXVPcBYJqiniH1AogI
TUjPbaA+NAIhhwUchhJqgyWAS9VGeEn5Vujnk33aovkM8bGB62mne0OLXVmQb0KlYgjX7gqhecoZ
WeUe/lIkTtvQh2jTCHepkWE/Ex3RQhASjX5giyhdeaOWDUjCqiPhJupumBS2C90Pd0JUIfcndUne
GTNsPNEZmpcbT1HuStEzl7qu3yiZBMVdJLxDYzB713q5U+gwY5X4Ez2ZVVKBToq8nHBTuFpmLr8P
in8JJAKrBNWN4/TRwC5TEsllIodsGOCzkC5yJi0VA/IeLYue0eKY1k3fLJPcALuevipDjLIIq3HB
0H2wervI2QJ04xWr1D5n+F5zuWGJDGN88JPaFmk5Mc+4U6PWDnzwpgCnfQbyENzFRljFwPIzALI6
BgDfc6ryph7ua1oUuqacYus9G+FkNV5xSUwTZIIfvozyvvKxGfnmQaCNmNYaev32TkaVY6H8EVBe
YPorb6sMnJcPzYxA13zMymUR4YQPpOfOi/m+aJdQrG6SurnPBUaqWAlHkwkPfOk6lREB0NKgv6zU
xecwCi5Nr65TRhR5JWzVsMASFATXAPO4pBlbaVAPWgd+SRVgkpLr0CdXAyP4hPiiI/tTH1rsldOj
THZsOkUXdSjfS9W79YlioCJ7qU0m1/kb0lpHC0I+8vClmh5rXGAdccxoDjZSl+0AkqyjMHnJSVma
aoh95AZjcgPmxN707218WJJk6ZIkQWBg1aN0+u0ai4uHP/DjGvuLx39dYw1cQVRTigSvXWE9m2ux
r8ssv6XLFsUYdaH0YZn94iXCoIuV6BtC4lvjQ6fxYWJD+GLppZ37T1ZZzL4fqrS/XjnIJFxLmCqk
D5JNn3jGKmqybN0a+rUlFFwY8iNl08IrP6N5Xnd9sEX7xyxafEz5PptlsYPz0C6C0PokC2hQzIr0
4VB7zspaXyYe+Ew/hmc9oIwI07y/Rrht3ajcaOWcYJsDB62Lp2Gwrfw8cco1Uco5haAHGz+Vm5dR
7LbKIL8kmX/uOgAvhdTYZllvQsa5BXZYGh/4bZgga8XZwxyDwIqosE2nFxJRyQExrapIKEw0doc4
Dz4FE+lyaXTOyZFE9OE5YRMf1Swn8AKk+ZRdqTpumhy2bdF89mvLnqJpa4gpaXryylfIHTQE9RSO
cWbLktWAf8AibPZ0VDwJptokkZEbp/ZgEg1bRohAVP2zEQeAwKPo2CbtOjQCadVJLelA4ClzVCHi
GDqFN5A61ML1KW2NSo2dBcNwYLwhUZ04iLfQUEdfezSGN81qHIVFXTDz96EoiO0Rtk0FJNNSbpQi
a+wssx4VUin5SHQb0+6NBgktDnpnxnF0Ws1/ixxRunS0LtIGMKk/rEN0gLGwV73hNA312gx7aN0A
jlomYN4d9eOiFh9aTbmaPYQcyVhLDau7TyesBpU0FBodCelfvWCoVArUTYo4ZzEYf+iUzt69DwvG
3x7/fcFAQET1xZrwBUjGCOPbgmH8By03/c7ZkKP/xZz5XpfJCrgZfuPryvC9LlP/g/UDsxSxfZYo
g3n5JysGPcK/rRg/vfSPQyt18D3Tgj+CcBJWV5G+iiIo67APr1XD/dqoKVZVqUbmSMAgIoAOQUiF
uELNLWurF+kxBE2DiU8FCJ630rsxgF2WyRzo2XxVNboHq3OjmO110GMw8YPZrGKhf+oQQqJbg6Zb
15E9ZtlE/TbR+ZpIzPQ5Oi0kvXW6JKQ7Eqt085QFpdo+jnNrWaYIVSVpE5KFl1Cp6Q0MQ5BOia+Q
vjTn1HLQKMCJDuIyQW6UMI4rqq2MWVoz5EMstI/tRIgBGX+4Hql8InNd1aKAamtcERl7C3lExNtn
xCr4sNDNuems9jFEyRJO5llFJmMSRZPJ+gNKtrt6EF8aeXz1LSCSuUkYIXoOsco0e2inNaITezDw
njcD7pZxfNTzloUmGnpnkNtLONK0E+OCWbi4hTGmL3XuRDUc68VAEtnoV27qh7eiBZ0edsKU4sWP
Zh9K13evSTSarpZEq2SMG3wB+MY1PodBTZEUpp+9BrdSYdI1rcOboPWOIUFZ9YSNKnB6K3sZ41ND
QSFY/UrIrFfZS24VRVoNCRwrDuxVhXqPtXRZF8fSu3hJdJHEasmI/aYofScI0S2hk9GFepE31W7i
401NhDwgXMrMc2VG9JGZu7ovPmUxxDYckKVwHRPPVZh+kTa6a/nwhjp1hPbzBK1ZV5DjBWDtgCZz
EIgDaq1c6ok0kLa6HG86q9g0QXiXxt0hMpl61pkVO+MAK9TP9lpHjJOXQLrP0uxojvo2b9M1p11I
tyaQulLB0GHKu04IcL7XxjnrkOQo2XNcI4IJ+xLig2d3ZkZ4bk8/z9oW5qdO6ODCYgciyaHbalFz
kkG1VWID0tkDFl81NPwj7RoKBTQd89zpMpx0w1qEhn5sRMLb5l1kzHcdmQMF/cg5BjLS1hVsjGqe
AQCa8InX0AvfKRG1ivTrCz9YZw1cauE84EEya81J/HyTQbsbmoohYCTiwHpqIE+0oHBigbSy9AAd
YenJI5lSbP6oe/HpguDVNv1EK74WIdF6/XsZa1uBsYFfNY5aKUCdAWEMibJJx/GMAG0tmMGtlcpO
VxHNRGAwlKRwOIx6uB4GsoJx+sPkpisqAUXu+EDheex4u9djkW/BnImxsZPTod/qdIJBIA1AVf+9
ZSjLvmHgdBYlploW0ZG/L0OJnfx5V/nF47/tKoS9UmySnM7PBvgyG7S+7SrWfzjqs9zNqa7WXFD+
gMa0VLyDooQJXWeb++mwj+BfJbkIpuZc10r/aFP5m1/wwytXufIfD/tZLTVdEI/dOhfEJUr6datP
MwRdQKkiFnNNJ3XcavJW56g7CnBbI6irGWci8AfQAT/L5fhqMqIaJGWnmYg1ytuiljej0tqacqnj
cUO3e6lYkGgnEmR72U3aYKcVEVhF2Sl8pggV1CjZWA56tWySfQBkj712GSUvlYKTz0zJnEQqiztC
8FmkUKYGbYMYOF0PlYAS/NSM031WPCK+wHpGCkl9VsBHGpSKRXDD8Y4gSSieUrkmef7SY4yQcGb3
tYi6tQPIzr0WLjLjjEmcWGW5sm58JLVtx4I5as6U44aInhqBMZf4XHnPIWVaVCB7QgrNIMXUgDj7
7yLmdKEnqV0bFkn+pJb6Jo2kY1lkxOBNwUbKBKij8SXGCDdSvHcEtUhRBjodxVU/+i4sjXNQw2Px
huBO0+LXtiA7IA/Rg/UqyUj4yjGoR73O1oQBQwoPuVzt1MEiGkremVFw5b1c9RbqKnTbiZayqQ4M
JZhVqeYnCdhMJGHnJ6M6w+RACrFTtfGDXDPx58ZYoZxcNWEFuneS7UIyLooRb/UyPvCp2Wp2a4yt
iTRAphlEgyDbt8ohgzKZoA0Wu9KN+31MzqQ/hMtKDm0BmKbSj3ulRkzVF/1BlzRsK3OOBz1ks4DK
waDtLiVFOJSMNwnJ+pDmjkDxbeVEEaORzhFut5fRAiVtqA8K0KDBH+yxeFbGzg7hzmQK1P16GJdd
r18ydQ79BgQToXpOgaNiJblE+KVC4GuVVBwtM7+f+vZhNORTEARnuZJXRhS/F00Gkzq0e/wBFoGQ
qOaDR6WmL6xotKctGVxJXT813niIR5A1U22u9FS7q3xr41XKvDaT7977ezRYR6OsbFrq4UlvIhTE
iXfCIQZJpSUyIFvSF+GjaNK95sU7yDXsYhbE0HAftcIdrE0HqsKbkPSugJenRKi3LGJ5uPv3rsoc
kWWO3IxLaIFhn/59rQ9M6IMq4heP/7YqG+QD64yrv4sY/mdVhi8JnYTjP1Y/dcaJfF+WoXdhPmbs
YxqGyu/xfN+aA2TDyZBCeJWkwEEa+WfLsvR3ydhPl/5xhqNafidzCi/XVUryVR82e60cJ0SRwuRU
YeXUsrDqhewmLhMXgpcrEhgDeljF3bYU6sjCguf4BkMMpPwjrpa6X3JkXQjtc5yQyuCXZBZJ2FDM
10LHvkQaD3G+6mCsZfWOqb25zKHtCHjZGtNYVgHrSE+WjxYJDw1tT8A4Cn3PGrUA6PTJwLIYBsGq
KMZjSt4krqp6Uaq49MEsT0JuG1O9LGF9iBPz4zGwfeIw8jkGPLUI1RhtMW/2HCcu1mTsjRHOPBhK
i0zI1PYV6+IHqbIu0/ypTnBHNT6dDV1vrmWpf1IgHE1VscgCEpyC527oNmaRnxRSerOK0Yef2Umg
IOr93I+R7Zf1FfiAE03CclCyy1SvDSslT6b8ZCbsYg1ZCkQJI28q8tcusnDT4lgj6Qk7z54dHNiE
sqt0Qslz1MVohK3QW5XQDaRU20SJec7rhNV3PwTTmrkvxxyFFIumXXu5uii0YsdGv4IwBiZKOArR
U5QwOG7aq9yLnwUBxotAhkiircqET4yclbrxDiOtS2kSd73i0RBhx82egsDLF2LCyjLKzV4yce34
hg6mWpyWDO6R6yvz01mbUIgt8Che7FZDbJF7otlm8lxTOyvle0qRmVteZAcs4aWKH7NCFp7vS22Y
zyRm42pjXBLAiVsRlPKguiahoX55VJMrCMMNevtFqRFYxcIX2+vSMebejB+nm1osNmlJugHpm4BA
V1UxbKuUidnUPUj4EMUW+rKuIzLM84XHxIoK5MVq9X2rGueulVGikcOJiN8gJcIrHkFrsqfrmi3C
rEN8LGETY6nceZW69EimsOT4SIt101rWZmjJJjSThyGpn3JvvMycCMNsSXEVd9Qed1UXRP/mqbiq
MWY2GTMb9DOkP2B551XuQ53798d/XVERk82za0zCsyf/56k4ePi5ikX4imFf/VDo0oBFnvbtQdTA
31dU2MEQfmVaL4ZKj+8fFbp/40qgM/vp0tlMfix0jQEwk6CRFy5NHYLfwhO0RwVzRJeFbju+AEFb
RBawgNlLi4k3AGs26OVFEJ4yqbIlGcullsS3VevD8dO0gzIOa6tJVjr3QZx6K62KbJQnDGiLaxt0
ByzZO73rHeZ8dsiEHYkJZox0Uz6WTOVn1Wio3Hfz1IWehT4U+yDsTpL1rnK8FqBk5+O0H8s3TSic
TDT3vdjtwpoMKHQ6HadWLcx3aiiv6aIuLf9NRztsKtM7UIs15FucRSEs7REBUjq+Z/jj1JEbfG34
93VYOCo5J2mDxSwfllGqRa45DkCIXsyaoRIavGIERN+p17rVDi19JkH5JJCXhN+NeVOG84hWMw6Q
yeCPiQWeKDScAtOZKL76sn8ziTg+wDgprwV9qQTtXOqGtBTy16wdPnc9kPKh3At+CeE4WEf8kBGO
kxn3BgYTsqKwPsRqSumWYzDjEmAIexoBOJwyuv6FGYHjx5o7qek2syxbjjpXSS8yFgQ17dyk75jX
mQexFJZx8MxGuQ6AUShtuY483/bq+GIas9OHOV4sWE8mYrCkc+KwuvGSxDVo2fYWWjKlae8C3PtW
ywUKDbxJJllcBXpgAC6YAov+rlPjSxni0RFUgkdl6xP2Kfj0eGrI/87zlRzIIPOkkzTgHTJylBhA
I5g/tsNegFIjhexF9LKzSLT12dgUR3xVnr3AvMuybhk2971xp6S4LbjcwrtUSJLDdHJHjhydkMxO
pIVMShr5eGczbE8x2gwtVvaDpZ7iWFmztWL0PSSg/XuTuClBOKiitQJ2OIMnF3FvsXspZ0N+6vNZ
0oQl+CXYW3M4rJFd0dC5zCGXtamCkMGsr2T8nzxjG0KUB9VQMcB6VZk9Bsg0tQnDcLnKo9Rtxd7V
WgKSS/m5p9qAe+d4vrWtsvGdMAhAB8m/egnWTRoB/IPVDUTs7ydexGlw9v9x4sVh7OPjvy/BM3wF
tcLMnIGIR+v7a6uB1VmnbqUTAXxW+bgEA/RiAZYtNMIQLn4qauGhq+wC0hfpML2LfyJMEvV5pvWj
xenLa+fl8ZeJElXjqX5cgxUTa5Ec1YTywENFUOQdk+LpoGefe+KdnDbaFM0aSGIMXOAwwWcIV025
7+Rd0a2F8KYNAareeN4JE3Wm3lDMRI+dt8ZeG3bXiTMv4cJ4i9uDEb1O0r6Gej5eWIl7ZYtNScTb
ipo3WYsiPB4b/ELlvyjFwQQzaZSHMlkLxcZsia8vVli8asZOvR2rK9A5cvUqej2qxYuIhQAJqjk6
KI1yEjaQ2wePiQTMWrxhIxFMt7Mbc2Mh1ovUfW7ZhnozDBu9v8m1zdRteHX3FLGEpOsieLlPECbL
zq1DjtyPAejq+F1M9ol6x1JRCcyyHXl0aoAF2cYvtt51MDYZFnzVKY2CV71JBBAj0UEjUHk6Vu12
nvoJL7W4TqG05+eE0jCr7DnVOHZ0onzDlTwsJ4jmslvObj3c5JLbCietdc2YMHIbwSUaMblwM2If
BwyX1sKcnoRhJRIXD042AFeyHLpdKbqFvB+8Q5vv/GSjFq8mLL1oQ5yFIOpzxK3irU1vH1z9Yp2W
zkQcI+HRLUuoyaDfkctVbXokKLmeBVDwmUSL2GpOgeHwjLO/lipb7wScGYVjkMfg+P5ZsDYTdN5s
m872WwwNd9Kwgu0kExzcXflAFJAH4TIH703INRGK+bZNyf5Nmz1C7ypZGtJt3MV2QYdVeC/oZ8j0
kgpwonM66kIgiUPZ9sla13ekqhabSd8AJmWaCnmilLet9kjSasmTp4HyhUQFvAKFQme8hf4KX0U5
uiGB1IMIIB3UAsyfsdulDQHy25Kzk+JqxJbF5QJ1V9idOY/I8a5DTNYddWYOiu0nbqyspv4kx7bn
L9kmm+BGwCcdAr2zM95Sinxytl4V7ZyJZ8WyxZmYn1+kfCNb7CjngtuKt26v75stArzphrdzbdqx
m+FEdWhxb0JS6djHFl/iMLfCs34UDvFGPyqudRCerQOZUfZIbKXI/9o9UdmjufYe1dWCOfC7sZVX
xQKVvoMK2003wyW+kpmzT4wF002c5nhS3qMbeCH6m7AlGphUGDJf+lP6Rllu2umSRD97WocI04+5
yz1Ast5pThLzD9IlZfYZ6fSPRGuJQ/pWWBqktAGPXylby6034764pCFRfRyOFr3dOJUzuVyufEeU
AjaW9+RVfNI31s1If/+gOaBDttY53xvn5D65J5t3JW2TFzjH4R12U2nbOI0juXhS+Ct2m53Jv1X7
7UEldLEj2HNy9BVMiTUGsU+E1izNFY3EpUjoJ9F4buOEm4rHT666iJeGI578g2lbDuZFIjD5hj14
+LzmoMmoIgjNHao9rbAZWBAu9Nsk2mD55VOobdD9q2w9ubQD3WE7vjFBJikx+4wjnp++tQ7YaHR4
FajHsQVRlm39zZcEwBVe2kVpV858aeVe2vJlOY+rdIOM6oU0wdWwVaK1EUL62sw/KblvPg+EW45O
Y9iyDBCcqE/JDe6Hs7lX75gN8ffIkf5uOpdvDJSoeCtt2xUP2Cas5j6FQ2K4w7sk2QHBuruU71Cz
PJpPg3vN7XRVnI1Dn/WO6dudeDfjmwtI+16wMaWHgoaEfNM+BaY/D8uInHjp52dLKLLBB7UzC3nZ
4Tet9PsabkMkSKsaAXalv2S3JYfN48ZErsiNRbI9qRYtAqTltBs/Zf4+PEvxskZMMwuYiNdrduTo
eSzvqKa0et2gryZm8EXeWkdffzSOxCpLWEJQQE7Eo9qlclcnOJLjJc1I4628195wNEhvc+Au2nmi
N4J88X+5O4/luM21614RXMhhikajc2BopgmKETlnXP2/IB9ZFK3PKv9DV53BsSSyI148Ye+1h5Ny
G9+nL2m5wiKhveXMIwgS1w+e+Dhn09ZPEWzCiXwepSNfssRAq5W2LmILIBeOrAfb4HwqqpUsPkQo
tHqsk1roCtV9HzMPxrmSmQdLI+GBmx6wf8wK1YPCJ1+PZ924a9VrYKps8MgTx/tuPJvpY75Xpg2w
dbfpePemNeDXJ7Thr8x70+QRHski4Y3UJKiKh9w8DNJdZYFdNgmxXkaHjmRbr90F4ZVnbg2Z3vyu
Rlw++hcvXBq+5HgeYB3M+ka5wEVdEVL5oDxzLiEoloipXliP0ROaNrdhfMwJ+ajdDU/SgRcqv8yv
WDv0L+NLfNNcCA9xCTVy+TTiiIND55KeFmwXbrKVfzNyIpTc/9zssg628r36Ut6wgFzKDjqxI6oU
ckhJESZPb9ExScbxUlPV25G/CJ7mjNNts0odmWxdANWcFr17Hl1i5jikoqv+xZpjRC3uIgDdsZLf
F6toK5GVhEujOhQX7zolchs5/s4/CfQY3kKu+b0p6izTJhIIsucSENG+qMjXg8AzvDer+bE0ziPv
ZNosPZbpWXdB8tz43Ro0bbbT34L7/jwdGXcX67JnPWHL5/Ec74VDSaxjumgfuNQppA8RX2Wgdfc4
D/xFTl+x1CuOVe/t/b4Ylx5ZIsWLmrfL2AM/j3mf8KUUwL02j2z6cG96LCsUWz9Oj9OjFNnaY/Ie
n4h9XpmoIy+sG4I5L5MpmEEMorHo3MRcqeIq7J1gQ9kgXpn42WHfohFw9PAKy5MfbsSBNWZ6jKOt
rOFwGNwiduVD79vA5FrDXivnklm8zezbtz/8E0ZHuAKBWfPpYGtmON/5pH3cBkS9YJ4RbumokwP/
1tDO5BWzUpV37c30ZO6ybXGFIm6w+eP6hcWLPlwrG/NoPAqPs/qAnM2T79ZrQLxcbNHaylbDNwaG
U7O8J16s4VLpN9FOX/snj8cPNpACXNFRH4Ytlzz+IATgjSMLNjMqIJGpvyjYFr1ILBJ23mP83txn
L+atzs0NMj7bHRA5x+Ku3CP6CUkzcDhuy42xpS18IftAzg9+eJYCl3x7FX+Ht/PHFS6Zylu2PuG8
oQDfN3DjDrpwrC1ggvFqRwHFgtMVe9penCMwD1775ibrrjO0h6N+XfhXZnKFC5IokP/umH9GbH9z
RDDvIdfpd1YNSWRH+VNH9Pef/94RieR36CgAabO+h3R874jEP8jowC8GsVIhxmOeF/2Q9JArxRIA
mbX0TQn0YyilEj6lWLOJG6Qrncy/GvMrs3rx54bo56f+zcrxyaphWm2fGXEyrOUY41CYlMWzFQPz
YMCEYTEe8ENQCVazeMCrinUSAJsm8LivqnNJZeiHKbSempufMunbwtJ3Vj4c2ioCuuuHj1kgRE6a
4u5KRvr3miAbu1Siez+XthreMyngJGizU+fLD3k2OmqkYn3o8GNJ1qo1vWdx8O+FqL4f8+QjS8S7
pGCVKylUTnRQfq9uU83AWifcql01/35m11mR7bs2fPJUCeJmbiqrRkwA9ejmEiPbo2mlp6GDYjzF
B9EDkkJmEaZhbx+G8kaDRkbZG+48hcNRB21eVWm80qa8wqoiyyTBAdKDeijWpG+YarQB3Ftn8+kj
+x1eZgW+cM8Av6V3HAOytccIX0SHxk4YqutGwQ8ijAkHVhxdTyJhbWIpl3aYj7sSm6IJXCgcKBzn
jASLDORIvZ2SOU8WNZXWcdtO456Y4bK/CUk9XGqlCHTO0/H0FdJT2PebRuiBBsqHnH5Kyrg1sJl2
ikQ5sbOE2DbONBrqvzL1CPya0Ac2zbMq+m6mRmO8mOQB7VZSNFu1T8gI9ldCrO0U1qmRl1xlVGF+
F7layt1LqK1T20eMVfSjWfmLVvRfEpPEJSyu9Gl0LWV3aBOMbg3+bUV6J8FlleEAiicZUNC0EIrs
hEGM8FTlQHDheSR5uqDzbWY+e70paBYTuTvD+julavRgpsmNN5r7Mmp3nYnCi95sbVTqpojHq1xt
Vg2RunowbVMZo13HDbS9MDa1BUTXnSoS60UaZjNnNsItj+KNnBRuoqeOSjGiSD6fPNsPjAK5auEI
lPMbFGaXEBiazEhMlZK3SOUbISosg9VE2yhKujctkA2Y52mJWtCG2VYI9H2eafdh3r/LNUuCLIan
kFXza36X1An8Qqc8zSQio/BxAljd1vLV+5DQB6ozEbWPSByx2MjL3Bfuy7G/1UJRX0TqvPBurWUQ
BRnEwOhdEv1r1tIkc1ZLfWoaopiDK6NuHrHAumJv+I5aaNxqNBEiqpptezO8z1sCtfSm7y8z9svK
pEuIod0OAeB4MhGV+iUwhVWrMUw21dzxAsB6UCzpwcWARlZ/6+vsQ+oNYkdy5EJDFn/keZM48SBt
osgns60rdkor3IkN+T410igxj3fwuN+xqbmjFB1SKb4JU/9xrMYl0/bZZwtipw9WhRlsNV+5gpf/
Gjf625B7T3UNmkvyj5aKIbcm0E3KYdZOLRdrTKOvQJGWcv1Ssf0Top3ZSxvEU3wDpvGo0OPI3XY0
qltpUlaD6D0J1kdn3Isob5vYJx2NaB8zcq3eX3ZNt2smc9fDkkvb/pFaZ9NbJG42IhUZG0MrE56k
0HzM1VzjygvWZdv3dqtHx17rHFNp3bIQ+BoPqcbnp4cBDE7zP3wvhTNiIjkl1QJqvGLK7FP+ybOk
ziO4z/fSX/z8j5U5eY4zaxlTBDsZ7ZOe3uQ2i4aJGJ7vQte/7qUq2RxkLhK1oaJeVWZy7PcFj/oH
aitsSxqbITafjCv/xXSRQJov99KvT/3LgocVqNzVcUYWOOg9WajPQzpd1fO2diSewbBWxaStUl1+
zAwwfda09lgSe4q1LBKZdY91rFFCDsM+mZgUljME7p6B+rWgTKtJq69TKtsAn3LjQ/StZleLDjDv
QUjncGmCqog+6uGo+jPYF6F2t5O68aBHIlGm5S4qfYKgCMbTpUWhTywqQltRj6FXUJpq65pUVoVS
XwuSB1Eazn6fsqLtS2y9jxnDMPjKmvJShZtwEKhiC44FxlB6aSySVgWT6qkU+wZcAYHBoLyQyY6Y
rI8Qi3fI/rPBOl2E49bTkKpSMmgb05vvumUFE1E+jjCIdYjFSCUfpAZNpFBvEhCqAchsS/ZKOw+i
D0HMD6PR0QMBmnZizVhO2BUmJUXqEzh9IO/AA60EbeKsGU+BJh3T8aVEU2g1IhZukiEAocSzBtKK
ULOjRui1tUdB3sR9Rld/Lfd3QrfPpO3cKbTbur4mcVmXFMrwDsEQup23Im6PU8KnoAFUqaoXD4OX
wWStRByv6ExWwDp0Fi71AFqAQaKyqBfyMsAsqeE+Ddq7Vqflt4IGFxv1VHk/gi6M9WmZiMwMiEq0
QwlzGnFaZ3XQdn0OqgAgGoAV41qPpvVAmhpMBcnX+Kj16M0r9Yveg3ZLr5pCImErSlxRy3FbMlaG
ODjXGbAUGnGlozkTRbRreX8UVYHppX4bygg72+wsD5rjD+pOCSTTGbrOKSb1TaQbU7UC8SnbHSNh
uUVbm7eryQyXcLdpaKLYtVJUG+abzspFi82NAi1TQgIuCe0q8pin5jFvB2nuOvntcncQlOA4TCIc
u9xp0uDGwHyX4YLAc7EilPEpGUD4CTmhzyyx/Ca8MWIQHHylQgx4uFFcoNsLFWo8WuClkTdHS4JV
E6fjwhMFV8pBygvGGxHWoAH0heZbDlKZNagIx8CCDwwZVMOw7hvR9tLw0ifmSVaaWzjFizbA9Au/
ICkepHzYac1NKMibQcX1UksZ3IaM+3ix1ZnRaNUcx8xmdSB6I2xqEuSSVYsrBuHb3PJ5a31ErmAN
9xi1nZqWW8/JjxRow8WE5Ob+UfJ9JvStrWbGc99qTGf5NLv6klsJVzHaQ7qF1RjCJgbBwzViN2n/
PJFYpeKrndTySQzv/HraV1K/VrPbyJTvzOypbwW3o5xNfWFZD8kNyZz6UUuWhSZf+0wZtCixO5g9
gZYaVM4kYxhpcSeqL8MQnRrEbZ5o7AfstkWB578KzaOmlNeDKkXLlniDiakZ9LrGIq/G3Pqwa6Xk
XGsRimbhBuY7DWyp3uRe4vZQXk0/2ZlFcopUNI6KWbasTyNlWRQT9+ZcZ9AtJ/77EJC64yc6UNBI
zN2+Hiyi1yYJ+VzWbGhXqejTYiPI4u1ksnCuvEUUontsDZh/5PvFgb4q+mzRjmZOavR4kQXR32l6
s/VVfR0DmVhIU3WMdHa7geBvJbYGDTzTkElBKKj3nTnsdJbmCsj6iAhSWRWu4JucjDhfdMIb7qwI
FGR3bBvdQQGz+u82yCzlWOzN8mSwAvjWfnNT/xY08fNN/W8///2mrmNRwc8y98Gi+s06/H1laBh/
IL8jGOub+AJuwY/+WP2DnK0ZqqBZmgy6AJHIj3u6zq+x/loZ/ivRxrx6/Kk9/vOFS6RawEeQCeLk
7z+1x2IqKZ41JdG6AHE7LYJmjftFAgVzb9RnJb5iWi0xv6rRIa8k9JQDSBZS77aJdUDOymhreFWr
12C6b6xL5R0M7F3GklH2ZNyoxsboLiJhtlP7IjbUlcsMd4S1TWC+x1eF8Bp0m0/F1fnPPedPyVq8
Zf/4cua///Ry8rYTRs+cQdV0FOgFMtrMB0JmyU8egXtwJSYZKHtb2/a8LFnlv8s/rV4/MbE+Pwd5
fss+r2C/vqWzyejTc+iJCw1MledQuanqZsqb2exL7uiwOpkgMpknflLdjI+JCXHM1t3wkXzL3tWC
TQojSHmHSAdP/Z/fmF8ljvEF//E5z3vjT0+q1JNJGlqeFI7ooLhlFckqoOfIaNCHbU9i/WYWrsl4
9aVhYI+jw7prxGXTvELDKdVN8r/p2f/5LjHL+eXb9NclJ39B9gVJriSyFfGM6NSZPIBeV91WvsXj
orHB1CgBDOPEunksFggDCQHWiEJAMgo9E9B4sqj6m1bPL4Kk2+B7CvDcrKGFAdOQYtqE22sTtDUJ
rIul4jI+jQkKxVMMSTZQ3mLGv9k5psgUuJ3o3ZMaTwv/uR6XpupWyoJ3AKHdxoL3ELMSl6Dqt89Z
EG4jInrGbcgsE60eMxCoFPPU4qPYo8C4iFf1BzvxO2WDpJS0VgA+vbZDIw2ElXqUni6oNio7Kdz6
AGiiZVVXexxUpVmB3LapqrWdKOz7XgC3yp4i59iHO95qu7YntftBGY5CnzuC76FM2hi88pqIcqFc
Z1fgjLipZkcwddz6MPpU/nVhXEqjwipEKqvjaMYJB3vGzNrTChIMnis/3/rgg7CyLUurfjQLhU98
pZSbMH0Xp9hN87OcY79PGJ07mteyCoZAL7134RPcxL0vbf2hXJb1dQ57uL5uiitdvEqbZwtf1shW
fE6VwLTNPkm0DZRSCR91q4RvInt9sRn55MfzFMgbqerv2/GgkUMxbvLiRebfAxTCXP5syBvRWNUo
+6Ontt4WjJLNg06Db9DtgxVlnQW8qNz41iG6txlB1dl+qhZVde3XJSkVC0HcWiPGM4IdtpH0OFmw
Sua0hUvf4JNIYfbzSyzcVWLwRD52g85hXPO/JH031F0vXCE+1QjIsxAPhZtpO0TbIHmvCvZh6IAV
5Dgoc/ZpcGnqs1UtQvRFBA+kyy66FyzMw/u2vMKam8/78hLGgImA9GKI20TkO4S7QN8Uysk3CAW+
VBGeOQDU0l1guom6koZ9U8Dottkbegvh4L92g/Oqs8YW3gN5MdwLz7q5khZGcaz4fxf95MvAxRDP
XzMpgD8e3mbUEMuufmnJBDuVMYJ8rpeOc/FUO0N+dx9591i4JNWFRFyf/EsB3BthCKmCtqk4vEq5
3orlRgHjmqrLWNimmzkG3m731gcHhUE6r+R0W6TEg+fKILEbpwHwCJEZJ2FGM7XKjWWGczA4W3qN
jnnB7UD7SPd5eAma/WhcRGkfwdwGZrFI2FGhxgbHuBoYkpGgy56DwTKJjisckUSaGTfsc9CkFhSd
wr6BP136By7Ssb4uEirXtVIvFS5MDwszk41XnAAltT9Bw6o9BW6QbmK0sTDrLz2Hwygfc+g2g6uz
dFYgou2C5jqqfRj8SKqkd6W91KVD54kvBWFczbdX4KoMqpcKYbUJ1AFpDPgoor10ymAW0SMYNHkv
E8FciFcNroVwrxO/PJRMAxfZeGJb3OJGC+GcA95Ap9aQjNWfW+uUwirQeS+ju/phai8h8K3qBQJs
wZGAOvGWHs/ilKHt9Kt1l52JcI1LtzK3SrkkAnko5jXM2C0jNIKkjG2widNsdKYr3IWUmkjVCVSe
cICTHsF6b5HjUOVQRXS3r8zlSKMSeMdhXIvKPXJmbHAfTe9Eg++YfOwdzSJn4Vbs7iHctAzyFO+c
0drhB02MrTpu02r/guKdps+60kBkqM2iSrd8PbpxGXICvBYfOr9LAjItExzhKgyGX4vRDnY+PeGN
2LnIF3p/Jd7ME7dV1J7lfis2B9a0fO7Bc30bWOg+QCHTMWD9zpW3nGB3AMODKxvkyl1CyZELO1+1
MsvpLRJ4mykmdA//tR4WmJjm4X+B9ttuEDFGthLfR/Ih9DbmAxHwUeJY6o3l3RFXEWhs11MMiLZU
fPCsgmRHQLR+n5+qrefvM8Otjnrg6OPNpPGVZ7xg2VhYvNfmrlCuImmTSet5lKr7S1KdR7ZrZXcV
mPS5y7JcKOorONpl+xC1NrjTWl+PDDhWgUnPtSofkchO9JgfBQLO+Jxo50zcZSgiib4UHv+5JFCo
IX9Rp/y4AX+RitWJ1jPmIpM8jm4CfeAVIVySPywWdbh5kIiw4Rs024dql8K1AlO4HyuCoskSN4/6
dM4MGluy6xycZIqx9glXZhywUFh6cjfDMgC2HLpMCueAncZktUsiNiAe/PPL+FU82+fSXZ7rjE+V
zWj0nVlGvAyvfMl7x+ueG1bAJXlkKGLtDCVQvfSrcFWgmcJrYPym3PuFj4TSH52hagIcwvDypbLS
lHFE4kfaYO0t9eJY40auF/NFOi6nkREwPfRvAvx++5DzzuvTS24VlLjo/8j34Vstfkwdvjm725mM
fT1/icEt0H9XP/6yqP3xKvUv1VozQjpLch4yN5BSn6TSSZMtw4nyYNUbjY0E0puhdWlWuV4bYSkR
aelRqCyio77jvKWoxVMXe795Xr+KqPv87utfvsRxWpdQAbDkttyyqfMglhlXGmIPP1t6worPvvuA
tyNExxozuBYdOWpkw25/9y34BTngp+fx5VsoSGHeyLEVrotmJU5rP1ywQ09ObLAt4kT6K6U55+MZ
BfLATJ0oF/XILeM3b4Y8z1//1nl8+pDmD/HT96IL667RMz6kkRSzkFpAvI3YSmrGs8GmkPW+RZYQ
Vn1HXObXAvxO61qX9lP54jWPYDH1Brn21kLujIFI812sN4KxxC7+/3PFEqfI7teC2P31immENKrA
wEfrQF3Clg3XcgutaMtt1MiAdu4Ib+uuOnDddcctxv/Nw8u//qh+PPyXq4e1U9wJHo0H4ktf3qJO
EllYQa47zTwQwKLRVh8X2OulYUcnXHUuSYeUVG+V6SrxTYK24iFG9inBfgBpKv7m+Vm/7GF/vD1f
L7U26yZmArRq/ZWQ36rskhI7Hx6H6oQduBvdAUcAreV06DSEpg76HsiZAUqsaBMNTw35otUWuc8U
LXlRUX6r2WK4ITdnKqGcICEn04RQGJtXJwcHYlhojHvAduab0cbLLEMR5lT5wjRwF9iMu5TBmeCJ
k9uggK9Yjk8aA05njCuQ06uUMPjrEIhMTtDIEkZLeCRoqF2F5duUoJsCDmjHhxbTB9WqfFtIByk4
jNz9jrV8nhqX+5yfXKvNGkV/y8ga4do8vWxtlpTWqjSvC6aC/rlHCUSVov45ofo/m1D5l7fAT2/1
l9NDxy81cm+N1oK3LRokbefa2CGQRM5Gr8gMoUEe2DiARv3KHtzae8gQR1EwJ47feCsQ4jaqmYza
THUs8Td3tv/jcv7rizpzVj5fzg3g2LJo+aJKo0tstVU5gJYH+IjyLixXmFfjDFasjZ1VObXWoodg
xD0vtRXaZAgMJZd+Wm5U61Ar+yZfsS3PNVrE7W8u5999X7+cOjDeKmjRPE0dNaF1CCkLcptvg0LR
9TIrq7SFlKJZXKkVW0dkbf/8+PPC7Ren3o+3af6QP516vaZNlg4nck13q8EX6pyyu4BSRu5U6TCv
l9Qn/cEKT7DauE9KLReRE1KAC+2lT1m+7qm6GGmLTmPRVv7mUP5VkierN0KmRST+6FO+vD1drxa5
lPEda+j7mgVYEglFiXoAzLyKyE0hX9B0wsxW3v75fZF+ec59euAv70ukKrqvxjxwnZ0JRgs5GlbJ
I6aWFMZeRwrMVWcdBTxXvsu8CVVDEv6uUPnFR4MJWCGudvY4KOaX62uovSIda25IhkTtGMOVWpER
zWIOdXJYbVr5zq+uujsWV+NvHvrb+OjLvfCnh/5y8YydUeoioK51Ty8b3xH3VU+HlgbZwHIbAfJj
sW/jQhj9Za0wKWQCBSgwRqUf2pSsHXvN313P8yf996fEl4DtLhveeb37+YtK7x/kaquF65iZxah7
CxXTFDR1zwEK07SLWGVesBLEZYiPWNbwgiKxyL1tepu9N9kMlqYgFxSMwqAgetql39x5vpXKP54g
E2BQ9MiEoFzC6gCcMX+cn64kkBBS44UyRZ6w7zBw1NgXHNKpsuml9T6seifF5Hjcs7qmd2HnBHH9
CiGu9Uh3JF+k6AVRaieEfz6t/ybQFHO6qeu0ArICwnguR/9JHMA//lkcgKLg689/3yOYf5j4SXGV
zjHUkJG5nH9QTlgjgDmhnvomAOCvvgvt1D8gmVjYkqCQzFkC/NWPRYKq4iJFU8Cfz5bRf6ENQPvw
5cv99Zl/ud40ihaDwOtiDXsYi0RLz8rRat1oQPkn7q4l3u48WEl67WK8d5j8LhqkdpHkVMwvNP81
jpp1Xw57jRA6v0CX3XY3bTg72ylbYsuuHlojcfSZq49IecguTXFt9QeFraeWd1zQPuQjNguptuxL
RkCqvB2mVREJm6ql/4Z4T8FdIuBqS2vXqP0iDj14SbFb8mSlHstpqNqZ1h8qI8XA8kYgndCQ2WFg
RBQCws8mMvFqgr+OjX7nMSfNddfjuQXCZeJF0YJurfrKgicYKOolQS2TF8osVrLRy7jcx+mRGPZE
phtGkjtRMWl4/Ufm1q2mH/DNAgpNbqLSYMIJ+txU0UpLQFtLURvtfnit5g07+at1V63glu7VrMcv
jgDZfBrUaqUp8k6UqVtLvDwkTA09LBl0D6150ttXrQjcgjiVmZRaIs0yS5EQUgHjS0650DpDAU0+
Mvat/DCOW5ESp84x+QfVNSmDSJYT3k8g6TBiA8J/E3a9hLqQjWcuCk0iaTR1s0ZihGFtGmNw+uJD
G5i9DPe6/z7y9KVmcMoktyvDWxvgzOBUE9ICARtNY1cCTArskFyIMnmdRrIPgm7hl3Bm22wXQS81
mSMJ7EbjeShoFVsVqGqOMwidl6t3ynJ+WiW/Iiaa00OYIJLVHpDFAvYkpC42U22nA20opXAJVZZJ
NSMtogh9H4dTj1i+wCdq3HH1LfW42AFlk2w/6Mn6Nc41SuzRaJc5a92SX63yEKnISM8vzjFw1Ra5
dwAtq8FSJmM5DS3kIcRSIpy3ys6WJpNYzcJRx2gjd9MBXcw5FK8M8pTHEszXsKwo7juTmYEnLUpd
fS0bUjimkgW/aUcwVYRiJxILEJECZ/Tqpq1UIDWHkkVaQMRqPsRM7vGHkiGpGtZaRX8od+NqTEx2
T9sw5TZfYc8fB9fiFcsD2N0ue02hrPjkZJaF6caGtiS95HoKptCBiOH0k3atW8neb+JbXzO2DVix
DCFgx+yxMSnh1PEdWveuFNolWp7QexhG+VJXsP4zRn9xxiKR/9DJ86uE7rofsg14gIWc0ByksRub
NOBTeyOX1WYm+uRTqRzqWBcPYT8uC+BClQBLK4xE3VHSeCOk2VMGnChOCH9m90E2I6srATcx4tNU
KYRlIqiwIOrXOMUT4BkB0+CGOWTJhZrjuRbVfSlhk1JH6V0eotsKtBtLSnmt94weu+xOyplTYZtx
PKOpFoOE1yP68HXBrbhYdB4qEJp1i9tDahi6ZroT8TI7bdoG411CdmJL8jxhThVDRBg55Fxxe2Z5
1fYSRNwJ41Qil/ghjXWq8MdafTC0LdgyLAGMcA4xEdVLa2LRM9BJGBU5LGxfcYBUWXOpgitNGIiX
jD3jxi/RCwREAdmhr7zHurlpjX7jBYmDuMBGvLpophK1D0Boga1N1qpEnHjzxy7y5HuhKBctl9Nt
zOx96JoCxDtfPK+sadF6vDQlGZJLK/Q/anFfMUVJy+xBbExvBZeImblPLYB8WoOtqw1EE8prFnh8
LOkV7uR1MNvEu3AXDh4ndrMUpsgtxtz1tPAtZ3HHt1e0kzmIaboT7yusnaykRDQwDPeRnRrJ2swC
5sqJ+GTm+raVMNS3FmNwjyxOP54untkjt42DtViLhyQUN4MMToq8WUF/qCqRfQkhyp0JKTjSznUp
bOF473tZIahaqJmmJ+IxN6WXAnVNas7WzoQAN0mUK+RQwkGKohtVDdGsFgJ5MAa3AyGrVn7FstvD
EqYk07HUh8j9dr//T5Y2iP8wL6vg1SCiwUmnuv3H0mZudH6WSPzt53+UNhDX/1egzIXIX4UNqkeK
ZUmUVPW7duJ7YaNBvODPZ7+z+E3c+Lmw4XdZ8ECZLvGz1Nn/orKR5hf2pWz/+Yl/qYrDqqn8Wqnx
yIjmzYQ/CHQ7ZruMLEUuAIiSHXzpqAetOM/GdYawScNyQ0gOLXecPEsZmOdaiUCfWBbNxDuZ6cNz
r7f0x1mkX4mKjN+V4Sg+WcXb12w+8U6XsZMW3sZiLVyyjuwaE5q6wfgmZUE0+FmP32rtZy2kbVnd
qWlfsbaKdABfWD7VrrmxRG6wCVBRAxfzQGlgS4G5qtD6WR1+hWmMP2BfgeRO3oJKf8/k8gPh8p69
LLkvw3WaxfvUT5yc/pWQSSSEkdHD4UxDDIB9sekp6DoxuDZJG+9J5x08pofYAIomP3jQTpt0QAg1
OQoUhrTVbDbdbtGTmSDAngNJl5CnTF4Mc0ou+0g0di3sYIZZE3Gggwsm7UGKm/OUhwAxx01oDEuU
sa4uFGdvom5hMBfUGkKJQzQoEIFUF60JcaS2onZuLb4N6biNq+kcRcId9HOy57bo7fRuWArc9ueI
aRmfcj4Ny7oJ7mq09YH/oDe43yZUMBGZPIy5FH/YBzxnj1zwntFFKrBTDjJ1rfjWvWESDB3UMqyO
+NQOE+WJCjMW0aiHOevsmU+mH5y8PrkZ5ttu/KjXygKhNV7sXRpqTAGmTarFV2pzq/UaRRHWA8cP
dKqGTnkTp+7P9vM/edaQloYfgE5IliRR/a1fCWb4z2fNL37++1lj/UHm2kzm+WYuEueh2o82iraG
/BgVOqVhWiL9+Y/ThoYOfLqqyApSa/Jj/mqjtD8kWZSZ7sDdkXFC/SuNNT/55bT58tS1L31U7yUj
fQFpiBGhlgc5KiDCmEKkbEafC6xuQ6dMjWdBJ7negvqqlNKboDRbi5W1T7KhFwQP/pSepq4kDFjT
F71O0FKqHlsfz22bN++mNjauNjTbIWPubQUjXtMRKYL8RLIzWmN6lYz9uQqPGxFDcRmk2Om7fmX0
/Y5ExnudhG/aKMIErHE7H3td4c2FzusYsZgNxwjrkmC3FV6d6r4jOM30ZxMmFlo/5OrIy+RJrdOb
yshYKqZPXiWe1Kh6r6fwCiIukNfFlPSuzkwow0dVb7KKHOXpLOL0TQXG1JRyXem2yXOKvz/WqHr0
j7gLEe70tDI1wN/nEARWPJ8MpzKHD4kOpMRbvZTQKVuKyDIIukGQbHnIVUDgeza4faewmiVSYxof
VYMBry47+dA/qsxZlDK3VcPDrhUsDJH6Z7zMb5A/ZKeemIcyNBcTb7CWxk5m3BYmOznyYvrc3FTT
vBrVG3es2p0xbsvaQlWa3w8ZLiQrJ5myf9cjdVek1qsVq2ez5YyBETNRjAplcrAmIiuSB21CwzES
pNxbCwH9UQrDgDh7+saNKPPcEvqZ+lXhTjHOWdiBpy1G/ZBUb9/IRmyo/XRailq9jRN5bfAtSrJ1
OXImYfPKOXwhm+Xhsag+ynwO0Ase1YBAaaBIaKkKdKsaIyClP3cW+72JyRTB5Z4lbfzxWgosQl27
4qoyxYVokYZDDlfGTKvpfP6C6q6glSziTTt5qMuiG6MuD1PTASmV7HhSSQ978WVuKHWOQSUC5aFs
ND1edii44pA+yj81aUwyBYIwVe7XqVYc/7sVGJhGXSY34RtSkekch9A/VWAccl9Oxb///P9ORVMi
rgGniD7TaTgTf5Rg/A05DaKBW/MrWEz/QzINaDezK2WeIDER+j5aguLITp4MS92A+cUP/psKTJ5P
858qsC8vXJ8rtE9zyZQpVtbpJoaRANiLKbvzd11mnqxAzzW0RTQXYKovrpspd+Ezk06lL6cmILqA
FkgskXEp+zn8MGdyME2lbWkgFAVxrUvBUUy9Mwi+52Y+StrbjOBZQnWWAfLHimF5qFjHSDW2rcxg
Uy4qwqvFU5bgdS+PTfgWoDqnQjqMOKphPjrzEZfAY+xYWlWYJrS3kZSqBswBwXsCsTeg3fg1t16+
STPA8N64xTS46LRTAv1q0Oqbyn8VSyhOgi16uCXVSxrDLWivMhJ4aoZMmYrAQgkdj0KnU1LboCeP
mmevsfaSV0AvpAUVgdLIcLHrNWPeRVGgK5XEc1+n+9CqwoWPN7A0MOdFd8XsBJ9TujtYtuvQE2V7
Mnt0aEM8vZU9Veb4Qg11yk3TqbGxFF629JkttUR3VreiXNMjqReyPfGuoGv1213UNk+avxfIxapy
C+e9D7Pk/3F3ZsttW+vWfaEfKTQL3S0BsCdFSZRE6QZlSTb6vsfT/wM+2zu2cyqncpvaOylXLMoU
Ta71NXOOKVQXx8YcdrxmDMFKuKt3FqR6OZYg1edPOqCsGfqNCaRbUusHP55grOfuqLW0ZMWuLF5N
/JA9Rh9bBR821E45dG4WAkUZ137D0im0OyIa511vWmeyAum7Tcb64BIWkn4jqNWW0F78Jt2IwYRZ
jNF4poLqXi8/RIsOZ1GqxdFDqwO4GblaOq6tOE42IaZ4jBkmsEguieIDF487FyQOVbFT+/ZpSQKL
KuEIZjREcq6pVlYttX6c7yOonJgv32qZHDJmQ2CnVsPQvEi85TAUkY88AvUMGAnh8Tk2uDFwqcau
TUb26HsS1r2ii9ft1K3IiUOrlasPaYI4VGkwFDHc8Nv6EHPzL4RMoX0Zp2gLkOhQddjnDQJFIn2B
GivDezgDZpqMCwy5I40tZ/78JUiYss7mfG6C4aP355dentyiZ+Eu6eJLovmvfRduxIDduajWoTJt
K5B6WW8faqvGiqFkL4VWXaSufEiYztG6n4iluostBR+UftRbzvi0f/AlJDHpyJ0bVAUyQXOdKa9A
ldE+fTG1GaoOrBCpRRKqDvUxLyBgsFmYEbLU1nnQQOoQ48iEQZiTExG6Gqdf2aGsaooMLeZvOL2G
c7xh0OcqKWmNMqDpmbq/7ZjAVG43M2FQlrEUC/6gh/Zc3nXxdApka+3n3EC9BY1mal2cqF45vuoG
LJmh8/7Nt8xyv5CXIyh1LXVxDPzdLSMvuPWf+3wLaPpvj/9xy8h/cIvoGCwEYqnvvMkftbclQwu2
WWwQhfz9NvlphaH/ocOVNH6iVP73nuG3NOpuanX2i8wDtH9yz2B4+Ms988tTX5JPfr5not62S83s
FKZZQBedcFffKk+BDPTBJyU4W/f1sXfjnb7SL907uJPspdk2ezzVWxIRnGfI1OvazVZi07rG5tZ5
83rwBs9ehZfs3B/rXbBF4+0I501fm2sAMM/CwRTEEbnCiwcA5FuDRg0g1LN17g7+GW6K/lodtuFG
/xzj1fzK+fg5Dytzx58NGeTCMDu6S+5UqCvlV9LEALXC98AQLmH/dY1vsf7NBoHI1236LwQNj68S
ejSkARxc1rcZstP82ezFadrIG321aAtctMvTWh8e/Wwzr2VH6Rxr0wIfzNC2Pcd8fp5N1OBnsRlv
2TM0mz0jEFR37UlsuVepoMGeee0HWHaPKEpnIOR9ocm00haQSeO7bGu6hqEeI4pv5TrbJvglz+bx
GdKHtPKhvkX5YQSMqzoH6AYh6LFTC5X+Q5bBDgNYv0gfQbMiwsl0hwrs5lUgs1fxcoYg1DdJd4xG
NzsH2t7fhJfooT/qN/OmA/qB9OU1ON+LFZtNfizCGImsDq+tIO96Wp167auKARF7IXmz/G0D86J6
tXZ0TTlqz83c3LLM7Uh0Xif38+omcOiRj6lMuaMLz9gM2E3Cazoi2nRymyNllZ39vb+fEB+/jS/l
C7MhqL/14wgKrNqbkL4cFRaBvReeom+NPOSefkN1hEqhfJ3OquXq0pMd0xStplfTASr2LsPZabDm
LJAxgNQkuJzVC65YLpZde+gPKIE2UCaZb78AAKBRAIYz3WRr09lfEGwy5swAa94vmLSHLMkvneb4
j/5jAoJSO6avGeGaTvU8Yv64OyVf+JlviHjgOqn3iP06ecdBjOUSyMJqIUJnZ8UF5sMPtJ+1bTHc
Z07zhLV/1YCQCjSExRK7LgA4dr4ziqM8ejI/hkrmcOOlz1l1z5p9EQhOjmg24JPpRcnDNm9NGB6i
6YQtQz+akOUkEJz9q/+aPZEVPCZ7KGOhA3MsfobelBfn0HJGiHn7vl6/mCfqMea1CekiOkwBp1Nc
QBZwz2A5k9nXJ3uU2FbgRdauNImiXhnoQ8xtoVIm3PVIuou7AVdH/VF+YZGot+/kmyuDG0n7ielN
CMGKBQkByD6sIVd8yCnGqM7VtOGo8ziVVDrxdVT3dboKrvhSAsSS6858QmVQZ15CTGAJHU1HoJo8
0pB1dEg6E6Fqrbo9isk1sQZLDqqLRG7FbCrYVGO3kehVJfukboxTO3tB4+ZsSMMNQnx+rZ+s/tDz
Enphtvyo3JJ1sm/8uxESt0cYNHg0J2oOJplBbO76bU/2o/Nvvt4sjG5oD23Ax8tw6W+vN/p5lK6/
Xm9/efyf1xtzI4g1hkkOMWPnP0dLXG8C574mY+jD1ffd2f9jtEQcniwWDrNO6sivoyU6LCz1/BaB
WJYMb/SfXG/ci3+53n556svz+/l6q/sWqbRSa9s57NdxPyxb8J2Qbgob9zLiwM4sJyeAnVmzE87s
I+XSLbvHfNZdPwKpwXyyLmVmDeJDi54MsDltd5fn76l4oAZEe0oiZHsnZ+MugPOuZi0bTf1zKMZ7
tSXRZ1xSq6jBq+ZZbwriJIOF7YGLuskYJDzWzeDJCnYijD9Dn35Rw/JQS2zdgoo4OX+nxN1p0AeP
eQB0LOw4uTHviu06MkgzHY2JiYySrJEgrMLyauKXZjPkpk3qRoq4lCYC9QIEQCtdRNKuDLtmTtGt
g7FBkivdN8QIxeSKJJTaKhBdrWNiZg/HvBr40FjdXad/AskZPXshlMzdKUJUFYzhI/rjQ6LZ2xIK
QJY0d2Kq8ah9lTuMMAVxWOgO5i7bVCFT5E67I2ETUSWu+oKxeJNN14lVQpOIexG9i5aStHzAhBFi
V2lMn2sKkBsjbhAy2zDhdNLHYTtM9SHEFC8nNfkE7FI5dqIvMUtFOaOGTuWdokeuFQJfvWtBSA++
5FCnH5JO38Lev0uSdjOE0zumr2Bq7qZovp9VHDe4zGdVnAmyduvB36qKBZvYB3F3b9PZ9bJ6lwiL
OdR4qa3JQjkAbdJWOBAtTm55CtZZLpEMVj9OrEfnbC+AHKD+2pMrcicbHQs30ktG22h2amBKoOIH
F7HcvK5kULA+hpshDek2oxfYtncD3yMwUBbYpr7WqMWkDl4SvB7Dag+ZaiMtJb4GnF8mi3MWKcd/
84HGKkJVVAPEMKXwktDxd/U6a7HfD7S/PP7Hgab9Qbm+KAj/p7gGH/Lfel0sOR0o3hnx/Mhc+nGg
sZkjKlmBNy9by+znF8mRzciIHFJmPNibGRn9g80cFLG/HGi/PPXv7K+f5kJ5FQmTT2m4G+KI4Scc
bv+tl1kuGU859sppk8zTSzVKB38gv2sVdGCeXEAXF1+6jwzAAp8dJFUdf4AZf8ly1dHDt9x6yqMz
YhdLORHxs1pk8gyMXkqaWY0tlqtTLz4P4F4rXGBhlzkq3rzPfsBOhg0L68xK4yNe7Fl2u2O8oZrC
/pYdSr7RUHyNg3mV+3fAP0zjSVni0TbpR/zYN6+E2gF3T0F/mXGGnGkTwIg1SXjyPk0faQezlEp9
xaMNRJOquRrxa69MVodIqLfRVnPtQ7XvTtVbdp89mABNV9VZOzRP2ehoW8z+4asMnKRAKVRt/Z7I
EaSuQ/uR1iBFD3mzw/eNPwDJkP/aXhrZa0o0JtEG+pIjG0APHmfzwWxvVXgF9MIrsYY2DJgrDqQV
v1k1a16Y3HgajdP/CKjbiEov3vWAE6L1aHjT5KEQc3QUwfA4chx/kdOobvA5P8eHAlTW0/xVfyIn
CDHReM4eGY5M2SoUlxGZOw0NewF8eo1prnStZ0wO4cBBm01d0/mo1VkalkDn7QyFdvqobCsnd3FK
Hppz/llfGvqv5IyNcJ2c66N/3x4Hb3ZzN9vHd9WJfzYMfLzUNdfB1gBjatIgxEgsc1igDZzPbh+N
T7HOUSfXCZDBs21N6NDqS6ZF776RXNNePA915UnTdmo3tvndLtk5Ax0VynH8dh2OAocYvGklw9a2
yGI8MJaggp2Ls/9IYS4p+yjh7QdXBe/fCn5GDxljUZqskE0Ai1Wv06f0ZdJW8Xv6LgCE8X/dKRuH
HUuPaJ7iWMY9hl171SRe3V/k5q1tHrnUkuU/dOo6ehuSM8gyAkHm9/EdXzzMbVgQFPVo36CmhK51
MQG3aCsMgSjW1JahnysQnCbF+2CDkKM21nghdv5wleOPBA1FWRmrLj+O+j73TYxX7H4afBSB4fb9
NyBnAW2pZF7b8cHig1cESPc2jGGpzRwrekDqz6bHYKCTVPCBZHnfJE/RxUJMU65kiRyXfbPoqLzq
NubfUkCQJNWuTXYsHer3CkutUoR8yWPjn0KSSrQGEp56b0sePs8hL7fR9IK90g+WrHFvwmzK82Lw
GFpHs/fAvH40Jhw6/8LYLGvc6rW/h+hX+p9m606SI40bf3o3xB0I3Vg8psl73LzlA0stbZubCG02
wXjLbbfjg9JcyDOTH7X72uv5X4Kf4COdPfSxTkyQ6EGFl8DMCqMGfx8f+TddrKnXodaZb81NPxU3
HssHFJUVp87zQMTOKnyPNgtvWRaLvbN8qQ/qbr63n6qPS+WWW8S5u+hEQiI+cYPtCeO11Eaf47CS
jw8l4NdinVYeK7WUuEcdgyTTceLgEe1trPgQ1jjkXAyyHI9V7M7dOu/XAieDtmXiRhJEv+YbM2Pn
1xId+wJ9xrG884/qzrr613GrbIt9cgiUw0T5tagGEbqDVWJCkB8b5blpN9EtKO+r6BjV2zInbIgR
AvPZwv7SF8+qeDDYbLXQDL/10TVGkZTfmf5RxpurkdgLQgf83OxgpbYBxJZ9tlIxjK8kMXGcsiyP
ekacPTJl2wheYh3BBbHBQBY/jet0UXBpEhAGM2/lY94lE5iR46f+nKC9vibRzGzYRXV0YMh7n5Vu
/gZ7FvnGe/IoSVtOm/6rwUD+ZD/7N4ypmIOTYodoQ151V9V/widTImafz0H6FOa2Y4BSwYbDrL8L
jkqmHFoVF/1aFg/tREJSZiOwR4gXhhu0IYr9KpvPk/8xipCCF/fBvfKIRsHD7cpn6aIhT8I3oazm
W3kE1+YlZwI8NSJ+HLhCsGFOgZue0qf06/YbaZ1uuUk3ZBe53Up3Dc9Aq1p64C1i7KaZx7HTV/SE
uxoec+hlzY5soxIoPl+tHXJse+MJdBE++ZRPmvHE6uRfXUwxaqR+wfm6EEpZhP1dMWUufsRfu8Nl
VPnL4/8spkj8o58EbqoY31VJ/y2mNDZp2kJq+0+uD3/qn8WUotNJLus0GtZFXfDT8FOmJ+Q7svkS
33vKf1BMkV3712Lqp6cOCOfX7lDXcy3oTFoZpTDpBfIJeqSz4EJpozcNPZFEwIhJ0AiLotVI8Aif
Be6dYTOY7EgK0tUJKDEabNwEluAGcQcCTHJ/dkMCTQTBJuGScNISdWID7ZWIPhFLBApRKMLz43Az
4FmTEr6rfs/uAaQkSHRuBzbv60EPz8KACp2a62o6qYSuIG7aprZxQRR/bFDqIRW8wAO992tgWYS2
mDmrO/gAMWEuDaEuZPbGpsaYKT6O5jUKnmPwAiD4rkb0lhYIj7jaC0Ji+gVRTWhMAL2bKJ0jswQG
s0uuzJhjCQ8D7eLnrN/bck2YuDpTzekkgNlfA53h7RTX2WYgsgaMHZNJXoM+9vRcoMpuVwMRNz5R
NyrnY20b+zziA85Za+uT21aM3rRZ2hQ9vk2DJT9LGUzqqLuqFPUTvAf9li6vGbm5UsQR5mfbgnDE
TNRrU3o3RvGuq5SE5p1gzGOZxTnLArcJ7iMz9WpxFPZzlH9IJkELcx7fyqp9iowvlQ4vNTZZYRZU
Bcpa11okas2dAZ26ZxJQoWstpsYd9OiQqucedXzWvsaENCjZt7j9Fk9sXsZ7OzohKababijKyMbG
zUS6nFPaj3EQbEWpuYYVgKybDtKgeHaTXkLRnIvh1lEbTAru88zJo21vZ94Mgl1LpofcKF1F005z
b6AOU5nH+pzkhaNmNcFrCPYln/UiCvziS1Ppu1CQeh3NXmzp+xaxuZJr18AyWOTdFa10NLsRJVbI
S96s5iDbA1HZKMl1UuF0WSbgMrLLwijGMjbsi8leouWlRRWbIHDRXGskEdAsAHUrgyNZ8x2tuFsY
BAEoxm6koVcNeC3TZwPZy6IGEmm5bcdhLcavuZA2pdDIrgBNvbh/GRbGjCh9Mz7lBKCEMADKqN+i
cNyUCWpC0LmI0phtA2JjhxkbvBNgbMfdm4kUpe41l6Yk2jSktlh9uLfnHrVJHx/40L6bEEm6GKA6
79ZWoJooqZmr/OQr5V7qbYKPat7nzT4Ens0Ce4jAhzUxGmFGGgx422XVaPdemJLNbVWOzv4UZS3k
BFqn6gEaLM7l7IWQdEe1GW8biifDxzBCxtj8bB+FrW7mUPcKrdyNeBBlCdF/ojMKr48Kkh7T4DKj
aNIxZEn1VwMqRjrAqiBfFB33poYG1aNwNvTqrEjaJiUhVgpCN24Al3GsTBhJQuygDZmtlh4eF7Gf
gEEyqYyRJxaSoeIEmfRY6fJrGlZ7C3VTSCklVGyolaDhKvNtTIwY4y5HIsIqbDl0tBmXbHZoesC0
mRYcOSKPfUSCqyyv5TlClA6/X8TrJC//xdci2l92gaax9PW4wxaP499di/jbfr0W/5fH/+dahIHG
Lcv99j1NiYvvhxiPjFBDNXEVkWSkgz7Fpf3TnciuD1cTz4h14jKW+CE8EX8stFMhc5uarOT/2UKQ
Ae1vd+Lvz/s3x54t9YZidVaGtdXKDvVIEMJANBdmnTcmMm5tPxPvOG30DAFK03FRjFg2Fs0BZKLK
Abd7nynyl0JR9tpYXxLLOAuzeqxScY5H0bs6/M9cUdZDisxNzgIvDrVLgZG4SoMnCzFHHvUHgQke
SB/R5vQ+mXQFSH2YwXFoHZ/Dnjs4pYtQCAjugv6V3ckmaskF4ghIu/o5D4qj0JB8aQi9Mt0oN2RN
7ia/DNb2ojuZB519iVmyK4IsXkOT1JEFcDu338K+2ApVPSsNALdxYtMiVqCPndGgn2E+oqXtWYH5
4XN91EPnYPTyjKlz5Vi+1Lm/V8ktytHIWfm7XgYQD/yTPCAoy8RxLqFXTsrWKihRkUiuOSJfUvwO
+pihpSDF1zUzMuB6E0ZVfw3z+tEeSDiuBKkYJfSEIaxOioC9s4yri4T55GiW91rfBfdFOoMO7S5y
LR9SpgmhWW0ikZ+MDPVwyoi3yVqY4hp5qEOG9UEhIXmnkyoMXxIeQPhWsGzVLzFughYmng6HSc7z
C6cSgcLCFWpyY3MObzsBjkTHKBfZcwMTjwBsglAX7fdyspJGEsE51dt1HII8EYpOFgqOiGyfltJm
hLCD/eA+KWnVdep1IjQq+SgP81NrkuEwWGtEdmuqQfaa3/Rk3segTNJFPZ1JLjJP7vDSrWlXIj/d
imbeWgbS7NDAqW/sUuDhsYx9gjelYXxYi2Z5/sIQexXa+tqmpQHqVxqkGZrFrZzJ68CppxCrlPrT
QdgK03VtvQAxU+2gQK1NdKIzhMLI5mJn9Q7h+A6gdgIwVKaJUvH6tCJHTSmY5tgpomhdxz6TXlkj
fInJhvHnm9pm1IKNvuU2zWcN8BxH8AIAta5dXz7MlbgzhHwQTfoYxODQ+hANpHJofAMW3EQmFSlL
5JMoC41w0JDRsKSoy+ewaI7GwvoNsFnNT6oqbfRefLUIBYn17ISAKHMKdbjJEDIReFiao/fDVR2Z
KyH3fSpy3sYmTNKp/A/E4d8ptsZCwZxWF8I2sACrnLR/d7iby3n7a8/zl8f/6HnUPwxh0JuYQkeN
+P0Q/8/5TlwerrIl/YF4CCbCv4qtMX0gvUIholkGv/jzfF9my8AvFzCmhuHVNv/JAJmH/Ha+L+6R
pc1TWcsxqP6OcvxlgCxLxdSFNobnZIvTEah++2HjEFf611p5Zquxa6JqZfahNwDNkhFcd8it+ohM
TfsCX9ixLaZwQN2KanaUklmr0uQPDUYxi0+nOipr2SanbqB3r5OTWVAusdWXFInozdhRR2NjjeD/
VVenIBGWdFZLsjwZfZJagfqNEUDW+65tIBSoCW7PzYuequtEyY6qPjzV6byBKe9FabQxBSJw0s6x
aTHfmQrXaPyjGdTaLqcRc+I5ucGr37NU8dCduf6UXRMyber6WzGhCBEaQxcfvUDfzVwtFRXpEqOl
diiNybwaP6umeNeG5EGjkm1G5HSystWzJYEKFDeZfkGl3SYr3MzY6iW2elPVsITKIVsSD0hzUObT
cZIzT5iRN1rLzvtN2EvscUvYXMA6SHg6cQVQfbfY0taRYnyrx7PBFE9BB6OU1SMSctCVNFxAdSqG
KoYKP6Q+oed3WzX1rJkTLU+YM7cPXW078mStag2MCLuviIH5hP03o/QkdPOAUdWz0uGQtNralJOd
FTCxmwPGyOUKv9FKgMLSYsLt5GAXUfSroc0ijmoaCQHX6lPAnlIyPuNweEiM9CHMpG2nNexVa48L
40olvM4H4wX+/uMwZNAXCyKbK/zJ9tnU812aV5vK17xETp1eMCOe5pjdKivYPk229ryORzhK2RtR
s+eKNJ1SdFuZGaBsgVPnalFNRuOmk3D5ExNC43YNwvlk41AR8UfEiMqsNYXBrPVSAPekhD2WPjsH
4o3GWdxlIRg2UMeO/VnuIAXJ42ePpAHP4Cbu9+we1HLB9PUfVnAy09yL0AlJVUtL/NVPhAuUYKXy
bjWVSxYTzEsLpwY3+BseFQsTUZyjEdNP/2uVLrI74WrEFGkLDaaJNwPuUL+/6xpuIEaVi4c05rXN
6X4NQeuDpVKzeRfM8tM8QwnE/2yTs7qykehkAKSmADMqQ+uOvJB2/AzCZzDzqyEk5UyHHq9WKDSh
0xopubZiUcd7CqvHXKJ+yvW3vLgJy9hNksLbl1C5ULjlMLoWwZflsyl9tLQWS7/czYVraS/h2Hpd
Vr5khD8sP0Q0yBdYYy9V3u4LU9k34W22zLeK86ONwnUWMEYzP4akdcNRP3MFurqJmrCpNqPxUekD
zWHHVnhCO3mDldJWr3nTomk0HcU038fJPqjNexgLr+/FuilVRyZ6MREDGpmOr/EnlEkpK2FFeQur
YF3ZXxOtPgcz/ECGxLRKSaOzBbtFtitS1VOwYIfdw4jGKQCGXRPsSA5SGcvACOftwDy4FfEhhTUt
B9EhSHpv8P0Hg/fpaJC6Naa85Q9arFynvDnYnbgOdtF76py6w4jWZSLw45xZ0cbH8dbNVMQqC3XL
xjShS7s8K3zXol0N9fhRU14zBqgKVWudx0hutYzWd8hfo6DHgVoidqnJuYiK5iXuxx1eB9YXrLjE
Q7JUWbjKipSnMpeHhGCVyEoOfsrwNkEUgK8gEOE6Rs3cWsxlgsap4+kpYP4UNsa6l6R9YRkXu5oP
IcK+NGq3ivRijZ/0Ed0GD3rqNLb0kOp8FCtZeVw6ytGf78c0ex4GVj1RHXuzob50qr8rhvSdDGVr
BX98PdThrix1WO0AYI0CDRhVC8sJm4IHHzF8z1uZFM9RWTPK9aN1n0Xr1pcTJwuHHXFD72kTkhnX
bPVO3CKz/ZBU5Rh2EQGfygP+VVFJa20SuH9y7dbKhhcmNMUJoykMxmkBW7QkcrLJ3qpgJK5AfS9S
w8EepJfPCtGcc1+j8z4NMbxCHlR2R6vJ182surGRO0GIDdC/NCi9c1SFdbqemvhUIdaqAwWCZPhG
nA8bgcHTdDrmoNpWc3fUOni5FqnUluGqqKymSX0QOieXBgEJI35eLXCbclfEqB59JCCAGnTsG3HK
+7JU7oxyIJK2tFgubEcJDKlQzqKSnTIH1D+Ibxp5CayU9lE53xeaJJyO/bOTNoS8TC9jT1IzfiRh
Ap5Uq3HTxZdJf+7BH42JeppLYmha4z4BPeXntmeTwtRgYeoywwnAEpCc2ZF01GfTdlTux3J0mzrb
zuY57czHWvassTqnuX9eHHzBEvaGs0X1WzfyhVf2YGSM5Gjm+OX98jG2uuu/eUaOr1bQdlPI62Al
/o96UTaZNP9aL/7l8T/qRcLEwBQs3/R7/MnPPhT5DwYBAo+nZeLctn+dB4AvRyOs2LwdfoWl60SQ
oUSQmV8wJ8e4/E/qRcXmR/vNiPLLU/89TEwy8iofmXNvQZl0+zZv9rUE1rZS4YIW2asM1IRYeDZ9
2UZtc1SFfuOS23VIDblZqQq3XGkhLbb7XTuH13ky11I8fOaCAszv/A8VUEif3k0y/DPQUCPZuIOO
DaW6V6xqPSnGBs/dLRqRIw0V2+npTq2Nc5oyJtfDrkcoaMo7XcXyoEuM3MoAC5e+lUWPnjVeErY6
e03Y1SblIxgU0jlL1Du7HrZh1cZOU2rvqlzsNCtBgp/ANWY20+PILdBbspMquEglKT/Z3EBG4sOB
55nFD1FobAeFBDVAt6P9ffqOFhe+7T5vhvWUkf/bL/yABEiK07c2JVyBZutlLqRd1b/xd7opcUXE
hGrWA0a8EgWsbztjB1K4mA8RkSTsTMk30Aecill/CchfMwzt0GfD3ooVxQMJMq0mbOtrq0/IJBWu
PmrFLp9k0ikoTLvxZcr1bSL7Hl8OWFAjJ+LUW8XZsMTDWOBLNugf2fB2NL1B/MSROc3vPojdnMNg
nl9RNlELG4Tg8k1WlWFtw0naGGBWgih/nfppb3e3HNXVkp7V9IeygF1o+yshOH+mzI0068Q591QM
865hDamQ7QaSgoDJ7joWrG3nHK+JxcJWVcpDG6UHsrkIF9mVKSxqjVbfzO6Gss52JdrQqpovFvkY
i22B0YFPEre91VL70s47UUhryc62bQ5nUgvn26AUn4XfIjotvKgyubDxeEwT8wcROlM6ekK3dw0W
PPT6+z5mVkB0zGNdopaN8N9IeaUhIdXv5FnHiT0E9+bYHouxp+bIcS9Riiki9JRep9LH67cOJiqx
QcnXo1XdhxPi5CxusGLEks085d8tPKWkYKKJixhOrPp/ufeURTf127H5++P/PDbRndK7czjCj0J5
+t8xKsJTHWkYE1vrv1vHP8eoxD2oCLRsBp+Qazmmf4xRdfp2FZOGUHX1fw7bf7BaVPT/5dj86alz
uP+6WjQrcpFGEvy2iRlBcbHq4i4Ph/KhTrptQbZgowXbotfEZiaVzWmUvmC8plySidZWCq9RyBzH
iItHc0YdUbA6AvfilWGDCzh6lRNCwSWgzYo/crW/FbN5wPztTRIxbHXDR7qS0/tMbpBfm8DuGtfX
Oi9q6zd1HIdVr3IOTDK1S7rO5ehN1RhHYnRrNPs6msEVR9y7IaMFshP5NCcaY8Ehj3eG1aHBrt87
cwRjjws6N/lXGGDZnmxPV7seXdh0ytWxZHqafZsA8cF0G56zEHR8p6/sSL1T5eoSFx5MhVWUSwfg
Bts29V/0iIGzZH0mUn6JFCgRJW4CWz2VSneYGC1wg65q1LM9M4hh7IDby4911X0MpKYWRvUgE3lf
UNpLGgk2heRQ0rB0AsLXLf9d4NcQVzUZJlZgAznAicyaVCv37AXLdVgjUA9omxED7IscgUWeFpt2
hKeDktyO+EAbkeRmnf9SGtgJE+NxCuKb3rc7H3hNT03VzsFDmlubvP1sREUDB1nh/4VaUyo1/2xJ
CnpWgNjY9XtLntXs6gq5khdpLLY1KB3FpyRVn+MljOo+i7p1o92MUvGykOUioEdE/fEmDDLAW0ME
cSLf1Wpz4C8dT/JRiXy+Eq6rFWF2ENq+SmSHWhE0R+5pvGkMH9Y9VzVCHUkZ1mOsBP9ipIuFGN0y
Ic6pDMKYuP39WsfEmfXbkfTXx/9Y61h/2AzuVdQJvy92bMAtFPa4vOBCGnjBfl7s6LKhIZ4nGXaR
lf602NH/oOYzbNJwNJuzE5LkPziRVPUvg79fn7n2G846t5NU8DThzqb5N6PLt20MnnzKj1ObQbyd
aU8FCoCO/DetGV3RBoD8g+eRplmLe4o7nbQCILC5fdITReCpYgAfWC8+bkITycGUtaDnmjsqwdsU
NsRfNlDILVaVIlSgffJRUptjajIXIoSlDNvdnJgSGiFC04VyygYSTiXjjYd7QmWPD3urblln2wCS
9fcoUbetlt9XJWC2GAdL2M1rnSysJlPujbJ7KMJgH3TaRi0YZA06TjQpXwt2Q5M67RHfv7XmZ1or
DkP2tS2z2cJmDOrAbcOWrefk2qGOHzZ5GZoOtbZ6JczuRRjpmc3/U9Fpn5lCt6405INNCGBJLItW
KVMAEUrHysDYlak7e9DwFDO/9LVt0lEp1YGX1vixcty4GRalLMIMky4jDeQiqo+2VHiNrN9Jesis
J7FPrakCCZXXPUou9FOl9iAPmM2WjXovNsVgP8jBBDV6CRO383PfyB8SHtQsjh6VBcnbdccaiclW
gNqqedWLOcZAIG2niLo6S+pdgV6yJDYwaLW9jHO8tVDCSpU5P4Zt2ZKORpyBMhvHPCw9P0IRuK+N
EdefiWJwoHFXSaid+BFrDKyQtZ6r9IumPVbxsKz6eTehI5jz9Eluwkd8d9fS1px6yk8UVx+yqK+D
Qeia7R9m5hdWuETv1l4hIwFBl1H2XrMQ94qA4Iqs3mhDf5BD60sUyQ/lrDqoUpxpOBJHuPF1+Snr
wn1G9rukwR7ze+CiJknuX7SanBb12c+5VPX8TVMJOUMHEEPACSqfdzI9cWesCnxVIs93fe4fqSlv
ZVA5sjI/+CrBSTqS3eqh09Ot2he3Hv40fCIGS4H2iO7+UTUzUuiG6WHyo9sMSpFG3ziYkUWEPdVv
UrXfgHGRkMtdx0XMH6xpG6MLWmSf2bbXWmiI6lmo/5+781hy40yX6KvcmH0pypvFbFAG3jQaaLep
6GaD5b2vp78HkjgiqQlNaKuQJkIaCk0ABH6TX+ZJWlJMuf0dNf4PHcNwnyIEJDGMYNjFaOMvxzDi
nXj74/nwT4//dj6UfgGExZWZycn9oHeftXwbw0i/4MfnWKqoHCF/WImZh1B0ynILD0f8YQQDUkHT
LFlR9Tsu4u+txL/C3ot0Cop8/fnvf4F/V79/2ngvfjwb1vFIy10tYjun1hDg9bZr3gNL49BTf9Jb
d4hq7aFCl21R9DpjQntS7WDSj5PZ23UXnBuDVqWWM4ocJU9ZUK0FSz5BUVzWffaQD/2uq4tHuZ49
xUfI55WthyBMFlM7bPK0B4c4SwQtlasC99EZp/Bo+cZSI+fZ0mEijAre0O5ijNPLkCaO2BGxDMkQ
xOWqrw2vxD7Tpki/VbyOQDW2UrAc64r1TH8zK23rw5RQ/OgwtOXGiOv3WdIYYBu3LDWuwXQ1J8Ou
oAYMkuaOsrRQBNBUJhyIRDAIxMidK8l2rLDkaA2XSIojaSTPuKwWWsC3kgSRQMkoVu05zNYjfn2t
Q7FEvE6mF60wd3j4njJafUOsxyV8zcLMrrPW0mc5nBOpJd7YHroieKq06cKtc1nkCtFG5gcTbTQW
DisDUblNonUXPqIcsv00YMdJCicaDiEOsZQeYmFiUU6IN02XWCC8UNRui4luwhqupM/AZXZ5l+2S
8WXIZE8Y04dAqD4jroNV+BnmgVeroDRnBhCDsYOthY99PVsHsqOkNnkXg360c5Mfrxe0zCiPJTXb
fv3WC0eGOAy50i9hN2z8qNmIxcWMaDaXYATm49lIKcqq8qNlUUVklY7QDFuz+qqFipMEF8t6zamn
HjGKl2VTPsgaEiiSf4XZgebvpqzIgjVHfkcnkckSYO3vxtQ16uuIeBkGGBnq9uzfAWbdx9A8Tw0Z
WgMjtMiVwm+WKh9ZwSz2hlk5k5WuRnwEiXKrBMlmTuDFYooKcwoyrhP4PSLEgrY96cJZm2U371Gm
i3knUI5uJcx7csUpqSAv28eYD5BhUXJEcTWTt02h6UudlLTVwRpRAq+QQex8NMZRSNrLoO4iuVwy
GeAxDOjZpVV+Iw2qSa7SERalL1lC/mK+gxMVR9IPKE6PE263cUj2Y5q+CEnAIUOCPwvp1YojkmGX
ArCbShSmHQkOMwOLLbu4n09wYTh5WVEAU0XLTpwPg9+vkJ7fSpmkqjHgJivC8KwOWLxUdSXk3fqf
rKFqDL65fBtc2SW8TH+92OMZ/vNi/9Pj/1js+YlQvMEw6JyW7zLCt8VexmfM+k9ntQpsAefUDws+
hEXRQCr4LbX1vRiAOxntAruV+psF+W8cvfFH/UlDvb909AWFwTtZvp+O3jgXU8OKC23ViVjTpxoX
fE4Qq6xeBz9f0uKagpBmxtKH8YuPQWcy+pc2vJdRiedZK96GUt7qMFI1yANVVtpqZDxMmFBmOdmE
QeeWZs6n3z8qNTH0bqZ5SbeEk6KGS7/r1vEM5Jj8DiuwHReinReyKxBzDCr9gBTc2xZCgalLB6oX
nscifFSq/kmOuOx3lP61Q/dFEtcFVay+rx2TgiFBbbYvan5vuaOLin7e25yENxOwMbZkb26Etd5Y
1SYryZHK0rMUiI6FqVpFaess8Zi1I1Uxwy7TMgDNjN2sxypLrkKZLrNwuojpc85ZDtOB0yr9WvA5
x1oxB6tZ6266scuqdhdix63zolkwNQaSqLlyF7lgM1zRJPuAEuuE6WsztoeAFJA8gGgU8rXVjV+n
9D0fww/6rfejkm4UH99p4r8LnbT3w4NAMN+A3Qwm+RwyBAmqwM2CzjNqCGp59rUrmo/EF/YCo2IG
OlkEBa1/0Cimk1EFVaZjDeCHZmBBLRQ66syTkvjerPAcW3QI65TdYbkyWDbjLa4E19ISp0uGfR9U
1IIIHyH0bmEYnjOM2tielg1JllrNPRMLqU/FyRzPruI3XFoiwj1K/6IWn+OYnIs09opSPEo9aGZO
6kSW3wLhdSgwxQ7aJfeLi5DMHB76eoPXZNcm6ceU3uYMb1QCWNo6FFnjlVK7Rg62CQ0vQ52EUwKP
OtZfa5KtGU6/+5ZGUoKWsmn238Sio2lFwqSaz5EdJbMnVPdUoR6/1El9mUkQjpaxHufgIOLDGlPt
yWgbp+ND0SVwffiwsQc0uEnqFZ5XQrn6sh2KTVjXT0KusQMyMzQRlopwthtQIUVo4OYijoNTvi/T
ixlOril2mWPKlmNocYXbfpC8mjyKoLcU3vG0Jqld1sSErRgXFfCBAdGfN4wwdnVkVz1FpKUYRVw6
pVvVOV6ze7rL96m6Y8PqFO1VqHUvzfVzrPPjR33VqhdOYswcNZQbjON05EUQjv3wU215ynLbOTro
9zidj+mYPnVhtNUATKeJujPj4lCX9HNOCRO/+a4dIezofNPkdVtma9EMN0Hf7mPa16patwXiZNQT
HIqaEV6U0Nz9K/h6MSem2wjpijb1TcbvU7Ffq3V/nGKAoHxI9A7cgzSokEMGGj9MgcxdVYiu0sr2
0PDVlzGCY1cYciAsmZG8WRalnnM/rTW+ZFq9USdjYxUF7ZHVmR+zHCf1UKYCw/5HMFiXYVavcR2t
xrDzMjn07lYaXWrSVUjx+uBLryEoGe6PiyqJl/zYh5JKvQLpXaQEMFVho0g3KYUvUtQn1Hhg4cyz
s8rFjWNner1J+fhJkWRz2z/6U4M9R8rOumCdhS6hrbuxBawShLPNhSnPW62jlXriY0H77OgUprj0
E9ybea149wQ4CtBCkfmkzvNnzsx4IIxljddSAbhXUCRE5g7nHVP/r776pBPym3oWpa7zYr+39aIF
RDUtdfjuhQDGXZLPoSFDJxNJUhFC1JFlSYKUSBQylS9Nl7qFH+9DgQBA4Cn32veueMad4pZyjVqh
Ot14Uzr88BblhAzAohx4R+uIkfg1ycDfJv2rKRM1ofNdK9PnuVcXSoCdaVIX9XgUKZMbJ5E2RvMV
cyaZ0udSBa9DZNdq4g0Yw3cswnYlUAHasf6KEnnxfDGQQeG6wweKEIYpOoOKhxH0jHzP0bPqLjqE
nEquHiw559x5zWT6NszWJayxEyUdxHb64GfUrcYJ+Vs6koQZziwpf6zmW59qpntyMax75j6eYWVH
LU33EdywoaWpAFXZwhMfz8sZ1HToP/mhvvXpfE9ycR+26lHzQ/xG1Jdiua+n3vOT9mGcDhK2W8SI
CpxBfh4y2L89RP1FhGgwFbONixmmCjkY2kt8Qd7W9cznImKPax7rkGtCjoE1iFK3jYx1b9aHNJG+
stmS/Ep3LZXvTYtlRfv0dZFWennRKdmlk7oSlni6QAhwi6TiStS+yyBWKmb/gZjtDWg8Hf3JVtA/
ZmK1kcGmZfJoT521DSAPW8BxdBZ/05S3yd3eo7z3/mclBHSM9Rtf9R1dDHYy+PCQvTLCaBbgSwIR
ioiuOvO4pzQHPxegNI66pjTRjmDtOYs6Vdu+FPGTyNc5q64lMRkpIyNYRXY9+hAB2xMi4znCEqr4
hPU6c4WDi/semT/F2lssJNpMXheLGRcCJnNelg0HvyRi0prQioNTHL70AjTz5LWuJP6kTia9922P
ukyAXC7lU6SBexoFrwxo2SLUUdbJqmchNDptp6Tx6Y5Q6EnkDnWwnSRukFp+zFsaTEXMF9gyhCDY
YCw/61MJ4Exyp3a+9xe8pUqGOUq5YnA5WZMGZE5x4vCsQVc2waNlfe+KfFx1a6by4OzP64C05axE
DAeMZ5UNy6jlY5eER6xER3+seLBCehctTPLVz6CClzdne04K7myJrgDhcCEb87XSrnFHFUIaYQwf
0TOLq957bRhhkkPq6m7/3GP6HRDDZYQzMcKEohr/UyD/iYX2Xx7/h0COPo7GDPIPEQVX63+O6QbU
c+snueaPmR0SjkyojYoZXfrJGmvJ2GIB0BjYav+mNZZ2qp+O6T89deunmV056602CGm7kt8KMMGA
aYkUfDKj8YG72kPE9ZFojuMDHYKpOHtkU2PVHp7krw2rDwvSU007a/uhEoGeyO+N7cuUszydRI4h
Qfqc6QvJuvLfxq0LnhaEF2G11MLHtmzkZW2tu9UDAvwCj/vksidbozd+AbJWOmDZIBF/JaHUWh/+
UvHovrDJ1q7wPi5YQtzANR3YAHbj5dUHbgDXcHWHiK6jHNijeOYVHDPLrmjdWOeNM70HgWeKK3LE
vKDpiWgwDEQ84nHvBivx/t3cqmeFVISwJoPExGl7qQcPiTz62lOv9yh+5Lc5+FoYGwmEOxIGVoL0
yokIi2+8T3rUf5HmUfQXbSnPZ1iUQ0F4bzkPK6DAJh7AArWAyHE7rKdFST+jguVRgspmQUdx6Paw
IICl28REDA8d8vbNTQzVj5o0+WeibQn8STPWS+VUJ8BsVolw4QzQzKxsJFFudXRSAGKgVN3C8EuF
BSS30bSg5MzGuqSuOLSpq2xl2itsdDL2/Jn3p1mIxL/8RRPZpYpecP8PBsE16f9Fu3/P3vUlIhlc
OHIPbJ3FQdr5T+AUPHIvLkU7gO6KhWh3LqybhW7L4BaCVX0Zd6NDBAx8BAWCRNHW6do46sveOVKs
56Yew+DF7HCHsMt1u1M3ok3tM8Cqezq6kj2qnEca3j78V+GMrlN/QCugjhkiWrv1L/lHsA/22mEG
YSA/z/7IMevQ5296P+OlVIFDmFiAHy0j4Q0Q+Zzpy9D3Ku4cZERkEfQQe150CfpnMT9WaJBMY+BN
iK26HUoYPa/9iUzpinPyhHuN0Qr+7YFkQxsIe6VYBfGmirI7Tq5fFdspN56sxGZLLn2C9bjqpIXR
LpDWi/O916JaGSn8sqZk04kWJ8iyFJEDfohCpwnfY5jxibKrY+IUd3YZR25UKmoaa7eEsnf3HApI
QETvLtVoRzfpIl1UqVrm4S4cveqK+VvcS8rIXIYyvgN/SHq6zrU1Rzz1UW/uZzmLIzocD8108NoB
OWtpjcRdOD742nOdHjtopI1GZXkIibvdtoQsUQBz7ikcOCEbcoh2StLr2GkU30lpLIJtCoKPSfCg
3OJ3V5aTYwEAKChs339vmvjSqtgZp5QrpDc0bsafKSMf4zrnpyHxqMMrGZQNp6x70HclrAY7Ec9s
/mHyFJbwSK/Tlu8IxIf2BuhB/6gesZ2PyYL0D4blJHDq/Asl8/qKHtRF9NIvu8faVm4SE7CBwzmx
UkfBnx+An11P5XpOtzH0/8fx2jwSOwTe/YDzeyxs3l6+N0RzkvvovFtHfFrgAb9xm83BPdyEfQy/
cTqmaQGEdaWAgg2p4pzosLTlL8nayJYZZ8V7Mzr4Dv1Rf0y/Clf1kUv7kjAyt0zkNNazRcwbbFFV
vVf2LSTcHrDUw1Q8BPLd83n/pbsvLK4+xvP9/ypuOOM9LA6rYikcMKOCLEm9bpl7YExAl/BG2Tr/
yx24im7kxg6xHXdeHKvFGxWgtrXABLTAym3T5W7Pi3lBrfwC0xbfttlh3Vxktu9Qq+CMrKIfmqdv
grPyQoLBbteyaz6ZNwWT0q09crjj5w1uvQtPw9PkSg7rLx/0im9weazs+1/z4sblwk7sZEkWYk05
8VpwBZeBq+uv+5Vg88t0JNmR3S9ul8sbhVMLjHQ2EdQFXfQQLKjpZi344FOVi95cpHgLOFKhonDL
3HBt6AVHIxPxKxORCjBxM5d2BisdEZz2r9hwExgXLgCSKliHx56B6To0LwFTKIINeEXWTYCRXTyV
3JAabj3Jcyy4qkCiIaTFHV7kU1MeC9VGfjFeAVaKkivnK0bFerbO1D2sXOPit7eBp1RtOUzZeP23
+ZJuCjt2a7u1Se8uCORefGC1/BU958I6ZvBVtHRQFcdaIUA8CGyftVdQmJFwxv8SrgtXcwzHSZfD
ijJPQOn7NsTGYHP7KbKHPuTWjZPQnp6FEwiIPU8MY7kM+UOldY1mpAX/oMRoPKs7w/gOvMd/sszz
s5+zw1FvhC1kQXCR5lh2uYL3HEQx7BDcKc3WJw9FNgQeqbY0S7eadlqw8Rnemovpg0CbyOeUGp+A
Fg87B8WWv0jhjX8V2PdMdZ2Xu7jcBQIum5tWA79ww0N88BXbpIIYKlp4Lqd9haefb07bwO0Z7WKr
d9m2gBIkq8uJ9UuD6zWn6+6ZtWJdPVuf2cf8Gj1rl/nxn3sOZRank5TS0XMN/jb+x2xQN/4kF//p
8X/IxVz7mfT9Bz7xn3Mo6Hc8HLqkS/R3ir8pyd/OoXdoIUBD3BqcjbGcMVH85h0DWkjfIGfQ++kW
G+/fat8BGP/TOfSnl24xpPweWsjJvOsptLBWsgjChXoGoVfPAVUxjZC7SdeshCK6JAiTi3gKOUzN
dmaNr0k0vqoFnIlpnK6dEhzC1IL7TGnF6D8GqnCYjWJT+JObVWBerdY8RAzHfQbjZmGwxMwsvDFE
IcXg1BfB1eQ+mllUu7ykdbQcsEWpUgc5JovojyanXrxNQ/HQaHsfdLyZj3t4GRUKgkHoyETikRto
DlzUotLCcA4xq89WspLuGmW4zqV6qSiJBQCQoDfgNKuLjT8Oh2DUDzP5lC7kCq9EB6mPeifIzIdA
M7ZTzDFOCbKVJRObXzaNxbd0cqsmXqvVGSnALmfwCQrtcEk67dpwF3Q4eGcLLTKNdE8RYC6YRBMm
LG1qATKBQ0OUruNO2AS83YZ4r5grmJTW2SNBtBVjf96gG26KxRhkyyn+0rCeSFAvmFg6FE7owoMx
m04IC14aPvV7F48uEolmo0seym7c1j1eXl8YnGZ4pglvQfzWNaanxrwxAbbxby9mdYub1i4Aecn0
GyNkeq1aO1L2GBdPhbLX797deBMSUZapE8xjXovycC9wRKq/m75WXfZWUh4hqek5yCd50RdR7GXk
qMJw2qLtO1lJU305D0/MS121azwJVlsn18ekSnD1xezNMQsbxpUA+FqqL9rurekqR1bphlNfG8Bv
+aTZIqklU6qeQXSsag45OR3RQ8e5WQICzyejlM6dpe1m9uEud3PpYwDLFRuAwOgXgIJh63XgtCMg
LRqAAnlhTpGny6j8Rkg279rC+U3m8WtccSyX2LPoqstYOBPzaR6ZjIIutqBh9GnuUffngzcukeaQ
lPu8PZp1qa0ykypCdkNJqletdNTGYhmZhhOJj41W02jUvxfIJcPdXU0PJO6ARVeK+zyGDxJaL3Lx
IUf5ShiAw4/Had60+hchlxy5L50qmz1qje6Bq8UMNmFuwI6Fn6n6KfGaLKJXcTu5hLhtjTKjJssO
mpWgxPH+YkL3yhA8VMANAI+SWAOS1q1NDwNjIVjGpk54QrIgekzJAZeVwbaNSXzRUiyHMGkiQpYc
QduIU7Qw/IOde3fJwJQk0AmSqAPl+WthAj3gpwzGf3n8N2HC+MWQAG9CVhDJ9f7aGPv7/BBWg0lf
LCoDBmaDSlnUjm8bgvoLNkIKrnGGELP4Vc74tiGolLgBnv01f8Ev/K2e2ftq/71b5P68NRkrIHkO
VaWP6cfdIGjKxuqknJAk3G38vhXJWBPk/3fj1dNvP+//cB2ciihvm3//S/nZHvjj24MZ58ffBoeO
Soi8SFbMJNY4Asf+i4YqHYzuvZdAKd9I59rqdEdZh3arAmEsh6U+t/BPqqWi6Cexz6Cage8ZZpgr
gvSaC/qyESGyCsK2kr6MCudUzfqosmtXWBWND6chO/ol523tedaNkxrp9l+/KIa5/+XN++NDQ5Pf
j69qlFtVH304j6SxublAy1Wz7piEpDGMyde83NR6Z8YG6kpFugk5ACZ6uEqKS5UjfN5LNRWsBGJ3
sKZs15bGYaIFah7ETSex8PkgjhgQXAIrd/22P4zkWBOfcBaXYBFWWoknruhUPF8ipZz602hhdpkv
vai+hEX82PovcfyZ+AodQ91ZyUE8+sVeNdNtzl1qMCHgZRMzsGYvUkYVhK/s+/CiGDzgf8k14zyh
seQtx2d653VIQpWQeH10UGKBTMNEvoVlNOE6EEm5XSj0bGckOufOrVTZq4VqZ+CeNjiR5oBLnSgA
oKT0S7HOl+PMTzTkiEFgoFIKPBtvJmUhxWIuFSIQ1qOsRweZUWveYJDQuRepCS7KwhvCcTsHxWq4
OxGrKRxsSVK5cAlTwDqMDY7mud6MOV1wo60HisiZeCmyvxvMqEUzotxGgEcsToCZcql0A1wcrx3g
IeZYTLTyur20g7VWxdEjsbaa6motR5A6lVVdNEtxqlYiy7pEVDCoJeorBzcspKd5wJ+evc/xW6EL
nLcTqIafKl01RtYwVB0efBCk4IjpFQ0ZOBUD6AQVkl4GY3D47GK6DdpoxY4WSO8iJVUExoFIE7gT
iRVmAE650rChRRW7THWL2gdNAdIoqpC7QDblMoZTvhcsa5uB+g6LR5fx6yygKuFAJSKt32LxUmv1
Sa9yJHF4EnxQcsblcVXv4wivS6ltQj/YKcJLJBWPgXjievyFwTKVXNJj7CeMiAsvZKfCyrSdNQ54
hf5WG/2xbGhRpgglbM5zcWLui3F/EwNWVUuaGyx9pxYvYTm4DDQzTJmw1+lgj9AFODNNyvEffP/Q
8CRCm9N/xf2Ca/hu6XHe2/ffjYiH9+z273/JGLtZen7wJv758d+2GwsyOpE+0dAAMRAqZMX/tt1Y
pFCgRlA2quu/E/O+bTdwIGDlcS35XT//IbtCFB4Gn6GCqDb+1m5D7OCnJRM00fcv/OfbR65l/iCV
frcy4V6P6mffUtujT48Ko5pWir3axLIxtFcZ3JneDtsQFbEOm2OKLbobp61ct8gXn/0YwuGmDCD1
meul7thGG4nKo6mbGHdzQg/Zx/zBONSyhuk82eZZTpZYKx3MYoA181050rtN29zcvZR5Lzo5ILlR
eqnUbN2R8kbgGVuvKv0DOZsVWiZrn4JozzeXk77QHbLJMNepjmLbtpyzM/VsBCn6jNDvxU5z4qRa
ZNAcAoGqE9WNlXe+I1N9ZT6ZCzkMrQimQO9Kwb6Oj3O7CSqEwGHTzUuKNS0AMZL/DIMziHcT4iu2
TDm40W5Ma/iptZYxVnM9OEoh6R2EfYWgDSfNV3F6ZERyLCdybgxbyxP65DwCBh5upnSUuCHE/JtR
6wsuR3Gyb8d3NpVF317j0T8W4XmAWTTq3AVkdN0g3ws1sWkQCkAzCAxNPvCXWxafZ7n9tSrIUNKF
rK95z/AgosHXnlxiH5m+TDPDepAZM8NPPzQ8Rb3KxWtE27Skv0Vk4YA1IZSuAu4lrfkQ5vG2Lc37
uk3Cv7PbIF5VsobCUvarEsbmZCqja9baoYwDOh6Kx54hvdiKeCRZSUsJUBKkkH44GbPOXBOOWtp8
BmYxk2BkyDcEdI8yisMlyG44zJ4VCecplz/DaXBVPW8w0PWnhGK/MRlNB83qTaghqcV5/qrPs5sP
9V6lOlsMO6alhlPm49WIolUp6wDpn8XyMweSpJexrUu0cvyTlzVRte7ZYIPIlEGx3l8uawbe6Z+X
tT89/o9lTYN584N28t2yBtqMDQ5z9e8tSH8sazQu4d2Tf4N9Sjyhb6doDU7aHZqOsGJJPNr6WwGY
++Tyh4M00Z/vX/rPLrwaCqI4G+24MgzmaUG4S8JhW5bBvsoUT8ieitHaNvjzpFYidiWdNMCfU4Tq
SRLXRPTAZBUr0ULEalBa0kGjGrsaz1nIzF5QLn55kvx62WbAjFV9EQBsTEA+0ZFjF911bPZSyQkU
w2igEuDA5BFO1UKEf0KzMRINYY5sOPqZ6uTJ8B4pzRetDahYuLd6wu22+NbErXLTQqpDpfogKuG2
8MONOjP/MnRYLnrPPwW1hockhIyj0psCG1NQj30TbLtSdyY4MgFsRcHvD/VgUAPKKdE3AVlEOFBA
YltNW0LRAg0zDKsm1La4fbZx1L/FcnM1TBDnQgoXpRW6ZevreI2GcxgCytHm92mI3DKDMZ1qEr5n
bRPD8ooaGna0/NLVwkFg5tMhvcQtEGfBRxb4yORua5atQXGnLIFALJYqGktEO3QYyfQHJhCU9R5C
j9g9I9ddmOx0lzJMaItn7iknnl6Wm9ifPjXIa0krniKh9qw4vxo1Nu8evwtnrSL6nExM0ESrqUDd
Vkn5Ivf+1zmm577gTtV0+RdYROdKmT7FUHoRxYaSDm03EmfPR+MrjB4mE4lvl0pEijM5ip2xmYd6
OabMK1pKK7Ra4XytPfgURNR9Py2U1n8cEnEX9IWtzSmNE2BZweJNTYi/EfgnnOPJDETsBoXGCBRp
rJznrVlHrxz7101V5Gj5HNIYh4EWdUiNJbaMFckyppU/3eZUB2I5R0e1KZ5B1zlpOuzw5ywq4gIV
oT+DP8+RT8RgXmPqp1rLBLaDLVEOqa9IpseUBkGD64tR12uzS72w+bQaJHOxXYlEXzKi1iPzVunW
pAetVLwxT1dNQFZG1ewOuC0E59VQ6RtchbRry/UKeAEGMU4FFYhNNQOeKpQW05scDEXNMBADXBNI
T1oorQS8I2mUuVo5PBix6ea1cOG9WIRFS6lRcaOh8KHxm8SL0lFxWaofRuQbTSsAU5h4/Bm76mqM
CX1m2FDiJGc0mhuU6VU72Qx2YfxEtgvI+gPXAZzbUPKxePSBtU863RH49KcDSQipH65J+GHOH1M4
uyrQGL01r0kbL6t2PA0iLr3USKgcIYIg+/gVm9WEIyUpzYs6AezgGEQwQ3rpTJKb/+C9REUvwYKo
QDzTTP1/7CWs5GgOPxyR//z4bxI9tm3suveTsEV0/H6m/XZEhqJGepu8JHQDqvPuv/JtK9E5IeNd
IX/5a4L7rtX8sZWAq0S9IZopmiI7yt/ZStg3ft5KfnzmFmfx7xV6qIXsCn5krbgP21lc7YQZ35cA
T8WKlJeqkE4dQe7E5DqrBg9lVT+F/nho69wV7rz5Pl5mCWDjUTuObekqeX01/OxK6b1ntPkS7/Wl
DIxTLXzJsSYU9PXI+rRqEdDh8DuCyFi1p89AHpjTTUArynKVkJwx8/QEJWwx4kObclow5YeqiNeN
YsL4oelzApIU9FgZadMgF92X4WouZI+XcvcP0u+A9Xzsg1VazISqQ8+XQ0YQ6qatoDbrn0ME9qwQ
3Jkpb88UPpdGLACKM8Eu1nGHaGaBqBM8Wj0nW1Bu1lDZUy9vyuIphteY9Qo4YdEdjPRNYsQZpsKd
HMa3y18Yg7gFEbryC9+VQxnnhP7UM99IsJ0S5feyGVde+W7eMygVUKdaWKrxtC1qFmfK+womy13z
NVdjp+F9MEL85QQwFP1sAocwVZ8q8HJhMaUbenbr+DK1K4XQ+wy92E+lh0mJl4qU73rjVjVvVtxt
syBeC3RQdwNsRVzVSTKuOvA/CgVLybTSBOGcsLr0vmBXieIOM2kd2oNU1vxZn+F/gSSWFA/06cLX
a3qWnnyTxcQ3INFtpzKwvG6ONUdVRQfwmuFMzVMkNrt80JbZvFboZkUe9uLc5GVHW3E0H0phNzYW
maAJRbw5q4LgyjQQCOy8Wusj0I3bvrI2Gh8joNAh8xH+M1uVDfYIxgwaDuhgwDEDQA2fHGxvv/3s
JNSIGvenQF+CqaGBpNdGH1YTgja7BH2yGv1MGXYQOJtVBUDOl/ZNkrmE5NaSXFJ3OAKP5rPgK/2R
mvPlLHdryAtI/dugood8XsmTCnNq2A91dtBHkJ4GTwQ5MdF85ssSg9j0wZLw6tAu0yNrtrmEk/99
mLmdEQtDytnmMzBVwoFUoAPu0vxuZ+jzZ5Fo0I8TI3dD04S7p8KG1UbMVdOwleII8lmx6KbyKMqD
g6a2YFHApeFfQZ8/KDgm6efqMRqYW4V9Lit0t5VJqtFrkNUUdY94B+JxndIy2yFcVjpUMzzNbAX4
10txXWOYV9UY00q4KVITTmF1FUSZ82RlDx2UNF0m1J/wJ1S35WtIfknoK1Kycb2dtOLSwpSy20ID
6C2S/cDMX1ivaTA+iuKI1ySprobUeYmKyyqsDNcajJcx8l8na2DuJTMOj1Z6FDEPKvPmIgVP2nAJ
KPMxffoPkq/JlNg+N0vfys8z50p74kqEI00EKld7YwW/sbFc3eq+FndIdqzhVM5yExeVvmk03+2D
6bnPnmbyA5KWOjSHbSSMt3IOIVY3Saz0w1fEz9e5smimRHpaqFbd0IJodA9RrOBV6T0zQ18Kcs9S
9XXop4fcGlyKHNxECV0LZoxQ+Du+HluJwZs2wO8pFFgYeJtElg9rKD2f6RG6Gej8Dzk+l1DEwy69
6INyDjsCLhT3SALkvqRsXnIzBPvD9fZpVl5Kxoh4yMlYIGwC3FAFe2x9Bn/ispqp/+AEAhSOLLbM
QD7wSrxEJIRfGAMAz4uRBbDAGJhVSuXS5OOzEE7rMaxWs197KtVFvtFB4e/xn/nSxZ9Vr80hVQYK
CLd639YIjZN+KFLqJwADxXmxlqdir2n0iZRzw1gKKl+WeEUXbJXhowMVpGf+Rp/yTQ08GLA3Yx+C
bWkCMnIWXaPXn/Rixj34btbSvm/gydf+dWwNL+2Ps5AdFQo56K3aNkZ2k8yOQmqMrSY8vMnE1lyo
3gSPPLCqC2bP/+fuzLZcNdNs+0T40INu6UG9FI0UN4xodohWCITonv5M0rnL3naNrJG3Hq5y2jtC
YYmQfr5mrbmQ9I8EXrdRUij+CCIzpkTLRobeEt4KPoyxIkFj6j+YmKMBT8bVbZI+9WEMa62Neinb
ovG3LsbtCfeKgynbJ5cEr0Hj9vNcIO/3bd27D3iBLUZF4rCjCk3yIy2fe1I+5Voj1qZLnQ7/RyNf
KLA7IGlava67GGXgPDeS2QNeRUTf8eZmPE6FlEMhZfGWgdjsrh0ov8VWelRWPbLJHK5eM1be0OCL
ja8XUifLy7tZS6Gml58yajN1KJZGpuNhfSBvMTf3HACjgpkmXUzR4qruZXi/md4tr/yC2zI/FAIO
AHKdFlfC2/DYDrld3eB5/INrPCixImwpum94NvMq6z9ZtJlo/mXrRsX118f/nBeYv7HFA1yOF/Bn
QOTPeYH5G3wOAybGv63Y1F8/izztN9oJQFvIgefa748Cz0BIYSAVNmhu/0uLNoKOv09Bf3neSDp+
qfDK+qYoZiM+iMfN2uhar8Wc1a0FVUqMTJwqyOTL7r2J11iGnJw4C0IpYkipZjj2zrVxhiJepoZo
N6P3+I5pr/AO9FPA43P9REpG9yBJjDFnJBy1Jii4m6748Sx5ryvhqOzKeLl4ms7JWmGw2gXkgSkI
8HH1Zlb6obvduT1XLgFHpMc+LOlYuULQOMlqzjRWjs0ZMqM9EDJC6YBDejW+DcfHvtt1u94vgzIY
wmZnkMZMEJzXhtWB/bLMLA1l2zo93OifqCsM5q52krhyBhWCvEVul8Pd7WUAWce7K+qE8PDy5NKk
QENhNwdbhhLfWOpLkd18Ja4V8ulsDbS2tjNNr64CXMOB/NglSPYIIL9YAZ9rP/ONsF7KJaYXqw4U
rOoW0rYnY8VrG7AaUpIeFWsfv48H8XDBkEb0dGYTQL2sUZzO/6SFJDotZIdh4auBWC15vXlTsuq+
GoirHODjZgDyi2gBES5P1dhyoeGeY2BBhjZn1SHNrDYEX8ilOwJrz5ezO0kS/KYjWQqx8MQOzjbw
c7CON4JY9UAuvij9ciSFDEfmgNBl0S/LF9aMnL3MG5z0XVq83xT0vxv+S7BIlpe3S5RsL2/svi77
xEsc7aRL/jVUTjg5ctrtF5xs2ZO5ThGXjC7lBpW2HNXVMk6YzKAXt8H+rC661Tn8yRXtwLZn4Gox
X3kpdtmXcIojTUZIfN+0IYFJD9PRvO4JNcGTitgRtRkeuuZJdDF8qpjcfOFUbRDcHkjTKDdNWL/T
ZAuf/OpKxjs4LiHXwcu0Sz/eXZB1O90HShH+eFjyv/lzTPrwK3/j/xJPMACSR7Pg18txrpmeKQSX
AcmfN5pudqwgesTOIwaOqzlUXzH5n7t7vhT7UBx9CNNai6fU6utZ4CsBpVuDzmUKkgP+dJ9YCbSk
1IgQ+pwKegC4/NHmfT2F7a7d3ZIlsiFcPJDxodGVQGrQzrsiEvzJBTKgC25Rerw2MzIuvh4JqITC
2B8cFLOfGXdgK35aj6Z9MvDARVQzQngnh+tJcnSbIFVrCi4Rs/6A5XUwHI1AmRPAfJOEstwfQE6H
lzXby51SBgw2aguvOurS1fjUFXjJ7MHv/NJLXAF1Y+GDmN71CwQraADB+juMFDzyFZyLfbH1qzfh
wLnRzflZ5SjI9s+G4cFhqTkS0PzqYASRayOXISjPRYLJ3JA/GYQTHr2L3wU/2Dyr4SVUNtcKvRGS
Sfy2aBxDvhE4X8bfhBdpMxyKpbLu4KcelTXCoOQbhSOfojdibFLs8ohBbfWI7Np4k8jRInvRTV74
V2o/eWusu0i1kpd09fAa13gzDHvIgpaB1L7/ZH/9sOevNu6Kbwkbd7DRBdM2WnmIj88ilM3asYqx
G0tzVUe1Xl/TkHc086i3+tRGLFlW0wYimEWa2VnFQih50+hiUSOMAWJYVYiWRAqj6YMYaKf1VVgJ
P9gxNBj7bhZFJQF7SLyxw/2AjYtPunHvlLb91xjKdE/WLEZmiskbU7KUt8Uz2SeJVX8SwuovauZc
VrNFqPrwWTSjm3YvgqeKF4sd+bOpuHQ7rEUWhculM2oPf9n848btrG++eyAPtvfPNuLDZWG0dec/
wcfIX+DEuVTz/0v+KyuQiGHUKg37k7HW9uqWVcznNbif60/12Frq8V/fuJf8Wf3OEWFdR4v2fztE
aUgDGWLn84Q1A07f2E926yqR4YvefWX4kCb86omW6Dy8s4bC/SrwQIdZq9VuyK1wH2H5deuZSi9r
WiPQQG4zvGcMOrFNFJAkqeLJVXJhUUOIEIErvABpb4Xjrd40AyUZVLM1pSlDjPSLtdJEJw2scyX4
9ROPmTAO39eFeTIK0JCHy1c2OGWzzoW14ZMbRN7ww1cWm4sQCfcVCOIKQ/SVNToq49sa5x0WUeDg
5CePm1aKFovXmB4Yv1cTiq1fVrQC1sObIgDJoC/lLSUnO+yHRcS4un2crt8xipK3dLG9fguGLd+j
Lj+aEn6bzTh6onXc749Bt8YQ4otWVDrXqPbMZXeQrerMONwqsbiRMIXMmwzRnat7dhb0YbfBFPss
c0qetOfKeY4Gd8QQ4DAPWbAG9AYfr354JXckEA9KKJZW/iEQ9YHwuQ7uDGeequXEDesDrJFJqGpy
boVvevA5vW79kNxOCO7L8qN+Rc88640Z1uItDoCdfCer+L2UCOpZYYVFqTwumSUFshPRspM+oq4I
2gvmnHPhuDhxni9O95f2xN3y/sEeID8S3cEeMWQfYMzDfKvyFDs7VCEuzRDs6LORYYD19gnBjzjX
P7Ln6Xwd/PyjVEIFraYVH+4fkArn/txvnwl55nPxdQdsesfxwPbxuRY/JCQbsbo2N+pgmdzFPhBK
YBVKDg3zLUI5objQKXDJG9vmfcMhp9nvfPYBBSovEEtW2gaK8gj85GLd1DVZRbelvGMw4iiH/Ayw
E/4HDb8jvbvW6rzZ3P71qWrcNOQjFFr16rLTot4xok0JtNr9caCn3bHQYE7dLqvKU896yIry6R7K
4uYeTi8gxrFLvnQbgtNYa0JACJXnYgxzTmiY7lBJFiv5kK1x+TcWMTCiN/T+Y6MFgsxV7pzWeeBu
UktH+EKkTVTi44xPnOw3negpTgvchIO3o71GFmov0M7bDxJKM7sJxnjbXQ7ifpr8lnd+t3DH+Xei
p3sw54a2whU/+MmQe1rxpaMmWRMAu/4ndx0zEEpSNap8Ew34/yH+VuZd3y+T5VnD8Ovjf3Yds/hC
ZRZMYJNMKP2v4gtN12h05N8JoH/W+mm/wX6GHDpTTP8dZv9H50FSITGFKmsqOhZoTv8FK4S1Jk3M
X9aUvzx3Y+5M/hTQMZpDr4zx9AhGOw3YyFG7efQWgICtyyE3TrXylGDpz5qn1FhOzF40AEnG8iJu
74zC+gQjWNs4eoSUB1uBp17bndSj7e0UcpMnYP/LCkZRcaDNbROX7lvnIwRh2UkNoJi7267ZtVvA
DCV0H7BIj61ICCwaBMYxjKZMyEsLv58dcAOPnhaeKVHOIVDFFlkal3DRsDN5MBh0KKNUDDAX5wYY
MHZS042JVK0Qf2+l5klo1iKFq/itnPIr8QO2cVrIBM99a574PLI6a6gmb0Hpm86nsa4YbBhvcCbs
ovaBuXcBTiBHWcn1po5Y10aAmxg5Cl8pH8m0dPqNij0FKWNQiEnU5tg1zk1uXzEcbgv8epWPknjJ
TCGz8zXRwg4pJU7+dFtWtHbryhafWesp8o/pk1+Gk05rWoHiWPtw2JExXEnWzX1D80dD3SJ7vyF9
zKlD4f+ZbcBEtt0OaLNJQnJSt+QkuPgaTqj+c6IClh0qGepdF/Ew95UNHAB1OLH47cqQkfjN1Vft
8uLKNa8KwzskeUsMBXxN5ZuGLRyHS3Qx3XxNeUQ+AVf6pCQ2aL/spRAD5W3aI3nPDirOJ2MlMvi6
GeeF27Das33BFs8ZVSCo/mWOqUi5cCsyyIP8KIG5jDiuBPOID6gUaFXWxuIs4ym3UvzaAtbAO6Hf
fSTkxkqS/SSQ6oV9UCgnlTfsXi8NFkneEDdu5Nn7w0ycOfWgTT0xy7ABeAAn0gVnXjMBzqCfINjk
qrOXxccNR8HJw2KjevmJTJNA9sgobF/6kjRLb9FYlyd1K7wUWTBEo1dsmgMFnhGhyEZaPp7uDZ4o
T7r6xUE+KfP1tc7C/vZ+3SywVomsUP30q3xKWNS7hBz6IveLPqReWXNHoIrhmywytlfvR/gDXmml
DpWPfbXeSb7kX0rvQtEqHqXIsJ90bvTycnp5Ji3QhmoeIRBgpGrxHGj6DzHhoX6yec58aUu3HsBC
pNFy5c0i5G7tUFCG+QoWtfM4jsc6zJ9aZsXhbc0s0ZYiLrITb1KH22Ukciu5bvRltqcpDlmtuMxC
fU2z5CMreuuxRY3vaT5IAL4Io5LCIHfSYxZx0wtSBzIVd1l4g9vb2hSR+jkYmbKocKe1gLrf79bX
wmn8MViERlj4uaewzTHs61oKTTtxicm97tPtItTCm4Mw1JtzcuhgjA0U8CU6mlJxurvdBgaO2XP2
KhBoYuGsj7860Wpf1cyf3RGImpaa+6m5SK78Bz5+rGHUxpJdqJjJCCgGNEPmzTJ/HtXXATseOQqW
tpSWl/3iYGzSZ1bYarg4YIGrn8X1Yy0F2TE5In29G263rNa1Tr/hoOLKFh5KsSKmRb3h7+cbUM7u
FodynWEUXHjXM56579hXbUrMyBhX+ZsW1HvwIhxmr/WzEnRfF4LlvTJQXtN9cpwJ65VHJUEykd5b
RrzUDmi89N2Cd244ewlW2h3Hng6e7iBh0VOtyz5fxztiq3cj5tADsTAmM5vDdHNvH7xUZZPa1498
zQXSnfv5wYv/wQ+brxefddWtaesrS3GUD2aaZ6RhIHf2xIJJQXMLRWwB0bQc5gb84rK9YwGDJzI+
I0CxpSdQPYkNlM5hV6EdMu++X3hwNuXrakbct450oFlE4Tz5nKOrvPCK78ensa/C0RG93ktXwEIv
4YVsv++CNZ1ii6cGX2MHs4fyHrByuyljKzmwLXxZ7CvZ4ZSSEffRW89vZ6y42G8cNByLt/bbWCel
a8B6xs6y1fYsNJkJEEaJcsxCsboZP2V5BdGHM7AhYsbPNskB5zwWbNom0xrcupzf0JsywVVj5U/p
jo/pe0JYxZ3Yo5c0A3JtFXwuhBNg/QwbovYkxiGykFb4kgBjZH7O50nzquKtwyCDW0ozkUUsDcS5
F67kY7Ed6HPa97v0nY4bYmde2VXecUwXz/RMhJJMEom8/TZZ8kACs3sSr1i4CHb3PJAYTwd6+TaL
vVwF9+Hl1p/T4cdkAgfQ1J6Fz3J6bG8sLya0grtC3+TcthF0kEKATvl7UXlkxBDp10jLKntCCSK2
m4mMIGSI8IWsjgFZy37JYfvFnrMp3EyzpS20K2YAAZ+rA8FQ8IYYt10l1if8B62ERB/yOoZoMWxu
FxIa7O7uZgUCGj/GSs5UfAqLE0HdCB/gCtxvL4oF31AfVgIuWOQfOFv1N+7RAn1W/SHL52l3p6UU
0EE706q6rAeGADFJKTay4pTjpFjrqk/+Tn5gEdldfIOmVH1TRf8CaDaUG9v8MBlWPdZy9aJVz6jn
m3rVG1vNJHg1FB5okGZDpvyi1WGZRQvkR/djjJX1IDRPV8ESJyd+LdWQboYFD+93FSRX+d1yi7wd
Hh/qLVicVTXUpeeS+9cFd7gjpH5kwiNiXsVdSmD3CQkAh5bT1U7XOv2NsZcrdg5JCbQ818+GoWAc
LS4HA32jel0+rt/SwyfUTC3dkhwdlDG8FUdWTo60A06kH9QDY8NkV2+UsDIt46w/1y/ZV/XyiEy4
JE72Q9wA4cYZf/vkbYiZjgFnCxIgw7caIOtxRclvHdxa1sVLOa05w585U23d5Qe+PgLCgl2ZBd25
5Q7PsUNLtIb2RhPpfHd7cChgGDjOGzRElviqfCk7AtxX9bscPci1StbmIeAkd/LPIjKcbCV49fLi
ZW7lQYvJvX55D3SXsC0n9uV3rEiyS54g3uj3zrs5RijwApDEQioosBlyGAG6tHmvL0J+Z4EMrCAP
mLM4tIWSXXHIHh6R7qsMxB1hqa4b2crfEby9ktR8tY6qx8k+33MeS25K3Ne4LLJPXmZo7PqPfFt6
41HvYGUyn2j85nlxCYxd9YHkjvuIh+ATkVCI6N69LxntuqoP/1P3FavwtR/dOvWYGAfQLY/JzgA9
4PZ2+cESu+I1EvDklctHkPKiUN4GrdM5+KyZ+NRW74u8fqZYnO6SLTJ6WXLJHW6elvxx2ULW3Air
6kMHF+ZgfbcgcHwldK86fTbRyKj39pNjeFOov5eb1rkx0hNC+fVWuMzCvZjfQrPi6pKV501btAtO
9/54grHjECUV/IN7OTxLhHkR5i7rJN0o/0cvZ/xNcfr3x/+hEgLPyGLqf4H8yr+hlFdoAmfm49zk
/bE/0uX5WaBsJZeCL/55hzQ3eAoqelHX+KH/VdKiOitXf23k/vLE56//qZFLS6WKJ6WIA0Ht7aLr
LYIOIFdUfrJottm9eammWLM08NgZacswrREamu5NPF1RdVpGl+209hG0uhyYRHldTHP3INrrQsSX
gKhdaGBg0xDciQDr7kMkKImn6YKXExE2O1YSIsNyjQ0NEWIXNV3KOeQH84Zc5VgzxJkk3c0JHtOn
x6uQ3e24YgShs1ZljHo9PzLOYESofNCNmR+Cqj/XolirfVMrt5hgl4Wqu0KuvEuXYrVQsUVes/Ek
S/c1iVMvjXhpUAwxARQ0wy/uqOVEvL5Ntm4vl/WtY/Y2pG5fmtEAvyzFBCkt+qM01Tpt6qeWicGE
IpIVTInTnyr6oRzavjwkjfhZ1gtH7AlRXMybdLH+ces+s0H5bisZw5G+XKSjc2mZcIvmS91Wu2mK
6VIf3jBLGuPRl6Vk2zeEYdx1R4YCx5Jxi4YdwVB+p1cTNf7EiIThgVdZ/TQuetSQG6bWt+d4IX3n
MVsIUwlvWuNrVxoKgoqBBkVTIgaPBlCyrm37mcvYZ2FcFZbZUa/RFYKihtpG8DeO65vRe5l2kNRn
yMs3hbumGpEUuR+GiVzb9qkyRrtuCr8Vbl5bLzbDTXgdSjgScXycsPtOxM0MC+1jMZSbGN6nSOWW
d9PGBA/zyENJ9PWcJHGBXHThKCeVq3QcpA3pjnVGHpIR68iOkXsyTujTsErLSG7bV/J8kamSmFP2
Ca1jZ7gj2eAMr1i1CBU63ssemfaXMrsCWmNVKLQksDc1Iw8uxd1tUs3R0BOX2QhlC3IOTJWU4Lpk
UUZ1ky9vKtWHUCYXuA1iAB7GVhJjtdDaT+LrKgp2ztMsQ6OFAS0H9a/dqjNaq3NHCZMIVJGIsFuT
O06fuQt2lSRiYCXuwpugok0t/BEknw6n7AKT6d50fP9Jj/fZcKpGcy2zj9X0XSujuJ66fYeASV1c
/UREfLbYT+nrI0mOE7XEIpvsWH3uL49lvEA8J6SHRZM7tzwa64XV1NrWIJCwU+6WpBShDLweDmc4
FmWQZVMwsiiUxzKob0UEjpLsoZiuW1q2D+RWgs7ybJyzCnNyPSYbzwZzEuKDW1lvXfS3KRpsyMo3
BGMduiodt412mYAvpu6l0zaP0lwLY3Iq0AyaOkPlfJ6cNxSkDId1dngg96FY9J8ycAuDhJZp9vwR
HK1zFrRAa6Y0o+gm8EgaMRf3BHGPFsrpIManI2D0VvQ1ZDrUyy+Qvs+p8CQNrqLEkVnD5DPwdFN2
5lW/Lac0uvbX43xtxTIQybtLTHZ/zIJ5k2xVUCFXtTqPwrop6PWKlv3OVbZaMovvckaK1G05SQXi
kGi4E/xwZ6uzuJxhUVsIyoI6JhyRQTRHDbzRbYZKxGx5O2mL1WjGLIR5MVeAImNxfS8Utk3gY67U
oKeHsXDuLAh1afbHXiCcy0icci5lkiGGmkzmXYwfdOVGs3rbLLDMMb5m9JAO9kVn2gyZamrpQnS9
oE8VnxeJjvKvWqX8RluZN+54Fw/G1H+jgnKbnOmveKe27nijSdTe135TF9e1WJgr/K64cJW3K2Uc
VD0vNS8vI8teKU+dx+X6Et+u2AIwt1f6usqSFyE1AFmT3lkBwhxpyEUMfyb9Evq+50RMGZQoUJKA
h6QzIdKsLYVcxVGgBrp8F32/a1OGFmJhGVUbqpr2JVXZs9Rcl6naR5pk2gV9d9NxcRKkSfe4cv/B
xYhGLBSOEkgdDG1BPP9HOQvTXG7avw6W//b4n8WIiGaFQkeUZeP3BJg/JMt8ydAW4EwwnzJfVv5k
IifkBcPXT0/fLyZyZs6IZ/gawQOGMVOt/4vBMkKYv5Yjv7x0wm9+LUeUZJQf+La5tzrNqt5k+g/e
6cJJAKSGTmB7P5AQhODvyr6qtArpyGGWW+K6O1aRtqz2KaQy5bVeo5BzmMPgPHXDWyAY+3JtnqX7
MhV5M4fJg4PkjfnKR79+Un8YmElFuxZdYP511K+hEAXFsQSncV9eDkTEMp+bXBhrss2G/vEyvgBe
AxFLVorAkDT271LQ7t7uG41WZY57d4RtlzmLJ3PumpbzuguGU3bMxf2NVNMsgGYssDNFhpKBsz1k
Eut0spvDSfehXYM9MgLDy5fpZVZDXFNe6FeZ7NPl9NQeuR0QSYdgRI+seGe2Wxr69NlwBXvc3kIG
rMW2fO8YbCw427WNwYGnWBq8q2LWFQdkJIhglexGc7N6DwRYpqLrDUeF0X0nL9Dv1x9Mo5bzEj1l
Tc/+20n9NojDIRCFg64c8x+xsUJ7UT6XP8ydsGEyLdnDC6LYwV34VSh6ZShFZWhu83CKBH7KFNHz
rsoVkkbnXwt5m73wmkM9qD6FF331KbxLm2uQvV4Ij7GSj+wVQcB4Fs/+7dX8wsDsqmdci8Y8NGPe
znCuIuoU1S1DiMpmYE701h3AKQCyBIEgU32LIR1S98dbHS2W4ro/9If45XZW3++Hx6Z7kt/rAzJZ
ZKjtU/E1vvTv2Zf5bX5DRukeUVpvzPrLRO5Cn0lAKXetwgKjEaNAyQ84SiAbpkEXItXhrzqCEHt6
7NvW7rYz7LDbLbwhHMLLMtkRlHqAfxfGIZePafX+4iaUX/Ck2FOk+35draeZmwcaMQJfQDk6spXT
ovblwZuDbaZM4jlCyQUFCTRVhsKPsAh0T15dN8I+3qL1zlfqp/lZHLi/bGbk6jsGnU3F1Z+idMXa
/pRstKjcdS+oXRnxHeruzE1pUwpr82kmhGXEPAJ/YXER5PlHBRUq9ZFMoVV25JBcX58MX0cKrsf6
DXc4+Q+vuV/5eXQ7MoWEBAbdJoCt6NEbwHZkGm69CdZ2Zj1WPgnp5jn3F4chmIeAJR/PxGMw6N9N
hwjKz2o1RZenPESUe3ky9sbe3Br7xT7ZIFsLa/8yT2zTCHnvkonRtn+r968slS1uWCAkDVv9FzsS
vTfPVXDZwYT5sy55M9RMRzbADOyG6c2q4H6jQLaUgBXphyQ4DTtViEOsLCitlC/kJNpb9Rl7w6Fm
INJHbdPbKgKVAeBvvGI2WbwyBkA8p1iEykuxLeX7vvJkNtAS+DSTIW4bmGFq62c+CsIGc/7li33M
DtUWvzbbvPjjPWzgpW30yupe6tJukSfsrpvrJt0NrmTLnsY0fXPZPVZKpEQMgTzmroianJJ1CAjF
3D/48NigttksZYLOuvjTPDC9rNugNoOLjoybNft4p8Df3yb3skt38WfdWUghyie3eX8gakU8Z55E
Bpe9w+CXv0YWAgyQQvAEnnkiLrJ7RywhiYFg2gaVXbJGKpdIYUn0FksIFDH1rn7qVwTGr3D3OX3Y
h9nSZt3gMARbDuwEmog5hUWJVn7GSzkA6jy9Db66yk+V02/7LfXlS+U0kSAx0MBm/CStH6AePPFp
8Ad2143NemV0oufxqD1LUIFZfCxezADNRRzzFLD7O/cbGw42MNawYUKDnS94SAQyOfV52PRffPXq
qrgmQLs1EX4W+7GLosfusZsfUgRayGAzmp/r/ExnecT8DOfLZHrZkv0Yz5Gr6QJGW1UOCdgpwSGS
dY8wExynrbpOVhpMedAVzJeZjc87ctDO6/QIpK1+xTjAMGpJHNd1N6wBITbPM4bUzGzUEzgGmaLx
j5TaXvyjOPEP0i55vr/OUxp1XC3O2Y/7MnlupuPggbRyJNVd7AiAXlbLofYobLslikXcJPK+OQl3
X/rSHOlcv2a1dWUXxzCLBp1hbmtlwhfqc+OE3O6205hv3QKvdg00CDefWTZMwRM5WHw7Tu+H5kM+
uuq7OLOZ1wpf6ugo8vEBYn5ECLbSnuqlueGLqb5u1kXU7RkQiKuujIgogbQycq7KFPRLcfHcJWsd
hLd6teBEF6kt46F8Tvpzg2ehdXUGUjdPzPdafwY74oiOgDJIiaqw4m1I9Y7IJFMJQbUKXg7rWPh2
N/phG/IxYDv1jmrG7sB9PzAl2DaNCEOvXj6PtmJltsb+j+6f53n12sOwGTYSwhkqca6zeOBv3XmP
kgTACL1ElsFC8ho+8m5aRb0W3Q1i7C2C5L6UkNx68+YvEcFpDi7MB+4Sfmcn7Ysfph6YAYbSjmGJ
EhpP/KiJ3cEmDWQErUzpoS3Cl2UOqVk8jBOytj6gqHL4cVCh/DL8FHMO4+j2ORmDon02pn13Vp4W
qwonk416Fl03Vzzx+W+CgVL+wcpuaMcUiZoOtW7mHmn/eS5naDLf8OdS+H95/E+NxUxzNjAdkHby
M+/wD2U30VqUtP8mNv+aac1Qjkp3NhMio5AQPvyhsUCzQWoX1Cco+WhC/ptSGM3GX0rhvzx1c7b3
/WkyJ+k38qhpegOeBG7Qm/omyS12U4P7dakbrxlsJ6w+N1YTfFbqtFsKWQE1tzL5eN9oUctJPMV6
/p708TLOfqgYG7IuDhW992p1eTXlSKx3kjTRtu0v97ehEX0c0L6GjLFmkqEBtxQhoM8xCCQuaXDD
sKa8tugUsmvs63jR69wl1QuztmGbwufl5uskuidla7dj6XYxIDhRdebhTU/CcR2fJuhBj3T94PPS
y3vJfEsrEmTvJowEIR28wpC/m4diXURl4q7JPTvBeU3ceXjJpKDu5SCO+UjcOlKxiGqRh9E1hIIz
dRR/1MxLtPwBA9hYlgP6RcaHtQg2uCGcQsuecYu9Kcr0KuGqu8RU37dc4FznnjLKhSNW1eFKPIRt
PlKitcibXeXGZdU36bpnCFjnDFOaWd1xxbUoJjjyqoQkW834jEfdyzoQ3JIyCc69QrvI5ATskslh
3Ge5z/XyrnrOEk6Dq5ReAbx3KAfQbKU91hTOj/tzwvE94IDRMymsctS65vd1es7U27NgMJc3uBnH
QnbkPtxh/jEK8CYyUV6Le1Kuu6GFQ32nF7rot3deCPMwHcPbMIdkELmzGLPvQavIhMCyUgFrK4RH
kD3uqLM7f+jV5XRH/E0Adiukx1Fs3HpAr100yP6JTYkFVMm83+ovMXsalJq112tVd+bvDKx/ZB4g
DDK6YWmWWi3g2ag03//vZ8/7vzB3VJlG+tcj6W+P/3kkwXH7n7n+786RnyeS8dsCqg4IN10TiWaa
D4ufuwKV3FYTu7AsYigBx/Mn5KfyG8TPBVqw37FwWFF+PtF/w9buf/n3X+Br8l8NxX955dpfEqKq
y4OpQWsiOr2aUYVXfUju7900EJGpQt+m+2WUP0oPV0ipc3scFBKd5WY4SyTiGVan7irCWJmuHtiI
ifcR5Q2b+a/44ukLu9c7WxNXBuv1DsC0/djo79evfrJyaat2OL+g22uDZMnNiz65ewC56p4Mk3Hk
JmvcI/7r8l7U93WOLsAbTjXCqxk64TCycxVapjQErna7+XFQO5PtjgRk2A/2aQmyL7ASgDasL93V
qFlYIAu374pngRoDjFfGDACd0lfLx/XY3pGbk4okPE4LM5iEu6f0ZB4RY6h9izIYauT9rMMNBVNW
96FAckBKjsaSVL/8QagegiaRphnKvioch/veKGIYmVQs430Nl2gxYFUrb4yT0YlPVHrthfOEJTsq
kLYov3SM2ncU+3zLg+epsvSUMTAj6iV9EQWTpv1QyHcVqN6RTieLiYV6HClJ717VFTFeeb0xZDwX
YIKSs/zeH8b1kLxhW9CwypGS5cQPxwhADL1np+6YBxwLR5WpuRqUNFHHaiAAHAMQzsbI2BRLJM8z
vsIqJlvBQ9ch87NoOZnyAfYv3JoBJ5y0z9bt8X2MNmpoyb+fQHHS6CMq4zrx01Zs7jfDS/00fScb
8ROh2IAvZ4a94eFOVCQ6iH3Ldt8/ThOeHncwHd1soJ6U2LMd81Id+hnGadj4L0gN6j5ENFfpp3jZ
XCfZEWWU/iUJhl/+kIaP3r6sAcZ2KM7s+lNkOCv4k/Q0mu+FajJPwJ+7vWVhLzBcYDMuo264YhB9
3PaPYVNPCcfnKRldpDN415v+LdVXnIazbJyxhxZ1yO+tyw9gsRlKiULed1ysbFqTP64WJqoyMEkT
H4F8kT01cFwsjVTYuwAvXzvTll69QsBZ2yD4L5+1u7jREyYqTBzuC7+9q69xZSx7RugpnqEZoWGX
xkGEqiF7d27ugfGdcdt/RHmxyuutJm6vNHxIUhZ+rK4EPkeXHVFZGBs5yIfBweBwm8O7l/864f6R
hznOv7mwlIBk8o7ClvcfD3Ocg38Nd/37438e5ovfIAktIAcqZAniFGSH+/M0X/yGnZDJmjybAP+F
3vyf01zjoMfKyJeM3+Nf/1xfmhCGgA1phvI7n+gvp/d/Os01/e+j1j+/dLClv9aXRSF2Qpo/EN6j
FNAj+Vv8blaLT4S2mLw6iCj7m2zdEfWEeRFJSHBA0O9MX6qYcLpoHcj3QBphC6f/z915LbmNZVn0
i9ABb+aRJAB6kyTTvSDSMOG9x9fPQnfXVJU6oifqtUIqKVQSM2mAe+85Z++1SaIwt4zavOHeV989
l5TP9Benn7+bVihtsexBnsQPsWwouTO72oz2+KwGB/zMI1BdWFjHrrupykk5l7gJwl3EBHfb1cqy
eGMDIBhjTXeMG7La4Mmw3gO88tcS3cm2u6rlXrlFUBHbdbD8wrq1FEUHxxk2rkI4eDC5Sjq1syim
ICdjG7UolQ5pag94vVGkMW+6cErEXReodnJL8KwYp8oh1qJd7rzGEd9FvE/3dFu72ak+5O/pRYS3
GNujuqDhyK/9o0RzaYJZBGAPa+HGGslhFVeAHfx0pJm5nn5UH+XX8MRQBCnsiUzW5qS0u5F8AZYi
V11BqcCjsGhO8YNRGicveq5JtQUQWWLvKt1JXBgKGIENoVLMk+bxIfJ8dUlrtzs1EehepL6r4WXg
kYE6H4i3g7DLY1RbjJbCt5JhKQLRcPm1f/kwF8f9+YxW1w3dau3f/UPg1G6+xd8P/a1Z9k+WAxCu
pV5eGmvz3Oyil+iz+BSOCCKrEzX/2lwV6/YtoBSmPh6B/9CcpFcJ9mBZA3mitfoWkAjBJGuZ0Kwx
vpg0iz/1B1fZ1rwoq/LefU6faWyH9Je/GfKmr+pVo/FZHNuTvsZjuPDYFzhFCPfhUq2faDbDmGpX
dbu60dJWPse3LEHSWm7oXlduvfLPwROxg3ZOXwNYFcSJD9bJkNm8Uvw0PD+uHDc2FoOGAjDf+zOm
HIfahpzABHV1ssRXVqBY9Gw82wXeCdg8u+4ZM8pM6Jj9N9lXQ7KGHawFlx50sh07OxWemhe83ebg
WqjcolM4usPL9Ilc89HRhy3tBCQ0frISS+ouq9xoeESr6YW5BMpUWpO6tAs454C5ou/rYYYL4fts
k2fE0d4p3MSbLnVJPOlJGkvPEimDK1xBRXruZRol/jLGVQW2jraZZYeVbRYQlRioO/lpAKm6QoW4
QDu0Q34nrpFJIXNeq8xVOMTv+CVHaP0CBoTawBrYPYaFrhFsAEgY6Vbo0GcxSNAQ+E/8JMQv49ni
RXXnAWV+0knD1Y+l+Q7EQa4qO7tg3/FrRtyUc++9fuI8FgWrV2QJKAyME7/XkktCsGdnc7CNBaNh
XWxpya3o1dkGRAcIM66PDfGp3v/Qy/KvaMjSL/Gm2zRgtG9zado4lIzzuFPXtMppse6x6e4sl24n
e/Zz1K4QrTmFK+5ip1iCet1BrdgJaIdbRFfKOTjM30xmPtGvxhVhbq762TyXaJW5WeOVVDht9Mar
wkwkEeyyCl7i/iEJ0AzXiOtoPSW8RZ8ak4YNYsz21uRuhWMts6PdVlUdT3RNRsbliqvhoQZ7+m7j
oT/lK8QC/2y0WXRajTefyUWLDVRYBO3f2TxDDC5NFEWSZhYf3ZT/vvGySf+5iqJn8+vj/73xmuI/
8LmIKr/8nwH/3xsvf6WalGwmdn5Zm+uo38soNl4TMKDIBJQ655cZp4GjRkfChT5sDlz4a2XUf0qu
/vTUzV/KKLweY2J5lbQ2JXVlEi7pKxKAX+McZdZj8Gj+DbteO0s5ffmE+LoelGdqsrO1JSIUuaJ5
0jXkKmaLrAvXeZc8mnJ0xSbYSEZ2l9XirRmjZ/QMKyNtN4GabFTPicp8w+fBrGx4GE2z6XBDGoOy
lYpoZQ5dggjGPyUC3dSiz190Zh3CzGQ+Wk15F6HELaTaiImkLg99TsoNoyZcFCBFNiZ8UKuRyR2q
bFRBxE5Vq4mUEzHw9sagvhO8sFDakuQZ3L64mtxk3iZ9FhxFW08KFG5zslhqxJ3V+2/GyK5R5Bqq
XOHDSFo7n0OYRl+nIS6Xb2otl89SJe5kMwMzRwgY26VQa8WSRHfUDwm2cEOBSm1s2hH9CcTADSqI
W4LcjDevGh9+gLxFRG8ETVWFjUrXJZVvxnCwknYrTycS0xdg3dAHmfskfQuzr7KhnV1lcDYwswsF
xJGYHle7T3KEz0a+oiKGt6rYZcH0FXd4U+dgqnHrMZkMCUOcILc1DbGSonYlZGCcE9Mdw6DcidJd
WqiPClxOGzR21U1u6odraZYORd1RQMIZhY6efOYCBJRiTmafXDWebIFMpk6kFgFmpcrweIb85A/E
uzBf9juSO7XcDmNkuSbG2VRg7yzzazoGOykeMXkG3lGXC6qI5ixUa2nc10lkoBxiVEv4RonwiLj1
lSgqybbU89cw9Y+qArG5mz50Kd4AA1z1YvqYZEaXql+RvYtijxlJGn5VbbXKBgTOSo6zINHOdRgY
C20CPy4hHKZ/sQkyfSHXEMEyM7oOg+C2/XDwI+tRB+86gL02cBM5Ti7JmDB0GhvHyPqDX+VEdgUm
5g3k4lN8YFW511U5UBB+JJ3ucRV4+wFQXq9mx7RrA8iv/bjIB/B4KYHAY2aBUiCIQc40vJdAqbPJ
gjbtQ9zLGNNMxD1ZOn2J3u/uodzhpA6Z+siyqzdI3bBw1ZWxquhe0tQAFwGhBzqwBsNRPmVCvul7
fPF+fhvRqzlV2azVUFwmEr5jpiidio+4t149U/C5jqgQJ7KrIhptA6z5PpAIhsWH0k27YDKP6BoR
z3fkgKZz3HtOuTYAFvZpEmoFr1QhZCVOC7stOOaa9ZvJ3t/RlFsaav0cD2pJbgoT9NiKv9Kk2yst
PNBImWFk2QU+iZuhoR9yiPGN2vRu0JbEROTCsDRrWgcpOgHfqr/VBpIhg1DQ+B5gYGMIwAGRRcGk
OGYsiem5V0xWsBl55m/qzrx2VNRS0dqWH+MzbX/CWqZNQCapQpJw+l5KxHwxchdBIAteswOv747Z
cMlmE3+Jm7gozwWjP593IaSnsiiKaS+YI9om/TJksU20DcxEGtJAeZ2MWr6eutXfunJlQiAqBD4o
TCp0ysv/1oZUfp2MUPn++vjfK1fZkDRJNVmODfOfwuTfK1dKU/bCWSk974S0CH/rQ2ogD00Vuo2i
GXzlP/Yh0Q8hZ5oHJhbIZ42/+iuVqzZjbf4YNvHLU6et+afJSFiA2AssEzuCBepVUQo3tiiBjPnw
WRFgOWwCapdZxDhE3Aiy0n/FPexNXziW0ew/EiLHT9oXve93atox+4xXU1XdlaEoZuQzjcxQK3aB
om87ZU7Q/KyV/Nmw4uHq5ea2RsgIZBhNgNQ/wqFaGiyoYO6PWl2/KIH4lMx2+pbgAV8XiF6wnBx1
oDWhcdPkdtlpJcNhYz2SHlhV0spHz9qn9Wqq0T+LWN0xrlmUTXLWrUfO7hqaz678nGA9GP4HWYY8
dVvt1a1F+K5sMY2tto1FRDUer5SgJIiH1OVh5Rj1ZYiJ3Y4oA4Dd9miLQ1p2A6ZUdV2BB6rkcFmG
oi2OOPQZYZgEsOkJqUNi86KySpcalJMWE6dCxZk1n4awN0OqaARTNYk9inzuIgrF4SXoWDcl3lgo
rsJAeJ04x9UQk1MHbFJtceqlcEfSELHjyT5Q45cMKW2YICog6AeKo/WA4lWrThqjeepishCi1PFU
gUOGQfkgTTtyWYuVb6EMZSqkoz8MCgOd5LAvGuBlDErYa5BYMNYfsmUQWYdc7XYEn7MvYanqp+pU
xeFj6oN1OyRLEGRuyhCooI0aIh2CT3nLSB/XGOrrc/gCDQsNsGIBCDhrr7166I1dQVcif+QIsAUG
apbwPWVM8gW0G+pebe2CcGFRG52II5JS5OU6YBPxi+kht+gyGaQdQkyrkpE6eky7Fz0LZM7Sine1
P12bLia+J7ZbfPh1ET/xpN66If4uR0p96V0STD6zd1GmU8pX7mp9MYJYkKEn9D4AxIR/RZ1Wxu+G
jpVN/BKVcF1VsjPMphKwv964lelVWMqzLid72cKqzTZRptWmCCtmYnDfTAbSCnKLRt3UWOMm2hil
efYZ+ku6OxjtIsHtM5CypPKvONcv5FajYf9Ul986y3ZZJ65C2ekh5qEjEZmTozXyxvTMQ0ndlHs+
EuitNMu2+4+BS2E0rxWYGygxxNnTYFYRspy7KSALubSl2SMLmdOorVMSNJcJ4lw3keHdr8yIRkU+
KBcPkZsyFh9WGR687sJVbw8WuAaxIVirO6Y97hyrRyUSp06MlzFvLkVO3V/d2+LL9180sA7B2K10
zmhKy4BPesrQ9401HKDsOJlsnsTEcK33wo/nTcup3Q4DuH2dPq3PwFPtUNaTrIuYPIheRA2BU0Pb
RqGeRLlMNAv86PxZwD0htJ+MzNA1QP1sFQKiwAInV40IMj2KqCoZhLS4AOsBLV5sJts2bZyxzj6D
FM7SSHApauKvJMlu/YCzLvJg2ljo7SK5vccWhKARSYkUqsuirnfNeMgVOtK9INkBEqVJk589jVVE
LgAoW7uiNu+KXD7pXXTnHjmFDdpf8sJqH/hjS3Nfi9FziBD2k/Sm6ZUA/PkzH67znNWrOD2SAL+3
lPbGKQUdsjXYWQpvh4xeiVzAqblj8cAt7u1MjbaSRAlDi4IYGJR13IdK/5IUEe6myXvrwnFWJIXh
Ug1ovYvT4PZMbdKC+zF7r6ne9cqWkcp15jryWDeyZqUyaCm1L0FUrnmbuhbwwVQMeact8cFo7c0Q
6pUxpa/ZOIAGTEq+QSohxxpJ0tI5CkuMDXzrmM6rnBSXwy7tZIYxw5cRpkdRx1OY9uW28uO9FAzR
S6AWw8qrcsPtZe9CxDzPUnTTov4YmGaUlrEn833RFN8xU3DPai+TwWE3fBG6dIVgfDFOeM/EEpEo
GTix3F8LIX0LwjaHt1q6BcFpSY0Cxg9PpmQcpIA8FgiRNV8zxzyp1g+d9qdmiLYvXpQAfKIgXjIx
Pqp9+RnLjMEMxeoZuxBV23dYD7RnXzfQRc4ocGSoccYq1AROKOb3emyeuyDZmLlMEB9H26GK1m0L
2UUiuy2KEtVNFZgrIV7C3Ligzl5qydtYfstS+4b1wFEi+dtr468qo7Zoi/XA9D0YM+b7rUnnqsq2
QTM+yThu+lJ6GYhkqiO4WkTZ4iahD6fSKIU3EJco/Jtph7uDQsxQv0dsbok17JLCYprP2LkfCGIv
7bpuCb3Xv0rPW/l6fYrwchbdcxr84Kpt82obqYdUEF4rRjEBYx2I8W5dzWBfKmZcuyFheeh2A7it
m8Kao/PA4hif1YSEQdZtMVNsChBO1OZy1LgGM/rZI5zypj/2vnAA0QxvG0KRhtU4VJZyIZFCRzM6
mJVY5DhMVMdRe8BMdhUzdKYkFukmx1wjc5Q6vWZl8v63Ppwy9KDBQhqZLtE6+a+HU8Yq/6Fg55F/
fvxvh1Ooi7PaXJpterj15kf+djg1mZ0wxWESbln6rwp2kww0DHUaoZj/Aqr8LtshlEZB6kOPyeQE
+5e6O/I8/v/1cGrMnj0qKTDfhHD++XDqJ1FeqELcrRlb7PunFMxGd6VqwmwmEqUr2mFBRGtDUzhf
CbN4nZaCACOKOtIHiW+wyd5S5Q0Goo0GeFuc4q2ys7AQs9pOM5l4UUSv3MzkVIXWTtqb3xry025t
wq6Qd9pXrznIafLjdJto8uzUW+6t9zUeYUf8Fr+hOO70/ZRLm6h9ng737r0pyLyGglI5EfqzMl0I
ZJws08W4TTbiFrnIBUN5/K2fRmzGVnbW/E12597RMcXSab3G19QE5VQc+E2EUUVy1KJ7VS/kTh44
N128h/9Sb+kHuUiradm/52gd4VugD7y2W1KAq0VpN6/5T/xc27OIjxbGKthm+MznRGkldeMNcCya
xCIQusSeQXU/wgrvbHbv18bKtHWb1Fon2uDAdfFTx/KWo1jEJOS9izaAteRX6YcjMVpchqSIbzEt
+Q3nfEcCdYwQ4SuuVgnptohsrkpqKwdpi+l2K8KVWcvxLc8xq8us36VdyTtiROWG1zsVoLz0Y/Ml
s9DRMedVyBeOf7D/ocoE2r7bG8qsB115drKkew287obI4AcZlUhWIxNe+uhIR0WgwkvxM7lENvJU
usmZPbjQfFn4n4VteTNf81t8q/e0KJacipofniR2oHz8V+37NfyP/8j/Lff4o7xD0pRfFWfUVX+8
68z57/+gOCuMtBLDJOzW1Venr0fRlUr62Wv2HsOd/FUa4ES69/rKmGWmrkV7nlNawKTM/ww/20Xg
ejb4HJv2Oc2dFIJh/axi/NZdcYvYY/6Ahtd+tFtb+jKzXbGv9sIpPmYbySk22W0+9S7MH4LoJ3pe
RHczmrdNPhd1aWJXhnRyjo/BmSwel8EkSQ8rYPIX4zQ43qF7jfbalQE3l5x8mL4N3aYjx9Uk7lRE
+dDmMaITTsFVqJwAoC2YRByyPbVFUa3Eaa3IzzEgSlS95dK6Sl/egVPyxX+WL8WrdAr208n/qRiK
MiqwkwQLAt63VeUoDJw4D9Cr+GLctk53o2vt/c/pHL+gv5M8SPhLZWO1sD/JSj5aHH4twjdt78NU
XC3YcbfBQLCaG4mkyXDcLaGKjW5AHPUWn+PLpNKEXabkjqx/kkP/yeYGQSRn6VgIbyOpfj3OlCuA
lNXs0e8RHpt2i7LYWofhhhedvKJYT9Zj81V8V/Vqxm5TuabI+BZwV39olIXPz9ZuPALDWFczDehW
XRkf1m7i1IdwS6F4mtblIaQsuIbv0Qnw63WWvG9KOGhQlghhWQNhSgqQJHJsG4iJY/sGgxb311om
A1ZaIE4TXsZDup0NOsUJaOZqhlNm1/S9fsSX8BJdyzvHTn7md/kwEmwb2jlsivpdWvvBTxvv5OKD
Uj7zWkjZ0Efi3Caxyg3XIAJJonoLEM7sZ16osdNJOD+GxHZlsFaXE/YLPnxHtodNiuqo29dPn+oS
hQ60H7LLQ+XA27Cc09lNyD0LgCYzuX9FyNNNvkskp6Add9HpFUv5rrGWx7uWzzxZstDQxT3EDLau
mH+v4kW8NI56aJziVXRprIpb7hVAC8KLPizhYzNpu4+HQl6Kw0bE81A6gWK39yBYcHipiPEWNooK
Yoih0+TCbjmU7y3ot4BDk12ckmY5mQtdxbZDQgp1RcVasp9u45wUrzCf3KtchstSu/B/rJkf08JR
UVbsENUbSTFHP1pOm9mqYqzpe/I1umvh1EsAtBtCZDCytMd47W3DdXkMOJ7aIwNP6KLegvcxOZvJ
oruF0JjQC5nP7dO/7FftJXoNXmveMS6bfnI51FOhV6eeYGLGZPQgnd41P9I1Ksvv0ULOpamgkvhS
5RNpaftw/c7BvAQDCxzryPeaf8vO/q44v8t2t5EAPGRvhmM5pJ5Bt9nxzOU7Zq0dHwcuQevO68DK
hBhWvSdfGMK853LrPav3woE5HjjiG+PtHdmH5PpM83C62gUiUHUIN2SB6t/8gQ4n6lKigR0Nlk+L
ZmdejOmLHxtaLvl2yLexW0BA9JaV/+bdsvAUugBLvG/LuCnq+9MjP54sdNznagb8/wQ4MHAoTAvG
50Aj7U8yk5byLcNYohzkZXEuYYmen85gRnP35tuzY4ZP2xHQnnGEB0S8SxfPMy04g9UAqsiudyUE
4SRiKYNp3u98wFsXGu3qrtP2UY/oCNvTUhyX41bbh966hwbUOv3ZL+Cg9eJKF4e1BLGQLrANv9Aq
3GGdwczY9G8xdn+O6QvepWonMM9kt+K22CFoO4R7jf/kk3zSr9LFepdAgIabuR3PBmSX+9nh5Z1o
4YvzJvAuvQCKQfK/yQ/0MECyuPWhOOWX5qSScLlI1/qDSairscbkF2UXX+bFhe98eQpOjNA/mdmv
wkf40CK4tPvmExdyRc5mxP8WIJ/59+pTww4DoYmjTmH/+3Ol1n4xb/iv7qRRSyLytRGv2C5mV5ke
IcbUGKEKBOICteuCbgcx4O/le3Xt7+MjWRVXTpUIHMRF4sytDrj/Mo2wbe3zOm+9f52G5yx77U27
MRATO+NwC/y9QZOdlYRTywOba+SE7wCEp3UEM9l/z3GWm7YkfkbRqVtDkfMbDTaKBQhn0e3iAQtA
D5jGA0Am2WgG2ui5F55mOhSPmlZlfxA0lwXUNG1qoAiYrbKru1Wfrk1OFNXboD8Cnx3rTEy6nuBA
E7NrU57qio2X3vl3b3WLQJmXeQvhGAcdfS9+DPOtqyV3VkI4mHy2wj37yX6KHzQheP4rc6kxCAAC
8FV84BjahFRRxZuI5Jvah3qXNsOT6iRP9c2a4V9bQJfhspoW/UbY6k51nHlL/X56rj4YBeBx0n4I
EuXYkr9Ol9w6TBdFh9vEWYntWv42Dhkmt2L5Qmb8XFS1M8yXFexC/FRggF/a0WOEz6sApB1Q0CiX
2oHGy1W/+oqXX9aym29afIEFno4eJ+h6BO4st9ttStYMkWm0FnKyIPYpXp2yw+uYMsM5ZtXZwq+M
6BB6f+BM4vKrA8bsooVBq8LBCrsgxxs7RxNz6wFOzaaswWaouU+eWl5pwvIHQBWWMQqEZ8W+zy48
Dhj8kPfq3viIdobvCMgQPKjl3a01dx7tEQ9sAR2VT6hXL9wtCGZFoAML4WHco5/6i+ZJ7a++EOGP
9xZYlVL+jEazlNQLBWnHJtoemT/1EGVJFDw3KCmPMzEneJAtpp/QSYrgJCQXtaPANg19x1gLIHGY
LQnjspFmFJsxv7NAa8/oW1BM8a6xoRlrtkif0/Deqm/JW32c9vRvyg9aMS2hOgZkcDS5nrYP2LZ6
t+lQ9tQHj9NnX524PnpkqYtmHT688JlrZPoJb8FHWpOYsUnyM1OtQHNobptXf5+AO1xMF/0k6bt2
TwrkmjRl3smDEp3pZelHSKb76VUbXtLhmz4LyAYG0LDqCAt6U/1jBAq8cEtHuxuPifxIfcM4zCqc
NDnBBakZRBIpJn1F1Yeow0pAOzkQt7X2Pr2XbFtwhmfexw67lChwtvFXvZMNmEGRC8q96WloLSfy
oo81/bPz7OXxoe4gJ243ERETgFHhKn8IO/mdPnBvLH0uDbopn/ITJjK3XwvnEIfxNY2XqmYXiyWz
KghtJUBAz/pU2j2bNl7iS4A4mh5jPOq0/pYyRtkPBJxtuDIx5YHB9Vco7WWog0/93p+JBrTvhVlq
0wMQ5PSneM9JAeB9NSr38FrITjdTQhbZsKR4QBEGzKdudkzKGPhJyHdHt+JgyYsoLrFTueyAnA8z
lwRirv7lT79ODtZGoEuquRNsX7C63+rTRVv1Mq8Kre+q3uqHBCnX7FIzlzOwTP4yTyEMLW1hgsVk
D0DNvNEu1U+7KvTX6MPIjzV9eRDBtvmp7swXTT/qumv4WHXX+dn3V3nXIWBzRpJCPDdubbD0G2FX
awpURA1vn7xLs9fH4p8GTyjyi5d4wwrFloMWiu3nKtx9gIdYUFby6St4BjzdOsHzjFjm5IdJOVsT
HOICtucHlI0dGrCAlMR7BAf7I9jR99+H534VIZrG1Ue5mh3w60GkOhpn6w2vRkDb6UwNG9jVvQCJ
jlJoVW806l8uKUKjiwMgMHx/Ub9DQyawxnl2zopQ+E/6+xhu6GwLMwyNckgZjrVIzvM6ZpjhxD8N
0ybSooG+L/KfOsUVB3nOqahC1uquPPEkF8rdXJcOl0X93XCooxSMX4f3/qo9wi9eiv+VO9m2cctT
TnWubZBhcYq7F+/Q06+gEodNeULWa8J/e28uzZMSIobub+K+OSJZ2/GzPM/8dtAWWBzHGy7QNahx
+Zhj34Zn2n6nn8xFhjfxaN3qz/4TyRzXEIHekH+T1xIfzbKcAYz89HZBt+70t150cgp8b1dDo3q3
xpFZOP431UNsJ+I4yu0R85u4Mqe7+I7PDYwhYruECfOiFGYtVfNQP6HOldygPgcsxmjbmWmCv++h
vgTbaFscEKJhAZ6tcqTDOOwZ/BgXUOH5jP/OgSeWRCtLt2h0wV5Q+MN/7a8xlaWU/7MH5T8e/3t/
TVUVHvELdpi2m2boykwlFvG2zTPX3wa/6j9U/rluWTNaQqS79rtkWSUhbzbXocUirlkjfvqvDH7n
kfWfemu/vuxfJMutZ1lDWATZevCg1FiD9ez107cQGEx+XhW0vLoBNIpFwxQ4VEhEcRFOEA/IPj18
l4Hojnqx66j+JMGZtPTZ8JQt9im7m12gfr8LGe6N88GLvbvOfYIvCxAGlmnXIpRjosXQsS0L6bsl
Vr1OIJ7Spxb8lNGQ9NxxkxjCUyATV+V/mINyKPzyNUQElBrJQSgBakvacJRzdRMyhwsS5pmIZU3N
Y4jrrZROPaltsk5kwc4tSmUrl4pVX9czAaqkVkg9/6kacraPsFevg26QWDYwb55pyQ2AysriOXfm
w5DjD1xxs1o6O8dqSeglZIxeRu08gMoSOEYYMQ4MRiZQBukktCTDtS9yO5JSJa61PN0qevsSzTXy
hB4E/KvfYtwNQlfjpCkZqGIqgio4PA8jw6xynFO0LolXr5IM5FZUUxY3xQeim63AIFyY6pNkCU95
gAnHZOY6MqiCdthNjNbQGSFa8rYV2tpiBO3uF29aILuDVQOAxtExSG4192dm2xyeDykRHXGoz1WB
fgzRdORPmzQo3z2RsPghC5iJx59tR25HCZ6Bdv2cXhYKgAMVBn0mmCgdWlGdHMqy38SF71oWTNuC
6kJDPdsk0aYah/e2YZ4qtoeBpISmBEdlcoST2QaHhlCVwju0ClgB30mGsy7iXE6H50HVad8We70N
92WH6CDXAEiUDP8Ir137HD6jZGCsk+JisrzAbSV/M6V7Qgs5u1Gk9pXwFLVq4ZiGdYqG8OH3mbZO
hkrdxT5kNk0emWFMLJdZOXLE4lDe5/mxanOVSmM8SF2Kxra0FUbDVcdRxYu3ZaOsQzaIyfcAGFdk
eUQoCzzlVvWw8BVT/JYj6Wx6AmhqEg8HLEHQQ0gwrAaaMEVISVe1CIoMwFIJjn0KoHdD/EgNuNQT
BhqZKsPnfW+l8ZplkEALD3N/j8O7VG2Rg5YgJidDJUu30taBUV1Gr9hmxDmMHvSwvGQblRL14pXl
EVel1dKNUxrqcU0nUzzJs4ugUCDUkXjRSwnxPFr53tK6lSRC6FV7ziIhnbIUSKvUDsMiTb1HzpUJ
2QrJsjjiamwJkDSVGEqcDg8pndi9Ui9fFxJEGVHZqLBbqNy5jSNO6QatJ6UccCxMjs+hzA+SpWhy
fB3DnEYczfU6NZxQbyp+oe0hVMToFuy7BUmQk7WX1OhHQmhR9uiv4+aShNqHX8v7vIMqOefl+oFy
LJR3M89+BI0b1Fdy1B4dbrGsTAd7koNt6HGrGyVFURlpjmzRsC4mExZVhfudN8MYIGxHX1MnUDUW
msTsUHlotfmQJ87F6tB0tAQ6go0n8eIpAQCayYT+T8NQLTJGpcmLNrBHD/23oQXBOWibJ7UgOMUa
3hOGrxwlqboCedkpJnCUfjZxqPFlksA9l/BN48Q7j6CkzUomNUIihCltWeA6jfgexnxT4qK5k2ik
yW+KXqzl9K0M3pHxkvBYceSZNgEssUoBFgb2WhpHV5NG+OIhzxi5eVj196rCPVBHuAlUiofqqVU+
yoGpR0qfrrmrE98/JopYENe5FT61BgN7SU5R0Rp31n+6Deo1kPPNVDZ8bn3Sox0fN3o8Hr2yIc4p
J32js5zRSDbx8BpRscPWOpVdTEe0TdRl6RmgS0snVAfIACIDxQoTHdSTiFUO37TVx/u4AgPGhrIL
U8mVFX8dVnLgqOQjVFm0iSxI1LK5T4GL62A+RICvRtQ6UdO9VjWXjJ7IbqIiTcKXYqTFeSwJuSpB
4AhINnp1E8gUkp7xoivTm1mV57ziUJqY8OhqZdt2zdU3+pQ+icj7RNbVKMYvRmztPbF5itDrGJZx
1tHwDZ2x1fPCNYPaGdJ0HVDolD2Wg/qczwLPHG6+91YV5loKQ8bYyXOawCRTpdBp9XMpkJNltVRH
wBL2GdCKToKPG640xPEaDpjIoP0B7aTgTef2mXET0U4I9VsvyS9lgsum457SC/mt1/NdKHPt6hWM
M1WwIlZ12jM5CJXao4lRpT+RltD/Lq9pFJ9CyfgRrBRaa/gQ27vKJ9xbDTA1K15XVvTUVsPF7xAZ
lUKFByfmdBwpINSbDovdSCKX54uruE4+45ZPnHtup3ufwdQ4XlMzwJDT1CVQr1xVo0QFlw8flQUq
Ns68Dz06jKkI+JKhUNKQ56N4YLlhUaU5KBH+UZ8UZzlu931R3tW6fJYL5YkvcxdMAq7/zsNeBRKp
ykAJfaxoWv/fYXSmmf7xMGrywF8e//thFOU90kHU/hK/zyS0Pwx7YZWpFoJ+ZT6R/gFXxoFUZpKF
epGJ778e9duwV4VkhjTYlJjQ/uWIZcQLvxxI//nUMQWiiJRI3FB/mZjlU+P1kZXna42oAI+8iWgg
U7Olb+BzG5fcziK3tcjtXQ6m0yWkVmBt1tTENlgGBKtlC9GHV9ieDpo0R29zLEPBSlIec/sICf8l
FtRbKN5qnd54Xe917n1B1iA/JddmzqOz9I9ILxB3awcjbC+9qe1z2brURuOEqCDKtntNwEj2PXJ/
86Fbo0OMJJAIxLfzgoe/FI+PzG3HWggtcWBlJE3cKXXhPY2Y/OrCRP983EzzYppVdKHJvd+oiXyV
ufVNU70HerKSA2ZbBStyyco8sEKrk38Jmzupvksdr3OnfIRkMLCmp0D/RTX/KecooWm8xyz8hVF2
W52tQDMILIK6ZBrdMZDJSi1qXEQqTrJ3WXxT2VLSeWuZ9xgRzDJbTs/WA6oQNfW8G9VCaN50RqcJ
G1U971hMjdxGTS/tvJehWGZAxPaWalAa5v1OY+PT2ABDNkJBl/1zpTffXFfLbN4q2TKD/+XuvJZb
x66u+0RwIYdbIhDMUVS4QSkikcj56b+BY3d1sMv/37euDnWOJIoJ3HuvteYcc947p0R4RdZkshXE
9FKCDs6ZKrLVzpuuNWnfWY96rhOyZiVV1aXRY4/ig/afEZ3MVtwg29ppMZznWlurQUZrq0Bxl911
56Elb4JcfitNNWzkcrTrVNqMkfjTB8lRVWUvDCpfzeqtjN9dGg6lkC77e+d1moyJEeZ1YjDUi3Rl
n6sWkn1V3SlSx24EDxN14JeRpdfOkl71Ihh8tifO/zG46wlPRsYRmToJLNs9k2jGMkGzOlFDgRSd
dKN5A++71rR630RKSV2l29UjX+riGK1Eo2Hs1w4qa6iSOr0Q1tdqJLkuQdHWy0i+wsiPk9QiriHm
IifGSpLfVPS2GVjb2c9hhJLiGB2pd7lm7hNM9vrdWNUh5ndZmjh0j648RE+dkTwVff8i6HnFlJTG
Ypc0J8Ew8k1qGCQ+4llvysCJsmQjB7MNOp5uHaAUddKOyl0xmPPDwh0qEgyyInmuaZDrs8Z1gkYb
mq+Yd+G5D0wydfXJ7Nkusmx07mM7yzD8ERtsJpfLPEcmVBnit5oTAFOP1HzoMWnGmlfM+0vivd9K
k6saXcqzYNFX/V/eCUTZ0pH9zGuvbPw/2hKIeFjP/7wT/Nvtf9sJcFPj0pbn2+DfokPx+07At6Bl
AuMgjZXV/o/gSv0fIlYuyTStXzeauxa/7QTaP0xL0ZEL4bLC7yHJf6c1wTb3H+3Uvz934y+6n8B8
1GMLOs5PrAUqbKa/LYRc/h1xO7nyCehkXdE/8xok33R4iV9pcqRrDFi2BskTaAsq/zHOP/8vupi4
NGAj1Gv4NDE5caNPz4Mfj8xlPK2qlwYIK/iFNzTL3adc2JRTPTPlYN0Inrw0pG3qSgtsVwtoC3Zu
zwO0GUCVkvRjueJR2avkXhMowrjyI5s5hhizrQXdb+CVb9bsmlzEzzkqa1bZk7gPnsyduI7ItnYk
+IfDStncD7OAcqe+Vj55TXhFpO1ANPZr/kAFZMsA9o4r3cHHQogz5Sdbjw08mPAXndQZOqt+5Ner
ejUj7wjTewtX8jFwOj/f6dAaL/UTSjqH6bna2g8anyQ1il/8fjzDSM1xwArnyUcX4CiO4rFa2uUp
fThM/JqITjDyvFO7+GoXN46hT9i51+qutYFoeNqleWGet34RaeCOrnqSiJhGeJAsaJqXzoPoDAcf
FW9F3WCa3Qn2tIHK42jPk+w+TgMu2+FNbpbqoWRsFACIZBvWl8UregPVPnwkL8Vl/PpkJTlq/ZZc
Q3uel72Dj/xSSe2ZbOsnicn1yVetQ7jkfRNslbNypu5JO8xRq1byOLwiOFwo8kp6A1RZdcvsWO8j
W/O1ZnH1vANhf/ZnszgemZo+AIzyTJjuuR0jsee6uxGZgarFliPVGZutSZLsoS9nFQ22e2qXrXhD
EBKDSLyKilfD7fTrDD4mngTkGcV1cmRb8khscOWl/jZfcmT2xkx/6OfGs3JrPMk79U3wo1V84xqM
6FbfyGwnZhs9veN334BMjvXzhD2dkJhnMBfDsLyjn3dNkZ3ayz8U2IXJQXCQvBbordONhKueWI5l
R5gSu/sJ6uJWJ9FhIvDxp7/Ve5NSHluxsY9ofVt2yeFjq7mYuXCJz5WxYRN5qfOkWq8kZ4a0KWET
nO87kovW1XLYqVssCzTosX8/kVbY4Pnq0A1FoxetsNR7pgfBc4fkG9ux+ow12atX4ZHJ6GSPrzEg
b/oZfJKI6dDs8WU9LItTThoG0wZCD2lvlwvz3G6I7u1R8M1DM/IUeATfYAaKl9nDyNiEC3kv3D2E
9HdAqpMjwZxX+bgdraOBgnX2RJyCPd3C1S99z0ibW1ygZCPDJfaQzV0xN4SqJ7LnIyVqP6Jjvicg
BAroRkkRYLgcEhaJU5JmkzjnyAnd9Inhc6a5UBui4+AUfN4I/Xw3Whvx9f0K5lxFhIallJ1rkYtI
VhQbCELUQot3+CnTcFC0IeZSIlf47G/pmT7mBDdxjz7rfpRkJus2M3tYtyD4ieYisxMVF2MbeWlO
ENeddh9uhmv2WhS4UxbFK/KREMWLsfhINyWqlUUUfnZfKCbgk0MT4LciK+DYFy/5Fy0FCugQGQg7
N0k7pOPQGkCtq3uR6FVHdXBaVprxnfF2JF4yRBFkt8CjIZV1Wqg3TDqe1i0Nlj5YaXv9Rnocj0LH
98Loj0clYKZFtsNnDZ0/SnpUW45+E7plFO/F/FkRPSk9VOoT4IHk8Mu5n+6odq134rafkZBwM/Ud
d5+OF1x3qy8Vd+f8YC3UCo9FdWTsWMyPvzoWyiw7IgzO5Yig6tyPfCuORNecyz2aty2L70t/a2/x
mc+r9am8hGfrEF1FLjBm08z0mZBfzVP/88jQOUov1kEm3ffX12EgWQfz4abvJkmNDrw2q2K844r5
sSxu0gT+EYwFdlcX51/j0Aa1mBnVboPYnuAsTsmILlkqjcCDomHBuuTjAL3mJSdY/MF+tI0ot30s
wTRSl/S5BfmTdyaLlia4JoiHi96N9/kNfMhhtIEfO/Ee+ePivlIQK73IQBXujroR1yhMKUmQSkZI
eBbk/zFcelXRV9sl0BAflxEnLJ5+ybQy2KMaKs9IhrSA0oJhd+hJDq/u5DRf9MZcSMsfcIjjdF/A
sIu/OeT1QeS0BlpTorWwcRTtcdSjjRJsJLQkHOox1kZSmnh3QJyYeNw7hRor7tQcu7mGE9EavjXb
6Iif5n7NlC3a7yRyy7x5Qo5laCvrWaKzItiZxxDP07+Zj+V+Vyx0F1U77Ehm80Tc3L8FLpHeD9zA
5uNzbLmOHorf2iIy2yx7ur8ktgnsjTzgbjWrElbTR19shfaoFM/BiNqf9mv/+lgC9jiMP/LkB9lP
e2PpeBmuLI5VvYxLbxZcxZjIljhLqvGGmCpCXkryeLhBhEMCwV14ijVoUU7SrjvznMzg23N3R0Fa
fspfuBPkxiHxUKzeuq7+tfcIL5KxN3bDuh+9+kW8IDm20AVAUrhkGx2EMRbq/huFzwetd0RlxTH6
MqwnmtwsbnXgNtY6Umxs2TltLjo8yJDf4/OAUY5g1aPMhRKtgAjzRlEMi0wY2RyGPS3TKbsRSBZc
5dd41z1jJ1j1oR9YAyOeraDjdu2tLYV1iWIE843BgGSBGKGkrf1NYkPWrwLzRIgsrgYVWrPsTCTG
95R7iwScDOexsXgCTRIYeC3ImD5Hr6aI7Ew2HdS+G6xFSr24P6vHCFscterwZPxUj4vFhreVGZRm
a3kjmVt1w3hWxRnAuiqstXxvIfutqWCe78Z6qjccSno+Q3zi0YPSsmSKzeey4lEvLIrVU/CSv1Yc
hxrmCdsW+XJuj/qbGXskUuCEi97VS/Ks7Ikml+4vU4Buzk8QjbThugR/BbfqW5FsfNnWB9c/4sRo
RovwNk48JX6Dj9OPbZ8ifWWpn/E+9DH8fKTpMpQ9SVmVHA2i3dwF0Em8BGL92D/2M8DH2Bis9EB9
GEex7og/IV7lksp43q7QchM0lVSr4RNEAPAcPryKRC7LNjQvRfRkInlSN6AgOUTMeeckbOquQs6d
ajPdacjha10G/3yM0RYGpo1zEtA24vNX9JmatbIi9w5jRZkDzx/1J3tTVRwiRDYq20RNjoKmHFtx
zczKEk4ZzNw7EbjI52c1HA2SFBwsgnXN/kq4EI6XhqZofAiyVSmvWTL18U24tNJyImkq5GPAQsbo
QERfBOadjVMDP4LKt/mop4MGdbYsv5ThucNusqk5cCfrhKhM8cTEn2saZXDG235/s1SASHsl9xnL
PJaSjPIeOx8Oqvv7aFkY6HjiycuDDEOFBL5yI4lrXPjWcIjwfTM36sH/sppFrJIgwnrsLGsyJkxp
KRCGUF4lqtxwN0qIKOlvVrQeSYwXu4+Zw8LFaZw7vO6yk2cOW+E92lRHhJnSQUCUjdIreTVIEWbW
rv/gYWSO9etN5RAlHGrhSJbW4117KVYorYXaHyfkGYcVNPXgNY6/4nEtNHtaqKDCp2DDElLClc9d
I4ebd1HNXTsQ3kM+g5uRzBEcQZPK1rtUTrtAb5cmiKbHskRGCrKYnECEEIRI03RmI60PxUdVuLng
w+fOez6j3W6wXnUkG9DxXAkRFbh9Q9sV43ZiDqlilLh7YM8xoeqRwwClmgjDWQEXyEluRV2G1gFm
nZ1miK6Wdyx2+YwEhonJkC1q3gg/G4g8P+CGM9G+uKE9QfxbW6jdCOmiA7BJd1T13wEXZJJw3ePL
jTT7g2MJMccMkdKIKESGQXOMYr8UyIsxWCtCibxUk8BSclYUTxivjJ1k1FYGxq2EIx5NHcvla3G0
tRAuKOXC7oH1DwuICSrwbsLUdLu+IIKql6rfIfG9by6Yj4df/ypYr9DTkHDmqtCYSQlL3WKXcjum
zJ17l0ENIldEWkv1ZMmMjnf98wMiVoueE71o53GfOlxvvMMLhCPGMtlAtPbTo+wZS2XdEzlmrYJz
8sQBVHmtfeajnOPxaQj+fRvuBUwOZgGxtHUQG0kUsfzpgXa5WfB6qs3sWBi+h6fguXtLX/ovnZ27
ehWkN4J6nuSAfYmFbvE6blHUQfRBOog4jFW0hvQNCra0hcrrnTA4lDB3SuhM3WISd7FyUz/F0cOz
KLASj/hMkRwm52x4IvbU+JluOZQfxZ01Mv2leQspS4tVg3xkVymb/MB0Piq3vIIxRRFNfoRPDi+p
+Uxw63MYbWckUkSyyx5fJY6LdhMl35z9YZXRNCQSnPbjYIM24iWXJUbglA7rzC5yO2XsMixUEblJ
xSJqE774fF8n7sOpllLv5odUe+fOZT/10D4hW4l7r9pRPTBhm4ar2RHud9I5kbNppjbe9O5+fEDJ
LngbXfqiM3f1cnf1cMvDmVF+7YYx27J447kVqPXmbN6FYbrVrnlqvudTOmt7OAtnqu9iB6sJbNFd
A9NB33ZRfNOeJfqn2HXjUo09aBk8EnQ2op+casIhYJQTJMXv7b51VL+8jzMgatKc+zo/5ByJ1jl6
Bh13gn1f82jUDW1irmbf3MD+JfnzzSBfkp6tDDUz2Dw+u5MJj7yiTuJqvEUbedtfCf6ySURnn8y/
EIhC9V3rrPje47X9AhNMcBalKlLvV4IrDXRYqN8iDkJwUhT3QQrG9yx7Isf0nVTnG5eTjFm6cad3
a5qT7q/vAWrXr1kcpX48XrWbZvfX+phwcTTk3feH8rX0utO0a07VqVjzoEG3kdZKiUn+zmJ6ejiE
RzpYCe9LMfGUwZa+u8en0LuwoGw+0E28ri/6pogIFSEUaMkHF2VeLxAM5kxP9+kqvCox5yZS4sFo
tCzu1IM2d9G8FcCH5+3/vslfZDTTiKf1ywIWJBEN8LwWg41gTthpBBv88x+wdUio621wmC950hxI
dUo1l7c5O1WdMzzxp4IUwf4Z0QbFPTW0tR2X0iXAyjl3iNiGN5hyNOXM6mDuepSm9sMrD7OijIUn
P5SX4YlS+SFy9G5mEn1h5wfe3uLtkb+IlDSYj+hlPNWXbD09dctpB7M9R2hMa4ZTlk0ooA08/Z+q
MeSu7+Vxz+e72odUS/boZOexW6yFaFfFhJqcI47IfAHDevyqw/nD/3MmIKAjRcgtv/pr+sqfQ1t6
5x3z1W204R6oPxZ2LHp1eMTGHtNvgA2Gv3bxVJ11n91s8fD4mO/Swy+v1OOSeskbHzckBqyd3wmJ
k8WShYnXSn4GMRqvEPG9IT0lyIUV65kvli6Td51l863RwB/PP2oRfEKyJkvtMnYiFxgaa16/o39M
B9jQj6jYzMAZOK3wDxptb/zsOG0SxUGbhT1NZy2SWVc8/jIroQG7Gx7u9Hj+MkFwHKY5287yYJ6v
sSZU4bMrWYRcchcgKcrrwnhpBBdWTXPbPq6zznhPugThy5BqXXVbek/6prz0AkrgxX0t+xRrNDC0
J+UpV+AwkWy8aI93P/EZSy7GbX58HIdberSWBHsEn72jv+QrazmvwarXrmahsrwgotm7uzNy/+5i
08E4V/9a/zDZPS7aHPDMuaNcwKhz/eJN3fxa57gG/qeb2QYmTot+s4r9eo4q+i+AFcOQ+IG/NLP/
evvfmtmI6WY4GTGOmqHKtKd/b2bjYZ1Z96Yhznq5P401IZRp8J9hm2GqxViL8/QPzWwJ956oSeiD
Ztjo32tm/ycP6+9PHcEfY88/GAGbzqjKthI7XwtBBsfRUQJMPuQWJUejV9Qdo9uk9FjyEEtGH1YE
F9bXng63qIS0sUhkngU+avcyWJltmuCG0tmPsnzAQ9GAWtLsqjIYWxPjs4oxVD6GlPebHsm7OSq0
YbHTyHq2CeTDQ459zYB6yGiK2ZIfAcY12oD42WrijN+5AZohCBjGRgXc0We0V+deak28AybJJKmA
IzZugma9LDS3HOfJ1zwqGmiFlIXoDvq1nOgO8NNia+JoDLycY0uGp1PKo4+H1F9SdAuayeeunWhG
KUhE9CLZjiMaFiWCpFF93h/31cQE1LwLG6F/KUqOISJGg4qkiS41t31Lnr2geCK2sIA9MGw/dcQU
hnXW7yU6iv4Q84Qt0NS4Nmaee4oEJSO2RjZzr0TBBLDXOinWeI6DYR/i2Oia4pxX74iobGGQ/Ae9
w+AhumWF8p42mmSyjWvitiuOBq97zrPjYMeQ2FGrxzFXGUHkc17ikG/1AAdFEK0i7jbMOPopOIzD
0x0BTU42ogp3TgRePYjCN/GArjI2kHUo8C293xcN9R0pjhupFc7gurDhSVwjmnXqRkJvgGLKSSZ7
lYZkKr7zRJFZDelZpJKrp2hVFDDq7onEfoW3X3+RONsYjebWDQ3j8Kt+dJgZKGtEBZL4iPrjFInv
xeMtarGkJa/ivLJ3qtvg5cgVpM+Shv56zviycKU+gtStdAyI+lfXfRfWe6Gnu8q8rx5asRsDaRXQ
c8yCwUH8sxIesleO1gGaLyYgEoJBXk2KsslYtUeBnnWa7Yp2DrOeD+arzuwBUJIYZsKwC4w6o4fb
r03F5JBWpJy85a/7NB3/h9dOFaiywhKnoPOz9Jl9/F/WzjlI4y9r57/f/l9rJwhHXlS0xr8b+f+l
CJm/AzJZEmfC4zzuY9X6TaIMgEpGuizCyhD1+fZ/XDrhPerIqGXT0jBA/62l01DmMd+f2FR/euTG
rzHhH5bO4REqAD8s0TdeHueGhmj8Xv7oeI3Nk7pOjuM7Pi2iiY7Vtbgy5v8xZxspIaDX5NgSITOs
gnW31ciwruD0obFctKYt59hF7gvtpdnCKWIvp13vMCNwkMXTvN11u+jEFKX/yXS883zrGB56n1rP
WtX0B4ariNxNtA8sEHODe0sH3JD2Qvammpv5LulLV18cenRiKGln07jmK81XRmuWP+jzQ6YgP3Oz
ON7HdKKW2avWrOR3aOba1trILq0Ibv0oN7A6aKkFK2BSBMG/otalswRhI18YNIt9iLZr6Uw19DgH
7ZUuabGPX0XHWlvr9KsR9hYhsxfrrMLUTfZM/zuK/5lj4s5joHV9w2uxjs+EC2x7Yktq5wMa3eZj
3JvfzREX1CLHylrvRdd6mRwQQ+79GoO89SWGEOukcHKmofnynq8ShyJdc9L0yAgxvCQHJb1i6MNX
nxZbqfPyJa1OpHCTtgR/THkGXoumkseSjD7TD0/hWxytyxbTns/vwTT1FEcAjFx+yfQR0w7XnPCN
G0hUzbvWdB9EhO9g/ydOvMZYDUo6DbEzM1QI3QEFgxcSr7YfNsTEeY+59nSb3A9yr1NX8/g26NxI
30WH+XfvaA+D+pomSMKJ5eEv7H+m1matha5cbGuXxv9S8IlGWKIGuUh+5TbrwJdXs1Fmzt+rHYUy
xDwE+ha3K0MtZQ9yD5NLs+Dh1/qcl1Z/l+Fy+OnLK+VJyipdci2S6jdNPsAUdnfATIgZ7/k+R4BH
Hhs0Su1NVz/upuIzltuMX8JJfZl7NpFDlaOdp5+xXVLhP6oTR+CJRiSmftKlPeQl+fVxtObEBerF
LQkN9w3iu920n/8bTjWHWbKhyDjeST/E4eWaO/cTmPVmSwFnCgZuk2qLSsu8RO/AdaR18i7scNif
lBNfukW3pfHWe8rSOA0/6gvFxrHeAhNkNH6UjvLZsa7pc+0TtXRUz8JVP0dP+rl+TnbJk3G871qG
mRgon0NMVPcn4Sgcs6dx0y9i2Bfjc0qIfHqYWcP6gekxjArRmcsjnGceWW8rqNSUAZGP/GsvL0yf
bq/x3Z3aL0Su9Vd5FLfZOT/W1+lGXk4gO69TtBtozDWu8jMEezLc+L/KgvAZnaV8YxgOzz8EkdDa
5M4WOi0C5stzlTMiE1JWI6ELgeIH+NTr3Kc5wFqBPwD5osantBsvMR2kZiuuy3dwUUEAbD3HYB09
yWcy6dfmLtyH+y59i9QFWCiBtrxdg08WtuRSjWfBa39NguaAKyZGm1OyrDd+YN+XFkN3HH3mEmAe
ZIfHPjy/mcuGsPlhFgyck2NyjM9F42JYNrgwFskxC6jMAMjyE7QpUWmfGcf/MN0M9qlka69c1Cu6
VGfjaKw6aSPREs/n7DCRuYoC928hjw4R9s9V41jbHt2YvFdWNdBKrV8XWLAv4zL8aT5jFtjHN8Zv
uqCU7wjVRXIuPlRf9nnV5gECxo2FWLglr1HithtjpUke7z0aiIDEtJkxojkQKt3CEZcVRm3uAbFA
cere6oOwEjc/KLcjXmeSytbRah7bCRfzJFyES36DDCKu81tGg638UZcmn6UliBMoJvcT03Kv5wkm
S+O1Dbi8ZqfeulrsOUTZ5PswnHt41UL1mCHac42bX5J1tmQG94xsCtP42+Mi+jHca97EjbSaH6s+
D+mXWcL3P3TfKml5EV6yZGjtGNe2gKBhfBbkoHEyDzvvf/eIgpeIEAWcUYi7zP8P1apGkfbH8u4/
3P638m6O8QGOiQbqL/TMOXLsP/mnUCLBSKLS5Awi6ohIf6vr1H/MNi+dEJ/fgiL+hn8KOdRfDid/
fswch/5c1911asdgCPBK6iHyF2sXNjTp6o6jyGg8DRmf4YpPniUHCF4QAxjZfSVNdzfSiN0ahRb3
uzXSj4gZI45WeCLnnnH8OFnUIyo9aj5pkj4dUOyyEDQPgDfkSzUiBUk5VheFraCt4FKOjOnT7F1u
dSdvOGEP2GvR837KdXm4p5qTNe1zpjPQyISRYoU+Y4u+kry+vm2Xqko6jn5pqwZ/bEtRKI1eWAeO
msvT4oFpJmVeYsXpRrzHDOfTftEPskPIoVWDJ6vTd62daCDKBf4boMsjZY/B9EmRNF/F7ONbKTIR
oz+ESvhiFWQKIRZlFCOdm0ByHikEvdL6ilndEeyEen/KEuLRBRygzigxX5nY1ENdR3gvhKemSjEX
YF0Kn43ccmCDHqOAyGKdCk9l3mTqeHrrtSSRHhrrbw+VIwpNt4p2LGnqmVQssSjgMZjQ8cLYD+90
fxNghGjEdIXOadZjkSVxTIin9s0yDpD/MPkchJ7JqvBLF1QPcAcN/VMKcjqkSXMkloyZUPpcRq21
zoGKGACJZIWhe1JgMbISGaeczP+EcjrIeIxhWdLNC8TDg5CLqevfgrRdN4Vq2oEyHXTr8dxK6FQF
EmnF/iVvsuvUjBtFEPZhRPtwTM+pjtFZSLIXVWCT6kDhNen0ImrdqsRhpYSha3aIslQMZUmzNuGJ
BCESBUZ/uN2cR1bB/X+LWNeyuflM1R1TXsdJ5YGG8we1QWPLNpuMr6HFyCsyvuWIsWr0em/ap5bg
9T4mPmMI3/kE2lGAVTgun+7Rg84FjUAp3qVIdR9Ku6xC8p+afIlDLXXDu9isZVH2p5gZkNiJs73F
kYV6ZYbmaVK1datDOh+1xM+ivlmLeX9u1PT2GKUnvSVRTqeDgP4QfNUE2qRgPltDHc+gwpaWvDdl
EubE9FpwssZTlY943wuRfaFtL0VvnFuhvoJzrAFnzoD4WPPaju1aVUaCh9Ukd80+QuaTI7FKZ9Vu
2fE4SBdCN5vgwUqPvUSsZl6iVBBigKfgD3g0zFzNcmcNjFDHnhjZViccF+sabE16mX2Vn+tYQJ8i
PCeyesnD6pajn5bNYmOk+VMSU2ZM8lULCBhs7mt9vK/VMdkPcTviEzJokMR6v0iFtlmZUDyPYUxu
XpUKsPwGR43UbUE50em6N4vio1j30yl+ibuBGND+TdD5YPePwB87jFhGTD2RGnjuHundmwSQh3fB
/V/ercAw096TSYCzgN9RwP6XgtqAsfzX3erfbv/7bsVHie2FKhjZ7l+akVTTKjpzSTF149e3fq+o
yc5E56tYGppcfsPvm5b2D76kavOeKs/Bc3/L9CupPPI/VdSosP/41I35+3+oqDWh7Ma2Fku8jNdW
QpbWVbrJX0Ivw+HBCLI5ykNPqGwOGz0utfcoR2EV3le4CtxB0damRLhX9XBrBeqbpdPUQZ0w6Cvj
EXoGno2hhMdvpduGc4LHD4k21Fd7mMoPQJolNKfHsGSb/krzmNTb3nweA8IflTY7FF3ntgp4JzMn
INwQj5KI0A5qK0N7C+N+UR6HAj1VHZ40wB4h/F49bFn75RetHldxXiNNgx9d09aXi53ZMiEoGdpa
BB0p4FPreYrf+bFxQxPhzGlmBb0mXVTXedgwecak1ZHYIoCEieujWgt+H91dNOh01UK/h6XSBfqu
KhBtyM2+SRBSpe2ha7PLkPhC0/mwiS8d6H6nM6WrYoyM/qu5osNU2zn3rroJkCjq9DBUP3lcGkQ0
FOzAI6PhcWou0Zh6Vtkj+VWtvWKgecv66ZuLjIrIYCoiQeeuiv4oJMZTeS+E2XY261XU90m9H+at
7BFmL7XYrbsw/onHYpuwNm26kxQlm5h2om4WO6mCw2CiAHiozyoOTqLeM5xv7HyKhMKoHJjo8GB2
xczRxSyS25169zLGd3WMiTMwnCxTwXvF2jIMARBaZfU/fOplYZgF9DTCOGkijecE+F/WEVOWOEL+
8dT7H27/h8YcwxKFqQWZun9aR+jMwQCg/alIxi+J/p87c6LJeUIkSPPXGfeP64iksCcZgOr/RSP4
G4dfmAj/PtX403O3/pK7wioziZ2Mk5KwlCXTWls8mTv1hOKY8f0Oah3ES3ndMz9Ddww6GHjzZXox
YAWKv75XuwOyce0wD1tRQ0lYGg1Uni5YmFbY8ldk/VHl80XGs49FeCMWd8TRcmIMskMyYg2eEjKO
4Dto9e8IbRXG7f5sB3WVgxqvZkrIPPJTXfPtUaOzQxSwuFuwm6k9EV9LSMTVXZz51nY6TseCtp3H
iREjNAKAz76Aa8NC0tgklG9mOtpTvxt3maNtqJ05ldndAbQI+ZROumHLP8IHPZLkaKebg+LExuJR
IAp70/G7107Rw46LACwtDCJ7B7d/GgD7nsFaftEsAG3qHMx3NKAKs3EXUSsyQRHIXL/vvnpO2SAC
ENA7HZE2do4RaqkTNTkrwo7dEZEY/oCOPzF6dLl7UlxoI/LAJEd14SU1R/S/AtTHG3ff5+60Kghv
AogEDI5Vih8y36V4psJxL91XvHn401V/14kRfbe8/mzehi/Ls4IFP3btz4oD4JCQMjs3vExZfJB5
gRRxIqtlcf8c94pTQZhBtcZPtBUK/jty5OD28PkFDz8GKcdLw+3GPSg6JJw0HAtOVeBd0SoPX8h5
N4wrui+Owrb5XvKI9wjs3OBWvbZnhhMFt+RV4LWS4LvYs3LvmO9Sv4GBQ8FCQJkzv2qqG9k1r4q0
VbYA+W40yvwZn1d4EYTClOeYblJoccMq4nVuz+35cGjP5Pkc040wP77QZ3TBeTHk9+vvvJqFAuWR
u5euc2904pZ8O7YcfpbHwdvK6/pac9aGEBjcpOvHYeC1eOVZ8Wpx5zfL472lt8r3MM5aPADFmW8x
v3XzT/b7+SEq6Jx8MIJfiKj/+VDnB6tsUW/AXYSBG27Cjehmxxnwl+/HWycdMzZgVPu11xCvSs1Y
7XDnIUMcTJ8TY/KFdK1+56JZ62vJ693RZZsnR7135wBCAUQEnTIS0z53qGJRiCFu+YnP4ZnRUSCf
StEne5XmBkP4dNVsyDPB2IU8BzWd/Jpv8226hcy5Uc7xU8FFkC6FYNPUG/0FpNE6oTtWPQDyA1oT
F22yDxEaM0XKfYGOmqD4E/01RVnFyRYEZqe5Cm6TgLCGJX5uFfau4HYA3obZs29HRWNnJrpqhyBm
ELMaj3RYZR6eFb+2H29Fapc72HnCupWdkUYpNFqWDlwigQv3KKBT9TVSffaUT8h7wULNf6Cn3GJR
26jJwjjD7nuv0EifM8nlC/cPE5ywbZEQC9kvXir0T8dP8WX4Sd6RYqUP2/yEhRuqs9gqe3czxAn8
nftGdhWdMzrwpQyh7WuyiXINr8pJZZlbNDRQSQdCBWFvtdNgN258fayEpbUUUMmS70BkxpWJ3Zb7
4NcRvVfdlMkf8m+F3FeYbDQZ0HTO/59f2BvtZ15MhFWcyjyNhfdMF1j7Seh1Zdc7TL3aAdeIarU+
MLnNkeWV3fNdx2MKTL0rmpPUbAFvYD8IeXOTgpdaep9Qz8m4G0sfIppJF/wTJKGeb2muu9HBAkH/
0XwUaKrO2l47fxIN/Cyv5gZz4U5L+SCdkpu1E3bpihby3GB+5+3gVbrveXZJupJ+onOyp43tyZ+Z
nyGkdtNtuIq3YPZWiAKPC4ShdsMbxdGMa++YKSv9iwiK8fWbpI7g+oCn+iGdNfdobunIexAWxyP3
+nDFw9y0pTJ0tuLBeqphwqYLQqDyRUURuVs0C+SatOmRGMNdQ63iI/2fBYxcE/lu8JNobt4nh8yb
vzBnJSbvs8wIRNz9pp2AjxEmaAu24IbrrEPVT2PXNdyQVnstwtJVXBJRYvMwycwV2Owu4iWG//U6
EmthOVR8GYQtM3YCjz6MfJlOIPwqbSMMrlquWmuX/IBXqTOvGP3pTO6vdGLMg0FKQSFN+9ULm3Ve
kRsFKxRlYvycpXTlS/XTAMd7/7Gw7qwr6Zr3GytZx7ADlupiWyNoXNASfxy7dwV2RbinDVJjus3c
4iT81IjN2hWXqD2rv0xP3xA3fCC4dCcT/1ft7ieU1WXp/tAmFT9S+F5v2U44kj/wTXPJrvrT3NoP
LzAAVrGXLatdhMx71tqoPmOX5bCUSaGUtzXSJQ2s4Q1RcrSZB+L1TruhdgSl5RPJtkIP9Tp0533D
msqVj83I+j/uzqw5cTTd1v9l36uPZomIffaFZmbMYIxvFDY2GkFCE0K//jzKqtqVld3Rffq2o7Iy
7DRg0PAN77vWs6ZDHjyuuAygY1kx/DO9oXjj5TdHuBRfNLODMfMQ1c+EG4j8QmWWrrjpAfZeHWkG
ZK0GGOimH/VURDApeuH2ERDTOh/RynVwD0CCag61CgdG/75GsuoAmpT9ezCA9hamHU4HBMClX6vL
SqA+TrmBB1O/NyB8Cx7xIw2Rk8jiJcjdqCpoiY9QPK46zLL0QPAFI9/2eBBej8FclsYIwcMqo0z7
jeFwf1GWpxb1o+ofkcBsRR5sUo+hs+4w+YEonjjU6JmSKG/Am4PDwCGecKAv0Yhe85+BGCDYJ3UR
qAe3y2cA1WsJ1+uYvo9uqnLJ6Trkh/QbWTa18fhEVB69CISrk9tHFc0UyTNXNb0L7C52zEfXXcEr
MLKNmPHuHL5H6TRhwF0/ZyrNMIwnbmvreJRaKMko2n1zFR/uKOc/428EtIFKM2Y+VtX1rb66fk72
fYre7rcX1l0shPhTjmFvPf0G1uglukTaPGdqEP20njmUelrUdS7ZkVZ9FBbaF42lqTTtPCxd9M8A
LBpzaWdUoMAxhhIolyKJXnS0cDAruMjOUK5SFXN6DQylVe/6JZUs+zFFVjkdx6YwEKfSNtx3zFbm
BqLtNt7F6/symhWHHh+M4Mqb9gvjO7TVh3+jp+nWG6qf1jn/NFzVwVVlaW5H8/LJJ+m2+RZ1rj6w
aGU5gm6umF1R+UJlahdPx5zThl2NHTlBcLmsJ5fJjBxdZNP1FKXZB/o//vBtcho+khNovRHO4rkl
y759tYrx6bgSIXWXweWfJdmfXCBgt4voxCMIWG+JD9rjWy+aYAAma2edjUhYta+bwf0AbMhNv+Ix
Nv/zS3hCdOK818f4+yrZ9RGL0oEva5t1KHD1iWNu6WWozIuCBave6dmTE9Yz5yqh6cUzHTkc+1ja
SUKwX9u3bmlMG9i0rHghKqcOX/AoquLCl5KcG3JdobQqdMXnMiwwLXk1bnbYegT+SB5F3M2l6+ir
GyjEn6F9P3YM6yzr7IH287FRndRYwD83pld8fDd6Z+H4xnhJFJxxNNM2ZeH1D9vYiKSpIY2t5zzx
Ibk3WrZMwYceRNa5Sf08mmXNyIdkFyEQK3eS/dr0Ygb3mZza+CeVE3dAMF6vA99s7gwM2JmG3X9u
kYzNqaojqjPR3Y3xZP9icyuNHu1fNre/Pv/Pza1O+CfyOx1dy289mp9kJyoqF5OIUPX3nO8/i2QE
S2Axx2iuycoP0/qfnR3KTqSl4UAnIIMf/juKPVgjvxTJfvnoP2QpPxXJ7sKkDKvq8Qxiko7yipDt
1DgP1XNVJSxjU/36DVjBkpLrQU4EOx5YKmal4kV9NaeC/tmy2INNhuWCuV0ngpjm9A39kwnz+H4D
qiOWJOd0cYRTiOncUNH+1d/N47HQY1rTMoDlUrDSVoOJoX1qhUmC130ttPdZUcOaxTIrPM5Xo191
SumZHeNtodgGuYUToiBUcSA1DF3+lri2ndp3s6yWCYAQD2knbpWHxI0SQ7nPBr8jOKosijWKtHN0
r8E6yKhNavNkStf3IWeiJxIjGeguF3GQy9zSAEAsSSop12mr5JnQKgGgUj1t9c7ap2K3kZSPZSpL
qRvmaPQFASYs7I/7g9pVO8COnpiWcgN4HeIFx4D15K4mWkd7Ig3GqVpKssMbI/M6PqX1lTY/5KR4
OFYTOYgKPRhk+ru0pVN5pjMX3lTIFob5IXap3bMI77GuaMj5Jg16YRZm+oD+r2+DJpq4GTpK5fam
yCf5wfIt1pnl6cLdnrMyXmnKt1Jk00hvN+lTFryOnC65VPGcQZTrtev0lpiLsCNlOE+IK+0mp0ZS
YMblfnwrDLd5gtoQJOB60vtoWoLmQSR1RKhP7BTPdlogWM6z+BLqQfwE3lrdWfegG8FTOImPYSt6
UTVZaPIY6IzZtRa8Rni+FETE55hRsxKbB10+K7zLbiwWL1HWeaHczAuoH+2T2Katyu9/kAIpavlX
Xdyd4oHak4DN+onWh3lZw4TfSLI9UWscSfdzVOI275WpSYJT9wSU378J6X1/baB3i1n5ngtXsvsk
umkN+6foTnngFkXzlE2I1sUT0Q01Qf74Dx4aR1kaUjx1LIHp8lhk/6d1v1Hy+5eh8e+f/+fQaKKa
o0f9eyOAl/55aFQ1qI6gQX/XOf85NMoMqHA00OMxDuo/QUMR60ERhbw4Ep/Itvx3RkbKm7+OjH99
58Y4cv40MqJVvUn5TRexQ4aUGhZkHGyEtXbu37o3YV1O5XKjmFMc7lQSzKdVTfVZ/NW+am/pXp6F
7/AkKAXKqPGW4dLY5U/vad9iVPjcHzDmqYQTj3c3ZU8FF6hmfu3jvr2SNSuRaQ7kr9QGKlWr8vZi
PvekEK4H7CLPS7MzbuQuv1XiEXkyNvUGryMr68ehgXaLxYv09dou0KO9J7OWSA7kaAxA+Nhq0ufs
2LR60h5Vy+N/drZYZk0B2TSqO2sChGlNvUNjw4KDP3T0U/Ldd1R6MHBD3qss/SSWJ6X7JvKM+tuY
Q0CnnE1uyXANTU0LanS6LHjRLVvN7OGdQiwhGDw31/1jgbHLCa0jAHCWlzr09NEvotZ+/xlv7w5A
5BSQCW51iOp4D95W9TTbjBANsBY6YtrFfd980Jeh1KnKwEeCxrQnVAFwz3mDHa9ikaGO6DNXSqdY
xvCIRfskdqHYpXh2TTa1IEGTOqDlmhZzHbh+5QE9b/GSfw7UhNgvU0Q48xdfks3FQ4ViRSPAM+9s
iKaTU7LvBgR3FFLMKIjciD3sS0ZMPcmDssXvI9ZPnmXDijdW0nS527Qa8MFNeUn+hLldvhpsYEZw
PMzohGbE/Kn5IsnzhX3zceGl5YIfxJlDeFCyTiMSWtJsEwPYtmiMFFO2P2PAQ4mEU0SYyBqO0Pun
I9mK3b+KjriQFyXWDpILV8a3tDxUsw+uCoJxMZOcks0dLAWpRFMKKXXskirKn5uyN1I8qZ65bUjK
XsT39Y8knQUFvI98k+Afavf9dQt7b4sJdmZycKd0qUCl0Pk3/cnJSP3LZCrPBWfi8B3zxsjHRlcR
EWPqTTZANvnvt78lb/A6x5CQWAoSKE5k9bisnMEkEmImd07Ve+wui+ApfWibW2snT5fat4a9xtXW
6O6FHak7Vey8kQoOcx7B19NVZNpkQBHM15GYP0cEgFUXUbe2i4Q94So+TPoX5a34yPcAKa6sveFR
GG+3PXqDxLrtubpmvWP6T5d4vJk6y1by7P5K4OLE6hC9W9nHGAYYo5yz8SlT6Vd9maiWEjXXsIFq
godgPDuPC0JaZLQlYBn82QRQbCgboHzDpg0Q9249n4vyEYjVMQNHmohbtk0cIaiupM3pl9u+JY7j
cYDKHhL7jXJEJjRBxTbK9cT1u+gvrA+oL5nrmCb7SpvGflbN9cKVbh5IzeNj/pyLc/MTW5mVziGQ
rOOZ/omKKyQ9hfLq1PSpMfriK8BDLkuXvgW78jZAftZ4XwxftrysPG2NGRJTn6T8B/t3JtIP3w5s
KB2ZNvaYfz7laRpT0M9T3j94/u9TnqH/TVMUGtyKyMxH3+h/Zzx+YqIrM0Ttt1ltfM0/ZzzMOZCo
2A78wTL8YzOg/U3EQKIadM9+NM/+LRYVurRf+uUqqjao4CItMORtyMl+nvAebR3f4lrCZBcCw7l7
EtC9MAAjKFO/RXr702Ha/KZs/zk2TNHG1/tZ8f7rceIj//z7BDWSCiiBadCIrEZrrT5LHbbI+13J
l9IVBp8clphAtQlZZleRAYVAr9jUALcA6CfgUa2vdHluu+pW2vmk9SeUi9o63/egm43ko+5D91or
W6MfVl1YzCZKoyEiUR+WAlVwiAQqV8Z1pdOOT7P6ZSJ056SPLh2ZKfSGN2ZBpfkWnouuhE+E20Yc
hN5qDMryetcPc0Xpl5VGWG0enWu0v0a6NxrtRYjZbDwBoGIgesQno6i8fKgdIdMXDU7v+/0oIaIe
FdMEbuY5EIKe9pBM3g00L1zanVLMRrJvQU1Gun/fScIqxfk9+4rSY3mf63372ioIx26QHL2UKIDQ
PCco3bInzpu39u4n6uIGfjQGp5+1foH9T6JJsFRzSr3V+3ClAxJOlQez8g3TpbLNEfIpj9rJUKsP
6rxXvgVjG8HWV+6vfTO9li8maGHYqrcCf/O4s/tKJ59gRyo45lX1cq0wfwKykZIaM9RLHoFX0T8T
SC1FdtT1XUiB5SFDz8qSuSgjuW7wcjKnoN8WgtuNwkOxNJPFJIJyeMGt4wrKbHiwvncn9Vonj2QQ
ZrK2uOMlAKjD21efZ6nRHQRNqHI7ZppFRisox1jVfQvQD5R4rUIGKw8arcBHe4rF1TOP7NIER5Ut
Ze2tnVCx0r8KGqrwFAnbec9yjhTsWajtbpW9XZUleyRLNGjBIQUBtmvXyd0101sgpkGX0p3F4S9o
VWAqNEBbUqh2E4IUIYGZ5BzHOO8jymShgc1Snsa9byZQksFswn9Y6vFWuL8nBOIM20w80MS2Srl2
uPqTUHeErnZ0OhIGeido1AOkzWpowRKLsGX6bUfQHsKVBFkVSV39tzlq+XB7Z3QEB0xShUHkGB0w
vg078PKkrugbhU6HUL+EXL53cBtdeLyyJNDUivTvdVKBQbqDRwDoJRupc4tPiaHaXcwiAYPqk3Sa
jLVZ1BNe10j20NNYuPXGuchDJ+SGrBLTfzzjrVJRmiMJG03otFJrr0iI4rq/1c31rTJL28Ss0uUA
nqCbGRkuipx2hwlpbFCDm/jaPnACYHdJHn5fPtys21YCDBn1u0JaHSWwI7IR5SAguYFm0LRZuak4
B0S0KlZiiuQfIRbJNBASImG33fW1UqOYz/4IvcHocO6a5knQn59R1a7kuN4XKQttTIApUJhK98xE
R0QtdzdLvOEnlibFVIxgM8RicM+KlUZ8zgN0Sjx9PMgAUS4PQqBx4T5JEdbTEZUB1kKKWKvIDCkQ
t5/vqYLETyVzOIsMYMiSX96f++tE9fTrY52W7cFoYGf1kj6dDBmF+LKbP27qLFcoeBrPZUgWYIFC
oC9ui1I9YGpSHW3yhEXcF6y+JBPc9j8fjsfB9pfB2JAM0cClR86prP+y28mKWiLYXE8InEFartym
WneK2i9zsv/xe/7PX+Ii6x96i3NRPqskiptfvv2ffXHlz3+Pz/nfx/zPX7/lKb+/pPPRfPzlG/fW
JM3zpf2untvvus2bP8Qd4yP/f3/4+4S9f5bf//e/yqJuPkgz+vr+dSKXdXF0hZkTtqIggX86pOMv
+/1FVh9XXkQ2tVE2/deFwN89/6eFADZeEQn532m99b+xBBhduhNOhzjyJX9aCcgiAbHk20507Tfz
258rAQm3nAbVWDV1hbf772x+ZVn8VfPCUuPnz66xVPl5ch7iOhmUAXFoVH6VCzV/rBqCoqC0z03u
JdGM9xKAjKqVV3oZXR1kZJF17UMvlUeZQDM5I8rMtOJVe6juTcnWTJQKKl6T4fqp4xwj5MGAHKt1
19jLUcW1bco2jsYlbpzhQnMYkpSj0CtDzQlEzk8ilzlzOVmBpNh08CyREeMoWWBPsAhdtVa4yFQn
Qos+zM3o1XgnI8E12X/E1kf5eiTpZ3P1e3rcwDlQf7AFlHAj0TpTdzfrlLIre65R+Sl2Cf5nDYCC
MMvI1TciA7GtWpTabj8KeU6RFnsMdFbAYG/1swV2KAAJJM4ELaAzBNb49kiwxlKS24eFRAjtCqin
4mUOzQCQejAJQjUQjyVNRXZMINawbEAem5EZTRIWOTX12vRUL9tX1o6n2JWTTnGx3d2HFTljRpHs
zFiDWOJaWw4AFzpKCPiQ8dWAQrrQG7NROkuXq/MikEJ0LN12wSrK4mjRm36cOxqFeI/VdAxpSpyP
cVsOVWM+zB4b0OUNhJs9hx8TlK86+j70hGUCe5842tYqCkt8ezh3gs0oYwJncOD1OZOV4YYB8Xp2
EwDRc2MHS1cC6MYxwHLMu909oolcjn1jd9071QLK5JRKwQBLJ/y60UunfR8t0a47giUjZvEfbyYk
mGGZz570Q4av+xy1BV3VOJhcpOWzBNICz8mW7CsozO/uU1o1lFPsyjptCj8s6VgZS/xzMA0F8FQq
ecgEMaiQcJwHUUaOAqsUsSOFBvT9QfyCHMoSfAZ+8n3HY0l11tLP7eIKn+nE1h7jjcD1Qde2mGKb
shN/suqsTe0BjLmgabAia597TDOK0y1GHcpbvgP55zXW8emxvHo4TOoJ0VfJRodAGX2Xkh3uU0K1
sKuBWABI8b5aIB2F3YX/j4JM8tL6aGbYuHsEvHqxhxBkL49MVME6VzNOMYIOJw1I98VfB5VoInu9
z8RgD+gDIr8Lwk244X3a7HfZ3DscEbeaQ4Zz2kM0Gzt7pQv2w46RoG6Sw3nFLfF+e7+BqSFMCXsh
e2hoQizd5qworGJxd9RpejTsyUvIJRgv1RW9qtjXD5BqX19KmueQZPx+ja4ch9Gh/gRw47eXiJsh
dLOdQvisHw5AySAHIZsHd2lWu5ATgUWLKoO0Ed9R248usdK+c9mccnc4ZDuxtj8wgO7qc+skG9KE
Z09kbW7qsFX29U0lHdBF+L2r+ectHU6uWHrvY3aMFR14s35yAk7jImYJsuWd0xB60oiYVaetB0DF
P4Pxsymdy68PP3euvpISIW8N6Ic23XGyxd+4Gvw7RLOIa5/zuUHFAAs080C7UDPbcvs6QAxIFn7Y
NI2ndOQiT/wUNtmuWVLEd7tXqI5gJ4PSj9Z8aOiy8QEjFjckC6mIdMGpcLl6X2N3+YWVIMOe8hIG
nKzPJpDLUZazEL6VF7JKxkb/YJcfuvXdHcniYzefQ+uktB8ts4P+sEsq2D5XGEk/EmHQBFqT/REk
nmJz8pxuPHJuC2SGgssqWZocjYd3ndZOF9wPOFK7T6qOwJXcyacS9MexX4yhFbxWN+/tg5a5UD5u
mdPe3clJmF4J5rPTF4hSRuoaCUa/kCs5pAiGJOMCW+rBum8FyRe9i6Z6EOX5pK6G1ghlFZzxxgHp
QKEhqNiX8GsxsnBWKCi+18tKpRtibQUu3s4mYhGWDCPsdwxxze6XKbQjtMsAgVbQ8bDakVS3DF1x
y+haHQANuKRLWER0Gy8a+W/yDhsrmkxqKEKK1VJU3f6Sr1SPOMp6w96CY5C+Gi/JHo4T+Y0tVlfT
SSVyNPEra375wVC4GoLckT6HubCqPg1ik7epk56ps/IQ4x3V2HfqoQM9JC4xqcfBF2wQD06H5hBI
Rb5OGX43Of2gOVbo26lT7RoKJsMkWi47DFQrXnVgw0ZZB8cJz/a0W3W+HNTXF/BQZBLOVYqsVstb
1MBqMO3k8P+Xk3eS7tIP7SW/xB+pCTAHaVG0EL+6nFg7AH5u8UI9OHlBthMd5A1EhpaKFNcoEEq5
t25e8hK1Dp6rco6iwcmmNR+9EUdEYMsFlm6im/PwgWUxxp1MZo89hiKiVXNEZAb3BiYfhAnGlM4N
jTwPXRNbQCzARHUILuDE5xo/Ks9h+etiD3GplzIHRN9b+avhEgNDmB1M4M2I1b5MlIGFQxzh1OC+
Y9ZylJlulUE/f1JYQz94dQs73imlewN9HPnIvhBZZt8Il1IRb6ZD323CSI/YECWXxdlLVKv5DKch
qj8Hpf51CZIdB/QnKqfiEVD/Zh7gs4vkTFLx3t0hm9rsknOn9Yd9jh07WzJQ8vk4qfun+zxE1jvq
Q5WDJ7ih94Al+U4y5xza5k7YqpvizLaHJPCpYcu2wj0MaRNqJXcQGwD2locWycB0nCmzqbwWN7fG
6q3QgQdqQw6NXWMNPvQp++lXjoI2CUKfoidpfc5tczvtO4Yd4jd7lAzWO4RFEdf6gKqDl2fO4AKE
4qj6HXVt0Isf14+QnR60OSqG1GmftCTtntzzDOlD/kL9xARJzZGjlmn6BvzYZtG641Dd+HqAHtYd
vNBn+sZ/035Ui97LWQP66E+0yAkPk4UxfbDm+M4uwzmHhNe4wlqcEWDNqKNdbtse0lHFxaF7XLjg
hnyKLtbI7AVvaV9IUxJRT7FemhbzSdDQGcHrwCWnuh0zKBMo18Gd84PabJxcGXeIuXb1bPa0O6Jn
35qzRtH1ExhI4Xx1kneFksLyoBxQqPTvQukhjGF1NZ2QfuxfvXjOtZsTmUjS6dXalZaBRkucKyQ9
WperBeEYamvopyXntvTaZWEzim64eziPpp/LFva8fEow4xbi3a7y2tRG36RvtRMmO1YG0TpbN0vp
uzn0IKm/u2+MtWtto6/gAHB2nMsd8ZS+urQ7+TinANtNK+KHE3fAs19+cgUybqQMw9yZnOA9b2KN
OI944OwZyIdo/nR1/7YAfKsuacu8iwyvY+EYOPFzlSDO8ceVyG01asZIEUX7dfsYZvRJ89dsb8BI
bz2qBxQJtM3wSTA7yYkkIp/VcQ5iWVX5uJdtaTbMxKmyottibBs0gZ5IVLsHmys9Q2toV93m/oLi
dKlOx7WDxLTpk8Lw3agBrv/sEC2RCdm9LZ6Jw5Vm4yhRLIvvGgmVByIr0NGqsZTeVbs49RrTSgjs
4LV3D6LUo6CcirNhVxKcyjo4ciCH4yKZJtA/b16xlFYinjRKGgumjnVxUI7X93bwH5qjzB8HpN+v
1y2jw3f7DSiBd9PRYwLcRZ/puhWVkaxKYPU8crVAqh1pLy7p726iLeBCA5+3+qKc4xyJ9t2vAmbK
HU47fDWTAcGiimQx/sRI86IRmzyhdoYXBbcIazZKfBCFYR645CU7oWQhwzxqLwVgrgY5DlLus3lW
bOKP/R5y/pXl6rGn8HRktJqIdtu5yYHBsoDZEBGw5N4RtR/GTttK+uSoD0c+yyMOZDoH9xEFAfWs
gOKKtLyj08htMCDwZs/l/wDldzOCJajZ3Njt2LdlTKUSBKK86H39U5gyS+vHSTKTAQwofhk0gV54
6qmZQWJ4rmnjGyuCBK+UAy10nh5CDUj/ZyZNjOkmd82DLZVFpcymUyc79I+KNzTCs3p5tTemJRN4
2r0AcLp7ZDTbpA6vnpDelsQpPvpjP6vPgE6vi5iNAyg0tMX9vKNXKkLXtZ5fGd8yTaExJQy8H4fu
kj1PUB1DqpVErZ/M6XgOMQoyky3ZLHocEZe2zqp3ZG6bsZtIu2xxXYS7blaGbgLttbNlZCebxjJx
Piz7z4yyYNBMsxWm+vsrqOYRiYL1wN62Xv4xEiRL22d1BVgPMePyhs74ikRX/qoC8PLQcdvXbiFZ
5xRQGuHoHvpqFnoaJBXun3Gr6onrZEEi4Ey65Hzzlu0p880ENIgf2mzih+sDSHb//nAq55XjySY0
aPeCj4pPvHqCX5CLzhaGfLfMEl7rU4LsDuHwLN5mCI0n2+6ob4iRD6iTLoVsPNcsiZmZ2OUKS7YA
+u65qTBMW+ZU22rL22VyUN6rbKnuqUazzPCkbTNXN+O+6OEx9+werIv7lNaoA/GRGTt6yYxPSNQf
Q5O4hMbV9Vu4zos54u7u6sCSuGsuJePJlGs77bYdy4TIiyi+0QWL9qRcRzfPpBoo2snbtZqJbI3H
JWNBltvEu65L+znxhjjQj/f1k3Lca0teOE45GzyHOEV1FD6P2uX+TN0iPBjRi9BuS3UfZguBJm8g
r4ZT7qfwJvP3bJcDJl3DILy9pHCepwpT5DU+sTJm+1bakPbm6FDHwAgYeiAUqPqycbs6MEfs+bBW
fS4ChvtiJV/GArjNnv0Hxhy2r8uQs1pG2/Blss41N/4SX8fe4JgoACTFFl1GMC49JtNXNuTS23AG
EghNFdnRDtbgDlFfkC5hlJmrEDUjq/7U6t37no0Sv0R3GyJ9New8u+YET2t7PdI2oIXBVBgxBI86
20mgLnMqGt2ysYdXas0v3LNQUK3U5s5nLyu8jVMSEhjeN7P+Z+IlOwjFvvZF78AcPwwcCdHvTwoH
xsK7285vXKvigr7g/PlJ6g4VY/YFVAvGUFx+wm6eFjWx366JwWgDM4UlcbSvF0grdwA544BlZfUR
B4pb2RdWNByzx2VMeMhpBZt+McKH9vWqmo6kIdjsLYez8yXs6KitOWBMj2LQv3fLOxe67lHBWIU2
ZaT5K1tFW4UNBE8UwuDsC34bxzdilTMGl1DYhrkzBAlJHfCETvUHhH3b+GzfafRG89t+nBQFDhhY
RbAY5By44RznhSVuTR5wzI4xMHin/kRVnOr2fZ6ijqBvy2xlvWB5YsvPksEeSyxP61B+PBfj4FiR
hElxBfon10yFs4dFCm71d/PQRw5+L4kV7xs79av1SX0B9stHS07cXGpMvxaBCg+t0zRZ8J9bNDVV
YFgTiIIKdlJ4g/+ie0pX869F03/w/D8EQwpRwlgBVdSagLd+5AX/IRhSMAqaVFNVCvwgF0eb85/t
U1H5EbKmy8rI/qLy/UfRVIWZaNCPVZF+/mZT/qOW/HsD87fKdfRd/IOGJuE/v9TQf33rvzQ0yy5L
5LaZRNM7Uh7z+WIMC6Wn9qFimgE93mXQ6QSSsfPX/ZUUMEEC4b9MWBQUCZnuuMWmeeJVjZXvpM+y
Bkk802sMFufJpgiUdfEaLxCuH9QtF/hQjPvn6lgFWFLcMmi90o1XxRQ9ifdkR6vu2N1vIl/dUBCZ
FGxmyqfbonljwxOp56vArbGUu4klAk8qTdZ/dMJqMDs5g9mb2bnKke4ZVrVhk8gzVVya3UduIBcu
Tgo9uD73WvyxT0/DIcOMzPG7PMgfgNZOTQxhvt6hX2EVT95AMRPLzysxODnAV6s3gselJ34InUqG
TWZtnO+vEz7c9fUZ2ymc4eq6n6DMUBqGEfXQolmW23Ja9IZNT9indyfTNBTUr2hAYY764qo4DdiJ
m3y+Rolz7fdgsIpljflN88TXcIZYEoRSyvtZIOEA5kTb0qUmADHqyoITtLXiF3EZhKpLWPv7fd2u
VS88Dxf8R0CTJOXUDfAFaOvBYIQg9orkiF1hEn3csiMV0zTfdZOdcZB0R6s+xYRVNdsgmc8ms8RW
G/fR+JLk1iGf50oDi3WZPvm8qrZyuX+nZg0aiyCdxHCEx6VGEy4oGhDn7NADSiDgt9CLtwa3WQe1
YXWfqkBZRwAzNj0/gdqcrPPZlWUdHSiwwMqsXnQuZvRRbbXoVsOHuHhM6VkxM+Ju25UGXdqcVaR4
ffRoPwm5pVjvpCRTUFIGAtIYBrR4BY0arCPrqbGJ3rA7Rh122zWbkAiYmxO+it+DcijXykJ4Uy8k
vdBqLMZHOzofUkf1/qxdgplD9j+61RpBCRQNNiY2+4e+vOoQkUkz9Yonu3mc94PXjjU91sayn0i7
W/SmdFt+aA7es2ns3PBEZHR16/arySkk3FiGLOFjrALcW8ZYZT6F+GGHIuRK6vgwtp+gMeJT9C2T
g2xXBya+BX4AEkk3kJPecXzPzDn3D0V2uaOmZsGVT2qHPSLK/AfrgIKKwagPE4JvqXeBmBFF3Kv+
jRVXL9Vup+y1Yv7IT8kuO98xxJikQxxw6VXDesz2jbQvqUECRe7ygjbjM/WvxIsIxUwFPMWSt7QG
OXhQzf9WQjtpr3ZF4aOnRHDfc2BubAEht6H8od8Pf4ptG8e/WvJ3kayq7iCxGLqRtCu9T1jmhxWz
Vv31bPZyte03xZEpD6angcfhAfzlOdp1IAZU4Aiyb7QOgSwotjBvnrUHVcYiXUnAIyTrB2ihmFk2
whhLIitvQgupu9ZP4ZU94iRy2PA+W0AmtXlsQmUrPIQl/2SEFLTjxdVojiq7M7GjoiJPrOvQBcKj
bX/rUf5H9g4JHgW5MUE9pBjy5F9BgOnl/UKJ+gfP/2MaBFdJ6uk42ZBeB+qXue6PaXD0y9NQFMGy
wAJmRvx5GkTRg7t+gqTp92f9MQ1qf+OfCSNVVI1wUzDC/07vUGLS/bt58OfPDgL5r73DKmnxC9wL
KRjWhFjd0XlaMZ0jarhv4ssbVSZsUbojvgiVq+3CyUZfcpkujMVr5Ynb7DNP4eqJT+erPxFbpX1d
sXNuafRDrqhHfJwyJRsHa8FMJoEAeuqSyOWCpXN7wX+fMKUgAeJ2r6cPbPUb+vMZTZvzOOGMRDVj
ra27N20nvwhUnqRdv5am2RGko6VuVVxcxejtaj9Ng3WrQD9Io/ehTuuLiTIF+xVpRu1cxDAaSTiY
qQBLqlXcFSCTpbKo7t3LhKGmrOnJmMdbZFgVkSM1TKjpfV4jae/Jytp3OAsoizHx7qXJTGRgQW8F
uteWZ2wqqNgxhiCVeHJzWw3Q+EWufg9GoLw9sPlhZcXMtVIvxSufrxDXFVHf0woAAXodbGOT3Rs5
SzT7cLO17BQg7hrQ5KjSdQ6zZgJSfpFu8n0cglwfX068GOelceY4qSaZA3xf01PCs3emI4n68SLt
5FXsxz68Dpqu5BBY2RjDdqWWv6WVE34gS9ryD485sQ8icXI/HFWIG/lCe4Bvtoav9gnJi6nSI/OH
giRnhF8OYqMoUC2WS1IH8nckiMGVmD8J9znzeuyIzzW6DFKsI+zQT2zR+V6+RL2Tl2us2/zNMqEY
XDQyXbVE1EgsD/7/N/G12FbsSO5bcC63H+lhePu/I4oT09iuNljop2PijeLRg34LfaSuLrF3rsxG
4+7qL1IgkVCIOcujCLNLd1Ti5sUBdOfLlaYTGJkjhZpNN78uzU12yJbN0cARjmjqoFEFRpEd5Mdw
bylbCtsbykgTO4NpGG2LDw6osEtRkHbnefPWvGWvxm7CPxhr5VwuuDylc/aKUiZ5JbUXxQ1XBcqk
irwrzNKCW6Ls5cKuls1Cn5VTczZevcN6/J8gExiMc3k5LPBy0H29bh+vXGGR7hlvHb7wyunpdciY
hsmsGG+TMN9lq5a9vTgtPtJ9+H2do/8stEC/nZtzDZsfURBBRP1zhVa3LjaUnAgI64xAnuXCrKcC
bTgVPmplz8cieEuhhMR2Sx0l7lRu+WKYD0d+Exc0bEdhjXBXy6njbbVhezNfxJzOmBeRQC6Tg/Fp
UogudEswpw9xOjnjhccdf6f2fP1QsfNj5XfHdELJK6fpZsDcjw55vFKNt/uHDijWlWdN7IZ+t0i2
DwoX+3Rff+jIebnc5Mvk/LwMiwfrPVzhtKsXJTZ+5j8cLEDMqGFYJZgzoiWP0fJGolNEX6IJKPxx
psMNHyTYJrN8d9vB7lk/ls36Ggi0e+sRGvv6IPhoO0aydVNaPot19fVZb4H1aovQI6CQ8LX0TT40
O4/dtJe5SPpuzs0xgqsLHwHFE8t9rbbbg2m67eEB3u1A7a8l8AWkx0jCwKBd4ue79VSsMnf4HBIP
9izcWIC0xfdY/V9Cjm2jywiVjf4fd+fR3LqVduv/cscXLuQwuBMSBAnmIFIUJyhFgMg5/frvgfvz
deguV3naZfex+8jSkUhgY+/1rvUsEjxv2S5+HjrfQWAU9jGAzKv/XX7odCpjJdfnkDpEZFIqyNop
+D34NCeHAPL2ya7dMBp0s+VzV26sxTfziq2xoNLYcJ5LhubzfNXOvhksL+oNc0HugeRauITk8wWV
agxQirnfuWJ4S67tK2+yhscdJ7XeLixp4U5HHaZSYNGpxXwS9j2waau+pQ965zPGiRf/kX2Pm+mf
wWXi3SbRUslWSXTMq0ui7fP2WA3LtL/5k1zKC7FBJvCJmjsJ9N165o6bKn9v7pZhbEthrlPsGFDT
ZkCLE4bqwnIhOZLjnwf/GwGU0dCxf02++1dD/DDDjccm++lwdAOfGzj9h0lyKJjxMy6nH0Y4U4m4
F4jPs1MzFDAlXPHzLlxywDLAkhBZnj2/qTT9yF/lN38nH/0dBZ37dCOd5ReBIYf3WUiXpDmht37G
Kr0w1Y8PGZ+pnPYdkvtgsmmCfQnEBab9FoTIp0is+gHrySzINr3LxYIBaP7QyyXWemSH1wQTov38
9DbZW/WVHYVlvjc/IZZ8ckSR8HBo1Ifo9ZJUFUNDvVoH0tLHluo03Mqaw3UlLMI9euWWqHj0iPO9
2CyTF/M+3qI3dSv08wqovTTLgBIwG/GmvalyQ9Zcx7Wjy8xlayi1EP5pIWvfmbnS2kMsXWSK2pNN
r7aMH5YYeKA6RDwcb2AcA1Ja8+eLaLrtoqhWJBAoUMKtOUypC7V0yU74wWIepz/hnsCd8vP8at/D
FQBJE6snrRscX5OtJbmybdbTbydv0bixhD2HQUV32Dl7JsPAqfGzLbZjv7vGrY0WpSFHjW/PhsXF
SUTmUFe9nQ+KTYIsBHqsOPSBGsFrxOw8em5Vii+CGfOhdpld6u8JZhixZn4j8jmkZ2zQEj3SGlaD
r+5NOicCc8p8k29Ul/f8xb/GjFBXCVAdjA5v5hfNJrv8VUfuco19ucGZcNbdbyTUzbTEsFXen4E5
r1hlNlK+Hlf+OsHBMdEamBgmx7K3OX52yFMh1ZTkXbb5flzks3ydnvMpJvM1LqKvqQbEY9bwHp8t
mNjAKElEa7SQ3gbqkvC1ct5Bw2WFJVG+MOUZf9eIefwF6XL2RdYYUGaTzPhb3iEkzg30xmERHiPT
pmHSP5Vu8MWQAuDulqZM7j/jCxJj7ZQgyLW7dBfX/We8TX78gTtyVw/HlNuUXIe3NcOd8pWoS4kZ
tlvvURWld46lzWJtoS8zCOdAv/aYGy24ksh68x+oW6aE9SOxqUBC7B1pmNrA/bvXI9mf6TheMf2y
NdZ/chP0jjIBrI7DW70L2YmdZNxKC0W8Hutyc04wKNBr+DFCoYY9AnZIJEMJdAN+QbjAjBq+WpM9
xph1b3yIBwJzsKKbCo515k7lPGIHw6G6ePHgLrGbXeMA5T3gndmvpRsWE/oE1zHbXZ2Sm3JG/Fzc
PqndSRcCH4/xFDmwDufWmu88k5iYU9hQrYJwr1p2RjnwpqnmEdZv7gSeyw/j9ryNF19ZyTHVVymg
X2PrnTWOjRQmuQwfkR34jo706WYp/h0645inNQsU+Xq8q3I/AVCSsCIZni3KvbQIYEfPNdB1drwy
V16+GvsV4xrcTnel2Ia4ZyAazfvCofKscSGhyDO5Q06d8BhTGY2wNGeiQ0xoOS59QOx05DJewR8/
K2M7YgxRcf0L+IvK4hoo7z6DzdjWVgPTO/GUZp8cgtl8KbhrETbAcnDxnGNa3fu5eg2xJy/ZwjLE
3fcAZJ6MiQPKUKOVdY+eWGtn+prOWp/vXEWDbw9Uzm9Y15yJ6/NQ585UVR3acOO/GWPNX4/UPs11
ZkKFTQRN/OqxC+ovxkLb877yWM9fy9dJEmPiTwk13+rr8/HrrI3HBxuXVF6Iz6+Oziu0iw/uSt4Z
EnSmE2Mv+8A71GG8Gpknflpcpugl1MzNrGsasPrYprGMcdNZJxU9A7S7bKc689gGMSblPs33QJRX
E32kc/mCq3jVQwsxV+1S3wAXXKubeD1RSPSP9jt9cNDnZHHA2DV2i3Ax9evwjiwzm2IPJ8O5hpnF
wQHmNq6xNtDsfyWd31jP3/ufyM0YDFk7KDwHLZ+rwkOu1sqyGPYiYLxxl1PUo260xJjN4+ePljvy
iivQFrgRdflDK6+D5qryYiQrDJxkrqigzMObppxGH7AXTiR4KiXU/eSIjISuxrad48MdG/ga3Prt
eWy7d8ZpzI00elm7EEvVjKYusNSQE10p5QyHawRTlBXB8pDRKoDqAGfyvas3XIbK7q153Z4VCdjf
bi56LyNLh4dKEi0DZRO0DbxVrJuvokx9Fq8NfpVovqDVb8dD0ckOtGAdzI+prig7pOviolLyseuv
7c77SNcmQ6iRf6dDrcYdEC/yHvD9HWeWy+O3r9YdhJrgGm7xOozST8q8Jf2q72V3ibvXGmFPZAIy
uqq0prq6+hmtmXoKXP7zi8bQ8RzrK5GWVYlXE6ly7wMMA9P23AJlUyjhipgX0s9uc2sWtn6F7ts3
C/HRGHPzal5biBklcbn06IVOoiwqYFzNGvcA1owOtxB7NsGd+mGpjV1X9P1e+jtv0ETwVz5jfZ5e
OXclzvMw4JZl6rRKd/wGwm24m6APEwbGZiok771qRoLN/m+eU0zZYsYIUATRSiYx/2+CzUwJ/l2g
+evn/69AY1i/GHwIm7YiaxPh9PdgMx+aBBqCZSZp6j/PKfRflOn36YMifKVrf6R5679IzDV0UUe8
0f5pslmW/kOy+Y/fusVP9kdvN0TkRKOWR1yZnfo1ZtXBSvPVQDpD8VQnGR61JS21IaCbllG1fJfy
wJGQeKO+ORRyt64sf64/E4wxjgWYpK7JxJZsizC/GH4+96NiJpYTUjvH3OwtcwPTEWOxYPA2llbb
vv+VS73TlNcxa/dCQFmP4GlbVX0S8TSIsgoqLmxLd6SqXAmicrc69ZZr9EQY2pQrjpVDoMcULOZ0
kXeEm5BlG0HaaCkR6hgrUq4FbptihxZMdp/Cq5XCXyLTYpER054oSBpeD7QJQyi+fK2964PIPlLB
ifiiBy855nRYelGDHn/Kq9CxNGGeqyk/a3RXhMgWA7osRkrQMp6UQxDscqsD1sMwOy6779jI963B
/lGLdnFTOknD3hbhba3mL6MC3PvcM3EZxPpbUUAiDoCUdT9Zj73FUFGRp9Lq4nPseaRWiXYpBJzW
IcONoXuVUu0Webo5M82QFzEDctXpLILDa1Xgd1J4Gg3wBSfRxh+YUCiLnD+XgqNmTX5wWejFKsUL
ILTZRaewTx4y6oYxUFmR/vDaQrWtWGJr8syXg1lTjwJ9OsXW4msGuWxqSkYN8iEsbSt2tcK3RZ3T
LAjVBFflmNVbIUXYKHkliuxWy63N072MRA4Ruv30Y6z6OdMvipYHuRdsEXGrRSHTS7AeVmFdVA6C
T2OqzKbItc7PfcO2sJNyYxF4uNUS4xbWnF2HCAMH40eEPTH81jJaz0WJvu+AjZTK/GbABBlPsA02
23qMMbgOzs9AORmCisAmW6ukwUZBy7feYzDSUZDMHnJZQZ+x3mL86sj5JtE1VrC26DgkM1PZafKj
fCqwOfRP38BnY9Jl2XmvGZe6qFWHwi/JD+qvqsi2LwQ5bj1JPZWv/9UrqyYyAtYVVVYkcxrw/s3K
ivTNnPSPsRmk779+/u/St2ExzTUIp/zW1PS79E2Pna5Y0HJkXWIR/bP0LRosntTxMbWd1uPfpW9Z
5nfR6RWFaTXf6z+YAEPn+Xfl+w/fuiX9hRQ7itXQi9PKGp3N9aN499agJ4F8km6bKpJwmLx0aD1L
NgdsZv9l41Awdkzmknab7bmez0gUNiFs6LHBdrqRd2rFjqE/5vfJfoDLyy0WEx+sWzA2ldcCX4ug
CrLqiVsf/yQfIGW/lRyZ/AOYdlIP7MWvzaPcDG/Gng0wbsZgUenY7VE3+g1AA1SZ5KPsN6BQh3Vx
Rdkbt+VLfPRXE0aTzphldSMUH6OxzqP3PLBrDp/+ki8Dl0ZlRyMtm2jF/6Vkqkhs/qtR/eqQkyH3
9ZsKl2fpdtEqQtljMljaEqmIcuvkRCdjVNWch8uZjisUvkmMnXQ+de6vRFQ9TF7z0uXM5njrfov9
tuWswM+5nZL6k2bIt2fHxyk2EuEGey4y/GTSfSDGMs5RnjzrkrrBC9qjdfBO2c08Re+xyxQa63Ns
YOBuugRuA858lpmQzqgBIq8BVK5AYN7+BLnzZHs5WUCufYnGNqv8mWLN2HNRzoJ6+lxlp4LyrevT
vLTmQTx55TZrrtXz1fSQGdpNW8nLsXBTmvPSL1ru5WHVyou4WDekijDz0uqrHRJsX9qSCgfmf1TB
MUJmInsZVwNPITz4BDt7lDWon9TIVRHKNEK6HV6YNCBGOsk6mA878VsxZ4GCybrnDMLnNzNtVR9Y
pga++mvuaCuRsXiO3ZiuvW5pOeY7uVpxoaGYEhhl+qttm7PCSz+6EIqAyZ4ZqR7qLz6Yv0G11cHi
5m/8Pz6a0W33ZjgWrIKtDvw2OD43zINht/qbD+SBCsOsaUvb8E2yQ50XziGy+VxMv9i7Zh+tpa0E
Mhe0mQKGcza9wdokK+zGYCmqJ/zxhtO7ltMewaOktIstIgBzfMMZJWPQwzf6e3g0v6ftsboB0Du+
UL6FQxN8oa0mL15ud1saQupmxi5hucntZm2Ly3ibTlaudXDU16D1nGJt4Jqz8VsaG5Tabf0yiRnN
LXu3Dqm748YEyF7ad/3kPSa53nzAJtLtUnVMUMnUoKvA3WdlOWN7f63X2k48pKvhEG9aFNXtrDum
q3oNkVJg8n0usbBbjuc7U737onHYZPGXsRRu6ar9sRiPYIB6IN2xeYqCB5GP4IapVNvRC/zg8fzu
L7OXeN//gIEgjIUNQ1ryS66K8JJo2bz12qbClM74B0sfFj6KBRdYdZfyi3E1riRu0a3S1xCQKauA
/saDnUdq/3rmEQgC9FJyUNgYK6coqblP+Cu0yaAz+vDchDCIDCqGoQU9mWeTJBId7MlV544DN83h
ezr+exPR9NAT2rB2wd4/vjHSRiBsfMxwM2O917tbHnP1rwxWu5mKYjETYDrTGjyr3gia3UhkkKfn
t8UL0m09EBpjcyfRzqs6xw6Iaalj3uYGwmdmXnw3iC4qc/ZZV9HgK6VH0KKd+T7lu5/AMolckMWt
tor4pspfSrpXBx7Phd18qpEDTb+wZlQ3kWvmBfv2t8MBgkw3w3zRvMWbcd+kznAcjuNZ2kd05lGR
AcjUSu3SIqw9KzD1ffCLQqsuldz9YvhKVz58YOlhXT3+jZ9kN54ahz9AM+Zxtc3ZuTzaNUhLt3ir
5+GmPUvX6FNGFpmNGH535aN8gFVMnA40DA2VrxQ5M5V8bb8LNLDcHla808G6bWzQpBWUoAkUhEyF
dxuJAQCMsF4sX3lbzFn+XWQuMfTnRfbsSJjLsAIim2JyfhVRMjDZdpAyw4eMnQbjBQmUqUG6vqYY
h3f0iKcnGb98vRyvaOEzysahpII4PDUS5/jijfDgJECwIaWEDzwpGhjH7nY+pViK74Ep0BZ9eEgm
xbLxN5r4gAPpUV2oO/xdk9YILJpzpoKpM9Jas5YIKb4jnPEFavUFrTLfQ3dkizkuui0qpijPuskM
Wr/7XxmkR6KOHpnPu2TcCSsCQc4qV9Mc9GSfah4mV8jQ+DnOvXOv7XynFCfAyD3+KWRORpWZOJvm
vPDQgYv1IXaYWfKqeKskWzfCYbwlR3+UD/TOkQ2evQMJVi9N6/iXusS/kQFJuEnJmXScvoeTOsCE
x0Oj2fJoU63OsXvY8MvU9oaehv3aPzSvlmu8tdm2+gDtSAiho/18h7VJlBZYQMFQIsFVr97eeBtY
xlCwLLKtkxiOCZwSmhLPfnjogOxU+By/4+9MW1aQBoZ18GJhgP9J3RjXGRNTbMmoiXwa4FRi5Kzq
C3yP2EhIsAIrMg/tTzHutXBpCd/WG54PfjQfEbFY0iPWjNPXx7laZ1PFPbqrvmoOEKbpguY+BuJJ
d1Ph1gDJ58Huv3eHy8bOVJXpBC9ixNBVNpR/s8M19CnD/ccd7n/4/N+0A/MXiI+iYmrGxD2DYfab
t8Mwf2ELS/BbB/bCL9Ou+XeLI5Up2D1kS5YVnfT3Hze47G6ByrAZBynJV/4nG1zy5NMO9s+cgD/9
6HhF/qQdjFISN5U4NKtsRtkoY2V9nbyzzcPdoZPfvWAtW49EYki4LhRXeBG2yhFHEUYOwIXHHl9E
trAxaIeudA95CpPBMoluT/R7aglk7VT6dlvbETEvV2KwyS3lyvJK+eIr+MWlbABo7FJxm6BiCd42
u0tOv5G/RWUjjTQavKa/eh7qbY5ZnA5UcTfes/RHgirFzURB4M6SkOto9ONv35wnKVuVHgKatTOx
M12iW+g2i9DVl+xqgxfvxMDdMN1ccpr6mOhTMKMDArM1GNGPn9zAOW2HxUJ8FV/TJZauw6SkT4xj
rA820GDEhnl3oJJ+3R0S7F/bYmPiEp+AwtmKWic6xFjxLXtEW6S2iB/JHcS1FSzV94Stxjel0AIT
jt5a5dG7gYIAUeSiCJ9evpSO4xvMyWKDhVpH2zP1R1UFLqCRUiVlLUtkZJv1DcQZMq/AZl+cddpF
1accSQhmh9MBATWYFwaBPl5QBevpnOgbyR9Ktce1SvUzO9WmvOnCYmyrZWcRDtNegH70E2pW3g1n
83qTd5ZPqsU8UsFMhcBHYCxD+O7ALexcmKmyE3cE8yrGa2CfCS1pTBXElZzcatpcGULPrFdjRcHr
iqTUCp2VNP0k1SwVx1zzzEVcrRz9p3k31+aa2BRdAPXLtM0kNDevTqmNN4Hv+rmopu1z0s9k4ijd
jk1ydjI2xXra1VX75Bydm1v8oty1T44/fv3B3ieB7Tirw2vqdovcjc7esnbRXZEC4L2U0SL3DiNS
b0H6ZGqO0bEBYDsZSGbsk721A2tP+GveVYvh7vtL88BUlbDra3NPf9If5aE8krv1Lry3PuMC8wXW
iBTO42OPlhtA6SXqQPyfAw+k7MBOK/hCC40x3+7XtOJcezWfc/kqbYxzuhG+mbKEeFdK2Jcz8zmz
fsKz75aYDBk+LwrwxN284ired4ztEhK2STMVwnVXa6NtBwYjsEvrhcFAgpOS/j48lA1VN3ayl0+l
Y/Yz3iKt4R1Dgq/0Ge045mM4cxubqhMSdGp4PRzlRTnCekvShYaWwuP8JyKdll+q72zHCYX79wVb
Tywza2ZmsrQm+xC3IKQ4D2skRUOcSC7qHHq1urC48J7X0JbSWf4V86BmNenW1pOJ8ixhqk7YYc1M
11aISGYrynRhU7MbuhQnbSvrMyf+ogd4mGXv4uRmCRUCiq39IM/xDLgcz41256VJ8gQLCtAdxjg9
I0ma3LWPQd8q0Mhnz2t1B8TWG7PAs8uVv1NbcEyuxJziVrX3p2Kn5mZA0rGZR07bmDiv2Zg7deJM
RpRU/+EJzTE05EPPc+uOLvlRqIAcKcDkklkRjvh2ml15gI24xvGAPSKTNyJCXc7wJnuRxRuHBGKw
H9w2yH19Mqslrsh5Cj1oMRwI4SRucYeKcJxOpTdpGzSb57dwG97wFIkdZgcaTs7GuV01yqUjP4gE
G5HbYrrVr0D18LdZ2yZHfmwXFKWOBG6A86oYMCa2v36BTQE+g+1fQ7wE6wlTYKLo+qq6VId2mdjv
/nxvWjsrJj3enyaXOTPMxZOxdLsit5osA2wS/jo+RHRUcEu+YhZC5+0NxmKyO7DGmbtj3gqzdfZm
tdtaVhZsj6Dh9Tsm9LG6Y8YTnvp9sNFtY/GEPQRuIMVhIuzzxMUmO8WC05VE7ia/dIx8qHFctFxV
sBQy8mckNCIHGmZIZiyBm7Pg/RZuBkhtmypKzaFcI6BLV5DZHhMDapPLCJMxP7S39oYNm+oKki2Z
K5wmx3SxxbHQ/ngH45RslWWyLTk49WvfrdcUYRwQnq2IU57v+i6hduNR03tIvJnV9a6DmbiKBKAv
9cO/s5+vH+OVvVPZ83iZEVKC6Ni9Nq/drPnouIgIJ0Niwm/9MX6rxLHYrj/013IXnp4HtpAA8dMZ
iACY+Lw1r+YdNUJdNoD2LbdhizgB83mn5us3ZuX8dQXPAIdDm+xM4JU53iln5QzPvbZH59vcgkth
XSa/d0w35ezdWg92/Z7u0314Ds/RUXaabeESa+MlUNbmwbwA05q168oZGfd6K1hYnGMUTrY+Z1xt
10xcltO4th7aabhzJWE9e3T38KacrN2oOgbZHRaonbFTKY8gVcAr1cMCZTT2SWo0eI9vUDzn3oV4
/jLbYqCfUQw9QuDgNsi4XvtN/WpNSKQFTqWcfk7UbpPi5i1zhfbDiu+jRnMF7zkwgWQp7OtqXlZz
lWuU6144C2c+mVS7JzmEssPpn3wpz5WVS00GtpiZx4E/qsWQBeqK0q9NVxHM4mULzFPKiTxf9M2x
Ly9m6/Lf8aW5yOnnpkubP4GqmVWrUmt2ib7bjYf/r98oxAvkq/n2rz832Q3qfoCxQVnCxFOY/kRO
ztNHVX/KXQosOTZH17nXzRJ9TlqBf+dXn/aEkLHf0vNXz4YEsKDt+AgTaFxIUXbGjYJxPdv6IEI5
XZiO7qMQXCLSWmvufcgg7IiwiyOBtAvd2PosBpQEFUuzpzWbpJfmlB/tpmaqjSo4E2aIY/HlV0uj
81zwACXoyHB7NnnaaDuW/H3FZGjuL8XDJ0FKm7JxO7QZkSMQ9fjwOlLJU+GVzGf5Gzl1JMOpsHfQ
b5y4srbySPcXdkuAlG3FgZINh2KCS2YP/M90hhcsReU6c6oDlagzRtpcupt+/wxpB/i1QmD5/DLW
OImKeYK/4+nQ7n5UzgPZSG3kGWinG22RCUuubI7jMdA3W6/eGngtPHMozm7c6SEZnqexuEwbiDV1
iAek4EHiznxcmiiZ3P536DOc48BGFEuE/xxKxg0n2oS34NE6OuYI33sW9eC8eizI9Eb1waLFW6m6
gnEqtSXLoG0eeXe5VHNeHYESez7Yy1euT5gusepyVYF56JdclcKUrU6zlUnam4IZmw/9etHzoTHe
RUzZhDO/x3VLaIdLcRk2e74IV2G/4avzz64hDux/MXXJQxdL1hQFj7m0zvKhsoX0qFMNM+LsmmcB
ShKW2C+wPznRVg7/FIQwgHEhb2MsY4+IX4WSBG+pwNltSd4oTs/sbgVIrlsV1dyCP7KcRkE2lddo
z7rDE3JwVew4yNmA3ODPJutUdzJqEHSnbLayuYrFuXLFSQf5Fhnz+mxm8kfmhMSc0REeLIvVkboT
3pW5Ut4wZHuz5gIA178bt3TR7nnaYp0p/L3ezhI22I55Utgs8HAabC5i5IwRcLE/p9D6ah3Vj/Lb
4pZa52DQn6uwd4foEKA7EA4C2srO66Rp+8Z6a/u1AOKHi4UDLh0gnE8aafF8OgZ8c6dl5/6h05P2
3Ksq9y8vyC38JsbCjQdN6F3fJBf/gEfti2sgmJojeHKH9o+3pz57pefUNvFK2lK8Ah3OOHPi/NLj
Hi+mjnd9H72S/uqYYsXUTSgHQ9xUqcvD3K6XzUG5FaCQmb1a7MIXnbcsmoWFGgh5wgmK/R51xSBk
8ZxjgWo+fOq9Ns0HoRZojbB9DLp/6nnNvQiwBE8laCTFrYVliy0m2lUwuAg8M+gjV1SYzgkT0aR7
ZJRRjP30iDkJX7zLxou+k9dDMTd/FO4MarfMjVHhjMMRBHZ+qimJ7/CA6mGJXjIivHtz7U18wMQt
la2uOfQhj3y7SP3ySxGtysm+vdCxBfm2KrutcDLN/RO1ku/edGgPT2hO6ta8AwO4vpReY5CPbkfk
imdQD5xrrvJmRI6u8pXXSbJoEPxa1/DO9APTUbL1BqacJYUFxms+noaO48zFkO5x/kFL5R0k/PCj
AnSW7DLcNYrtk2NisUXTvnubdMHjkv8lDq6ah0yZOzmhNRd+rGxw+/XUi1yEYWnysICMxTJdw+69
5cSpZ/23QCh8NZhndEBPX+RSsQgI1I7tTVMPAZSDdh5FWIgyHB381Lluy/K5HNiTsgVn8+6zDHv5
Duzlka2xNhqb3tiK3c2D8HKST+AAi32oHetuJrxMlTOCYy6yVWPM+J1Wm/v9lleOVgBXcCQXExhn
SEoJATcf8JuEoFWGWbDNtFluS+5U3cO+bh7dr5prYfXFvS9zA2Qb5j0bcf/fLN8QdGHipxMHBbFn
0ObxN/KNqU3wuz/LN//2+b/JN8YvhF6RWyRDl+nb/aP1w/hFlQwYgRRFysa/Oj1+02/IoRq03ooi
0VYdSwrSzm8DyqnIXSPPo08tmHRv/lOu37/JN3/+1qcB5uf7+Zn61f/7P9L/DVJJsBotiVZ9jv6e
6YjSTRt0Ti7re10tl7UYrzUZw2/va9cAZcYXvUdlSQDan/FBEsefULJexi4x3/wgOnkDos04SNwq
+iouwmNSeraVsK9unsWhHMVVqCGEG81a62g4irqZZCRUjcA/YIucyi51r+Qk7wY+bj0m845JQApK
kNfp3OjkVZ4AL+tx/gosb+xw6s5z2/GWMj7UQi5yhUBlGKxwUSwlDex6xrLLFCxNMAjInAoSijDH
Q9N9lTrVXXK4ir0ew3UO/dSaScQk4lRc+RaTSS+2i+IyFXyQxnMLUCwhLlS/Tmyrsc56hw4lGHhY
ACJiHXliWwCiOYsqEGikTCYIQVOSXhc4dlBOZQS0ZKpPmsJBm5v6su/k7Yi5WoP6Ho7mqsaCwuVw
rpC6esHHOIkDG0m8YonT0+EWY8/CVPGT18M2ZdyoyOl3F4y3utRWPkJOhSEvNtBxSloYmwiYGSnc
ShaFl1zuk1sxWPgdNHPEzmw1ibmK2rFCbxD9axe0U0NpjK0VDqv14vuE5Wkn/67axgJX2kczij6+
i0R6s9T8VrT9Lo6IVwkWHeMBjLtaFT59n2JKq4i7ZWYZrT0aGJGLpHnxqiDbJ4n6XKkSmN9ObuGt
K3GDqs8do27Gp7mpRih0PUeRHmN3cSuZX0NSztveY8doZi9AsHdq461adoL5uDefwEtanvy1irQx
NvveMClHlrBdak/shwpGv1g/Zl1xrOq2xHdD+RXvoukB/UrF8FRXyjL0ZUeicF1iTmN5yAolvCpF
YjuU4vTVwptYWtaxRMZ8WgL27tZ6dNQlKXW2aeMmcghIQwdJW/tZ6Qcv20SqtJTqaphZYYWcJjCW
5aDBK/TMwVVVCou1NfpLgam3ILVYoTy2JHlgXHUzPGQoiLieFknB7zXTpjIonCSQV0ExXgrV+/nv
XZhxfqCrW6YkSRoOjinZ+DcLMysp6vMfF+b/8Pm/LcwY74hiysT8AZz/Sz3/3TnComuIlom6LlKo
xBf9bWHWf8HBYpHfxHaiTav27wuz/gvLtQE4mDWZJVvT/4mwrqDD/1lX/8u3bvxFV08K2ey9LpJW
QUeCRANRFvX9TMBvFrDwct18p7nynWEJHQs6NbT8LpXsTHgRLwOZ5OKpL1J9mmSJT3vQtYfnow+L
kbWs9WZLjpQqzYch2s/WXGtQXiImo+atFunk6fEsMH5NGT0KTZ/ZXNysTRIGsXSHdc5+ogCAeUkj
qJOahaBNp443g/M9D8IYYCM7D4PCorhOmQ5B7zJrqFFka1DVuyBPNpmMCBAkNQu3dylE6edZ4M4K
A3ETi4IzJveWIZ6W+m9jik82ax4pqvaIkGkO4vIZ8SPlxdanVjBqnyuKauY6IzSjAAFYa58y3VM1
UE9eXkyG8OAmI4wWOVmZfjYVJcVPjfG0Mk/E5qXpJOoJ2VZjLiOVqNhywtTNMjGpden+mXvvSoi8
Rv1ajQg65po9orSlpeeqOaVHkTJvuI0jg6aIWr7GPus9vIdrXd9V9VCz240KWFIm++Cu46yDS8aj
MmkuZGCb/e7WWL2dwFAP29QVjcoVn9K7p+QcSmP8ziqedzEc8PTB1UZWGiyKZyi3Ffx61WX+46lW
sHV0hFKJCWs4pqu4NHZVMaxr5thFTX+dpcX3uLaQuHbTGi8HwkVsoAAakOdRWBjo+c+H0aLCFSQb
nv4yaB6FD3OMflUlBjsTsGSpqS1itQwwAwzSDa/iRxV58JzUdy+NRp6Rr2P/4XWsWOWp8gWUFWOq
+OsyNPSETi5DwMNYmCZxigQKnhShwRZIkCB5VV7MjNN8zPro48MMap0LOFBmrc9cQhUWvZAsBCp+
n9UI4ymF+K0A22G9QNTnFRUzby7qEzNrGNeFYmt96GK55DDrM4weu7sy7kyjuXTIr5HC7NiwMB5Z
1jlOhWWQQOphet2Ku75olmlZ0axNXcmRDXrvPZcthIqQCsQslC+mNe0f2gz1CkRHwLxds1YC+wpV
EO5V7rnSr+CMyI2HlZJjCRQG18JGMkKhwuiuteouHBgGtFB+0osB7tHCAxuK9EHG5YKR8rz1ge+Z
TY2PoLJ+9KpbD2P1aAi3VCSMm4LNfQEdn8SvRdGINwGF8auO6qH0w6snhG5AdEdTH6GQrD0T0r/o
qCbGCzU+apFCBcmzmn4CDDh6Z/di5oYCrR+WHqhQ7Q10huL0lITXVHxRPapSOmMz9McuCtaxNpqA
2ncNNWvpcBZ7LDlhX2w0VKtRT5d5XK6DHsBGgecl/fZ1kcNEO2yEGD4xz+NUCz7+m59fCu5uFaMh
rsLJcfi3zy/TEP8yF+bh99fP/835qPxCzwjzWMsAgPMvD+Nvzy8FYDjDYtyIogK7Xf8TMFxlTv3H
ssD/f7DQfuFpyPPW/N+58D86WEjmv3vK//StT0/mPx4sBjE2tFAdA7fU20+dxHAZtiePVEPHw5UK
y/BRdhZNRkK8U8ukcE2/2oWF4I55hJ2CEKBZSEQoy3CeNOOXVWJMQlzTn/VWNUlFBTjGUzO+5pE4
0zEQjvo7t/i5CcxbjluxoDfEi7hW9VZ/15r+UKnmixXjECKSDkADqGr8+XwKDJwADGvnUXtX1JcB
jQB7MWcJ+iGSHEMXs6CYh4QImtMaAsfIyXGa1eEpYi8KilMQWo4vo671/8PdeS03jqVd9onQAW9u
SRh6L4rUDUJSioQnvHv6Wch/arqq+o/p6NuOyspUpiSKokicc/a399oWTkiyag3TDUOnRe4lL3uG
gz4ycqYYpzyz7NR6XY3G+ApqADlPsKiGfpQTg66G6v4KfnS2jhIXqEKT8UEGSy0D2CjGa05h4CV1
VDfKQeo+IjTXruNk+CyyfF+Z46IyrKswhGdJqX/lkXJh7wplVnMHeq5GbbxboepaFgKJJQq/hF76
0eJ4JaThQVBN0lqtazA0fIoDtrpRcbsSw3UY26kq2KqPrh6D5uos5yWSINKdIos3YvoRSui2ATPt
4WqJWFJ6bHHx95AJS4WIeBqCO6PvBO5NxmJQgrdreJxL7VZVkp1bphuE70GircAWUXYFjLDu1rlM
mA6bTNExYh1/acjFVomTvwDdhjPNryJnzOtDpiqLtAhXph/aGsCDsGBCYtKODjovjlRX7Qavan/5
A6JwnC0UumCFZW3tBp+HNPguOh7I7jBaj4xq4zbkiBXSWg9rIWqfXmd8RAz0BGnEZZaFPebMZ71J
nkKw6JX4v1gh4cLAf0gZnJrpFND+TfOBPF1z/rYR//vn/3EhE7lacbSSZLQObNoTouSPCxlgE5Ht
PyLJ/+1H+udGnKuVQf6Fk4HGDl2ZfDF/KCS0/oFXoVMJ6MnE/jL+k404d2OSQP7scPnr907bwl+v
ZI0YPwkDBdIiQ32ruDBtG2yvjCGSqnCfw74Clcrlyc8OGvKDPqLzNlzYqB77lrFa78tb5dPNsmuG
BeKrIc9z5AAuYDZqLLIs5c9iucH4EVHu68/XAlDeL9jhoCcAbMjRURfARuWeUaI8zDEaMKfJIX7S
yKfdIhCvNa/NRZw54tz3gIUoE4h00FyBlD1drDPlNhFPstlZeySfA1zTW2UfoqlvLwnxA/oApuUj
H1xuOodhfZiRBb4DNzE9xufmRIaILuqKG+aXRmU9jI5xHl2e8CA2vsB4AXVlPm3LQE/7M+E7u0Ax
celhc+E14Mxm2J8caIE7QEtVAE8Ie4AU/kqCEjydTGYtxKcFXu7WC+4wOqqZfH1h9rWBucJhkZY0
ldHLXVOrOpd+JaB+LWk2mh4SRP9tbvHcHOtvrAgX1M8ggtrCXGDwhqO67Y7jub2vUUbvOPwqRjFe
fJZkdzjlH+wepfgQMct12dzqFLmNy9SwMQRl/jbHwYvv4VFDeswHt78F8OfhkYVT0NvGOvTU1ziC
SN2Bwqc6YcvtcBNSCR7A5g0r2/c3WA1gG+J5xCgcVzlqDI70ellvsmUEPTNeSMS3QUQAn+Wi6yHA
bdpNuSmu2eY2SCsFF+PI3GllDB5uT3oLIXxVZEh5YGbcqeenv9WPSeLW8lUwlnrqNQOHvwlDyzfE
yjE9W2YoEnxCES37m/TdEwBO3IGs0k2k2TAmIjj6W+mGTOGXrjS4hupUUACIC19CAewhBI3k6VUB
xqdqgbQfXCpzHtLRMzhp5hV8KJNmqj6oXkxofrIN7PcaUa/JD88b3KHpPn2P3woWqAf3xWBwcyuA
q/AV6VgCsUF4YZsO5HSclH56hKClesRtQ3cOUanXg8o//r0gMRlthpWI6K86xnlYdVhnn3bmryJ2
Aoh2GzU7GMB3KJnCh7WNNvLxJV0CE5p1OC55JdX0AdafDFTpidq3ydzun87vN7jNNU6XBNVRX4RX
WVur0WJYYbw+vxhV0004Cyf3S2m33ykZpe/SmoEr0iaKkSTR9UiGU/Rs9UOE6YbWTusWDqWt/4Y9
V8eJ8JEg+B2xnA9LsvXxI8eYzT/46Q5eJ4yiF1cIk1PKjkW6t1ZhtAjVm8JsfIp/TgjS50O+ZtYi
m7ALx9AwvxtlTVGLGwZLmT+6t2B4BILlGXm8MSz3BT05uUps29nJHK2UE0e+KX6st7ZaVyHi2y1+
/iTEFlo0WSW6aHU3t8il9g5zFKc8p0fNchuEBgyxHz1nDSw99eEJN+fXqDnDQxmoOWps4ggj5igK
1shopYickgwXHNA8czCGbAGvRbL7TP78aJmvoy8i0gIE5KUuMbMn+mxgpWBeC75l850rcEmqj6jJ
bfwF8jwpvFFZlmuBU//LlnzAGvV7MrBHAccfMTrvPaQ/3z5Moe1oYpkAFlbyX9oi93fxT61zWWu5
Vmnxl0Qneopxw7pH/rwWvwafVsrnLP4RhQUTWn4lJWP0ZXdqv4SGwWy+CqeR7nTX8WgF30q8ZWwO
b7h461qHkoJ8rV/0xgFO3yzxXYGthcbMGU9YYXh+Mhss5tMU9bP8ZNtYXpnEsq1J4Vx8AoKDqtp0
Z/HptCU6h9M+Ik6/AeVetkLv5QAIyQ5/gYZ71UsGq5X4Lpl2At85vAGsmDcwIV181Bi+Wibl5oIW
ltlgd8D/MHHPXi6cwo140cJ5cfhsUR9+AS2m4jMEm2HY3A3YG6Abb60jzVU3/IU7Y4W5OLAlEgED
vVh2zUuaVEkx35jlsto0HeaRE2FG0/KK0QWwYB1DXt7P5fjweZazFM6SHZ5qB3M1jwWxdv57qOGs
uKgQF1gysLAls+fdaQb47UAzln3/2bE8NTcgFdf4ECyodnWhWttEmw/GdaA/FxSy8Vnc21P9cjqQ
OdgFoonWvnnZEB2WyeItP+mMeOGzUsvj0crwi8f7yjS/ohWzNxBlF01pw0rAefhZbGhdhX9ZHIsN
43aNQooKqAksZQoDvw2Pb3iiQOZXC/dKZs51eoU6G0KKQE8XkzxmAyVXLPIE/OEzvpRsiyv/Prsq
Nen2ZkOnyEG/kWYoljjSPdA0u+LyvMtRZ7dwxshdMNJgF9xRxRDaO71awhb8rJYI+afsxGb7ExPo
QXGCdXOI1sPSXHT0/eQ4IcpVta9Ips9V0C7qun1jTKK+R6t0j5BQkLTk9D+Ha36cjPnqgpeeJ8EJ
zlcypMcAqAdetRNLMk1CczKjsjxbdZvqUlzSA7RwZu3QBT/L4MjUNXkrKjuVpuGynM55YgeL8A5X
5JT+Knf4TUcoL6PDnN54FBedhfzB9gG7fXBy1NtreReOmAr8PUDKzfPyvMjf5v55QflgpDw399JK
86QVlAAkeOIsIDPK6/iIL+Mjh5/N6FOf1Vf5Vm3qK4U6e65MyY6oMYb93qkBCPm4sqSHSYNwOOts
9QZMe9HP4wtfkyoiGn2BNPYOWwknqtwAx95KhlY9/Rle1G///Npwo7eZsBU+LP43jWXZkEKlVmAq
Hg6XMuGtZG5i6ULSTKYfPp7HBmlwqm/wq1UfzJ8Jh7/pQzprxocDTZtrR7/2QFkEuySFCwBmckZA
4Dm6joOLghdE/Tle8x3+1U9dPISAKOLLM36jNhn3RXwos4n2nSCB7nUarXzM/NwbQKOV5bU0o6yI
L8iwntAPlfwQstE74VEoj9MfrJX1LQqBldqKOIs/usa2WrpTQFK50hfweMsnkWcLo61xcKX+BAy+
k0+bTo8aGsgi4MOqdzYIBd7EKdvN8jE3mIdQosIhE8NmoX1E3SUcaHnYkgJgLzpnOgI0Zo7rAdQo
iYZ9cBy+sMUupsbiN/6B4Apfahscw3O+jT7EL1LIj1afx/vH+Uwl7rnc9qiCv3ME8jr6YKIuM2F/
gw81W/BtuGJO4y8HaXDX7Tbm/LmWF5EzWUSC2escU5klL3gvXZQC27jcDs1V+8Ncqd52ud2+GXea
atX3sXyrt7GxfeLWMOs1r5X2rf8Zf9Cz/a/yqPygCO5R/nJqLHjBVK8j6N3RC9mUAKEezpqFNQmr
xq09PuHherdgYy26o21AlIKUORythXiU9sGmvOlbvChQF5Rf0MvVtbH575W6iDCgcHFE5MRG4uDf
YJ4NgJV/PSH+L5//x6jG/AdBBZmZCuHhCXfwzxMiGQjN0DSV2frv+O/0rj+NanTN+jMj4f+dEPV/
SArgBFMUpWnMjjb1H4R8ZQ0V7y8HxL/d9ck+8GepS6stQW6rukGX11Z1g5FN3fjqTSTKKYudl8eE
Y0gp6g1Od+lTkuVPRclW7di4qsX63QZeq1heNLxMntdwplIuQ708upEYOZ2AkbVHew37dx27q9Xh
q0rur5G6HcL7lnIddOzA/lS2WpPYilv6IvSMzumF6XN2a6WAfYuEiq/UHCkEIy/nZd0/xib5VJUC
G212fiY5FKHg6MPybQsgRSrRwNGEzqVJL5o66bTusRzF3fPUlsXB8o23ytB2ZmQcAsxClhEcR590
ftvNa4iTarCN0lj34lRdp0G+yqEftE8GKHq1DtUYL5tot/2wHl7dTNXA1zelE2q12z3lhWZ0n6Up
GuQepIVRwNfXS4A3ecTOKq62vrgLlW+ZLG5M5NWgdTtjZt9keJbrftxIskADdolNJqaLEHrC8uXX
OcNVdROHja21BMxQEVeyBTmpN/qHQiy0znCIvtKVhO3qSWhL0aIlo/h5rstuiJCvGS/3CcilyiN6
xoxYg8ggNwtTA7ILqCFoKldWlOY0FkTl1JyZ0KePUbfvHwOPeiBl5U3KwLLUI6GUJ66itmjmLwvq
GeOo/mnaKl1YeNNn+pAByFmXzBnK1h6U7ybZPINxn0R4MQl9ygQLAGfqpRMgo8rit5L6u9KQmck/
5wrb1hB75YsmRkoVuSSBp/fr1jX9BMhBejBbdDmjcgyr+AZrcKgkdtppdB3HZhs00psUxG5hxF+M
77y+2Gb655hQt/MMVy929EIL9EZ9Onmz7ziy6ADSRjletgwK0kBy4x5571WAWcJtN1rpnAnpXiqs
jUCKtXp1G8xO31Hrk3XM8Z6ljEasamfqrAXxk0hhQzBNyuKDYYSeaJCElMlKFgH4yfagogOLAv5H
RfOsSrj3g+HWOUjrxKIO+F4pvKrUZfEkpVw2NwODVyqlrvmkXssQCYNnlCSWPP3CpjnEun6LRrz3
0PRUzeIEmklbKyC2ynIQLqocbnaQcq41Vs0Lx1RCu4SYeEFMKbw6LPu4/mxkXq6tZav1Z9poX4pf
A4+q2dSZHXUYyVpMf42igZcCeRI55b93QUA205iRi6IiytME/9+YqmTxb6aq/+Xz/ykZGirFtNy6
ZZjThOMvkiFrAUM8xbR0mMisMn8sCOiCGlh/ZtvcI0b3vOufkqEEC5nB/f80Avxns3voyaidf1kR
/nbf9b+5qqRMD2INjMxC0R6ycJZAEP+ioyn5RU10PqyT1PX9HS/9EKgNCHyb+Xm7GSAdQDZYYZHp
EFmCrUZujMwCRPlDWy1B2vI3arvi3WtWb8QHyp2E2uPQn0nqkzUC2cWvNgqlRQ4sKKd3VW/8Bge1
j6/WuXkkS2tfXP1jitZ9gc7HKxNHzJKTLjqfdUYs7DjK03mSk619EB6tqWLjkECIZkfIgkmtf6Ri
Y9nS2Mn7r8S1OdhQhwnTDGL/8OAjsbFS2VVlzI0nOi2/epJ19OyUMAVIBu66a7lMT0gHSF90Cy+e
1BzbXbKMFxXzS9qX3W6XiDQZSbThNSdiY7znBCqjXarzZkcR1mliQlB2bZPutevlq5qJV27NfnGr
DcTHzRQMo8YdRizS/SVmdz4nvj97nqKL9T39Q72ZkLH6qrsySDKhSPgr1ywwMzhILb96dtp3n1PH
Qp3Lc7JlewExgZBPfdHcHHDHLrjzFX/Fma3RwPgrJn1BlOlgceJdqbKnDGvCW+N4Fq891yESkDg5
lRX381m7xMke4pUWKlpNcngaRKRO1SeZ5e/wZH031xqSWuX2to/mdtANW5VXmNN7u97AMerMFMk3
OPBBobFOzEXBImKsSYtxDjLWzRUhFpcRv1vfwne6g3t7zS4flbgHjCvu8TBQA7o02h+M6JSfpvN0
pZPIU845FmieZhU6Cv8gPlfYzUXlHLhRzgDYSzgj9/rKpJZzhAmPfeBdpyNyFNxYIF9Y7OLx3MXl
ukUiMz7KfjugHPMupyDwRwQz8V0dI7sGQY/USYik54zrfsQE4paIuoAzfzP0aKLoapu35QChrlgi
skOdpO0O31dhFyvLRZ887hP7tQoXH1MrH3VkHlpVeqwARk+1WCGuFsoIg3qufWlfVT8nJNaB6+OQ
vF/yZQ3gIphgzxYFUR/UbA3qOaUcLt02JqyQqttGe+WLZdmg/XvccGCC542Tm4MT7Vlf+T6SidCJ
PVQOeujSlYHbF3avy6Wf2OSwRWM4tudqbqzlN4XOGoOV5oC2tJ9YD+a1O704ox9SZLFNfZA2tOSc
UM5sJeWZLToCILlPsgVP8t+jOzEzeKs46dfK01zejNqVPK1JCwsyF3sIjqFR8uOJCr2YEZnw4usl
NG6dTeWM8LOHpQy5tlhATVCVb1x5bYiMyjE1XVd8i7F07YK3JgTQMPZ7vT3LZ0hX2ZFlEEkoXioT
XmuKCREWIlgmX5QtwbrSC3OXkjE0RTYvjPp0aZONJHRx7AvUwstt4mRYY4w5ssK4oH3kNikBkzLQ
0tx0pGivPyPCiEibBBiu3TrzJmU7oh+Qg/Ju6q0Q3amv4gXFUHtE+OCByIJIhApgCx4TBSifyCAu
W545xHJc9dPv2S4+MM5I3qrk+Gp2EGRz4DR5OvFl0bKelseurkIJea3zgsdjnuW/UMSKwOZpiGTk
m9jsPZQilesmGGvNrfIViRDxxkc14Sy8oDa4rYN5wlHdfJedhBU9EPlbOOXashd+h6/Mwwjarbs1
/YoAX7mZ9vF613f9vVjXH/2busC7xaNDNAddw1hNtzYiPvUPcx9CdYex09ldvQp2fJV56RQ2NZkI
3dDS3oaD7+I3D7UFQIZXsZoGn4TvbMGmecwmZ9GyubxrdwG4te9Y0+uGRMaPdrfsJ4MiFZwB6nhx
ME+g/3SDiO/MQElF/1QhPqoTU+DJ6QN2AS4uRCWRCcgU+sed9AHtVq/mZjVvSaBls/atXOh2w3CE
r/ByhPTd6G96ZpMSHB4Dp/N9sTeGyys7ht3upQGapXhPNFYJUkkysRlB5yowXHJTdkWdXqiBUkye
EcAMwQuwP3cVEnfxBqhJARcWP/INSOuxvtKj90nTNNPdWSMzPKJcbCn7e05Ou+iaXJNPUJe7YROs
f+Nk6X6EPxH/gkEssNKpvDknvjls6l2yiNY16EeHwthtsegWifcgTG4/mD6H+6lEJd8OYOiDlbiO
jun+NzbyDC7D5kdgvo9v9UeHhIBFH8oGDO5InNcnsj1X47oDwHkoGMYQm2AYoQzIPMZcyU8xwe7Y
E6dnM52MSKm8huFWiAQjCG/KM5UJj+EIbgnSdbrceKWrF+5IasNRt/Skpzyp3mLIRJsalW/vv5VM
wvSPl+9g17VQdlmgf4pt+kFV66twW+3NJ/2RHirSSIq5aGgB7oGyqgcSQzCr39p1oxIN4djE1XVZ
hPOPzH46IWoI4U/AcajVVgv8xE0JUhMZg7biGjf9tc4wK0NcsmF8OJEJY6liOR7hDIMtJh88ORD5
8ToGXPMlDTWusWuBk94ltvo/uCnSet/XO4BrQ71HvifyRqB1L60V1n/LHc/hOfsBUbnHarjkBXV6
7q0DT1n/ZJ4EJiaGQ8TegM8uzHBaKLThcEJVaQR9D960O6mjAnhJu32Zx1IkCzmshievAODpBNZe
doNpnM7E0Q4IvUuOzGgB9di3JZrIQ9xbdJ0kqJjCMb4QSXTo/FqBV9roN/12Lz+JXfKk00suP8kO
7A0FNikpTBLf+P4ApdMO+l5T9qqeGYpx4Gg5shDlduTfrQrx5+vKdki5JRfo90CbC04hvPxYYCge
gGOlya0bD98RMUWK+kLqgVj4OcsNJ0qbTbQ6uFNq081FEKz/1acK02B3z9BfZLSvcmj4/zmC+aC/
ykzszP/++X/ITNY/IGOgYMkWYZDfBt4/jAgTpVPCXYzXSqFU7C8sOWy/sDv/bJv606kCPKepY6Az
TXGyTfxnMtO/Oqr+cte1v8lMBi8hRej8cZGl4lou3tRhm77OuZQ7A3PrMdSgP5sR8VpWEygKAHDV
Z7+L5GZTptbbU8/VWRn2t1cPM6nOEeFxQeYvdSvH6VoWGVfzmu8IespVta38WxcrF5U6cqUj+CX8
aMq1lMZ6lcXxbmxgEvGab0w0X617jElwNkvBKwJi6yY94xrifTNhtHg11haGHRVFRFFv+iBvxHrE
5MMK4GIkLgkZcHGmSl0PXOv52UlvqTl4De2ZUXgXp30NIsa8zFHoY9XOjRHk75MiI50RsNkbu6Lc
6iNN1VnpltJPU51r8eVmAbulnuEtWd8nE4gshJdPkM985UvDQu1VvoYmfSMTsfH76Ngl8mcyrYUV
nl3/BehjEPpzayCZF5iG+nFVY7AQpK2SklGnukuuCczpgx139JdaHLnk4pwKTFPynHEEHtFUUt1B
winB9lA2IlghyX1sTLJjBgs61qWZUYebQoIXl12yHim9oJkgMexczL+KkAOGvio6Lgsp+3ODWHxd
7GTaF8cef6i/svBmxXX5HuuVZ0CkU1CmTKHFW2IwYAQrrY5YtG9p9nIT1nTTAI4afZtcS1vKpYmC
DlpB6NJPIRePbp8O9uhvgilEmYI5rwpbNmosCq6ECbgpN2Nc754S6dvnTsMTVQ3f2fgmTpv0vl/l
0hfwTtsi1NKqkDAtCgBE8vhR78YNU0mRyB7IOo1WeK1InJEFvUtDR6ygBnJ8Gb79lK9SD3ClOx4w
ao05NTWc+1ox2D+15FNUORM16qqWViJ2u9p0X5pkpxOhc8zp3ZbIHgv+V/B8vlnMViQ53QpludZZ
HFpGpjLT7QqMbZH13sDwIDMGW5CWVV7vKi09GbDL85pMqsJzN30B0hq67ivqnoemNJZjwmgnapkC
FYUI3zVeRjH2a19wnxSDC8Vb6Q+LBNFPxDUgN8VxFMnXdXAY2sF+CS125GE35mM975sPiTNxpMsb
gZPRYBaXzMTe25vlThwktwqe58YoLv/VV3ZybaoE71gydf74/17ZoYT+q8Xs75//T73IlDHXYgzF
G/4/ZrE/Wcw0E0lIhfopqn8vyFIlTUHrlf5gi/5TL5IlRSe3p7MiTLf5n1zZVfXvAwTWjz/ddUVE
mfrzAEE0w9gP86e0kOcWLd+Ajm6TSINDqoVN2ExATZAruFyJEIjWTvBXjNAxl3LF/434emHg4ihg
PBecQOB9Ma+7+vdaXVrFxOSwy3Gnc7PFxbCmm+we/MabaDd68d0gCRPZc/VgjvUHgCgfauGcWVGv
3ppLfEGAcV5Xvh73QSuXAD7N1EEbsvZAfT00JK1itmgrxkKslRmFURRR/xquxW7IHGqJqiNolpXi
hotwLTvt3liwRUUrb4AOMLoL3Xa0W0KC3FUOsuqZ5cK/+wJ+WE+3dsB5aAZiM5rMJ5ZBMUO4gMLw
ovg54CwywRigmHGOIzfv+d/a4OBRIAPBIJKQ/U/6wxcA97Iuo70JNK0HmAdihhDLju+3tdWV7pl3
mBEMV3DwEcrF1eMoVCpsKYlkg/rkGPTVvTbmnaDhO1ekVTvxEmh/iki9r/kNGUEZWfI4s3377m/o
jkZFJSJXcR0IooPQCc706vCtcQSbCR2+PMkLwMmlJ+HWFIeMIkB/kb1L6QyTi1KDTawXwGVy8B0Q
sAg5ro1+A09ROBTbfr6p6WhhghweLMqC7KD75Co4bVmxnhSHZl9dwFwtM+hs5a6/9p9p6zHAz04q
loluo7o8MrgpNLwbd/L4TsfzQ53lszuD6g46isnvosv0mYoCXNn8Dcvb3PLy2U7CGNM6pCBmuwUY
zdnn6IRzAR9F/ul/M6yv4IaYN4EJdSeswsPUQaAZNuQWOySkc2uvjLlZRTyMEU6248hAlcQE1Bmo
HH4t5Zuy0m85lgmWwU/wfaO47JBEUAPK7IvaA8HcmBQdVW5qHtXxJI+nWnBQFaLdxGu5j4/hfViX
lEJwIoGMwBu+za/yh5WKuTXQFRj4QQ+MD9r9SAretvSNeZRXKANO68oeBH5i0s0q2LSuuBiPxMp/
M0+wcNj0xK8mOw0kFvSDbySM0HL5gvSEQdKC/dhth6/n/qlvLb45huS4iQARVK9FZDoUDiMSLrp1
FO+EO29SyWiH+zSf8IAllZ3BKlgxIOeZuU00dFcn34o8Afie74HGj9gZvrj7uUm4fJG9DQv+Me8W
OQz1YCXcMWEuBJvvkk+wlv/NKwgivsLFXNMN2ob/zQgaAh477L+alP/l8/9YQaSJxY+dmNifyIow
2Zv/WEGkf6hTWaIBVt+S1N/v+mPioP+DGTMrmq4wq9B/YwH/WEF4FwFDMHxA/SY8tfyfrCDUAvyr
Sfkv9/13HONPOe5IzayQIIC5qHToOHPlkJcTZotDMiHlDgf9pcReHyDG3FVkQXxZbpJtw+O44OLF
dY75XZy7Q/o1MmH7qiN3MA+pvI/u8WJSrmUv/iwxurJn1dwXp/Yx/whx49TtXeCCHHl2yEUCrF+7
1frExkf/tLBblOwoY4+Y1oCFqpvn8tqMyGnRlAvTEtgrjAR2ji6Xcf8O7oY91UuzM7jJOFXQU6fZ
LcZMNrfMHjh9pzRgHJ/jjAVjCU5lHX8URLyXypf4U6zkzyBEwH8hMe8qT0SXGGBrwcQEkgwHyuHU
o+z4vCvBL59x4FoC1jwvL9IFF6JsG+XWfwB3YRxhrdszk2dgcm7WuQUxSex/wT7bU67DBR/aftUt
SnWRmyTY0S8isFclAiwIOQhmmsdh6C69W2MFc4xvaolYeoVKaBdIxbjGWY9GdPip+Cwk9EtGZEZV
WPvV/OAGXKgO8clFvAqdeJt61ukJdRf9kYY4dQ7VCBL2NA0Q58ascQac3tNbHzDkQO/Qe8mqDQJ7
YN3VAWGbXuM0jr9t3WSDR9bLmd1MRYGTPbtzWKl7mKw8E9Q5yFAndgowQBCx3qot50la16bV0o7c
13aZuPBC5pWHOWovfGUuyvard0bBLj7iFQqOK62fK5yEi8pLkeaT3xS+PfEb7vMXqcv5/styjYXl
luj3/Aei+vdnLZIzRtV94LbvlhN7xsTg1XiDrrx35X3avejLdn2y4DVh2F3Ao7HJ/WyCZe0+dyDE
ljIE5dwV3o2v6q3wfNVuGTfYxs4q5/mXfqi/0LtM7WBGOxhJPM9Z2llnmUOUa+1EnR8wdOrvbCgr
V2MfXoNlfuv3/FAxs2/ILW0HT1qSTPT8eYWym3h0936Ju2aVfbNSAHUcD88v7aLhVs/BSWMVfj1e
D6CSZ9kTV9nmuYMe6/qeuaqX3Y5Si6tkUzd56JcpbX/dW+Ty7dvCDtbZPpgXO+Mmr7KlumJcxfgp
Y+Ih0anMOAXeUB/Y2K4DtoQeBucP5jPLjPVLgng52uZDcxUioyARZZza7by7mquJ1q6vrG/Jfe2K
T2z7ZeA0mWfQ4ES+xZ3w7QXm91nJOK7ZcY9W+T7Zv2BlHcBbsYsxduSXsCVoIptEJ3gX7883aHHn
XLA7L6rnwQ3NDiv9JbqpW9FrwPcQFe3X1lnbm1sBItHMBBl90E+Ef6MIF78tXKwNMQeDelcaghF/
YVq66Vfwg/iae/mTVhGsIgau1YtAvNCa9zHetkXr/6jCGlE6OEItll+LeM/ajqQBRQg7CAA1Fsxp
NX3NWeVrrBvszOI5p9+ksREQkx8lso178DOqxJrWVfPgzOplVwwQqw1Muw8g0HvtiJS8q6/Rie3J
aljmq8KFh3QITtWyWM4Ur6FoKYfwcxMWole70aZbYWMnSTk8ugcMfheHnC2IYPTOyl4/ptfxljAR
DS7M5i7Wrflk4Mivnvq7FRqg/CBTwU+he+ThbPwuHuaHslfOcbYcudmGPNjzrPEjbF02FS8U1K46
tAdyynPtYCDixB/CUM5kccVZVwgGRrV3CqG+Gi4qsjipn0pGZmuTIv8Lzd3iLzb6p0KY1b8FH81F
XreMNYVl+AX3dzDUhRa+wOgQ022p+yagxqNXMZ3xU4xEzbxBuB7eKsKf7eSP3OfKZ1xQYttgiR2g
lfYcBZhTYXlxhMDLufqn1lrBeHTkUsOVEC5Qmh/MkqcUiQpVhqNgvGVcSqLKkRgDZv5CDVy1cTUc
fiMluDqMSLzR01jSpFM+ceWqg8n0bVnPrQa+MA+/peby25//fPiKV/ItYayinPtpE70hSMCPRuby
nfo5SNlbN/06RubiCd/H39ZPkUn7gqwDC4HBELy3deRlmBZM8zp9hy3KkL8Sak5KTye8ru6qOLcz
quLGiuJfJyUuaCXFrGbbDrQLhL/8+sr9ZK7SENucs/jRiT9hxQUi+376i7HFn2X2h2QtDK/d+NL2
arDOXg1B5mVQvDz8XP5MNYn61yEkI4Ye8ZPVeVuVi3GQ12APKaZXdYpgG4OdMHPRWycWU6ljbJGj
iX08RBHwqrxWGQwCVEz9xasDmp0jXZCBC/aDdRrbiMfZ30SYdRrM+L7cnazqIIlzCjzWeueJcYXT
H3hhHG9jFCsgj7XyQcUMPz/GI6FH0pvHF27TCkJY/cMj6TFr8Y2V9KN/RSterbaIjVmhZr2CZLhN
tsQXF8WaTcDiOSfbyGFDm+NC8yYXKXhHj9Ndt/DDOy/THHMDmMoXNjq7zN08dmJ1L+KRMCNOf9D6
KVBjbFJtBrvifNMsqwuG5l/SVflUGAzqHOwOuku+cBbNzgwVHQwI9L8hWtFy+f6c6ifpgl8xgPuc
zh2vZb9SW1y39andpd/jxwtRMuKKB3RdYqvUEZsP018vfjrJc9x2prpCKlCoNCB6cig31WNqm4DZ
R3IKiB4TaDqC6SB12MlQ1xDQUsBcF8mfwyYju34zApsfmtl4AlNv++fwwsAhOMXLanIic+WArudv
xOVwMKqdfK/X6P1NwqhVkQ+j1q8S+ZD37x1fYf7C0qsuXu+V5BTgxI7NFyBwh6EbR4AQOI2nT9Mk
2yjskYRrNMMQP0FRXay+EH7XFwIMu2YH/nWc10tC+YymNTidjZM+z6106uprm24M2RmIvkoyxEmm
HVDey+xjZJJELqi4K8QIGtDGIeiscn5ObVoy5ggRd4FaAX7u3QILGnC0qWQsmv+a+FME34Q834xS
da9bf6tdy2MGr+9Q+ahwtgXVSgdUSWmPvEAxjt2WrAFpjGKRa79rwNOTJa0101EVXpeXiksr2TiO
8S01cfbQuSbs4lY7qKNtfDKImc541iPxr3WwUH3yvcs2f2vzTdqHMyqPFOak5j2lcAX3cuEYvZcs
Ife4/f/h7sy2VNWydf0q5wXcjbo4l1Ij1oYa3tCMChBERBDw6c/HzMydK2fmWavt291WzDVjRmiI
BIzR+9//giS+OfNQKYlgP0A3Q7A2w3yVO5sMADyLbsh0EAGtH43zcJmeurJOoqEt7YqOftcghCkh
dFU43hFIRfTRqwtmeVgSOB1mBlF8Ocm5JYOC6BAYehx9YzdBkACEcXeHz+HzzjTvIjnSzcUKFhPT
vvrlDemNAMVC0x3iiOdGdIPgYx8m83hZLLJVF+FMx7k0v/u5AEyKrMWD0M2c+YJqf/YkhKXFEdkz
lvJaXhNSkUTtWBFTKm00SvPYNjpu6uhOxAfiHuZeTMreklNDPmJx0HbKriE4ZKn0bjzGniDVueUu
XENRt56hjNn3sm2taj9ZX3dS/iZj0mbV6OWiK5oWEJDRUhGZr91fiLm1JN3BJDMznBKCIgzvp2N8
FR+Xj+G9xcuk9AU4dZZ4whLPlWa6hhEkuzkal+tWIKAY1Ih8gpO5SradBCflspI+iNdwH0Q+eDQl
+Buhb0x5GuGbDNa99NTMn2sJOQMz6yHAdw2KVDuWx+TdSrZC7Xw7pyQYgo3BtqLCwgoatv+J9G8s
+2qoBpKrezJkKCbajo6y5+Uo0G4UqyN8e/Rpth+7apPOsmPMGjj4ZpB6+P97GLGManIrDboQaxRM
IT/rIwLGNiSnlyzNx4oc0AW/tv6E75QbO4RNTElQPZYRzorkpxoncQurwKfGeX5XrE9scTa+mD3U
eYJo0R5NfFas+ww79DpbPXw9KFhYr+yhhB2mYTdrZ3qgLG4Uc3Zig1TDloB94NU/KRrGu43npRii
IcKpOcMOc1pt7u8TljJPDn7dt9/chzglm4k/YfopxHb3+oxjy9ikb5Nde7N1aYuE7Er8YBmKMGKn
+tf1o0JMlrnMF9J+XXZBssuDGjLFJ3sVZNd4O7jGJz6z8F4ixCTk0kIkwANcx+Z2Qp6lbD1WJaKm
+o5V7rSY64EaqJTXT1eh5VnefRWcTMYbCdNEPEg0Xny6xrzPwlsddKrDASTS/OatAxah9h9DbFNP
Z56chlwOREio4W3FsEJzx19rvxed5xrDAFQGxMjVHjTkc7XB2qUSffbUkmYkD1DwwCeAMso+FYo/
YkfHiGvlwCXDy1GgYwqK78aXgdoIsMh5M79JmJzLb5ngVsyl8S5F3E9IhRleyPnExuwD/0QAvAqD
Qfrd95u5zfxJrU5xoIdtayDmZ7Bd4+4pipEBBwVsVyrWseqruVfjC0CdogKJPUC45PosYNbZ6P7j
QovIjSiIDMowqVZWsUCKPdoz87UU45c1Ieun5m20HYLPJBRaNM0W9daQvsPP1rPV7d5YT2+4OxIF
MFmumddV8NocTQsTI6TVf7EwyOenvm8aexL/SDjZYCGJYzjrp2Iatm5+G5Kf3erp/2IoCi07OgiE
EFj8KX9NftUZ5v4LFPXvz/8HFIUoXlclACedwcS/OAoawn+ZJuxXjObGSLRfYRH/gKLU/wJjEshe
wxVkVMz/C/kV3QZmV6grDEUnaPJ/BEXpyr/Nqf/12LXfphk6SYQPOUMvj8H/fUws8eLYYWSXt5kl
wkYTdW6t9PZ+mdy40h/H10Wco1XAsB4e1rPB6+6+7ujmrsUjQEZsYgHIXxrcDwP9WBqfJ0s85Nu1
kj8x5+slT5sjsd8IZ/LfD+2YVQbPQunsOt1o6/ZcY6HLj3g0sNMxqk86KjtUeKTC4Pt2E2dCm63u
hUzmtOXnzUyTyKLJ7QYN+oVtGD5KWls9JBEdWD3Dg9mBsrEZzib7jHhSsNixYmWnKTudIpUQMwrS
hVSgpDprHBlSYxkTN2nepUdNeX8Wb90DHv7mFd34Q/jVKqFDymZ98JhCE/SQEH+2p/RT62F2Wsp3
fLNI7sLk776GiHMiGmHWzSE+YrtsElDVB0s8lhcYABOY1eAVSqNPMJoHEdgTrCec22wD/XXAD5jZ
vpNsiEYqxhHNPNlMliwy+BFAiTVvy6s2fewTIo1QUC8YCA14NZMvdmLs0zYblN1VlO6wKE0WWemh
BYXcZqvm2BXyu5kMC3TwNwrbWvcRpz9RKtAt+qLiZPdfWbT5uVSm20yHKHuz+JTufFC9DP4QZLTs
9VldP4bMpVsfDuXgCeYuzckoex9ufiZs2KL60JzjG37ZX/JwaLzyp4kd4R5UxEBhx1dewpfgxNA9
W7AIUgj2twUkpj6SnOr9uRxOwhxRyLDo2HiRoFNh7GvChrmobMWWyGAfh2TZqTUiEp/v9zkfsPEg
DkzwPZo2uJNT8rjiCdOm2Ne2L6gT+8vZkRCje8LgDkwA3rspRTmDgJw6EkXNFIbWJ9Vutzbgtbkz
uXQz9KupW9l3pj4TC8mgMgIWqQPGj42uvsZS0ryQEWQm3x2C6XzTlog5Ta/bSKQ+TQjHHnCKfbkG
ZDvotNVOYDOSvKQEh4NGhiixYh0uYDpyzAZbeMo4gPuBHrEGO+q3Nw5dtORukVwsU4xuOF898X3A
S9Hg3aJ+2VSMHJF/1vhH+QU00ImGcgYMZ9Z7UA8Uilanum0nCGaJMUHNi6CVDTAv3hQJ/YajEhcm
r5veZs4EH+1pQXTIZYzcrYkWcA+WpKcvBdSsG/hb3UeyZd9KALQ0/4UEg4Yono0bjiOngVD5Akrj
q00rippFpChLo8dgDSQh0g1AOcM8jMz2eDq2bkUS4kYsQDTTpwQ6KbjFv8MJZ7OFqhbJUbfooAOa
thbgeAOoCGYLBgnQueg2Ahs7mkdx2m+FuYhh2Uz1n1vhjWiX8Yb7gOkrfKtIjSa2xAxmWW/rrYS/
x1uJZzZG7SH7cFI4Qm5DRUZbUtqT2jOeS0p8UkIM4mBCAay6tOllM1/qLVw/fX4iDltT+F3FCHSn
n7e5Ghmk2TVfuQ93Dg39O6vJK5Ld20bYg08YP6gGuv3jBbaL0h6a8IKVTSlgsV9W6Zfyk35xbfQR
+3+vcgYdQhMlsGJOa81k7+WI0q9USaF0aPlQTcWh7qeUelO+bfxkUJqPktVDHLpN3WEPXbGeJ6iB
4enalFiCf8WZg6OA9vvrMQyCQb6ulCRToATsSI7YVwSDox+pB/ZkuMNu6/bmEXO8TUGSY3cmOJV1
CvJD8TV5BKRgEn9IpgMY/Ndj0+/IECQ5sJ8aXC2EEwLf99Mxy0U2ppzKvGBtzJ5wv2+heRigwhqr
GutNMNJXVLrSN4/Wcvu+5oQ34ROe9ZTBAyjnCY9Z7ntSIBzS2YSVsAL8wCwP3hPjCsFS7IJYOXV6
eI1mHvQix3RwHglKJVpEzdfn/LN1zcHviQKHwUonvO0Jr9Gtqnb5pHnNI2mZYVRBO7w9kLRH1FyD
KyxZjHQfYkTA3AOknwhjZM8IiYMcvDEL6ByZWedBHnQuQ8W9vk528F1HLfqtpokcv4fUO4L+S0jd
EtelpTL9fLix22+gZNd+DZmTPklf6JvGNxfKO8Ni0O1SC7M3SDItZHvQWo6K1QMG7jUJW7yjTuYY
daKjqJ74PQpx3P4es6fhisQurQaIVTdXW2VJCGBWwnuFmG81M4bgZTFHDcLypkcQR6sDT8RBl3ia
i10fXvQDKUFts+4ZcE+uYjLl3OQbNrpRktm2l5FX5ZeZKgf8zBY9YvbJd0uf7hZnJwHw+0EmHhvN
0ghuz/nYIHaW9s4vQY6tMUWoAoxMwjvCsNnwdAbF3nBk4NM0xOaGYaozRjHwtOw7e3v6zaEU+bQ5
8MzuLDaORrmbWS5/TlzFD9TNU9klAsi0UDu8LDdj04R9UT4tYf+rSHFwp+nODTLOkDsljT3x5cLG
QrquMi7BIapcCXseM+frV+hZwXAuv4Yzr8OwjI8xjsYI+eeLxiDiR/RjN+zyyZWboY/MGYYnC9QO
5Yha38JeDCXkyTp2MLDWd6/dQCoAWXHT2qVjIhqeNvQDaxsEKY+NUTgmES8e4CzIBcK5FVHwH0Au
b5OggjqbbOMNwXFk8yBo3wmbR9iGEER8MRCjZEY2p8NkjbKGHRiGnk3Yk9typhmrj1ueGOaPZZVi
IDOlcCqcfq3NJiGAG9JJtkEpkAJhpX0l8+Yw5kaSLgg1T5xiKB/mjUe4s/Kc3T5VnE6c2GW3TQ9k
2Xzqju7Ufga4BVZK4vLHeNnC7jg0M/WKLAViwHfzATKcvZmL3DNs02GVsXQn4wZ9hi+vc7PAnN9l
FEI+Kr9T7D/c0lfsxPvbD2bXYmVvZtwIkKm4fsszv32uIInnp+/Ge86o4Jtwi7fsdJ+//Iubn8QD
jIn5a8oAUSVZ5e2eY2zPDAuXHe8+T7cJs71xTpe6V4UoEbV7sDj5E6xHSOeAF4JtPQ0qcWMjdZEx
Dl8n1+FKho8R1L5hDysFOAmS70x8nHt5fi0tmV+b7JoWnmeDvCoHG2BkQjvFJC74HPBUvOh0toRB
AQRWvhF1gCacC3lRHGCWNMpcZ/zQWZ1qCZNA0KLab10gE81uGD7ucj7RHY34Iq/2Gz/3Jg5phv6Y
gjLm4lLvhZXjjGuLMRWwbdC9FpHJKlndRv5FvKzO99E80xPctl4jqCwWyCMZcpp85apt7nkUN6GA
OoTUUcHFcMP06j2sD1Lhx0qe6ujyNuFyQfqxBP8hdlHBGUm2nPJlvZPDiJHDhSfKP5gjwJ7OvuJj
TJGxX616EkLbI5lrW4Qt+C/I3vCJxR7erVvQ/5vEkvmwcbalPJjfbXQnaR4S/PKlR+oOe6iAFLXa
IrSXWoaEDUY4yWoyFwcLpCsiEnWYuErjVV0gNZ56v1k19dltqqHuv7xp5TI33q7sTbf3rA5i6g3A
sXUMK+j1MNCmMe9mtrEd8Jm5W8IROEA0EUm4ZDQUWEqZU6V2tK8r1xmwNUidOW2EIKmD6uqdt29v
TBusx46w0WODweYZ5UuSRzdpOhI9ukCOKbYAt4AMcTe8+cyv+JywV8Uvc09TAhEFTbHWaUeYd93h
1JDfyTybR1dpeG9mZerzKDgv1bcAZZxBGJFBRRoOZMOwK6OmIvGVTc67MaG2L/P7QQZiY3lVvMcs
Uee5FqayV4ER2ESkXPONeA55ExIYfXZxxM3Q4pk41Y7gG2XpVFRRxB6I4H/5YTA+nvhcN4D5xBhM
S2v8LwH/x0kBtAm2ChjYYJKgfHxgc5ismsRd1BsRnQ6WZQc8XMjLxZssWcWvbbN4WeIeAtPTOvNF
EzpOZguK1SzATMn3ZXi5ECE1iQ702lVhwmjqIjMsNhV4Tg78+ct8BtLS+B/y3aiNGAW0XoM8eorB
CIyppvTe5ZQZpco4cqUwBcVedv1gxL1QgcBQ0YAHPQKFaEsNDEq1RMdw32SnX3TLHmQsmQIszvir
+3qxFDBmQEniDwFsY8H9lYAqRUj0LrM6ZBzhYGthEwCCzT0sVOxS8BUyKfu7ANd5klLV3i6woGXB
eL+vwMisMUB1fM591SyqDfMMzRVs/sBXRo2Inkz0Jz+L25eG9klzGaHs01lN8ftcGH6Jfqp0Hktl
JiPtIsjitsTlsDop2Vt6TlDJyeRuT6EbuxwwaSiZo6hOj/POorx50MAXULne60Xqh7w+Q86LA4vb
vW6lw6jZmqzHRYKkYcc45qvmTGLMlOOLp5bOzYnKJrNvKyHinc3GyJ7SKRxjBmjkJ8dEC7BW73Ny
aQj+eXpPb4zb+PUSs2bzWOU4+6KfqTdNaXOG5LOaWWGv7m68X1ra15gui+kRT3CZdrj3pXEowqtb
hCIWODo2IaqF0edy2xHawQ5K444Kv5+SXIzRAKzvb1mZ+g9CtWY9riAvXGMkKzfCIpT8Oge8XqGm
SJC8sMOImxclIVaP/PsqWel0W3AWatxBSEaZjqhrPP5yGUT9r5Z1g+6ouoAlo6jAs/orS1t8O/4d
2frt+f9EtlBKyJIgixKyjn/wq8C7DBIwVFEQ4F+N8NQfFN2iOh4EWBdScxQWf1R0C2SVSuBdmmCO
9pD/A4cPEfzsd0H3v7zrX7LyPzJ0oXf116v4FKiZEW99V2q7zq97qlpQ+sfeuG6fws/j61HYL+p8
yvuLVROcRW37UYcv+LTfJWZkSSiyleM4NUtPRWfRu1efz4ujET2j06GhTWLqTaqfVwsuogeRBMhs
1g5T1B1zKAToxwlrlBhrvCvWsE+/Hmf1iLz65R4Fa7KN1+kvbTMPGmcYOBpN2z1PAsFR8XOAzgJv
VUAjhYIR1gdwu4iftvWK/bqbViSB6xJEL+i8AmOLLDSZr5pL2L8KFbHZXZxeihpmVuoVeWDlSYBi
R1r3wTryQoy+LNMIiFawRMN/5hut2MvSBttqQuRf8j6nVReJwYZaCtUqlt6VySGt55DlK9VpK7Yp
f5RnUQt/twf9HXifj9iZQCfurP5irzs8qmIL7sgXzh1qhXvdNP8YiE3mA3cKV4JlP045kw/0cijJ
mO2BTU3vuBCG1bHD1hf+tAlIbxHg2di3HzlxxAnj0IZqGK18UTOg8PrPsvertUL8D6ZMOPd6dPJM
eoSgNAKjX5pVH96TnVB93oclHxDtZkDr/Wfy8otIANcvLOast2kXqtsJGUSxg89gdcQEGQelmjge
cScur7HDwrQkIUTcilxCP8L6+gOJAb/B+8+QgtCD+sNtQIlgy5/5mV8xQ1HE9Q8CS0FoIOygqd+N
Yu9sOiebHqk47B68OpNNjTByd99DmM7P4lH+TBbXfbLQ8aN84cOob+PTEEqk3qtbdSusMeZnO8iC
WYMNnHVl1O3kP4X+1kC29rXTVZ0BwjGxbSyJBwNlJjYnUeX4jly++0dqKeuBU0wJg8ryPmI1nMV8
j22jBHALpXD/okLNQy7iXJgXAfAglzcOmYmjj2NeVG+cMS7hY8/ESzTPwIUYVR57V6aYeyLTLdxc
m1WY3jkd/pHZG/cC6OJdZ7Ow1drHAFNfJueqBdCaznFhLlqsJTlImDRwQBDVwMjhq7zQ9uneHfSz
RPv9iL+QBYwHPFBVyHW7ZLr5ruz2DaOBV6R919InoqORfqWFalSmi346okT+5Ore0XITAHBGdJTN
8pqMPEKlVi2s+9oqZUh6FwCvKWwS8K5u0QcuuMYdURXFMfw/Rv9ggvl0OcwnH81WK1bgFSBNw1z6
rri5v1HZCja3aI56sFu146AYIFhatye+WDGjkl3Vl8s5kPAtDaj6Hl57Ak/qg1vYvTwe5F4Lj3+2
+K+iGcRidqt9P1HgJ1YlO8VnyflSua0WaLQF0+kb6xZHHLe2Vd4mBzUHoj88JxQbU4nJE4ql3IGv
D9cLmywUwqh01xNKrQ+NIKoTyvju+5UvL2BjtEQnjQerAX3l/bnke3ci6xlxvT08krROQbW9ruUZ
0qLrulyyjEA1U22QLh44v9gUvnxpQqaV9UCND70hnxJzsL5sXwfIMYcXYqK3ywQq6+I1K7nr74NX
mC4aguzEoyFJ3N/wNp29PsYOryCgl+M/3OcZTrkL9ebfFd41tRslHjQNqCwnlwdWLpGH+VQ+tPN2
rs6qpSt8g/iVbmEH6gy2JmzF+6md07mf8BQAVTqJH5JK0WJna9O7BVdCSm9XVKIZBZLpOY8Il7cV
bPhsR21JgmZnRyM/XQ7v/E0lJUfKp7k213lgri+Qz/ODon7iENn8AP+Y6yjjDp/SiD8KV4VbCQrP
Gn7UlulZXZOb+StYE8f+SCdR83G8H9XT+Oe1JiEnlMnmPNw/r0c6AbpxeviiXLS9+6JBHFNb73YS
wWkonAe+tyAYpyYclsMyu+2SaAABJZyCEPsqC1QhNAhNjMYfOiz5wSfu7jn5pmthOY2h3CHADwjG
xLwWxuy0WicuaBFAnX+RaNAu9jdpffQZa5K6U/9BuF/h1G/0CE7qG0eFyXcV5u5waGdqMCaWIaMq
j1g/3mwkbTJOO0gDqAjHQhRCC3ajUwLg8KL0crine60LH2CTYrJ8Aqsms7YGR4QuWXgSMbfPQADR
Rv2ImyyOVHYR9G4B87VzmkgLcaRwn4xfr9STI0Ho4sBkhq3jpYJPw0pLbBNZa3Xkk97tytEtdj8L
NhyYh/YFeCGt1EUyz+b6AtWFtfnGpdxSpsr0EL0siJOMl8+A8RSijK89Smj+oxq36U7pqH6V+NBQ
6C1YU6nHawuVtj1MMwQB9E0edJmvK+ZRBGKkXqc6L7B4DLBSxjGNM4nJkuSXBDNhEhoiLhFU1m0x
nxR+1/jiA6yg8ksYylTlDxUgbhS+0/3WNyfNgxfs4snHQwMai9dSZas496a40VDOYnsp31Yx4y+U
izPCJwAs2x4qpha1cE+FmQ7USSm+N7Ac9VvmFciHVo9jJkXqGkGfeAlQo4QQuXnHwiFZ0nPGG0EJ
cDCFn6Oc9Qkc4CXTu/iz318ee8ALTUbtYhsIkW5hbjiivLxnzjPt7ecErsjDNxTOENBRTbBFJ9lJ
hz6nftilHPbsRC2SvLpWQ5n4W/IcEa9aN25lkpLpcr6fnMEpCBq0au099wLQREjB5WLSfFD8rAhA
ARDNMVhDeo0W6usubdF5IYY6CVcw02J2qyOQPuFmdV1hqa52htYonXvUg1dH9EyN7EQMvkYf1t4Z
mAuqQIxuK02fNGotpqrcsuYJVWrt929XN+NOYpJjNd/SQZgx7K/fcEXcIhhPnapzqnVBv4nEEsh1
U2MtYeZ0uYbhE9YpYAwJfBEVEHkWssnIzR5IhBYdGMw9CRxYZC3qm12yzk6TOdci5Hg4QJYSgLSt
GEiBUwmrWp8m1nOB9cJZtS4+JjkLGSuFc7tqNiDF2xYPSsgP5QkHhnyLvSM7lbYqIdGqywk7fWVD
pQWlAMwld2tOnO/wKWDx2f+oBLIWGzgcGtwuAqoZhlZLE8CkHuVMIMQTIbjtWBx3mKYS5y2YHojP
kwBTEkbacMzyIi6UoVGefEhgIlhKcLcxOJIxTO22wDUKmxi7N1vkCl7cu2bnVsvwCGsCbD/hVkkU
XLTvjyhZGdiEOuM6e49YSPsfVGEdGfcNtFm8v3+6Q+b+pGvhMPhobrjthJmY+tel9lGdkioYJsw7
CZZxMJSMhakJiS/c0k3Tg8+eL09HJBXWI3JByVYjwUUI5GYa0QJO0+BF/bQJToHyqi1YsDhDwqyD
i4PowSiR7CRLo12Ae9Qu66gnvwIC4oH50UcAMPCjTsqhx+07/19MmTDp8VBaEpFI/yUgrPxT/SdS
lt/UO//h+X9vLHX1vzTYGMrfqQ9jN/iP7nL8FgFgdJFkgdGr/mt3SUcp4iUmkxIm8r8/dpeGgAWB
ThzC3+VA/4P2cmyZ/8UtjCMfX4UfJhF0oGi/uYXdyxjmxpXhIBX8jC5kp+LulW9gjr1s5J/nl4ut
VijvjDdlgenXZHo/NQaORqghjR14DI2eSxiu2/mgm5Z07DeTtQ4O7TnC7rJo32l1NoQhB5gP6t4o
/UuYKDArfC+sJzTNMVcU8lj4CgkHs7qP+3v4dxXZZ/9/k+/b6m9hCf+nbK+rW1Y2BEdK+u+kkF+/
HQGrhNG3Da3Ub6QQyXyJRa9lGWHZm87J/aedBmgARjb8cqrs4lU1i93qwIhOnanHIrpuel9axavk
OZ1uuvn9TfQ9Ur2m5Yxg+w/c3Ne3b+GYbstVNiu2whZ3cYDREM4yP5yuN9vXnwPW92FyEu1id6N9
HYlVJBFsGZrsucvRZpRHJZTmCtqPYlUyJI5Xw0II9PmVbNgd5OhroNl4CGk2VD/NegL0WVdczIRN
Ym/37ea61jf4yR82TnHWHaQqq4TWfZpB6ZQjTMv3Kd1/vkKnuJQj9ShHUtCOlIt2cf+mDZnns8dC
RReTryeWuWgZ34F19Q6sadmJt5qfnkqWog36Uq8JifB11I25Tj+YHlBP4QM0WoJPy4Xw1cTWC/gU
omlqwyg4d6tmbwB5mT/P8LaD++h1M3U1iUpCyqzXl+ZJi6aFddsTa5/N5UUeKEdojRtAStDVePuJ
/ZINpA8Q7lDfMeQl/5lwBXH5dOWv9kMAY/9mr3jtO3uUjc5+2q2GL47kXj+v29fy+Yk+GR3WmaGE
kywriJDZ2XBMrL6l2fUQv0kh79xOXHWF4vJTc6RZCZTHdvpytrZwynG92aPR1/+2HP5/L8NRAfj7
naYCI/33VfjbnZap0vVSiGnm0xNK8rqSolYI0aXURjRUDqKYe+MW6SIdHf4BTdV1CRZQTpl7asY+
b9doihmb1/51Ic6093tj11hEU2FpsCQ8HaazHMo3r1YPvYwZMsbzAsTwJcRKLcI44dKu+Umg0883
Q7I8+dToa9LDaUbesb0376vq4V4A4g0Yf+A3kBiM5aRfyfFPSuSHuX8Azij6+g/r5n+6NYW/OCe/
xZtIpqQW3Z07E8l5HGq4z+khQ6snm+7gdnMT4osyU2tL3BiyZRiuXjI+QHxj4XWjrv7iYP7iFyT9
7nGiTa7VTeJgBGMxua/l1FFjzGWnJpL33ktMF4eL+LYCaxpKm8DXR/7RPPd3jRwF9MHH22P90qBw
hI0lv8sT78+PThb+YhWTflvF2txo83vBSg2pecFa1uIal35mDj3nbEC+hQru9FzdN3j4IFdYS062
eCxo77u39lzs8Cfcu1mIpBHKRXaWbZCzyTLzh5/HT42YSHBwobXzBVAR7KrHQkA3kS0ZAW8ZEt1G
wjKbAE5ZJ/ygyHTu3dqV1kLYo8Mf1sjR/Mnutu/WxdslyhakQK/QAr4VQfJx8QaPJsq9nslXnHcz
8wskZKU8kQRoTvEWnxGXkRoToLtbJGs1InPalTfiAjjvFjQhGixfo/YyvjTE51mUHnLvWaASh+sz
xUXfVnZ0G4nzYGbKYCGoD7UvBE9fAU3fP0NtKWEJb1rPWRYNsBfkxdiTYHLnTOZScKVlTd5eIdgd
E+ld79xWzAjmOQOOdDPxrrsbres0Y1tTRz9/kMsjk5tqL0Hosp+nm52GLDw0nzaDxjvJ9o4YMiZs
HGnZW32on4wI6ebs6gnz+wJIYWwOsnW9pP76LmcP9xYhFwNjhaQ88GwM7E2c3bXPVrJVunrD7X8m
8zGdHjbhFsIiDPrIWCURk4SnZYw6gS2J7yT+TuXVzIygRqPw4Xw/ZqRSdjMxKOcSMsyRcQD1Tp29
di/QSmmebXQiZ9nZkUIlhwzAxb7PcIExIzlQ5j0z3Q092nvJ/Kl6e/jazHwnU1MZ/dkLy9z9+ZVt
/Of7jpQ64Hdqod8zjh6yUMeTitlHqmCvYAtQpDAzvK9g1eTDYnKzVfo11jSj0wGIgkdLRoVHu6xq
7qtGEmEpL6/GMy1ePFVPUlb9Ro9X2AYC6dxrpATkJC3KcoZy5Aa6HB8I/bnl2NCNbAwu5sKNwcFf
DhP4Fraa4SKiSh7+faVBSEv9GFbXvMUPr/RFlLE488dHnJlXDXxMsAOrUFcaSe4kgN4j7HCu9VZX
7VpwUAxC3KzLZSHO+m6NtdblcZJxTsU3ubYRvuVDhKLpdfMg4v35Gf03T4+/FTz/fUbHavWPE4NU
S9NkuHBGhZf/LC2jsiDBFBp6QQd77oZZ/KL3JKb8tzEEiogb812KOAwGA5q4JEWo6UOAVQJ5HjRF
tNLyilBVdZPPQOZvbwi2xrAKttStcJl1+GM+rWviXTNv1GI0XpY6TB5vE3xkDzQqGHP8+fsTx63y
j6lYf3t/zGNwxjJkU/ltpcYhqGz0jPf3MpcGbv0baZVNTqNTTuBgszbm0FupETzKgHSBP39t+T8u
w/9sFczfXjs1U6kqFCP1scrLSOAo5mwR8ZotS7BEck5MHHO5GlPmePcAMBFdFfuqTCBERexpqLCD
YbBLAyg5KlkJil2a0wRksfWv20z4qzP1HzfYPxztb5vGq626tq852hYuT+KNu9nd629jYEnTWwOH
fLH//ARJf/WS4+3++c9Ud0ZsQneX9dTnXkbqdNepo5emth8W3FtmjSh01gMwX9gD8BhcPi82APtr
i/kjdtjvf34w/6G7+WNfZ/5Wc4mQz9VO41iaeNlKayDiLIsm4rpso0dsE8735y+n/OdW4w/nGyOh
P775WzeJ4+vDBHaE/pJGsvJ26TA2Y+lhwA3PWwXC1m9LjZlU28u4x6NcMDxlCJ5EQx478FyigCvQ
4mrKEv1iup8jcuyxFJ9mF3ciAa0edZooBHHaVCQdsdjGP0Piq5T+12kNXlC6EzRFAKEYqqazZ7a5
Q11OLEVa9TQaSaDobqx4+RH5jkHGTbyC8zqZ2Ex5WggDFcrNdWmcLozGNWT6MjwrLVTUw2vYlzjd
bhJtCk273smuUeFRc7qSkaTsa2b0eM0we9FgUpDLvs3WDXBNAmdZQGCIqajXRYQ1tnYXo12T5+Zc
ec8DFveKt/kgYgpfEbd6WOQWMO97aKth4meElqne403ZiTPaqyDHM2gbL41PJXi8mcyUtDWzHxjl
2Rk/SAAnIh8h6WM4s2/dZJ0p08ki8VnOMoZo9F9rBHtIkdrx1EqOQmUy8aunO4mtLPuCxHRPLHE3
Do/STdKCe7q1GU5UJl3hi1GiLC5V3jVwDjvVvKgiIUlHy2OEvIxiCCGWePGa4q/22s5HIcFQbZ5W
dvHcixW5tndk4mipyvVVd5NurVyXRWX/SoHyBBAlWhZySVQQJXIB9HiWdnuJJu26msSo3lPYSNqq
Ut+QyJV3T6mDDBPYZHMtzzB/IfhDCByQj6KmWYKQtrfu4xKvivZLjB+rzLgzyQraNqyH09ASOFct
aRVSbSp1oSRbee6mFXtZFTaXxbV1y4HwgcXwZF1nALeCJvICvzQWKjQG0NqLfxGDCRqyFIql3V9D
uNm55Gsx6eArpVnZxamas8Ag0Z3czrnuiZoLqa9Xlq06cZQ+HEp83+xc3FwQMXMigXebInzAOfzI
yYeZ4CkHpwcxEmtqbOXvmjuwmONAZyMBa55LIn8FVOW4QmTYD0Z8mBOfbDmsjYz6AzGmSc1IMVti
mb1sA1aY2FyNmnyaPRzA4Z0b1TpDw/5twhrCk+nOnOW1SV7RVcD59GC83Hvrx2jAkQP38L00S2ad
RiDLoBMFk0wWc6TIdgdPh5AsdasNm6GPbkAbqpPhJ5qvH/BTKUytQiJeDAJQu0Qrprfv7LiFCl3f
fZDW8VqpR6MLmGu1k30BFE9A7d1LqLDzY8LcADPP2GkqWLQI0qTjc1djfXrxzN4139Xnh6R5cgfR
OqIfUkqSAy30fLTNaW8V2eymBhMzgo3OMlyr+6Rybtc5LrklTiv9EqY9JqDXm83ComBf+PDNhMyr
XfbTV+4dDrDuvBZ9KETEycKHFjCUskhUNY7PnFgQhPqw4bnPiL+GJ1h6TyiHgLDGenJxxU+iWlVl
QcWjppuq9SQUDpWL4uC1H+yCNhOoc1QuoCLPFi98TtB0qb44Jl1gyL74f9yd15LrVpZt/+W+Qxfe
RNzuBxIg6MkkmfYFkRbee3z9HVBJdYwqpFY/KkqV0jlJMpkkuPfaa805Zp1vS3NFkDtoUxHaVr3v
xXVr3KzgPQY+rLsaxMbwL7Z1+a92ip9OomrRdOE4sFHm7atHlPTCCkksW0TCSfLdHh9CBCKc0lMa
T62yAOAXWwdqdlwj4SMLQvpO1SgpGx9J4bCebfjzUvYMldov/+Kp/udGwr/3GOQwP+4xshAOXavx
VImCLK0d710nfYnFuREgAhAlSPtgM5s7OieUD9Kb5u080670i6redeDRik0cfTK55Cr1hlWrfKmI
eZnx3KzPqt9oHSuTG93TDR/IkjvqO/2IzICS1tVpKxSHAUm+ZqtXX993b3nHnAE9JUgCRHZU2ILl
oBJV4ATIW6Ijk+aZF2Ik6jjYoDw0MO7+VV9FmUuYPxSDigYnz4KSZFpzPfJdvZHlnZVSMAKnCi7I
GPTijPWBk4CgLAPl0oLAkZZpdkK7S5KGX605FuiyK7XLsMLi7Q4ytauDzHRKiTlAKsBZwRbSq9c9
yZeW5U5equGqpFiXnD+vFuT/WEp+98zlH5951xVGhdeOuDOCysZFQoPGA/bj79HiWgx3xp0KbT90
2zfplAQOpgaVIxvtod4JRKcliP1/Vy9+95R+qm7F3mgaJeYpicSAEv0JJIJGAogyhBviRvvMp8uf
vwjSX70IP1WotR63BfRNQtVWfeogq2CxE6HFZmvCwXRyuZlQ/MX5iP75X1wzP32EQt0MMrnlh5Lt
45FE2J1UwBK4R7fNZ6MwZJtf46TfVMoR/iH4eqqEiKxqp8btRScqZCK1SeB5my/jM3TqAaADqnQg
0RH6B6oeydHvFIvIDCwW87TG9Vl2cyfjYmLW17gYQ6h0SH0QMCthusPi76MyecTiLssrKXBlz8kz
iiN84Y4QzvDFkHE2YyIwKgVtnHVvbaTE8QLSfU+BtwpJyFspnGxNZxrXqo9QvsA4rLptZHOJ4xCS
dSclplqxPelybAR6umDtaagoHOrbMxl0OdImzU4VxrhELm4kYy+ndvhAYS4QIaHtJ1hSEIwqe0zP
kY/4aInoMRrdfFwSumGdCCpjoiUan0XE2G5BWniAwy13IEKgQuXkzAkITm00Yju+tdrrX54LZ83d
ny4FPy3igSoQ9zyfzWgn1tZTxMr9KkkYQXdFtDJbUMI7HbGvpq1KYN6klo87A81wdK5zG3c3+JRF
COc93AjNRpM3cbDtCtsM95MGNg9IYECq3qaWNuhoYDwJow2VZkAI+6aj96FnTzAUynW95NK5qyeW
u7uGvkuUY+lYa88a+v7kChZWJ+lTurDSWs3h10/T//2hy1z/Ou95z4uxCv2g+emP/33L6Uul/2++
z79v898//pG7/PaQ9mvz+sMfnKwJG0JhP6vx8lm3SfP7cGm+5f/0m7/ZiW9j8flf/6fI6+aVq+fj
8ycxJug6A/KpPsfoIJhkqfkTmjYoaz7EP9iU/3j/38Wc0i9g7YDVQOmWRCJ6uOfvik7pF9SakPQM
sKuqJUtcQt9sygZ534qpQlGZc9341u/EPCZ1ovobpZUJ3u+vyflf+9C/3oH/PI0iXfyni9T84Xnr
v56fv9uvwqhX68LwtbWh4yXQxPKZX2GVm+EHmd5A5SfLsSAr9ejyjMegRthc+AdRIVk29mtwXObC
TA02Y04bGRaCqburBvwlCYnNWav0i4asKlmPAGa0ne4oUAUalppaLC9R0ku4IrjhlGSoJdXAjXNU
FeUmraBUsVJ0qBWk+LVAuiWwLmo4dXEom1HESGaKSZrNuYwV7MvGdFZSfGAZkxgje0kGAnAr3QEe
stRyMHiprHyYGVq0MLYNvGCmuCHFHD+ytrYsPlPaceDUIGSaXacYGxFGClJzlAzvFJbvXTAfbzMG
HIRWjNGTWPTLoOkZXdNeEit74hPVMqecGoLTyOptAjdnoa1ZlhPO99ag3ccNczQJj3as0Tk0clgL
Hspsf5cJ4S2sh3OgsfBWkXY/4OsRkT0q3ibuSEepoHFq8VpA65ozSo/71C3VYTMmjNXQJsjM2uF4
CigvipJRHdwaENeO2Rb7pMdZCCOoU0B1ihxIJeImON2qR50Doi+y2EtH0yCMJkNoRUd6YlLWMXJ7
yyIGVbXOqSMFLyjIX2HFRcC4cyGpDfxQnGJKt+fC5aiLDItoklCEXb2VTJSCAUV3XR/6MWR8F4QE
kgfBuRfV+6Izbqk4ewBoNyV6eR17bDwBYId+TGwr5EcEwLXiDg4MgrzREFYRoDJBSS6hApDF93kP
K7xaKuyoXqRlBS5F8iR6pqP/HEOnTvThPJUNjisS5Lv3rvDWUogxOTPx6uHhYLFFUpEqmJX0Ev+R
fsoQJQzCgGXoxWiNOyPOeoSxFcIGlBgpZ7QkNNa9FDhDmXylVG4C17aEziGqq2Vg7X1pK6E0lFZe
lj1m2XDy0I7kk8pV+ymbb0qFWcpEDSoO7bFJdj5jvND3j3KOIMbKOWQgH5ldiALgMzk5yfgBjb1Y
HUSsqRMxR9aIvkP1T5MeEjY0rQcjXGVtCI38McrjtS4yPDEjfhXIW6BPorblbD5szGJa9QIm+hLz
idSshllp3LR3VTXRQPGY6yY0Pbxua3YQCUydtpg8cZDJQ2gZ7Z2ShlhWUlJvaKYWpcj1NQlOnnAw
DpTMzfT0rvCQR0Z6h4wj/CQh42a2L42i2FKTOCNjp2kKHmQTTiHueCXgqALKHEvm6FaNtRL6J19W
YYphE4XB1eMh8nCEmzMTDItrVBWnmldE8Se3jkHpxfWdKXZ8kpFptclH1id2M6kYMeHyREVygbh2
lMuB7mW8aQPJ1oR4S6aSE2Oik6T2q8JtOSoV9qvoUFT+4p+8yVlYAUQZpwDLvjXPPv5sk8Nk8PMm
94f7/77Jib8oMmIGNjJZ1BgrU1j/vsmJv0ATNyzNgP6qY1CgDvq2ySmzXcEC40HghDzrPb5tcgBs
FRizIDoA1KI5+Rv7nKTOrc7vz2UzWPz3X51//3xM9ayhHSy9m9amNJyqSTgZkfqVyT3nnGIR40c0
pmajaoxgGpUjf1Ls+hylLYeggWFkWTqZh2cG6ukkr5KKoJru3UM9bcQ435Fomlhfw4vaCtsO/YU5
GTepwoYdyew5QFDH8hUpyDKjS180zYuIZkrU6eCwAHFEZAs0xJIOA3xFBt+aBoGoJfbRrNEOjG7G
vDchcF0oSDGtsNhlVev4smyLPXlEXXorKfjFFqMWOtGpF1dGggajYBDSvMXtdMwnkjWt6LHpnjBs
RMUbayzIcJSByXApdOGctzyYb9FzM+ikWHL4kGb1Ww+OxwqQzwLZs81m3OXIo8eyX6kGW04pEJo+
ErPD/D5nd2yGc9+pu36qHxrcvOXou13O9CE5ZUPhVPzyPgbsHOuEFckvvmy+dgWxPRUEOgtCGlOI
UQbMGo3bNpFvdWW9SjqadDX7CklhEExym6NOJpEduFUzrIqWOK8AmocZYqVMco4NXteJ56nCiw+f
eK8TYRO35N1kMmtoDrPB01hUgtTEG0GY5ptsoqvTopdAGLdV+yCMz0YIBNCUHSXFCBzoKwstfZax
c+dG9dTG6rXSJXFl9dI66C1E8D3i6WH7D15NNFEmXnJWqgHUge/zp6sJkJ6fV5M/3v+31YQwY9Mw
ZKIyzX9nV/62mhBAIyqKAdWacJo5sJgT+rfVBOiPYpi/rxg8oW+riSUqM/aHia40x1v+rdXE+EOD
zvzxuas/tXl6v8jkKff7dYgFBRICDpu8Rrmy0j/xFvQv0bt4KNAlr5Bd0VV+T3ybyi9YRuaB+qIi
Y1XflFsF9rm4NcxFuubGk20mO6++V/jMgNC0KXuHa/8yHrpTCaECOmjvllstWvENbm7W95go4D/E
xVLD/rH0EiJQFmW/Z1yQvScWDqXqNMzsCePJeDfecc9AvbWaraytPGj0pl3TZV68hKadAnmHt0iL
I3PL/rWbjig497PjPH1SJWxGS09C2Q2s/2u41Po+W/uNLW6QLsgbCzs7EJelf9+sw/sB9zCV+Xv/
gKQDDgZFDAoR/MFk2m3Ur2KTg9cBqQLf0ztGEDrgAip3npsfrQ9MucsdOP0l0U6udjKu8UO6MK7h
w/BOl3l2Fq3yOzC7N2+bnHnYF2QkFusVWraG5E/vYDav/VYllW41ZDg7qrs8OpadY1m2iJtGBkXq
JjdAv5q1aThyRLdepQ+cLOXp4IUbhv7Ljn6Knze2AlloLk2nlygC4Vze/IZUYZxisbgPNcq6GUJG
J926z/tXtXlLWLONAutGsy/yk2ow+YL1dAww9FLFm/4KU4aE3AKjJSPha6EfRKp6axFoHyk5pv4y
WgHVjljPh95lWQtq4nkYzpJB5oV3sp2ey5u4j5AVMNhhQXLj95jmzweuL+2D8UOJ25vm+nPwUk77
VnbS6LnR34FDkYfDENhjAo2yRbIVQhoRTehOz+7z6IuMyPCfNRTJqwJCbHBfHIiNn1yGYzTzAfCB
0shwieDU6sD/2d59sAEXaxe0XRbyXfwVfTQb/4IXyTj1TrYRTtmt2iTnkiiBJwPjDLrGVnW8JjwK
4g4FPZM92jOge1xJlpYVIEZgmUuYWOodOKhYInJAPxTv6ov6AhFZHZzsaaBvWiwlQuqJfqshKuj3
8bY8xOFjD4ukXegEY1pzxhymq5iWa2IPxqYbj3DDHWnXfzLqkszZbXSSbqfqDFqOC2bYGzTHzY0+
nYgPRIoRTdeM4AFmZ5f2ZZrHnfy/t8BERzvkouS0ldNTnjkWuUFf1a27DVfhMb8jbRM2ZLzoHo2I
CcZrFDKKXERv1XDRrDVSBYOxJiltkLPpXMUHrbyy81aTtSzhUISnHu4kAgaAPAwCGTJxMNFWYBWb
guOvg/DwIPsbQoTQOM5uoQk/Tr4dDwat2AY5PWGscgIad1WRVFcevW2HbnbPBux3G742ygZuamTc
WdWu7Nbj83SBtABkIUQ6m1xE81AUrluXcH6ZxdOP8xlS0YFeVYFLOzDonkbhKD5YkD/kM1852jBi
IEJx3TRo7xeU69izmpOKUoj8CgdzgIGbep8D0PiAVcvHTv0Cy8OJaCUyZNMB/E6JzRAgwsIP9RAz
gkniNf4H1adRj8iJlpV3M/fFek6cmE035HS67Wo+/O55JeCQAY5OvmjgMcXziDd9yZ84oXOi2hP5
ydw4eslrp30aiH+8RhKn6UXerHChCZzA8bkDxX7wQbzglHMQ9zXaXn+lNSo1+JqwHkITTuovRXRy
fe9pe0NxNZwXw2Ua3qgE6IjwR69+jqEIY4LXHV5IuB5OsusxubUgXBmwZyTIHPN2E7MEG+VOhSkr
axU2CScnGUxZiKfyyc+W7UeAAx9v5HP6XmarCPsgtdt0B8ew/5gdQLAwrCVDmwb76D6VbHxJnMhi
bZkTG8+Bi8sd/lZ6KpnLB0fjYbwK+G8Y+FGNHShzc8mW7oTDbAwQxyvJI1GHGQ8eKBVqjkPjCMmx
VveDsoXf6B/zswYRSQCARkjTK0aMmm4Cxn6Z8A/rXr1CGoVzxFCCq9LmlWoJQ8B6tlLxSEbUwd5j
/x7uG6xX8geY9OhRBcPB4RHjBXB50LGMsKe1cTfzfsonFbHnEkOWks2iRdApk6sY1zpenVGAptYi
f6rnqFYJm5U2riVmok8KIOsS9kWAUws7xCmiY6WibMGbWNrJDjrnUv2o1gBocbUsJQEi0pyLO2Pi
yi0ygY9Tnbu5RZ5xfSGQE1aDtycPSLFz+t8Ik255BE4Xu6IDTaiAvCKuaadiGJHJ2ZwDMw3GjvAG
hCv/kZ4tFHhANC/iHrgX/0z6Sl+1G+WBtJnX9EO606/xXrkzUGatm9SZbUov+qkDK8eL4WggOZA2
OVm87en0AlynmSs/+PmpeZ1VYKajL1lFoXXnE4cP4uJx96pfMhcP1YGyoKzAnRe/5MEW1x6H+9oO
rKvHW2QpxLx6yba5IR23szOfQ+upll0QVT1DNHRk9PNaB6cOb8tOc/ozDJYcqxytiCo7mooDSK7B
KCzMYN0BgBRzw8bWMGtORyZxNUXEV6nPTa+JhY+OXmwnw5yJCuSAwJdNJJ/aj0rdls8S7F20ApP9
jB67aQEbyV9QA0qJGhw3UzzHs+q0TEBn8O7B8ihm2FQE0kteCJ8Ekkmj7c1zjHlQIUUzGomFuEag
8DIAN5xYcWdODEsvDoAc36WL58vDHyWtOPyLPa4fH+LHW7YOkTCCTIEIE291GBWI55bZI50H3Jb1
cXTEZbH3DriFWQc8pl8cCkFLbUryntn1XH/tI957sd4ibaN2G/C9Zg/nhsAE5JXHDgFKg68OtEy4
JNa5zQnAdWLcc6Dc1/Oiwcbl7zSXa2JDpXSnPPYuZZ+fbc3MjZ5QOm+1x/hOeotOKRIOHoQuYqCV
q4I+ICUKIz9+OSBFMMeQaeiHFuP4iGhkkyl70gwIHgei5JBvO3MOBxvIjg0TrcUY5PgX0PpowbIN
YVWWvCfJqmEykH9GHeiXo/YuPQknvzhPT+oNOLp+K9Y5MB+A4LsMtxQf4PbsYzh4Vh0EvdvuRNPq
0L6EiZtue4Kjn7sjtzMbFKzT0bTgJLFCdk8JMbUFu/JRkA9zB2hG7Kw0KoHDnDNoe6EdePNiygpn
47f8aFBAzL7LExl8YbTNigXXbU1dMVL5sbc9YPaez3sbNs3wHnNBt65KN8FixBvT2GsmPWp86Qp+
uA/HQ3sBUeMTxwzlH+sAP7i6G73T1OybYuShbfnVgKzGsXBD8MoF9FIUniZUMgYG3vOIzRQ6WrYL
Hoz5Q9o/TSh+ZvPq8JpvRnJJV96VxwG0Pzv5SOieSIQatt5aOyjT7PeUjJVIkHS8Dx5Ei8t+b3n9
/Jlnx9KDs7zxVpI7JylJX+aTR96TtiWxD+Inc3FYQuxH23AzXaJH65Lfz7p7TBdp4fjBGlWS3zns
RbP1UKPtuwwFTv2XLtkmGblOd8V4D0qBfOF+7kGjJd4jxCjHBxL/yt4dEFKDoipXZe2WElvL9NDu
01sKYLNa6+/5CXa6G/TP8ButkeKiePTaM5zw8Q16scDokd4z+poF7fKHPLuXkGRyTGBM1+WP4tmE
oSU4w9qPKVY+rUt4qHa48Cp0Tg4bZLHue1f7jMGz49ER2JuX5qOubVgKQh8rIF52wmSbfXChcz97
2ULqQHG2OK7H5uxnAFSYZvawofFY+1IcrebwQwsEFEBgbzfowS5vz1LNJ0alqUuILRa7luiWz5w3
KIiPyOyQIi1kqMQa2BYENiwLutPQ7GTKGuJPP+sQJaZjCfopX3g0APjtOHAh/WEf0B6A12HJ45Rl
zV48Ghwd1wUAQ9+myhXuKzItXTr8OO+AWBzZao/KFprdvrcjPK5mguNRX4W0FEb6osfmOXsP2VzG
dFcgIv4qek5O4Bt6+Sx5kJB9C5IwKobpRYYTYBnpVg4cPQUAaYnIY+nMOPVoqwA/mfz1SIHuhof4
XCxkooK24158atvlM9mSoDvFJ52pWIgh1tax7VE+sogOMNKbCJ0PlknkOP4uKfgsoU/YwQ1o3uut
tZ6uXDFT5czCg/2UOP1H/Fhly5pPtHhu0m2NTRApRjZuxGobJssU03bf0hd+lQFWeDtaR2zIdfKc
GNequVdmH/bWE+74B9H0B303f21IvCAomzxia4ztkLgZXdq0OhW6LSPbBYoRHXPxIlGCjHukYaQA
e95ZucJBkKAqsrYRCDgz86H5Zwa57FgvV2F50T8b/WFiG1wje5TJL4X1de8b5KgsRwT+oCfwF+Gu
t3ZCe2U/ZTWrdLfh6KtR2VcnpkM7PSgXykRDbOuLS4tljSWg2xbN3UuYrttmNWrPJyqJ7JntQkdj
puau5q1Ky56LMmOhKk+d4XKSabe16FZExIcv9YsZzjhbRkoUL2A7LNgF9suwH+dCmeWbHfDMpNYA
44CI+KF8YKUm4wdbhLiI7ppDbuftWiGFguEbqhanIe9vejXZvWm4MRD/6mHzFnz2jfrZ2CssgcmI
AJbUt+JxiN/SlCyLcNdTeeqDA4NK3ZN5boNk23TP6McizDYeL+aoz3na8eoTUTu7aelNZ0nIHYWW
g+8ay2TxyM8ngCK9eQsFMPwMaSIwFi+1UyKrRDDV1/ge3HYzawjJhF53kFtpiRRr1qL8Kq8LtzYX
zJRwezJsmQHn6sJiTMc/M/mkXTOsz1SO8J/SM/I0fBvWeryD4LdKQAwfKJjJHfIw8fkgmmaoBekM
SF0lYasyFqmnGi3poh3fSWeFrUHYRriHV4nGfMX8yMjdguImY8iA+ohjKv+nUwrCtZa5wL0Nbv4E
oYJ2KDGAicqp9nYyk3nMSCrvHFDlrQE25ERoAvtbtBbAW8b5lihhFim++m9Guv8HdwdVi4k28XP0
6nSLXt6fdgdJfmPA/eNA/Q/3/zZrMBTkVZKiq4YK1IgW4LdZA+N7WUV7pZqy+tNAXRVVpgzzk2FM
Md/rW3eQ2QVsJebsEi1ExvB/Z9YgzrKkn2YN3/3q6Jf4/vcz9dxIJNnPpHVYJOmhHcW9RRpB/yAQ
CG0BkkxapsEhXlR2gdJiq4uyxK56EIxiffYZmGLRNC65b71aKj2mKl42pmtkwyXpVQxXaJRsfTJR
0UWwhwxF3ehoUL0kuCsjsnQjmKjF5BN/HZJnkeCUq2XjVg/M/gRRuWuFdKtUMlUarE68GGZd3DMN
PoTTHePiZcrKHtbpxoKwkvkUtMG7qXfrtkPNLDMS9O6twtrm0zN/S8lUu0KbflV9eJZwg5cIoLP4
saXrN4lIBCJaChLLmxJLV5/eQI2OTDJol/Z5dq7V7Ma76y/yAJ1pkKtvbSsBXwsNZn5ljVh13FEG
n6SSisoLzkrFcUyor1E6EprWy++9R8rOOO15lfdeEHKe0ZEXtAomKW2o12M9HCZa+LLZlNtUxNWa
QacMh5S8iuLk9SQZhJa0wour/5NHgppEMLtGz5wLhex2PoV/NhKU5T808f9w/28fU40HRlpu6rr8
rw/ct48pVnMMMwhcJHU2un/fxJfJnCfTWPwXu/8H3YtE0x+6GeNAhU/330qK/IN1hoXiu9+cfPof
P6VtllrmZNH5DuPsOgaICqzkGIEH1+nvgtOpFWbuMF8i7F5Qk7q2hje1l8XYTfJr07YtMA1EC4Ly
QmK1I7YM6TgcU5naXs/JPFdFNhwFUZqpwkisGQNmISpQT6BV0HfeSW/ZOb57N36T93xvLkdV9PPS
oxG8qRi6zMuDukz66ZcKMlOJrdCc1hpEzamwLoJS0ocaTqnYwbWOE9JRRfNTIcxMAGnkU+QOutbZ
kwFfVagBMWJuzsrhs6OwtKCvxZW6rxtapFmc7/2sc3SDrEDc1kKtPMmqsM5ElppUY0gvGsYijUk5
GR5NoZfgDspvtXlWUbeNPgG4Eq1LsGkRu6nRDytdMYHdm6sx8dwiqgmaiqgM4ZR17J8Tj4Woakl6
Asc/9nK5XLAGLwXUYsBf8BkPhC/DwgjTaV9bxyaFojl49wojyqSpMLyUW7V+klpci1Wz16zxccik
U1TCohbbtyyBpy6W+Yto0HYzPLJzw77DJoGrJfXXqRI++nG9zOkhdX1y1qFVB3gaWEWWuXWLaGQ0
kB7HkANQk7xEOUyRJNihNO+6/piB5DSz/MlXS8IkIeUF4eBKlAsW6PVeGtZmmLtcmk+9pZybrjiE
FY2GULv4sc6JRXnzeos2rLGMfGqWDGOOV0dni2OOqaX6MoxLVwhuaTAt9GpkWpFfY52kOtSGPshh
8oz6TtwGqOHrPnCUEu9kWziRQaGjtI4lkhRMbaVKEXIYOgN5x8ubB+mpBhVtsDGMwQ3Z0dEPDl5Q
OFZOC3nKzh7uk6YDLj+kBwPZfYDYsIIJoL9YDTMI8r6klrRCoilysXuUMugySrBtEguc3SnSHkMQ
00FHrUlrpi7K+zpBv8hZVuDArvs0NgnBDjzqd5+kNK4WtYquauDfo4Of7ELiFsYMigObO+SvVczh
Rw/pdYXVMC7/wUWWJoHlUBEQmpQZ5l+QQkxW4Z+KrD/e/9vqbUrMTEVDR9Txa4DKt8XbJD6eUokg
eYlvskJ/m8BKqBYVbi7JsmjMldG3Gks0TUkRyXe3ZIPN5m/VWL9m3P9YZP3w1K2fV7qsi0SFokxc
l8eUfjYJFYFjchZfBc2mumXn6gZ9vGDakzr4d3sCZvt8eeuJYb0vwArslMc5ZTZolgDdiDK7N8d1
7QzvDMF0V5W3tNLwtJX1SiYTEXPbqp4WWIAraEe+E2zIaewZ2z6z9tHldHzkUIQBUb5kWAp3wk0U
n7XyRQelVMjXsPuAT9jJCA1XNEbIoVTOEkOet+gcexRIy3Xkas+IJWsAPbDfiegUoDoSoEDu35zw
1YE2Kk6dRd4BoruEHBMUzy0xcSqQY9+EIgSuh/uZeNd5RQyZZ4OsLcwdji2kbuv5lqcPPVJjEiVs
Mo00AvlrpinedYg7LfVVZrgLoWojXJTCoeZ6JBPCjdcDuSkE3QcQyK+6sDdfsuJOomv0XK4BQkfP
9KG7kcRbby4GscTPpKzUqfotNuN4ctotykwvZEYLlg5NOzNbhaRv7w6N0jJt3wUaBfUmo4uhApoW
UdUUAapO+sEMTor1ABMpB0Le0D7HUTTzt2gm5zsLgBcSPzHY8zNC9N7ySgQmogqOn7sj+Pdm4X0I
Tup6tg+WAJE36DqccnawnBmFpYVHkPhjR+IvSFUgjmIeFCSrOdQ3sZl1LQlnIOKhdTr7ifM582iy
1Zcfd97Sc/RjcBD26lE6DzSxP7SP6RzxbcZRdsMJlGAut7HnsOFso/c46iCo89sQDsw0Mv6Vuoin
0C1WjFw2M2uZBAqXaYDL0Zh2Yr+y4A7O0QAbApvzxK2tpWzRjC52YBaL6hRbGZ34bfYsNqtiAyBH
XNYCwBco7o5iDzUJFXi7jc0sUCU3cmHcI4yFJwO2oNtNvK1ICVYMQF5ROzkQXO/BeNnmVg3Wylq6
JoBUFh8hiM6MUI16TQMerHt5h4clUIDljwhroJs1S/EkX/Mn7JQnmAX7khxSR7Wny3SU+N90maMl
wNjs5bNyLHYX+VytP5ENP8vPNK70TcgGhjQ43zJq8Uie/+DAnSJ+VAhzMIUNt1HPFQjxdbXjFvom
ahbZm/6RvRWPDFcJsN6YMNP6JV3b3F+b5QsKBjqus6ncOHrFQt9gYOR15I2xIyIUngc8dgsV0PWC
FBQOOG61M280qgDN0Phfe3v11j+L2l3a3IezX+GeSMRgXKNsNsF3+3bgVMvt/SvxSwuaAuTm4DFc
zjFrKcxveAurcc8sTSN676ZueppNZ30jn7ULLDL9Y3rgR3ZM59mw7T5buhapdHACNuqHbtMdxes5
aFuyDwyHyUbTguXEeYKdbYmk99I/M0SQLnzhwaozUZjn5jwQi7CyomVTurrGU+HHcKZ6Zg6NzmCF
LrLF2opPkDAJqhgGA9BqcB6401uEwNJOGegj0lYx1aJRI7KEMM9ttTfdaiNyFaWO3j9L8V1arIzC
TlnUMEz0z5l8r7wV6TzyyMBLYBOqkKqWD1myR5ml+5faWmTYezuQNhKgnQvdwUOkH6DYkW+w0299
ttcgVdBDka/8h//JOIdv5vp5kMiqdBX11KFjoPHzKhO7bSdhQf4BNHaPy5eIuCN+je4hIYFd+Ch+
nRdxcz5cjCsY/1SPMkw0+cNIXOEe5EW1mufp3a47j8xRdtUuPnhnqsYgtWF3ZNmVcJBd/Ok9a+Pe
3wIpegzvsSUzZXsYP3Bi8Z4BgHwMaDXTJ+Vpfkpv9T15uOMhN0/iNdlZDldV9QjgJLrWB2U3wQFC
404IDtU1zSziV/y9cgD9uBGZECwGIOer7DAcubo88IUOPViBJLDD3EB12nP8pN3P+HJ1b31OIHGW
W+OVb1Vb9B/v6E9AIrkWs/ktbTVoEivpQPRPoi20+2A7uAGXkavdG6/xO4BT9o1lbo9wlFAm2dIh
fq9boO1or/Xaved+6AQZ8zJgpZ3Y3Y3X6YUHINH2Xbx1d4wHnkcE9M/dZXDHDY9JR4yxgWVPLzO1
fLyWK5pfM6bubK5V9tYP8VaxFGG0OUogzh2G1ESe7mhfm/ycxHntT/0pJXYmtEHIH/EF8lOe5RWd
N14C/grvXoZIhb82XtW9uUZczJ+iHZrmnKtvMb1sZ1o6z8J49XYdhm6nu28GhwF6/8E84ikpXIm1
cVgcGWiELq9Lbm8r+Df8aHPdn4Dz8wg8K64v5sfL8Sru1B1GK3hL0/2IsHxnQLa70xhloxj5TFcC
eHULO+gpMM9w283HbJttg470zQi+ZkxnYTHz/rn1TK/zCFlZ8uO9mYs/A92VV4YGFuiyV74Y8WZ4
BWP4yjXs+M+4jo7xmfzJh/zGON4gD/qW3zosqYJrbLsH4hTluY1fUDFz1nI1kNf14jX+gO7AR69Z
K8uQlCimpbZAob4ob8t/3cSbfa0EUX10CJKwoz/o63ZjfaWM8gNH5B4cG/rG4btCakuws/iryERQ
7XTT0tpO9ap59T+a1+yY33ILo/oy35NR4T2Bj2ic/IZnOv6gvVvf8vPkAN8MF9pD/aFwZWu8L9OL
B8DKfx8OMTV9ML826m76VOGxSWCfQkCjqLh3032y5cWmw8rLaHQnr3KRAbGOzblRthA7REGT50Sm
FEqH+xlwfy2v+UmK7Vyw1cKePr1mcW8+Vi+Mjqb79qqChRHRnR/6a40shcAq7GN34r67j1csXit/
BZXK1jY4S6SNtZ/RMuUuOpgX49zzhMcdgeswKGXY+cVShWXDHG3bn+J3HAP+exmt9LV3qZgP3BcY
Wz7Ta4atOVgnvSM+4sPoTGf+SuDSZ3WIrwXRE4/JHf/iC6lFeO3Jc2aITloq0vStjnOuvCitra65
AqGiVq76pj5y588UuzULiDbTJrPPnt3kMfvMDuE1uPsqSO2MT+KucqtDtJV3tCHcEtxYAVs2J6pA
fxFdUpK/YOcARapKG1VyCRrznNEkj6DxzL+2uYRHZlITLYW9z5TukWRg9TgGK/r1fCeVHIg7qmXL
SJKO8W8u03+qJYwCnVOLJSJcRzT6XTNm9p/91q4+vqb4ymQOOz8frmbd+o/3/3a4QqZKH0k1UOHD
OeShvztd6TImNIVz1G++r99PV/ovmMf4exSuhqT+Kn39/XSl/6LgCUN4r6rzMxX/VnKl9iuy5scO
9g9P/WdSiVfEPgfyUFs3WuckJGFVbM9eHx+KwVp1XgY34aMN6a2ouhPIEQRqBGq138PmbfZJVIXO
MEmEZR/NBP+yh6QtpEQQa4as8E92pta+xFGIfwZ2dF+suwlEdsHYFicRHESPwiW1U+064nWWa9Od
pEfR+//cnddy42i6bJ8IE/DmliQIeiNSFMUbhCgD7z2efi/02b27uvvETPTtxPS4qlKJovnNl5kr
Mcipjf4hUYMY9MFLKtB1lklOqsESsPDCsadhQg9KXFPgE/LSelehlag+eBEfh9l40MQaazjGxuS7
CFnSEuhpBFQNqkzSD08nfx1KbBBGdO45jJVGeo6G5tXiVCMTkxrIPbUhpXO5XJ5LcIR1Mzrck6Ff
iJeee5YaW44uIEx5w2i7ANf1FmIIrtMqO6V4g/KEa1TUCR9+CnTJgv0KwrbNuFOUTw3xX3cPrsdN
VnfvRjn81Aqu2d7kRhgoiFDgS/TSDj08F4bppLFIcKHfyu2jwp9bWc2PKGvrpuee2+iHMKcoDZh8
BRVhHHvlEMD9KQVKV6QUA1doTDD7GvdehIu3BoZSxBtmUQ2b8PRCujUXJZgs8g+TPxqgKUMo6EYw
2l0IDQy3aYgEnVDj1Jg60WxK5fHvjaCtKjNed322jRpKdrp8GclXlVu0SWhVpbXRwxptjN7c0MRV
GNZXTx7Rr313kctkuTTloDPNWUqF6BTNsDFjvAViUty8FneYxolBrTxhzYBrWVuEiAlurC1BciKs
zyNBZEkq9jIzPs0sqUsYt3nXveRDuLSqcc0nYFaEwiEAPaKJTxVhvVP9s1zRSC8fAgO1t2z2rUnN
vCFtgxrHmoXLowooGsdkJCPxceOwfO53+XsU7X2/1udWABS7bDZCoQqfMsZzXL7+WDAvkHv4L2Hg
ydcsyMdN1kvNPk/c70SGWVbnKhGrjAtjbx19n6tjo18rC7dLx901MM2XaOi1JeGxeToCCJF4BKmX
OJmivTOknHsg8DQ950+mCEf9wU/ci5dkb7pUnKsEH5YCpVJbd6QYyvCzLHdaRq9e9lYPqtMBRags
YOEtmZUwOKV6g/d7tHvVepFj7iJyf2s8eo4VZFr5NpSkxa17P0zFzDhQaD11xYTsf1Meeulopf06
lg3Y/7A0FeUz8zia959Vpb2ZLaUfon9v5XSt1FzjelTjKhRtoYT3TiWzIsmwb/C6hNchjE4S48Sq
l3hnlXvVx+Jevbi94AhdREtbpy6Ezl8Z3BL00uNlik/J2OKh6PDc1PF3jkvMy42jzKwQ94+5t4QR
uEjMkQ1RV9a1l0aHbYb1IRIIEOoNJV8DNH85rDjbeJxDWmkRRJ2/ENP06jEkaeHFex2AHzW2Gzd4
qXsD3EaxLOOEpnRjbkqcs/xyGaefpdUclfynLCRgCMeQSbIXimvQtktVprlTAKaZJpt0gLIu506d
KS8dH+pRrAleU/pBdEZhz1Xw6EgYOj3Tungp5XJqfkgS/A2htozzZhWNcD7UsItt2dW2qqBRV51Q
X6BtTPwjnkA5Zchsw/KPWm3tA2zHXsXtGnJDS79Cbqzczl8nWncpOBuZSuKUJWSh9CWNM9w7wtqI
6MMOY3oIwZEKPXYMjiuc+4S6JkUqvAVaOyuxx7YCK7VaUbSHxSAS5WNYkaMNH/kg3ZKiP+RhADUa
7wADrMaHfO4H75qPFAF+o4LNkcXk8H15XTbWwleB2vvAbetDWsikSmumPyHv3oQ7bdDU75EpretQ
YM4vQgGipEiEVUc+XkvJhXZcGX1ewyJZRyVgM5/L9xB/E17ctRqeUvGzZEyPpDgP2A4gIVQ9b8m4
nlq9bY1tquahCK61CGLKDmIoi3n5aItsW0vhyhC/80g/GFR+mEa+DwXjlsMhsnQfPo760uEG9bpi
Y0l3jfRnzM7l6cl8+uNi5ZTkL7SmcJIUh3n/CIJ4W+nDxZLpIfbKhS9vBsTKzj/VrnyLJYUP6GsW
f0glD9f8cnFKVFqDqWOKUjPWKSGU1fzw4Qjy0DBfxrhZyvpadV+FgkCUmnHOLHAr+fQyTw0P40/j
JafUp+Uzvcvat1huM+wu7G0sXskM/tqSU74J6y2yQCzrDBnUoHnrMFkVVvzwI4Zibr1lMHyuSmUF
jNVgNVax1Q+xt0RdsjU8mI3QrbGNRqQvzMngqEMUE5iSheKijsSHH9zdBL9EYDfIAaJ7CvCAiCZh
tKRbIr0yB51MFNYiMpOlGcIx8hUwk4X5Xy3FEriU4GzrJmFJ3UJp/TdSLJFJ0pJ/ckwwWf/L1//v
eZM8FYYI5vJIrrpu4I74v/Mmv2UZov6bWCiCGfhzOhP91lBpjvpfmfbXab4q49mgRl2RZVbQf3Te
RPH9m2z560P/G0TIyAaFpb6pV10PaVoMnc4YjlGYsEiwE42AQAqNiXtY71zDXVZxuKkVHR7NwzJr
u8a+nSUtrlHLAcAwkz3Rtoi6Z2Jmh2HwGoXers3ihTtI8DOhd5qtuEi7ZtOMGl7g8hLXxZ6Wr61K
j61R+yDryreGBoUKG7pOHqE0GBm44qKTmMdq8kGCvBWbe4/Ldxmr11wo541h2AKnRhMhLgww7dZc
/QV151v5pVO5CFZiRYIBu6rcDy8a3LSQih4LYVjgMFaPgFNU5REN6gWWEhUKzARSa7yN+WT7H9S3
1mhZEdCoGemFw7Oits4bG668410PS8wh7nvbGe8GbYUWDDyLIsOCM4+PgUpUKK1smATH2V7pqpek
YGQRdnd5wJ854KzrcS5awiIFZMtZipF78UzZAmRGh7nYvteV8FZJBFpb4qfSWO6iqhTmXdvZja4t
Rde/h+Z0fOQRqSa2MK6SkkvMp6mbr57vDZPiUrTwagKuvuve6pHAIwJWnD8pcxZTTnm1YW6MrpyO
DAZz19j2Kkan6oOs+yzGK6gmn54+PqQgP3W9vjKpoxitVUZgKCbumWMC18QKC7nKE8KgDRJxwrbK
pKUbj2NQfXsa0fWkRgiP96xxUwFg2Vu3NIwvgp6+sG46dUUGq1PtylQOnYJxD1REUw5rzZX2AUO4
TiOZH9d2RP9EJ+218NBKOVl4vPCGvw7EYxXuinw7wHUIJiugeTJpC8v95wjsVE8Ku8n69wy3odx6
p4CS1AyK61RIHhUt+8iEWzPnsogqgL1fI05o9d7KVeRlE6xyvDhiW80Nn4uFUJHhIKjRy+KtrDvt
HEDS5L7EIyvpGmfupg6zUO4eLT54j9dahrcdUHEi98KCDsK+wtk9ujspkh+iH26Ffrga4rS3Bpfc
gAoatusUCzdXGaRy+sBcGoVlDxKdQmMVpWxSta4iHqOaMA9EKsDEy/ljXYsgycI+B/XYOoULeL4v
2SYM3lw6oSqYa7rhTrA9kzm4n4iXThtOjVpshRwTE0Yhsyw/yJHMRklnVqXMB62mMjJ/9zLrIcE6
1NlSQ6S4HmtkpZLta6OTn36ZuPyV6CIh/0lhfQuCfeoz3Srjyc0/UF7IAUIYR879d5MmsVr6ipvg
4kn0CNMwloqOmalXCExOEfikmUQuIqhapYrvwGtnmsukPzIuGUGMoZKWvM3nMZ1bIQ/UErxmJvCh
8IzkYHkCgaPUtUtzWAuigTmdyCFVbhIBjaHn+BnFL4Xvv6smsTdKtP2Aaic+DFqgXkWCLq4eOb1x
6SmHiVgWPIny7xDQtzp81dgX3YArBNtzEVH+VoQIHBc5EPYta2aJDwGGMI+orW5yzXXWtdYxb7G6
7Zd4TgiJth1Jkr3L+a4f4KZxDfJ7oo9yLn2ZwLsQju2EtzTRWSwEdbcw0QplweRNmJ/r9tmVuTLT
q+7dC6orb8oP8PEQzYZnDRIwiI3nIIkIgAOW4YypW/IhklCqSXtJHE7TMd8PPTDKHvNElX1YUm+H
KskrCl7jEUZgH9osywgU3FMbZaEMAnE5aPk9M04JSmn6Fevc7aPOGctqG5faMUnNvWGUdKMoOwls
/EAPdRz5PNfqMuLz4zXUJeMe6YRcoaurMzCDJfshSb2N2TQ7rR7ncRhc3FjcN5X42VvpIchImI/e
sEk768WwKqcboWEKmnst9W9s56u+k3ecual+E2J/EVsx02qhZQZeuccuRypJIpzmwxDZWStsAl3l
8mpN56az5xHjbSRWReWej/XF9fhw1C7CxSCgW6S+sv6vdjAoFlg5DAF0XeIU/beHHgZf/x//2V++
/o8hGz4oCSn5N7TEn7hLNGkaGEf5Tb7t/zsP/T5k0/7FeYeeTBVmA5SMKV/++5CN3xIlA6ifqSr/
jLskMZj725FH+uUH/40n9atJtLdcU4o5Lq9c787GwVaqoCV7MCe3fWDr36Y2Cyn1/kT81WbeR0ws
koCI5bTQ0Jt5g3IonmT5quRMqeyKtAnSCeo+9vRmzvahE7mecH3zhnrKFsrL3DBWFvsbvWThTk2x
U66whvb1BuGF6qhqV0gbgUqH2gmhVMiG4Pj1qoVllNm1ThoSVg9Xl0XMKb2ZU//BeMlDlCBEwTf+
dB/FjRCSBcz07B2qW3UDhMt9D4+BzFX6o4Vi3uGdBvY6x0CQ36uS+LBxVO6TMyKYqd2CNLSYOpkA
oc0ecXgiR/Ar5/GSIOwSJUC1r2a46i0QHRQjkhI55QzX0FeWxY21Zs8f58alWTOgM0QDcvRdtjBS
3xwYCRvauOjx8cW7/t4uhwmcxwIj08P5gxi+22P4GOmXjznCAbewVeEEgCeADXSK3xGrWf+xXbT8
LebOuwziprMY1vTHaIZCOsN0Px9IkFGazgvSc/fZitye8ETNBNCpxC+0mSIseWBpSUm3T3XV9Oxh
rgeiqusLgqLSReyfIpi3cR+SgPenf8phWSQLg0ItCinO7kOqnexHw+w+rnJ3Q6emRiiqSAht7ujb
LLpFYNJdyYCAaplEupIQH4a1Kdol1jFOWcTqGWNIc0CNJcpjzc14zim0hJEEYsNYg/1pm1UZMDBd
KjqjubWawULaSCB/6WHgpR4e8VoGQeXPcR7XS+kSluhlj0J+VxB52mPKQXpVHoUna3VKaQcgFVvx
HiICSLBJ0AyjuXZp/HUUf3XFi4BErZngp2R0fETEmvylHON4BvgzCbWIH96KcqhiRlC51c+x5Hgn
3SKnOzMe/bBPACTo1Kcth/Yhuct0ohUthkcDI6BzWqoxpqJJ6WqsklVFoHrGd9t5+EReuxf3JO4H
hwCx9J7jicC2TOMKjggSGQK1Wr3t08aJgvXSHFwH4iLw2Jmw9XfUpC4GIIefyYrQm/XhvwXU6hFv
evM2FmkmdTals7WV+MrPz6x2zyD5Qn9KPzO2zbe3Coh0c6alajF1lwbYZ0K1kB+0egZwwNy02kcF
x5URbnaONqSri2JbWsvmQITYD5yQUNYy2NZf6rx6IdLMUEZK5sSb8VYDU8ehWn4lJKTMrcoBjTJC
oA04cki8QE9hHo8NRWfatY9htsRbZmN6NreeDW3r85GfmlnZUTdOg3+5qjDaOOFcdPBO/bzuTkp7
EDx7JBA1RUtIBO05WEzPi8Uxa9GVT3ym2bgfu5VaOMZ7699cHH7V0de+Y/Wmd9rSk+7J9Nkiqo/F
NN/IR4rvicN5GjPmbqsbjiVR/XqPOEciNlivDb6CN6wKGZ12xYyLj/fo36JX42BeJ6dJuvrUHqby
IhL92Ljasy82Vc/Jl7DRoXvt9j4vpUjNRMzFjZmz/FRWve7ouG9gLyyyMz+u9Vzm/PmH+Go9rTdo
AU6xoKrmjLGQ2Gqc2A2RUdJL956oyV1j6dJmNrE/K593d2GvucTsVvgJwDuP2MrjeUq/B3EunDUb
s9sark16cOQVqe345n+QwPLbj3ET31JMEzPJn7/TRs7LBC6C9CsIzJXmRMXeBfpgrIVwZV56DpVY
H7HpXwTRYXY/DTFJqmPd4rU9ok3oF8Dir3jqeYw8VkLxSX4GTRf+fLrttriPDr+UN6/VZ+HZbyTW
ctsZUDMNh5jzUTpLVGkSr183d+UsPIRHfBP22c69ZLvwI7+J96idTf2dyjDzTuLyXb/Hh/fkatMW
iL//5b3AGlbO/JfoSsaVty7me/EefgBtrn+EnBVsNlh05BHTJrfffHJP+iS42J/DH4V2TFextX2X
XRV6BBf0PDvWq6UvAtXmB5DO3np6IeaoERGDqk1WrghQNzMm4fMhPfKPqD8DxBeVEF56NMY1yDvm
AZWTOQZemWOy0VbFOev5Mp48PwT9DuVjsEtbU/FILbpPqktoQ4YGDi0E3ZeE9qu7ImZPQrqeabBt
2XEW/pMuLszcyuE3VwgksxFI6RObD1N4kuLuF60tlJ1I9gs6CMxCJsp4lPDVhDPzvX2LpqIVC8AZ
ecR8E4+2qaAd77Phzc3eOXovyOdr3Wuk/LTFrQQzUq9l+UWLb4Z6RinxucT0Ij3zFCEFsx2HajJ0
N4UaotyJYej5jLStatd3wWS5BTOxbIcj4YYy2FStoxLigsgHuo/W5I4Y44rUedM4WAhos9LdFhD3
u6EvDG1rUeZJ0J1315VvpOCxw3/wW6GgdXaPxtmcUdvK6wsn8A6X9Aq0+ca8AbDLgS+yztMHgLeu
6flbOmJosMeiRNlMusML47Vz1ksDcCPQPl7EyQAVPMpxG65ly5a9TRY96QZuwSJvpSeOKExtYcj9
gPA8YUPAFBgDfkz9ZRBeI7gaCAW3WmWfkL9IrWOVzMZPbkFRYQ/P4SnyMSodlPpE30fZWjgFhR3A
Dz4zKE6SvU4qrKcRc6WS1xQxBhJQng/UYuIxR/BAm5/iaHQ9AjHnbxTeKdDgD2z9aEK+p694Bb4n
U4H/8M90WEYX3+ZcsEku4SY+t6/ZReKyWzrTvDZby6uB1q9VfNats7wVobFuCJnvMTwcwzNmgaO/
8c/+5sI3JQAnrPmLL90z3QsnQVj50VZ454F4UzUq0OfSCYQ5CFzvEtTbTNqB/y4WvLnohGQ5wKvH
qtLMAaXEi6UfX3HBmSyNqSPjreCz18OuAgxHD8yUdfQ/VVtR8emwqRir9XpmE10dp4oavEqDsfaD
DciWQLFpfWSrcJnlpk4PnpaqtVl+6/OvZB2iTTW6v4hkuxg/K6w/DNx54pFaeTlwLTAO8ZkSL0Wo
i+1JZTknz5lBFZOJchKiiw5htw8z8WzkylPyYREjW5kwuCTi2+aQzgv+zv/i6xHYOsWkFRFOq6jr
2r+fCeOvBq73p5nw37/+j+uRQjZvqlv8v4vOHx4Eja9TtSkTR/Pj9Jf+cT0i0iPqFsmz33wG8q/X
I1WDKSgq1FYysGF+/Q9SdBRL/vWC9OeHbvwFsVXpZVy4HqGvLOazLAlnw4TslGiLMYPKETUE0Q0i
vKRHkt56Gwbr5PaDE8rSWxJ3rC5t7YyxcHLBYkWx/GMMtS2OhGCGXDoVDXOOCsa6omRHRQSVFw+r
OANR7d0a9BpFyrcRIV70QOpDKg/mgttc+wbMlAbIIgJPQp1rN8qvQ+fu2yFhslbY5ghVJ4M7oW5D
iKWJNpGy7307bAQ/fdc8Y1ab3irXzVWMM8zQ2VZSCLAzxX+UfFRlTvbj+BR8R8XZFo0zecS+p2PY
ycpl4RnMKQtmk/suRKCksy/D+d0UVBIPxZuo0voGs5Vg3UxsiAEDL6qD/lS03DTclilvGJ0VjcGS
WEmv4kCnvJZrmOB0dam60dqrXj29urlmt25bINptcJWF/BzW7HRZfqj7+suqWZJaDUbDSKpPrEoc
pjql9+eirJ1W9V54V5AeF2eSy2BOpOHDrSmIIIubWMBq5XsUs+zV05Kbi2u/EN+UqqEEKnuTguYU
61DFjHifUoTiivUFYPJC9p9m4/1IiNdWE9hWzpKnzmP9qtC8pw8usfvU0StzNZD6LntSLTpTvl5w
HVm9exL+/OynAx5h+vUpdJndqhYdxVcvG/FKcaDR2Um1pmPy/fCUlKnkEO97g6Fl3dIM7dHyCOJc
pgqj7Su7VNjmmk7Ydkg4AIumnsSIO3oFvIsg2KtOg5FYD4sKsVUkHCRzCjcLbrd8AGm8byjpjql2
MSdoZHWsRia8WQl2u6T6Kgi5cnSvrSruii7bqXk+G+t2jbY9S910kSTuuhCKdawm69pST5A4b+oA
v4FIem1CLVA8ifwnq2mC2Vxh7KtzEOz4tmoC5stCtxVM6uvG7FxbOgu/ZHEtN2Ucyz4nnzzHLeaC
cNCibw3apaqZu9JnSllEm4QzwBBaq7gYtwJX+ko5lf6pGvDDerm+baTh0WoY4VufwPOQbrK0FpHS
MRIm1ck31G02StxgG2tZtsqm1r0Ptbf2rYIlTi5hSBe53en9j5HjDpa70zARajFOcMLpK36G3FyL
EfU1RbKk15Yei4EnNOTkFE7PtLDpo24n5a5dGNKHUQc703vk+IA88lpCrbP31MJDNYaNSAVJXnL/
b7gtA539FHPhSx7ERZHSZtnKFyhvCRiG8Ufr3XsWtgA3oeVwyWl8jD2pbYbWrIez81+9E8kaUqFF
Qpod4D/tRLLEwOsvO9Ffv/6PnQjBUxWZxqECoiWyp/y+E0n/Ai/JJoRXbgKzozP+shMRebJgx04R
8Gke98ucThZ19EkNH50CmfIfwR5l8W/iJGHuX35y/S+Zyo7kHSvFSJx7EnaigxRTIgKztSluwKSn
Djs2Q4fM+T6AxyUaja1Cr4lrTvwg4OIQHApnXF3ZyHQiyJ910F2rkff8NIGLDPKP1TFrJYtWPGFd
QSeVVWOmy+Gud9trUYFLctN6E3Ywnj26j4R+o1XdwTOxTUUVJRHnVHiEGgas/NZwQcwkfz+tLnr9
aVSc3Ey8oR0Pz4qeOuU7tbsKGcZ1JY/KxBCESGQI59DdtegHFX0fY7TTivLNw6Pe1wJDhfEOMS1w
xe2oDUdP2UUJhFVRtAt1/Ipais1H88UieYATAcQTtiipW3tWapPQ2gxVfKkKhIYylWfYUsWcMF8j
3apsIDheQlUrz00vbTWz+9SxYQHRjdchZXSiUTGJ1y+VEjytnme2GoEz6v1bwIIIxnJYmPJg5yWj
NG2QXOhrlS2bqu0p8lsq5meDdihpGG+6eATyClpX/GndzLATIprJVot9HCjGPoMkljcxtRfpUqph
94pM5vrHwAzEzXfoSJ+D9+1nCG4Jhb4+DWksAT62hxHZcQSWSFJDLb6gmNvYv5DWDhW8zUSi/MkC
wiQrduWZGPioF+UKLGFxIZIQMkAoyegH5rFlxuIhMic8cjSOeSwlWwM4ExajRUMsqrAKrvLVWo/E
lWKWjGjqYafSypHB3kvldikBCx/MbpVHzUvriYc4Gm5ezejJMwgvNNOgpc2+Gp4Nu2+8N3cIYLwj
elbcrcSkfO+FETCp2hQztU03FcpMDBPPign14IfzGuyYMYXV80j1YfEM6rLtunVcgYWxsqUK+s+s
CNijLmWNsa5cdVa13//NSyTHZsmUweKSwf6PWoY1rTR/XiL/9vW/L5HKvyDXqiSoJ9/vb4vd7yuk
ygoJhBfvB1zc3xa7X1ZIWdYMhXVQU7AEy39aIkVLN1k3aSGfcpr/bImUuIb8OYyp/umRW38hXviu
Gaq5pMIGDeJVoIPLSnPu6JGx9VIDEqWsQ18MqEot+OCoEtwto1oHDNQ0lMfcN3epB2bLkhgwWqDn
05muTSEGvd6M/D19BJMrvfWhH87HHu+pG0rffWycPVVfRWH66Kdhiy6d0YKSWe4ylmMQ0owKxCnh
1jWkdPw05xc0u2aeHshhPG8GAkFgn9xuskUxk9RonkMH1AbECM29V3VlS7X4VprhVjOgBerkPazk
UFe6C2XU3YBGLgkb4lSbiHWFsjAKGgsKUukm86z2s2DuFQTC2YsJUPvVWiRwk2p6MRv86MbNYedh
lUMn5X6hld+xd3DjYVkCiA08MhnBV1Fo85yVemRgmvnhu2SMdkcof4gM+pyLa5Fxc6nLn4RgVvoN
OH9eNpNSj4AOwqOpdRhWjN27dd/Gr2IUL8YB91bH77c5yz7PKsJuG5k7vMEpcQlOrQnVawr1hoj5
xt1lKqmZ3pkVHssonbZJcMdQbReCOm8txjnW8OKpMo0LoOaYL2vwhCM6s8PeBJ7YqAtjAJzQmGct
e8qCHKENcJZUfGT5Doc3jl/+Hg8KiplxmDfQ9ROG9oqwLbyGcJPBrL9n8Kd2zzr41tlglVabx2wj
OcUFBir2oKbnxh3OKqgyf9ShQR5UH9VAw4FqJdshaY8SeXEKERaYnJxQIGCX+vuGAaNWqOfcHB9R
qa1NnI5lKi607Mfsd2ndbMbh1KXjS2AooM5N6CnIugjQavZo68TRh/SMI2cn18ZnnvefXe0dhMTo
Fq2O4URvc4xGamILyWpgu6xvXZE+mOXhtpmpfrPSy8QxRHrxGJYPrXtuvHIpito1ijGOsrNwOzwa
hHU1dlg5NpZ1L87GcrS9ARkjjk9qb/53592JP8AqwXjGEU/8T1ChaWjwpxUW5sdfvv73FVb8Fwgg
Q5agSuiarEy67+9LLL+Fe07/Q0n+9RA6fQFLLBwTS5VUHtAvarHOsszfaYoy8vY/C7zz3f66xv75
sU9pk18FYwpRlIYGJnHFIRMNNGdpKO1BdPjUThuzsdaY6oPvfKAqpvKuSrdSeizzqxdxcF1psDMa
zh3L5LWMz3W2gqkJ1ItBSWa9+G8gPkmaXYcTZeCA5FaMP0hPCwdOiYdxGa/3I10/0NZcn9ICW3ew
Cwc1kBNGGB6CnW+7eM8XCd53MBMkvDYEB1Qk3s0wvzV2CRz1y33Eu+QFO7/kyNoWVTmeIyZuUFjU
T1SSXUL3QOFeu/ZQce8tqgPmoorAIRdlXLh4wt32Zq0gluVUukZo3V7UzSv+O2g5kGpLs/2uBkoR
gJ/n9ZIxDvF9yj+Er+yaljdy8xiVOey+cwwTruM7ZYQXOuts5iMT3cVYx83camaijx/aUR3lCPbT
ANUKjYIAPoCArHhRGQz3tvCszoIwR1mztlDjALIjayrhsj5yKtO6ZbjseA2At3Y0rXdYBs/DQZ3X
p+aAXiffhLtwt+7Nh0LQvJ1nB3Mj2hD8Nu1a2vXrZKXa9B7Y8aJxNGuZkl8wHtGGia2CK3mmPRHP
mXObjnnJf+iG21vjPqfQlhsz4hmaO23v3alEVvZJ7zDvUcZduah+vI/+7l+tihMwEZxFvkYeH5Ci
2xkqeDbMjMutvuMXcl/x02Tn6tG9Gs+CpZH/99DUFSlYGJSiysKE63cj1FseWnLG7ls5+aV5TS/V
d7Ev9sEjJGEMlS5bS+IsOgeb/FKcJ5JessJ6QBE3FWziHCsmwBRvq34k2aV4Kb+knbnp+Xd3qz6E
T8IQpE7UAsPQDKc/R2P+B1Ea/af48O/rAefaug+OsIXDxEYg6+sGHiV0Fq78jne+soMMA3xVHaFx
FbfLQJ5J8QqTKJa2fUy/1RWM77x2mLw/qkvrsLUuc0Q7axO8F0sM0vTRHvRjtHOJeu+lN10ljUqM
lVQ4Cf08nYs63eTSXCaPinTuL1XxM7dwaM5L0WaInh06gMt0B9XDPCbb7znI/AteqkxZWgKyVHrs
n6Vks00Ge5mEK3gr7Sz2AJLXqkno5L2NVzqpVtfhgG2S9qH9h2aQ2MnDYj6Yx655r2G8rIb2oxHN
WQNqOVl5ZBUPGAvA8VszZE4C/wwjsfZBtuMwhR7PzCkCPQP9lVwQWsxWoVOX2iFDCyjJw04JGxZn
2QC4gB4dSjT7a6ZNQ655kC37bBHjbDooNKHwdPPBxTtAauUn+vCvupPd/OtkqjBWIc/2Z3ILl4VT
IOl5Nl6RdgFowqOkdVgqeKhgiN5G/BoZVB+y+ZMNgX9oOzZjpkXTf26HTX0nplXftctWu0hH8azv
t1hX9v4OEgxavLzHC5wvlFm4x4MSwH/nZ3kk5BpW+isGGUDbD3lfL02KWGJH4uXjG96Hs3Q0eU7O
2qX+9JGez6yYl3aJQ6MrZ4vx05dn3HCpAGtI384UkkJMCrliIQGJ/EZRPijTfrMOkEDCTUeQuBSv
6MSddIswo9lwLCk3KCFVz1UuTtZ8sGjFnQ+QuXm3RLgANO8xwGyXXtJ6jlD03bxUmU18JbGzs2Q9
+YDKr3wC90wAjjnaNblRciCzgPV4WW1wZEIapmripVVWjbAqny1sB4bD/Gv2zbvppKFTenvHJYhH
cGjRfuk3rbabl27PBa2ZpBfWG/UnOqibfhl8NP58OPsO1cbx2XqnkWI5FjyFylF0wnVyy9fpGvz0
yC24vBbeVePzoBwHOzlQNMBPd6iPsCLB4GNKUSlqW0lTyJYbIgNo8q8rkfZIguHJzHsjn8pC3xxp
qK2LHTkyrTqS0aDGMQV9EO2ta5SuGS4zK0d0FufyrcbjgM3CA4PPDT1fazvR1u7Y52SOuxqUBNw7
kbZshhl4xg17QXcQ97xICtF2mVjMAswTLk8hOujSVSIEjRAwuDYDXN5zCYnqoMavJwfHPHjvSn0V
KxAjwaFihI5mSUEq2wnxeAM54Xxrq58d79ebp9nhQcM4RHlCRQJskkzhQnyglPPigzlezMBMpejo
TCxZldNuwcKsXzq0d/iUC+WMKZFq9Wy2G4fpmaucmmPmXHtjEe1nV9b6aGM8kbBZbrMHK3DzSisz
iKXIpkqT325e82N6SR5sCJUDyGAT2Mpb8YqA9owJTqNdco0gMXLxztm39wC+4sIIocyjW/tLJDjc
x473AHnG4ZI/MBuf3mN8o73i2zuHS9w+pL+IwOGIXoRHOIVvLBfb4LyeFnjicWAdpFX3rWwhq+/z
I3CZh6t+g/kCchG/yad0G03Fz8/hxKj+oBziN8Yd1fvojE6wM/bjufrEh4C2C0K3+uQXNt29Ho7C
wzxmu/TGM3zlCeQf5vM8o4jSXOeYnGCtCHgnpxXMazzPQ8OUWLFzvC4mi6yrT7+1VNT/4e7MlhNH
0619RarQPPyHCCFmDLYBc6IwTlvzPOvq96PqvaOG7ug/+rSjsrKmdBYY+L53WOtZB29TrDwcXInB
W5t8Tcqc2DUDNqt8W75T5aZ/NKfcu8PAGBWSB9HKYY+E2oF/e90B7AYtvfYlkBGGwzv8xM0v3Fiu
YnJPXuoHt7zwxKLulo/ilJ6VZzosyJhLXkeNFyE5kf6+TB+Q2bGLE6zANbRr+Ou0j2Vo7souiVa5
tedf9ehi7VhZid8QhN+NW/7IXrkxz7BLHvlhWKeucKSzpVLDHilTuyAkeab2JT4I/mIz3Mrv+CFx
lfTvE28NZc3/jZ+cfeEUzvzN/hI3wicYHUi0tvwS25bjH0gctpNn8oSa/S2/6L/GD5QMHKHPGu7E
W8KnkQ/Ri7cm1m4zuRxavELB1SJtYwEu4YR3/USrZrdLYABoEVCzKdVKl6/Rp79nHTzYZJjb/dra
Ck4AWl0hIv0HCjGfHhQJ9P6qE2WuCc7yrLm8sEW8rkghZR1ROypiFhRYpt39mCf/LTj6b7G8iD4n
F91BhhRF2tb76qpsqQY28t1/cT4AZh/9F/WOf51+ExYGcqpzuJS0ciE+o4faLNQnlib27cUjXhLt
aKu7dbxMV+ADpm+bpJZdc4BcfuPjjm2/YKVvBw8M+GjOOqhCHL4oAtR8rbfHYFscmAfwKaT4PgQP
hAa7cV28z2oB6oIH9wN77mJE2oDdeBdpuG7t7H2ke7xl7nibLfwEtPAWZICJYQ2zNOWLz7eLNeGB
/+cP+ZPxKfHt9IRaAK/yLjnnr+vsIeP4796hBxT6jagOYuQHkiq1jQa46CHxQRWYCpy6b/4bvSb2
kScY5eTskeTOuXQOG5tYQit2RJA4PHxp0QrYfm9EXno35V3RX/Nl5hEagqkCTpwt9kdBXaQG9IMc
fY5vt95K+25fgwK1DEGDqwnbZ+LaQg8zws22/CN8B1I3XKA1wabU1nJ2UNeVssqb+Rc1D/kUGDak
h+Zh9i9Rh3kPW9gSBct3LvMTtIV4YVBa8ul69Z7DYYveYAwWKaU/Aj50Wt8gNexkre7Z0nSo3Pg0
QUAxhmXBMc5I90gxZ5uYtDddtsw/BGkzxpfJZ7XpRgvEm8rB25UbcuvnDJtS/tK+he0crPFu2L/O
P6/YDheJ08GgmHkeDK6iH+yaazBfjnkzn9N79eCB2uaTx5mdIVR0Bw0dme7KFGnPjhdeBGrBTMVv
F92ho8M6hrLNjqsvt17+Fe3jCpMb9QZPZT2cxovxhkn7vb8JHzImGzTgECfLRQtrfe+V12RTzzmX
DwTCXI7r2fDJWqAlMILPCVSeLUFDSDAT1HSCeNfQ1gXVtUGTUp+E5N4HVxP4mCv267w4TCEF5ScG
WWk6VCSitnDHDw3+a6g+AHyMpUy/1b/gMNDCb+2Mz1ApVq9D8KoZL/KZ54tyRGMu75rP+S88/2RH
vibfAFgpD3ERIpJEXGjMlP0cDQokm2QpT7v2l/IJ/1/RFyDS1HSFv7Wp59cOwq2tfY6bcpX5nNDA
jhbyvuTCCXYyncM2OzO6qmYRpPaZmluw6Jzf4P8UaEXkGnmr+DVeYRdcBI66ar71HVXGjMHItt0B
aQ3F9/vM78hmvogJjX6j32LCd0jEuWVfSInh2QxfgFfsymm2yQ7SeOVMFPIEI5wB4vsJEBIH1wfc
HNZ+a653LiLLc6jJkRKfZKY2y3bmn2PjoiCz2D8upIzrAyvmMn2ql/gWPvnz1mB8/W/eF87jCuyB
UARliRHI/2dUw0bxX4xq/vr1f4xq0MOQmfwPAQpf96dBDcoUhuCM4VH+z4jnP3QrjGk0jRkNwXLz
xvAvgxqFaGam4SKze4zn/5FuhVHRvxrU/PHISa78y6DGTIrExxhD1M2rVgnECVnLgkVJNuPNg4Vn
HX2mpGa6CLdK57mmztv5xbSOZUXXJP/giesiUgkQwaer7KW9IOKFqeAM/U2lWK6VN+HV9JzJ2rYD
A53xJSnexOjUyusMpiotmv7Vs5iPb4xfumVQr+UHZzKqZ30Z7QOohtVKGqiY7T5Z+khZuRmyRYfG
lFuJyy20XmR02rVrraU1XsrEjTBY26k965Y5aIInSksZuRnzklXNPo6UOR2K/ivbfO2cRVtf+cLl
1pLIakvJqkoBevmHCT3cwp8e/nHc+j8N1YbBaJ4Z6JeKXVAwHUjYWO1xYRvDC8V7dg/2wUZ2h1UN
UY+gpteRSlneDlj5HdT83nk2GLLdTFbxp3LvHZT+yVt4QQpO+lR5JEeHm/tXeWk2OPXR7mukrvgL
9RqA+xuPxlpbo23gj5zZinHD+4dUeC68qcbzB9MDkjVrVyHujdASNXiP9waby7BnJbBl/tVF7yPK
otQp4AZ25AT0rvyOBslB/z0O68Q6pE4dbplTedfoI84dXJX6tYZzhVJ8qbwwgmJHAVkKZZ9JEs5S
ZRML5Nazs45E6qMguHlBrc9oikZBxJ4hrrXq3LNw87Le1RDOYfjrsksJK9ILnCJ66ZRXAb/n+6hy
5b+k8haJ5VabNd7Gc1rMHdq5Qu7AHP/Ee3LAhM3thAijueijk18Z4kn30ViKaBN5nRmLGcASHN6W
Rfkmg4tjbvGUoeHTeZQDiRfV60n4IgKKNY1F40dj6Z4AbrM9lOtVLbwmDEzQfWompkEnvUztls2P
J6/LHS82TIQ94ULQZd/YMJZrAS5Rvmt5gQAoL7IvYUcXX29DcoocCszFDuC/nadMOB0afwOmlJOu
pSW7FCc+eiPDdgZfdDnjdEo0RzaWQs0mydWi95wVhJ1/ovt2xS3Kw6oAZUZB1rQwGj3Xc8tjfcQx
1oSYLrFEONWviUdOCZuup7csWzXpHtMATEAn3qUylgG8XDTqO4wtfXxjHCqQPjUSirBigRS8IfsK
ZWgba6IhabQCX3VY2cLvJf34M6VCqFMCLvYoqX4BCb2Y70OF/B+SA2xjOfkOmOIiQn3IN+pBEApe
hA3yYML+y+3+iWw1PMnkB3LVUi5SrqrTMpcd6yN5N6qHd0lMB11oKDtUmWhXydMrUFi+AKoSmcXR
Fr6KOyrdgcj1fi566VvsHwMBMmlIjbJINqM7xlvGN/zspS4jHHnBSJDCg11WafNP/rCgbWQbnssr
7JJCTSqszb+MvWs3LYdnajpeD3eE9KiVvx1QOO8FHRURoRnMbwnSnfvNYM33DeSgfhfljzzfkdpg
VZtloVx70z4gaabvS5XrxKL6oBdnXnfxYFWr+E2ARTdXaM1MKqY8XAavMEF8Z9jlB9/xt8FqePr0
1agR/C2G2RPH5i50iAlChYA5iL5KAfsaUK2hDT7P/RIWjJE1JGyhvsVw5aTVUz5Lo0vrgIaVDDym
Usm6ITstXBLuFKISq5cEZWvJI19M+I8yhx/iDyTlUt4K00uq3w0yyKQKteE6vU4aIbcrzjFjOd2V
aD/yeM2FMcO9Ol5qSsA3421kIA/S75MdKFZm+ZpeM2RXgFRXwkp0obie/aty0l7Dq37Gq6J8BW/e
Oa0xqv8ycEvgnwovM7wxvhRvJWlUJnQ3z+XQmYMykT3xvjyDVeVDPjt+hhU6Fj6VorQJmYIDUil2
Rs3ugOSUXaaCVlVW7SenVYS8RL0+wKPPejFgyzVqELhzX9SocF2I3VgBA/dZ2CIfW1hLCu13BDGa
QMlNdLuqrBP3rEm76L191s8S2pzwY6JtyZcaQ6OP+hl983XtboazJYdRh/JP9uCimxt5BqHT3K9o
F+HUhKR53ZNNg36OX9nGyynjk/wacNtxt3JC81nuXQ/vqLHq23U5E9ZBuu7qlbosnHY1+xvCjeZq
THWTz4hMngRIIIbdHGjH/OYD+LLQv1BhpO/DOjjRXleIrMuFwdgK3c2uMVeSgYXGDkPwUoUzDq4Z
P8duXUcMFo9i+AWKVGZakK1lUqA0zvGVDF7k6G38din761nwEbXHAuc8FBAcY6Qy7pVCW6TNZ5od
JzA+9XZi5GaQD1WrSyaUuQHYyRNP7VFa6S7ZJoeiPaSePV6kjfeunbjyrK/oF0N58W4y8yrIjRBA
WYbACCGIsP7dKNEp1o6aMgci/MJtWzpxsaLqVtfsWZVxX+kMbPKNNu89WloQRgMzwcRhhoWJsLk0
ktuzlDZtPpA070yr1K/sEy+vyShrckhb3YtEk7ab/BeIQ3QijPRt+rIrwC0JMeobLgCqfkwCdr+p
jobswg46Nsf2Lf4wHP3N2+t74ZrefQGuCAtgxtHL4WzqG/GEAyPX1yFE8B44rEEDUF9NV0HVvscK
bqNcB9sLrNeZdvm7F9F0ozJYaR2RS4znlVbHjDIQdHYHLANtoZufKeYArSa3hbaMra6LjXqVpATI
+A7QmDTa9/cRaHJzSl4kIkt/pHBVqJ8is3KleSX6u5BBqtvVqSYr6tR4rmZcSJ9HRZl3rGatdUTH
sCLGjcw7mLNsmSommNVGofdZhMeS8CXqu7N4lg/qUb0EtH8BcV7f8Wn69u+DK+5j8TYAE831R2xB
BTp5qLIg/kDNjEO3E51iq66Zzfqcl+XrcDCZQNNj51e1+QygHhr5xqf4oCr7yIPX9sDKanuydtPG
2rUXPlfqp9Wsn0LnGt2iJAwA2cJHzRS3efu9ZOJz3+3zY3zpr9bd2yor4kfxzbGGocyp7dT5h5mt
EZakK1m0YsqK5QEz6EO8ldaxU4BnB8Wm7L3oaM0D/hwqzLbZmRsl38obpV6kcCwxz9nlHjuJq2zH
VU8CWrmPjt4px6z6xlBVfm0hBHHYRLq1p8ljDu8fJEhoDJBQhFBeKLYfXsbhNeZ9t333COSSXEwi
xL0xRqKU/dFc1GELMnQZII0khM3XSffDSuOsfhluQLW6XUSZQ264+dVc4UReu+tM3+RS2ZI3e4wu
srzQflBUtHum3toPR/YvFLl4K3DX4Hfh1Oh+T03DJsNeseO0tvO36NJ80rBXn/FLQ47mir83cIky
S+LogHnQiK5yrIy3NHICyW2mDRXexiJ39VI9wdAyal3FaMkLd6y3yrhJbj33P7cCQ0sP5VlHlWcz
8pxLnX4ffhf1Jdzj96iTfZusOtaq1Lb9Fz9AKC26vHMCEpgryVz2GvO3iKY2/AwoOk2BBOamtoMn
GQuwgWeXUnVG7ssz41JFs70rmLkjDhadhv3rJYM3tLFgDLMhXuiMsx3x+SNzlp4ZYGFGSeIXX137
OYGzUGWZ1q/5mXjTcd8XZB4wp3CSfu0jSiM0zv8s/Cc2feooJfichh0+3ypAf7/I2JlA4+7X8q16
l28ks5/DFfOztQ+9s1+3e9DBTgLhS72r9+hSbo71pjhWRwIEzHCRv6S/0hfv3u+NbbuXfoiQu3in
ci+cLSaN87sNZ7QjvGg5N1UHwsPupyX7gdIhdYzHi+Vm3PZ8Vxjz5XbF7M9bMrPjOORBxF9ijhdn
0ZTvsnmeF0HkynpLNb1TGMZvWIfU/ltWN3iJ8AjxYwRLvB3XI3IP8lJN6kAy8xzGg1FPYshWWA/5
Rsy/5Og1bt+Ncd+2MGCR7Y3eR8kQbN7RfLWFb+NfKJstM/AvymwnesUHmW6YHzKUnEZH/sIgWi9R
rue/kuZp0Y9krlIODriTNLhquSOD6rB9Tq+UrWSi77LmAlMRXzT7CFSRwdITGEA7HauPPPzIdf80
1pGDNmohJjbLCgIsivRn3q6WCAmSIyIWHxu4sLTQMDJ6Y69/UPfMj8WNMdsW63FlfiH4zgCVKDZ7
keYKc3YnFpt0Vc11LNJWPkLt24itj6d8hT+bZBvvrYkPqDPJCWSFoNcnibKg3OfUre0Jh155R6GQ
zqxuMXcHMIe8WQjWpKomc9LtE9Bia9pruGp86UEmpJj3wAj55qTGBxyCcM5wYlcQcV2yFV8Vt14Z
h2wtlot52+F9JMlZsEMXNxVexTuT7U2993+JSxmyfgYen6Fe+4KkFVLKZ4oZDaD1fkcLs5ox8MHh
11K/zH8AYFyXz0ZYt8ravLAzA+1eL8WN75J2zOURNIQHLAx7Onbb6pCdpfeWg4Y0knPi5MZJxGD1
on3nqxSmuHQJPVf1HzBh4x0YmIHOEsg2xl8cW2Q9cwQxDkadudBYSxzU8AZxUvDf+2pm6m9F2zzW
Nw+F7GOiNsh5A2p8BrsFa5TmZ4I2Obuom3EhPGbVgCkxBVPO9V0+JT/aAyXdyaSxP4wn450ipatw
CiIewzuq7+sP8Pp8b95YlCiL9M4ELbTQKC/iAwF8tsD1TAgwHprDjL/utux8xJN2kM4uxtpr9hNc
w41LVElXYRVcetiSMV9q8xuOXRnRrwpL4FfUvvOPag4XhjWOy4wCx1iGrVu4IdmbwScrOXS2HPzW
eT7mrbN4V7+6HwEXLFgXuJfiodwX8rbPl0EOTxDjMovs4Y134NAv8acOknfRpk0osR5m/S11ZLWw
pol2BI4IGQK1lcmynHa6lhdsC9DVMQzFp73rDnax8IiF5Pu6z1VOAter3hrW8GHw6WdrXOLtx5iR
qlvagEQ49o11rYsLc7TFZE2ZGzVrfOd5vFYQzaorWTurKQREh8EsKePwhZ7piemzss2od7yDtiRO
lOQIzc1BQYYR6LdXgSEGhbKjQ/i1ALJ9eQEEiDmpNuxlG3G6SRXk9yuaXfYGGvIF8RYdkO2ZB/1s
nZSOcAdrNX4O+2LfEFmg4JhvXsNHeG6RKoTrnhLObbyDSldcNGtd4+pdpcVa0JYDworGt1+Fl8AF
y53ZyX3erLK7FyrHs+mSThPqjMfav+v38Be8aZ8cWASDQG2ItkxtANbaT/Vp3vO3emNt602wUz7L
l9S85B/9plC3eoOuwcbPypQfxqyLnX1dsAoJthESzwWOTsycIafqozgUB5jJrw2mS7yR4jI5pwiF
ml20VdGp4MCUoCKCOFRZo8yrE3yMT+bzj+wMnFomx3kVXF+UM/Zka5yrXF2x6QYst5SXfDYDpP3n
5NrfxS+eIEFD6Gl8PMWoa/qzfO5WfTXrFyifJfQ2vFKnaAMANr6K0TrHiMX2idedoQcT8q1pPHhs
5B/icVzO2wYYTm5CwnQEoVtcIqTZYGYh8PbHuw9X2F/X9o0zUt4PR9+WDtW5S9zp0LnFFilq9whX
ar9KKYtPMnTq2FaJLmLivWMOz6Fenb1nAOOTrre8DO8VAAeEUqhq5vxS49CvVDpLSm4MUFjFp9lo
rfN74cIezvpe/PDfKWCJ/O0XVMQsXNQrwhzhV9X+eLW2eMlRWEntSpykpdV9e+NKt1hjI1hReaFj
/moxbYBXm62F7mqh3Qp+OLGpJoj9repjTHszdMfKe8sQfQlbSrLiC+4jLRpmdQxY/U5t3PAtfcGb
fhd/dT/t8oUTa0NvP/xwOlMw+K6nOvyNd5IMhiAAuqiy500uESirHEEaLcqVKUF2dTQXl/Oe0NCj
tYzcfFeuM/AXKyaNb79P8tkMoKbobaZpKlM4OIjJOXkvuxXnJFXVSAqe6Qrma2ARIAsifU8YHkcl
2quRPcpGH1ZyvCobV2GCiQqFi4hZKhrcj+iW3KJnctMu2bOcc6ttehmWwN7edwG4XH5X3Xn1kkCY
A3H3B+ulOytgHWHI0wbym9iDq69BR5YwdBf9CbDWqjkPj7wkwgEvMlOVB2SsXt8Q3CrByPjirNeR
6F0G0231s5keVb521/lrX93AfnIs/5z2zNYgbfjkdI5wJZIs3UeyRn73JUrwMmykM2+npFxNIas9
aHqPInFUc16twJF5lhxN/8USf+ytrBAkXWGtYcwe13/LaATK/fetxj99/R9bDXFW4qsKjCHNMFlD
/GmvIVkaLigV5+0/xeVZBGziyVXw3urKvGz4Q4A6u3v5KtWQZ1eV9p/sNRSRvcpfNf5/eeqKNPt1
/5RqqVZ4O9uMtcaYpMvaYEpXqwBygoeUZGR7CewqTIsZ4BRem6rd1UwFc0+8G8JkN1roFrJAmVbd
cU46U81c3eeMVmW4eLWjiyEjtuylmC8Rv/5Q2PxW2iVFg98B/w8jbTuKT1xWTiFaW69GoqCwkWwU
wt4gJ5m2irGPXtE/yV64szJlyfpoWJTQnwOT26b2t63mB4taQoYWik5bTIxL4AYVeGy8QLOFDJZ3
yFaFhCM0R0UjLdIeskRfrK3hliulK3vFNtJPaIK2YRxgOTYWhBa07DALXPFGXX0JfCQH/0OFwT1V
HhgUhN2tuLIQesjSvRLfg+RDFcgWSr6KGCn5rp2iNTa6VV36L7VyACxrT9xV44hgozF+8qxS3Mxq
tqkuXNtWaMA3jd5mIhhON+Y5jdhh7xln0GRVAx7uMVNYtzw172IxrGDpMMdT5YMpMeAhKTNQFRax
erlKVHNVj+ozZKw26oHujBZpwl246lpkBpP8pkIxClL6IEm+GzEH0USWXINozGTw8Rxk6L65Y1Eq
G3Cfsy5e1hWCTqO6GaG+gKnFQih7VjEhEf5grCxgdWXp2eJcssbNymPvUyeDY6YfhO8RZK6tuxqr
Nih3C92ohVKpkdLtpMpuDhUwCVFKlDfdqNkUG+yfuucQKAQgDzbbswumZa7phqlJUaDW1IJNMhWb
AMyCJvSHWmgQykX+a5ohSCoqw5GrYKbdrbS62IDY2ylmSKvR0BLHExNwjQQ+RbsJ1UtCGeX3lTOU
dEEVuCe2K72ivkcVixT4COnEN01g0Ndbp0ERXzIARKaOGlDwmZLlNLwWPo6KYNZJf+9MDFY4WwRf
EpdS8CNjakuCh6b3i5RFVh2GmwY9t+ebtmbQBaiXxrDgYaSObyBGpeBpxgkwZ21tDIVV+2RAouJg
D5UayWtZpaRlM3hM14MyAoc2RRsbri0O6dYv6uMoDk5vfkRsTyomo2bfXkU5vpVDdjCr8ajADEti
5X0AOh6wHZBr/Zy35uCSDP6iZlA5kia+ZmXJkAvG1XDUrfysFNEVh10g7CRvjnfkiQzcqLEQU4Wo
h4pGJYHaSj6ba5T+cgDvhG6GBJRhRASUVM8UCyABTZ7bh9JLnVWvQlqvQ3YRai4TlogmeUDVKO1g
AHwJbPxMk/0bg2GwmOkeZ49iF56GoX5SLy0B5qZMqx4XyGoQVOe46ajLU/PTVK4pdWBLoojGWDoy
5adWRu91lP0XmyggDEsWhi0VA4Wuacq/v8NM+L9/vcP+xdf/7x1mGL9hDZYw64p4b7nKuI3+dzfP
f7LwsYAf/sNf8X+7efU3+fccQUIDLYVH9qfUQNxtOCdZ9EuyouH3/Y84w393qfHAcRJjX9Y1LLuK
9rcbrCqasMhNkE18kEllLV2LD5VivLHidxKp/kdZ8zX8P/87f/lHWsZfwlhnX/CfQzR+/9/xXZBl
DfqyIXOh/+XCDLyhSXv+dyOttpajwcrJwBGKFHxesE482TbLTRDdg0jedpm0apl+h614+VPJ8a8e
hvUvHsefX2/zb8aRoBha/FjgpFpvRtCeI8ISqEI2QDCUnd7T6TSM2HgdNfOlmoDhsL8qgiI6Gxwy
tymvehxLAfuNYeo+s2R60fV5+BWFUM/RN3thfvQ98ygV7P97mUkzeh15WKSEasnasghh9vlDtgpK
1DZSeWo7YVlP0VuKiK1T2YmPZ6jwdqSdpWpcRsJrB7AsgXeosg+fAMwkxqnvCtvIfnWtBssv3CSc
eGL3LUS3Gml5kB1TFZTFFJFseGop2nFYy5J+6U3NKZtmpfjhQWxvJVqrKAt2Hly8eLTeffasunce
zXM9Swr8F9+69fEbEBq7L0LG++XS4IQXfQAP3U0Gsh4U8i6V9rIFuJ9vSImhMEE9AeHcMOCwVR+y
/h54+rocPXeOqGAJpSDgkgOTSLXWODZVSf/OeFYJ5WfOdKHqaghNPM1MwERekvdRkqVK0V3cpQYY
IqEpQlY6Sp9upv4kWFsrZJAGSZEMbKwl0TYgoC1j/xZAuusFEiGqqXgVQmyX1D2xVJ81psisT/3J
OoiFW4IgU9GJVAKZLcAWnhI5GTFbTNk4SlzxOlODmL4wQuBQGNBBRMeI3gqDFX1kcdMgCNy2An6F
fK95yTLSEQR6isSKy5vpTXR30hgejPDWEsXbaF+K0OMJl22WqwqgHyQpnA4Ms/KeimHUyMkVp5+p
qMSvUGqvOmkyaqWi/gsPhWrawzxAxJTJBI5Js6TIWA46BMBSKbOdN0iTHQLkfRzmzSCt9UkGZ8Tr
JehUA0zDtDokP6CPXv+b2xXqeKy5sqEaKjQEavp/g5Q3FYMj869+uX/6+v876q3fRIPcWTgs/PbS
nwNiDes3hV6BVwsYkAbj4E8yLPU3YK0gJDRQr/P1w5n4f+2K+tvsvgPGOv9e/wE5CPPd3w5e3Hh/
ftbW3855YcgsYm7Eah2FhApaFN7mQzaiDfxwuL8o9cpmOpr91jNfLCVHwcE4Z9JQ/CEYTS/q5Ar1
UYZbg10sUFTkhSqfq6rdB8Ch8yhyFXQsZtu7eQgvHn1ROmIFw24ap+Cw697tUQLKnf/STrzLfSgn
+A2KbrqStQBHUtmNQU8KxbjVPVp7ZE/1kNqJxwxjHPObPwo4ipJ4r5YXqVAuE0pgibVJBaBUyadL
3yjrzpScuK82TSCigsB62rVuoPr7oW7dvvdgsPeLergrurGJy3ajGve0JjS6SA9WcY/Gy4hxI9D7
lT+k3lKPx21Bsp9nhe4QILSMuhPGsUelY/KRhF++IWyCogFK/2V9mu16xh9bwEsHo7wNE4IpJet3
GuaGLpXXTb7JpGFckx2AaY+U8Ti2WFym1edQCPupx+NbF9lHNgzOmNe/AtU7GgmLt3jCCaPx7Qib
Q6/51HDesTaCE7jUt9jIDrHpbTwYYn3hnzyIDwuB9A5EfSexZSGm9v7ej8keUjtwEM2HWb+WBQOS
jKhxMdrnVkK6STuiFkCt0RYfRag9EjqCOfamQ9sOn8+IwMUawlHpSnckGyNK6i/Oq02gvWpoKfIK
E1Wktqods6ScuPq8WJkDekFqe99Jrb/JMhV8ryuDPTWIqQzjUarSFabHXQ4YPJFO2AnKM070a2eO
J6tGH0Q/6UM4sZsS3H4llj9dihK50Hv2vw2RrpK/kqf0O1AQGpW0Cai4ouoYooNhlzzxOpfVwR+v
Yv+qGodAuEciQB08N0a/mI/afnqKBdR4ugz83FJ+SHNWNrzhJdYrKc8HRDLLFqai/aeAiV2rmmVb
Ns5QPCYcS1J4GsLDlFwUei1NWQrtPemwsggnLbso8oeHYnAc2QCqF3XYCNV+UoWFJqDwZRY4qtQL
zb3sv605Y9zc6B4BP8ppwseXj5fME9YJFbvQHEaW8SP2prR4U6KnhmOl/QwRHUWPngnjlM3mq1+j
8NDCtUlUbHiJWJhbr0Iu8ERRV2xS6xOwCfPbz1K+5QLev18C9FZZ2hv9ITM+zNkFkuIXgp4aeUw7
i0vAuEtne1jdhkZbjdl77WH30Q9NcykiY8G0T83axF8WZrdUWIa1UWuTuZMuy758bZXipMgat5+E
qRZM+IYuZ0FJRE5tgay4mLRlKw6Tk85zbw2hESrFMpSWScDmAlZWAa28kbz3Sh+IgmV7yXxUVYUz
MVe7SGTJ2s6dFFi+GNFShE1WSQbcUigBs9zylnlPcCNDirI0XMMfb1qBviCrSTqWJ1z9k6ot6Z1Q
sIQ/naLZk8cvVYaDYo4Mn/NTUZcov7MVM5AXk7SafrjV2ejoXrJS/XpZDwEqLURgquDZplmAMamZ
uiYxKFxf+fF8UpFo09hmhCpB8B3S9PjLYrM/NmjrQeBWugfMWILhkAJqWxq8vJy9y9RDiVWg0YNZ
QMgwZ4STt9m9y8Jr0J8F1uhTomerKcCabBXhuA18VsFkQvN+ifRso/UBsjbM/UsitkiJLwmsjOLo
kmS1vvxvvuAlrlJVVsQZWA6q799f8EwJ/37B/9PX/zGPlOiWkFKT2qH8PaMQq7xFY0gFIM5okT/r
rH8XXhMfxH+WjHlA+scFbwJB4gvBDhKoaPxHOmvy5v/pluehyzp1DYhECIl0qX9ur5RmyCs+rT0G
IvPShLAUZMv7FUietOfPpRb1w1Yl904kUcrDjEKuwCnDdSMQKS2qIhpJg9hThIq8Q4WC6FwThF7Q
uUQ/LL0kW3HdcCuw8aTZqGM8iEmifOt+cgARRmIgS0KvWXMFvbRsdwsjQN7DzajLvlOjMdAKcmb0
8SjpBeFeGLnlYBnhHCsnfjHexo7VjSIyn2yTrZxUcwwE0F/0ZlohfMGA7texiMallo8NAXvQrhzJ
M1cp6e5yhaw3YuAyeYcBjBOvHavFd398TBZyVAvXufSwIgJkDLfs09Nk+ivF6/BlT8dS7C5+51+s
AAGIPCCKACHVjRJL1lDmGZYdSWqWtRF63P5xD20j6dDyDg33IslmdBguIEHC4ITXMntyDb3LZYsW
E+Ct5L/q00nvwaaIRE1U2WUysOHFx7BWb5JRYOqVD9zID8uKbZOQ5iI2mHRZbpLSSZH8lccZbosh
OSmtYpPaYlBrSd++iTadY2gz9jxAQ2mOHtf5opXa0xSVuzgjdBlg1ouKdVNBXSGF8YDUe/gIhvIW
Bexa2vhFs8JHSarHnBNBm4Bq0VupSuOUvgUqRnyNJ5CBrUY+fb9PJBQOlL7Ib7GKK+lbNIiHScId
ZU4q0VhDtZFZF46t8V62ER56irvao/xhoo+sMmQwFZhuQtVWD+qOoJ1VYWGNTqKdDKI/k+DsmgT0
aOVdAkcdmtFjhOPQ9T5XkFHWA86TTD+Uffzpw3oePe+r5GtDo9wIWrevIlTjBA1ifsShmK17n7s+
kNeGORCt2LyEUv3Ieaxyy3CXti2v5LUHaUXjmw6wygzblc47M+Cz4RkqqVz5gWN01w8NOjje7B09
95iLdyFS3GpiDe6LZuyUUvcRl9yrOjZAM25CWxnZhmIAQS2oIt5AlzWFFqP49n+4O6/lxtFza18R
ppCIcEoEEsxJlKgTFJUQSOSMq98P2nt+T4//8i6fujRuq9UKFAO+N6z1LPTFxOEI6aIoe6+LP+Wy
XcyKyI0z/NABukeztc3EZyafLkstILWx2yRt6Jalun5Kw5bvvpam52IjJZdWq/BGYzKS1c1gIHc3
DUdHJ1T0kH1i+U1s9ZXO8zEEVFARfZN3LPdUVJri6JIO6DQKEM1CJC5NsiV0LmNQbIIO5I1YtTaQ
tgNl5oYck594UN/CcbbQGn8fI7UQ5OflSUDLIxm/YnwYSsRdKPpW2HehFftjhbcbi2jVNvZQx04b
5l5Dex2Kj5dKBqDQd+NZCzTUavRJFMgIpBuMmFDBRwn/30tS9bbAfj8xLVUeLE35ydCStVK8KBJU
1iUKUlkFMywmjqlUG5W95theynwnlPiBjyRQps/ajkSdokLzoicc6m4kocZnkO3TNccYMUIlc5X0
uYAPcKi4QLQ6NkYiBfuI+IgEBgDAXqVGFix1DeaT8OVZdEdRIQOBegWsCcY6/VQp6arXEfI/U+Oz
Un1okuJ9xkg2fM9E7i6k8Okxh1FZtYcixRvborf1+5MQ4KgyGatEz2bzX3w8w7DlEYYPOEFgxOmM
+nf9Nyiuvx3P//r1/zyeDYamkHA0cYpto2f+c9RqiH8wtGXUSRVKpz0Zmv5ig2LUKiuGoXG448/i
UP3zeJ79gQVKUkRRVA1DnvaP/0ETTsf99+P5t5suydPx/Zd1YZ8MqvoksXiZOd1qWCl7+airxDA9
Vr3fO2YJG1CfKwgQFNQ/H8aklSDhzUreh++nXbuocVf6nrCxnfiTYfFhwfYgV8T8pNiNEWqwRogv
0z/TPE8pI/pnfGmu6k96yS/jJRZeag+5PmWTrf6Y0fx5mxR22TwOdmQu3hpkr/Gh2OkIB0+IVDfd
nSqBVl7aCDLm/4XRX6Anz98fxU9RoZPFQ4MxK1iqhIaxn5rrrnyj8ZxpNtuwZh7+MIDkiFMQpdQW
tvwOCXZmZS8UvPAb2LkAd5p4O0Rabf2NaotbAUvOe7XgyBgmEkawMwl+2jyYFvS22H6B8X5+4wn1
kWJ6AlmZ8xCDKPowZBmY6eUX/zRgvvBt/YboHnBMzq8zRJZr/DCTxZgwQ9X1A4HClJHMcrV02Qea
29kk4LLG+XfukD/ULlXvM9k0ds6CZV5d2oXkiK60QM8lM9gt5vpHtAr3xkrZkAhsmR/Selz36/zV
uMipq+NrKtfRQvOEvVS9GUcZlTgAkUntPDPAAe6CGUWO5NCACj3zXEgm8UuSWPEp+qKTRhyOl0Si
qRVPTyiIUvladMtx2GRonJFbkdqOCn4bHCmZcJkUkBo0C5jks/shNnoOuy2yxcOkOdOtxu1coO+e
Nu9Qrus2nk3xjb6Fvp/oBhspCZI+Yl/5E12gK1mFRwrViRSDU3xqr+V9oEOZK8hG1bfy6u+HN85t
JxQu0pG9NToi5ELqGiuyeJlZj3wew5HGgwUmeB4l1obaiKW4ftQTiDz54CBWK9GcOQQ3aIdRwoRP
W6kU5LjYke4p/V562iQZlGQRIGOzaKtHiyxbZzIfs9n99ad/CFl3EhRls91MtgaesVsSrh+Aj9A9
2sbaX9PaJTfp6elXwQ07K4x2zVeFOGcu3Ysbq+lJij+78w4m2+yG4Zkvri1l+gh4Gbcb1/rs1pZ8
VbguYBM0zkpEKWYu61O7azDqkqThPZfPZeF2e23JIm1f1VZ9DN6ADq20JVF8bsw3GpE7Fx6C7A2S
xPrOUYbIc0YUH3wmlH36pyZs9edq9vP4eny19+BWXPp7fpITi1IO5detPAGsOmQ38zp7aY/tcdwa
63xVv+MDR1bX9pMBmEFFX5AiZlUCzwWcMhNkHkFeipWLx1OyJOQ1KK2/lJvhUCd8Za/r8dbfatAp
r8HHL8lP9Ep2wM6/s+XcPt+CHzIguTI9vZwkE3lROXCQt/5WXqSbgatPuhFXPKtX+UZeMRJY5Z7k
oqk23x54sLZMrg68RJkd2Ka+ib9nynkUTt3S9KolsUnOf/WpR9fI1g4TLFhm/f9oSmWJT/ht6sxX
/+3r/3nq0TeSYyqxUVOQvHCq/MX8a87k33j2fy4YZ38okk6HiIBGmYD2v516HJKMnZHyKJN85j8C
YVLgTl3nX5d+xm+3HXb/78deNK1TldgXlwCnoYLNewH14aNzldnHoGD/g7e6VsRv5lDagC6TLs0Y
kOJq5PdsAw0P2XGgIi7GPVAliVeweEzQpDFQbnWn50VA8gxUssgzq9tT+YxwSbWvbWGcDL6YSFGs
MF5ZTYLDx/DdxEtF1tZSOWMGY8KVELG3cTGzJVIqO0DnpGrdeXmQYGwsBQOsUBrelMPT0k7KQd2N
B30TfKAlXghLYTkdyLU9O4+Bc42u8kLHlsz1nhhRC4IQW8HWRSpBDBWm1Q09kXzHYGKSTb1OVLDg
rxIXfAQoV0bP8l3aVDvxrl6RnOXz9CtYV7v0EN/qy3AvL+FNvHIwa+zkfjCe8f/Cm2usjFX8lZyC
pWw9TtqP9kPOF3CBcR4f8tE139JLdwUOzn96aSeYqCtvYNvW27pn2hhbY2sdbjUV2joyICdfHJmf
KrdqOV0rwoXgZk7h1C55fovOuhJQzAQKA3KqWJxh6mILR31kAGn/8lKHG//lF0nqPP566w/iCekG
8h8igDbVT3QPHITq6+SlXdev3mNbArCnBzBm80ydK5B29PVITA1uWUx6wx2uA0wj8sLyzxYt/RFM
AQpJHL26J46ezrUJJD97iJDxwUXut8UK+yt3YXePTKJWOKdbr4owdW+4ElIO3B4fgugOzD4GL/jB
T83hgOzGL1nuzZPZe3+XN/Wx3SbDd1+/c2Et36Utb/dwHS4JWdj118LL72H+LWNr5JC51Dhk2BSP
hUUo+683xRJtEmAc2c54w6UEXgUnuxO5D2nxuKrH2q7t2MMMiu883jQrHN0ArTqEoelbNizNpeBq
uHunRyBeNFw2m2W3DvbEqj2HFRN4Pfg25JcuWxrd9ZdBA7XPnv5ycazWvC1nXrFWPMWTDnltjwfJ
MzfZOlsm62QteW0+R/CKj54oPB2LO2pUPKEDZ5HFn31ho2JNcLyoa+Uc/JjLK6rRRbbMltP3U3fZ
Wt31M7zaQ+PWAlbM+fQxxYP3wA2fXhCourHbo7hUkM5LtkjjtkgSR4FJtJlxcgQ7fS/s/WO5iS/M
W5Ck3qsrk1vxJ+JlkgPk5u2XbRSvsoqbYlNuhF9fEV+inX8srsXV3Jt7ViHH6Uya7etyOT0Rplcb
uUDnqaCW9jm7Wu5b7Zttc2oTFQCWCF8c5DWNVXUNuhXsEUq8ySUKdLVft/VHLF7703BQyYifP17C
c3xOz7Ol8oRl9BSsZAvzCiP8uJSV7bM5hmJAgNApHNYIvi649Yt8mQn2OTmXnYOPVSWyrreHbJHn
yzHAEEAAWnTpK+bjlnBuUGI1YFUG97nBwBlvksGKBYi1DJEPGkX2h5JsI+yCJvOwtN1Bh121LjS2
p11CTYCSha90spk6ps0EySLchuagSQ+1OyLVYp7mYHF2gw8sTkDXZHyzafUGcSB5emK86lGz+6wx
QBvYxPEG3wnmRaxwxj1+uE0zAPmhsLyiVISG0LVshJY5wuJxCWhgJGLMkyjyQ7yn1TLfjPOnzQ88
AruVtEVCiVMaODrnKbFn5OY+bfMFkMpJs42N+qV9BVv9FLxoN/Mk7KBuWcliZJOnf6qQ6vyOeRZI
ETfRNlm0CWTUUVzP/CXuuhEAGVgotiPBcy2gMYRW7Iv5PEODj7SXsIPZfDwbKMhZFYAkiazVgD2Z
cB7syuB9hI0MhpBsIIrnVTzdYH05PTUYgdg4c7E1sDAXusnmlGDgGH38sYvmpdleHsfmeyJQpRDa
QDcWC1hfTrSK3XFJroT7j/9Bt+LZ9XSl9QRI4HDmybVU1tPXVS8k9O6nt5DVUIGN2mlBpdFc4GCi
It+E9/qH3deWjLH37i0o7Xn68/BXKnkahLU9HZDorPbqVe6Qs4rvRGML1cJfs/1lf1S2vIM/wmaz
iN/uk1LaEs98ig6UuABesJDEVYHTut8xR1IjO12SVQUpDhfLuEM1oonfn0XhRRC98n4vjDd2MmCJ
zsGGHzXs4SlCZ3OzN/4YjwDK+CuAMk4hGiVcJe8yl5L31qre0NGzluppaObK8TXyMsTWBNidY2IZ
f+pyvpjsNBDLtqCG//FOJdmflfAeYjyx51rhNZDbF2p2kfftKtpoZxjPKTHIqrHvV8+f9KcERalb
GHMiTzmyneEb8t5sHZWejyqFIuDT52LL9Qk9x15ZiILLx1HSJpVDih1GGgZ1zVuL2rRy4utktcHi
+4mlhhtxx6jFf8g+MAOxBeUdLJRpgq+L4O0lSxuMvgPOyWABlWtomKBjsqGvqh+svcETgMXzdBQt
Ku6IOFuLIB3hLlcuPsQZWXPXFgYfd4rH906vWsmG1JESJ7w/r4W+ZNnObaHvn3LziMilr7Vw5nCD
NMEdcUXmV3L1UNpix5VKPDZ8wbTKx+obOSDwjWHxWIHfVAXcGtVqM66ii7LSQXcabrsQZGT0wird
hQzN8QsTmLeYrUJaF84+F3ELPq89cWH5CzPr5zUHu0KjDQf1seSdFigI2VkuQhMy/JSFymKbV11p
R6wEzsYZv9Tzyo3qLbJePrEkTY4lccL8yRIqWBRVNE+E/fF95MeBOWDxPmImJe0xWzBwV+nbbsFi
0d36U3cINsMeBf9gf0bgnDroa+plBipLeH9szHe+eSotsODN3oWr/CVYTexEC5OIPBlrqOpxlbFV
0touEbO/jXSts0Xj0YlBd5Xn6LHZK2LLxuuBlRqaNA3pjvICoZQ1+6FJGx0QSM6T5re8p/wVKxMB
zpHFYS+LB2WFOVbAFWMlKHAJlIOAyGd4wnH8EV1MFaJrVIC7b0XosA7vbAVtNPfTEdNFfEbghmzJ
nF8rJ7tHUEs/pWh+gZ2K+Lm83kA78cna4LYOcii+r+wyewiBmy8JWuHG1Ne2oD83Fwx5582mLywl
sc18oeNvUeIj8x6uAbYJxi5oiSwDXIlkmNV3tOk1MFfzx3O6agjfOrBRCyuGjN8j3T0IIn8xtwRc
m0zI12E7Wa1G+8mQ3Tf2gtIyyqZO3ecp7mZAln52eWyMsWZXaVObvWH/uDZv2n4TJzZG41dM8uFO
fUsu6S49sVJelytYVMyhRVujdwUkuSKxZ5d4EKlW/apy5/5Stxa+y1QKK3TqZDsht2fJBQWXT4+w
Yglw6kS3VknVmevf6a64Gevo4RLj46/HdwOjpwM/iBKz26PiXmL7Y0dTHxXNdVBz8TmOiHAESSwv
rXkoYsaPV/LGabHu7hTDrneQ0oTRmVnKdRojAFde8nUvnSfb5RzbG7c2sGrLX+cidZ15xTQGdi3i
BL4O5+IWMom68rfZ/bHnXjkYLv9qLGGR2M3BX5cEF3bziPcKaAzc4IKX40S3tzKXpgMgXOb6rz0R
d4zG8JAg8QfP1Yl2fgyoIg14fP2WfdPKarfZfmKVmNST7JQfxGtaGS9ZK+3xGpNm5faM3ZfJuWAQ
YOB0nQ/zFNfTbDGpl2cwr112ALU6fxSrhr3Z47+5FZ+JkoRVhcEuMW8GHpB/N4DGd/L3Vvxfv/5/
W3Hd+MNU2KyR+PZrkPxXrS/aMIXl8GyyyvxDz/X/BtDaH8RHSeav3fA/ptZ/zp+1P2Cki6rONJsG
X5fM/2T+LGGc+Xsn/vtNV/6WSdHKVW/mstkvH4kdI1lSZCCxwdV4UcJd120M7TIzfiS/3GtskIhq
S1oJMnd7Md+y+4xBXRo61XCZgVR9HnWfMEjDbaJV6iXbbPLHA4kyU5aoWX54ZN96d465wrchJWL0
Ij3v6HnzVrRUnsSU+6CEqYxzq8JIkNqC4KHH105BtfYpa/21/qWwnIQI9kpF8QUHaVjoG+JyCEa2
TKVcqALMqQE9zpqRoF1geBHku0gfnztkEam3/LWEAWMmHoTPfkXEJgGlIya1mqHh03ARZXypsF+W
oMC92huhBwvzD4DavIm522yflIds+VZGQcmYuoymcfXbLDvn0xt+0sSauZINX2VqMN7ll8eaIe98
nJ/6+fd3itcl855x+2WIFLrejZOm+LKcnXNbOIsFFB1rYo9+Hxab26441AhJWTKyTbR8JK/I8+XD
gM/wTNgQMRV9uaJ8oI0p9x1w2Xxf57YO5mrcsEWPuFA46ZmUulj+ZhUXcXLTkwLXCQRHxOEDqG8g
q80gHsNpMENuu+IHzTABZbQcIWIh7pgcjLr+Lemxm4/r2lyG4ZqYoLReNsWkcc3cOlwo2DppGFR9
nbcrudlUxXcc2yy2dJGTOgBdpm6fLYK7OXJo0RmFRdpZeuM14LoovBUAUqSXsnLVkeb+wKSvaYdp
1TvISwtQL6p4yaLXkKOQIU/DTqHJzgpWlCS1tcJKettkWC4f/WDfy1czP2rJj4zv77VGM4wsBowG
C192dER2wwkqUDeFdl/IHqpZw2BUQVvA+hPLJHj5Fo74TgWNdak3eH2cpkCfBvaiY+gA259juCbc
ew4mO6UMNbcxFVvhVU8JLljtRd0mfqNl6r1ip61aT7OqbXY07glID+zEZfMmkOK3rN5Z4XeNLWS2
QNvzaC8Zkopm5UtbDbtYQx6v6YFRIhkLpfDw3j3m3XfzJJ+ed96rE8Mi8ZonLK3XhNgNVBPcL3Rc
nzNaRR45qCivkFvqmfdEns1AmBM6cKvZMa8vrD9leC9Uk5yqJbXrJDKbP1A6VFuiGWn/xB8Zfty1
umrpj6y9PSoXaKZUslaB5HgE55Qweiv4vjwCmEJHS5KpVmySBSzhDfr6QJ97i75nDDoiVzLc1Lwh
3vK9x4vv1R9ivBvihTg7CM7jJQKeHczBgx/ME2OfHbQg9hrTKnaptkfNM7xoa+7MXf1hQAQI5+Mr
Nsvl48h88BtmkT2RVpCvad8IImnpZ9yz1Xvog19LQk9Zpi6Al0VFA0YPSaPWuSk22BZTOJpAnrNx
uxwflE/RoVBwEqH0E2fHunGCHOQURNTRfxOTw6cc9TDEDj4U9WSTYgPIPN0gG2DfCDftA3s3kTtq
vkTNKBPGAz86OBB5op/uEbBalnX8cMUkuR5tLSVCfetYibx2wkLa6Q7+NBuWmjXbtfJxTJksOCnN
sMzuqT/3yY8v/8T5mYqvFUmVsevBaUrBCht1NWYbo4+PdX9Cc9PRpTxvopitbixrFsPa32knHPCL
dCY7z+b23LUsqx4Xki/5XpSvIjkHqPAvNNNleQXK36EIyAHxbaQaWxRrKnWuR6sXLcMKfoAlJVl4
QLD54gYho9efseiQyp1qLNtw2WE575xyW8pevUh7gitdOdgFxS2TDtV4nnQ55WaA0jxs5fRihl7Q
Lu/VocMKN+4m3EgNn8nQS+74fBm1lm8o+5QUJE1o9yjXtzH7yKckeqWjKt/IjV6NNYVRAD8W3i6a
/pmt+ljpeZQJD1vET9k2DzosaJTFKnuzh4MBU8RQTU+hHnxISulrWLFs8r/g7kRbBPRLAMTYopFe
DueGS0CNu/G5eJqvVZIsfdSD8xjAobKrlb1RbI15YX7C9jW7vZHfenzMNIfol3WWNazvBqhlPKvJ
yBnWonR4sDQc3SE6zVRi752cEaK5RFOljXP2LA0AddQKX420rAnCQ0QiL8t620CRuBIUOWdYueMF
i2PBGSx9Tj6ILa6IqQQa1bsd9ELfKQOb869aKRcI/g1hbUeVLqbcK5eOO1HOFwHCLHmZQMaJJ1Se
wW3EOl9AZuB51hG3AdudcrTDejKV/s+f4g27ipcnCzKCCBhHhsLKUURI3CM/nY+6FdO6igt+ceXd
fGk5prNsO2ZOVsVur5xIEBh6jJ3OFJpaE5PnKJh50iZaSlx8x3fQQICNFd2uhtd8fqPDmdokJtHl
EeFln9hC7M3qnRnXB39WzWvDQqNG6wv0Otv0P2g8lCt0BxJpAW8z1MiTtXzWzjSYgF58+lFg873Q
zGWICONdZABE7GniZjdpa7ySeYcGDFsJv24951reQUsJjX0Kyv1N3hUfJEO1/NSUb+dHe9hsDFSX
dMAlSeufgNX5Kdy10pd4ZCsBzqB+00YPxY6SfBgDqQbbxpgHlDfqzlAReL+hYBKiw8iIjtxaU9iL
6cPOSJ9gV/6c6KAVrh2GiLq08yEL4gFdPZ8v6pQzxaowh8nP2ExiS3zx7wxi9QxblMh8u7GCOxPU
WvcIfhg/Wes/sp9RPKi6zZakuitQU4I1YRfThRktVy6TXouAVzEu2Sf4sCjigFuF6lumHAJh8cCi
Gewlw9gKMHbE97Z/YwcO8w/9rIM6oIm2xfAiVRfmm7m2JAq0oV2Mv7lUhht42QCeG2OboeBDqK/x
6jOFFGesJwQuglfQc2Fk0dM+tbkMRkxhUfjwZpwrrN6D8EYKKvPlRaR62WzRtO7z24Rs1djd3Mhs
OXd62HTpPWaZi+Yq0a7ytgL42vDq1R92YaA9W7QUApmHaAt+qV14kuxhLZg/xRe9IrlnLoJsZMAV
T2B4/8Zxknxn3xECcAanLU9A41WUNwWkayIx8u9C9wjqbh9eYih01v2lYnQXQSuCWp3Y/uDPh49o
fxbgflrTbHCwshYIrPjN856mGAy/DVFUIrV7/ph+8uABNRXs/+I1J4RjrISTyV6asZT8970VrmJ0
OL+tOf/16/+55qT/UXEpKoo22QgR2P5lzYl6VtG0iXT8D9/NP9ecskwmFiBjzeT2/M4C4LZONiCC
TCeTzX+UzY1b5196q7/+6siP+fe/iHseaj3UTz8VlyhE39RJIG/pZ/1cTckaU1l+ZTUIG4QiOuCq
vB/f4HsBXE09eEUgZvVP0WLhhcYUdCpRUpxuwj4THGn6Xt2PxMySmSTymhYGT2AT5YuafZ8Iy/Bs
Dp8yfZUWxVexdZTMLtptHayBcgbF1xBuI5B4vpRsWmYgU65SIW8DYcdhO/K5pvqVfBN5lwBABVAa
UnUgKmcIz4E6/YcJPvvuX6e/nHuUGIh3QN9pB2ppzqYKrmIEWLVwAqcsFxVTRbtVl1XnMC6X6B7I
tKdytfjAtOJ7ugo6TpC5Ms6WVz7I78TKxOeV6tu4mUVt+3Bzq3ypcltcl/BYcwzTZDZDIamnqYb8
2uYbJhklBgmrY/VBjW5JXtK4wwmmNMetQZ2rz5M1WkAORZo61PrKkRxsGG0AD4OPkp5UF2j94L41
/d18gkeGBieILFVQMjRQ4iLsiHL3yX8ByE9y/0DVN5sZQ8SDweaV3AgAxx/aVbU0jLNO/wlwIDix
sYI/ipGcIuc9emw7UKX1osq+QnB/EOXMczSz2TnNUT0XTvQe8hf34fgHNCwv/kHY1fyWSJm86KVe
hz6Z7raIfAPS4Yt5MjyBnQnGl0n/woPAI8ajQVItDxT70+AdKZBXLKpuGb0DQuBv7K2KbwkVCFdH
3lXn8T7rjyiwEANXmpXrq2A1DCvpQ+cfvic9JKxpa3wN3oN34LELvDHfqGzaj/bDoEIvL/z+tCEp
YhhnO5KU5XDvvj1OxXPZjZYSOull0leB9srXHGPaKSH2knfBF5/K0W030uNFIj06XwfL5s62auCS
Dra4I9Ygc0L100z3LH1jf045cGVLziY4v5kb/577S6X26Hy062PpPnimw6wu1FV1mtEeI3W7fPD6
Wo2a0+3ag3EHP2P5V45xWnMKANt0Ezh5h+6EqPe054lt5aTFH0bMb7Yuwr6WNMd0ydZGo+5fE5Cb
kf1Y92cfiOGiZ657HaehXbFEYd5+fSib+vCEEhktKanYzBc7MM5MSTb+QEEwJ15gLv9M+7UNqVVs
F3DoAzQwQCh9NtdtAzXonWMbbxG6YWblOQKA/kIU0ak5EqL2UZ/zvf7RvETDJXJmH+PzEkNkG459
4XT0ry+gXqsteyZ1iTqbKQCzV+y9JcFnymLiiL2Ke0gbc9/9ZLTaAEtcsMKAr/i6SNcG8XGNB2JH
MQO7LNZVuJbuyM6MCmyGyIoUHR5LcsrautsMBxPdWqVQHtnBQkyxc1GCzeN5gcBJeK5M6s38IJGB
5DU81DzO/Uu2U/l9hEWesvic3inoN0yQHPaD35UdVuGNu2nTmi6pvVQ7m1lAfnT3GboyP1VV2H8w
WUZnRhnaV5t0TjPH9mBw5c9wV2zkzxsMSq1fY8TLRZLv1jP2D7v6qj4SK02d2Uot7VvQrIBVPXds
6iWSwlw+J7nk9+hQ3tur8fY4PE/57nlS3YnUWl2Sr3LXJW4wCeNXYnWkknzSR1/a9BynZEivu5ZF
Qg+6YtcByJw5451YS/Lsx3t1ka7ixoTr7uQnOBaOziO6ywHdBcDQGFVJV4lVwr25zBhFJ5bVeBPd
C5LJheyNnckiptqEp/xOKOqBe+6N8mn6wIxBOSuxTeVNODB5dMNldlCscldduJnhkoQeZ1IbQBIE
85jtiU614iV9Z8UMmglMc0DtaEGqBmS2yYBZiBZIS7czlx3MZs9wNVdYlbtwmRzgql+aDTtAVhzV
Rl/UMD0R4HEiDU4VLEZybdgXsVjiAYguBdtV9nzAp6KL+jnlzuiLwfX3xHD3P8WGz2MREGKkD231
k29CBhHhfezC51g3+Fc4z4uKzS6v7atwpIj39xGxNrMFASRHA7j1rz2oWzuVHXmFHT+WTbyh7QJF
ZkK9VlYMxwuLnYrxOVvdqo3P84A7ONyWD+5P2lz+9nwufWUTtBbyxYeHDcsebH3FgSmx6ClGd7L3
i7uZ4Dyny5Pd3wFx9PeZiE/+rOc/fSOyTa9c+OI9JjqFy9VyRKcjBasy/uwisgz5gV95Cz//DMIz
zeiTlvHDRn6XJUdJs55Tvgyk5lw2FjDWjDngMxlEd2MTBhT2E/ryyVJOZxUj4DkMY+iBo2oN7NgK
6OgJ1EzYyRIf7mevYnKcwr8fe9Jt4hVhT0AHgjkfGvgoR67s0Gg8HzbccyJ08mERmGiXHDYVJILj
0Fia35MqcaKrwXhbZft6227ldfstLsttuBLXEzBuGR6HNRF+r2Sd7SmAg6nchc05RZ8Jh/Q7Avwp
3IaPn/SbNomhInqFxQ9a3MB9dh7KFBMOO9usW/otHEj14ZciPYiNOcrND/kjf5FfQydcIZBYYLB8
vidnbscLkiwlIFAGDSPBPPwdHcw7wlKMItpHvOKfzyXQhLP6WlqVMS8XAC3/i2trimoZ9/hshmze
FP+vvYWsMv3/rbb+16//c2+BO52dBWAlWVEmBTxf+b+1NcZ1FiAToUSEkEJ1jbjvz9qa7YRszFhn
UPhOSSL80z8XF6JBAyCKhvgPU/t/srhAmPj32vq3m/4vwnlZl+LIV1GbzXiSjRLEQcGL03YR+NFZ
RT5fBqiqiAuoEbe02TFp3x+4Ovy2dvUm+wmC0jEfChl2BERADNa7bN+W+SLJALfJvtM1Xw8IdZ15
iFGGS1L9XhDg7GtEQn5Kdbc3UwgKmrTQqvEtNmH0DdeHlqOuYEyP7Kd7fLc0f1JJxzlSjYYczpir
xwDKtD7lW3zOMgntobadacHPI65PktaGoCfwicdiuzH0ZCVnDGtj5Gp5vQkf2qdv5HimuBKP+rZ5
Alb0qS6xtFPaP00nROSjh8Ix1qRvqQQ/HGNFDgkfYuvbRuW1NL79UXCUrlOdVP+uY4b9PkGZmgqY
noBpIuNmboDNRU0wvGuKJ+rYrwzTyvSACwczHLH6bnLyaMvTbNKew32Kr4PcLgwBlmKAkCKqDebi
x8espzeH7tq+JzJMe0atchAT3PFIXXOg3E5mc5xH66ZQThWXlEwJRjYIIhEwZnmoNEB9cn1s1Hzz
6Nrzs0hw/qsmIjTlsTJbli5NjUdiYHEQMYFQcgbaatBta2U2EMDAloolRkEghq9x2Z8xUuoxKgxP
ru6V8Co+K6+H7DIvpPDcmtquxmIdiF9Gk4FLoicyFNBsjJG5zNs5cq1WJrwkkYy5RjoK16FE4rwh
FLSSYI/rjMQlXE5J1JyFnNiIBPe8MnsuH4H/rdbaFbSBm6bjWksZGinFF0g7bFoDnMkxSlZFG27S
tF4oY7Co+vZF6fyjjmRGzUrygo1+lSp5age6fAejRWUYdqeEFO+xNk9aCym0lQQLM+c2m1VepulL
U2vKdVdD7zRUBntJNiLv67qFrHQ8hx9sj6BhPayqKg5mXrzVNdAwRicDDWYW0Uw95BhjGcL9+BZL
tGAcHyNbCB/hxqzP7eqp7B/IoAbmZ5FibmKF3KyeOoQeSmFOmvjsmNSSh3j01VcdsKKZTod6hcQQ
S+5F5enJhNtXxlXMzErj5ad2JqBUhLhavM6HcN0/ds8qdx8yB1fUe9lQsnAMMDfzUWVeBYTgqKDp
WwwWCSVrL5ZWo2lUhz4PuxBmNHZF8x6FAv51I/yug+gjw1o4+vhnImUxgyedE48ljFSa2PZs8dG9
+zFMA8yI63RmbrqxYEykvgoiNng9Ow3Zp0KrN0s4//sBHDc2LpE2K/UyFCVp2K2ysDnLzXOjx5Bx
0xVXR6CQ775MixSFZ82fveTCDA0A26NcoNrWYWu/8BS0npya+TMlbbFgZp57vlAtmix47YrSgmPo
1DGttTYRf41bGPX7xN/L3U8UlMsn64ooS5YhIaO9moHFdoYW78J/7znIccOSnQNH17F4qTMOi39n
IFM0JjV/PQf/P1//5zkIqwt7mGHqUxqW8hf/GJt9RQSRpRrqL6Lk7/4xBPSqoivwZH5FbP3zGJz9
geeMERPeMlObiF3/yTH46zf7TUj/91s+Ce3/MmLq1SgLqlIg4rgykAM/Fs/cv/kAG0uBDrabOTWL
r1blKdY/nPYZMV72eSUTONuyf+N1+C50ZOsl8bkdW4Dv4BxSgZFsHJHIrcax1QTaZgj6F5ljKZWD
TQT7LzNCd+jItWmws+ggi+ruQpoXVb5u3LOEl45G+J3UyEfDTIW5WrKkiOtiH9ShExQQRzLT7YPH
ri40wtA1WuinaMP9sGdFZlh6li4kQbwo7f9wdx7NcWNpl/4rE7OH4sIDi9mk98ykJzcIGhHe48L9
+nmg+jSi2B1VUbNUdHd0VElJJpOZ15z3nOd8pNyo6iDaFdpbPMQnNbZoAB7uJAubxoG/RuxNLOr5
ng0dgjLthOLSDAz4rHJh2uylmejvUPnmVkqMDGW+y/qtF8dLp8EYVEJtsmjg9JMDe/2Hq1D6kVsL
qEmLgo/VUhP57RjRPkzCc4Tl3TDdbFh/3enE0ZrEpqwG7m2jSzqoMmZOBdOG5GyNHhcfczrAEhD2
drVXX1wu64ZfraLesxednnFh8Z560SzDDNkhHRHKnc3oeXOe+ZvWEP+KGm64FixKO4KEqwWdzWQY
uzIvDB0zDBtku6+gHmrYL1sXW67044Ka9DxUbs2CqiYyyC+tHJ6iSAckQbtQWRj6TKN5sFVIpBX2
NoPBXJvBYkB003x9XXr+ZhzDKTz2nnTU6RIB96U3t4gJN6K+yXxj1TG4Dgew+hQr9oScSgYhE8YI
sOWdFjhEjLCBTxhtiIZljH/PfaGA3JTjpiJuDV5y06YG/SJctPAgC1Eu9HB8syPajkuSdhUHDlVB
3NdljQk8xXFGo1EXRzDZMV+xns+stD0EOqUB07dqwwIyKYYv+MJ1wDHMob7ACic+y7biAgTdbzO6
w4OReh9V4SwcG22po7AHsuyqiF7U7l5p8iWLyy5teNOXqETIE44O8KMrGbErCweHVErCbpDpXNbl
TA+yrdEWtKOaFZDjkAORuiwjlCLwR0EB7B5VAy7urLZx0yXDJh+GZWR4V0lls7OaW5kluJwD5xwO
I7ZU1ezhmTWHIsZXZtI5Msb9pRswW7p5+Vjkyr603XnUUt0aOdZVOOarImgOlktERisyjBqSGqYC
v2nHB6lQrUNrs3FglzerAYuXkbsn02Mh6Brj3grHTaukgFOkSWEr7WOp2+07M3gpneqAYsy00L0N
4v7MW2cxwgEqnfBYk3b2Im3TY+GwIg7NVHsmob8MxxLHCEP3VKPvUaP43u1olE8MJF7F61ZlqfUL
veoZQE3Kcg5uOmmy+6C33+uc2KTV8B5oGhKHdUx9UOIhWg70yzr4A5XBunWt7s6J04sC2TwebF4r
6kVrB2q9kqBiAQF456j0UqTwjVx6FvocM2Zl7hKvXY45Ro3UkddS9bd0m/WEVgHulCnC3CBc/Cf4
lAptBYd0no+E5dUC5dEdOI3Jc2Y2qzL1nt0CIq+grTwDD+VZwPsLxS2Zk+OGH/RLY90pdsN03Fr0
BE5BKDykNVF1V7vnzr427Wzn+EzPIZxGGTf10jpBdWSlKJmqefg/Cz55HbKb5rbPVWqdMKafA5BO
io7smIfDWcNwVUi0zZhD9ECGxEjXIreBEdQX3Qt3pWQawIc9L0B3t9VKq8tdVoLyS7Rt5fUrgaUG
DOUmU1EdzAHD+Vnlsh23uB3H5JTRwKoWwsZn3By4gq2CqtmKvt5Gik62VTdeDM9Bk+6wnqsjiZNC
B++g7UtLXRpuuBJZczQqAhZVPQumziAj22SCipZYXDzDQ5IIYIbRg1Pr3tHQyCF6WOtREK3a4U3p
reuu3gp6eUfq29TIeBxCbSMqa2GbbxqqjZuWSwMR1rfKQ6gX277Gtx6lq9Akbu8FxzaejrPk6XHX
AX9vlZWS3OnceEw6yxvc8BVyhf/u9sVcq/yla9JbYQ/vGb7xmFcsK9JNpdr7JgUDIlN6ouvyY/TU
mySsGWC4iB8It26WX43UXP+5pysOQBBxbEvT+Y/6TyqDw9nm99PVf3n8rwkemwOomykEOXF5fpFQ
HRWm6WSLJD1Ij+kPSOpPlcH8pmnTEcr8C/M9yR4/VYbpeMVlEWSeBu57yjD+i3i+Oh0cfztefXnq
5pcJ3qg3hROFMcVNdvMaSG8d9y9gofZ+3HkoUl47r1jNkxiLSYGUOdi0i/HhejbgdhTgLblxHGyf
m7TVLGwrokMRprYSpVhpJDnFAVGwi3w4o9jpDPUtaRgFIeKNZfhsVIG1aUKxMVjpC6NclANOJYIt
ogzhQePEGYuXstuqSr8MCTwOtnIbZaGxVkLyaSUlJn4EgSepNiIvl5HFuzhy5poH62cwiKQZFCt0
+GJQltaZrW0CDCwaDW6APGcNae/Gu7hxYHF1O7YNVkW6XmIoH29292y5FzfF1QAjMC9WajachNLv
TNQWM/8OKm1TFbacdV57a2v0txn2TKCnxqqyLVqVKo6QupqKHEJdbpqx/zDthkHCG610YbtTVPDl
ertxamcTN/nC5+LtQLMcOFDZNjYOzV2HvAAmgw/3Dr7MvGPjMeq9TI09xJ1N3Mn9ZEj3STxnVfle
tuPWc9N9nLCojqF2l7Q0iSG/1L53UxnxJoHYPnPqqZRqUEgkOM8taFCdDp1U9quQModS/TCli3GD
XzsNRUx0lBSVnjQnJCeewIiA3L8HMSMC01XvobG+RJ56zwXw0BnmrVQo5tTxPuaSAg27Owt/4Fzu
HYuku6kbzI+lrrzqQflgSevNrcM3a8Cjj5rsrf/cVcfFkY3AaPPR100+6dxs/vZONzmbf7/T/cfj
f97puLmx3FgsE8YPkDKe55/apvPN5n5m84fGRMuaLAW/Vp3pLwMqYeP7ceP7vOqoFA+A+HL1v2oJ
/s2qg1L6ZdX58qNP+M/PlzrftVLZRk65qe36krnWUnaEmeIU+6MdnpUYmzX0GILKPXMvZx16zLK7
zFvJSgNVRWKj0m5zzNtdxsjV69KnwpSXCZaZFx3KEmIn1l7zFv8RtjZWrsq8QZiYqwbbc1vfdLpy
HmP4waWOSxqhUOOQB5Df2VdK9W6nwZteZpfIKOk6S5G/6gF4YSL2evkEeHeu6uE6CBGOCgu/lWJp
b6zVDFTpdpFnvavfrenwJxhUF439UhPzzjD/+ayfLB+GecTXAWQhYnrrIkJ1+W1jkEo1THJcPta1
uOse/JRz2oQCBXB/lYFDz1R4D/R4QDBjwiC01ygyT0Fhm4uhGxhr3giPGfzoim2omutSGbemIxei
Dg6F3241dGPX4myT9t+HvF8pY/zdEcROrdcwD/B7k0hkP5pJDqQQyDDjWhRStyu7c61tnEe3Teu7
6y6oFkOrXoy4vdEArDdO/NoO497D8iuIpitZ/xjF6apNrb2n8yszOq4WVMQknTUraKRtDfecDtGd
OXgpVXjqNqiiPa/L0pI49FqNOugS5+5m5AyrTZYtvI+WMW5GEGZ23dPbNOAZbh8qE6d+htmwi0IV
SLF2jmS1TIWxb00Db4k4RZl+XVCgWLvqmkM1yzNmxZ6G+/YQkS/27HMM87CtIwTk0Tn7mXo3AqpQ
Cu5nYJpC5AF5wXGWWcW7FeVY8EPmWZEkTzTABQszAi++eDRRKVP8jI3iH0RDO5XoNgb1DjWGP4J4
FcSKHm6WVwvyVGOyjpWQ4hcCACnlvEojuFgQdXKsu1RR5r3oDj6FtFbRbX342E44T8S6M+K57FSc
GIxQB2sdqXRYCfu605xbr3WvJB0TIsBaS/qZVMW6dnBPyNq5jmom+kqVrhzN3+a0IQXFPufqaMdc
YWjyknb2vUZdmcEpWFqhuTMlrH/b3ktyu6qjHqVL76RQlkFfnBujXXemugtCAbqZFgMtOlWNuY86
iPp1s9EHgnl6QsBKWUcVE84bnfqLQQUa9eRG6UfDFFZTlFNb5zh7PFoi7ZTu7HLp+ITuh/IUDCFF
DANfZMnP/1SyIRcTC521a+Y2E4+1PuhjsQACu57+28UYR0YFB0N805fFkZdlNiIMu/LZBObVyamq
AWQ1kYSZhEAF5+BKi3sgXOOhRYz0vWrZ4Oz0RHhGUl1nNTNcCBXXgUBGjrISJT15QjR7TYTyPcxo
8e6bNZqrx0Fa2ep6saBQDSWmsDOu03T8dMWBK/uxFMqV7zyVsFX0immDFu4TFFmIdkfDq/eN1iy9
tLseXR0Jp7Yo8qqig9max1EnYuipp4BdvMADGzfOh97TpKqYwDVT2nWJcoqE4r5mbdkY73yT3FiJ
L9swScmFDMITV9vaIR8nJAROXBB/GgNYG85sJBxttJcGJPI28fauhpEzzJPTGH23S+4ShYVdfUgg
qiJqR/65brOrzqfGtHqCXX+VDniRVeE/qNK/eCI7B77x6KM9xRlDHM2mCdPMit1QtvsyHMUSDSGG
VIEgZdbkr3rsXJrdgGHQ+F4ysgB0B2+JLSfHWHPP8Hkdjcad7hBjxf57Dig5l1bxJ3sKuUPrqj4x
LaeuAoMN9O/OBmzkv58NwI98ffynG4nhCv3T1eKnpVD9xlDTFcI2rWmyOd1Vfh0NuLjbzDbZBRB9
pz/6dSHRmXpOzQaCYeo0R/0XFxJuOV+OBl+euf2lpSDSZGZ3+sBxPXlmpBaRrk7xnXRA6NFSg3Y5
jP62rO8bYrVBQ2IfJ3cTzOOG+u/0Vi30lWlRuBvpx55dR8bGxuDnWdQG/sCc5kDiBH4v7xt/OEV5
JhCDLxPgcunEgJjFVBxCKERoJ1ahGkc4lE7iAhC74VkdQoPRP//fWictSwlOhXQn0yQw9C4hE2LA
Fk1mxpOU4Zmh4SrOSdr72HvRHVuXkre8XsdRtPFc77Xri52mUVusFKfaFZsCE27tvSu+f5Un7al3
sqt62kGK6lGhLjzI9euwQ4SjpdxfQYSDLlG2FxUoZus4RDGsuY8hkCUq6KvL1HLTujRKgFVyAoLq
rnqOdP8UYBOOmuLcN9oCXvjemUC8caOfpOWBzGxJz5Y5pZYeBqeyTdOjjL83dbCLpxYlSg8eyyys
1pB7Haz3xs5OcC836lwOILdhmlST5U0tTq5TUJ4YnEMdmFTeEHwbwklGzcmXFYgo5rYrQ8oedRqq
MZiV8SbWuPyMfVCtLKd8QKwn4k3Kv8ppMO1AJMsKmTVr73M4LoVa7rn4XRmeoDAi4CbqPRYdzvax
1BHhlW1rVVeKiQiThXQwZyoskpEJWK5ExJEgHTg1TqWes5jGItUX7cVWlGPrNz3+/rtg6GmQ8Ofl
GLPL4nIZdO50FjRUH82/r5e9Hp+7Wqy6gTiMpVvLoKtPbeO+5qTjpFB25vgao88VRLJGx3sVSr5L
dKxqvX/fci2NqXiIyju3oDDLRSe33W2rW9hlLCiuHsUUPRH6eKN59dbLsbJU18EEou9WVpOwcWv+
k25zQWx7OBNovDJCjfWh0y8jcmVVSLkWHcOqJNwgVJqIcK6Zdz6MMVFsrLCDu9JeegkxjiaOLtde
Ad+/Cj4GWpLOqobQkpc9xkm0jBQSvojAypjfS0p+Iy++6zA86RWZe1PsNJcYXBgvq+k3FyUPZcmz
I8S2Hrtmk6ZYnjz1rk8Zy4J3K7DGC0qDVK+cN5GO9FhdAhqGB/A+TVdTlD6u4L0hoh7CMuE80PIq
MgeOd0yP0Qlf3AjXjV6SGkPUYh7TKYwP02GDEkxC7nkIy1dTaY9w2y2p0VZrrErsxeT4qO8qdx66
5gCsbRgETasM5Dts/0y8cS8AyPDZmp5Qm9djGNy6Lnu7pK895KdJjIWHoF+jYtt9CUcQkVBA5f9z
r6wszjjcNYN6HpcyuakR6O+2JU39Mob8L4//tS1ZQLmQtnSHoZQ5xXR/7kvim82KJkwO6VxO3d+v
rOyQeG5shwjyVJv3eV/SGFFyDdYNd5psOv9mX+J8+5/70ucf/Qfw69McMiht5jGT1b31/bdSGDc+
CTfklLbHct0kz0NZYFMNyfc4KKu39FoRLIMcPQFA4NT4PSKYQzLLsG8l0U3mmqD62g0KmzMXIuPs
Z5fPaeKniyTvX3UrnA2ZeuUW6oMaEDBVXeodH5GTd3xIx1k/dFhbCnfJX1ykibKX9etIo3iJCSCp
CQHnCgd3OlhSh9RH6EHHVuGlRGTGSuJFeVwvQ/uGqxcOoITQqH3S1IBcqsLdBbaAcdsmuDNcnK8k
WpQMI4HOgZHwUel/eCzopRFCXCCm0h/suHluSEGHzUfrM3ZIsEcM7k2SauwUGE+dYNdryYWowplJ
1k7VAdSw4CH9o/gVzpqqoN65SVPARfTDByA/fZYdoDBe8RAKJgO4gszzWPi3LURCr8LQX/oYxjt7
VQn/OQsgSuQ5AGd+EV13ZcbBVePam95mQGv4S9NFwKOqBoT5hrvuakx2Udvgxo8h37yoCv4jpz8p
I8cIdXzHbvRemOOpArOVBk9dxRQmYVYCciAOTmJIi2WMOpaDAK8rc7qzfxhO9uJCxA0H7aW2mn2e
9e+xKo5u3KyNGkeNE0VLdkIqjo2N1eJED6chGDFTWVHtUdMiXgNr4y4TcCZbVU12M1WmSZ/ZUYt9
oqFW3MF27DHXHjtxRRXbdkjLwyjr617Sw1HXa6b4L/U47krT3Ncl218r92pjnTq/erFDTD4qQCPy
q6IKdn7Yr9VWbERt5Ks/eikzWBpIxxCDgUT/D44KofEXPqtvLGVfH/9rKTMd26Zyk64vmL+Tev9p
KeOf+ZeqZtNTabGA/jpimzB30coMa1pbTYS5T0dsGL6Ief8/xHxsI/+5lH166lRg8uefljIVdapN
41Fs/FFgS1B3Xqa/JhmIT0vuaOXyMGZnuxiHlQS52nAt9CBdwmonPBPcV72+z1N5Rb/fBxrexCJ0
122YsZs7b8D2Y+oZ6tdOQ6oxWjrpFVzK9ki4JyMp6ms7K331qi2HTc7LebH09XZFiQd32zzd4lqE
xgJilbFURNjc8Lliu1b7wF1Sm5cBeR54wkvPCt1VTCntGNIWTs8ba2X2VHecl+N4TQEneQfdX0T4
NAqtWpV2e6UnR6e8rx0QRkDCu0p7SKtoOZRZQAMOmXzlIQQK6+D/UiCtgD+zMC2YbXECl/+QRAQi
PFhyai2QrRPvkrTNqU4Y2eeFuu9wLWMlTD/UlB5kma7NxCccSKVWGn3vXVyBmrnxJeSH/i0fjIWl
ePeDO8AClww2We0ci+R3o+7aGl8c3V8VqcQBCYpTZvHiYdMU9vfAIohY04telfK2yqpVU6bL3qaZ
fWQOyS/jpfbVnVG71xraR9zSG1JpU0P01LSYQw2yRhfDpANVpl5rVnKf2NFu8KKTUpo4RBmXigqe
jsuLpIe7UPeAwhNNkc6T3eub0JBPwoR91uzdloXPbaM7J40JqJBsdrmKFQJfhJTw24l38aOq1s3I
bFfN84WaTMl5QzPmduW99B0hmt5Y0rI0kx5ZDtG5c8XWQQ940Bor4sn9A14BNJj6IpMACTYk6I6F
LxufnAI7CzXWij9v4VrErSSj/cbPuXYKvBoefvjan/kZv//xggnuqJsMn43yViuq8DJgmPBorZzl
mr1062dDYJrHuMF0cKbFxrNOpVIPzMaXoDEM/9akNAxp0j4iEW8ttZlXIl1BDkwq74lMHyQp7AEB
0y28G9DJbhPtwpwDCny56sNbr+btWOJOh7nXm2SieFeJjF9Cg8WzM2GzZRLe1dAsoyI+lubB6lTe
Gv0hMuJ9ENozI7P2bdm8OHmN10O/dIJ6c4ubEX6ZLCTMmpLDjLQ7oXAurd//6KUcjQSlRBMWLb//
ZI5DHPuPpfzr438t5egosNv/4qd/WsgZ3tq0W1IxhhH7h+rxaSGn+FCw/pvWDyT7b1oJT3IaBP+/
R/0breTHcPYLZPbzE5/G0p8X8s5vMxpCfH1TaKdQzRYgQV3ihxmuKmGfZRa+hpF1CfRVKO99sGfF
rUUTxij2LR8nLS/JpxA0Ynjqj5IowzZJeuor7uj4WypIB4KpR2yPh8CR2RLdIX02UgJLngbjtJ2g
38XKZgCiCueQGXyiK5jQ1ZmCAqWHKzvexpSVa/qLDVYSytNInIfmC8up5h6BqTh8dEyMXxHgRNnh
GaVdwWlXUeiQjUP+165048MbPXohN3aaLEoy63KiHGj7qIoWdf5q193Ry/1HVuhnLTX3FSbg0Mdu
hsaohe8q0TRTmWgv4GHdu9C8jImLz/bajTBndT6sR7zaGJ7wDe3ywQHWMiwHr983DRuCrLlyummw
lMmr1ieMLuRatCQE2REnUiJx3XkDtccgt9HRB5JKzK4Wn0SDzloGIAtU9EVJD4TZPgyBPleYRsew
TCqaKcWVrxEdr/PF4LNSOdR2FI+B/mG6vPzJs/SeWoZLlUcP9ORO0/O7oBQbVtGNWmQPXuVAvU6s
B1U1N4F2MqJsI0rj++DV14kKZC0PBXcI5y6g9o4tmF+zZeBeVzWuwVYS4/TSlGOV+xyC+9OUAe98
h2nVuMpgd+lDfZco4ixSv+LVYb0TBuVfxUWhlXmb9YDRmJkkaGNSJ+en2sXSdbobIwkKUmfEew23
aGaBoW7sITmWlrft3S6blxHlOQx9OsceeE9ESxVNvGAqEuGUEzny23iPeNFxkkVHs2JIcO5bUCfz
KPfbha2FySoVI5GmAS5D1m+0jiyf33A6B1UQt94soCTo4Jf9KbPMbW0ykegYGlBll9VsxcwGKvLz
T43iwUJp7iNFru1qHRW3tdfOzMxekt10oKLrDj47ggHVGCxjHaOAJyWlbSEL+qmi3EXyatqY7830
tYzUpctvTCUd4NprrkLXXmOjdxAFMFjzw/KjhgSLgRD3AdWhVKzIvGbP0LAlFagM7ABDu8kL7yTH
dDP1kkfJd+mwJbqcKGa5gIXI4rTuym7+Jy/ujKQ1g/G4zbyanP3fSw7YYr4u7v/x+J+Lu/qNIioL
6w8mZUuo04n75zld+4aYPTmuOXF/Wd6tb5qj07fxV4Decj4t79Y3FTnir1arH5H8f7G6qwY/2e/W
HOO3Z25/GZJrsghbhFF3U8lkqVJRZONdzrVupfrpxXOiudMMC6PrVh4jrKxeF6CltUDO1XpbmuBD
okenpPW734Rmvc/UBKotDmZjeIxs1i7/jXOgDgcasgxyqA+/QmqAR7D8rgLylAY8fAw/VfxaqPHc
q5/cKtiQlcKQy5u8eVALFTHDX1ggabNRrnHw5gvPYFk0nebRSMOTmJw4VWJ/d8p+mNHYCLha8Kll
+Kcc9fDUjzaJ9pgB1qjRNNNvdMfbjJIFWEN7bfxd09u7vOifefxpLPdGixupG/VVbp1qj3S2M1yn
IWPnNL1Eg70tCxKzvnssI385Rvq5N8Xaj+VKqTlmMxhXZb+gB3su5XNjEyDy7YXEXJxo1dLCkJmU
MViN4OhqRDplvRqKelmO3X1WgIbxBNlM2MeZI04D/SVT2e/Ub+gpgXffDHVTLWTXJhWUUvdq1NJu
UaOlOoi+HBBRRmtpHRvTb+Z9pmx5A70JSVrTzqhtT2IepQ0ZTlV8gdEAUWXYURM2U7yLObZz1b/o
Y741QMUE5bWnpdc28n4aFPcjyy0i3ZWKtplj1I3KhXR3ImDySDQoVMU75lg6McpirXf56c9dQ0Bn
YGnRTZXZFff9f5qmGRY35s93/f/y+P9ZQ6Y6cx1tkus6wuWPtpyfawjxCZVznm59Wl5+3vWpM59w
iYLVw7AnieDXXV//hipBMQ/P1KVDnUXp3ywi9te7/l9PnUwiySvyk84Xf19iudIyZBUhlTt3LleJ
WWwRZg4NwMNkwLKnQqX7DjCWxdEDMz1baqdyddbeGiTIJpBLvjbMvHrMyaja+EL63MHYm9q7oDPv
YRCyM5cFBzclRsHSXH3hO2DvjIyruXTb22ikH9SowRBEdOvGTgUbC05NHkbzVvjTABvoQfJdBO1+
oEs344PsBtFCi6xtpkSwEYroaQBIkCs5k/68+B4EHqfJyiizbdk47bYPodxajQ4GT79J4aSOEMrw
ZQc413DKVEQBr2IleB0qsOhF/th3MBWB6vhJRroRMokbLLqoIpqc7kXsnQQEoiJRN4nWHkOGHZpa
zZLqgJyzHMShNfRtY1IRQJiJmt5531ZbJeTTH0TLemTibnBkjQxKYDJ3k+gkk1v9EnaEBZpgxc1+
pifpkqJwgo4XP5Qvns9ibI1cACOuqr73XLZvTj7MveSlZaSJlrs1m/y1b7xDGoOZ9K5d5N1Fqk88
6oPWm83CCAkHJMUL+cy5ZYq5azxkGcBTTx3ObQ/BN+19+2jiDVBckHo9CXWXxrW6LReDbqwNOniZ
+wJn8heD9cGBaxa1IyfpZBZUYxXNrUrCKzN5qUyR3PYkyS44PtOF3wzALfNyPTIsAmnZ6PPM6Kw3
ehFxNr1ENSVqFjjSq6DAVVjVmC9yybKGj5vpZB2sizwk+tgMjy2mok4LOevn8l7La0ADubiO3Phe
hd2WBdqxzbg0l3E2HMwgJ55fBcEirzm7fjotnP+6Ov2vTKbnPMya+v/8b3b837bcrx/0L1su09Yi
Lp2BvgzRLsbM4UQGp7DOzgPC6d9/q+lu9vnuNn0rZupUdjlcFIl28eefRDjFDdy872iFH7zHzid+
XqlIWYtAH2carDc9kn/0oY9rtykclxcGX9p08f27OZNwefU+L9g/TAS/P/7XoU9M2ixFZQLzwQ8F
9uehD/8DPXz/8+9/NKn9XK/xY/PPWCM0uswB0yLb/tJmNROzBcs5gTcbiNi/Wa+hNH15W/z+zA11
eod+elsUjeNIVioatJ2QRPAu9ime7GaqfY1rbOB+tqAlOL8UTzLeUEFOnQnBDBOgmLMs9U3CoERd
1SMwuWBtN5gW/T2NUx7Q/apdV289DPVgrj5Wh/ylOaTX3lpt6kV6DR1pbJbVLXfz5Fzd9ofxwAg+
p3f63lx5a2/dLY11TxcKtPpjdxlvvGYlntN9vrdv9W2wdg/ilL0Rn1LBZgBButHWLIl0NQA5A1dU
LKb/gSSd97R4zCgQWJD0miv7/syX+q7qC7Is9iZeRjDFqPGKVrBT6ea8SplSzXT7WFlXVXqx63m0
QI1lEgW4SSxjLBzMXXAuUFqps2YwPYcmmu5cqs0AghTjISu2RAVJMUtyqGQCc2RV985wHxwOfgWF
Z9xCp+H2nqlVlF7C6i7TgEdz8aN8M2yuvlfqXYqxKznBoGo3Qn/ImyvFfwqJCOfhPW5sfbh2vHfP
/SjbbejvRu0lwoIoT0F8a7E5eXtNLhGme0BYAFnbeUTWqTqD3UaKBuueUvmmM48DYTofvE3GAO19
tGdQRYf0NrWWvn+CEhl2azvZFPYtDoHiAXmCEpm7FDVwnnFUlot455+tZuf31JXi/+7uDWWb+jjp
jiTgy+gclvSRkKt7r4ARApCKN3kMccXyrip7xV3BFjs3RVa/7ocrJ5jV37vH4oMKcI7D+C/nUSG2
trrXgqsIcK0+G2+M5+atD5ANTu6tTqfenJqK7uBFd73YtiXpuAOeGMJz17iU5kG+ScAIGYRsogCr
7lG2S8uc69wjvH1PbYzy7oR7zcfdks3tU8iXXxXhWzlgXMVEoO71yZs3U8tZe9ffcVQvV8NWBXRf
H+P4Gj8MFgPJ5NWh72eN4eEppmudcIB+cUirZU+lgk6LoI8sMZOvydFweJ9yXOBQc23ZF3lTC1KI
M96r9iy58xd2x7lh5l/Bs59/lEtO+erUzwbbn6NAtyhecmOuDKDI5t0hPqdnbRW/a3B1+JGyFSCu
wqTP7LrJ5lZ9xrykhGC+ZlSVGi3ziI531qGB4HnLMJLsaKa8cdzJ5YopofqO+waIF83YWjUXp/Ch
A3c5yi2gyzHEBs1JAdBwoszcA1+PhHqEcMJUb96C4IeRtmyf5BTU4INw4Dt7L3/ymR91VrcNKB3I
sf+0hdiUZP6+hXD4/vr4X2d+Cz3YEsgDP+B77Ab/s4VwHXCQDHDdM6oTujqN/n7uIdY3ctuARmzy
0qbDRvNrDwGGTtYHRzpPdfqK/6pyk+TSlz3ky1P/6q6vVZ0618KqN8yLtlaVfCi2uqRtM4Bo7c6K
Fs4FfDmpgzfTN5Ew7qWwA8ztIDfjgVKCxK73Ol1lrZFdKZ29TVptQVQuDt8aMeF7FGoV82UWPWrW
e9VNRZTvOqpVlbLZCB2DlcI4TImNPYXQ64hxud/U3AjS/mT65nsu7H1gTwU9fJIlh0IsbcuUT4Ja
2M9pDNoHFLGLRyuG013b6kDT0YAOAExM59FqxSmTBwQcIpNkmXty4ZTDrBnyRd/RiaTV+spWCLDw
YdcG96yXZF96bxH2LdnsKPV2cVi24zLLPRb7YTjaKXDXxnmxRH/IwK3I0kINNBZqky0SS9kO5Msx
z80k5J8C15AoxjsOrFROY1SH9p32MQFtMEeoHSWhqJEqsjxcJMZEZ9cWHSTggpFjz9Bf6v6Kmxf1
l7RhDFPE1ktOihFc9RblMlox4PxVmENFlJPJDkAcncdjqyyBsNDbwwgNqZyyhHJANE+N/C6OnFNj
JUQs0xszAO5dUANduW0+t2tTXRkthmzbQnTQMFo5KQPMsUnvkA7WhYko7pUvafzhC+06J975Bydx
SOBMyRZYP5aAz/lPXgCYnL+vFf/l8T+PmzpCoqGqlqlOQuPUK/hzrXD0b0gSLudGcodiugf8WivM
b7ZtMjdBZzQE0gXu3l/nTdQBS2XAZLkCf/C/Inhin/qyVnx56s4XL0BsGNzO/NTfegaFOB645YTu
NAi8xQTtxa8XZSoMnGGwOmaV0evQvI96t5DsyK6RPRildyLkdOiRoMym5ZhD7wbX5K6X+5TCGUg0
q0GVh5AoQBbH+6Rnbul4jIsBf2S4nvTOPQk6Dc0SuIBdnZyeCu0+Wrdxy6kIimhZLdqa2kGnPzit
vkwYBXWVvzUSgnpudulGVPjUXEnhX6K6XIko3GiBAtuuWBV2e0mYbajMrmbO2D1KCu6DJN6nfSNX
vmYspNGAIkoI/raw20qacLr2zkWDXPxf7s5rOW5kzbov9EOBBBLutrxl0RSdbhAUKcLbhH/6WdCM
/iOpJ3qibzvi3JxokSwWC5mf2Xtth2V0YI/H2pxWcRM+SH1kg07cT8E1fK/LuwRbTRNreDyI8aqx
zpT5QxH6u8zjQDJiMkjM710CSFpEQJdCqNUdzEMJS3nexVcCxa/JlhpmQO9tHH7bdJyoA8LxW1wR
dzrZrND8dJ2kt1PKHj7K5N3kxdcsGvfSVMuh0TaNAvCgOW+1Ht8WrBPadrwHG7SXbQmLkniuSePI
ofSw5W4kDiAK3JWqvWVtR1sU+vCMNsPUHBSAtNK79SJ929T6tiRFwLLwPVvDHWCuW5qpZe+a23ao
l8Powx0FTl4OLxm0ZgeIkDuoXdc1577AuQkPG1UT7iYQ4xoH7sQ6r5HmcWDBb+T6beslN67PnBqY
VYIFWxnlVz3KMAvq22lGPcTE6U223FcQOOyKUYqVsdfPkWKD6pBj8z0h9cLsKZzH6DnVzG00GdsI
Uqmukf43cq67iNqQTiN2iuQMuEoPqZGfUiwyveuDtqy3g+k9s4Q/meQ+dJLwnBggptms5fRQlulS
72KwQfWCzJ3QiT5UJcmb8iB2WBtnIAUyHIYU02i7r8ZpBbxqU3dkrxM8EdfQVVniFwAN5VCvfW08
2XAY9TRC9eJ8M0ufQ17c1HLcTVW58X28XCbG7mDeyg22QbIz70OPIWeZRjjQfd+GUcDQuywvwtSQ
xTVy31vRwYrcDWADch0UhbXty7MB+FP2qVhYSQWdEs1HzF87ZQE1dME9iKKVrPHUeNnwmhFALAz7
Js4mMB5khUX9oye6h2GETRGZr73go8cjF+Y+bwmQOzdV29ot74ehPMYMmDobk89QPg0MApWH6d2R
m9wXGEhYW1lx8V53wcEs7U3V5seYxkISQDhFKqPKHm/NsiKXmjhfXT47QfGQau6tGd0pgJM9ZbsH
M8xQeNs4TUZUuVKBwC79s6MMki3CbTZaSN6QFfnjQZpk0g3jTgjtq6ZoJ4C+NlVK4YIUuyUbE/pW
VVnbkalk1KSkN+ON0kOXLCJdf42nrlroNtlHVa1dMgjmUshzYoRvnL8rrXvUBVRZt7dWPjRbX9oL
NcIyjs8m6GucCfoiZwsxxYr+k0a1GyjzQdq3sBMnHhnT/2b3w8kGOiPtYENawi6rtZea37y2StDk
zaGqytegc0CJSowIEtrV1EQP+ViCxtBXlStup4GD1lfNWSf/wk+7y6iLs1NrW6PygIUlN35M7FIx
3VczAIXBmqB1bcNkH1sO3ihrB9eE+qdv9omWbNt6OFT9tgnQ6TjutiPwIMnWib1PUUvpuXHyPeC7
qaBVht/aJ8eEn5b61Vam2bcI2tPkoQzo3dVIUxh5/sJhMuizjlVA58fWP0BVgDh3DZEcYnradGxS
zfGb7kyrJKwv2Mw3Hip532230FFoKyOUWNugZo6HZudQJg6rDjzUZnOuZbtz4LgPSh49RZoXTDJ6
fizLSMUkeRgsvicWVx5rLRd0Y1Kwcplj3HIPaVHxrUi1U64JUkgoVeOWuJ6kva9M7JEF6+kIBEqY
kxfjwfuoF5rZM4wmGD54a7yUDXFxdnR4NUbERkj7qORbE4540UiILQG/Vu9B2i+ZrC7TrH43Jhhg
2Wzcal89M+GlDelrx6/Jyu2QJkSOJn7xOHrasRDFwmQ27gBvb/zx3DFprtDqwgxZVw3sGhXcRDSi
ZVethacelfTxs0Fvx9umSIS3C9pqe9jUESizsjn0DexVw5kVWaCs0+0AHU2Y9hGDAOPnGZaJxM4v
17lWv4r23ex1QHVoAmJHLjviBP69zSG68LnUIywKG7RB7/X380WWw38WfH/5+p8FnwDdMH9Hj4X1
LEj/peATZF7pWIFZ/CBY/605tL5QiJnI1NmmOHiwfhN/OgJTPd9P2uC0+E//YCGEROkvBd9vL/1P
HXuvJSpREciUkol6kOW7ph3Wagw2fcCCwMqQGygYRMSiYtpwZopARP5kT5iE6d7IggcIZRDMQEBD
GxV9BJ1cJua46evvWETkpkbDMWn9xihQFfbTGxk8jEam4TJW/gHh682k23cuDy3/f1mWcM+L1zhx
1j7DjMA82Kpae8T32FADg6w/ZHBzbHDRCXludhXeu4G21JjdZSmvJyxXfLIzs31s3IrEZVOQARi2
zHocQdJKAiq4S7eAtqW/K5uzmZRrF0EmMGnWuiL/alTvXbfx6+oSju4TTRIeZJnBLzQB7zYG4Irh
OXbVoU0KGIAxP82XeHnInjXTu7ydDgkhLiJoP6So16EH5TH23VXsY4DRmEiGDwQqcO6L5aRunKBF
u847OWTNW6WIqe14in02R5mSbIwLkD81ysl1TcSDG4B9Tekyn3FDruE7PSQGnDD3GpjfjPxjjIPD
MDyAzlhl/ZtR9ruONzSD0Vu8B20rN1iutvA8ti7msykq91109TJ1zNSjqx91u6O+OxjGZzAAlIzx
AmXPyobVQZ4OJiLqpuSuMa2DBzm70aN3I0iuLeD4ZigYeJp3BoD1mrmUn4L9CXtIFck6z8VXNaKE
mSwA0VAhwrc8YdQVdJe6rd76zr7N8wh5KWbZKEvWSrfIHRRg64PX3PNvaoP6Q0SHctBBWUYjnTEy
4LIR26EjL6p1DyCsuNDCLY/XJkvOilTMmvVgRhZnEYP0Ggukmp9eyjQN4qMzbWTxXjCLbghXsTXi
tUVVfOSlQCqAMtkt3PvEe/KyHvxNveJiWWsBUd0gPFPvahGfGCDU5zNKH046bHCTe3iIhhhjQotf
7zCG6l6EVwmLrdXw2UMr95jAy3SvQO03PUrn6ZiVKZPrauuBmR8ick1U9qPujgErVz6W9iAiYNjb
V9FgMKwet74G9TlgbO9mOWK3GXrPvqwv9hEpX5WnnQthrIOE22PeyJVE8qrTFMtTbpGGLBoMWdFa
ZRrS2eGm0vT7RiAltiU/jiU0McUMXCwbFpqp7UQ3be0sJBbYLHdDmlOgQlbnMy5kDJok3YSUkJOj
uFTlompJiLcqsn8aLqt3PXdeapvBY95SKppjclXd+yCH5eSHu6aXRxdTQ1xM4SKVwdbQ+SuR75R1
sK264etEVgKLxUXKh1QYaiUA1XP+rCIXBQN9hzJQ2FGauiK771P/IYFdYCL3mhTgZyfyELJ5V7gE
j46GzTIemnci8YjkiQx1NtVdaBCR4O+jSH+fJSdx9O7VWKNdvT83kKh1MKCNXkP0dmDedem8F1DO
PouDi6rfG4MVroh38WC+pQXAcaWWuXeK4rtBfS9EvylVf6Vt33VZcG+F1tf/l4YMmhQ+8V1Qgcb3
CcyE3o7Kt2DY61JWVWm9j2ZhciEA7pGSo2ByR3OcwnD1nE2faetKC/dZ3u6t2LyvICDkBk+OQSxe
Hl1Qu65Y2R49J97Hkr1GIHfsh1c5sPE2fyzZys/lRDSiGdH8c93im1MBhybgNM9gJpwRbkGOWJcR
4cZzsDRsPu4jvHW/flUA7kxN7l0wBg4OTZ2M0dE2rnGVAgmX0Gvtu9F/jnHajYLHID26AtqqTghN
Zr3+q8sH8JZMeQ3HZIHtMg76m/WkA2DoL+XDn1//s3zA60bOCwEtsBpgM/2qSdORmhCnOYOw/8fQ
9sts2aCcMHTL80B/MjD6dV7EvybtxaC0mL1z/2i2zEjsr+XDry99Xrz+up/sqHvMzoz5uMdExcp+
rTTjPsudr24/MnDAkjmkH74oHk20s8FYf+2GhNhXYqRoJYlZwcKamYeCnBA971a9F128KN7lM5yw
wwLVoc8KXbGL2FbZkhTzOjjVGWbnIR2WsRmeqr55nGqF6Mt5c6DIHfIhvvVtZqXMdapI3eQ9DRDJ
H2ZrAqODzenlBFqOKKSmu9zMjp6FfCANvna6/dBy67RF/1XAP+FD/hpn1TIVbOSIB9dF/lRkTz69
khgG6B6vFmG9Y61OGZ7UAUJgPgPgfJi3k2W/WHG5m5P2FOd8ymbHBk686Txx36ry0CvDXFQD8mgQ
zxMPYUkz5oincrgreutSZf0WbxtCanNZAcrISq8Emf/uTnirOf0bDMErpyScOceyyySL4BJV7x2/
WFTN18SJjs7gEgRJ5m/7EWJ81on0mkwuRs9a9lnHTEpfKmQyOb97Wt8FwIn1kORwncH3HpIN9Vy9
SaClL7Jq0+NSbNRZonrr5UFLwTFaPdlR0aNAORKWF5U1KFmyQ1+JdScaQtOyYtPp9evQTxeP4Z7H
hhZh9cmXaPsa4VzGjByD6C5o7ZNegwzX3ACQHW44WMzNmJ1E8NKP2VPhhJ9ZH66HNjrGRrXWxHjt
ZXsbFPJ+zNlhh4P+Moz6UtPUys7tV9+envzaA9gJB4DVZU92Q1qPwCe5ADROcl6wI4DXfAodpS2x
AYqLNQI1NFoXh4u6zm3aLm96DPWXShQ7J5Zb32hBfme7ri6RDR6YXO4NHxBGd9TKAVqX+AD5sZCI
AR0yp/FIolVCvjHoqzYaN5bK9hLUd9kkfNzoLZtoOnRVswqgi7LqYDZjW8c+AgFTqVvXIq9Y9OE3
038H71UtNGu8sZrgKXdbe21Y2VvqnMNIXg0Q1RETipZwlsK7TVPnBr3iyg76x46RVVw/+319EqI8
5uHAG1YgL99mZriJcDHF73VULEvQM54HxVxBzvbktTbp3Ul4FDFB5zqXfg0Grdu1vmQwOzrwZ8Nr
ZNwADj6V3OlR59zbrnHxQIXiUCFziDc4GXhNQZTGywAOgE5kdkthqAM+Nxo2sOWTM1UrDPrEgWIO
cAZU7IL0zlDxN4Q1j/MmW0h9wZz0zuuIu/aCAe9LH5/qhjzYLBoOkcCPFkuNYFfWM9Q0ABy2JUlB
SL6GhRZob9TXSfsGgwRPlVhqMTG7oDRJ4N34LfmYETkXgsbXQY4GI2UZjBbJeAjyx3YfoZg0Uz5Y
LlVRG+YYttwdE9IjeLJtHpGmlHBZ19G6kXxqsQ/shmj8F+9JYDE7hkQJY6AknG3af3vvuXS7v997
/8vX/8+9h1hSkvc8X6niR5PLNvbnTtX9gs1GkFotuP9+x5LIL+iDkHXyP8RCPzIcfu5J5Bd8ltx5
8LJZ/rJ++SdtsxDcoH/ItX771f/EkpSFZZFnRcRP4JdANuNwWFhWdheEgAmzLOP+sJjQmXFyH8f5
cQgeJ1ZxMRBX2TVXOg5m/TzRsRt8xmN+7Hq40pG/g8m3LQgzigdvZTQVS8SKVSEAsBuwwOu4UN1D
rurPwO3xsYT6t7JwT00uL/EQNtAUmnqNkZRs5zLTT3Hf3hB0cZUoJheuq9bSYGcjgsi3ad8nF0Ow
04L/ZX6aN9aLrQOWChXsd8HEqMN6KTdAMC4VqYYyrI4C7O0Yp+uhZgSuIae0UFiSEtP4OHNSIBGj
+SbD/i6Y+tVkRsfRrstjGvjaXsI5wu3JMBI6FP4+2su4C1Apuc33KLwonTTgML5ReroOBBNfp03o
dpJwU0TmS2LKkz8RfOmYG0qKjK2AvY/N4kNgOR0BMRoprzvV/GNcUjF7OQQyA8JtMW2TCSjxhC7I
5exo5s5Cr4+JT11bgaFfFImxTXoILn3ruQvgJiSMdvZD0zEHtMrN5FLkQ2zNRhX/u5V3oIF0Heua
YzlIcv7+EWc5+fsjjn7tz6//T2mLhdlh8EX+vDRmpdzPR9zVv+CXshDjMZiz/3tL+lM2YX0BiYCb
jkndX8lDFh4nHnx0GDMY4h+R5nkJfzzif7z0ufT+tbTVtD5Bkx2JXd4/Cy94SKr0asXqMKbTRzr4
z7ZSc8ip4jE3cFzSqHV2epBtz/MyoKF2DZQOAntp6fvBMtSru7iGGuJjXJNQkque7iq0YWSjHVOk
yhkExWJPWQJ6Yx5gzyVat9aqjnhA1BGWxM1bAw3SJtA4qa6zxQejlRRfh147xCKFMC/btzTOiDEt
ME2xZfMhzHfIPKTK7pNhuDcHwA2Rh/f4qvrxYuomPSFEnQzxLAAwPTqldbj3bIdOXU076Wpon8A3
I4YLdabarcuqM0FxF10Hl9GUcZMy+7Hb9EUEr6PPcCKMRLEEBDeiWCuuWSVfalLT+YNtA9kBcYUU
R3JNkTUPXuWvB+M6Tuq+DYK9GbbNXEHDvjYYoZC33UtSI7RNaZtPBfbCpVO5N2JKv09QBSdfewsJ
D+kSZv5mSUBh55iHCsFaXY82shZGd5N333v1PnQCCgpPkm07qOLYRqgn62m6Eb7OeC+DgW3Le9Op
HxrL/3DlZVBYGjMVXW2jfZJef45ai8ETE7vYg5ZDcmTg7YtJ3yq2eRoMtiEfH/P+BLcbjKJABqO9
KEFdF07Rvm3rjedoj52LaZtMdNLgax1QOol8BYiIGJt1GiIjmTPkHRD2Db9JWRhHieKOHD+v/a66
WctiLvJaPcVN9ATm+15pLT1J6B1YHH5O4YmcbaciWZ51ONPH9eimq9R/BxXPfEWuLNES3W5s+zK8
1Qz/NhPAnkq22C3Zt2gF8yJ6JKf2Y6y1bOmOSNnYnvYGM9BzokfHunz1cZBUQ7Ko9QrVIFWWKGkj
Lj8UdKwzKs3dkIZ8gpB17BlGhUGKraW8TWKDlEsc/k5rIRtM116gNlLrD100mzK3YfwMdz0p+/cT
OUXHugMjZWU4cdxdzSZ36Tsl2TovGVGGDWkpZbf0iN5zG3c16BnCVPJk8notjGLT+oSYlemG5uih
thj+VSxwijZKsGF6D4YZwkDx1kFG0AEphsXi3zup8MiNgn8wk3M4WuX/wZjlbEb/8auQ+n/5+p8V
m/0FnLg7G/PwXCNn+8+iAxWc8Cih0Eqjofu9YrO+UCg5ArWNw2biZ7FmfTFx0bh8G/HPRS38rD9O
8j9e9Z8nucpSFTvBRExR9b1m6n7gWaZ19TxwlBItRSy++m6wSgkHWiZ+k2y7MsZqgb/NU5skMM8a
27O0Cm6SZHrXXO1s2EzUjNcB0IHVmZcwPk3ljsqOMC55gFPgBgfmpuyc6dvD2fuVbG0Q/KVPPmHk
47Z5zujeCQJapJCxq5YsxoTjoHduS3M4p8RGkvxxgDbHzDs3V8j0vnsGJoA++ai09CSy7351MVjn
RSUg2ezaAlCwcL/R8NjQKIORwHMUo23nXNKpf3Bzd1mJ4Vp7xtFAABF6kCSC7qtDJKLdMwU2rZJl
BRPVfZP5TyFjSXskprRxxaZo4fFYFpZy85wM2XvlGt/rnKGGU13DmHVMM+ZflYaWrJMESg7DdpjE
KRHTaWKh5Nv6aoCUAGACX0+F/RpMpcHlMK7JKuBJrtk/wggJTprm5BdP51cn0aM48Rc4NhaFoB1Q
NFss9ZsZXuaUdKvKn5ZjhP2o1XdFWx0RMTD/8Y6hCzY3GYMbv1PiMDYa76i98pIOY3PGFcawqenn
eUJNyhT/5skqB2S+Xb63czbFsEamybokWCftQn2AKn+JLPEt7KIjU4yDgLanZHJwRrXzwxzemA8V
G0qf655AZH4OFgPuIgdMpqKXNtXPxLpAfxKbQcclZVoEPVRkwjN9vo9wChYOmfFj8Jj52VaQ9t7j
xWwRP8nG6lcWoene4KxVF+4tLdzZHf/VhXQkU91/onmW60I4UFMg4b6OzYBB2Q9ZDXBRmz7B3k7z
GnrdyKKD2FJlfho5YsWpJ/q21u9VXpr2soNo6xAaBTjJDY46CNZ/9anIkJT20AbGg33j79e/zDtp
dP84Ff/8+v+cihxi8hf5788udj4Tf+lUf4drOjDKmOwSQSB+WEh+ORjhRVDjoknUf0Ao/kkXizn8
rwcjXmoaY9YGuF/cuQT+xV0y5HbvUTqku7qK89cREZaQIOy1rR3DYggC+ynzdaYdYukTzBc75TZN
XfOU6dZwGwkGJVOjRYS8uPLOiMEgQs6u+hsnAjEbs2Dw3S7mq3z8C5HJSdqV8HWzbUxhPHWHTnQf
VvncauTFaLpOZcykMvHahYyR0gPBQsGip+fIZDVpBaVPJDUKrH7YMXvrIGFqu4ZNxqLSMQ5E5WNV
FZcs6T8QhmwUbryqNP3FkIhvU+/sKhcjI0mJW+nnCPJjuF1dXTyMfgOaemjdi+kEiMiSMty0UfFk
yQ6t2BBlJlvQsVs2qI3I4Rs1qMZO0WxZrGFVlvK9l80FcsKBIG1kvHXw4Kv5X7PrCYruFs7Y3huT
eNOioLS3Y2w/l1216yW2ja71sVprrzYb1ra5xlF3MFL7Wz9o+z7tFrLkFKgYnhG4tYwGqiWaDYvx
U4MSGvj3ieXQev7+kXoJrWAtuQF0cMPsShcOmMXI4k1HfhWQvBwxig3Gq9EMq8bCcWN1C2E9uQVd
scO8EPYXOSyQLMLHIDB2LKi2Ph7k0eU3mSMGg2Y7sUTvO21XuPXK1R+m8rYHc2x43xLDfRLMiRvv
SZ++RSA2XAMPc8hKHUimb1nskkoQrdUmbMzNQBaMOTMhXag3mHTSwTs5dcsoA1NIk75Ydv7QC3sj
HbFi0bLrNRBRnr0Y8CrqdvDG0HBL/3REvrwamFQor1jXKKPccp908f2YGqeqce5K6LAROpjR6FiL
spntXGydU7MvkvC51rxLSBTLqqqwBZbAKkP53OjQOuYTFMkckHPzKYu9+3pMCKFXzPbbz8Ce1m7Y
8s7TbwBnNnNEZIwwAvAqKp3H66k62al9jrvi6hcaTMxYfywnc9kk+UfSjhsC64gLkyxzNTBPYeTu
pUAWiOMRzAbS7AjVmXWchVatUpvUmn8rF/Cz+ihdjwwuj+DP+SpU86XYcjvm8zXpzhcma+L8wl4l
OPXzdZrOF6vyteYWgFERLqe6K/kMtV320dbp5P+ry1+AxdS+0nSwa/yobv9uUcdc88+D/i9f//Og
J2KBOQnLOscQtvOrj5BZpsUswwTf/MPbze3yn2EGc8o5ww/M2/xff5P58NO5O7gBbCYv7j8aZuA0
+ctJ/9sr/zHs+OWkb4JwqG29Vzu3/I4/F656i382vFKWXJKqvBnkG5sv+Lugszp1pxH2LidjVU6g
yqHXmuQgR6ZcmR5upIbHqqDVtccu2uU1VG+NzNPENu67Jjyx2DgatkHNNW4GELwTD2vRQcVJPZYG
cJvl8BiwCGLvsM/RPqdCQ+1j7AzLXzeIebvMQF2T479+10d5E+jaURmEezXlOmV0IhASRbF/0JuE
b3XpObUjTb1GVr23nWztyeGYet0qg/fqT9EhcfszDDc8zxP05jusoDTz/Ucos+9O4X1Vyr4P/QiZ
ob2xcu0bPpNnEDl46Opt4cYr1liHrFNkpFqdfTAJrp0JC6eess5XqXjIQxre2Bj7C5x94uwwZ6Ap
XRlqo2nxg+84GY29OkayfIwDmEv4CJFX2vq07xOkHXG1MNWj71xHTHdq6Ld+l26atOHOjehQnDh/
aptkM8TJtggAwuQh846GUIulgTBypfWhsVBzPEEZGmsRToK83yxbhVX2mYrXYphr3eicOsGprfrb
ibdzFkyAjrjvpfNmAtQvwnvDwQfoTWc/0bZdb983hdxyK5EIl5obpYDpBE1yGaEkFVZ/9QYE7a3e
ffN6FJO2KYlqs99Ykn1SY++0kLjUVkP3ZV5sUHNrqktjBWjXA+ds88tYFYMx61JAYQ4i9dZxm/UN
LcNMwGSvdu1M8eH39h1IvxWs0W07pW/u0COZwO/d6RcXPWekZx+hyjdIftQUHKuAUxxz4MX0QOvk
487GG9lPcOhF+THp1sLpd2jIXmMb6LNnL5uCZFLYQT2Gd9IUVr3F9sgkb3d67TqPBAKP27N9GlFK
9BCDRTFLmuQG2imkkZBkte5Zsa/Vq+q2TPDf5dM+Bujna0SBeKEAv1pgxtf4NhN4lAH7kGynRWje
4inm/XCO+I12APX3skh2us/aSuTDZ+TnDPnDlzj1+cdFdxP1IS1ZiRUBnVJOrHmuUmNtadkHQDyV
P4mS8FbCDdFSVza5t3BXqjTct/GbLi8BDsfQLg4tqAZXq9DH3ckOz6eMtxq81TLW133/ObjRtmvd
rUnFsET/MstEL2ZsLbXmGnQR+Ff8UwUDPWRapGkQVF5tGx5PYE0oiNBERch8GsRTQBlbPvWNfQ5L
C1IRD0/0rMOXGnA2CsB3WXbqEbc3/r1SL4V8bLv3pkAyNpyz2lzUAPvm5KXA3zjqmxU8Wsj3Yp5g
l7QGM6pY8ubL1HVWMBiWJliDGqotOfe+fc7EZ2896W1//je3Lyb7LoJ4UIogGv2/kEg/hvi/ty9/
+fr/3Gro53QbTex/txu/DHXcL1xN2HLwHNm/mePlF3bAuPWZ4PyAmjJC+jnXkV/oNDggHWTI8JsB
1P0D7arhzBP435kJv73wP4lI48RAg7hQDEp2xSa7Ua9F7+vv5qzdZ0ZhbYiW1LGP18gxozkMxJKP
oWiJvqzxULCKGsx09SNTz+rcnZ52a3KP11zuDyIYtm7PoDclmLmFaadmDs8tgNQz79YusVLM95Ra
DpWfEe4su1t72rgMJAkvvYy6S1W51mMu2mXKjcpqn+ALklIyHMwtvKOk3htJdZKDoZ/roGEcXOqb
cnR5iVFx6HtAdsrGOF2fkx4BqqzivYjDBwMDjyO1jQ6J8s4cOYibIjo3Af5IJk3EqJxzp33R9eBk
kcNdoBHNhqfAlbdMRhhUD8aWLd6TQRAK83xypcsyRwlGPbvUUSVEVd9i+54qDMVtszdGZGeekmoR
1UZ+Vt6H2yVISnXCEoO1lrQnK/Kh++FB6Nscc5R/LLx2O+r1vUEPth0L74O0lUNoW+GyC7KtRnyY
3ol05dfiG2LV59Z89dunHB+GUWcLC81r4z/G0auNYhMDELko4mI3EQk13CXOwo0m4CsZN+0Tf1CH
QfTYuXBmkC1PL7V4V8aVknodyntbcWca5nGObSCYXa+Tjac/d0N8nFAHeRpSlopsgbZub+pIwctK
jqpMduGoLR0M9BqRukvyipqdbwflwkleOoZpou6JeKsHVA5G/1oY2gPv3CGv8ZY63PXuZN3AbHlK
LEIB9Cp4d7W4XzUOaRF67XxEKFAZcG+s3jq4tcB7hXoTuGmbh6umIUQhrClarPGrnZvfHbvZdtla
UKtH2duE0wGz8I5keBwlYMJzAgBQKPWGWhbhxRPEwZLyyzojrLSdkQNRHF4b+yPSQhYZ7UIM90Fo
z+f7ohtvbaTIbt7PJV1Sc4V2JF7NqsTsoRrQRLByrVLd+ZzyOWA7wKzC6BaNSrwiL/JWaxij28Es
vNiSKXXAlYbjBxUFOeb6/Fb56mKzol+5ddysKmriVTr3qTOg1U6mFQBFroQIowVvYynwuHOKZ8p3
9knS9oumjsKlCt2tEt2KhRo3CotpZap152sPA45hZghDcmny8qLzBtUl6YNNmJ+Ngvi4uGj7Nd6n
R2WgGjNEio6VJOTCItDYoY+TPdItG7tsUG00kEEZhMseLmKAWa1MS96Wwi8ZTfaH0BnfGi18d21r
l7Z+iuZ2r+n1TV/ivMNoiwRLI5bYrv3Lv/nWmfscCKtiRlT/n70UW4c/e6m/fP3PW8cGxAe/3+bm
mRPpfgFmO2wZ8Cs4uDSwQICXY6L1s5my8c/Ca4OW5uGWnde////esX80ZwzUJKxtvvQfmWQZtf3l
3vntpc9d4q9jsyzQwmlw+3LnyU8HjH4bEVxk3MnmnujlOsR3fQ+npVVY4fRrnzBGxj15wOFT8Nlv
imtq3UdAm8q9a2z15sngHFe4oNaYGES9som/HACZpC6H6RXLXNoeVMXEHzkH+WHelrJRbt3oWZt3
cT1xV2CDZctcYR2BGmGb3O6M5gZdhgN6o2l34GD8aUXMZN2jodv0/jFM1qa79q6ugwYQ+B+rXTaZ
E3rh6UYbbxW+IMhVL+C4Qw9fvb1LPVZoKz3d494v6LJ8ZjkPNtjB6SEFUGR8VyE4wn0lT96nK5dZ
uWO72DQXG7efrvh53bkKTq79tUO1YZ2LGI38xFiRG6a5GOnZGrajuSumlU8m3SJ+jB+NTi2qZ4+U
jmKVvDERC41VPN1Ycm1DN8EAWvSPPk2dkT745VOrnzuUhg7KMz3eh92iZNhSnXOYqbZ4TazN4D7i
LjNgmGJybLFcEQhanTGqeMnXmPhytosJyGrwr3mxF/0nKXhtDJ6rtcYNJQMTeJM+olrURJmE87cJ
CWaAMT0JUlGxX7jtkt3XEta/0b1aVrREu4TPjqT58DWstm74bpXbQt4Wxkce77TplcyChYuhK1Dh
ysRoXPyI9PNZ31L7M61c1iIxl5xkn8m5TiCAd85B+gmulpp8BjSN2mde7NzXYDzMKQ4GQjQCC1Hf
hfjmIKNhJ2xrwK/2Y1JVpzzLuWjze+LeVQgwJb7tYHazXarWJsgZW9BnII5MWLBK/7uPvhHEZHgd
OZ5NmlbS2Em/2WX4X8wrohj+pH733qVvkBeAM5J1OjFUzGcMt2FtTKQFWxN9e1uvQti6TyiEvva3
NCjB9xkGW64keagYPty1X2wKXM9zDx+wE36J+rs8PQP51p5KYOogxg7Zrbsrz9BaXH2JzQ4ievZM
mh1CYtjBi9wB+LPguF91AWbvN/ISq2nDnqX7TD872u1vLNxLRPBecme6rwJ8uXhD9xBpCyR847Bp
A1LxcG4u29f+xakXzud/cXdezZFb5xb9RXAhh9cGGuicyGZ6QTENcs749XdBtq5GY5dvqe6byvbI
NSNymiT6nC/svXbAv4zSWKJxQgW/4vmOGUn2KwhC/H7QrQhCxOZSaB63KgTXortkkYv2t4B0FNjG
N3cN2GFGIGnKxHQjMzM1t33xjcxi5omiL0wdDYBDTTbPasKmgRDTdEGDM6sopquYOOUAOs/W2hVO
yZBswxh3IUM/YHEOegD89mX1lDWbNjgmghMH9qDfO7wY1cGiSKSI80+JJHuaCsjunDyYz8a3qJMG
/TjU67Jyq/Dgm7uiJjnbbcqtMawnwcFdoqi7oXumYlhKw9wBC4F9EyM/bJv8NAvrID1Mmd0zg+Zt
5/MFUoCtBK/Zdlt4tkR+LyP2NVd4Dz+d5u49eO6IxL5RjYCxf82xs+9ZLYrkd+Ebib0Zrk6oMWYn
QHYdHif2sjhNX2IpdszkaD1aj4gFUsllAaeHZyg2Jrs/YzUJLwJhUFn5POBnYKyDUVfeAJYXclfo
HjsD2agNriTGKYldYxG2TJ94khgRwevdCjgdG1aD09Fnpp/1p8D6KjVHrnGSUfFALw3kcy6peKmG
z8F/H9p8D816Ur9TZRH8GOYKHK8rkZweTeYNSHSgx4QMMp3pDvh1VOujNU7EHcrtPh/W6NRhmBix
o8dEEDuztDfitcjbpnBUA9QwhaYt3+QbL1sVbar/ICocbSuCcr1x9qNli0y75MQK1gm8LHXNgkT6
ZBWN2kafzpK6Bs6g+buK/ASBRxS3noVeKYudSVrP6VN/HHDdZgzO6Ff4bEQs2oD19v3kspJNITT5
x+KpFHBXw6JCoxMSCYjBzyBgEJjQptPcIxY39LC5F+isdWwLQRD6Z0cuT1wcL807NHDyGXz4JrXT
KDv42pr6hICL4CyTjcOPFtoI43hBrkiej9ZTh1QEF+w+n/ai+Naoj3P3QgBzVZ2M8pw1KxboBH72
0z5OD1W5V1yrPuLkVwAgbdCmrxV4Zn3vwXQskwPgwRQ134xoOXO6eEcim2dtgb3wXwMp5BEw7kYv
18YrCQW3YcNvx9/NB7ckGxt+9Tk+gpnBh11wfZ4HCCuSJ+dn0bhb2j7R1s3DpBNp5k7RTWk/kp5c
Mx6BxAApA4EGeX/JVqZp9om6DYWbQlIBDmDs6MQvjk5ymRoc+sdQPQFGrPOb0r028vtE9nIPVtOy
TinFPT/7gETJiGlhiUygKmVmmZtsC2bTaVefgUf+hMd0qTrEp7xCF7ZqvdbT3od531woOtiQvImP
MySughzIaROC3vJXBP0U3Ur5Vje7enmVK/1DSTzifPwPXiBvPD7BY31rT8KP6pENSZPZUeYSUJ92
ByVz6tm2cIhfB7Zy/PwiTkYMBpyDoLvZ9jziFcpau5txtLvN9Ln5+1bCKGlMStFFlqiI8m8Mv/+2
VRCX4fzP85f/8PH/qoQRQjJCYRNs/nM/sChX/rVA5o8QSDOAwVbM3/2b1vmPShiBJDsDUrn+qcX5
oxLW/sGaV8U/rIPCElUk239hAsNk9pdK+NeX/ov9p5Uahss0CJsWrInRntrwLTCFb/RlR8sINpkZ
P2QNa0igXMTHyVswVIxBdJ4eKzFWdUoqATNhZqqAAXDxpNFnlDDSnksbNc2rKI+0uU35nXTBeop5
Q0Tyu5Hcw5ToXMN39bm7ylH2yGwn3HdmmaGB4wwXueCqTjvFIgu7JNuW+P106jgzTq+jguSjYCI5
lvot16JbSPFE8CNsNuvelSIiwmRf0yVG5McpSujI3bwuJsrViUvLTKRzE8ivBPkd/FD3qopymsHH
jPSnk1zKKLpL2c2UjHrAhwODSVSjNAnzg8rwI4/PBRPdAHx+D+92nod3MAdDRhqVMmRwaYSXUMcv
DaEX0nu1zhjArfqRzOg6dfENKtq8nzTK17jK4Wo3D2LlW9dAE7ZkUtVis9W7h3mK4SGOySODYQLv
wZ84knSVKVmFoHSXPOExm72o8Em07B4sgynwXF/7uHlI2+qcLndQUNiJ9NQ3pRtVexzggqg66YzV
Fg9JGlne1Kiryccyweg2wVpixQ8BACw8wz8C0v78ERBMiyQlvLEZaMwfObt0YSBZWFeyVw3pq2jU
CHh8NivKGeKMh+xxPVY/kmR4L8ZiI6jJxYzkb1WjtkQaH60STXvQlk+TFPAi+5Yfxdilqj0Zw0OF
iWtI6xuJLiYy73pbUZjkMibIMjAOSdRsSDZ2Kys+iw3RNrUfa+u2xZirh5iQJj5H+SpG+nsn6y8z
YblTZYEgrK1vo02fxUlwzSkni6WjDJsZ7Cdykl7/zmcdam2Y2RLffKyH/4ceHET/LxtURNW/fvzv
Xb+FgFDh4JIXRvaf0NmcdYy3TWbHnK9oY34Wy4Df5/TjTEPkt8gIOYF+nzb/ht+HsIf6hjRame3q
XzjrzP9ASvjTS18idn/u+mdpYKwnJNLGvIq77ImcPCTQ2+YkPeIzxDf9ot77cw6uI1oDXWFtliBz
wVjMeZY9+NSHpbnJjL2+FJCUXlHH2RYeO4KXKGt5U2Nxh4KwDyxnxHJnHVEkKuzg7Dbz/PCeJK3N
Iws0fzgFOqlY+1Li79kUqhMcxVe4yFATsoF+86yTzmoqDj0NCDoMbeCDcjLjYKXO1J8A6myOFVVd
NdeFbYr7i/f8gom2UVznq4WqmryJqY9DQiWoY6sgTpO8BCbJDOfbVuHPaW7ce7p/qniHZA8C8Lgm
3QXJdm5fquKHqLmm5pLPla/D+Vl7GVL2k06juSpeLFjhGPgpNeIlrgvi53sARLQgRvo4pjZpmtL0
OW704qDAaGHfSzxAYa5BFH7n5+mOxE6ncxecZfhJ3rUf7qiDsarjlWGwqQYbYghGR7Zn8s1titWe
TdWLFjooIpndBTcruRXyucObM51m6RSR0NIWX0HzMs7byfSymSpLoqe7hnVuA0px0q61S4rwClfi
2nhInhrE+BZajsUALbhU3ixczSu/zNW1V79CYdfBIoSjZJJ7jpTIP4oy/FpP+wAezj+nxHmkxaEg
Y0xKEsFVqD0ru5ZB6PbzVyzbteD0si0ToJajonlB8CiJz/O0KE4F23zolK/4SSXRdi/UbsTwANiS
Zq5KXD6JiQCrIHoxYUjBBrBRv6bBJIb43A3n3HL9+IuBxESVOREugppyo+xBvcW1V2+gD9WbUPLi
d9pLxCYlLfS8ydjhAwhOHWXaxCGuPk+bgQ6na03dT6JbIahSiC3HYsdsd4P+S0IitvTS4bORIFqn
WFyLEt08gxlNXI/WAtbV1ox3Tb5QdENo6ye7nWy5csigDPnetulF0p8pU/OrlKt8j59SweWbw0Yj
9gAbr2qJvpSLVj9nJvgiV4q+x+h7cf+xlKX3HmK3jb8r2VZGmxSaxDhbbGmO+Y4BhDVtke7n2Tqf
VuMOiGtffaoMuwwsQx2wCoZo2UqvtumP+oc67OFN9ANBD0CWEXLhm11Z73y13NFMq/EqwkHoNxqs
oxYN8BlJRNrYXUJE/MrcckPjgQSR+wA1qiEL1KmRgBW2wgQEiOxdfVUvLd3s63QZb/GP4iVQaH1C
WzxPcHEZRIDmb1K8VGdtcpQXa3KbJ72lcX4k+Rj65G5Wcc5WsROAHOun7hYJ23kA88zWHh2bY4kv
XFeNlu3bjiRgNXHjSr2y0a3Frej2maOpZ014juXuTraPsXCAJ3/XTmdACW7S0YquyK/wWxzQ5N4z
RjvExrT2p69K24YUcOnrXG0A2+Oildv3+K5L62Gn9ddmS1dlBZENrWs10VmjsaAlgjQd3YcX80E0
PSOBhSzauZS76LTeS8NVKnIy3a7HI6dey3GLpNfuAvIrcG9zUBAIJKgPWvleMiLNebDQX488wCb0
NVSsPEslGkBUANWKQB7lhNtC7mjVbSMFYrExK5y7yzc0yqTQ7qw3YTyOPKwljIqKvGK20z6OPI3b
PyZo8CC/WRvxiuv0pcebnaxwxZoij9cSlbRudUarAEuc+Vv/4IMJOMykj9cOWbNwzd/z95rtP9Q4
yUaWUFiu/Fw8zHd28HP7JYYnpX3ScStv5E3p+evYK/Zld61df53aGyQPaxqv8HHGb4erOh3Tw4LB
yJgAMM8UlrmJyXultPNgnS0bSWdGJDw7mzzxWMTXR/NBuUpXTieZqmpif7MSX9KGBhp524l6MFJt
dCWL4JMJpbCGVHzJq1Mve4XvNXw2Yk9gMAI65f3MT7BHQm6n2mOhr7tLfR2PxUPD0fKWfw/7br/k
XuHX97+7PaNuemyBbPOj9BnduNQejbN8Fd/6V2GvnZUHBeroqzSsmP8wROFN5r8zXfXfAJkQp8xk
Q7NWBDicykt5wfX3lL9Ez8pWexzP6UEcnN5t3WI/D7Z+mmGEs9nCOJWHN/w15tuEwPta/EgmAWHD
oVRsNXW6nXgV+udUJSTxAOMc1weOpuopOXXv4cUE18P815kYI2XMvbfdTSHQZXL6i/ne3TpMWxrp
VEgToZI/o9jWwhO/htOmMDx+zUWILytxY5o7UdsI0V70hH32gRKK57X91Omtg3cIHChJ+FJL69jh
BRIOiPFA1JhvKWG2/rriG57zNxAn/2Wl7pA6YWYTSd8EoGEArqCXGKvrIn2IZSSSRBU67Us4X7r5
OBOa4UnDceLJn2FL2s2YPKvWJWGtNpTOkJwt7bQsj90odhnGy476zA5L/ViE+2/qR1c68bVJbCXc
VUxiBjcb3ACBUPyVvrUcVB7BDkW5ERnww/YZGZXahbbtv+WGT7MRkic+QZ5/VMnf3BlJp6qZEhtN
tBcYH/971/8fnJG/fPwfXb8GTxo1wkKV/me8wB9dP6AwVBf4eDA7Gj/vv2CGIbeiRzcAPkMKYcrw
eyWMaZI8D0Je0RQusou/JiaUf/XTLM7In166/EslnHLFxG0vyRstIoEv68Zt3SznR0QaFPQj6s+t
VCrv4xTY6qBua/YvYThvlbF8K5r0ZrX1hx6kJz03AQKgCJNbS1xb8yTbQjk/ZRJaDnmKXyM+T2Ki
+e4K025K5dAZM6kmFCP4j6uETpPaSByzvW+F11FU3+qSUnM25W2eqLsSprVRN5eqCh4UY/wUl8TA
OUPKZGGdwGkWX9IFJmGIdIzCXvChIKsDu7DGdIJkAhjxlKQjd3soLMDT9AWKq2OEFmEj6qpG1ZUL
KJqN2rFK+aVFCug/iYZG0EB+1BFwJJn0Evfjs9BqVFH4/LTkAI+ZwjzczMjWQTbZk4BhB0oBE7a4
vcR1upVb3wkklhZ9uEv8edtS1qQ4rcv5Wxs/u7AixqnikgJSqoFMYmRRYCzEbqR3BfVz7y2Ovhr5
CzYjt0iXlqG0BU06+mXoaQVhPuI6DxSn9FERRyXya13x5CZOHKt6zkzqG116UROKCnN08iz0FktN
mAkH0dKWnNp1a3Rrv0nOo5QduqI7qRESNHCMWFRt9mGHcZz203xS08rR5nNg9qwRrJ3EuDgvum9D
HWkgyprZBbeuL6MqS6E4ihyhIjQoI0C+Vp4y3XwIEAZWc5h7moY2RK/bjTSBwx467saW2sQg/fcz
JtihlyIUh9Fz2Mf7KPKdieiIXmT6KfSsHaEojjIVsCWc51K/DCNlAgGCXSnpZOTepZnwYKu9mTMe
HLo1FahwNN3qUVqJ9E4p25VwyjcxTisJNFhdPfhCv85p7AIr94x+OI4dABapcKNmcDJVfl5QK5HB
7yWpJ3cDYhucQ9JwEGl8cAAb/EjKji2tqXu98j4kJQ0PFn/VIlOsa69zbFL/D6eS0kitQKtCEy4z
f6OOw2MUYmaaBqg6Q2IHWaRjgBJQhJS6kytcol1GmjoO4TjtbDnI1yWksgR8JI4gfKcRfuFmDazA
UczC89toa4EmGTWdtITaeMzGgVDf8hLJ2S4WSWhWwG/oPtmFERhfqvEynb4Q1gJ/iXb1rIBGY5nR
tsStxcpWV4cN2nK3Bw2dacIt1SgBK5+5MAGd6fApzSWgky59ksCxD6tKyE5a2LhiEKzzXrcB295j
4FTl1LM+KhmE8zOMXqPAQAO1YF3SXVERTMFRYWKm7SjGc3lXTNaqzQJ3zqtHFfho3oinlJWzTm0e
xclGr6KnxPwRDaXdYR0Log957J+mpJZJpyi1nZ4lF58gdEZuA/XBR9y+SrQMLW1bnCg4lWEGx9l4
zgl7H/N2yZJz2pigpVCWnyfR35pl50Wse3hMdgVrMRP+wt93MoTDk4kzkxZ98ZiKi2jjv92HpvrL
ZOg/fPzvkyG8UqTpmCYX4jKz/okUgLWUvF1uSV3H9q/9pnv/fQrOqNsi0J1QNVlhMK/+pEPkj/ht
oJ+isUztoaD/hckQMYy/TMF/eenqL/eh0OlSNE96sQlZQcqk8CUy23C6fxX30zZkHE3lJ+IFJTkA
Tvq4gNTRvq4jaScx6R3P5l3YYLkBuN0RoTJesj1l43xhv2+48k0DfOzIJ9Y7+IqYE1sH68DCXmRr
GH0kHyjKBCC+DIBW1Ua+Pelr5St5Zt97EG97Tu31HlnJl7Lak69zHi/yUTp3O2QmFP87ZirV6lF7
rqVbQkjiq/Gc6SeJfJ6SLFo75tXcjU3M1tg1NrPMmpqxycRqN7IZ6EdUyJHD4l9GuotlFfrzKW8c
jvgaQOQm5v9yE8n1U0BwUHcobv0Xqbdj5tPtfw8hofLYoXaBuFajowx9SH0S6FfACDLCxyA5nKe0
trn9n6UzBKSBqCNE3AxfHrKn+JEC9TQegr2xMTZAF49W8xxG7iI1btaFuu5cyzad0B3Jb2AraT0Y
MaMPYzPVvE1pHcpdzttZMHZ1+ihZYKRn8yqARS9dhAkovhtI0d9u+5E/0Iy6qfRsjNCwMMYTlTNA
eNpVElfLAHoqQbGik3CDjODAH03COmJ3np5xC2UAMOEkPUNhMZR7JLJe/4jKC33LEDO3qrdpcc+R
G6gqKZ3gVFIv98/54PH35wN7useqvwoE4gX9Y96zQYwvNfHJxq7X12L7EddQlLn73LF+E4ZHqXN6
T7MDmwXD0jmPh8ray2O3dMRZSe+oIVionzlj+dHvg6XRZUQmMETAycxS2WKfHfprK+3dgpF7EV65
q0g5KuieM/LwSpOGMNA9ibihJDshlMUKALqQOqK/J8iHOgKdWE6mXkcbIc9svmG5GG8sM5gnfY0E
0I07sWOZbNFMaIcGyEM98dHjs4TIs615fNki07tWpPQ0r3LrmM4s7HPhhNafdDo372HaN5YTRzJi
COZT5oBkonCqyc3YT+asI6ZWozrs7ait3JrteAYRmUdJQcrAmjyoHtPypON5pXjyO0CX83umo6mR
t6nB5fXGPl/M7p3C/P9cdLAFeBgVMFhPgz5slWyT9Dmfj2eaAozCdPKP3fQcRR3V4xp8Py7EQtiC
aaOrPBfRel5GvPDow5vCm2aAIhpi/5vp7yTlmlIxgD/ayR3Rp2gbUP0jDIhfcpAKPkO2yFQdMj5V
vl/AMCxkPEwonpiWmbjcCpnbp/4yZ6iPAUvbYjMXjG8YQchuEbtquw6B7tDX1yIg0x1JxkFzRUVk
AutVik9Znh32L2zVCv6299HkkXAa0GD+SYMqh1YSBRV+Q9bG82NpInsS4VfPUHqDNy7hUa8uGtUF
fFmt2pSJ26IZwDwiwRFFTNOKe8D8pQExO81WLQQgeYNhpvfRXS5ZSDop2gYsMdMVRvwyETH3mCEL
9Wi1x8La/32vUG4kZbmW2D2IC+Lqv1+hJnfevy2Sf/34P1rKJZ/4D2g0zeHvLSXR9SpqSRWmDlvs
P0n5kVSyYKYZxVbAvyH+5E9DUrmY3SyY2aq8RJ3+/67Qf37pksrlumQgLulLPy9XLLFQJGC/+gbr
Tww79bPuSNGGTEDylqJ8BVHoFcDzem0j++MNYg3o2iHlOD7i+d0HwxK09dpou9R8EqePlgNtVz5S
cxNzoe/qQ5euiieLN9JsA10HLhLd0osGVUdeFTfo5+fSFb+744AUqmPl63RH9CrEqgN9PpZMuhAW
Fza5x6iI+A/7hnnPRuUSJU5yZXfJbpAx3kr9rs+pq+w7QuSRV9KY4FeJnVG5h/VulE7pRKqInzoi
QrmIf845F5TMITyjn+fcJ/FTw3f7YqH6Yu7KbCjdD5WrnURsc4VraLz5vGS8LvS+Dwbpgb/DFg1F
wAnZ4jzm78z7ssPsidv5ppzIjgvZ/ODgbVacnCVDsQ4q/6r7NK7yS/lEnhxREgcBBuR0pjcWP60j
J+kWmVQSotlmQN6u8ACvPk3HsoHjbEEeFjuWv+aXcpNuOE+NtXiBf3yT30lgYFksv8MWzttrze/C
5ZfI20M25wwn/Uk5QDI8GPvm2j5wuF6He/lQvKEDUj6Uj+o+b+YPpG3iZ0NRv0JS6EQ2VJ9dtOXY
Kw7hiZGq5gHcXef7ekOK/F7ZoDR0J1QqHP29XZ26U+dp++Y4b4h9wCo1P5fnGW6Mgzwods5wmHiU
2E0AVQrdrUD06CJrs/t1u279Nd9ETvSMyWm1JSgaOoet7AQPevWle6jv1A+rut+QwiEwQIDLthLb
lboP9/woxQP+ySfhmo17Tk/B28XwclwYmORJeeWbdI+XlYlXzl6he+jsAJ9WF72z8/u0L4/prvWS
z4g6ELnPBRCyJG2I7OhCJ+FHWQnbCXmA4Upx/0xcqi0nCJAgkyBVz7PuJp99N2B9g4NadwipEq9Y
1obP7ECvRcTgTuJhkLfSrdzrl3YPeIjt3db75FuMuoga0gls7F6e6mo7w4tPWcWLYNw9s9MKT9Ow
j7YIlMKl2KnK8odU7THMj9iuNesiSLsqOYwTewOkiOGAHA6BXYtKlZZp31k/oL8GW/SxyYAl7xCI
JPjUbzCZWGE2NHIgl/Eqv0Ye7jWMCzzUIxMBzPw6/W52M7RdEnvBFXb0goPykD4/1x8QUQbhatU2
H2Spu+bVPzC0EY01AkmeYTw4SJ3lNDyUTUVWNjmHnLn3WjJ2aQvnc8w+kDpm/PQygn95OPkfdj0v
ENMVoSCpVuwERjmto2xrVBWM49W/N99RJrwAOb2MW5p01P/a0nFo/3IfwXf89eN/b+nMf+Bupvli
ZIlen8btf++jBf0I2Y0RJq3bb/L/PyT+2j/oMfHoYt7+1xzzf0ec6j8MC/4yg1gJSzUgor90H4n/
Tsb400tXfpH4q80gzU2GtUxK2LioTXqqhGnjx8FBR/lSzfJjDgXcTAAbm+V+ObyLqn3qDf2h0dSv
scZaKo+XGggiOzBMp7HigzDL1XpjLgvVpIQhRE51hHhVLDTmR2OmO6CS3kId1LkwXIQB0Xnbek09
wU8XAcibl0qe662vyM91UT/2gu6YbXPR2WD4LUVyFtlCsAhZZwSNxiruQVQAsFCTH0hoGNXGTkp4
FdgadnkBE8BFiW08NEW/hWxHe/pDDMjXYu+f8w4zOJCyWVxZSFWjqdnnuvk2BjO9QnMKMzJVcpXN
2KtVK3Ym5Q+mGZ0FFhvixfAf82X+SO/bjxzOQ3RWw4aBmDls61Z4Jl580+Uo6QcKcrRt+7Q2+e7g
FlDJmYHWqmF3MjB3S+1LE7NDbcOnciaSQpBsK4vXAaFQRj+uu+gBtJjIHieJhaemki5TNqGlOllx
vMHSvVLMOxE/bs9+PBqPEXmqFR2qP7PFF8pLBQeDlquyWGl209Zi4jSh0FUBUAeJcjeNydXxF/fi
FDkJCYWMcAeklUT0AZDNmESWgE9aXjrkZVeOSS1kMzkAkyJMA75cuK7agjRShP3g6tUpYrwNMVaO
b1jiUWZU2ylbhrgGJ6FiYeNVNbO0ZchteZ4cpma8WWqC9COmCTH0s1VKJFb1ij0W/VnqBSK72Ny0
xro1833BLrLJElIOZBabpJjmyabOAWkqc4F8feildVvD0W/Yc0cK90+hsBKaM3Ifxo4gRnEsvLKb
N7pePZQSKlYrAeoGbN6Lev3UlVYLozu59Fn6lDcstyuW9GFlMMzVD1Y+b6Saukj8YZUwB2cgyZNU
nwy5/Cij4tXPkpNg6vcgJbJNnzyNPahW1Cc517dygJVh7JlpZOQ6dX3SISaANSDJ8oQLgjRZRRHu
ZdDsVQKtxFK9YfJ8VvTuucokCYkXF6bYLuqwwhSPFRM45BXDXjQ7d8Z4oWiP1ZTfooDbrOe+riwd
sT8e6Eb1ii74tpTPpPkyJR8sN2s/JOFYyvbI/TxjSLdTu4U4cs5H6cXggZzm0ks6n1khGb1FkxgI
D6jbANnJPLp+CnwwaW6jjgdvCMC2coMYtStYJWpsi+mxMgYuQqXKhpLwDgCZNT4bayvxm1UHAKpq
9B3zr8Pyz6l6UFGzFGrwZQzciewUSj28jCqZfGhSGto9nd1s1sZgYttzLYjnMAnJbW/kt2GqZ0ev
KH/m+lgbI7OYqXIwz0E784WNAEclQvY2z2xxuz4QUQG396ozkNGTNGsOdJJqsU3TkCkKG3Mp94+D
SN1aKK9xIF2xkO+0brwpNd3+3BM/34HlFnXSRoqB1SMqhD1yUBKFkuIk96wWC/QZg0YQpqYx0hrf
YGccMqlzhRa7v0Y8hOKzCGKWjboFE6UQ5+9m2h4mjYK7jY6xPLyqoSSvxMV82eHC1JMXwuqxOC72
zJmQeFvHsRng3KxxcPpSukDf3SxjhI7Dk2xSJslzeCFCcD/mzzNOUA1H6Ay5MpL3Gj7RtLkNwAjM
8rGSPoUJawGr7MJwBbp00jJq86nTQGQsEiCdiTtW1BFtBc7UMJ3Xeoo6JIIDd1dxr0psKuJBQUPC
fvS1weGaBepH07HZNTIugyL3LMMK7cEodyPuWGmxyVZKeyPZxhM0so8XI+2Eo1bFWas3/Ro0w54f
zUOODra2vv7OnbEKt5m73cKLjuDv/+iMjWVl+WeJ9b99/O+dsUzUkmaJiAgteeGs/NQZE9bJCBlY
4uI0/FNjTCAnS1aQuDThOn/6p12rJkoEJTCulnEh0jP/ldmyuTS+P3vcEXb//JUvjO2fG+NslKVc
LEOCxQtaQYOcAT9pzpKmXbSUsgJGUFijVw0SYHfCempJgh3vepBdCErTAFTx7jDjedPWrFe0ngEQ
OqLx0AnFNU6wPhg8xiuhB2eUSvDP5800sO8K8i2s+rWspNuZZZc54fPJjfNMb2E1O16/UwuoPAT1
Wog0hepdszgjM6LnUt7E/XNvXdsSIQlLsoFEObG/hh3liK5fugoAfO2DEnwx/Ks5vZjD4ApVhiNP
vkSayGGeeQWT2GbEKy8wz7RANaOxadiYCczDrER0F+egKuivklq9pom88ZXegw1arlq1xQfG7Lbs
h08E8IeAq0xXEEyETO1aFQVPBT9qUPMnWcjXytRdFtm5jymwsxp4tP7Zz9KNqk3rml5r8C0HHPxa
JQJGtGLc+Wj2yizZllZ2S/UWSHZz1TP/WxlF2uVg4TT52XYysp1a3WYNqiGDidBEhBhXOiiN+GCg
l4swK0fSYRgsJgnhvqx8pxYtr+m12yyU91rD/o5OW1aaYzv3XwJwEaUaXn20hgN+i8gqdlYpfArp
uZOMPZXyuZqVdVROH6SfbrSwvwnwcwil2gh19IgHXwKppjz0gHgaQ74YE/ESRbTpJMWOY2kNm2yn
QPmYmukgw/1RfHKfIfIXyb1GugaMbRXlN6m9FVSa6sQAnCFeq6peJvaHKW1XyjILZu8fEFgZ5YRq
ITKLBVaxyTmL30bt6CPZGn3DntLOKdNrQ8qpVjBoWLa2Csu5gmrnBhB6JSz6ThxAuOKpkTOUn7yU
ZSwA77UXFCgOrOK71JHKcFvVzYeZNJckxESpoPDzrUcRqK5aGyfVh0c0J3e9qe1wSD/1cdmcVC7f
tZzLajYXpS0eMNr1oatt1PcgaIytKtSU9rgITI1P05+SGtdRYNpkFxIynbgS4Wak/OwT4z7WyJj8
XkPDanl6n23mRlk3jMDR0l3rsNwKFAqAFl12V9takY8Z6VyWwcabaNdY+ZCGcV2jAq3mnniKmh2C
f8/pkmWSJkjHepD1AxXYq2ahgwNKMxmRl6qZrYfpviZJU2c7C2Edx7xOxCtCKjwEZpTu2eQzDDbW
ut6fEeUO0ieoMCI/LfIbhHFT0qXrvJBpZHOvI5tSDG+QDAdiBbiYeGeAQwqgayqRcTAQq8kkojYk
ow4kpA5QXfDYAmohhZYE1R6Q6LxEqtZLuGq9KOf7+UnXSmg47b7M6ycNiyQBr88yjKYYc6zCVFin
yDYYI2hB+hDh0xOsihUGTkK5PQ4dnOzSn8i2z9aZUp4SjCXyEOwyVBYtXMt+Cl5an5eayHsFJ6DR
B+RO4NVspnVp6t+CzswbpnKrB57lyydJ7g9Fy5gvZfI1kFXrk7cbMJDveY5+O0LJtJ2D5MliPI8U
gQ3zBCfZuJiIMyzK5VwkDy77UWvP2GkcEjuuuZSjDUuidQ1Y3k9/GBDyU+THhWhndWMTLUyAb3Mv
2+Q0kpMWzNZDM6ISHMTooe8x4bbBxRQhXYT6XYmGQ8hubJSAbvnzWSofJay3s6l4UoRXQxy2fQ/W
CvDBChrQVipGpIDgMkKf4dUQv/OudjRYIlFqbJU6uAmG/FHUYshObliPanSolZh1yJtpdeSeeLEf
HJuOmT5KZt6fd6h3ntTWp3JGtaZVwaocIrftzR3y6LXeiDc9zk7hoCLw0KmbFRTdjb9JAnHTLZ4U
tGcGQnV4q4mReV2iP4QpULA53+UDRl1ITfzA8HgGi5o4Spn7B2cDIl4Ma6JWy5vJymPGKVN17LVq
/SCl2no0kx+qIHnWdE2H8ibUxVejpXejJNSnqn5M4f5/uDuz3bitbYv+ysV9Z7DZkxc4L1UsVt+p
1PqFkGWLfd/z6+9gcpzYykEO/Go4SBzLJbEa7r32WnOO2ZgRGYG66zPs6ArI/vWk4mMM1Te7FLsc
pnqGDMlqTmPtAmR0R4n7NxfnUKNvFuHcDXADeR5pZoWtrLSURL/YGch6swwEtwhzBEEFSgWfXTFe
+fNfmiskw860MHvIxqwfo6b6p4m+/rHoYiz+8fF/tX/AQCsAhP4oq75BUa3fsGmgYQP+oM+kaAbp
f03zNQMQnmUq1u8eEL70l7qNLA5qN4XvaJDN+VMVl6yiC/ih4vp42R88bVXPblH2Tb0B8E+Yh1F8
6dDFhC3iHYyQfmnZWAnIxkzlB2iKF8Wfb++m2VBOLSVslSCJnYiOR5iOW5PG5liLS91qTkf3pRTx
XeZV62hUD7LEdExncrphnoZjQ6ObEJRFQH7IHNgRX0QMFFJw1GyT8xCaRxO4YxpjvAVip2Ttc5v6
lzIY16lmX+0Bhzw6pQcybhdyb4ZkcTdPCaQXQn7wegRTeS4mGxc9EAjND2eQ2HNnIVDIleepyq7a
BNWvlZv3MDYxFQChWGiFsQmlFh3TMa6GZRaykgJ13zVmruCaMPtF0RVYKMLjICBTjJiTKy102bjX
ZhVcZSVkXiBuEUqlyoO31mpAV7PbVNePXhLf+ql9VAWSHhq16YiLgRS6MLvPffOS+4IEJc/RahM5
d4rlo5Q7IjRD5WB53qkPUVmRLbKpYh/hM+o/TUCrMbPO1ZSa7Dz14GOcGUw2LBibKOoB5NATW9ol
h3XDdyqUc6mar3wCTPAUrjwPn0CaZUsCBtatqXbMb+JVCWKAtOPfQXHa9JKKfmNNI6Z9/6DI5VJW
Wsb/03Mo7I03+oEDYhOwZ54tfuVzGrE8RAGhXeVUhTf1n5cMoMsfz2l/e/y3JQN72Jz8wflPzNE+
s9Hr2wQTe5hmAH5hdmjQckbe+ueygQeMP2X2aRncFjP55c9lw5gfpWrC/mN+ycHvJw5qpNx/WDYQ
xX731M1Z//T9Qc1QR7NpaKFu8M2PkEC2ZDNUcDZfILYQuSAFKwMkgyt5ZNrD3liE+75xSUELtR3n
OFKgETymGwqRZHBDg+AEuqBPZzqIdKjydPZp0StEcjNszdStvqjNprpUFxog2ZfpELykd7SG1/AG
7mGlCNNpyvvIfqiCFaYr9RmdQF+7sAcH+JEzH2NTJxsr2XnSKr0rE84CRJhTmE63vNhTAmPY3SCC
HzP8kgv7mRiccKm8I+KrHwtT7OABO41dHgvSuFTMXabMlX0pvTUqOCFfJCAdYbcsTrjK7fBgoPKw
kxgliryKIcbL+WeAYpa+LRBvIC7wtb2QvuLyontthytEF1L+ya/2fYbhbJrzJg5iIF98JbiY6pJm
0LLutXv4JP3FVkhqpwW86kYnNyhaV3Tq/B6828KAznKtVtBidt1T+DVBU6RgtsGq1NWXJEWz/M4S
IL0OwX0rU5y9BYZEzxSxxYqakmCApe8fEbDSJs6s95ggWoPpYG8u0tpFf8SrvJSfB3f+ZR3Td9ha
XnoZ86e6uA0VduVNwZUK6wbaNy+XHfaiN56GKXGwcw2eVXKAqty2WxB1Enz96jyeBowsCjCtpWB9
o7v5Zn5irenNtXVoqJvhM3Ig/Rx8lutLDcuBiy3yq85STbvrQpuRLqy9sGxAQcxmkZuUWDzejV24
726xuWRGgYyjQZc2LivfgQxkolEBOvpKX1G+KCd1HogteHd4jvhd+Jg+D8WZj0I5EMHq8MFJLgG8
o4DhAIQGvTo2uViY4SufE4rBZ8EsE3T1+5jsVO1raO41E8zPWS9hiGgKALq5r4iJ92hse9w3ZnAs
w2OMh1q1klWvHTN+QORiYOtBMSfDu2wSy/jWFY6Pwly83Rv9plFWmHyKgxiXbXZhjmEN58ahwbiQ
pGW+q1pvrRcoPmsaIZ7huWr91H8t9C1TxHr+JC1lrHbFRk7ua0pWJ/0koi9Bf8l6N+ldoui0YMfs
Ib7yQ/XP6aecWK/P/HT9SVllxSaK5r9WHz39BIZsYLQ8Gy7GC5v4E/pekCYUxQqqYBwUl7Y42tkl
eGyBoCFWGvG9pyRVXWQgaGBxRN0vGHnM/UB4T9yHb7qGwmxBY9lRtBV8ofpZQrvEXi8fWhBME3aP
ZIFpLtw24yc0UDoTGbLzltlnDn6uH+1lfWNbOxl9OQxOkgo3hclQllv9zghO/Nt7apbzRBRrS1sR
N3CZPvVn3EhT5rQXRFDUHYzBodMwKbXOycl7Zke+F9WGvAIIrn50CEZQH0/izITWx6m5BJEhWLj6
N+bQZAM/e7E7ydeQIv99uGMYNCsXin2xqlZ15Qy76WTca9voyXywbtUjuIDTeDDXtr5APIXS2apW
7TO+M+m1QzeEohClVY9Driq4k+0jjZsXdGFn6RjcYfq/BK+5BcgPmLkjFSTL3E/HkP7pVjHvEnup
Jxv+mcKl/BoxPtd2w1pXPvFfSgoMgcOxqR+Go/8mP3QwuPnVNkfi1/ob8G70zsQ6eXhnJ0Ia996T
DmAvORObnaw6dBToNAgr9effdIRHlg4eR975udeeOE0yf4m/qUeYVRf2C52v7NremiuH9tyEOeM7
krzRvvSzS1LbcRdDzTVtkAMAJbFH4QBy4LH47RKECcIN+d5EqBBteiADxbHKH9P+Fjz21qvS8hkI
yR9fkU1cP087qVjqV9274FikHhllQMS7cmuudX7Z1/wQldgNMPhV04ZXHA9k8Ji8p5LLh6oeL1q3
X6i46QD2iXsjv/og/MdqXzSEhusuWNrJkI+GS0Rlmm15YcwY8XxxTEV2gIWemg7iM22ke0SbDpdf
QDn7GL1jIgQmNeDxY3m1X/M3vj83Z6VTcrXL5t28wkUibulNSVx7ahfe6DJh9Sei4+ul5bPWHydy
PlI8xavGfjFyt9G2peKCTMPrW0frUXbR6qfZQb+jTckLG+VbdWqQmWvRysSlqYQgY5gXbTxUOxt1
XR6m9+41/hJ+6TuubWG/j4BVxBsaxvEN5pS/Ndj0xnVtHHPVGbfNslqcXqeldNWIgDad6DRC01wN
j8Mjb1nw9PY1XYIQW+RoffIlS+pC3sfXc3nkE9Mc9dYZgi1YGTBI4ak17ntl208vRbacbtJ+NhkW
zF27DExVwyxyyJ3ADHfjcIB9VgKM3CI4QYF0qqT3iXAV+ljYPl2Be3kh3+xppyeXMiNuzGAeejco
e+DPCxsTR3rVGdppGPaunrrt1XNkrnQ8lvEzhjGZQmDzC5epuiwUqLXMl+dW/dxU/4eTLar2D+xC
xHkfH/+tTAWLC3QWDYJpkIX0O5blr9MtPUzkbdBxEbr9rnn463QL2QBWi7CYKvyhcP/rdCvDLGTQ
wMThD+LhT5SpisKV/3C6/XDpJrXy92WqmqSCRPm63sRpyZ3ZiMd46igXi/5zOLVf7Uk6ionqyR/k
8zS1MikPOYOp6NT0OEc7vOwGvqdWUzv4HwTGlfHGCvv96HsHTGuXEPLLpFOw1SrnUQOVcSFmxZIS
HY05hsHomObBrnnViP4IauMlIVvIg8OHoJcmlWXftzl31+T1myRNr4lRLQvydZHuArbK8nhHLtw+
Q7QdJySG9Lj+e7GVEfRoer2ZihKKwrBAzrJIJWXbFPHWx1hqZ/iK24GxnXcNBwvXNOYzH9yApaZH
Sar2o9QcU69/tSMFZUSjnSRF3trlbfBlR2uUp1Q2Vr4J7Qi7W2Rrm1ShPksOajPu7QyDZhrbJzKC
XNKgVcbYeq8gcUbERohH0/TckuwvJPBUsAr6OD9HWnMtULlHKuUSacl3ipmepUS4cgnnSleUPQ4b
UpEL3G64P3WLaS0N4HAM7jL02g2lsc08I6JnDR4claTRSyebMVDThtG2I105Rro1GYilhqH5iiKC
egytXInEjco87Px965EJ5SOsinPKfhxdiw6aXVd4R64JAUk9HEs1dpJOLLIxYi3OlxJoK52Nhoe/
1yOjcoYDKgHETfBGYstGazxCpbzPjKQg27JtwYyF5elOAxpNXAYTBDkvI/OUrkbXiE2oCM4ihrmT
gMi2QfRilyxvifc56JKtEPZTiy/Kk7zlqFqknc6HiJjc6xGMo69Et7iOthbUhfRNGfFXhP0qisQh
ZHu1e0qxdK9RqPpZe2xxCljBlu43lrBjqhVrhcw8Yr6OtcdbV6QpPgBlfI08fkxhx49jEB9LthOY
MBqG9CbytzYvQ5MZJxtwZkrTtYbci1RkEQIKMvKzLu8r6gCL8UZDQphKe7LsviTaXYXcukw4b40K
kXq8xv06pmK2kxdfus8qRsYUI6GCSsOvnCjd/borMvQWU7VUtL+qgSDsv0jNOMl/aBz8h8d/W5Ex
+5C7QUOC5sGPblposmiaZVXXGQCTtaF+1zjgUTZ3GgNhmotitgj92TjATSuEzipOEhNeUXoKP7Ei
q3PL44cV+cOlzxfx/Yqc+R2hBVYXbfIAsW6f0Nu3JFCBSUUrb9QtWDJR6C9iSqsb2V13ph/Hm4xT
xUTAeAtlOXNMwgWMehdh2xe4LrKRIS9hOHF4rnN9p2OdmZMMYgsGdVavCtlzTN3fmEnn6LLOGXfk
BqfWDkaMC9m65ujpobXIMCcOPkdu+zEkuiCSvsRe9xIzxDIiZS+xkOvS4PqddCC1aVaMuXrXuJLG
shMy4vPa/F4VxjY3zWvstdzMdXtiC3TSxt8Xwr5TQMjlKG77xj4YSrPK9P6TPjauzLyIrCq3KljK
63KTK2QcGcXGE/lZjgghAYuhjflzIolnpTRuVQ5xNuTggkybaF9HQTSrQ4cY2QYyKXFGzlApSJSY
FbJibGCmRA8xEcu0AOYDZTr0r3jajV7EaZWBIxyPYRhcZm2noqu+6INxU43XzJLptBpHpUvdKPNf
Mi92zGTYhjgv0npkuBCtJl9+DHjqQL92FaTBefDZ28UnyYug8qhPo2fDWbUefTFcgyl3ipqDrrBv
rFN0e5qTbpSHYSKEGIdnExmHdh4f+9XnLJBYMPEed5J8L2Vh4UCNX/tt6xqded9M/tmHSl+VnPHn
vbC0ZfLRLZeCw9XIUB0jzrFhO6yM1tz2mTYHU+dAyrMdiR6rPsX/6JkCAkDs1IKOadPF5zADjeOL
/KQCnm3KITnXsvpYMqOKS/BBogvIYA/9lU5XtyzBdrMeG2zwVp7stTJxi3BAG01e1ug5STPcQmEu
JXpQEqw1O+WsqI33g7DdqkcSNrGeprXvtsqzijZqmJmzBoMntc92UoiAK0ZcFmBnsdCQCVypgVxu
val4GML2yGtyqmriscME7CGghwAAeWwgm+qqnTRJbiBVG392S3n256EoGZfF11lakEHiDQe8AtAW
VN1CCBVf5Nw6dRbM5K68DD6clD6/pXa+xu7O5XT5uZPMxcx7TifkeyPSqdBP+GwcPYgl2Lvajr4M
udn030V68dvxS1yV73rcXasYULmH4pWzTdjemX2PmaCws33d5h7QKDoaFlmFrieVHIlqtdpVALK/
dHUktn6AbEKphs2YRSe94rSb15m9zbCxusisQP1ac28hnHnrcUSnGuuwOpYy7RzU0co4PIET8Ney
N72KoTF3+hR9Vvo4uTRSd0vb3lsXhJiZhWiOUl9ZCyXuH33ZQL2Rl8qpmYo7OfGRegs6FXjrX1q7
5YjmJ++TUdNHmAJ/VWUdWk4Tk4Zo9f7cCFaB0qLG8hpmJNMMhY7z+45RJS9fhDmXnoJRVoCnymbI
v1iMcFXkWF7bIaXoKq25BHxsqRQ08axOKmIo3ZLge9pNn29RK0/43D2BHlBtZ0pVvy8b60mvsOlq
DNkT0hYk+2tn2NCTinRjSNaL8CH5Fem2l9pzkw5bIghIEXN16wgB/E7xwtVcY8h68AtD3TmvMA2y
QUvQZ2cWx171TwcjU+fk9EFn9fHx/96GLeU3nQQPZntEYXGYkXnkt/698ptBIIhJMojFPv27v/ev
g9F8Upq/aFH8w4L/fhtW5+mhbcuWIiNP/zmohTEruj8Irb67dFXMY8HvErKUvOo7dSQdW8Lp2Zb1
Pi3TtR0cMKyfbBk8E6utYvX0hnSgABLgAULe6PWa3UEovpsmwVXke+Z2K7uskBvYwUbun0KZO8Ce
Xv3RnjMOXNKxnibDf2v64DAQRYitdaPLCa1A4x0t/cIa3nO8pL3VuNy7z3l2qXUUNhFZc/YzLAL0
T8YmM7WT0han3Fbxa1rLaZQPQzws/bxaD961SLRDG16tPFir0QA0GzpYhmgmLgkEpREBWCY0aaUb
8XtT3yeaI/xLUwo34JKNHpmTmb/apX71QvW9Hft3T1IOhYdPNUpZllv7UIlo5bEB2fh1k7ECXWOv
OkVelbWEP5mMJtyRwRvruVdkDBSggMnZVrdem3CXQYwSdKFDvpWZHkvlaxfLKJIr4Gf51lZpapdk
OlT1Pfnaa+ycuyJ/0nt/mxnDo643X/SxcAw6iQzgarndJ2pxq0VzDZEe9AMKmZkCqRoR3Z8+DsDp
Ivqtoi9VR2sGE1iPv6WhF2y0YbHIEUJN4UOZhEvMAGcpSuCR65fUq9ykMdAmBSvJNMA42YgMOma2
sUNMJsUWZpgwBLD1VFv54+Tz3uSEcRN3xRyzZ2tOvuThTh2HpWDv1f3PMQJ/23icAo6ljILazD4j
4PFXNkfxRVHDABH0E8ucV3U4jQQjBiYio6livCi9keErSVfCtW9TJHYR6qgB1kbWTMu8U26BgdS9
rmjbZ7l3tXUQweFjIzNfIOxwTcYaTDxaRrISrKsJD1NTG4dSlDvwUmeJQqDWESbH6mpiPxzkbMMS
/1X38wS9W7wh4gMzTrcNJoXhsX5OODeXmJUXxKYftaR5bYyePpzh9Il/iTGdeql9DPl61IC50OFJ
jQ3LL2SnEvluaom7tpEXoo+WDNjRtAzMjSIVlX0VXjKJvm8A5grZnBMrpGnCu8/fgrA/a9orO9pS
l/ArpbwnGSk4tH2JcyeFJ56RambDxCrBihvv4OSj1RrApn8Oo+SCzNeRhP+gDMV9D85PGa179tEp
GncJIaH6PH8BnV+p+H+nB4NcUM4CDwYt4XBMXkZFZ+KdORGdxlQjncCQESaqe7tsz0onI6+mEz2+
98BUMhrGUaUe9CLazBk9VnYoRsWxFfTipenI7cEqud8tvzsL6lTU/ZuiaPNlRmO9zRUI08qyy62N
z1vfTRWSpfmYqSCko0HJ/VXiL+Aec+oEhvqKN9SRJBx1JGbhWaalWns6+uvhOpIlbUfrGJwJGa5P
dSwe9ELf2woa7Wx0JoUCrlDcaNSNlYmGytMHAI0Wkzu8Cl6+rkV18dPYVemZ1N4nDNgFRowKS7v8
1A/oswi863Sbfqv9rKCx0dvzVAN7jdSDEjWvpTws1JK4SR2+YmdcC6ZSZpQ7o5E6krZLimxTz3Z5
mfFM+BarUfAwJBkFBS9V+0K+yjbT1WD16x6EGZujcGGPBPLEIUf/5wk6chh2xB934L89/tsOLHOk
tVSCU0hUmY/E38Gkld8UzVBmrbGGI+uHCTpZ7LJgy6YeMOkSmZQE37UmUTnT6wSv+kfiyk8chOVZ
3fNhB+bSNaJd6AEQH4Zy+ocd2LNVKWzl0dhU5rSRCnwyRf3UwrXvyUaS6+cm1zCsmuHLFOBcNc2H
qsu+BlOGlh82/TWsGZ612kZK9HWGId+0dlOR3AYd81A9HbjNsUfOIWAPBhEUBUVvzloR0NBXLMy1
qsKBmBFT2pLTMe1FpdPVt2FrsDTUEJCq/GWMtHWgGW5ffKKFChbdR4w93GWMT3tSDeZojqBnKDaC
EqolRyd71xsIMwkCrDZGewtSDqMMWdWkO3tEigNeQm1r7GUyT2zrcxeiNSkRB1n+1da8o10wexi5
pFo/IWAmlNF7AQl4Typg5oQFAeNxu1OEvW1b6WsHdEj1xSlt1ZvQ0jcEhUttwEmqwW4UBDAQSrJR
OWNOTbdV82oZm+9KdUsg3sRGu2tb6ziwDOUWGKy5AZi5vnU2uNhaESvLumhoELyu5IUONRcgF+yE
+xJRuQQTpIN2qinxDcIPBpi6PpY1iu4EIr6Fpb8fEIxKjEHotsxqJOli2m246nUAWLwwiv8plWhE
toq3UktSucT0SpoIUgO7IyqZel2DFO7FIC+RDiCcKMLYzXBZFfydXHqJ63datJu2GxH+xOushcVX
4+NOetxFA6mEHRgMY3CLqDnXGLT0bHjIA9WRg3TnxYe0Ce/ygf6KMMYdIfLCQ88IV2xU7as0DTQh
IE2o2qcopAUosJal0lpOPkvm1yzEgQ3glYNMEfNezulgHoESYFLahFFXr64SzVyVIj0OZrQu82Rn
5qlDl3+V+uquqNA1y6XOnhbzHbtjMAZnoH9/jGXehv/zv+aXPwrY/8lasorDrKn/9b+yQqfq422l
Mo6guJ1t/OJjx1+x6sErJdrsZucaGBZL9PDtRKJcmuGXZYLsyw+m3HOmh8KW5/Uqm9KjlhEIYUgP
iQhWcYk8OI8IW+zg4VpuKIp1XUCJSDL92gMFR1nOH5Jnr9obCwprAEeExEoHnepKSPX9WFkXs7oa
Q31nidrt2tD1jRrtKckF2syNJMam6w6eRIeYnI3A85288dYTjZgwJO24sk8yyZVNU+6qTAML7HPL
Fs96ExK+gWpU1A1YV2+l6CAkOWX3gsyPbkOxuugv3qyk7xctgz6P9zO1I0fWcUAEfCAjeZdUGAVo
LcMxz0dv35NTPtWkJ5FEUyE1tabnXH0LG9AqVPIZSZc6A02760+x8mY2jL+7G4UJCNvMTUn2SOM3
XS40rIDScShlEjRQs7MH5qxCVea5jW8caiAlun/Vg3wVCVCRYX+xkKz4jYdZWVkrjXaoZfBS+bCn
b4aIA099EFYOUkBpQNhb63d9pT8GrU1wTl527OTe1195x9TYNPRZS4o3+L9TM+y/gRj/9vi/dkyQ
GLSNFdw8bIpz0/nbmVWmCawRr8D6ih35d+74tzOr8ZsudJluNnp+mbHdD5ozTcZNzWaqCbZu46ek
qjP36sOd/cOV/76hfndkTc0hskRR2AhIqaSDyYgdXS2/TAqTOoCFko8mtETdvQgQQDq9Ym9HP6Z3
2FOiq3SqNgQKwBwCp7gB6OgOqco8z37xq3g/BbbjFYojk3grlJH2JvQEPxNbky4K5fwmLkm1MeJN
0htAxfG+VuNugu46iRvP+2Boc8DRk59/bQloUBtr1Rkj/t7dGH9S/UNhX5JiQzE8d3FGfysaAG4d
O7aRT7uICbftWXuFJVcqAUIonSW4yRE/oTVwgv4Z50iCYVNqBraMYRWV3iFHNid348bw7sIG7UMQ
gz+vjfK+UWJSAfPilIEWSgABjJK8ysLUIaX9d+2pnWP1M+lmD5axawQE9iA6kCoK5rxf96AY6qoN
0ZyH1cOvfJPRFDKYTht8qg0okL8/1T92Iee1ef13DXp6Tb/+639niTa3yo9l6d8e/+0mE79RWhIP
iFBTyD+gAOD+G9iXCE+3f0fMINH8U9ip/6ZRzTL6BHSK6d/8oTGk6Ax88B9j7Jtvzp+az8wV94e7
7LtLN8U8Cfq+MZQlfV57jJs3RTK85i1iagVB8ljk/CYfz03Hp96fZuyR7hA5TsHRuMQhL7pYQWpF
ClxVfWoSQAASYMJgshoaADAqwuKqy1pM5312ZxTRk2HPXmZQFp1vb0oAvy0B7IbpJeuE/cyKDfAd
b6MvnmJOrciE8ksTNfupNamV02uMjBr/lNk7faHAyqCSKhkxz+ErnKo5B2IQbMajj77c8yzgIRx5
2STVkxxUEk524FN5qt3IkTsLSO8W22aLVszH5RrJmMatxDoVcxZHQxZXWWu4j0NrGxHFlOgpCDg1
QvWeUawXduVocF00/8m0onOjGOc6M1eDNF6UEVinUagvWD5QQfnPdkE1ECikjAmszsRrQNeSTz0p
rgw5NlFGVhPY+sjqXoJU3BVZ+p4b4boV8L8sa9UawcaWakbCjEtAez8YVnqtR2MXy6orKzmM/OjQ
ZkQP2hnCqOwSytlllN5Eba2RBuwQJLx4fpwiLmjAWJKXJcv4m3BN4jbYR8LfNIn0ZNeKa3voTwUT
lwJjUtwkeK2QN9SlAO6fdE+t17lJXDs5gqw8pJoL/ZPUVguZyZj32CepUw5PFLk3wEdLuaYAqUBz
ktQX9MPBhFJkisbRE5CdFSPxJtgHPYqHul8nfvAy+sq7lFB910K7VSBzU0GYYyF98U3/TRe45Gy1
Jf8q3OflsBtN61Nk8wEIKix0iIps/5PV4AQi9q5oMIjG/aHO93EDry4fn/RxIthJ1hKQfCistHYD
bHFbaMTqESoAQELqQJip7aXM/UtQJV+7UtlgEkSwzEhJHexjbfivnS3vpMxyi0kmgyvzt3WBXiCW
e/hBZY+LO3U71doN9bDMFRNeGzpZncYaYoSiJU4uwWIaXQpguPGkgKanksRHBkWxYAjg70OffC+5
P6qKyhyGTNzOv430N1pbB7Fm0Buz8cVnBt0s079xjjjnCT6CcMaQ4SnsvbMK0zdM68uUP2UG6MNc
XFTsPoXgCFCPawObok52hqTK7+l8y2qBtdWK/OAPYldn/L/y2AqBLah5JiPkVFDzkuRRE1qQ5agG
DJpMCTcbrJBlYFjOiHsrrFCuMKXy7XA7H6GCqL3vgwnmNu1DvhGfTEwPqyKAo2v6CjzF7kn1E1hG
+M503hWD30vkYShGvPVyaEqS0rkxkZyi4y5LxVZPPxut2DUq4i8fhE9NbJeNcNII+bA0TfFZUqsY
4Z31ZvIJrCX4Pq0mk9Erv+slg8mkld+nmGOrzjhJJyA6Tv3TTDyWJv6AGOgRB5RFIzortKtlFa5N
XdtJAzBiMhzSkEKVltQQuLmZryH0EjCEtleKX4JaXtNcg83XOZw2EXE4SnwIA31rofMN++y1HZ6K
xF5UueLQHj6rMYEm0dUwmk+N5d+FQ/Um9BJpzUlpSlKUuuWk+Lssr8FKrzFlg7EtlxLtXKvwT/oo
7WLE4Ql9UyWdQEoFcCr7l7HO3aqLGRtZtfPrbtwweKCc0riRbXA7/O6fN+45EeyHjfs/PP7fGzeg
HtWaaeKaKmRzts7/WR3zJc6awOF4cXGQzSb4PzdulS6UCSHWEIx1cN1/Z+RSfwMJZMx1Nc0hhBI/
tXFTmnzYuD9eOiXJ9xt3SltFANFONhV97M6AdOyj6zXqfRhzApMEE+mKQeIMyVbuA71Dz6uhTpDS
ZQT9mhpoyZPEzmUvVCLMY9wII8zwoN5WRvkJKcB7AOYhLuuHQEIuX7VEk2sjvgOyyO2WY6EFDCuP
x6epbMnUCXymPWlTbkUNZN8WuyLsPdJYYHmAmDcIbnwt8EhTEyDMba82iV1jKW6TkqzKPl/7ElP/
MW9uoTdATbb8wQklNMZFjGg/VtahJz3VngcLKw85unf5rRDjm5aCUiHbtp7KRSt8ckutQ6ujcTC6
zzjor+QGPOfeewQnk5O+tewnb2XhxMgC/xCJQVsqZLN4WrAlXP42+Q28cXTZUSh9SUZDO9dDVKyn
tLlLAKG7XELgTiYD8JjBv6GCKwg3u34gagQ8gCG+KGG8ZapMKO1JAEFrWE9UAH1QQ/oa5BC5O1JE
KlBxN8a/sO0SboQ9nw4J1rZk7t7/cseCYfzxjv0Pj//rjiVMUJ+nsNgkKZz/Os+a9m/8SKHR4CVT
+EfrpUYwFwU4eqiZIfnDeVYDnoGwCl2rmFEXfMOf6QCbf+sA//DUNTF//bsDbekngx3pQ7WJhZZt
7ER3m0RZottZVKpxZ1FSpQXDA42pk6ZcSpXZlzKHaaCFSALjFI2A6gMD+1RxCnLpTB1Gn5TAnDg6
9UQ+MVaE0GARgWPQsjGt1yyTNsXgLehxU5BN/kXWyAJJwnNucwZVVXsd9el7XDauWVPZINYxggn6
7dwbikEY269WjOOhD++z2FzD1E3cKhmyBfT8z2NHOlChNHCSy3GtSe9KGFiLisxWkgzzLbD+A/z6
rchuBdEtNtM+yxDnpCZTr6xRE505KTzNUig1fwFxvtS06Di1zD89lzB2N/FuClgN806iRSSZ0PRq
j5FQuRn93MUXTdx48OplECiqhGyWbl3XgysBMpiznJWMMBDzMWxIywM0GODEaeB9TNCCPb/bmfQH
fO91Gq6Nf/SthlDpW028djfcp9IuwsLVDO8SmS8jQSxECVvWWUcn1lbSVSGWplUsDKOKshqz4FHl
RFL71UkOo9cqzFceyGh72GQUNGkIR0SXbGZegbmM6tE1heXkOdSEtgJsWZmQOefN39PS/ZwIpBVi
lcKjYt6KHr5V17VGEpNyb0KdjAPZNZmpMvZ8qUxlFQiEJtFVR+fOxxrkFkTDCnUuetUwwMxWp9T9
aJWLu37MzoZU3vmDufUMoglTySRTLE4vk073ryPUpi7XQfrSoC7RMiAnpuVUoazT4vXB9Myy4aZd
/LolxjyyYukgl4Qm838XjRjzMf7H3sDfHv+tNyD/piF6R26pUL4gR/luZEUDjsXMMgwKZrbq702f
0HlYBBWGYzahJx/I76xuCipD/Q+24E8tWJr8d9HID5dufhhZZei0orAc9I2hIZnXydlBs6kU70yu
1v40ciLKHkTdEW5FLFzT7ftQqjiltIg6q0p3K4vM647cvvrW9bfaTqCuFOMda/ezJNuuj54iC0qU
AeWZW5yypF0b9nAuCTCXy2BD/exOMVYYuT2pmKSymkS1BAw71KsawErMNAxaENGrsJ37/+fuvJbk
trIs+kXZAW9e4dNXmsoyL4iy8ImEN18/K9WjEUn1SKHXDjGCIotV6YB7zz1n77WbdD9JcqAbra0U
CZL/uTloZUlrSwK/piNnNuSSBW9c9Vf9sGilZS9LVPVtd2gF2TFEYsYqoqNx3Jm32Sti0lm6Dp47
AHMZuE+GQ5HgjazMAmL/alTjzOq8qBSDSUsCABgY5uibpK0riKgPxa2sb8Qe4Ui+n1ADjERgoBng
iVdBUbSORuZSKWmMfdZFk28nAa2rgu9bqj+k7Os2K7T38Lldx303354WgserKJtVYnKTQyZrTTea
FBAsYAPT8luhpxD3BubcJAaAwQwvr10tY8h9bdVDo7+28egUBEwRTrmXptrO5R5pmMl57tREIFJH
uiUJXPlbGFzDDy0jq2bRf2Ta+KCq0Ro0CNOOQ1imy1jVOBif+x7TelOi8UCLEBtgAXTOqAvSS8f5
QYmAtHYfuamwGoH5wylm4p+awx7VrLaJi9Gf67s1XXCnwgymiTNqU7lSMu8S8I5XQw3afnwNCRm7
1gW9pNIqlAhtOc6/e/emwySRwwBqmOK0/QfQnnPZMZlvNJgb4lV/vhkfZQ9RjRdas03VVGKCTtj0
Pdu5IXuqSwIjvYEtY1IhhOb2lhKbJ94mUOWt1KJPoYFTkfw2Jws7bOZlxBSHhAabplzA0fGup8HO
VmCHTx7k5j2NhtUYnVqC3MdiL5NVcF30wUyDgbsX52Jk9yT3xArOz/67RLarl8w9yueUDPDhHAvo
AA1mM8rjFflynUzWHC8uSZmu1fApgt6Wxtk5ra+IEcZlnAKRGqUlurFvyKNE1dPCnuhcFBw28WvN
NZ2E6Q7fy+yFjohzHjeJgkfX1Ny+k71SFraEyq1u/eu1jJypozmhfd+ui3Ws9Wv8Lg9if4S57M9i
dwInSTXc2X02Oyqu54Zh4SzIfiLeBp8DCFyakvNEpQSVWQVyFroitr4BhwszBz+BV6OFzVo25u82
g20z9CTNpitVE8+3sbkMwN+pV64XJSUrsgQIPY0AebvO/63lJY6LnUwSV6N/dIJISdQhLxlYY6BQ
YrxomomsGTSUo46C1jibBnQjObVyCbm3/hI19TaC8NnE41pLKmaVw+aqQuuJFkArS1pNxSZWwENV
6ROfFiN14tun6wo+RjCK5oFKcZ3lOAcVwaBPV3egVXCH5qiGa6Bj9MZW+fBMm3N1YwXSkudcTZhx
NetIgwXZESU0faj3RFCcsQNVlN7ig2SalgtgJeP4Nez2eXFjdtAN3LJa3vZ7BoPWOD9GdxpNNqHw
0qFafifctVnen5URgrUYB1Q8y/J6MZNmFXXDSovLD9hQzizszfq1LBU/r+WTqZWrwuCWHGfSXSTj
tReRKZV7c7E0R9oa+oaJUI2F8PZgVqDTYoI9Tfy67Wc45gelkb0UgllabpDub9L5acQcg38cN0jt
9qDEzOleElJhwL1RU2T2E0qijtAfBn5Xs6HLCNo0PsUyZkOsmsYdl1VANiVKCKECH1n3X20GEUyJ
RjuTBpkFQPxrDQy60T/1LP70/X+cgMA00D1Ebf/LRI+eBdM8XQcUgVfk/sU/ehYUFIrACEI0GEVQ
h7DN/6GBUVGtwB7Gu3KfNfwj7jCM3z/1LH566r9Gq/VFlUTtrDdBPdSSi6bQcBk4f2bEhqcQR5Oy
3/UKOkK9yp7j8LoTruP3HJISJrPtNmZJ2kwfUOKvO6bCZv0waNxdleZOkuiZC7adsOA8YMSiE+ZX
4nFvSiADR6ky9oWqesiuhX8bIY2PiZ0SLYJM3pOIIxnRQM7FnZjWXcz75gWTLMxfREJrRjV0RiVz
WnZJTi8Y8mJUBBjXDU9eeJmAl0SslxgifUw1FpT/TxwOlq7nAXq0QC8Ev576faWg7sDIsJ4NXxxK
LxaKz6YO3Vsv7CuOJUI0Lfs5f8uK1F9oCY+iHepo/pRDNOXLCTG+Ivg6y3spdG/3AcJN0/eFxA4j
jCgvJ1R2U4jqYxpl1mRhrdVXDCYAY9rZwFnBPlnJBlDe6Q3p7VIYGT1kHWzTvvLTNDwgDrbyEX+w
Kfs1aoisildlMY8Ud1j2m0496gpPUBCcTt5li9LrxFWcVF4j9owya3IgRfqkvemUbNkGQV70sW/8
peGn5XlBosokH5tCp8k0yURPjhjan+JbfFTHEnrbhBvdWOpJsSyhFtaLYtkaGkr/Ca2QJKBCHpn7
RvTVRTtJsqCLwM4iREZwU4Pk1RAlv9ZtAtz+MCT+GCUBce8EaH71KeGTAj1VfFN2quVoN2NXiD6I
8vJr0yD53GRXMdyZAULUqqpd3H4DcFF2Ya02c/mpnbe4lpxWfZbk+l29mU8ZxnJ9UTLuNd0YnmNt
xkcjVXHxSXualF52ox6iCA4bQi3T76RGMCudw74/J8hT9bqjDKBrndRIJYDt0/MeGDd0t+sr8RWX
PHkljw+mmPIglQy9BsNYd7ER3FJy6mA1w7EgF1CEwZM0LxH4g8gYtu21vwN6eKVknGF8skLB3CUg
HBcyQbG9IdE7lplwtzP8MWZLlKqSc9ORGIEAP18L9aMyWnCV08aokUuVd8ntSMoEH7AbIyZu6Y+J
s2a38BpxmyoCDngKVTTrrlQaL3WkOYxAPlQ19/Hc2Ebbe4l5nq6nhKztDjBbLJGMEhVuLF4wXJDj
shbklyZSPIoDT8/fSYazab6vsKiCdSNOWf4QKtEWKqKBcgp58jHktx/6vv9BNvRz7xQVoMjRSb2v
eGjsddbhnzsxXWjQ1WWjCjRYyEw2yOyRyWz9Lz7kqr8h8KHPcsw1QOL/8H7+eQCOYwSxxk+H3D9/
/x97En5HVJn3d5um9w9kI/YkTtTa/wks7y3uP1Qmwl2YIiiyemfRij/tSfw4VSBDBi+HRBvxn3Tl
UGf8sifR5L/T///90unysTH+2JUz016FelYOgS7gj7JYzE1Cvomx8Dmm7nXGSzYzwOc7EDvzqIMW
p2hXXsRn+VlZEaJ4bhlDztlGM0AIRUf1efrO3ghJKy+5xAjI6lxyqknO6j3Ysml8rO7BztkOHKs3
OrNTuC0yy0f02hv9dE/VjeGEX9f3TFyJOtduyDY2rZG0QsTqkMVZ+ogOWTOIRzFNB6mR/TlecxLj
V/vZdu7QuUj2K/FEsvIACjXe95lmmX7XkGP4bfB/M7nZSF/smyW+yY09BxELViVGNqhRqfwyVgoR
6XBvLOI4XMNXwC5xfLn3FQ3r+qbwN3j/KnxxEO7F1UyeirGsNsaH4BFQA9LJEp+aL+79ais+QeXf
C+M5P2nWwwMnEjuyzlHko0gjmmaz2A5eGj49IV2Bp7IcHoYHqnySnUndaODETF6OO1/1XlTU+qrL
05wWb2Hnx8JrOlvpujzRGeXM3NhsU2nN6dIG5KpOgp8es0+Wm9DiEDESnnJmANicOQeNl+xB/UZB
lB55H7AZiFFgQlRMz+NwyBZrE48gXUIL/Bt0E3W4/0KhKYTwb2yATt24UY5RY5uf6jICH0Af9SXe
GseGxOj/4uUDvDSDLZ3blRLyN3nMXxmrMCX/snz8+fv/6JFRPGGahov2vxXoDyI1CYnMXUwuUmr+
QpwwJPpmbJqIzX9u6v+WFizQIhNUhgv/sKS9O7R+kc/89MrVX5I08ngRKw2zSQz/+kuMmcIUB9+A
0y5IdNInHJhP7U07TL12JIeC8FjhLELxxOlpZzdaE4O8bDEKJ2H9IkAIlJnfp9qCjE4F8GnM8Yqy
NJ4jT70CM+jQK6Nthf4QoqedVgaNjRyWQnt9LKrY0cvJod8T4I7AX5Iux1FcM9l0zGuyB5eAOoHo
UFoZgFWP+bVbaphayyryiGFMaX5TFzwYHGZDqNI6+jetLpa3vCakeIHZNAVxYDgGfKhQdvGS2T/s
IP9hR5aU+577s0ONgSpeDrRNGM9/C9D8cR0uhcwUo5RewjVqQPw2NSO+dj2M3xijV41RO6WxTtTu
S1HTk1qFaxQnfrxo1yHHd0DDygdkB7R6cM2IRiax46ulO7LoI3LgaPPF46eKukCNEReFpnoxoE2o
vYab9gIAv6wPxjA+xrpy4d3fVjXoBXNRHGpTW4WUW5GECJ7EVEIRUzKWpkM9GAjjkVAAAMaFhpgJ
HXovnwxhkWJiKXGpkwswEDUQyuEaE1Fh6Qx/kKmr5/CmfdWqYk+1WYOmy1/1vn+JBtJECEg4zq2+
GYzruyCUT/msXmhkMCaiftNk30xCWFKIwkGGjAnzyy4XGyscxjccXa+1pHM0ab0OH29HERardpmf
Z8A4evolZTe3TbdyGJitO/e5D2nc6cCQM7ql24WyitdlkJRylbvHNHxWMBHk9y2mpDzPCVUpFwfu
/r2eIq5iREIZuFKvLUtx4RJ37CZovk1zk2UIvLTnfCTagW4qLVdrErQDUzdK0sUq6qPdDCNMBoue
ptKbWMJVXhD6S8RnEmY0y4xPgMJeDIq6Tj41RmHiDYJywQEQ0PR1P2hsqgkUIw3s9x1QrWLmSTta
CgillV5eCt0CUPXoLvJrkDPD0WL1dSiiYzZIYNG6802EhWZ8pemhNDcSBjKVFLRslN9uNY3cAiDa
HTE63WR7loMM9dRc7yLQn4CImcztZqIK+pbgQc3t5GIJl5H8p2apdze0UJObq6QykY4aThKwM2TZ
SGhuNI8N8TS1NPKKljNmDonerdsrFi+TXrVIClwNzm8OQoxHtRlOllJKNItBqvUQBtOvbNEYdJQV
TijDbRXeRLevIOWh6o8BlsRsfMbCxfKVkDmT6ae8xmZYajj1bnY0dD6RPLtFT5Cw16kl8iIFHznu
SvIqlEFcjtH4LjTXlZ7OK4IzVjm6bWapQU8LU8rpXU7muUk6t9DZYtmUx/IKWFvZJOJiW4Pbb0PJ
TTtzqxnhe1Qq1X/1pIhyFGstZauoCPRgflgC/1xEG78BOX4qou/l7M/f//suKPwLlYSg3LtGv82h
/28PFJhes9VphB/eJSX36vr3Elr9FwupKArMU4x7viGF7R9tHUSp/Di+KPzbK/UPBtugTP68dP/w
xOkg/VxCy3E0qNkNBFnSGUSRQmNgSlwRb1tAP0D7pi5IYwJ9eBVtYtUM4QxlgvN8MOs7wzgD7lE4
oOJ5t6JhiTU5bZYNbR7RCxkiKXBy1GzdCKtK2Oj1YQyPXXms03VE+Iqu5E50z1+5+i0auImtDqne
tuDhJw64zeijzSzA39I3ojL2zc7P52XSCbbUd24LbShU6DaxZGQrHIrXwstIRzXXYbcWSR80CIp3
zPItTCiFq7cGm2dff9W0iheGP2EEancKORJ056+4UY3DQBKF6g3TpsmCBFyp+RQra5HhgHzQ2JhS
Bu4FgfNR6suRpHhNm76UdeqHsOmljIlPiM6dKPScwQgMWsccsBebKxrzfGuzb/qYeSyNoS5G9bIs
Kty1dbiOpNsxyR9mRs7IfegvfPeDjssDezLoO8h0ethCymOMle4HvCd9nTB+MQio5+atatbl+RQl
19csWuxU+bpcoGYRmDYUqoBjWYWv2ML90VZCGXlSbjBHm1ACF8rzoifBdgb8WSECaD9nnEKDPiJH
MPy61YNYEyjkS8Jnwq8RgSW+sGcBczapMLkWfSsFkYda+ZBzYFg0DwRPbYmFCZNvwP+rJLtcga9X
lP+qyqUwz0sl63YAYc5qPJDfV9kzpHpZX8k8CUV+KnT+xEk+4uNs9b1mngwcplM5+Eq11sOFNXaw
RsRpd9OS+H1Ur4LXpPl9QqPqxzCN90oNHiW5XnRl8aoPOFvI2hpK5Vyn6mupjBuh6tGyTpeYz0mh
Ka7cCzIY0JmDFNUxGuNigvYwmLgMbMFyLaJ5IAYzzYOG6N/7RKxlCiJLfkt/Sx8eMu3ZSLpNLnK4
Um/QPzCVY6ZJDD43+diOW5jybBCzNcamK01kKprLEippDqUVuT+NK+guCFtNjoZZtqOfypVz1GGh
EuWExf9KXKA2L41sI6Y7yKM1bbF6K3bbsIZhUTA67IqNOVCU8mE9M9+wdFRaPdoB8ujxtEqeAAxy
8rNBIX4lwvVHqoXab3rjv9u+alKkAsxjwWVt/RuyHl31P/sEfv3+39skJpQIWaf6vRtnfhUv0ZfT
+IqIgoktgq7672s8AGgof5he4Tj97xHo9zUeALQq8o9RW+EaUpV/xHFiGvDnNf6Hp06X6Oc1Ppsi
tepjZQ4SotwigiBE9SsCAiBGZLzpOTkIpJQqL6GGJnVsYTGmr+lVhmqkvORRuy97zhm0OrQ+jt2+
nw7DLdk1NXO97pC2xMXEhKDH6kVDIy51172qk2diKEcaiKzjnXCaStaOnqmuuki8rIKdrCm+KV9d
QkEI3zI3fSMuW1ytMUQGdahQsmseYsRnqZRcMVNPUgo7KiuoMcXaJbmGLPbU06C8YpM09JhyidkU
jcBJ9TVKt5RZIv84EcuHa6u412ytFfljkh4i/e4qvJX2AOK2l7oAxQ0Wtolx/VjkoxXdyJvVypMk
9ttWqZZNHAVj0r6mzaqTmWKPwkMzZZdF+1kNjZsBdWBQTv03BcIdYZHVgFxB0TY8O4FNz4gjuxZo
3te4j1QyUUysjnN76m73vFbUR8Jida2jnc7yLMilV2gDXP30upsibReJvHu3tlmx8ILcUzpbgPTM
71ZFrPgQ99s5PZihbLAIidAbIqss3sxRdVP0y7mkwM6lYZ9WgDAY5fVkErU1gkYM9rASijm9dPCR
GvFKknp4TDUZMajmqzOe3Vu8mdMM/7H0CBmHvIlKtSQ987uiBCm76C+LBhF+VD+TCjhDRk3I3e7U
N1WvV6m68AZDtpq+vVfP4OuhKzAIHbxJerjBfejTzlYLyVa6iITgRSBNKdEbeAtISL4hdg0JRMft
e9YLEmjlhNgMjK4a4KgQ0QaHwgIkX5u+ygvIWiL0YFSkIhk/U1oR7HjOUhIwUVa32LG75kE2xtPA
occIy7VU72A5W1gk7hN9BA2fALcYJTeOAE68oLne1cdFF9GmJ22AkPiRBDy1eelu+WaWusjr1fTZ
mDkiZYx7pOBWXb1koT+SGYElBnfK6Jtis876PIhuzzMV9xS3ij02nMHK9FsWg5wocTPJt3QdnLRl
u68k9V2tShsy2KXjELS8n06kqtrJo7hRxv6/WhsONJ+5JgorWZNw8P9lOQ50jyXtx3KcJvOv3//7
Ys3ElCpfw594BwNQkf+hDYesJ8i4JqHxoQ//KeQD5ySCcpUWB3MHjRPCHwW59i/s4fS0eUymtISO
/5Oe9n/I+EAFy4wZfJ9Ig139taUt1eY8qgYMjmdAzq5w0ezRkelYvwN1fJ2fetiRVm/RvLUF52q9
CVa6YpZlye7NxrRiac+Tg2ZnCarKbe3DD+/rf+r0/Noyu7+vPz67+9d/kMEuohDTCrd9kFmtNz+P
jmJTLlvjOjyn7+Kr7AueuULyuIeYZtMz38rLv34GnHB+2cx++WjvSfM/PoWwUaQUAt39KRTW7MWf
t+V1eSX2Y2M+l5buaV8507rehoaAOdKYrHZZ2eDd/YnWes9AzU2+xNkpqR8fysfwJT0NpKRkD41m
l50Te1DPbXmppw4NOpAHgLxJGEm8dBticCGlFp67w6jMJb1Kv5EHthzWN9/w+guMJA070bE9DHvN
m5aClTijL18m61P0WCf31fccHdOlab2SpaB65vO4FMGzOCJhJEHxGBEI0AJAWpX++F63JIOXq94C
ZvvqW1hgAsrMBH4zBp516DMhz5eKjX7osb5a9V7dYKN1F9Y9Bv7mIf4PquPwxhp5Bv7tRpq1sM4w
2YG+LSxjo7r0jUZ7tt9gEVrJ/rbVAmHd2i/WF9oqoNROZUluZH0l/BuZacNGd3OLqw1E86tgvd0I
c2cO4NAVu25Lj2PPsbYSr7OuH511G+3Cu60EJ3lQD/3K2HC6+yIay5m2qYME0CPOyQPk2EAxcOh8
Hqvt/FS88qgBpt1PTgODi1fIzSG5WIuX6X41nagd+GvRqV8gpoOQtKJd+6xtR09ZEUuzigUne81W
Ii4KP0Ui68+B4oZ8qbTDJaQFt3BDJzpELjgHgakAzVgOVU7nte4LuqNXYr5Ozfl2JcTXL5WNag+f
RIDlo4u/kZbqI04GG2rAHsJ/aT/I/uCMFwgB+84BkAfVh5swPxjBtBkcoNp2vtZd/vlJhL1fr5Hz
PpY20xpn8aHY8hoB2nH0SrcKAEYdKlfZyVzKwre+rzelxR1VeabXfw7HmBBayN2Jv9FX7B1+x5sO
BX0ZufFeelHdNzZ0chbs2q/5cL6IBSWL3H/ZyS7cgHYHTHEFG89+WGaBaWk+DSTWji/o9ZvESr2r
Z1yun8VOfdb8etMuC2sNcWmTbx8RRlipdXg2Lfwaq+hYe6EtWZJ1Wi/WqvVcGc7tjCaBRFi3XxJB
EEAuztysc+Q15IncwRm1rIMEYcYx81EyeddAPY6hjdBgW35FNL77by3d5QtbFu0x6K3rWjlzPrqI
dnxsd8QS42gLuBzp3rpovjzxSV4joPbLg2IjIeNaKLi2eXL2zek/yEKaViZXeGPnDrE9pd0/hQN5
8vU6IV/oVD3K68aqrGegCa4IpZN/uYfX+9StiW+3TMu49GcAGdKlfaCXacVe9Kg5KEGlzwXZHVGg
NjwPfi6PTBIPoXR0hJ2Lzl+A7yTpIlqL3rS6QbOyJ/u1uT+B99R55fGGYFpnHrgsX9jrj7nVMWsM
+iPcTYd+xIv22LitU1rvMx87I0VYbRZMI+5Tf7LT+y0ufgyrRaARjMSCGwL4t53Ychnc1dYJ6yvI
ZAu+b+fo38ozwMP6fiHcrNUj0viFM/CEYFcRB/Jcuc/7cPW8JlQ5WCuH+aRb07fO16v1dcuWYqMI
OSNP5D/JcjN7szIdwZIvoy2dkPVDjxeDYSt8vevBaH1gqwVW72B2WHH7oI3k8adlg4t0NRlW+xVz
t0QWlan9Lre8HVz9FuO5/Ctm3/C/dYevig/6A7gNkO/bgZlHyhrbbvUlWBZlh0HeEdbFiXgOjPYs
t5cLRof94RCvPmsPFK1LaqBbvbYLm4qt4UWC9LbD3Xe0L/dRBRn/tqP7aX3CU0XfaiGJfe/3NBQm
P1lHQUPa8bpfzo7h0+fgUCP5g3252qQqrSDCeKcLsC8nC4jL2TK/YDEB9oyv+PZOm6IasBJaw0Nu
iQcO/mwspa2uq9epflTXssPms7Ag5jGLEfdwuhIeyviO7cqf131gHpUHhWHpNHry6BrYn5AmETpc
7zJMhzWM0nPfbDLeZJAz+Xd23d/TLsRV99G6TCydjPcCJqzpqA/NO5ME82EQ7Y7P+iU1XAAKQ8zH
NxKnGHGJA25xQXzjJLB4V6P3Zi1dl/lWTf0ks/tuHy1shC3yCLfUyUs7/8o87ak40QOMPoabMz/S
N+ijPcRsbW2yZM/+3TkR5FuA0h7T6AP4orOwMQIpIDjk9sUPK0IHYtB1m50wpUaGFdrMc3yB26Ln
YxudbC0hU7G2KUJWh0hMbVe5ZAA9T1zkCj1pSz4brzfH3LBYPOaP4XGBgpIL8f5xgsy1YW6vuXMD
WbOrE+QTG6ywB/bmrV4ZVnSWc6vfxe73X9ccZPn+Tc1x//oPZU+e3VBFJmYeDLi1TxKjC1ajS3cZ
vdaBcdH6knFaIK+k6JkfhB2LBBceWmLGKPCNrh+YS9UTWRSn+yZdyStcQTJbumaNDmVdtm2D6At6
K9HyfruSHnDaq0dtiWNvegBdzMNttU0xWNJDB2DOfgHfswJp6qsPk1U4tfW2EXdZj4zAU8Kv2PDE
Iwjib3kFDvi1Ze0ZWKhUT6/scXcgy+i9Id3NMZ2EN1bzejeWKCZlNvDNji3MYW90IOLCx7H81LTN
i2wDpfeSM4Xdd6lb4t+UdHfR5E/Tw18qurtr7Md3t0iBxZYNRSVqZS8ixQ1RNYVlxY6bUP3gRZ5k
e1c49wLjbz7ZXzsjvz70r/UsArhUj1D8FVZExXBPyTDO4bleZ3aDzAJdhZX7LPcM2PS/eWz1bwrZ
3zrzP1xUOHPSWLjyss1AWCn8N3uKL4K8Y6uKbX1d47OyqhW1ImO0L3VjfCdrPkLrY4Gyzeme4x3r
hcdFdlbtz89Ztp8hNllvbo/C0NLG9aC6bhpcOR2gELRlSzuit2Bl/bfW4f/FOP3t6/jFGkevJDXC
nvfwed9sCSqa12Zohy/6kUQnK1sqjvGp79SUTWD5Wrml9Qrj29b28+qBotADtXXj+l64Hy9+5ie8
7S/uIwG1dvVUYZZgi+I7g4SG8pOY7Piz/GC4ZvDX14HyNzf4HSX34yXYLBR96hZ8FpNNroJNftMm
Crqj6smO8HUvaFJnWb/T6KCAsR8U9vEXDLHHY2spZNmuRY5ezuTfnqHNWCzSaFcuTPyc5MTaXCSe
cHOLd33z108aCdZf3zjGLwIG2Uilro45ChXWe+6NQYaxxDbemKusQHiPwV4M7nY8jkb9xgSUtWKt
sZ+aZeUpgcDCyV1uF9vWYrJ5KPaSNdtAPx605bhG+RCEy3xfbnnxbGjZrtwRzXAU7iYN6sfQF53U
Q/npQrTbXXem37rEqgXmLmQqYCcHOahP5rrbhavs2NCY9ltHP1cBcpzcv/n9lsw1Suubz0Jooaba
aLPNKAKiz5eIrqracmFgvMHU4Ma1z+5r7uqAgptzb3KOK9vcDixe+SMe30fZHd3ENu1olbgk75zJ
urVGy7QXl34lfGzCj/7qKl7lJR/SXQ1AWUDCI5KfJngeqCFBojLsOo6O4A8BqQuvBEa2254h+BA0
FDMKlkI7+rih4uSZGG7+yoGAUHMOhskpZ5tSz8ZjTzhZUK67v7ku732OPy+NBBDQeqChAZz45+sS
FwzmyYZ7ayC2z7SoYtFTO6qn0W20U9gMF2Bl75nLXLcCvGLzKzlEB06P9TryydXjgFMujQ/6ivVb
yCFn/mJ7RwuXcWiQYWYSjhmErnk2jkMgoSvzUbS50gHdnKf+u//0/y4U8N7uS8GPOpHfltsfXs4v
Z3ewGEKZVryc+8ktXIln4Ekci0SLPCJeHGz1JCDPCWH4m+GjDDBPNKzNDRfJUuGgROzbmTpida+8
mwvOpeJNssOV7MiGNX5eEzLciI3nTHLljuVY9G7cLI5G3fvihWqEF+soXvGyOLScVmeb5oCjWfau
WvbuR/OSbAs/cZedD4DP4aahk2DnXn5q7IiSMfwGBeprtmLrH8VOJFkP0R9Po+coFPrUAZ56boLu
aQoyr3kQZ3ovgvU9UJduic0jyH1VL4WFW+0wmfZmkL6oG50GJ9MlO5EC/BjohaRHGMim5eQEy3hC
UJP4xdnST7+ENY6TYDpJwWfHOe4GtsNHq8xNuJET+p8O7Y5bvyrzpfaWBcTN0W7PnYKanYS9x9sa
242hPxZELyDWY4W9ueKr6If7mXyu9Hv6CL3RohourRZ0zl28aO5nOhb6yQyGlb7H+kcn1O2+IfN9
tJuEw6Rqxb4AW86DQGhdRa98l1UboUxI9PVLD0txs6YZ837d365Wf1rczyA5wmdvck1ucmA/FvCW
c0cAmLa/Hy/qp+Kx9FX8vCtiWEkDt4yX1EMfs+Lt525O7IrPint+I9obegisD+ouXJ6LAzhDnjZX
ha86zeqZuvv+HR9Xq3wJOQvpbJj6U+VXbC4PT/ip6V1o1rGyhUd+Kmfh91eO3py2Ypt5HRWW8sCE
wLu3QBSuTLLZ+D1xQQJgy7IGL7RKj8OpNbuShwrEHl11pVim+9F5u0eGrDprGl7CwnsU7R1fPvDR
W6qdOAfNzSwcAo65RDpGNqWxQ4dCFQknxaNwp1lEXtylPAPYdRm8HhPn0QcsaIWp9fVUnnkfbdT9
vAxy31jGqQAeK14HyesO/eQLjwM6zU+fomXkJ756XByTe0OgvXElU7bzWPESybqboDS3hteC1XLa
ZS7JuEuo2FHAssJeBTLNGR2UZIJ93VSsDKfBLrjKQ79aRQEwXj5xY8tQeuJCRNflNkG8zbe5fTHJ
/8TKYFfuIjBc3SGuyL6uMmfhrJGkclPRIwj4tJ5nbp7JF5fy5+Qv2AbscSM67cPsnGPaJbEjBijx
+EFRbk2HgntM3tAJ5ejO4ZCfWVHyKF57kZ5vHILHrbjdPYSOT0umXOLCWF6/y426eiHqwgrdxOH3
DZBf+hndUvVvvLn07v3UJTVNPCaP8BAdmebG1ZaC1FXWrPw+A1w7cq7+6qV36aPwFXLOLIYklKd8
Ym+McomhvJ+UaR5wIEstwZGsA+K+2hOXLE1v0bo+Q6KxDgf4GkQ+itb3uuZ4n56TNzIlrGPhp851
j3tgN7mDiyIwobtVsT+Tas/dBpzyQDtgM72VFg+Qr7CHYswLkJLRikm33/M2XwWDaz5n3MPL6cIH
41yekRw/wb9ziMmzJVZ8envOhZtysmATgewy/JzttrC+6Wfd3qBA8UKJmnI7XuB9gZw26Ipt4bl2
kfIzZPPQ2s623ziqG/n5O/kYjVez20a2weqkPzBM+0b+ZH1gaOs8eQXE2UZPsHw7fSt0NKBcUqk1
q7syglw4v4QD/RJyfkW1T4DgqNF/wwp87l1iCpd1DrzeJYIJhdj0nO4WfuGcAt7fLYorxaoJqUJd
bYFCCZiWBe32+yLYvWQt9kwxtYOxvW7uq0AZqEuBKnHZBEAFg/GVPRznp9Psr6+cUjvuI7aE0a02
kf0YH/qFFe7iFfD1+ut+uURcW0pAuTxi9rGQUJnOuG+C6kldZu8dDZn0ARhmvZw9kj5XZORpQUxW
IDmf7M7HPPHD0tabp1ZwooJt6L7OsfCx0k2n/g3NorCR3RoLklc6Vz5h3gbN0R5KOqNnNfgfws6z
SXH0asO/SFUKKPBVOZJD018omiAhIUAkAb/+vZ5xlT3bO+902S7bu7MzaukJ59zpNLFWO12fZK+k
VBCmOypeHiG89q6coOqUYLAqOPe78+f4tvlMhi0jHPkKdgPafAB1/ERZzm6FXeN30UN9fla9U9ZM
H+NzBTSGBYk1ya0VI4JBAWH3Naoxi76zEz4Au7k0PHNrJbeg8nPKNZSsdq+OegLIPgYvu7cAzAgq
IT73jiPDZ+eV9CBnZ4d2238hQUhvHGwHwJtO7y6gMHG1V57yxXnt3PkZ+5+zBM8tv+DIamOl1i7Z
WNrqwP5CCssNBCZj2AhOoGUvi8eYqqbltAN3M7KOBF3rP/XgzmihNqLJsEBy4TzmlwRT7fTMbmQl
RFW2HLzn4g8tCT1To1PMr4NmWy6YnoWFPKkzw8VRbNcOoTRgIM4+fW1eG2aQUbYfR0XvtVaCFgKP
jYB3HR1jXE0Iuu8fGCbjPhgZKnHcnlLZP9jrLvOP+IqDUwpYjPQPoDZmvCn7SXcenjEG556kcsRP
6cEpEkK3mvdqn+i6RPWr6J7W0fISafE9VbyzPUdUCKjXjduHbVIRb7oNDLMDcXhlzjswB5E6zYCJ
qzFt3cPh3XVCdW7NK6Czk4vdvRk3CP2Dc3Ye1uPu4jh8haAw6ilsOaalqNzWY0jjCAiJdSmy+ADX
QU/HJ6HVtJInpqPRdaJ4KJ1XF7Ki6WK6zOl8s6/xzk1Uv2FAQod4EEc5YTOO7vAsPgu5fo+Zdew6
+77uvD2ZuvPuWh+P1SsykvdWpu6SuTpxReCLxTL79bo67Gk2WHD6oR01fyqZv2E11u1UyocTNWaZ
Wp8tNo/8DQQFTeweXMx/xIwlzCDyJEB6iOrlRD+5y0XRr8D5Tp9NoBnBazsp3aUb5awTlkSv4+OK
5lv2j7b1cewZIaZlT6HCY9hw7aMxdekIGJ6GS81nb+/dcsqWYQsZYL+528ZL5xCUzrt/SvZf2uTv
XaAmWtO/1NTmtyZQud8MRuDw8+rcmdjzqH+Q3V23p0DCZkmkYnjKzB6An+NNa8vGK+OePxhPIJwS
TLMS9AW7T9rUlBreebr5++Mp8g/fwxQ9wW8wx75c7su3zvNVNHrm+l2Qy+B0ZvXIx1j3dNXZMpCP
AfB7npxgPF7TKqEicc352VdIYbDRxmHnjq9tVjCL4JMGSFV9xL6Ff/laU0Ui2LK5yx7TvQ/gbMth
uUVhPSX4nG4h90ux0xJ5/twimMgUJjQHl4Ch0G45ojEeQpX4xFSslh9mUKc96LCzi6y37b/BUWrV
FhE2wybq7th4SL1CnG/Uf6I+QPHoVy5wo/0TySocFX/9pN/QiHdZMgRjySvDONqHjeTDnMDS3x/V
jJHdj/TgX6eY+iL9A7Gh/xjDHci056/sQiQ1fPFXPX0kYhxtaD3gT8ibCNLpbpP3axoK0t8H3HoE
O5RZy4s5gT6Dr5Y9rK/c3gQZuT1YCIrMMhRt0tUVnh8idpz1EnpU8s6JwbDyLePg17VHmCK56/Zg
wuAOOCVoQ6eY3CaiHnlQ1pbB/evC1Y+3acVoCSeqnWNYzqsUqy/xObXNwOvgLNjIwF7tmvnm7FCs
uSY6ah8voxk/PFgVOtQZmH1tb2SVbXe0QUDnkpPKqSiXO2De4S5JADlJ7um9P+7eK+imZVAGR/A7
OeULAeirThM/U8lmDC81sGAMuO/7Q8ikqJwegrrfmb8Stu9lumIwXfBwThHIfh2WWOBt7PPuQfyx
pQe0Du1Gdod7+rKcv++WfyWi/6dBJgiLTljvkBH7z82in9AYWEvlEJJ6ENWALmdRbHzRFzvHxBhI
o8JFz8MVQd3zdLTt+Bgsf3iGP8OxxN3+5xmQQvzzGbp7qfswKk3AsQzhCJ6RnLVk3PdEh4QPOO1c
Pa11Y8rSsvf3H1/E7fxh4f/vj/4Gx5ZSVzIqiR8/eTky4+HxCbjI8G0puIyKH/DXf6nifr1rnEYK
+jpsjr8ukt8OpoNl3Rv9zSRu5iJQXt1H1+Hk9MkcdRngSZtDJN6hbU/BIzyGgitnWBCNGbNI9y7H
SDVmBqmHWcRICi/3d1h0vn44O3mUP72P3x7x29nZMILmpd8B+Gaqo5OdRUdc+lV2Chrn6HZm90D0
StdeS+kVHbjf0O+BW9I69fQ+8AkxPyDL2YndQzHMyEWJJFtYbaop8i6c8glBRCkwaoctlBopEy43
xysjS2tUoWgjk9o2w1vE1HHBvHr0jVfINlGTjQpKKkpJ0ZZ1w0N0b6gAy83LciG3GWzmEqXnEk3l
6zlkPMyw1MunpGSDEHp1YJWBMdBGYksRhw9M7JCjUWyXvQOTJehOEAHC3Ef1wDrRhNQRkxiXnBMt
XdYLOrDwSDzbqBQV1COpuuaMvvv3RTebP+2yX28r0IEmML/uqJPtl3dBGsHkGCXKE9m5O5J/DRXT
u85L5oS7sxddvuxcabhuNL55UnzsvQtXaAawliwHVbYHNzBsbNf2YKm5ObABGWGF/Zx3JPLT7EdY
ZVV2GFfxKVaSfGgs6umhj/1o/OgT7FbHMFV2MWjsAPcJhymfxFWwuzAN/rF6EiIEEqrPDh6Xzi/C
+8qCf1CaNg6H+RbIor9ctxe4CM15BmHuaos7JC5x6s6tJ6dG0vZzTKn+81Pv2Jj0bSu8raiz/OeW
8YCu5TPnlanAPsk1FMsQqzBSCxJqmSzLANkta+E1BzEb7g4OKUltbb9GjVeyJpSxmYomfu9jhflp
64mg+X9v9N8W9rcbjjk/tazULGzUzuntEt58kNR4KPWvpKFHAAhcsHAuACX56DjZ97T+i8OoWCCJ
PN48a3gEpoqsqdCEoNDcmElfJxCgwE1nQ9Z6t0QDiMJXP8CEThk/w9bEDSNA0+cla/fOY/LYmJWD
18BiCAOB0lNlPkgX0+f2Xdn4cmC5nLPXfqyBUABKbl/vEBGRQ/it6iC2nLJAAEXKtJPhEPCZ7cDv
LU6K81x+BobpXZbujXuuw/2J9nqLqtAhGmFnjc3hesQVHi2DYnJGwAMsLwPN3J2GI7/imjq6VfxO
+PZnH5XlPik2GIVBtGqEFO+hOr4vOnYqak0h91rymHNaBccYt4scol2Z3GGrGR3dw9lczpccnavL
XEGv4NXU+MyZ4Uh3obkA9UclQ+o7rg6S4cwX10n9CBSvOMbX07DZ7BdyeuSuzd0ZPQHwizSR3FtA
gyBzkWL0zYCO2YoZM9lsrMoD8qD4OTAcOxZr7PolsXIemeChI/5Uh+7U1r1uj4cLJoHBe1nQOrLr
vUNAZCcwBK2s23hPwpVBlowdgfvxKxZwUxFwQiUyKqt3xwVjBWGShcsZ3cZOJS8/wK9ANsNHdYwb
OtzKHt6mx2BT3ew3vVp2C5bz2hegw6FXJrVLCr97CX51yjvQZRkKdab1O6gOrJ788NEcEY6egpc4
L58coCxnCKN94TcLr9kLwNAENCWTkb7Nvg90DGJf5+0hKAIgWeBNdfV0b64yeHUChoLVY6gCvn1h
OUp8mR0BNXTn4oxDbguv8Y6plSWb4XnIzNrBEmQkq/rwtcDfFJ4gVucp0eecFgzCvp0COZXoCx05
pTV2mNnnXuJx7v79Btb+eAOLoRJi2BHy9G+EQ/famrry5gYmC8oxLvZXw8As9+rI3plESNBCxHL3
lrKP3olt5HQ+7oyj9m4rrhMujG01fmRX2tI5M1jdIvj705G086dzg9B7kywaEvZEAunvzYR5uymP
myQfQkWh2wGKt2en5Agag8vQJipyGRKbBshKuDZLITHvgJFHRsOkpCZB1VgcKNbLuTErBRnyxeWo
6b/T0+gFDqv3wfKB0t5+4z1oozrbct2lXAWjd8DwuSfWJbXXpHwArhTr/fDxxanvtQDqWR4zddHu
RMbZfgcdusuHPa+i9+7k9xA3CbCWXZZDLxeOAWNzCrD1cDNyTXE/Fc5hiSYO7Huix627Bw3AdOO9
UTfJgd7/vAJh37g3r1g9g5ff+SCVacRw7h55Vl4NUc/vhAtqK51IRbPzqQbxWlIKFHQIVe+97qAP
+gW7v+1bwpAz98pLWN9RK64vbMTVewU6pgORNQPyOTWGQL1jPJ706WfUMNc8fSX6oOXmxTscWckR
9769GyPeF6fPg4CEibJ7vOy56d3iVnMa0Ffu7dzZbbR+N+zevb8vAkURVc+/Ot7fFoEg1n8r3Egb
urTKkzVKBDInjhEQ9PDRnBO5itQYWzRWA6gHt+xXQjK2rYZnCgyANIVfAUjHCCmam8fuQStyCxHp
gTRN7D2cROGuUdWCKxtJ4zebwr5kYPhnbyCiF0r+Z4erudu7hes8mv+CWKmCx+k7mE+HzU7vt3FN
O5LJn/KoSQ5bUETC8t3lVzO2/HqwX0vBDYD/7RD+sgBYIJXBe20GD8fikOQw7+HvNiPwddD/HzsL
40+1JM75jslgCoVAj29bR35I5Om934fQml4+lkNu0rtnZKXD/CckWqGy5m2GRk+JusiAPAIDf2GJ
dzKJkOO0Qx0l4OzsPIId4H98/FC6Ni7jAGNpqo8xQlFIMdhBArbkFHy4RkBIvBwfo9PKGh66SIAk
+0sJcTKly1gq/Vv08mTCT9MiKibqJ3sUMjOWM1pbRLhu13sO7wTW8L5vIdbvQL24CP/hP65FjE/L
N71tNZUcjMP24gTPzplom0NkoZRZiM9STqYu2+VhX764YcfHuUm4ERcd2mmEq1xGx57VN7OL5ykx
5uzgRSMJcmbnkbSy+jDT8csetiZdXjXe+yuF5q+D2Fqg16q9sgC91f7TOc6ufqcvMWfUFVWdmr4A
jJgaJe7reM8N7V6Ss3d1K4dJL/x8GFacce0LmeCMcocw/PTpqwgzYdiHBY3+KUyyPCF83z/wLp0R
Oz+e7yOL1KCo0kd0zXqgDGV/dcs051J7PSzVAKlnmpPz6j0zh0iuYCNIyf7VsKAO3RK2xF9bXmmk
SYcDGL8TkiFuXVZaJ3gPikDy/75DOz8ttW9ty0l+ni/H9xPWOj6mjK9Wlll2Ou5eEBLxyfb7YK6e
OumMW7hDqi3NSWEDmKwDe9t1OOYo9Rne7qiIVu39oEzAOSWEnPD9GMG98U94y5+K0d93xrdi9L03
btXx/qLLYgpm0AByh2977zFfAinxI+k6Z4YVgb9H2PJE6w1u5IT6wPCkVCNAD91g+0OBrP4i9r+f
cb8/0/czbim/itxgt568/UxpwiWOvoNDFs2JCRfIeE+98jwxma5xibAHQFUzMI/E49ahAQKCtBWU
61rCaARGaWPt4XIBMWuwRtpqa1MEkoN1SHJQ87vimoSfoTELrsiLUeJyAWRqv5hro9fCSp9aJGCa
uTQCcDnasZaHl23Lbft0u2s56PQaTLjubUEOqn3+hE8KWruN754VP9w7Q8pYawgm/YPXYXMwaSaj
5GY9jl+2PsjdGkkXhKAgDXKg0m64A9Nxc2i0s/v8OEZI7CAk5YwBNp+CvHj2Tx6Z7EgBp4XXEJHm
Uawzv2y6p9I6hLA4HiGuvvGB+safisJzcXdrjeJbCqYobsnGMcI7gGw+Prs3fz+bAeG6C3b84deG
uQS9NA9075QOlJHQh79f9mFkBqmeqZHUO9CUopF5OkUP6TjiT3K3rQ1doIDYyt39V+dGdg81QVCg
JbvZjdv9PCONUWLecs3ZD38W45oGMyO7lKMBRNa9Tw5emRk01c55Df3OlGeH1TWhX3avHC3Ba9Tp
XXy2sLOh1MTvT3FNhCm7OH8j5BOo5xEo0wz2Kg0zla7zHsPA/X1bE5P5h4v390X5rTjsPK/E4KpU
X7Vtxabd+VSZU0j/Y47l4TU2PGNqTRn+Awf61cnKKO8hL2au5FDv04AcGGaAjoi4XzjleN8zx8XE
/AAsKAamf3VGxuQWH3aUENLw8gqv/tU9zlDGOl2uqDlWbbmvf76PsQAmlfg542KVDG8Hmpxh8Orj
GCcdae+sjsBjjWt6qFw8hYabpmgQsOJQPnh1+oi7Jw81egau7L2TpxFUzKPHUaB/6D7ZlwFbgw3Q
kf0OsJMnifat4mWX2aVF8mACotBJZMAVVEaTalOMgMJePt08Wlw+NwsQkY3uECvBpRJfKPi7oM25
v1miGycL4x6aTyC7i29kpH04lKw+/NsIITvqC7hduhN/3y//M2Tg/5XeqD99uW/Cm0N7a6pLw3HC
QOGDI7M3G/rOV09BkSyXtqHZGpYLdxkiSfVkt400T2At9y9qA/jRHx5HUf+kfbQID2PKhqoziu7b
DWG8y9q8ytwQiLyE12SomYH1IgN5y+F2v9inpWdNS6cbdp7ee1xy6wqROVqR/skVnMqSrYA+gQOZ
/ckFH1dYGr07sEFPvMiUnNUVn9U+9uvs3UsPfBYEAH5nwr7TILQf9hZrDVf+mGwBaNiru66DnBpR
mxMBFKPer51zwq9zbgljhRuVvEmiV3lF98XDdM66bSj88z5XlDTsqLbqSyhqFP6Uq8/Y6GVfRc2x
dPTJIT2kev+Yvj82uU87velebEmnuTxNDB/ltQuXQcFf2mOgctN+L366jP+fuu9/r/rbprVyudg/
mvYQivYUSJcWGmNWJNEyIfHpq0MEzMgBiEtwrpilPsy+kOh8CbEZ08OwAnCEOZfQIgJsrZchJ1iv
SdfUZXPrF97RHxiDeW98cls8FUghkGeAIUzIqQYo/amM1USV+q97EWWZTqI7nubOt3uxIbWFvGLu
at5hHnwKTBq1Ijv+TVmIogexSIfqa4tcZ3ghL5EPnxKnws2wyj8kF0npbvb3Y1HXf3qmb2/4bVhm
a954w1Io0uboAVD0YnAAx3q4Vc9sMhrHM/1WfJ7UNxIFYiO4etdYfIAnSyWGLeF97ukFAbPcQkVt
gzz8EtWrZdCZPXH7EXIWHSbHwRK5Raz7dyZEnclOs5kIHGwHRRnpnoIj4rPi1F2Vk+vq4Yr/zsOC
8Hf6vkmDUqfH7yQJFac5//zYLHsMYCN8+BNF3O5E4zq7OK09u3roMBW5h3fuSRVfpCAuWFdB42Zn
HNBcLRdimtzLQ4h84Pvf/n32QA/1QX4eMMy+kwsYNXwMblifJl3qWGXebHUdwcstNCavwXuIknPw
DI2o6+ne2Vumbel2Bod5p0gEytuhTOyMX30yfWh4wcNgX8Y45R1lrE1MyjKMWwxQsK/eJ5D0sCbP
iIiIx+w4Xxreu2elzIE1PURluVuubmQbaxt4dkglDWpJx0xA4lQkpuZA1Jdeu/eB7x19pztjc6BF
B5jR+LUrKdMny3XBCxI4m1JAOl3TQ1Ig5nC0XCjxfXHsX8LnSBmt0dVxcMbGRAmuDCoLziHBTRnR
PZnVJ6o2wmR8ATESfhn6xseMP1DoZkRkk33vP/i1PMMtE9x5PkHWhA5Tpe7gIsdLuGvDjrBgDbMj
sDrD4mkisLUwKgcVv079fsMSjo4S9aQVKylyQ/cuzEhLR2spzRpgOWkNFv/xdkk6shVEq4SoNvz9
1q4BHV1CSh0L8UQIjm7ZvVtMHDu/FWhpJI2Chbnq+LRWqydaCZBD5jOTwk0b3HQ4IAbpeXYMGdDh
HLzeuqWJrh2aaJjTbtBMnrtrND1ClMQ35zRgpB6QPYDzfi2HqOICAq2Cu7uOYH3xTvAEXNbS9pjU
wUVKkKdN5axK2mw/XJreer5oJ7LNZDrwuZIf1Vf4ErTORU8IGp8UgZ7QHOSO1rHRQgC+re+T4/AE
T1sMpN3+Q59eRq9oBwxeiaKUn/bmFoPj5jw4RkK3ouDkbBGn1InkvxLEEs6dhq3u/TLkGVQJJf/f
e0yewEkFHh+kb1f0nnpOhVAMrZGU1skJwRLw4nZ4d7iiCGlsIuRHOCvU6Pyle484DzoIXWhRsXBB
MFOoO91gAcc1X+8jNeJvUhTuRwfYzokMyL8ni3eR771j/AxeLiMPSRFAXQD55igDTljukNITmqgy
QNMrAP+aEUu+mqguI795WTiDUa8D1VrqD+JkVRQNfzuLvxUVJ6vd623JuYeYEcseQiYnAo3qcT96
2FaCYnQesb4V1xifZ4SSvJKTPyZv7Jbt13t305TO309iEpB+eKJv9KlsdK6WcqKsODNWBdiaF5G1
oF9WwMH5OnrN6kKBjPV2TWjEE34aBdnbV1fFwjdm908VScqoPpNPg2b0bsxRpLnQ25lM77/PgwUZ
lMUI4dLYoPNwlva0GnfmNZeeFOQDAizRkbM63ZsnVXaqIapHXYFkBIso3kbr4w6NZSvTV6Tycu7+
OTxjE4XFdR69/aIM4euzV9QMKFTOrvq172sS17IAI7GwJc/Baf7316X+uiz/8gG/ByA+qm7n1b3d
D6GaQbkQWwO8CeGMVHe5wzhNmBpFlQmOs7vP3q4GDFwlxNkcNmgUh48NaaP46mC4VtXwOT/4N/h+
oF/ineJ2C73g1kOslGw2nLBIaOfPLxSmFaMVq8/DuKicLkDJNROjdvqaMrr1GQwArgmkS9wICEkf
/sPax7I1EK6XfbZFGgp89+oZ+Ns2iDC5I03/uSGUogksPCVKQKCq6V40Qs9sM+BEYBJEJlKPKP4D
08Ihrw2wpe9U1KdmREjatLeQnrYxvrXuw3Jkf79hVsUZ3Sxfuim8O8PT7imD11z8hyc+xtJbfmEu
j+97u/PxLrLurp4Yaz1mNbwdPegOdfhJ9HiT4+j6Gp8RfK0s/zZEwAheixT1cohO/iErgys8AuiZ
5MLYGagc0Blub0HXVUfdUFucg8O0SZSojBjyuGJSB+KTRNpUlJxZ3lcWltO8nOPaHIvkOq8zrIlf
8WqUygc8rHXN5asVtp6o2EK/mExx6bd0Q3IsQ4+iyj36aEVbNCzqBYklw8JPblHbxXP0/Dz58MPl
OyBhRRH0DiZan6GUB/pQbMYIBK05kjEljw6VJzFS/AftlvbHNoWIAYwOjKImeJj9/RuyW7yZrkFs
BuyDh96jkTyLWgCaCAf16DxYzt52dPaqqHVvvZd7oZG7YrfGLXRKigQVC7bUmz0qfXEBQXlixNn9
RF12/4htdTTV7JAkpDNj7J+P+Ozua7MlsQO6jlYRIkRIeavPJqYRh6KFf6NECS8gSF/dD1GeGs6n
4m5Nh4UUMZKEMAIh3WH6iS+PmInn1aHmmx9PHARGgOAcehFTDtpkeXP6IFyXiiPnwludUAizgs5b
caSnHnf3tRT3OPQldwiKXXvB1RAQXMUJ40KVr7vZakpFvr2GR2CP9HlzKZ3+foR0/kQXMWXxv2/j
G3RWlufHSdNrIe4y+y9h8unTxaKIu0OU0k3BME4feDuKo/i3iSJS9p/OVvjyOQoinUryHNzHUix+
TKTdZbiRMOYwVMv96Xb4FQzxr9POZGqTpTFCgUi+f3650yt/3i8mz2pk2KzzxiFFQG0xZJInQNhC
vn1zJs87lNKtj9YvaYkI4kyRVvLibNprNNU55drShzvgZIGTe85QkXm4VFzDn8742SHSC8BxLK9O
OS0iBSYJDsdRomsiWzDcfI2EOAl7TDQxknSOlb9/Du1PzAij+WRTJpGEIZfic/22f66lvJRkkoy4
kc+p1L9Ev8QbtrpVV0L+WBAloNHWRfnk6bTwHmSOAixT0Y1LoLtXWASImSldHISC+37nB3nPj4/3
jYIoiqfczcXj8acmrx6CCZEyRBVZ+BUy3KM9R5GN3stPvUsglGDj8T15YWqUXQgSb9eNmq/qhyWs
/+HMgQyxTCYcK5rOgM9/vrPnzbI6F/MgLFYQEi9H7amox5ov3fZ/2RnvvKqRAh6McsblaUvNQ2aG
U/EJ6y5KfNlnb77htM2AjTh7NGBGd+fpoxx0N7cP8TqJugYz9K4oMlQAbwXb8iUm2dD7qdtXlD+c
TwTUMCnEIHGMpN5vO/Jwep7Nk2RhXkcLR4ZHl0lE3ApMr9lIaLI9nbrZlb3MiJEUhR2HuVZQZf76
YHO+7AeLubBg5J61uDpt7+BrX1q4rZx3oAPcIljxpOEBLdroDrSKxYnMELZ1pgNkFr3BE/oR+hNL
pH/B/kA9/ly1rhYsSDxgbB+ZeD7X8i82HDHPCrMd58XB/FKzIlvqcfOV9+HlP49FiHghHOdf5bQc
PrDdwPNxwIxnjBEaSXRk2KTcv2+dX8q6b6eDpZiawoR4XSF859va1Orn6X5iVkN4peAyH/EB87X3
q5N1q51mb8AA0XXTNC9yn7nncDVn9yJsKcNbqvn06cF9Rptf49D4PHGs723wY95NIGXvoOsAr8mD
fMjB3qN9/rQGdTYYkJFujwg5t9dFv3b0r+0BlOoYnMaVL9TitJThiFrMnh4AiIrwwUsTmtXFfJuu
Di/3hqCVADFPQmZ5hIn7+xtR/3CY8EbIs2PAjG4yeeafG+N+Y2hLo+8FBXH1jEBITcmnftpwCDcK
V6gQCIkI30fQpMTYjhBvpXtSez198/cn+dOd+48n+VbWE4R2Od/FkwhF4rNwDxOSND+oyAxmPNFH
4R2sQiRBrLkUq1GfHO6g8IYE8TOgo54thwXmKhRVNCfAyJInoacMDgnTnDwTaqAFnRmdXNGQMfYV
Cl4cj8QIHAOSXx47nSVtoZnZNtjRF1M5KQnAgYj7XEvIxAZcuwe6dyzXlPmUUvb0F2jc7wHzIWGN
d39/GeYPn+V70X6TTm2h1KX4LGodFJH6zqod7lUca8IMCASWx820mjL/65gcmezLmiqGLeWSka4q
H4c43rjoCazH8DLxF/MAny2ujiOaYGeJtoximlsCle2Ul8AM4j40b3KZFtPzGj4CcwyxDIN78iRC
qKSsVcAsKG055lDRuscf0xfE1/33zvzvOtS/XWodRJoVY9AAMF2G+dynS2Sw6s2VnE40IL5HTh9T
UiKYx0aPPnhoP2wDpfMHeM9SCZtXiWlklOT3ik+7N4f8ZHEy4HLpd8cdk0HygWxBaGthjeW6CM/9
BumRBO7c7ZeRml1A9t++hK7gzMxUrxoe3Mk+IZWdNUgnw92xDKE8EbIBH6OhTpdjAoVgrVUhqil6
HXpVhxNZ1ArkjpPsUeLwQTsU7KPTujMWeKyGTnrBVD44KMyulJRMROYwUvVE1u3PPq2Cfdr3KhCu
QesfVq3PkBtOI9pWf4+lyy9nRW9JbR8+tudhJ1GJ9TAjc3MzPQyKobSQImIPtE0RoKNCySTEPDlc
gHPIYMCZUbdpwmdfSAGqHpMWqXTe4zPsY/CCNsBfFVDj/H3hg/D+YSH8/iG+XW2d5tW5lJ1OFep9
HWKWQ1cBxE9FsNF19EiF24okKPdqq7Fk96nosIMfN5doia08RpSFfZDIEZp3DJbcKUJdKOEWuyO+
wsr6KayKpfPsSxPQffQOVd9IOOFg41CNeDoBM7Xty9MqPH0ivBXQgZBQEANpZ08k+IeBmejpBMx8
mGs+DVfwJdm1V09LlCiSww3Yk/H9bEdVzKFO+hF1/nwxkLxBp69GpCQRp9OFF+Iz4d6+Qjx0PTky
FvsAZtzDqzElhrdHJ4RJ09liuLfJCSPLK2fPv8MqLvpIspAkwC1g57Rv+Fir7BmiB7RH86PdS9fP
MM/0nkUwANpWu+i/kfOeHGOAaokpIIFOzwJEG91wUxn9db0t/Dpop4W/RugFzwr4RiaXOj/m9moB
M4rmgIlEYDoi6UBUj9Ml8Aiwh128AzoVli/HJIY+6eEOCl7BzQag4z+gYbju0jwCQBwAGLiSV4wZ
CYk3R9gJtsf+aG3YgbgT0RTR+ddTJTz77erojkyKijPp8aJbiDhrNkr/hJqOCoGTreDyFBkxujs8
EmajTTFv8fE6XExXru4iPg6x7OQAf5+mCC7au2cEWLaaAv3uXTKA6/FuD6BDfEtiRjIWKUdKX+FG
dzeXjEQ7W4qQelDWJZnQGRrkdoHje/vSKXCp2tJEJFMhrkJ09t7MLr4+Fo7BNjaGClbOZmQSx4A2
hA+KmLRyNP7Az7fNZsSLGi96RqJ4Cy6VCuUhhJNrPp14Md9jPagRsjTuE1uGF9R4mYt1/fkM98G8
nghMmcnkJDLQmKMOnzT2B1MCj47L5JNVx/sVfTUCuRkas45HjCor13ukl/QQLaHUrUC3GxrZDAty
svT0wfBAxA/M26AczrBUvCeklvXhyvkXhteR3NsdA6Uh76xNjohxeH2E4Tkvu7jYC5XGu3KHOWEL
4+Eud07p4k38QDe+u+8AjpZctWZc2TuDoITmBHEtpaLbew/+flL8ScT4jxP7G4ywL7T341wweIYf
4GojC7ZEBBWqWN692ROcwjKuvdzTGHbDAuTypo69jIS/tjs4ZnuGl1XIF3/qQNU/1ea/H2DigPu9
PTMu0oHUySpEzOQKjpE9h0gZ0HQJNDCihcdNKvQNzNGymx/gWkv81N/vUYYOm4oY3KSp34MTLyfz
djQMDWV/YMLwHf0OqsBL+vKkMZ1wgazRPo0Ix7JxJaYLZONgnxYmxi9mlMFJoKMSDPc+VYbKyNpA
2pwCJEsIXIkJWp0RQFjRzVaQK6Bwt6jgd4w9j40EVyIDObAc1j6nLieq7qIxFHoPa0SXj4Ku/jI8
YhNa+83t2R1/mK4UQU0kiNB/WBl/4p2Zn0iqps7sKV37BUD99gVK/cKkt1Kt4MHvXh8DNtG1LAYy
6jPsodRErQsaijis8UOJ52X5ujv9h15DpRv/07f47Tm+VbTFtWaWnKZU4aylKtASPCc053BA885A
65GDww4jnGmwHNTxERcrFQRJ5e4y3WfI2jkP55f+EdEorQVrp+xr4a2PFnoiwimwk7p8lutUnwNk
6/N9bM4fkqsSmsbFAtH7ieqRf5rQdEKCOVghNCbSGEqYU4vpxuRL3HfmGDyKqSMgfy/oShXj//sD
lqknjVm8H2qA4qO2D/jIEG8/tkQzhfKoINTZNnIMW6XHIBc8B7lll9M2vDhleAdZ8I/QERQxNbe0
+6htafYOZMXV4eiJ5QuoRieo08cV6wz5BzxY5cOn+IRT2ggoEC5QfJ4dxsx4bSoIjs5X8R7uPxBM
2zyNHgk9opWhKnOqPv4sGJrc1bn470DQEVqPHqdkD5S0Zc0/+5bTzvE/CzD1ib8A9YA1RD6KlM69
ktZokL2Ru9qgTUjgoPna8ywd3BEfX6cAayzaxQswHvkNIOcpXV/uHXLO1kskjG5PWj/fpOaTGER2
jpbxe4JWeNpNSHmP+EIfYrzMEKT9mSJ73EHNbVQtqELQdtGv89fdGzpUnCtRCxc0wgVJtvthUA4U
/zJBfj66zjD1d/3LmMRL8iqaoelr/i1VBPTwGhaTi+Yw5Gylwvti4KGZL10slO5rUEI/fTXbZkv0
T3gOl77+Sdc2IDHC7Ek5bOU5EcE+4Fvx/WyDgpHceJxLXWfP3VP4CiqXeZ0J07NIv+TeJZmDGhEg
tN6eE3VT7tr1kqto9YCSB+dLxMeso3ygxPz3h+Bmq/SO92fvnEURs2cH6FTLe2ol1OYk+0G6ydRu
p2FJ/I9F2A54i+W+ey18KdooMgiI3ICNxEtE4U+dHXKnRiVEJH9lunSPsGCZCAMyKNKblXChK/M7
HWyV1HEJP+YxBaeKqehnnHwmR89QWF2OeXTMDBhpLPRfr4Q4uxfPNxdN53WmxlpfG6sHNLMaTKPD
P9BXmSs+QeKGUT7GH+H/H2Fntpw6sqXhJyJC83CLZoGYR98QgDGIQQgkQNLT95c+HV0+Lrd9UVE7
9mCElMpc61//0PRv4WHHtrXE22Jk03R20w3hlDe0yBXjfRw+y4Wmk8Lg0bY223QtNX1VdXTxk5mt
c5J2VovyjBN2u0ZefqADxbsIV1soafvkFDSBHDNTck6bE5PJIzQitV/MytIzt9BezowLlODmdQSF
+LhL54V3mV3P8Sd8XnaVzDsONOhaXHy3hTQW1bLRgxMxx9St5RswsaICtZS5eNHu0tfhqfukEwn2
GCGKufLTVeADaBjxMH2YiGy546DGdB2LklDtE5WH+7YOnYGHRmHIh3Df8KERm1A35b5nPpYX7iV5
VMMTvqBPH3olviyedGvv325JzbBXDauOnPqqxB8wZD5oYRM+kY+T7eNDFVNd3qsG8pWLAFgNsUoA
vbr4RePlfPcLnEJmyJnb2L52dRBpMclBrAVRb4KdlUubi+CEQnQ1uGFHsJ8+9HlFn/R0zBXcuVag
Nf51Io6rDAcEGlo8k6TQkimITv4TirAVGuRwIA2+QtmRiEsJbttz50iJJuQtdGUog70V/14QYWRH
HzbDTywfY677WAY7cbKXj0lkGRVsz48Rg/Q+NeHFUWay//owacC4fkyeAtnypRf+/OIUaMFiF5qe
U2K9sIKgsxMGD3id+ofx9e20IyHj5pg+cunOLUCx9iYlftMtu/uR3a+6JobGTVvGRwXJoOyqXQX3
hECYDe6EvR6mMt7p4hOa0bFWrrappvZsvxR9osqag+lQMzboNPPV0ops/rbRZduWQH3gO7Ht4neL
9hDiTSOuUxSpdyHs3QdG9GSbVDvXYT42yRLFVenMA7gmNmImD7/DIO1uMRfct1sEee9eO3muLLl/
picH8LI014gwpaRIGmzEI8pwGBXES7aLM7sdcgsCVJidptR1BcIsZYaikQ9ejYWxA944vOlsKxIR
tRiEIPpts+Hx91T/NcNkeO/iJO+YPZXYm27pQQAnIhDAsgKYVdcYJtK0JDoqOW+F4BfRhJ4gJGuc
AyeZsUmpT7BnYhxQuy2MLaIjG4bwdKhmx97Lr0a1Dxcx5mom0JndI+KfIfgw4Ht1nDw78IpvWptR
6DWmAts0c73oGMctjmnUR4HalbuYk2qYfYAchPj56z6GbhhCCieR4/qxeHp6iyt9sh8bDBJGV/h7
mF5ARVX56jAeW9sUWh2Gxt6d41uh29AiWIXuE4quEFetMEVg60H4WKVwh5ndB/uZVrS1C94AdrTH
vBlWHcapLYGFHul5Wrhd1c59iyntRBDWjeAYlT67QHSmaqixT6owJdM8qhReuliaFrsT7MIr92Vd
szmhBugeu8b0gu3aPbiZSTbMJPpH+MYXqCPTU7+eY7Qy0Aj1GUGoPnC2OIB7ounOEkoA5i3eCp4D
TljYygqmSsZciy0MwBX/p0Haudge1GdSAFzbr6Im0jsyxgd76rsw9aj/rXXqHXyL3pFEHAe1Jsup
4JE+/BsT3SltqgVSxoibyGlnm3/wTrcvupuN+Zkrl9XBuei9aIUN/JWolRMUdcHT4l1teeqowGcN
gpzoqF+9PSuJjAtOFqGfzzGngzzNeZpSVJss2D0ZPG4Zkz604AZgf9w6Oluebu/MJCSsQFbVoZ7g
dOfAgNriU6OBzsVY5vQBVvb016/uY3KLWH6Ti2uyiYSmnNiCDXNvYUslTWpXA8O/J4ZKLhF+PbAM
3XyoO0rhaRo7HeofVw6qkdJfopQTdlYvoVvotHrPcMc35KrNOBuRmhbuxxneJK3hwz+CcwIc3qnB
TtjrEgQV5kMDL65JjQjhjFOM8Fpo5ynCVJs7A6/l6l59bJUEPcLBRzYboeQ/OtIGoyUEdjUTdaCi
BiXjgbMvEKNwmEhPzZVpBZawmqSg9O3wDg0KIswVeDO4yB7AuzjAeKnYIAcMprcKc36dKnYfosab
pZmbhuSlJdeaR4OwQGiUtuy1HP+Za8VocWfZxIpt/xof/VaP3oZ3cvwcHFkHKYL3LMKqifK3dIVp
SOa+CNzxm8lxP7C3e/xqq/6KIvR5CZtEA1WoO1bnOW0ebqGFrFsOZ3cP6rAgX4+Bwb5/8FBoRBdf
40RHOHCA+fSEHrOPpHEaPDEaBeOAg4qe0H92LHc5ZeDx8S7Y3rrNW2B5RRZZnk41W/Pe1uxVnK0k
/rWi8ulCjS3dc/TkXQCMoG5V+gqasTpG3kZ/fd1coemJ0wwKAnawYmyh96Ue3vX2EhdAf2rNtU6F
TPWEswHULLjMRx1RNWbSgDl7XBhwqFHYTNqrPjYwjE0nT0Q3YEjgW2BWvlQCRAlq/NF/II0uwxf0
Dqzsz77ePY3k9uQCGrUKkXl8wNTHfOMCC3bVPk0EeHTW3Tx58LuJfGTLHrYQNdqHiDG6V/tXhJ4I
ZyB9cGoYMHHhn+1A8AmMhfWFTJch0ECx+ZY0H1BPKc8j6rWTj/oZ4gKmGYkOF+vaJ3KGjURxoIsc
J4S4Z1sm5/rgPM04EnlazJpwvYEt5X1kTmtA9+dl+/6xI4UK0gNWaA3Vn0LT9PZdGxGuU85qnQkw
h/30vjNPwbNp34dYRwH8gCku0KLyE4vxfQqbLDkE1QBp6DbfQgnV4cfODfb/A/4BhyHI47LKYX3n
0ETvSKGqPizzT7NKUXKIYWEKJIDa15k9UbwSqN5/oeu7j5HgsxgYVnGi0VfxbU12SAsJ6mkkts13
UhUhE2Wxzq6QAXc+OkKJ+mJqx/eLLzDL9IvL4ENeP3urjtLFAGRkIrtJowzBC7AhjCeAyFCVEL3J
DDfpBKJDiOp8mA1fLW6cGT02EnJzaiEmtXtfnIs6MJquuyjrYU3isYIJ0gB77zmKMkTrxym+A8Um
mx536lKNINMgC2C5kAKQwGSgiEiIXgTTr5e5BxmdhjeH1YdOTg4uzoWdqTUz3LqvwVsV2+pEtBBp
ogatN4zEFhx+stNQxIBMMKq9I/+DjtQCfhdAZglL+EQAgMhWbNNkA1jEaXx7w1uqNcrHF9ypVLw+
2OhX7OWSD9xG3fGgmkB56WvLPb3TRmaMJEBKe31zFToZzGrnAmzFjoF2WtHcWzIiKXl4czVGSA/3
NMl6l4FMt9o4W3ShU5nC6uGbUxVJwn10xRNJ0JQVKEV8c3iDdlSy0FCDuavOId4zeWm59yniYLic
wa1jR3kghc2uSm5jamcMCHcFrD+rDauYijXJpxVzc6nzGkv89vjIfYjvQ+iJPE3/HDMjQXe88uqN
eezALpM62ob6H65jvWleYhe2zPgVsh/AC7Vy7za/zNGkvIOuivqhmlaA5Dlfa3zjrToCieb46bwg
J8JsB/B9ej20ptT1b9lQ6fJmMVSQgXrx3e8VnXOyH9+DfV9/4X24HzcYGaQm35GlCatJoYAEiqet
8mn41bA1ubC4oWkZmI2hUcSMHkEyrmVH1JGXVgcb4D/og7B3fkdltG9UgNs1PzyyK+iQ8IzHTGYV
qIuiVzjm/PSGDSOk2PWp92Sif3Rm2PjNSZhFNTB87ARmi1s/0qaIWSSFXe7bmGi+4vMixzgK/cdr
bpfuayNxv1eezJiHbYoyN1TcrHceVd6hZ7XHeVD0qXHi19r4uKyPUR0onDeim8PmhTmDML6/Qyt5
oB0HoqVNAVhhw7An0BVcxGEYEPcZQQ1ulK4L4fYngd1U6A05QxF8sZ4/1fm5g4eVr7bvCzLRjSHA
h9reQ0QFv0ZUvbh3YY7DcXaYZ3EOvmKNcg+Op/MIG3TRo/MCBvFQ7FoXiNKEXxg8O9cAXy86e5fI
3VaE/p+S8+SSTJ7F4ME6QDmn9kSQIawRALyP4yFXxLgWwyoK9hXvLDawdzASgpES4ARjeTt5VadF
wfSpZuYsyELDzedX/DgzeOVEteTxZWd75w3pEh16xktyR+g2tQhABKrI2FUp7M3edarA7Xi17RGg
+3N+pMYLz2Iow2ZQ0L9gsxAAZwpHTZI1XKIfhCUc3gnw3Mhb93d7QlWYsi2EY+zR9lcDi4L88ka6
B9uK4LA3KywMLTQjxbQKrfecKElEdEcAIFG6byW85AZcHxAfNByKLVpKt/Lm1eia7LYWTO85G9yB
Y6b0iq7h6xUuC96jb/DA+jgWZh5ZNgNwANV5jO2d1uVkPsNmRIZ0J6XkDQ9HwLE8OQk3PeqNncDb
YPxSTb3j79K5+FIH7vuaHSaoYdN0SCtBPafNb0v4FgSehCuwu99BeEuMZf8FN/8DcX5Sx75Arefz
q7XPagFxLi6jPBK2zmf/gnVAXA6Yyg/rnt1h1/RpbOZ5SLTX8tBuDUSAA6HLM9kZ7OPTG0pR6BGF
s7mM5C4iMTyjHD2mTSOD5RI1gTJ4ds5jEOhlDCvxNkau6w6VESIFKPYIEcNhazzjO+60EWyTYDX6
ODvaiAxPEV/014RStv/6zmJ2/+U759KzKJorAP/Nk3EMxRzj7j6v7QVmuZiDo+1OOkLazVilbdGU
4vEvrD32uxuaZ7QGqPlTugoT0Y1ucrY9PfmjlQhf7XS6itJk5dI9V+0ArSGQ1p0Otl0tKAeDe9S/
ck63nIr17z07dRXQUBzWpTffVRucu8qOlLeRLFPYX1z1Q1tAlcxmd1qT0QGP88caui+My3402tbb
atiaXroBmhqGlIxuaAg40DvV0FAc4WTYeNNhMxA1qXA/NbBxlAp85sA8TKhB3tiMPoR1CKPn9jsR
cCzCD5UmYIL9p89/EGsCuQ8sK/YkEnCSh2cuMGVwifzZPSGmuub4/TIeJoDLsEkWxKW2W90G2UK+
w8XbJ9dmOkSnUuAPArHXFaO4wmRCTZX7x5Fg/sQ9+DIv0L6NnBVSpu91ziI+tfcGdtSf2h6td5gi
EQik+A6DS4ZILkCbtB2JZB5hPT25JLgRsEugDu5eg3KONQwTedFyps6O8mSIu7iIDgH5pxMUTfCl
a2EYiTUIyV3YN2ax0qnH9G3tjxms4JBKM1AJ8mybM6JfvOWUZt8poZ0Mf39rP9kjv7y1+rfRWV5c
q8dTZ0h04K6j4PX28I/N9qZg6viY7rY3vGBtVpg9KgmCOY7LDlLpNrwgx6RjLSiQXaHJFcYxMCRI
C7LHxy7Y/BN+K1qaAMbnu/B9gTny+5XbP/Fivjwq/dtwLb9olnwQ+40+Fli/yQDpFRee5cHM5C30
LWdm9p9b5sWdm1BMOFIPsl9saf6xqyRFaHaZVyUP4ARxtZXfz0Ls8rG/am0lPAoLZtxYfBAPEA3m
6WSehTVIjB2sFnt+u08BLfnZjAktY1mMi5mENpTbW2VMJ0NETgQNbFhA/XsrFnmnoQwUfgOmN2f3
5xd/zPrkHzkr/2y+n5XOl43oYWhVaoqbUXBqf+CEAEJ/osM0/NOzjWXhXyxKWf6jdtK/TbSeBcqv
44mFM7P79CPw7BWarqHwDlcEGQ7qAYOroCJW4D7HL4Xyu9yc2E92zGZYD210IyNSJxFhBrtigbED
acb4hbV2j7NTxkbE3EvoZu5IcJBmwmUZlkgAsLEfEjnmlttW5zI3l9DmByaNmBIIrZPUE8SNQ3AW
0U9A3aD46Yxy1mBrIl3GU8cAaJESFKGY61Nkt6HvBDDYqIM6H2tM3YQQy47x/1yfgzJ4Z2AJH+/Q
/uO1+5m2CeMdVxPZgGgkfSs9L41VMA+scMjuaGc37Rkx1udDbKmY3DM7wn0AUYIHWfMxsjv2pnoH
0kJ10UnjS0xaQsvZSYPjTFqI41EsxEu3u465M3em9rr7YECGtwFd25VblaAfghzyXkPFBpPk3GnB
PaqcJSiNs67bnVWCopzbUXhAD861cc9UGcF+0+pS4PkX/zogoppCpc9kJwLGmtRLZtf8HbpiKgoo
vOth7Zw1T9AKmDyywLlt3u8vvPLzGv/nlonD+Msal08NGZmP+hS6GwLKxYDhwS7dhkTJCSNKJDNg
n+RVb01WIyKDKD5/v4JPTui/N8t/rkBc4ZcrEM6mplVyBXhJDpmegogeu0lf+Xj1yv6NHgJpfPvK
0LHyn4vj5DLDRhGZNbR/tiTUR28Ti6rR9rCnBxTHJAgyAHlQAsDWPRrLK6WAND63u5b/iprZY3If
viIJiuGH8DPHUaodoxUXCIULiUz2pOzPjUT+uaT55zt+K2mkfZHXudWIkgYHUn9zwSSRHRKMFuDw
5oNUuVDpD5E43N8yiugLrFmAijbbLlxjMDScpIBx0U47zZwq/Nnu1v5rAfmQIFVKG0Jg+vlYCK1K
YdkmosaA28LVO8a8zByBfUAJY5IW3VO0VJ0ppGqKaz+ZCWrPguJq5Yhu9OPuv4fHTt0taZn3Gwx3
4cy24uuEl3XYiBSUhdC8YGLlTsfK6PeV8P8Ufv/cpW/HZi3fqkNLZyVAVMa7NLiDmbkmeq8bUzM0
tLxIzCF9G0xziO1U9zDgO3ATcddjpI1+kxo3ZcgPGs7DJ8mYlZKkb7h0M9llXL1hxuIsA+ald6i3
6CiAdei4UVgfPVbMKMenG6sKRqAfUp/JDa4DaCM7eXtZb18IzBwlomXor4AZTZYNXk749mCexJ7Y
iq62TwKYEJX+flc+GcK/vR/fjmSpuaZFLnNXTuzQRPThsFWzxwLe85VP7UZ8c9gVSe3Qa0eTgnu2
GdleEwLfQ4yp6HFHO2bTfT3RA6hEkvsY2IHhXyEYSSGzvD96lr+2FPnbY7w8Wqdae7DYeaHpnimK
j0v4MOUc7i+drPMBCuFZYUNeloKDOzKL3+/Y5wf8csfkb3fM0Opzoby4Y/KYupfpKRyPrcCKeLQy
aZ3cvd8/UREHy2+fKM71L3sYxNpVA7NSPCNepif4xdG/0HPj20H2zwC0cy1u+Afkt+Wf91t8nX99
uK2ivpCJ+SVz978//GTrh/s55cNvmJW5FvonFf/SU49wITZGmCKTlNBTWiTSP7aYFMQoZa32kD2H
ffT3G/Fzqf/lWr4VMFlrf5VXB66Fl/QVnzY3L+0xtAdFeTdYuhIkjKIBrcDpXoogAV8RmTEp6Sp4
rtLPnr3VDCImY0WRpoITaLs9KNwb1hNWlz5rglNxj4gUC2rsxWUshzX4xcUrZa1/MOO/4WEhpjD2
ML5CkdJCc3aZCDyWmWcIRY0xUiOcqik9as7x3786McW/PwdD/PmXRVCZ5/JeQrMOzXY+UT5IOZhY
wX3fwZhA6IF03HheUPxI5aOLdorx+S1P7sEzUMB7TivUkYK0QVyO22KH8QoG+cwW368xdt2jmr0P
xxdUVo1brDkn4UnARIGeO+TV9o+jVPfqg8c0yNruiTvt2ckFwBHMal7OiwSj+Lxd9vP+Jay6epfo
Jx8HvhWjU2mGh9mLtSLB2zEX+aQGALeG964WpyEuTo3SvhbsnaITIMFBoIk6xDOUAfSqeI04s/7m
FsCjwh32teZZEoOSEjTT7sNBEHk42SQfKCgPPx24e7fNIdChEIvUPAn0xuMEUxbN3aeMjw8cPSkM
SigfgR0uGixn93h8QIzpggKMVkOTIpX3K6UgfcSC/CZst+7ujR0G7tAK4/wH9Et1AjQhpqDyQJAs
sButur7dKQeYgQbncTZ+jYR7HRG6OC4MKY6d/d7BgZYNHmMlOnsoVIwmwtZ6FVoUfwxqxFmRRgz1
Jpr7WlRxM0oT0afesPS9OQ1hCFDKPAsqiAvE4JkbfItEVPIlQYA5BHmD2QBvMx/mPTgPuOxYZLTK
sTCpbZEJKm5wefYbhjXQjITj72o5kcnBzAZQaxowG+yocH84uDs4vWV7dwXnGjAtNCAOy56M6QQz
IbcclqNHJGxCUxAfVBi4uQG2PelxhUGLNkYfzEuwliaYAnMUVsN9pA7rPjFczP+Pi8lW6+8hUXO1
/REVxSynfygZAO+2JQHHcGM4NltUuyu/eLW1JS0aefOhzCBoREAQc5T05DZomY+wHSi5Q5lunbid
yCSfhY6W7BhO2cojU0jrZtgIYFPbUCO3BmK8RzP3OcOrPjDlwItJXVN2bq0whhLAoQWjMG1j5QmD
+IoyRZDUjIRoFErjk28JljG1Swlwb0ZTnAoHFNKmo3onfsFIjhGKitzpTvqnSGvRiciiNWAKeby7
Jbcdi87pyctvjCYq9zUTjnLENoUfIF9QkrtslJYHJ2927874tlzFmGlANr2itcTHcaiOD8lDTNJB
ay2yNa/+cmkzoQNXjo3wiMXIISgwhqSehsgEJR4ZV8BfxR5Ui2/FZxQK2qe7X+EeYbhirLMHsICh
N8F6WHDq61AoVGuf/9jl0MXDBPNakL/4Nr9vZJ/H4y/nifHt/L4bddVcT7S9AnlHBYQ3mtyGx5KH
mmsnadTFEOEvv3Tlr83z25l9sC2zZYsPFUNGiVRQkZ3VbJ8IEUYatpjDPbBeZLDgMAXCb/uvNkQV
bca/v7VhKaqMJQLB9v+9excH5aU/X89TmLTQC/NSwn8QRvfC8w2SHFNaZlS0FyWLsH2fCoN9mTk0
5fEArsWNTWtKXf1HS/uTO4Sl2P93Vd91SteD/Krv2gOqLRIsTADQhuDfRlVxifexFlUQM3Qvm6Vd
jFIp8WXvQ44++3K2x79kkeoPxhD/dTHf2uuzWR/tQyMuJs676qIGCe+eeFD/cfqj4+gY4wE7A/Pm
3ovtrhgIfcjKwd/WjFXUqGr0x1L9BER+eWqfZ/KXM/dmtdJDbnBJlc8kF1oXwtzwjLsIvj+jGk6u
z7gAtr7i+AjI0WtQEd3c0kshg0EQbr9hz8CJyuPGNfM9n7zVggX2SuAldJ+03NBSS78Pk5MNnAHh
LIW/gmave8NlcsEJ+3QOH+obUytiNgxQGs3JfWV26tBEy+6NYxXxzFhub4xACAugkJHvhZOIvxOM
FAYvA3lGDi32Ma0BZpQeR/dl8GBf1AAI4Kl8+oeRU+McsD+P1dLd47sJqQ5zMbyabNSkCJ62gN4q
WxwNHDNg3Lv8lBnavBzyWyKqml3oEZXBvfcYpMvwNbyhztTA0oUO9A7xiqr0j8fycwX+ZdmKl+3r
YzEvR/3V4mWC49QlsrcPB4o+jtFoQjo7vFRLBXU2aV9E7FNyhCQdWSCaiqs/YMO7EuVqCJmelKh9
IViLHb2jSzC47Y6GIdKdXrDyK7fqYstEmeKMiPnpYu4JMqgGT+g7KqiWJ5giwl5X6tbRmhOQ+Jx6
AhVdEJo5CdiK7fjco2Zibymi67sZa4vSu0XssNhezKw+J1ecMgCJMPJuizPWCHE9cpSOBf8E0bt/
W+CGB1kRkit6x/NIjXvvf9zL/6ek/mcL+LYxNff6ohcKS5wUsNm98TMKN1SYVHp1+3EmT7NNVYm7
xONDX2SDV9LMzVBan0bUTXLbGpijat7Mnx29Vy+FXWjrLQeYA0kCWVd7xhIhavqW91vzm8aYH7rn
HaVHRFEZ4dY+tNa35ElX3GsxDGUmGxQIenGKas9B80QpbaGQHituK4H7hWUX1ZvSKfooF0Bkzhak
IAnfJviAnB8GOqwmFoM4O+6eukvmd7R/hDiRPDJdC2kUVHc6aObVuOae+hcoQic1vG1yBMzH0I5b
Q7ShPoNQoFeOoNEe5IzIa7O/GmpEnzFIuQHxKCHaCP+6voON9HTmkYgwsGrtNktrlJP4htv4c/jq
rvoQoWt4158V59ja2LiLYIp38GSgPX7UR7UU6nmdUWNX6Uo6DLGT+/vD/XP7+tYurVZ2WdoS78lM
MPD2hNHBQOobb6tEQoh4cPKHhwiBeEtrl4a4//bx2Bakeb8RDDxAbyRlsdK/dk/QX7G9xz6Lsg4q
JjmWEUUmUnqanQ/K5PBdmiMW6UGGptayob1homL/8X0Ucb2/bMfGtxPisN+ndXZ4icEHOWRoctp9
A7NPqY97L9Bwd9/FpDs4TXe5txwfpieKVxXvh5ZrDphZKX+ZbX4qUX67nm8t2e2eP7XWk/vbQb5Y
dZU1WwnuOM/JaXScZJOzMFDWYoHsH/ryHN5k9wGcCwVAHKZWWGCScoKTRAlosNZXnduYcvD3NaBa
fxyr5jdw0JBbWW4b3DTiT9v6FjPGA0UzChTJ4Rdp3kN2QXbPtc14kjcaO2h1Cx3hA4pDrAwRZOB/
yarwsZyDTI7YGPWgGaLAII+DGjdb8D600dYdo9OaeN62Nb12Xk7eVSAk0F/xnpCbfZ6/PKQQEirY
dTVBB0t/WHYzaGAj2KvY7gUZgVMGtFjjI0s9A7u9nERJgTZoDoRzAIbWdOUjh0iHJTRI39jBW4YR
ENAlcXj5WQd2LQkmA6r/GwgeYHqra8P/x8W/s3I+VEbxBf0k4fTtNRl5S3qA9tRqIy9vEE/ZEOaI
vEY8y74leqy9cN8UqaMLcbKCyxE4Q4G2GtQDe5SFygMn+TvG+4SxwJAvtLEwy0MRQuF8Z8LEAS66
IRIi2Law+Z1/QO8aCD+J07gK9BnPGtIQGMLeB4M99RRudb5Ne9Zb4z8vWEAIYghB3IzGbAi1SM1y
WDwOfEU6ZexN9wxzhcdwC5btx51Rnoph+Z14eLSZg8oBqkCImGOf4qpv1NMgiIO9bwqOrvquLvfu
uGdiGCQaLCrMSPhdXN6LiMTI3q2vbMhh9B6T0+Q8e1KY4Mn6nrVh4MIvneFgTbMlLL3lD+GZIGje
SkQVFI9y+quHL72rI/p6jJqePT2mRyy9VYhOFn/ijsHPEn6dq4kSzUGtCHjMezD1LLrKB5NyMNEK
jxHT0yD59bIxXEUxsjjAUuOJIeJnej3IE6Rqs3O4XvVx/D728nZ8iKUOXpZxjj+TOHfTwWWicy5j
KCuFeYKZK8L/zHTzWclo9hCnFplwSPLRH/2Jp4r25Zc9wfw2jb5e9UJ+SZ8lY7Ow4ivKk22dPA9C
EnHqoDGdldDWubAZKTbwi89k+d0G55EdnKJbdIBtF9d+2oVy7GjChYRXpA9n13v1pS5fhGkXh8xz
BGvvr91VbAS/Xfm3xqw+aavyLLObia4oo8YD7ieoha3qOGqR5c3EKHMEifHcvROk/iJbDWTpj/3q
8/78dhXf6pGjamXl88KQrXSLmbxdvGAQ0FRTC7szPYJSICYbBqIZHJk+rwQvMqOX8gdoaT1gPUID
mVQIyT3Bczie4A6UQI7wRTjvVh0KuZM1gcaRCKkE8gYwC6GBujrb3lTZ3PxmJmKhz5g7c0qPX+2/
/LP+OMTMb3jq5Vje73ud24yjCkXN3lMS01USRje4Q8hcHUdvRyAwuy0qgkQwKEe8yFD2IYiM1R46
8QflBWY7oOtnhuJ/QY2KuMW/PYJvZYOmXC/XshbH2ml9J6GcW72KzUULpJvXfEsZsK5dthtEGDaG
5DlvXBHp8fSPOyX/6PfypT39PNq+1PmH/NicTyuOLkEORg8RvpJVoKzvEWM8rsgn7DhGS9kFDT6T
LyIGNLdkQ1IUV2pNgJJwE8G3VEj9cChHYuCe5znkHUEjxVIO3I1ZzfwoErUgtDGwqiLsNtj4xSoj
ljVeLJ78w1UCiEnejc6nVLRdtq92XkFGkQuhh58DocZ/7FQI7XLn0N/DOgx4SC8mgqeHB9q0Nfrt
seXxMq/6U3yb8ENQ4suMOhmQkvrpqRKHA1/a6vce72sFT3RiUj5jH4MxlVT7AwoOtBMgVm9e43fO
RI5/KPklCW8mGvAzjA1q4NhkklZ59hClOr5XZvD8EEMJEgpDOM11G8ux5WMsMhdN9zT/ILaP5GdR
F5M3iD7v0x5J9Bpi9nwIx1D3IWP1DsPbGGv7PwbDn53z9zWmyqamWrauSob+rSox7ZdS5NVdyKx1
e0p4FMwZ8Qrng8pdjJkRwmEUkPDdnylOExVBinnC6Q0wOdkPaZgTdUjwg6MtrxiCC+Y5GWR0SCX7
vNW5r8UgCBg+ekU3ymwmcH+gWLrYxn+7/m/bfHFIJfm2KihFRfs5o5J6kRujd3AILqNXj/R0bwsT
HyJ+nM8MUiwoUK3o3NfDw/IKIxVlSoTPLnYRCIThceI7S0h535weNmi3YZ1CJCAtDvezBYFPHp4d
1CC47Jr9aqskex7aPvybHKf/dHp9fSzfzoDr4aJpms1jwXB6aw1XWXBr9cwtzTN1o2U5l7W8sMfP
bUkplNAvMry1nIqYkVV8BrNJRwYwSbVR4aljLcCXYiZHXghmscgmdAbt05xoLh5lOjVBwVfdVu8y
rSkmwmf/NTV7eC493EeCglChBDp27TBDeMj0gnYesdBlioYtTQpk4CuYMujIyPrDC5OPuvfKhhLf
VafHuJgzZefhA2WCzhADK2bytwEs3h4EzWNIGYUtvyWIl5+qi8pVvScjaZALgk6QAUVcIm9YgjhK
ZVsx0Li0uuchp3OZcEFH/C2o9Bydzy0xKWAWx9x4eESUAH4+I+CIhz3Jwhd7ZY3mzKLYqHYqwxfI
D2P5D8G8bP21GL+dmY/WsykUAVPJPBqi9CIlHVsV2lx0CzFpSd0XDhhCpkIs3YmS8sHAe98Dd3Xr
6WVIuxfJ0OpF1jwyXL9m64lp78+DmvkGvhHh5/j7JezSIDi/2kDMiEjjrHctKR0xl0i0uXjFRKb8
A4u2AznxgHbu5eYsZsMb5s1Q2kFegb0hR0ZabIlMuDISg3Rzg5ciLAyT31FQAoNgtXcUlj0b3qMw
UtE8Yy3GFiwSjM6DEsrI6Azg8MKgFXAAXfXp7b7Ze+YVxA0NlmeNEbBTdPb3hM5kQ7wwUQ06anyJ
rHFBiIMGPUa4k+FXN0EMGBZ9EwXBSGZGjzv6xIxJJQ4h8aKbzofP3nVSCrnjGdHD0QP5ynQiJZ8F
SoDiXZ6qM5zWFBeD3zgjAu333u1HrvvXt/FbqZCfq8wuKzaZ8yKdEdtDpg8w9QgQkZRd70iDABwH
vfPq5myFhHKg7ODBHifSB/0DdEyR1y0CfnSMWw7YmphTOAaJ3UOSSVocQg184VddbZBO9wn6Q2d+
6En5Uk5OfhZo9z/2zB9Lu69f51tdoT7PmnY3+DpVf98zsLmDYLoXfhO4ZMXHyXFFWNwdS6O5COLB
cWGR51FmtY2lxnuOmeh1UHd50SmK9okirMrlhtfr5b+6V/qjkQiaPPRS7FwoTIywGNyi19Z8e9Fn
wYINSY9D68wnnVIUkg8P7BICCANbchpFE/QAQE3QddlgRH88R4ED/HJYfMctDO1ZFneZ93O1s/ur
QPfVhTZq9eXO830fgrA9GuQIh/ENxIxk+il9nBxYkxUk9qzfoEQKeBFWbbAl9Hp4hsZSxP/b1zEa
niMVwMOTse7AnDjSQqHPcFGeIWT6/Uv8SEL48vSMb5vM0b5eKknnaJCCE8YGCooDdQzgKvr7ArxI
cw815SwYkfpBa+YJK//fL8H+iQfx9RK+vQ/l/rQ6ZhqXQMby3ZU+PokI1PbOaniCQ+nICy2G4BUf
36VEnyPGxwQKaCCEsY/dPCRfZMyYIuiN+0SlgGB6rL0DYQoRYHCDv0u21khhCHWlasiIZGVx4t9H
Gan3kAz0b8THy/i7x/x+NjR6zbVNYfgfHuAZ1b7A59ORxCxdd8cIJkNijdFpOQYiyjVuxbV/GuCs
3Irrze835rNn+G2BfXuzpLxctRS9ZKOYKF4TpdiwrV7uBl/+I/Pe40IgK1d22HRWw6NsiWknNNNX
30qhh71DDJi9Zit4gCpjTEhgH9hZmNArS+zTGAdh/oHGrF0xeMmEAARPnDy0KMtGKhbZEveYgnv0
YBv8qBf57L5GX5qNkFHaEAoN8FVCnF0t1BgkUBXQqPM+/n4D/loZpgDBvnQKNl46ZiUWJwpmmsVa
oFScYw/dN+22C/+77Oalp9zI9zqFqoidi/fYQPVJbDyKRL6jT4mph+ethc1HNZFpwwS/zxNE+mN4
ekc5ukXFDWPfW/aeo3JkoIIikEUYeRyiK44Sz4RUSrwvHKzfQ1wQ+yvG6qyTNxgY7mmAzPeMCX7h
nvWFOjz2rpGcHMJz7zS5dWEbe1Yb0txfdkI/jtRUBbscyZYkE/rOf98W+rjH8SDdYKyS/3uPbJ9p
UQfei+6eptbAmBiGJz07QuimOiskKNkOrYBgP146+xVGMlAcOi/G9H+YzCo/YZI8EVMjdkPTTfPb
ACdT7s+Sydr/Epr6vI+M0Ca4fmDEdnEC/MYWlYdMbmdGvy+UnwKlsRb+55O/9R3y8WAZ8pNPfu5d
COfniGMSX5ODc4B4hxuqj94XPwtmfZuDryxXSIOqTi6jKBeZ3gSfon27EZQwRo0rza2e4Of9fok/
otxfL/Fba3Hdt1KrVbKWzxFcYghOqCfwuaHpJOR2DvuaevoK20qMCtdjDNMSfEAiFfIXiHuJs5fh
/XFF4nH8a3v5ctO+dQWZrq2M05NlpA2tYZp5WDMr7PkT6CXTeiBUElKERZBIoE/dO7pHYRT1Fyzx
OSL/7Sq+HUCmpTV6U3BfEMIBQs7URwyXFYt+DfEyBhAkRB0iafQuC7J46qDFDJoOqzt8vE2q8IRX
Cy05ziyVq3SPoean+LKRHZt94ACqkQmh9Yr5uYb68fvdk5Ufy/Mvt+/bsVVd1fOp2XPhmP7MeKhs
odHbeaB4B57ZXN9gTDlsQhSzrDv48Dtr13SiKnzCCsGhw4bPCBnf9th+zr7mAgM4/0PYmS0pjmRd
94lkJiSE0K1miXkKAm4wgogQAs0Dknj6f3l+F39ZWVmntXV3DZmRoMH9+Dl7r52RmvhT/eATKw5C
uV1zyooPE2BE67q1I0p/oAtsAo8gw70k9mZ9o7NWj79f4hR6nMzjuY538RPuL8FKDB0fVO7TRZmS
5SxxxJToaYdMytaSXQDomSfeqLUfNJtiJscigxjFvc0XuQOfYod70/ztsKHn38O8ZpeMqK9ba7xh
LFDO8mP+ZazvIXbwDGi+n/+lT6SKd/Z/PBjTfy3+3TBOh1f+5/oqOAWBq4qxLUpVThhwmdi/p6Ib
s3tvElSs1vF4amDcTVFMAvNxaGW+T9ja0c/rf9mW1L/c+em/BlaTLBpPtY7VhmrFuhPqZ4+hdqyL
db48wwlwuqX8a6yEv3IP6hVjOiqYiAESGgeooVSnnGN7dGEvUyU5Er9487dP+Ldr968dQr2Xj2cj
dgiRTkMW+uSD/HTncqqBwZQ4QdgbqSFAwOD/gFrT2tP1K2QGPtAOzjb38PJyq7uf7lqAiCMLRIAI
u/nfL5Dy37v7/3+Bpv/aLibaO41eNZcRlPPUes8Ll+j4JR8qPj92KCseZEigMpz0cIWUw2vdLcdh
t3lgw642QJf9HM2k8tGsKWsk6E7wFqBcZFCZK4/hlpDX3A9GAAjPb+nEZ0gCDo3H86vskQcotHHA
1uwn10dLX4YUMXRDlVfxTP1MggEKdMHUGo/wNmKunQbMXpLafIFujeeo16g29JdZq+SmSzsAVaB+
4HVygBMSsJZTMedeDGnxhjjVMHIAC3EH5EMzlx2JQZdk9/QwACz5RmXpWwYjL/ogCH9pFzfuw+v8
Es0F3lVKLdYOcOEFNQu2WJqVCmOPp1OT1wNqBp0GXEmwwuH7Swzgi18sT8p6ugZM95UutK38ffEF
NL9ZYq1fVc5jKTomafBcN1ugy6unYVa4dgz2ZiN8XXVPv1s5QSp03N6m9sH/12OrXVNEbN4LcCco
qRS/+plgnPDlM94doSy6hNDuMUszhdnXv1PIRBuef6x55H3ks3xGDe4aoeGN3XIXNdaIodchCx9M
dpTZmBydMcSHetb5BcTQL71ntIYQV6jAQ50BKoldhLH4mdf3JCzU6xEjy++CevB7MqOsSRwhXpwi
bindbHHfNGwXeMKFpRWkEhbK2f382jzXg8JtNttvlZwiDBGtvXth9gUWV1oY0aiY08JXYDW09V9F
UOO/vY//2vxf96RJkhHvY3St7DrUzfFPTCm+wEORz1hA58Qgul+MFsmRRPxISrUdeR7oAKQs+5zY
8Y0I4lNs8UH54sAgIsQlqBrN7//9Vo7/8zD2j5fyX0XBq4yHJC94KYU2CrHI6BZdG9JGgV4g/C2x
VLhoWD1zfvHVswEJDnnpcSlANiO4Va0NfolsJT6oSG9kSP8HfvS3D/mXysX414fMJ29ZHo3YGjrh
y9I/35oTT8xoKShq2PCBMJdelFtvX5R7Qss6wqxfeMbpvgGXzji3dvuQy7osltVWde4+mhLy68Ss
cQFj9S/V6X9qI/9R+hn/KnFStY+LuuKawq0PDOxJ+x84fgfsOGLqiiu/OfxNj/mfIoZ//pn/qk6e
9TiXX2P+zNQ8Pzc62blIe7H296i4izWJBKysLUUxiyvBggPvzvuQc7ijV19ZdM1C4gIQ0B7IMcm/
JPKuBlC7f9kC/vu1UMcTiKCKAiD1X9tUlL27UjUycZChqiDfneCEDI9ud05U8036V20uSKIFb8qG
lXrjdTQ/FR/wlwAIrxNCuxfFB/NggY0JY0DYlDVoWxHZpisWfq8FovHXoJz/fJX/8Zn/tWvFsiK3
Rc6FzT4NZhGs9L8k2RPzHKpzfVYeHoKDwNL8cHMY0M1ssgcd6CGB3YugP9KmZnQv4VQiIzgkHNv/
Wtb/Z3Xyjw8ovsA/Ds0pQSvjhziFKZ5QennPD901XAwGkKpBaWBkEoo35TNekynvy7N41xw6kCd/
64/994nnHx/kX4ve2Bg/nrW4Ui+XmDcYtua7DSsk4heE0zArBd2m+3xck6tB6VE42awMLpFXIlVk
RAV6+zv3//fqRriI9p9rxz8+1b/WDl2aKpdY4ZmL3gQ+uTJwKga0rhwilPk/TbtkvhUTlhOOqRL+
lO4OYME+Pycbdd8h6PuV0IwJ/JWf2j1KmOVoka6f69O8duEogHC3nkb/8dyUizjMS4gahHwAoAPJ
58s/8eYZ6n7Lpu/T/v6lZ0EPl3EEv49dmDAcRpHTKxxS2BwULJ8whpbJGjOMdLt4zRzS4wUI5AGj
dyjRLOSk4Bljs/zGjWuhAv9VzgKBCqmTeWCBjlGB9oGgfamHaNqheTlssSmKc/G+6JgPHGNHhLDV
LiewOltHMKvGX9MZ8scArzJe1N4BquRcGY04h0P7hQLSPwgC3hF52VGk4RWct/nPKWOkWRLEly2R
o8vEGr5sqeS9RYWm8sC9lkOx7aP5FPfAsQeXhe34+ICvu+iAfEgYGmEksWP01njqTEFvHcYl0s0Y
wACMd22my2b9ox3lg0Kqeky3qbEknG2MXh4ZumZORgULeyaQ0wW38cyPbhcGdpdDBwqC1M8fhVCk
I6mVEGLUL4XLoK/59XAptSORajtp7PMTJKgQUIc28IrC0lOBzHEazeGiC+BT5EQgQWLm5lwlJvrZ
F1nfT4hNMbMVAiFLp4wZFPbULFNnSCFKvu1Ss8v84lbv727Y870fjdVhHKFdSQeYcodeb7Z4PEr3
NfFahfzjB/GCaIS1h2Tf3wiTn98l5SoXKGU1IeNO+lCKrXTZa2OfMrDRF+9oPmHFo2GcfFzKa49u
8TFu3cnT616rCReIf6i98Bnz2YZkLcFZ4k8d9xYX9UsemzLND5wixmvJPSla1OGkj913SKWIMZf7
UyWT3Yqv3G/pcvIlZMZPo0/uqaxxuLG5YmwtFYxSuoedr5Kap1O7uw/FihMnx9lPmrZEPCmPQAqp
JjrH/Jx7uud3jQhJUHNoktht6ud3IhHrElmX/pRzRbvkoxpALaVG8H5/T+Ofy8RqVsDOGNMny5xd
6aHB2E/Ij0PHZePKbjd5mK2gfYZ94T/j31J1UUG+caZEdlzSQnQvIDOBkIKn7BfqjESVAcQNSZVg
seqJdeGDTaWPe7LikzcQudJb/vx+K72ToyeDU65YJXx9LeAHDFBQnydSlOLe53K6zfPUesgHXA72
UuFz0RqmSu5wbs9R4mSCuHHGqcZGTCYc4qd0r2oBVfs+ualkvUZndXZH0fgl90E/2j4LNcik/Vtj
AMSH0ierdwZYjetTGgA1k1ma69YYpViVrEaj2wMZmVGGqYxIAgENb1ccZiNT5kHTFwoH+em50nxZ
hYCKGI4r9VrTePp6hmlKSAY3sQbFpV25Uu2wH5Lle3wYFpwU36bEkZWHrnCjOBTj294sN7FORG2o
z/g5Gly2aP6kBEdYVADa27z5MYXdIrl42fz5lycjvCBGYvviqMG5fZJ81NU1Uyyj8tC73zkgR9aI
+p7mAg0ODn3JNGx/usNoasaJwJie+aMnTztL9+L5JB6PafCsWsUaXZb31OTN50o/RmYLw5uUgdhX
j7R8SZxnJVhVI/6HOmf/DtSZBk37p+rW1arCodVYhmS9ci6TMTcmXkekOLGKP/k94A3XDeJt55V2
5UkA1w47J46ZYLM0Y/8KysTpac+cm10fjOad1/LJw+Y737Ykaw2HoTrEyVJh7Vd5De2U73vZZCkm
Fdo/rKo/Y5YR40t7zxnSwtp+uAYhHv7dxf6FnvpLl+wWT4FZZWbKr3zzFkQx3rP4N21km6Ug4cHn
RUxmFwK8D+PC5Rfz4nYZEj2uyItQFH3GG8ozrD9X8Qvsu80awWXmFw4HPlamkifczuTS1BRnPFkW
uH5fdpYtJMyXpl743eG50WZvyU5V94XV8mnrE894wm1nG7ebFW+BfBdPflfO380xkmEN8rzwKaSv
DLPEqj3ww5/TNW8Tn6k78DwOZ/lHVRwWP0nBXCWdJq9Vkqx67TpO1rxfrNTT7Et+mi/V1mjpv+w+
0H0BNaVsXRUKlF/7Ufo8pnHYetxN3u4Slya0J76rBFE92yFta0ytCLi3umRR8d5Vh+wavr2B9Jmz
MVJnVv0bT+uEB+bhckUTngG4wXzA3s/LLUt09TypPeQ9zU//PMa09ORFteI14RtPUaZyaGjNHrU1
KkB+Hn9F54Dtgu8/+RGPCwof5E0s88wG+JerF3f8yCdnXzJoqnC/ONfTYTgzdwn5h/x4nmL8r/Bp
6df8tJvxxwAVgiIchSoW/6nJG8HXeEsWg8WO+RN01N5SfqQjiwp/0/60Z+buHGD7BdcwwgnCGg1Q
8geMPZc2RhkFI5X9ILL6XdaIH3D/5AqNNJ+XQSvEdXhrvoarkitHOksy46uq7YzXKr0HBWuYLprV
u1q3uFgq19kXUgRkbF69ZLtG+08P1DD3DPtxzCx+ajQW7Cz04XFZYDMfk7JNvAoLikOAtLMF2kqj
ZAKjuFwU9CbF6kKfDKnWSsxthisJPdDEE+Y8Y0teYNAhvUFeiHVjxZXb5RA0cHSM7IjJDuOdS9gu
aRF63BFBAHvPWk/hMyAbcqm3TJYMbT7CYDhlsVkMh0y2eSp5T7MVV75Zcz+4BK2XRlYKYMgcX1U/
9bVO1AnjP0v+CMntMd1wwU4FBcixka1JBIvelCWa9w9jLSnnaKU/HK5VZx7Q19ryjhawPnXLxVov
Yc2pfjdr0qdbt8uIQN4xXG03lz21BUxugTXX1hX0qdiKI39CywhdDc4ywnHQnUS+VDjalGBXJ5G/
4Ci+zGPB4efyNf2KP40PqISxgkEIZp4BVUBxX6wD42CEVmb7XMCcp2nckZ3DO4Ps4IHdYmSlc9Xj
UxFAQXVwS+GZe7VtHC47EC8tAnGGOWArTeMsnNSomby3BjoxFxw1+ikuTFyaxsLXIn9OIzrIB5wU
+Acmn/wuR2Tycqwe7PfvyIkTi2jo10JQvO+JX9Vuh87HvwNJjFFD1YC9B4b6iB3Ytue5W/WEZxEv
lbDtHySa1rUvf8G7k7/SVeNldE2cgsN75Y1+sEZyAdBR/8lJFb1BeYMZEkEIFNxZgY3s7hfLkdNs
YaaWpvVasDOZpUjKJlE2UOm5XHkWnMZDSIJhowWs/AZVMd3Gq8wjmgQYImYkt/yIrqg7o6tEIEI4
OY9cHcccjV5mqUAfSPHDIWCsGJ4TGs9lhgIuJIYMB5BG3FOrmQaXTfcxDofKnJ7JIcDY9ELrEOaQ
CieouLXtk8HQIvIveJN4NcBeLQ109B9VvYhzz8DGiDEmRb04OMqV51UhWnfHdmcLhSxi7vSTMAF4
0idp+QZRtr3/9qGE8AVpDMvbCDxyxgQdwHnzdYeveX2z4zjGGeLeUzJbptjIL8UBhr0T0PUYG249
rw2PQLVDyPAnDcbL2fu7+OzX73V6HAxBA8igBH1eztDEBDRM0BHFyUMIc2vJbSf+pKU39L4SjmS9
l5M/KvOrjL6U1qLbodZUghaPwjFfcFawR8g6eAi8bj0SkVtzb8v7j/73NqADOcZI0swEYF/zqej2
fV0J0x7zECVs3EWJDP9hPQzz+RUfn8x3YW4DtDDMKZrMUOaO4lqCxnwPZ42bDyQqUZQFbDs4JJVl
dGwTO784ReQM9CShlWNTQHVQh+PFoM0EdZsswrsDD+Uymsu7C+l70xWhkxhnrrtfttO5ci551MmB
4zRzLKzlqb711inEKtec7iMSr5r7FrUVJR0K/4H4rvs62ioYMpjLQGS0dg/zqAR9CIYVbqPT/0L9
7eZjd7BfkJcwimNWA2GCqLNe9TwefG4ijxaXBJ+MTSP28jMMQdKZNZHkxlxrLGUILrqVfdZhfxov
J0vtuy6sKHUuZ2n2Tc9OvM6e9COvIjyHp8dRNKOdbroyhsW4sd5wwjnH0SEdgurX2NAC10P2+ZiG
sFCUXt+LgeAWt0Ph40oI+qxiKQjAyiKbXzQzvWqfxKCKvCO+0O+l4oxNu6T/JLaAPgC9y07IV8E0
XITxYrgZ9Rx9pEKLM7OEfYJEitKq0IZaG/wMnT0qb/fro0QTet0wB6DTU/EVDhtC2uBe6bs7T4KC
B3v4ReoOpzNBK3rSNyexzD1Jh5XcF2/N7blP5+UlpMHNd9ht4iNBcdyP0lGDiCf3jRGhIH9kBNaH
9jygGAYgpwRUdn8GuotUfuKMI5zdoyBlAEbcQ2dhwCC/D6TM5LgTsTrfDOEsZkK8/ffv/oVEjoP7
fa2CK8OZ76bmeJME/Hv9pt04IIgMs+5DLyAMY9dz3uSEooxGlX8QMOWXGy8z6MmiYRB2tIH7pRRW
6NPuWOSmDO4gLR9x4HEtUs3Jq0WNiCi4L7UN/w1HvwTaJyCGk+2wU+YDLUda/8veowlPmTkbZiMK
kcIv13WQLKVN1l2XZZCvuz3ixgGdyFn7KXc5mnR+2ZH8SZvstTtg+jEWnCOuYerB6Qd7ggdjxtWB
leLEdlpitvGW4YrVcOdFu8dmgu1ufMVy/6T/35s7JrN3D+QsCd+n48ROEHTWcwoprF0CncWyz7AR
NTrEHeh/HhFRKC5PwBq3CpsOFTHs1aD126MmLPpP+7XtpuaAUOqxmGwlzCLait34m78ibPxpEzXw
gKHlTkg8m56QGPZw9FTig/eshZI1LzZP4rw8Kic/X7W+NM/BsTJWmfGupjMZhSh3WfN2BOX2xH9y
tX/BWTA8DUE/HNi4j/fD3cv9ljYa34lXdaez/55f6CQNJG5dMP5EV+omm243EV5/cN98XvstzDNq
+Nqka8aBCBKQi8MI8NnXD2HhxcI0Two5l3+eIu/LveLyRUBIDJ2IrWZ856nDrUE6dS7ZGrUns6EX
ush8xRA5XSl3/ogM3dxlJihOMaRDQSBiKoosVnCiCx7WxJmLIdITcR6dgcYe41a+f0zn5GYDIUHl
mttMf1CI7p4Xjx9A9veT7v/T2pYL3C/V2vhsP1iTSeKZZwiVOF+DQkW4xWTpAkSamaKjfCm+8dMF
baAQ0HBFt+4NIXxDvwR2toxAChF1uWHCkZOJAqbIErgmrGTSJ0O6Pmj2skXOeJJCboZS/fHcD65w
MnfrxhfPxyFuRG1B+scutR/bZ3Ck8cn64l4R6Zz+NL2aTSh6ZBnDbuZDuE/0uZAJZ87rT5/rGy7w
B6MZP+NmNgyEprfrIEBaY0+nKpZcAIb2fR9fEzhwIcYEC6IyS/AUMk69Ttf4ohxWF7AfYKXxO7GG
jwByypC5G1yTZPIZnxEGL1DGsY199Js8WbZN57Kb3por/DDwKz4PgwocVueMxkz9YdWhMZq3CL8+
ImC40KjujDQMvFsxnrQb6kEqY5UcyIjAO2OPLxvhC50UNN00Asm62Yzcfg5i1INBOFNJhJA8+pAi
KoGafLAM/3XKjxfZ0cyF8A22zgS4PhV2TKQVRx3d5ZQOqp82VeSxj0sczPCrjJ1PYrxZA5qTvitu
+W9BfITY80UTS0V3KcZSdViSvz34GSJlQlLCRowWPIJsWdiEiVzAbKbTUJR7Vk7/xqtDWcei7GpE
NikO1io6HptHv67FYTSrHDXd3634Mk8vZHRUwdNpD8o7VKIjp6XM5WxYJw7HaxYe3kvVUQ517zxB
xhdU8DIZNW/3Y7IVyQIChMVO3NjZZVvO9BO5WnPhJxxChF9m34eXbdLa6U5UfURm/Ey+mFgyKWxq
8A3XI/sl1x1Q03RNL6g95LhvKUVX0VnLQ1mzepx8RMHcnnNtmcSrGD+SCCNmf8bvv526ygNP6MO5
hxJbRxca61HAWSE91jz2I9L+6hlHjP3jR7lwResVEW7KkQdCQfu8XtfetHOmV46eWK4hm/r6km7e
kFnGUltOSNoxljDccelhUql3rPCX2QvTV8g2LWQazoWnk7PwVwEeJSFXS2Wz9imRWUHgxPslkRGd
zN/gshTTlB1g2MX4DE1uJ6kOUiRsMszi6z4g6GdeFIgK8bjQF6E/QQa9v0lnSeNNCDEMxLNKq4Or
JBoGBm4mbI6LnJdxU6/Uw0SyJPIhDsOOtwQFVoxl585oMSVJiB4wnZ3nmexrSh7Up3KFgEvQaMS5
o18Q1EQPi6OIheHzEtBPn40PosFhjeYQGYkYShFBx5KrDrjIJa+mklmI//mZznIyNfDmM282K87y
mSnvk7BZ8HH0n2LTYM/B56/PVcSjDDsrOMIv+1xvaM9wrqZRtQIf4OboHl+LWig3hNJEmkWV+8hN
irh7wFDXqdOPcjn1GvuD7smqongWSzNHE5mTNUd6GupmBOReIMQpbO4f67voGqbMMLHoTZnTze6u
J330hZVSs1iaJ3kV2OgJJysqFnrDttjuBVuidPNV4kghdk4z2qSb9pzclEOze4sxD9WGbZTuEM+N
zcg6PfzpV4PnKeQgNjpU53r3QOpanWE0W+ms5K20khGwKSsjPQr+Op/lcaMFwe0YlkUAe11iLQMJ
70h3v1xdjrE7Wk8OY7pLpVg9NjRBejy2l6AErluGgp8xsJ40hHb/KbuR2TJ51fyaFhiHfVYEKAQ2
/ZFZYHxlkd2JI/+S7BjEEMqakJ5bwbckc4En+s26GH9yn+KbYp7Ym1LQ5IlLt5M2CzFEdgLn0FIX
CYoJl8SfHRoB9LB5t4w/RRXxgxB0OEzfYc+1eflKMHyri/JW38Z0A0zFfi8ugpdsv7wrDE/zJtGe
oFGrug+s5svu4xHILFFvphwGBw7ZytZ0Goi25af1R1Zib8I9HX3QnuGtBVF196EQubkgSIg4GzBN
9PJIPcCNbNWRPUHs9Su+VYzyYznMJ59DucmW1ZI8axdn8xXaMXdifB4lp4nzPZgh6eMo5Pl90qH9
1DYjikuL4LXjS7caSOcHlPPKmu9vFtjMcM+yfvGccxg76cHopPEm6+Zo5EqEdehCXy4CfAaZRIKY
9aiiFlZW2hM8yWROGITmNagLNkJpN5q66sNSWpIhOB2oW+Ka1hc3nd+RinTzGh2Jwdmfs7NY055T
4qJ8ecQgvVyl9PxBnOtUhNwbYgmtj9T8PPOYMxD8MOYZNDL1VgAJrRyNR4IF4mawOY9WCjsBtcyh
ofKtObtZJGFY9OkiNpgdjyhnTMlH+GzyTUYHg0EdL7LPMavLb71djMwModPbV2c0XxFNuwVmCjxx
P9oPKxVD7unMp9dC4iKV+Aixu+BEaiusgKE2pxM2cK6fbZBZFAGr4haa+CHXANNxJkwoTIkzsUsq
YOK5eU0mmxmRDPmqu2z6pRjni3yfLrLbTjTT11VzfUbbclh7z2JRx+eM8/I9dRozGPMCE/T9OqgE
9S1yDiNUY6yyP5lK6wMgRTuDtQIRn0M7VcHA6N5huJazC/5Oyq9qWFOfqqTeceJ5uao9fofyz8i/
76b2mDZvkDXXji4TAH3q2xjXI4gq+CcFhF4VzoJukog3XXVD8MK9XFjKWUtXFL2jFRDcByTPKVAY
8WwQMYw5Y6yT/uU38saoOLkL7xMvS8ml/KIr4HDjuANLKqXRSpyzJZ8pBXk3XNfLQvEM2RZF1A6n
Oi6baD/a8PlKCl3598H7ejmzWCfQJcrPZAC8XTlVZS7FCZOG1jCjYRNe2SCOjx19dqSUrPX649T2
frGbastRYz7qWUVmIeVY4ba8gojajzH/j18CPsQpejCkovMxoUAsXQruX4Na8LEcGxjlc9Gnyn3m
TeIwMqE7ucAvv23XE7/HMJPbHHgTH/DuqsBQIDGeWOSU/24JDqawdhnlrZhdAzlbKKuJeZJ+k63E
noUVnJcCGhexyPXXm8HSNice8YB4DXofVDcS7u7LPqxddUnLxlFjtz82Iu8M9y2GGPwIQnkeGh8D
/vug/pb3L9YHLPP2JrFKXDYAXBrsWdFqfHx5CdiJCgORC548dzo2pD3Fllh1RINUDotbvxrtINhg
oRl2ESfvORCBygIoJOho+j6yD+Pb5UZDYNlAphuvJwLJVPnZDHrCfrSd3wZ74kYGs+bpxaxF+7AO
4jUOKuBilz8cvhziWIR4LeYqSyH8dN0eNgN6yD54BQyycashaObsoaHMhj/YzhHQoxOCRrYwIGcs
4126ms7KU7UVWVxY/VG/6fs/6lR0idTkZLuj5+K3xLzRRDE5+VZGvQXO5Q+bx8YGWIgauqCwRMi6
Zkbh9S4NuIupflZ2RReBKrcI4AaxPfMDqE14Mo6t8BjfreEab8UsnlKWU5kMNk2UalBjyi+xgDBu
t7UMuutlRc/OvkLXf8wFXb0Q6EFbNg8j6zbaajSEkg/ME9y+mfaytTMonI/s2ga0SvY0FwTyAS45
gCvy62YxoM/6Uw6KmeiGCfYzeH+Fj3aJg2F7F71Mzq8X7Ow9fmE6DzGH/ovJGMJ+bjDPsj2Rmjai
ebhJKoSKI7LJSZ2i9PYmrJNcuKl5EzBC3h3rBaqb3FrSneYjYC8TVweO5lGJEQYIWj4WEmPUCiVm
KmiACAxEuFOmLTng2tgkNdAWXee+f7SxiRpcVA6kJnl8fwJpeE/zr8hVRlYnZHk1B/7qWK7ohQX3
7R9hKUW09z4LCt3FPOREqtGvZuS3jBx4Qnct0NnVoBFj0nsQ8X6mik+tbs9WeUaHGsPrnUZCa0wJ
tWKXnYavsTmQaIZwoA4yFl+hT6Zdi5eQ55B3l5PBouPdRlCiWu+UdglbHTVXxpgC+ATIp1sHXJY+
NpKHnQFZb/Aug6Xd8KyBfrmvMzpboUFjHLFuOHKfcIR5muEkgA+kVX3FvvX+uPu0l6EUgG9FuHil
Nnk52fYxm7iYwGVz+DyBWmD3q33FnE+YR5r4DUXJpUV2jQGRnhKB1/zmaI0VCYapuCWo2TxkfxxC
Tr/0YumVehCaBXpEhGbTGaEQvHII1J11y6/7lQiJMnd0lc3jdD7mEXZOIRfDOlCkn9GvHoT0mBa/
8D+CKyGABpV0sYEaxh+8S3Jg7qEQxo1+5TviPZKrkGeKl7T/kBagAD5e15BcgfPkMKXnaOxEmg2f
GrIVmZacbzC3g+XiQCMow6gckG/Sk+QAS1+t/n0Eftj/klBEO2YqnEJISS1a5yhoNjO8uZx1Qwob
wAjO+nE9AptHL79tQpbv6Iej67K8vWkk0Rb61M66d/0tj88vKRBRS09XOpUkvYkiJvoWNxOup4no
libDuKGcx20u7Vkq4XjS5LCfIF4aUuMEDpCnNGO1ys7j2H1xuquWuT2ZxVxtELF0kn60NQ8T7Rs3
pLcJBJM2JQ0kIeCfftcRxdzlhOuyt2SSBXmnib59zfrZvUbY36MidcRFf1wZ8ZjyARtz6U8YlfAE
ol6xOzgPV5UhnXX/FccbGdV+NrvRn2O9ea1JURnjtxVaKHLULdoam878mC6iX6YLyHREeqdb/FAD
oUYqFjToaKgt7o7IF6vn3ZR4Ix4Je0qMsnfxKzyS7kDrRRId5Wx5EHF0OqdIp7HVnbqnjFjEb/v9
AMUlcxRxK5lG7Inx4i6bjQsTUfbUHuiwMJayGJFtCxc1Cn0IFKvbhr8gWabZI9JWOYYNCHpEeonC
egaLhmKntbO3BVbi1/Bk2mBsuC69LZuN9LniK5rdYzuBQ9NEbDksVUdpIkKy3UswDoaW1vfk1rrD
quJkoNABtDMSyA6EQ9Kc2L7dMeGxwajcqJ8T1I7XVPaNTwLnmqDfkYYpFN0NxcnibulfLa7olAp0
igyEMKeMOc2GOQJd6ovZLt8B7SwVfHDBqvqmk8XPwUSUigTZuUGeEKDS54auZgvB0Z2uITWvxNGD
5ClEMzMU/pWv8NSR7nV6osg5D/yhGmR6HCwnqIJsOsrbadZQb5l0EqvGGmss4R6cshn3iY5uRyAA
eS+ssxfzRAYcMZUqT3R9HDi5PngDhKiLVhWl/GoUMKEFNIRmnZFEnuND1KzDmJfe6YJs2zvTlSyv
G15Ti31/hJN0wZ+xUn/iFfhbkcogYhzF9I12LLqjsSN5ggM7r4QhCnMfKeJMVQZPI4nkOD5Pzu/M
VZY91JrFlAOiZeBLbQP0YbArBjcNVA6hnFSZ/c/u5BCju4X7ep3OeUQW6vm+jL7HtyWwQZaV030r
3ClsqSK65ppdB4HV1eEO35C1rEq7PXUuizvNDL7anuTXpcAbpas7hx7Gidh9fqDGmfIW+Bp4X8zg
vB0PvKKcYb2qo58kH9tZSeucUeFlJoXpHnky8wL9R9B37tfOxf9Gag+uOSbw9xWAKWIx7ctNtWig
lvs6FkGJv8qKSLqjhvZsg4WC5fOjAvDZncf0DYP+u9k9icLY9ExtxrYI5U5Ij2aogh7Kv5C+lgH7
QRcjaBDyiaf7IWCkUzbNT66wDMGZddgeb1Sz9PHpWEBc9QyfV1IGzLEW1YJNBDPqAgyjN7ww3P+f
zFo6S+jxcnqABmF4r18w/RwqZIZ+l9OL5RbF2fkOmzfFOD+Zi0hRGkzstlOR7ohy1iZw7rKVTi/I
BZvXot1hqX/z8BAwhxiIo333LfpyKkpG7UaYIw+JzA1lgZt1doHo0SrgJvP6T9ZEd7kwtFIv/yl2
nLYSlx5ydOb0/vVCjDGqPXSM19gkKdn908UJRZRYyxluLa8NPqEWu4CQPYKi+Y0ikFzgqVMrm8n0
uHzcvQ/7TUUlWNwPN2FjAQHECdqO6yDaU4NNIcf4KD8k83XGyI/JuyHl3BGrp4gngcqCs4GDmtB3
fELD0+nfvBjBEcxRWwYIgfWrXbzXg9eztJ81k47II2CESHAJesb3j0jjBSPDSMqrzhUTaXgHi0fn
cG84Axm/2rVeRzyjlOXGd2al+IuxjGDEper4EHAa1S6Y34ZfI04rEjfT7SmdeXcerPvEgmbUmbZK
WCrsJd4ihMIHZm7trXPVMP6mX8+8aKl6lGJMPeCQfwpnPI8XEBFGnJ7yndKC+m78VmLpILaRQOLO
8qgiTOxcP+xiHNK4+UAQBL+Uq0REIupu9H+zYlG1hLYU9aqrIZTd55Pt86gsVIHqvh96eYYVek0n
l4D5+bNhpkzWpl3EzKMql/C6+NpwOKY14F2utKdxrQT6rrqRK7fKrxHCkIdLtYlQhzRnC3HHwyUJ
+05gt3TWWZx2ZPQImwD/AEUwG6VPfYOKx3wG69t+8juy8/ArZsBN6CZ6PPPMOAB2O4U2s/gRjAQG
m6LyluacMmrrm1Go+wR2+92JId1iZL++iaPFNQaUKybVgJgPs84sINhfSrnuaQJrdiP5ImSGbW1/
KKwZ+/ojSOGMjpHMzvNw5COeQHDGCk+HLj5HG3pCO6It3XLwpK2+bR/Eacc/Rk6GHlBlRlusn4we
IhNbUbeoTjSo2PrgDxEL+kIqRbGnmyUnUK5igBipXbKHg9RLPtVvfZ0SBicGi8acWS5HOMavgdAP
nOXllNeV8oX2ReXJTB1p5ih0dJOXw2RirmNoZ1Ehoc+OAXqRtwN6wUsFZNdUVbOLzGFzD2CkrhVe
ljlniPpYoyLrfLELlDTl8R0x8swKNwGL8kDTYg6AIziDCop0bhOtfS02mbneci/j83RdS8x/mKA6
OmdiOx9xzkg2vzSTvqRv0FXoVecw/ERGpfAZkx9M32wt5tXZTQuYqMH2/6Ty4E3g+Anpwh97AnYb
+QOA9QiT4+JbgvBTnuJTtkQtSUknjnzTFNDKc3dx7qzdM5HjwQnnVPv9aXQaMaDPcHczPOrXRAVj
ABTMfA4wyDmUwc5EfqKYegmBTWGWt+Uu8RTsIE6y0APl7r5gSukE4iYbDk0/+pqh4Yu/Z38Tbx8H
/zC3FbvaOus98YV71vTXF7nXZ0ycJGdEXjF2nV1/gpbAPkMO1aoiWSGk7cCSxYrmRtAUnkgqBHpv
Yj4ByNLsrHjlJ9AKIyL3snkFUaWxgerMlZ3BK8HMprm7PGb4B4N3mKRsMnQ4OR9NzDsiMLtzEWCi
GiKVNZqDaGBaskim1Jyy+tG5NMJhtCMlv3jylBOMrlCdwVxfVkzNkl/VA9V3p4FRoSN/oKkyC6Iw
R2Eyo5kX2f+PozNbVhVb1vATEYEIiLf0nYh9c2PYTEEUGxBEn359Y0WcfaKqdu25nDjIkfl3uRyY
J1yoa+E4Wj563vIGmCiSgYWkluGfy4iN4rdEY8sfXzV6+TI6nR+zszoqzyV9jwfvFz9SAVmgKGYY
GercRLfkv9KG1Zvs/l1wK6EUIpDN7rHZ40VOL8Ru/wKfVJkxqM2q5lcWhqjflPgt8UFpcekrU6Od
iETC1op/hrXA5zeTaCxmYk0ArfAf7f1ih2TZ1FDLMppk9omowpj68I1ObDNlzSgzgUv2EloBc3A4
oCJb944IshpuabPHBdwXLD2nFBHC20a4INfTPrcY3Td+Q6GaDyH19dwystGz8Z7gJuhUEDsNiLAA
fQm1mQqyKBY6fJG94sBrWEzudoQQV0F9Xk4W3wExSJY8hObOp0OBTSHOgIIkaNNcMJgSPmUv4LaX
7+Ei/64IGnmCahVGwM9AQNRKbq9V3Yrd7yzx5KzdtvTzuhUMLc6T0824ygBixcIZMkKDu2f/XMXR
IoaVqzNSgT6WH3ONFc2qNpfwujhgpSMpHJowjHxeE+vsk+zE8+Fzc590IEekiS1BAgqoMlKlE5EL
eiakkhXaPPSvXQN9EOdL8fqu9le3z8oHLjkmMlvjTXNqdBhPjzAhAEZ2QWOFw9aw7rm1w+DNYCTz
kuXmCXIx0oJemiGDRCMPD/Ux60gdsaOZkEA2KgP9I6mgzs2AJfTjc8kPZrvA23ALduHtbMC/UX9U
VnZJmRV52B8zxAdB+AXbV9mzsOh4eA7oA79tfnXwJZJaSpX0nwcl1Rv/wpD68hX2Ltw5Cb1JVQR1
sfixN43ooatg6GZfzVVDNC4f62nPsL45bNJQaaGKcOco08v5w+738SC+Gi471fGfQ6mhIiEVhnTp
EbQTmS6QAxBGE4bAzV9O2lHm/MUbAaBd3XY0BOxZnEW+Eg+rOurw9e7rYDSuduIaHhLWAsW2JOgp
WdN1PCfnhcLheZGg0hcsOETUjof6BPhrN/rkHnyXl2RCeiqbqujfQWQEa87AT6bShQmejejgbxdm
j2QYvFBHIUNhNbExHZwyOzneVhktLULkJAuOF8JWPkxFsI8/woXlRbP5noZqVK8f8Y1AZnoqtiwx
7EwIHgnuvND6Gh1Lxeerlr2pwKF0Wkg0TP4AgAtgMn0cRLwwM0gwIKbHvQSGGerJSfRQBmwN7cjQ
/AxcXk0h4II3Yuj9TN6uMjmfi+TuE2HPZlqOYJi25u+gQcjkqxdF98L+ad4FiZDSO7ZWLiAf1/jJ
AKLQvMuEAF8XzpQBs4fdTXEbas1mAUydrQYsXHl6oiSxIoIixekFwTlCSFal18dzQP6rth6wVQ/b
KQ0eegRLAoMLa1zBseZlAZJR88HKhQcBVQgiXut836y7m80jz0hQy9J8+nG7byD2Uuu0dCLkivBU
piA0Ddv3iqXVeDNuVDjl1MlORTAJ7yScTkLwLAAgvh6RTs7+23x/mdPaMyRAgaAXsrHNUvcait4w
fuGIK8x+IMXSCZnSw6/9Dztn5WnG72lgJQUqXKkr+mWBViLgvPE4NSfHgDoielnIpkm38ZClTVBr
LrU7d04/7IhcGcuoaahsVtkPRY9Gy2V3BGx6mc93FQjenxYbJsclTK2h/VfX6rhIxP3yOg68vjec
DEbYk9NmlOOhR0m2qP+kaRaiCGclYY7fhteYeclkMKXX/51x94C/vH09bsDyfnuet1VmaFSUoVeQ
M84tyxcWaOjOueeFA5C4QN5asWAesOo/cDVQgTxAgREvyZPHOVfMG+KGmxAVYnVdSnOBMeKt4sjS
J928jtP3cEXLlHH6/iNiTkHdp2sUDJs8JRpG6HXj6xAoB7uuVf3trKgif6SXiaRfCzsOnZq1ZBnD
vqVj1XLaM3Z44y43kd98zF+5l73hDPUaocbLeyymWH36oo+FW4ZVpp3BWoUs6jRg0ogkJF86uQ5A
xf8/Ako/Lj0RiX819WS9HUZ1kvn9nVlmdJ5PjMVs5CnIp8qdWhjZyDK8TCUpzG6+QfRf8lqOvoIq
oLu7R+ARiJ89zHpWGxLA6PeTLHaRTi+lCOX9mIhWZKMM8TAI0/dG/Bq76EasJPtyxaxKQQDs1uiG
k2sqTcB5Z0sKT9+5nDRrQDgli5bCFpabojnEBQOVJKgC1Iwc1kBECKHO2aXsoW3C/+nmUc2DA6k3
z7sDrkCeJ45GAWzCMviCGywTDTSE7xQj33D8DbWjwdD5M/+oNBWoNs4i0v60gT/kBSzt5md1PIja
lXtec/dYi8uY2zz+NC7LM/3V4NhHd5gWSfP/reY76iRHGtj8cohgKfMF793PIgsAWQUitv6pjsCT
AYOf5j6z5eQVafZuq1VBgV0bMYTzeS0bEqWfqXzO57QMDfWLlifozu0zhdKQvIct5IVcrk4v1Gfv
822fqRZ9L0gAoYblGL4+7X/I3BBsX7X+TqWAMCLIQpGHLfbSsPdzWcwHPZu+hrtRxtzY2dKRiNfa
uSZF5j0k54H4rcJNhWfOVGm31ipsgXkiFdelC+mIeKdTtHGCwG8j8XvGfP4yGXDk8QZwR74IadNr
FE6s4DrJ416ogkED2EO4PDbfmJ9rntRRg1wL1pboa6KmkHHFb7dzf6ReHhVeF6bpmytShl/OaUYY
H6nYzt3ct56YoAFYUaYaCx2JmeaJ3DM+KBhYnjS5/Qr2XAZWb0YwtpgGagjSJdZmAZ1cVve1gcB5
otlP9ol4aObYceDSP93OJbJb3r4lIi8CQ5GP3EEZWQ84koepTKaTHIJtkVdof3H+g5wBWO7iFdPG
eC/Sk4TDkveQnl23L2JjB38tQhL7o6dfEKTBDBDqrH0GG4RlpXTB8sOv6IgG7q426qzVk0JBagr7
juz6Afc6+HiAv/eCzfH1Id9mZFZDV77//5esmwLMQk95P9Fvord5wiJOpKhAk0Yy/+gW9aZGTHoo
1OmY5uaHFgOlMNKpvjMs/ffdR4DUgkUUUQF2TFWiAvGicmu2BEj4D1g9RK12GaOqkJYatdThwfxf
RLP6YmRJe9ABfDoSSblNiVULEAP3QqAzp9sK/OFBROuA3DQZ4HfI7Dw3YqErC9CMQ/cQRwNZaA8R
wQGjzS6kHeeJMn6ej5e//lR0ENmT2E+zAf4KuX6wjJIUDhXF2S9Q95Bue4NJ/ARozcKk6BCXW2Vt
F0yjeqCw3K0z+/BekfCq9wmNzBHFFP59em0twUOGn/VgRPro/CG2epdcv38VDeGhA/dnrKdAfszH
WDmwtZKcoV58p7TDbmN7GvPdOrfTlfHyE3+3WNyQfwwwm95cUnbMzX0qeqSnDxSzBaFOf1FuH6/k
/BeRIE2I9GMlMe9C45Kr7N5gq1toUzASIl+QKmK1dCCb68wjALuBPsF1wBJDMGoHwPCj4BB9oHGV
YUR/zuCVAtLjhjjffqaKRhZW1/7iLBq/QWRNlNc9B5HWEwnMDOmu7v8AFsYEnyODQP14YekT5Ni4
gKu2VV4VRwzSCs2DWBjTXZ0r+nEuKT1hzTWtADcJmSU9Lmx9eQ1lgBPWhsLUKmEby0uV2SkRuQod
3oeLgVE0vM1JeVwQT+J/V+hcOcTxN5RmVfxKcubQqMd+H8AHLqyvp4y0VKZsv/8qGJQHaO4Uqnr6
IBo9Wz9QfqgTFbzxdmOzY2+fZSAJ3CfMeGHuffhYVVCRqrRR1PmwQeAHlGr1US6iILlGT9RGp9s4
x4eHVgmlaiAibvBfutjQMPCBU5WRPv0yQvCO8WN+3pOrjTM4M7hoZ8Ple1Ha7fQFA7GbGomavPyK
hrkWkEqQT9A7//4Utu/5Z4TztAxVTJhlCkAobJHHW7q7O+qepSrV269S5Iom7t72v8+uwivDTjcw
RuLOuDFLv7pOByrqT+urzwpMz2iWnnF29bTVWK5xOINyMqbTQQD6CLjyu6jhzTmwISmQLjgtXIWv
IfolGOSFkRzHkw9xgXzmYb7X5VIaM+XeY5GsW0KMocE86lSXDwFYIKaszOkx/LAMjn6Pkfv4o2t/
0PqiN7P3YjpXfN2HO3OVY8Zm9HNOHot6uDyYIoBYCCFDHSn5Hy3UNvfFddyDMPYyLq4r7bZXXzxl
dgkETHCBawGe/zDXecjHoTJYcEaGOzisLdEJcRc/zW6k+FeJf4LgnMuYFlFPNRbP8T7NcxKTWetT
ptnAA9/qL35/zxEZjrbiyWcRBl6k7wBC9j7P6GmK6Wffjlny4+qIc4b+gMP2/sJosJBlVOFn4U34
zgQUcHEx9KLqJZXvmOHgPFNZaD4qFsZItuqTVZIOuBwDphDBr7xYjTrksbQLpJcoplECMC56rG8i
4L+lz+qLJ8kOVYsJsWbb+hGkUkfS/JmAgEXIg0cVRMUt6X8payAmfCL0iHPe5kBWvbz1czJxZ/0x
UMPnvDzJxA7K28ZHHMN1/GHoJkqIY+kSL618MEJOqDzccGuB/2qTklUS3G8AuiB8TDnDgPzxSYkF
mvUjG8OON6R2IDuBXp2h8qKpYiokz3M55J8iqbBn0MJMfvxjIfgRVM7TLk1ghxK7FJS13SbCA2l+
oKxfdqL7Fgs54gRDUMDvIzhoOn+wiaBwTlzl6ABC1FlwGz2rnbCjkj8YbiP9sqKDvpRuFS2QWcVv
ulSJPiEjzxa42VnKEDKz9tgi0aCKYN9ZPtdPpBlDkE4re1mNZsLRtSwDQfk807dF8Fs/HIKHCqvm
Akr/p6nz35urTe6LWxoHE6zB9qIsyUL774FonTJ+40uyVe4hcVWHpDd5Bk7EFmzv6jE99MBwzH38
glxIWS5oroZWMUsZldOHt8IMbb1QVA0dONAj2cLoUD/u0DKAWSDqLTl6TgyYfiwr+K0YgYSqhM0k
N2dmWEwXQ3rEaiQ0m0JgnDFyKR7C2s0LERsx3P4EzTFDQXusaG94TGOG9fB+HLLvW3ck3M4ndfou
zOuqS5/rF/YkexBcxq+x9qdzKlGNLS8x25nYr7TA3sU9/OjYmjLkOhYLBd6A0SzdZBW7d0VAHmen
kiMA74E0iZeB0TnyYnDlCK0ERxz9khANDJkbhcBdaINJBQiMcWM7yEkoSBpqoh+SF+FSoSS6AGXe
fcEbQJgx9WguxRd38b91EvXAAPkFf2b72F2oqsy0M2n1zlAr0CsXFLCPVJyUnSXGbbrpQNvgp4lv
8TNmJNPGA2q9vhTbdiQ8VGu0gJVbjJaN0+yHRzgI2RvMgOzQY8Jds7iYubM1aTSH4587xBp1dknD
mLxx4JKeZ39ZfqN42erl0/sdxBpkKlPYv1lEkqeqNzzyMrD3LWOLFTuuAvlUigQhGIgvMa/kk2G6
YOdYNWdWkqxL9J5ffuYVIBb9Arun8b0gmU0I1/6aax8XG4fq6yZoiLHDs2KOi/k1Lkqzmb8vYrkY
Z4Ff5PJzKuBN3LK6e83c24k1MQ9WhuimzP9BxulCzk/kNjW4IRrMsOrDwH6JIP3Dck1WLhYrscGB
oXVg0pbANTODq1sOGYYF9k9EICrO9bCbPlYiU1rMC1K8S7C5oG1DjOB0E4ZfDgyIMA90rM8kTJA9
bKAvdC98Nz3hDO3C/FBxflgHMcEHBBgqezJiSCS3nM/K/ZIndwI5gyu4JXvQrpXhdCkfFsWhZAQQ
X88TIhoFetThFnObNI+ovyD5/l7z6PreLKBBLwAorrJfq78lJ3mecocC2QTtqgXR4/er/ssrcSWj
4Rgyi03vhjUkeC0X0xl/MuyCMPAhOhUSNIUVbC/ASurvICDY+KKbl4ulnoEz7cfSp2Ixx2NuOy/e
kPVuEwhQrkhQCbIAh76yEzcG5JkNf3zOkFGtvkGHwpObY/reayEtIVmUFx9TTr4LmLeHtV1mIlVO
ItO8i0qgm9dcHi6umsNWrUYETNUndErMTLS6OLhK+IQPY+aRmh9/AMUG4TdmUA4b0KSNUgNiEGjG
XXp3OkLL4PB+PL4AGTwbyF5zHSchWmUWsqb9Sd/rERjeeq+5sVZdlqk5n4nuCDFZL/hgkbt5XHXE
OIm7iXU66P6AjnHGu9jisIDuxv3zz6H4yUxdtIcwJwVBWBhhieC+rt/ehRqXMBwxDxLJzrMWOqDG
+dlLfn7UjsQWNCwjLE1XuVmx7qgerKCEAD+uPBAZ/nv3hvKnMFOyOnzkaVQ7mTvcLKesjAq4SAc9
U9wKF5wIAGJQcwx42MSTLpbp2IVF9sOBkr0dqhe2kvHKobpySmHu4B34WsJ1gJ8c54ewHpBIQfJQ
7r2Sfu1fO1tFOYaJIPMYaf/rX1/88QwCIZeDpyJ+x50DkIMyJKTaTy4pGJe6xi3HDgLFvXM+y7Rl
UF4OPUbe6ufsFLs32q1q6iy8pVhKiJxi/iKLCukI/DufTTLYiqyM6qjxUSjRsG5LdEV1lI2L7UAw
U4BxHM9qgeQP3I47mK+ttmQeDpTWjCY6ojT7jYM1QegbsjMQ3sAGEcFsxdc6wFnIu0VzXOCsJkRO
n+hk8rWA0xL16CJbhHwl7/lt3if0K6exSQbrx7RDGvM+EfC8ZgUzXe/ONRDso7xYGmxAZIuKUpNp
KVNwWOPBV11lQd6ZROTr3CrbZswSKZdCQpVo9xJQbrLD0VYtMhxOfM9gbx4KA+Z4BmHoEzTpJHMa
SOza6WCZa/M7QgjnPy0BRvGmI3wAm0KKYiGjJXENBFw0oUc5bKzZgkgLBTPWzX/NIBqB8UTCV5Vk
82La7tXMu/PNijcdGtcb2Dd6DGaW+xyLtWWQHfalXv9s+T/kIb5kDimFAWwM2S+1WQWglfuWlFu4
RAkeZG5XTFyUKlhRMKlDoFMBzd3YGzOR2BX9QWgquUB0tP1MOVCndv73pM/tWEf4nbViMTEeIHZI
IOrekhcdKHBuLmosboREwcQs+gnYVJ83Es1di8w5NeyjcOU1K6Fco4fLo85jzTXlo6MWZqe3I4bn
TYjuF3I+FfQQklkeBZlH9gcgmtb3Fe0SRp1qUYCkE6ozp99AUcKCkajAOCJEoCLx/H5IxWxeTWQ7
eYO3A74svhFmtc7kG+GC8N7eh6WwUrgyTogQPyq3GJ32+I8JHe8+9QpWCRiftW42Wkb6ppwb5YGU
BRHGCOgM+NhDHOHTNgp6A8VtTENJD4BoMuJyXww3sObeGaM4pIOFjNkhPJNPOVfJt+L6prG/zd/z
B1G/e+HxVWJ6WCQb/IhFE2D+MXveA4zxdy7tE5fi93/6P9+wWJvQCYKATacwCL19xddF0RpYFWnX
xNqJS6NIktlEmKaFiUc26b52o99RxAN3IzpCQvvN3zhnXkEuFvNQeZqZ0KOSeM7R4zJosL2ovoEn
m5+7QnVTANt73/U18zICLns2pklpISHMaexq3w8HkEQwfEw56EKtVcumUG4UCxFFnMeD+AFPRLvb
Q+3CeXDBcuct+q45TaP14mB+rQd1xdbQnEG38m/BhflPOqpzWTp5+1+MARniK4hwwGINLrQ3NZZq
PeqfeicdXcOCr3PB70YOKAyfIBhqXLRgQFB1oy8onGA1cPpqiC3Ym8Lz5Bzg3qLT74NtI8kNi1HH
krLkuzKmnCtR2DXaNo4sdENli4DO31iZKFOA4QWyClx2lYtDQ3idH2gMABSZxQ2IfqQFAgsX4DUm
kSJoz4qZ5LxFO+E24ExCTgklR+/N4MBy5Bc7czFS87StE8Q6ZFXhawsJhHYz9G579Yi9l0mtlQg3
lyPBz7f7is3YSesp9Dt4T3onZSRPBJAGW862czipCJEDxqvwGRb+B9nNYPtd10CMBP13rmiH7oT5
g1VPJAakIng4BD4536nKbcSXssOW2a0rlydwfjGATNBaED/C4iY5gHMKahgFxg1sTXC7xxwxHcnr
WPHBtzkBgCsPk3/FoLma30NcBazzlQnUMrN4MBKrTTkb8DVoHRhO7z7DZHgWeNr/AziYXOb8j0Ff
cTp37CLMQTeY2tiTwv4rxiRLi4lLiK7Be/l8Wdf4Ft3ZXdV4V82cT3+d88lQvV28+kEcyRdifdyP
51PP6cjG6GjvBFR5mRWOik8cfwTmj5C+AvXHIGQDOYZlbeLsOV/TH0uNQAuoKdqECiKEICKHmhQW
ovTfOrUi3z4tYX4KNk1ajxtWW/Q9g8ek+2XaJ7JpC9gaiy14D8TGskvvWdK6j4e0eIaJ0EwUD4l5
w24eEerMlvWC8piwzxyMco4npjw/42dwSXbskoTmNXtJwcg4uo7ElpHqdDtVGEjS31ryEQutvqsa
WzJIrisOrbHtDc0a+mvLvsuCLVuENrOV6FHaOjabEXIaBgNuZM2GDOLOQHwL6oMWg9FHDqt1tnoi
jeM1ZTc7a+dyl+k9RFTg7O5oIkHrYtb/hogO0A791Uj7kItD2rCHBqUuLLpAoRSh4y6SH5X+t/39
ERfG3fRgJMZYQcYg5OkMQuGMpBclzY4jKID0ISTEkaxj2uQpp3EktmEJNTi0Mah9f4xTfP7l9iBz
3BFUNQkUKIsFuC5HjPx43SDvzqAGtJl81+5gAtxJl5pq/CD0fWzDaXkDhZaYzkOgJ8EX0r4N+SAe
599wmFKd3ZQIjdarsEjdLS3I3JLDL9ps7kf2pSKooAdHwAi0L3Rzu+TiykLQUMa/ScMhokihcQZV
htoM5JRENVBsunG2VyAl6ASkzeOO6bQm/a+lHA1W12/eoaBUCTTkxsZ3sxl4aPOjZDcTejYjYgWF
QNqJhCHaRSRklGgSDLquiYF/Xpv92Jwz9Oj/CXIcENgyg/iBQHrxuLmpvT17GjnNiTTt4Bx+9NoI
8gngEGAH2kMIISYMWoyJukJRzv+Sm+E+0RafgNcMiy4LgD9+uWLSg6C7jyAQA/A2jgwVF4Tu675z
nkq7Uac6bndxz/MWIxRlRxpjB2BUnbZeQaq1dILVSvGNUvI4PT3rhUIFqeUK6YRTb5RT74sWRTjs
B0SpECfDKw7ooaf9FQI7HxTRUdIcIPT9QgOiB0cAdVQPPBAiCWhg7tZv8eWQntVYwGRsg5g2EQIL
IXfRmIgp0ZymZX+NRDJg8S9/K3AVtljAFWPmFKuiuG8wcjy5M0uqE+1pdDmwmAbhDNZGxgv+usaT
/p2oI3qV6OGewQCsK0EJiHcWDBf7AV8rj+yOR9443hOC1ljGpE37o7ezr0bcfZJ5QguDZdzWYPfC
7LQRPLARIYrW51lwCV4xW7gRinHSF4qQqyAm0AIqZxGTVAX5ehj9zJfJ94GBx+YPpY9cnEG0wnsF
wPLA8qVOO2JDxGYd/UBzJiR+ocTusn7yTW+RIHgXmzIGLUTHRaUCGBESeZhHQUOLUVSBLJJhVN7h
a/0L4dZXGj3Sx1ITvj8bkz/4VBOhlnZ+M3WLnXO3LZdsv8ztcn8LhG/vPifu2yY20tE93nyuxP0C
h1akRvkVROp48YY7S52jFsPw40qIf0yvtIjts9IaZo81L/YGahuTwOKJjuGvC1uE6IT/QHnCZRCl
tfrxWXf2txCrBKzvEcT1zRTGySx6bE96UZqYPwDNmk1vYsw4zXLmVctrTHMQ3BZfVpZrzkoYjQsW
Y9TI3cXYstcR9NvGqVj1oIK0ZJggbcO2i2B3yGam356J1NPTywg6KM4WJbQX1QGODPHa06miy4hz
uSD9m/WGOdjGBK3DmHth/4mFDJlV6yspRppAE5QBzcrxZf1OekAqFDKayegGPz2+LneTNt6FD7zW
u1ETFhIWso8/kDjonIPpw22s6x5nIYde2BjxjzHNoghD04UxJbiPnqH4AN/jm+/uYu44qvRm1wtG
o8LBo7fsvBohjKBiEWQnGg3rWLWvi2xRkQ5pqzM5rXrsKhRCjG6JoGPZbO6g5ghNnNYQfnZb7dus
ARxOnwdup6sniHXswMQZQhRVEZEbCu9ujLIPhcrFaqgIm08A9II+erOXxe1oQ7hy0fL+Ydvkwbg9
YsssfQWsY2Voat7WW5QrrDUAg6TSIrCLyagov4y6jkzfOS7mSGBR5Kzphl4/WHYKGMqsUfv33D5R
cO0W8kSe9EXg/bhA6gBERbHB6D8BwM9ckaN1Q6w8ISRpq4zO3HkmN9Jd7N7yFC/ncsJFYpUuveEc
5MXlia93lENUCfgOgg/MbjvRdrkp7yLFcBHmA/QR4cX1gV6FilFG/2URKX/DtYst472G2OfnZi6R
X6WQkDYR2d28yDdHJOKgzMMxhOTFAqOiHxI+vee22yqcWtErCpu8uM162CdzBCGM8NQliLrnm7Bo
RZTC8Q2bao3s2q33/fV1aUyMEeTrD6sL6qJ4MEd1dL0E9OWgmihWM9gh2PchU0g9r8Aqq29468wv
KUMdJaa/oD/HF6nEjDsuXUb0WcG8AIwjqxF3JYuHnHbR/v20pNg2hvm8pSU+Rs0ahszFkJorHUb/
G4mP/Y0bsOkprLoNwswtmuhqoEQ6txlnc8ULAtk+a1uRwYbHtFsA3ooDL/JlRHUFxWKsMOzmG1E3
rsEXRpld6twZpBXDI96mGr8UbQO1bP9DiOU2tr6mlgkjVzmvnPysYRHU4UNE1X3NWbRl49wQDQF1
n8cNYh4yLmIhW3wpjR8GWJ8jfN6A5nK7LW4Jc8fFhjzgmPPZEH5W4SuFFxITBU5xNLdQmMzY7SJM
hhjMktmAalmZ15TUmxvijpvgN3dMWj/7/MWsOTDHpVNfUxIiHPY3VqlO7OCeC534tese9EidtMd+
z8RrDKUpeIeHU54prA4I9ADgcwXlF2BmnAz2zYnp30K3Ye05HyA9CK8Ix5X+WkY9IEPUdx5RxEAO
hIPR+z9uEBfsGEkg+Rjh04DQaOt37M/khDcJVw3BS8hhr2uSsASMxxDr1CPMIf6Tpa6uBsFPNXgM
wdeHGZvH6P5OK/4fpSyzVaYmcFMYBK8PZsx64mKLpI8xK+fmqEMjub7Iz4GqRAlytq+HwpM6sev6
fo12t8nzRpVTnGL7wfnxJM47w2HhPf+u9Qp+EzE1NVReCcfjhLEczCuSWUyTm32KHDFEtLq8DYTt
MLbvJOvXmdLHgY/lhcaOmBqHl1unA4mr+iy20WW0EsDalKgyVmc0IageVHMBoXoVp3kPvU5D+hm/
8YMKkFrUV2YeSKsQRyN7x5gBOkguQqvgx4EkC5NNNTT/dF8GX/8zZAChsjH88AzQtD0h36MNxZQX
Okck0wQzQSh+PSNhaXZOlytEYKhIyACjyWxijibCboI88EoJa7F4xMaCyI0Q0JTRs7AoSTwFYlC4
20BPw6O60e3Vhr5HCDKRgfBG4xbh0zCIsHJWRWFAgiMpYeOF0598eXWwpQPZsFOXgwq3hwPd48rn
t34dhMJcd584CS/24ERTOOYBP8MrcjE7S/VZuWYOtRn/OigaCUtumqgH/uX5YpFPREmAJNUWsv1F
emo1rLLkAEb8OXx4rmSPVjSGmSK1A4RXo9lXVoq9ueLyQYW24FoZk90SnRgIsDnpN8tJ3rx7RIZR
GXm7m+MPXemlJXBJCI6uCFrPrAEmvkrYm7nrz7LdjEG6+RYGHHrxiFFmRPdt/veJhFmymoikmAdb
GDsShtAicCXLNuF+t4ENmPW2hLXKxGKqDGDaxc1A2ZmmrDdCj7UfMGJlUUuwj8Nj4R0TpZvGbvzk
bWhAo1ZvoDgwpFvULTqvf/7PKtt+stEcpClk4WCaoKzURKGQEGld6fkwbn7moOgQQaRWEzbyJGSU
oQuBAp4oRGQn3geUgZPB8gHiTfYbw8EN0dnlpPMj/tdv9AHP7TfIrAUCk5y2lqP9pz/tHfh/4QLm
oXTAB56NpeD9R67OhTvwj3+Jf8aPJjcDByq3p3OZCdmowTVN/HgouXUk6K9Fz6JzMDecN4JBCKNJ
ecE4zL9RMRHvyyVFncFaQSryREg5ROgkKnhqKD+/nHENY9Xija906wmxy2KsCweF+80S/Hnz8VY9
eoAl16vd7R8BWM8Vag9Q+lC4aOBvCOrtVwhJdEtyxerJJrmpHUbVG3TehTHhTd7JLv2dXzc331dw
XmEfgJAeAT1rzwrBYS7MXj1OEbEGzOII+xcGfxHmW4ANYUMAfhUrd1lgT7rphfuJ1t4R/ww7aUQB
EsRQPWupqhes2wigkWROmug6M8DgFDThfGvsQ/vxH5m/w1DSSwlGGr9Y9R4AxPFAaep4y6FllsL+
3neyIzIgLsCfo7uIn0nhF5kO5J9FyoH3J2cv5LTCv4IknkZySH0mlxRaW/hN2PPy/w0jbCISxAoK
8OSDhE2Ii18n2W4nrzGymq//HvHYnwuDzbHEASwlT/PapbYkPYkEPX0V1kiVlEMRvdJW7CAeApNg
1SNxlg4j394c2S7ndAUwnagZCuczrueLE6lJFxOLeY/L0G7C4Rw+Vo66vzZhoa31E+IfWbX0dT/U
x407WDAssy+IALfoafcIImWDlyDun4FEFZn/GAhqcm0fobLszXtub00nQ0aRkhQjUHvciVtetd7V
4dB8Ly6KRYZSnfXv7zpAzIKmvr8erHM1LllvxC5BDbOUviTJfFb6bJ209b0O7ROKSMKj7hmjwVhT
2VKEwHukoq+MmHke0QUKHWxXRcgtqG5aU8qT5J9mAAn+WVhGch+m6wJ9jvCdxgYdsIXM6atQLPsY
q8UddCf774vZhnQhRPDyASaEH+Iq2+cQWxeOtQ4HufCZGwgw0g+WpjxF3Rg0IDWwuaRp/uIi/aAC
WBphFu3Or33JOiRLhVsmiz/tpwR9EzCDbv/LLhijo4MRu052Mx2pXQXYdfNFzh0p4WyQ6sz6oM3V
K1Brf15zenK/YiGPZCk12QNmTrBDZz5/CIeB/v/jrUF/w2J14bJFM7l4ERaRh29Ik1XG+mNW/bEE
CbhysosKDrvisXODb/aN+vNDkMYLXEPCrB/8rlH7YnOdEr/mcIaP+BoMtgivw0K2upcLyTJW+AKp
a+yI/40+8+xUx7orR4aVCdDaSJpVv7B3mO2EhslYvcGbcKHm9oyIwj9CEdPbFvVYN4LQ+f3tDgqJ
X2IxMMUS5/m8BJ//rNiKTf6/EGuIT/5HsA8paBnqd1388jq51ixiygCSfW5gsm1sOlxaNTyS4W5c
B2hA/q5jlWQErDzIvPUxT8Nin/TMAN4dAXuOkKOlfTF53qMyvs4BNtdXxi9u/6gBw3Sk0xCNJ+8D
coud26Ak1KBsPwGHmWkeLYrMXcTDR/ynr5Ey4KzeF6iWsX+HgGvkYm1Ja9F3ln54jXsjoi9xwoug
FnDvvifH/QWcHS95g4eJ8eZG2ZAkEYy0xrThEKrgNzMa9ZwzAzwCBfHX+3tPHps8uod4Rw3M/6Bh
7yO7JgEuz9c9Cy+ql4109j7PN5+EQBoc3sKsiQ/XaVd3vFcSjC3Z5axe6/OKLCr/7e9IzOrNB/9T
6tr5JynWGUQ+M8iK/OYXqykQs08+VH0SkrwOrKC3qVlQ2X/y6qEQZVrpSFbR3A9xZiigVed/JjZs
pC+lbyIf0fcitJIpkCC0a2ESQzCXljNqDpcL0jgWiHDVl5ChEvPq/5Xo2UyNmnEfSs4zVliukRkS
KBnh0po1c+SXbKdEmrbnt3nOP1CiislqXqiRfTllfzPhZUO3SvuIkeD1QTlu8Y7v85I2c23PlYbM
TXZ+MdpiNB3xXY3hMGeioUMEzioPgBODuCzsUNWkemSmzGbD6WXnlTvv03KVdqZOR6Gzz4jujq2U
Y6Ro43K1U0fA8IT1erLg5jQbGf7UIMkSUBqnGiXlTgICzbCWfiJu1GKbzaRTMXDAmsA5Lu6DtBue
NcsigFVBcV6Hshg3h4zhuwMV4h2ccieGcLUEvdIZIodBpASEhAb4Yw3mKFOoR/mpTBRWZUmMvwwQ
Y0rBD/tJYRcq6G7DS8mCl/qHI3hAHg/owgpOlV+ohysGfrNvqxwmoNAi6u1vAGMyk+3d/irpA9HL
OGO4fsfQL6/zm4a7sn9ryGZ0kTlUp3hdHptWdjK6tJCXn99m1nkKAHBG8STa3/+etXVvXcSkWvwY
gPr+C8sNlBltMO/1gb2QYHxUauyTjU0eCsI9dDjkb3nwHfwB7NKLdlE95008vgJh7OsH2ZKwYSI+
e7zPw/PgXE2JlPJu2EI1ilxOhkFYxDVxm/loGHR/YOL3EZEGtuOEIqZ4cx0LJYACeYsaH7032Uhc
s3y3YO86xl5KmDWjwaABhuBkk5xNKhQ9uQOCfY7OBsq+J1VozCFlarT0hZBfMTwwR96ZmJ78YTJj
MQmOLTdLe+ZWdYnNw3eT5xA0D3II9LXo91clKfRs2sRa0hLhU+DYo2k+kcLDuSmJZYbxtMtR6XTz
2gLtYnubl7ECreUlr13immkj+PwRtG04BK297cG0QTwN8O8fAOoQjQJuGyJjPLhC8neEaW1HkqpI
yqgJUsDVzlLPH/n1fdUqpyxv3BIE7klELgrv6N9nrdqVXx0kTpw/HFoShuwoC8tJF9wIktYnsBTq
llEYJZ0xyenmcbw/x8PokZR7Uj5ANHZIqSr+7Q8GjUDFsjnc/GhE71gq1tKxxQ2oWOLP+yxUSyzQ
Rd9N3ImWDHCxIsHho5JlFH7XKjPQMl8Oan6ZPNGN4JXbGlg86TgkSBsA071DDzWSAgJ3wIvBlp3d
P+7Oqzly81rXf8Wl64PZyMC3a3tfsHNudiTnBsWInDN+/XkgazyakY99dCvLqtIM2c1mN/Cttd71
hnUCtedF/yzRUwKDkde6LqK5wU7i8Z2xAPEIHeNICyCBnIF0nb5UqLaRxi0i5OGQgp1pulM2NnEm
q3wvaHI3DYRc4U2VbYkboPncNPOwnlaMefi5vI6vgAigTbVyFs4jpLoVSN5UuYeP/RVDlnm+GsEI
QVOXkiLqvdjnaLQ6aZg+u4WgCHC1ZdPs3DMpQ1dFljXyvEumDygCF+o4zRl2S0g7tsnIPu/tV3kK
ERMeKOpAuAZ4/EydYqqCvt38FQxOFmkUrTUmw9tmpLpnAthhFkDuB1QZFs69+dDLSeKeo2tHPttG
vLfADiBYkw+4wjHN3NyC2OyUtAn9PQhn4nlkscEYmNR01msTBlo3TXA2afd4mUNC73Ethr7Imm5U
HbOa4zqKMItT8LLduQ/Z8iNuV5BlaB5nI++bWkI8ETypuVidt872eXbO7zU7Yz5UOg4mwmiFBwa6
csho8A/sfcSdStj4BokNG/howsSGboDdE1XlQpGboiidgvOFD5/XmluLAsLoO9w6kigZpp8YQqfs
5nJ9ia9Ty5jrTGl/KpgGuNbTyjHsDtjasLuA1DDOAQHmMRCptrXGftNZ8g/YF4lP3jqnBbFmGuWT
zJD6q7MCAO+VucPyHDYMwJ33wa0TnSVl4vML4KKA5ZQ6az+613ghr1rc6/b2RYipsS+ftb09LRfJ
MyKBhjAKacaCttqEaypSUpCvMizTXbnDIDJdh5vqPV9jcZDNSUteeSNcOFe5kz9AMZ60FYopvPwm
OO4xTB/zkz7zsCg8wL3hvdrqwyTOjwNVZiU20oB3B9XfvmEvwsYIottrhV8XRLl2oy6bR+XF+PQk
7LwZeBi9e8bSAwucFVbebCpRQ53qZJq9/8qBCSAm4p6DMgpTVcLOUmUZnxyUtutyAZ92ai4UxlXx
UTD70It3V/wHX9Jq6TKzHgZch14A7PxjedHsKempYzyCexg9GRVo2GiY0S1Wrwm/LWPTyeamsJfO
U4H5RTyPdt614qi21hZQAnAbD53/g9PfzkZWp4Q1QnZsy7nu7ZhgjOgq4MtxAZ6zQ0aQcbFxVjpz
9gbp+qME1YbQH/JT+3ARnLsUd0X079OcKp1MaqJ+uPaAcyANPJkHID0ApXv0ydHE3ZL0Z5ym1EcN
i2DsHmkOFw2HrNAXCuYV1lZHtlqAUhiHhgPmI2hgjm5Yqif9qyRPXNq3j+yOGcLOO6jPBVqrnUKL
i9uXPm2xHr+Kr4jxi1v/BMIdvPq7cE0rFk2do9ini/hrW0+1e46lA464QODBtOHqI7ok5sz/iL9m
GIJSneEAOTwZQpd2yYGr7fyVTOVk5vqEbLi3N7SoYHXOa3MCsxlxBID6V0w1AfQVa5ZV05tz5baf
Zcd4KTZjwg6aT39e7IwVzHSkNwfiUBj9sHClFKGyoDaeibp4ylmsH6yFfZB2VCINKmiYXrlZ+me4
LdxA4SLEliqHKmov4zNhQny2xsrcp+yQo1MHLAltmXM0wR7VOkiHNuSAgL+V3to1c5q6t/fZVRwB
mWCiL6QtGHu98+/prEQ9wyaOyM41YpKNMVFu8Ry7Evuh4eT6qM/WTeW6uWEctMKBtFj27zKs9Q2l
CIoipXXd3p3ZO2TXPYdlyIBHA8FfbgoXDvbT6ExDhBvvQwtt0EpgE4esanHB6JcDZIcU4C6/I2GC
nhW+2zj3K/47eZJsk9Hy7vX3Er+3Sfaa7ohxxFNT7NyjsYaNMkLH3q8EU/7IUIH2aInl3pJ118T4
RPMzM5Zv8pNzsXaccHhd1ZfkNF6T+6qbus9AxLR62DQgAobveMO/xd+ZrAp2/kL56mzFyf+Ar3Qs
YKuifjrWRwz9lzWscdwLbvqO4xQ2yErdhbdgq53LdYo5FO3QXn7iaF3a+7HR8pBPqxG3/YN/s1kN
kfo1FRcMX9bZvrnhNRPso42E0aNMygYI0hy59KjEQvRFCwb3ItjIiJiVR3TR62RdLDAG867lXZp+
GsCWqDXwgB3wo1rwWcxjf/022ibBFmCNfgHBncP7ZGSCvgzGecxnuOUuPIS7GHFy73fwx7UjbGE2
Sfb8ITmpYEMCHz2BU1n22p2UhfwWfQZ32C0VklGZSZiyayyMtUffR8IzvfdIcDaKKfkZkK9HVxi6
bSgVcxjBS8ecetG8KZaZh05cQLMyd/QTe4tBxdtAiFwFR5iH4dZuX4BAAg/qBD6wM/ws1sPNxfd7
mGfQ6xO0w9hCNcB0IH9zUNN1eqO/QohCp0Ukbr/Q3qPFtYd9jCNBzvZX2WVY5AQgtu0G16AIRy/k
Kxp7kVeHG6E6mRiWWW+jizK71Vm8qZ7MRXJROD3Lh+59PPPJVOa4vKJ4HPFq65LpU/mkHNJPM2Y5
hpDoLQLt7BCHxbwEMUKZW2a1+pK9WI/ZJ85VwBiMWQhBwwc89Ql6Aigbr0SE4wzs/vsIU4366GhW
sNbGuoVFPrKns/HG9Kp+dnO4MDOBsFUj52F4lo4FnAH/vboZI9SXrZnDAgzJiitTBRZ6a4R4RriQ
s2Vdb3SaZguq17UY42QN7+wbSxmz8GGdo5bMvmL2jo0X/AiSjqD+Ym5Pu5FMw034OMgPCqVy1y7U
W8EVU3KOwouiJ4veBpQpa0zIy7VyHJeMIRUU9CMQ0/LomJARRt07hcSnmSofMqr4GDNas1kHQgLl
K9bF48h/wPHzzd8bZ2TVMj8/x+xa44bG4OvCiDpHtDSy0VPey/Ti3OWtS7Yr2PY+PkaPJtcgTMat
8hI7jM0jE1RewMUBl8FsSZ/ATrKeEiLDR0zOu4xW4eJAK4vjPCzlAW3I+OEy6dIVZQt4wFAJcWNY
1pfmpbppa2lnv8nFNLrBekF5iVUTtrDkETFlwejj7C1oEQVH8lTda0esFGXesB3ieICNcq6uhkfN
nA60MNKe7DY2/HdvLmFRo1ER/CUwDhrvt7tmzO0nLld4aPpB27kfAXyGVxfqQ7GMAZIwCLc+OhIC
YI7cWCrA9/goTtBSSZ1c2Bv/HXbTimErwg8SNvanScvuHOxH1s3D24BHPO6OLBwfzU+E5twsFAHz
Kl3Ce/oJ68pkrQcRopo73QO4XfoJ6bs76KcIomq0HpcUowmkQGTc8B6wvpSf4GDg9XzsYSe1E/Ui
H4JPC/bNbcBGZFiFHne9N7VCDuN6GnqzgU3TuOj3sMywVpAf+Tjf0LvSrF8GyLL4ITvvFBFWFfod
6i4gkZySoCJQmY3LS8xt5y/+wT3IG+oRfNvw3j+6N+uAgLp5yrboGhE7bMbWSqJeSTT05cZbgKhi
Pb9TDiVMdeqrviNS8GY+lsMq2kKIVw41Hw76dPaV9SeXX99Dp9HmFdA8xEsSWNtbgbfNCXWb5k2J
Tz+bj2guzTlX4FNQYK41gB4tRiryuoD9PWyH1ZgnCNsF7+qdOSs3/qH5QMtQLm9EqMw7fda3gA4O
uwWgMdDdCRPnuPwGDW837ADzuYUQPN2rIMfKY0d5JOtUn8ByN+DnGFdvgy/5U99vJKvhk6lKAH1s
94DtmyvKSJ5BZ6A4RUiAKIhX7tN7cddh+XDRpRDYibd3FzosGffIoSp4b9EsY+jBDXH+5W//9b//
89b9t/uRHtOod9Pkb3hjH1M/qcq///IfMo/FmGr+9nLyE5dvVv7PIFJHBHmKLZG4C4aMHLLl9Ncf
8V8//Izy15/5lmZ94bte9dMf//eSxvz/f8bH/PN7/vfHP/KQ355y+lK9/PCHWVL5yA/rj6I/fZR1
VH37Bcfv/P/94t8+fn2WS599/P2XLC2rF+jV7x+//Pb3q3feHN3Wharrmq6ophCGbhA4/s93c/xh
v33z/iXmSVRb1gje/sfz/j8f//FSVn//RbKVL7Kpy6phW7aQTZUPov3451eEbmiGrVqmZlqK+OVv
SVpU3t9/0YwvqqFbmkzGtykLzeJRZVp/+xIpzZZtaoohFEtYv3x7V3772P/xGfzry0Azfo6v/+k3
N3+KWu+zvLfz0lGWJhgwWWnNtufyY/eMCiJEVyGpS3zXQm2R00HZG8t/bKDdya9ykTxkJLOxJOa/
4E+Vpb+NUaf4w0WhQzdj3HaU4MUY7nG2UDiR8XkxNkGP+4R7c+2zxfqX/crB13dOuNZxyiBVC+bh
XEDly/FCWpVi1odMFku6a40Rpps7GBdxKOhMHHMvWdgwx1FhtdMMzx+8y42j0A9Dvq67iYTm52oZ
B8JLBYrpYV1ly4owzpodXt0cSHkls7Qhb+FrEx2IyDwYCMbNsxyh00FNlpw19QFlWXHJTynO92Kq
O8sIiCpda9zXZFfBxEAXA0H2ffxHxt3piq0pcJh5ZALYYYGB5Wp4rV5PzUbi3wr5JeqTZp5eu7ub
zdm8ooMH9dSWbbqV0dFgQ8ubCb3oUm2KpY7El8zifckkjr8uOJZOeIH3ytPgZ1R+aqzr+xAoFnE+
HgV7R5v6GDmC0rxTCJVuGoJ6skSXDZLPFlRizX1vuoVv7EB3nYmErhX2N1uRKNzQebrOJTPJdx19
kmVWb6VKcNgDO50iXJjsD6u93G0c3GNWAgMBwsiRfEi4M22HeKnsrgYW0/iYLhy7X2npawJlAGco
TTr4WJgPB98lMsLBRmhqs/a1XvjeFB6EBjiNP/5EISybvXlIubZfJRIZtWipl49YA8DfdP2F9WLl
EyWDo/epfJbo/iEEon3RnqGesCSDgtSPfurdi+Sy4FM+hAu5fyYwOFI3Mc0M8p59knAip+5dZvDR
nI80ekozZRqC3dT8ui4auBSmX7iU851doOB9w29gnj1C3gISBFrdllT9BVstsNlPeFzDqgBGWmCe
CeFKwvTQ7d4SfZo5pxCK7AeU1gWkZQBYAOuT8U71Bvf9VbKL+YrLxhPqKER0PomtWs9b+CCvMLsA
JMHIYaiAFX32j8qqO0r0ZJuiIf0YmWlvxZPaVRcKzrLNu6l/xZHF77dOdjA6fl6/NzF20opdnaPy
2f+Fz3NDtcajXLY1xVRMmVPv353nmk7o/Q/n+R8f/9t5bokvhqYKlWe2ONY1Xf/ngc6XOJRN3VBl
9ecDXf9iCVNYlhCmrZqKRf34dqDzpfHbqSmKrFOH1D91oNs/V3b7x5eu/HSg160eeE07VDjfVIzn
PXZTn7ROjsyqJzn6/UzJq1XxZKEwI6lXfgxzexMqj41+conWaO8w/Ax7kVbbvIXMF0t3JWPIq8W8
4S7LyBOUdWSn8zZJIHsATZLQZG2VCKIIWz9nqtIpDph4w8XxmjV87BQlqMiDDcd/1Sx0SZ91UHRZ
ksz68k12n0KbxOS1eCKHyz+5JTDVPH8p65OES1f20Ug7M90o2Emp8kqVGApQP15U0D5/o22bI26x
c599Tg/vMOa005YNJcPZWN2iFWj9Z1X2AJ1MiicWEb7lrEWwBe8dAiyUwFuIOB3XvwzuCAsEE8Oi
2dw1NxUcj3iGcYaItsRW4wbVJ1Mj2xnyPsUWFl7N2bXmvrIYH1ItAtY0NLHAIlcT+UV+jfCCY+Vc
wrLCDf5edrSKs7gjKwyvqH7vHSL3VsNPjFb5ToEQ6y9BWOVolaD3MJnQTX+p2vZDiGi+ncRLx5rl
Nuc1Qi9JRlCTbklhzqRJGrwVzBVUjUQ8ds1noM0A9Cl+g3JvW7QnwBX6utzlEJGgkcb92uFfTUxV
Y5r6/TzjQ8NxOeI9Jd8rm2kyZmI2niSNtwuMdpsnbLifhk9ICJ/JzTkX8A0/kQBvgxg7amTR0Ueq
oDgmoAuL2vQthmbYpObEq/dMrq2/72PyyPlEm6kDCH+n0tgMtkigZ4ZcT2S4vnFW7xy4QPF5GHDV
JfMPT7gW8XlwkqVd6lw1LgS8vFgmvMDxNPDAYJQ+6U/Fzb9U5qas+H3OFexMHhbNQwRpN8WehJfm
Br0TQz+/fRI18+Bn8/owGDuqMAClT6CE/NCAxEavvbUlxoFUb5Q2wRSXO1ufOi4k65kCmu6zSynP
acsHDJF7Mi5LwGqaD0q5QzGFreW6JB/e+xGsK1Yx+7kkJEEbIZd8UanhcCohnWfPA6hO8FV+xlfI
ySBPdNbKDod9ODuCCmm4ZVF9HRbUjOMq1tGoekAZSGOz9onOkr3YA4qN9S/HF7rzu4NDDR7c8jFQ
N5oTPLKWFHXyqvdvpcY7aAQbCxyvYhums8D1IXEINAsN74hchW++2qx0D1fOJJ7LAeldvZhq5UpF
7YX3QfLpWUCpxmgNIHCTSGwV0BnDJ6LnCzTcQT+BYNlypRntrnRoZfA0ai/kNGfqpkLtHRgjdJt/
Fe6aleTIu360f6WX/pXrEa2/bcqWSjmy6fr/bT2ytHFM+LEe/eHx3+uRZiuaYjEUMEPY46jw24BB
PbIYIGxblzVNlTWFovN9wDBUwzSFLCwhy9o4/32rR8YXTcgKA4Yt64r4s/XIlJkk/zF//jYaGT+8
dIMp5/eTphwPnW7ZYbvMbYfBGWcNE+Vd787imlvRNKoOZ9kOoN3NnmxgUGHpz5pCqpMMw8kZiCKs
+X5FO/fpu25AKuMmDJ1om9vglsl7aIMRyRvNeI4yiMR5NJXtftE6FkSNzlnkElkYDfSFVlQnC7Zu
mAUoY4PhHiQYvhvWQwz5Xw7KlWV4xFUhKuyCfWNeZZ18IIN8c6M5DiaYbUAN6pz2kuThViqANFxq
nA9KoJswIuQovvTdSDdDVNe4CI1TkDarXGc64KFXzrSAfGyVaaK0r2J4ijOJbCAFWnHXviulOwaM
zzKN3UDd77QsnYdyPy/ROwTCLx98tb5qEtbWmp3Pmo67KoySi9GLV7PDqKmEoNWVyWsVYypugwp1
lLy6Zv8RdiDaFowu/GCS7myYmM8Cc0gGEUwoLizxOmCbIYXFLSPzPhEdtRhmqRwswp5Yz/Zeaoht
wKBsE3tKCUKOB8ObFyJFa0cncwajh54hBN5UU71J3b4r2RIWFGLlpNYsUtjlun0zFR3sNelWIxwq
oBFhtKU/hjG+uoHAQSEhtCdQ14NnzXS83irLWXqWT6iWspIC/SZyLC3koaUpiZ7jUHvsjGBdR+1j
6iXDg2ImX4OQuq/TEyeYYHpKVWxEKTfbcAwH0JxFoHAuC4K1cl5xCKyU+/LJiiWSTXNtLgb/LA8A
XoM+bKrBW6UOvrOC8EcZPk7XuttAE6+WCVkhdy+qluFGb5vDruBC0gpt4nVAxrHx3Edsqdtkbg1A
IeGyyzFUr5kabAnnhYwNLAyE3i9wRfWIz/NGQg6RHK4Pi5NincE3c/VgbqZNfhFaqjxUFZ5QAn6V
nk96HV6vWVC0WpaCYQgnSzwKyXiSOloc6xrFwYtQuk3W1hjIlmReJyn2qi0hPnfFuvjsl2w4lnVy
jbNDhOUvBNMqrJ7r+rFqnGUOK8od2oda+0wKKCw+pgryAvPkXd80i7InIsJL0XSXZCR2+R18hEvL
IPPIFulEaGe7DsksI/5dIHlE8NsROtZUN52KocYWt7Q2tj+sH3BYgX4QZFh6GL1ePuSS+uQFI7Qp
G89BBAyYayUBBEn0URj2qz8kB9nFgj1HJihazBQ0CAYFM2zfItLsyr2cESJTeXfT6N9tplm1bCfF
qAKs430aBytX0xH+kjuofMo8yyTrlnpar9VmIUhqzNXnTkjnRLJWmfOSkuLWevpjOqwHvq8tYazJ
gAdFzOVq7gOZyQwJmdDlmdlnG4N1U2OqG6F9xnX8kOqsioajzZulsi0vKlg6wdmMuoMsXGxndbde
SDF6rrxGQ142/sr1q5XuQOvgFGrkcq/l8UMvwegLEBSr0JospkfTfyjkylqXRTfR/HCpu1hHE/sq
FPnUQaNo+QXd/qsY1LuTg0u00SzPh3lhG3OvpbfCuzzv5nJvkeVJ8I6rG/jGumxyTD1fd7a6sttx
/di9RY26l8MckrMZ1Q9/3VLNG6cZAqDOtimN1jhf/ZvR0TKY134o1f/i8d9Ktf3FMCnSwpaFYf2j
Hn8r1TbzIUXa0kD1dJVR8XupNr8owlIsIESLh/Pavpdq84us8D9h66rBTPrnsED1D1jgjy/dVswf
S3XWBJWU5mWzNOvq1YuKte2QpBOQg1XgkAV4OrGxaDE8oqNTwou1WeAQB6CU+0GFmAdclmAMw3qm
2Q0ByyZkrbl0kvJykhtEjOXZvE6TqR8n85ZjMUdX2obG16DvZpJgeSvUeW+BTSEssvt23xhvqQvu
X2wbTVvL6TZXPh2KTCPiR0+DaGqFUNwwc7F7dcdseg56a6PG6kaP3/1BgSoaI+pS61cu52knl5PB
xmWk1UHh9z6wod67y3h4tXMmVyasOPIeyzbcJyFoDyBPFxpbeXgWcM61yHocPMwm3eCtGyAyyHG1
1NRqYwh2VDoGPA4LPqPKSXiQ7bkk5VPFjombtzGSsDEro6OwMiR8Lv7Z+odtsH7TKEWe7CzSPiS9
u0V8mhcYm6XWNNAgiCJEiXx6IeYoF1CqxSzfgdDuxJBkKBpCxMdBkzBnJ5SYSb6Sg7nsGfDZlKsn
N2y5DI4Gy8MpylV2hUGmpwCKCnFI0kxWhLls7kTan/vmlrTpSWio8Uv6oNZTPi1+foQ3psFg9zCI
euap3lMPI0Qy8DAJoXhkkr1tLYKCHGxoKvNJuNHMK+R3OVAxdvEpCXHWr4dW4gJqNF69VivwRHvI
6pbDiSVBvy8L2VtJZbnIRTVXtH5sAraqIOQX/D7Mjr2pTLu+nFlBMk+Y3vUKyDCBx1ZDobP9aJ3Z
zVLyS56uVGcxRyl5wQABlcM6t1cwjtY8wmnU/tUSBKfbvHFuFsIK0J2NZ+NvUbtk3JkDtFyvmueh
t4xreNg8aZTUxSyq0K+Iipzaqtvbnr4eXBSRQZ4s3YTsmQRf3MyfyZ19qrpuUkrKTjeDJzOtV1pO
bCKoOm1XvvKV/qxqEe7Cg3Gx6hhzG8TTqbLXlAAhWTJQjcxqlhSc+qWKeCAmnbx6L03zOVeqr1Ud
490eZqdBgnAuF/ZDZNZ80rDvG518+KZ/8fqdGyX7RrUmsiK/J6j2LNRe9GS1NyzjynjVvQBo20U3
IumCKm+9qY4sTxRaNieXJYJScWPpvGuSXeOyxLejqG5KnSrzPhP66a9bB2yGCV1RmKkMwzYM7T+s
hCzrZwjxj4//rQ7Y6hdV1i2VQ121DcUwqSDfdkLqF12TFQ5ifZzKmJy+1wHmMiBNWdZtVbH4cQCP
30c2hZ5LEwyCqqbqfw5CVPU/7oR++NUN+8c6YHd62Vh1YcFDeDbI4ggszCOIm/Ua3Pk1tgwc5Up1
d0NUQ0DtelIt9ZwTVTZmlY61oQVhGPK4bcIdKhF7q5jhjoOIhx9NJyAXNhPfsudaHUyiVFpY/lFF
MpDm75EVnivHXpWZMQ3AcQI3WLRQkYKC86hsVzL85txzZo4eH3Ks44ZKK66DQ9y9vwh9z2YlRTyy
o+KfXrSvcn0UPVCg/8zwMIIwfiyeAqU7JNGT1CQLw6mXQQDHsvoYCnVVtvgEty5mZd6rZfX7SITY
gDmOOUt7lLRqs+sGOOo95hNVWFNycIp2rfgcgJYEsiCDEL3QcKkV0BZfn1ftoC7KQRycgiGF7YOj
d6+tMtCuZoe41GdKUj/nOhy3QKhsucp3LRqWcgfLQnZ7oqAKC9KKCh+ogdRXFPshSElXMgwCqNCq
NJG8M8N+Gpb53o2zpcc5FMGyCQkPcmVrZdpLAyMLX5fmrfkieRYvSsIEVOF0hEHVo0nR9t1AIl3U
7OOETGdO9lRj+d6Yp8qu3kojZKiEVRoEb1WmzI1QmeklzyrwMwpI6gvR4ZTBJPYo85WYaPw5hfwZ
S8ncc8wrp+xEDOGsRjstl9iy1upKTQgv9A4SZz4o+qJCcz3guuzGVPFiN5gwVF174Vaw1w0obK5c
7zM/xAqo2wgrn4Vpdw6VYDbw1GZ0lQ0Ec/FzZUNnswbMWVyy2SRzY1mYE7blg8u2LnG8ndGpw0Mp
JNoV0KyYI5/uQalPPtT6nMDA5BgZYtUI4uIZdLoPX5w8aCT8Lrb5EYUkTGkQXtSP3L0Zar7VsdZs
469awvjoPBn+rWq7uUTFS83qvenxFa7N7lAITOgjouigJWYBtkJdd+EbMFyvPno9XnfxqDQQmxx7
8YZ0MtnE9Ml0F0GDvCVNN50Na9cj18DF5hhg1Qowhx26qe8MJylrF736VoK16o29H0LxJLfDcxX3
87/ueS3Y3WvCUg2DE1SYGsfxv+vbhcqp9nuI7V88/lvfbnLyMgjI8APY4vwAsZlfTOqDYpoMDMIy
DVrm7xCbYN1uyIpuwi/4aYdvClvjrwxdjBsj5c+sfAD6foLYfnrp+k8QWxhW3ZDHZEwF/aAifuEW
ZZ3ZF3jZl+qy0ri96tgWG6FW7Np9BWO3MpxbJSyrwtuZdenTEdtBMTVFcJUsKF+sLp2ynXVsfgJj
oXXodoLmWOf5xajVQ22nny1QehXK6x5lNdmCaWS81zKMXiVCb2YmHaYYXlc8DKW0ii1co5ht2MsW
5IIX4WZQyNUMvEuoioeg7p/12P/UQmJkUuQ7iV19tQOc+P3gUwGxcxp/aiAA5QFzmsh50DozURMs
lrv3mhcbpOlk0BRSkvRpA96kmv7CgKgmFcNUSgpUO9FzbtCld9pBi3LEbKU9NfToKWtBI20JbpBr
75WGrhwyjNk/p8VXpWaLa4fy194B5Ovy/dB2sLHKZeAms4ggjByFkhX6S+E7x95uT5YIP0MB4pWo
KF8TB2FGyZSv9asi7K9VNEoeGO8HH/VSVuYvuuyQAGJ0FssC5TEY3FkwqO5KD7u5S5SBLJqYkzh8
VX/98AKC1jkAqLD4Rjc12iu/tC+RJDWzqDimnLyuGiCz9MumxYIxtrYtpoKWczJq8FLtlngCgWaS
xCe/scJpnUX+TQvtWZEbcjvzy7DcmGFuvdtWx7oibQq5RmybgyH9dc8TiDG6oXNbW+x6hfYfIHva
L279358n/+Lx3/o/+YulKIzslq38ng8kf7EtmjsqnyZ+/eLvzxLg+u8Mou99n66zU7BUTbNH9F/8
mXNknO5/AOo5i1Rh0I6yf9DoP3/s+urQE4kdBepStyjXJgpe328PIKOzylFnvztt/wX9TBkZVT//
tN+/vdZPa+rYqEK9lmVlmXTFR6oRRuNCL/UXUbsNskVX7VztZIUYEtNpsDMesnyetw4msEhkCmPW
6wjKCyJdzOjmiGpRqM5qSHAx8aLlMChIwlU0t1GD+gS+BDl/4lS4kLML68UcCI1srf5gwg8uE4wX
2/ZiMWs9eFnG+jV/DXGra3H0itFTVeo2jiHW1sxpkgz+GbTEM6mHRGBAG0koJ7r0XgK7TQcZ648I
HbCpz3TWhB62QzVgSgWo7+pFuh2qctPB/XMdrCzzfu6FuNYG3mMe2bsycT5itEy80LfE9/GN8X0E
5Qok7djf6Ea7sREvDANbuaSdx9lz0bByJXsCKxu1P9PKYj0KU34Y50D4JE61amKyWyKz3YMJz+sE
kDqlX8qDqVFr0747l9ahDVB6whO1LLit2qHX8NYL9111cuWtzatLwWP6ory0UrOPwn6lRB1OE+km
UMa5lPV5vo2tg9kf1Zzwq/Lo6d1DZeRHLSYE1nQ/5WERYhSlRk9tzidhOR9mym7dlEFBK2tJWV00
VndpeH9N3MTx7tbKZjI0Yipi/SnszakS4fxhhxJONubaTnB4LvRlnENjZXfp6MZRl5VD40kV2llr
pXQwiwonOgsTY44EqbDUHRu3D3H2VTf/6RL+4Qoeb29VMxkQhQ4oB1UPoPD3i61WT7REhXqyrGV3
VivYryqwVD0FEUYL0toG7jz14AOEV54Lo1V5odRf9bKf9APR1NnyL320cspw0jDggjOb/wFi5Tj8
w9H68+O/tWriCw2VocgcoCMgOuKo30Zr+Yuq2QYnL2tPoSo2XdT3Vs3iowTtFYYNmDo2WN+PWGZh
zkWT2VqMjdyfOWK1sQv9+dj7/Uu3fjpkC0t2/NCrkVMNbrcLO69dlDiJWXdXLrdO4F7yyNlLMQ4S
jTHShctsPyjmecAWK7NSUqriWRySWYBML/EJDEu7q5X0S19c5NzCbFmVHrtYnbjStSuwx8DEz4HH
54wO+QyNXWBunR66dw77rmnemmrbhM5cLusPrYWK3srdSqvaWdkk2yHPpixHgrWoo+DRcQ3/JVBV
uBKxR1pYJL7Warj0i3pVKuJDBowsaDb6yt/KKa77kUYzgmgi2sbQXaxw4YbOStHZ7TT1xi1wXzG9
W6PH13jITpmpTHr1KaahYqLGiluGY5iE+8zI0Gu1M7XPz6qFQ63frh3khrKVHeo+fcmc7OZ0SNuF
6cGPMdn7DFqV4+UWjCyfKMmvYYf3TuPsTTfe9iGIZu2bO90Xex+xXNTixd1Wa2FgTt5rm6B70c1h
AcFqotr4INX2wR3QEqk4gEDMl4d8GdicTezYMo9pOe7vRumfzKjCrYQk07SHwl76SyPpt6kVAmzS
bImyfRZccg/Qv2aJ144xeTpSRBcVaZe67PhSKP1BMjxFdX82obi6FCrbhXxqazNFEmdgRSwV45Wc
WHeqGki6vU41cxYa/dGROOgJIHZIN+xFSOTNpYwIZcGaNYEYmza8fFrpkD061ON5VL7KyDXMijRR
jAwjNKKtdP+/3J3XctxYtm2/CCfgzWsmXDomjej0ghCN4L3H198BVfRtdopNxnk9ERUVqpKoRMJs
rL3WnGM2CozBgAggMd9rCimEJTJ+Wvx5i1ZXAf4ETVDWt3pkIkSCo9LTJYxnbxZwGGqrtwe2zTBe
i9ManxSqsALa0VN7PPgjOApjwcECq7ZlGWYs/1SQwxoLiifnhKaHj90y7ru+/l3qw20fhbeqeJyY
Z1nlLrGGUwOop+G9MDU4kBXrKcthP1vhQQ6z+0VC/xpUydlEdlxZIBa13VLJHrOwuzHS7+cCDliY
APNt0WiGSmiQMpSNO6tBGltVhMdFEnN9/CUGtE912hkDREQzxo+IDjQzX1KDT6OpDVHTALM4ITZL
xl+hgREuCLzevJ9Q10jlQzqLnE/tlPPEiigQMi3ymuQumqOXKGB8ny2xZ2XjbW/Q62il6EoIhauy
yoic1AhuK/qbGemXwMM6CwuBt7guS2urgeheRKz7Zc7XLBD1MqZIjWOv77rc2jZq+VzOzASCX00X
sJ7ADrI0proTBFJcuk0f7ssx9kZ9fLXQ5zYirlENs0OecnPeMqPsbW3Eq57K/WbWmA70AdjnkYEC
9g+FHj1vfubEmWeNus85f9KXBdKQKtBdoy9kBSFpGBapykkKR0UPhKemoKHTFu181GL2WVWGDqIV
cvoVkPzj8iaua7Ync/SaLSgBeyK/J/lGK1PabtBy4igAtRwMu7bIH0Ojrkn9rvAowz7NUgvRXv6q
RJ2nt8atwqxpyWecz61IKyeN73q8M/93X6gW2wnNwg2AzGcdEX7T+zD/7n389fP/eqEa/8P7GekS
fgSTn1s1RP+aWRr/o+u8ag02IKLGpJQ28r9fqHREJIkfky7lrtr/8ELV2FKtWqhVFPu/eaHS5r54
oV5+9csqLO3EkrULqC592w2z7r3USaTtpiyac8Nd3MfrSqZPz8XCwKu/QiMjZPLjkqsl+wMRPbpJ
DLAaPqhpFzqZIG87dbanIHHn4OcYvhcYB3W8xuoIhyxsd0Jv7AWBGPo1d0KJz8EYoDN/m43lJQ/A
pPbju9F3e5MF0lCCnZlAsxUqtxoWX43009AvB9VI3Zb0+Umcn7IkQ6BOEutCNz3JMDcNKRyEZCKu
RYCfrnq5RLzGUvlGOaMTxx8wZL/a2kQfwKMVZvjUw7l7VXPtpx6TrjNGM6+YQvsRhNkTDSGnRy0a
NOa5m8b9WKj04ROiG0zlVRFxOMa8rFttXy7RbT0sT1WKA5TSlVkXJm7Wq1hvriQcb1Pa/VYQ9gg4
ekt6lA39167xCkl6a+f+fTKldxn9e5+9901jG4F0FZtgdqwJUENunEwUVpQa+yRpf8RxearxxzVW
ZReVjnmzAexQdyXuczVj3c9MGMBqts81sOATyR0LdhGpuxF7hXCToXPETIFDNCpwqMLbJGPWGQrW
YYxTJswZaIIQKX/PLmfsTGIcTTDXxnzo0wFlZJj/jlPmlL1ZuHkESU/HPZmzQBeySMu4qvnRpZXe
lI4ZGm9lEAlRCUhCy51BHbxRloZdyZK5bUWJxnf4PkiwKAJM4TDjrBKWxhKkt7OC5mecbG2wnEXM
sHpGMGHJmszLl2XRwfhN41Ztiz11qb4pkp55odyKBzUlMHVYWnNXzsVBzWS3YQI7hWwsBNHUaNX0
TPcWFKRTgy62Sqfl/3CLxpJU/qHYNxE+mvK6A/ui5WtqCivUxxbNJz//r2VP/x9VFkXWPZPVD3sA
O4J/LXu0fHWNGpD/u4ot/7XkIeNfF0MaKLRRLhX+GgsnC7Mk0lFa+8f/C8uWdLmF4Kg5AN00aXKr
iDRYkT/uO7sijcOhHCN/ZkBm+XV1jf3RQAZMPgRqDLuDLAAovtmXwT+Ovv8w9H00DcqXg8H1hImc
FlkxLHZZ2sViO4idJphxHfmyxkDGN3ovzNntik5EEFO0NyU3w+5YPtfmLYb5FUXFzsSjc8LW/MRg
KlB/friEn/SR/tpPXR7R2tT64GOU6LCyaHJExrlDuNZskb9b6Ta56+P9cIhe+U9DcsLGN1S0oO4c
QgADvOVa8g0QKbzGgXjq6hvm3jXckdLvyEXvtgArixsiFyuvNP4pK/7rOfxruPrPESv6n3GBwovw
P484D4eknoMm8jX8tMlOYAtxyIrd0DFnAgdW7QOmWINd7/G1ahiB1vgx6wfSLmN2+9zvkXYKhjcZ
+DjsKD2yjQnIhwFGa+0tQpYrsPOo88zkSIid3u/FwK3Je8JtML/m9aNaRf8sGP/1C0nrRf/YN/zn
CxmrpgkdsWmu9+uHS6Ch8p9yDaTU0nlSeaoyF6FNTI6cet0TfJR4Eyd3FwhbU931+N/K/df3wFrd
fHkADMY/HgD74HoOR84oY4YHwccmIQJ6wgZucGv6GmA7yGfoMDFIY3r4g3mf33F0DPm5fFCx15au
Ti7uNfcNp3LsTzn6vUQ4Ni3aIRdFTLgNruD3GY2bB6fc9GpoKtw9kN1b3dYALlpEr1dXE3B8HGDZ
awHbB9ZQ4nz9Rf94Mb860xePX04Jrw0tX7SYXNI4Av0gAivqdyny4TdUk79lznSx09lXvWh3GqDd
6ipWArIUHA1Zk4ZJQaHeQQRbOchoIDjKIxxg8Roi+vITg0BRuiQQgnTsu+1SA3qEagzsSr+Nsmdq
gFQ6TMpJkfaNxdwXigY60+wute6nzJZeksVl2s1HEutmkPXIjWtdGUzphfCktiSmdveDctdZv/Nq
Yot++/XJ+S9r079vw4uVQG67Qi/LNvKjxsaT+JLdcf0bHPWMkCTrVyLsm/QIAQvDPP6cZc9YWrMc
yLFk29yX7TdPxdr9//KmvHjMLdNq81HgqTDZuM4skLAtUCP/VkWv1A9K82QuO/N9OFOwhubvrHzT
8WTRYUXQptr5NahFMs/IXRvPoIR1UJF4R1HvbKUQBBlsvgVD06Z4Rwr+9Xlc5xpfHvjFMFFIUk2N
Q1ZUDrwS9nH9xtgLHxFbrqpzWJH4zxwJNWEssYvFCQNIYF1VhtcC7q7YcNvUJJDdJbhv9OqB2+OF
Z+/Zob4LXU1zJZ41ROKvlXgtvS7kIUnuAnwZXYj+ylhvCN1h8nPZkYPvrsnfe4X19fX/bxHrovmW
ZnqS1RZfjTLdz3/J8Q05kvJyI/4ec4+qFZX0fEXBuWnOtH+a60px8J9Ohxj6NakWrcssH3VbXfyI
JQbyaJsB0kD7Gb570L9Z0ayLFc2Q+zg30ez7yhlJXFo/LNaGN5ESH4bEi8WTmV8jcFQMHzsfWq6B
wM5wP9P6X3xwGnK4xTNUC7tGOEiQYyseiJ5uCgHExpbAU6xOikT9uo000g10AqT0Q84uRxpB5hLp
2ZMZ7SkgU/pblHjS6NZEndRQWaCW11lLZgm0OevMLVi7wCYXuPKAKclRKXfgIcbRHZivkiqETv6b
AkQSv3msrIslsAnlTg5KzgxnZJJv5RObu4l0pNGXwCCWpyI4Wc0uGtb+H2/KmAwiupWgllmxQfNp
J6O7slwVhM5yYwLI0I+UB2PnpupeJK23c0dxFxcY735qAObfaWiJysMAakZbme16ZutkbSkoj8aD
Ku+zs76+ezeiAdV3vfuDxlnkvc6NBMBIRvZYATnuCtK6VQjc9+G5dldpIPuvocJDDnkR8N4NcBEd
Kzr5IsYdCV33VrEl776J7i3+AppNmhccLLQ89FMXP0q2i0wwiOYhqBmJNyxIPeaFGzo44qcAIm6z
IVZvmE8UOhHG+AliB12gvbbSj3v/6+ViVZ39vVysrXGDUpn9/norf3j7F1oTVX2Zc6tOeBfewSLr
8j6EKMrWjVDUBhulx8mvNRvdaqbtwz3XpM8eZRawxC1+N47lWcgDMt+cHyW2vWlz00Penh7boyrb
4otquvgYvjnqT28jCQMv2ysRLcbFSqD3EdCFIaOGHm0EO+SMs5gJ/YPO/nKxU4uxuoPzJZh2AdR4
NvrTjkpSRWyAVD+8kU3IUQuiAclL8gMFI2lVXHnalAsuvi2ihEDcoujGMMTGrTvja/j6C0ifn/Z/
f4G1Uv9w2tsOMV28nnZamQKWnD+21k52zOsGAvtWwHKpHGkwovmiH/j1h8ufrqMfzp588eFJayVd
wYejm900T4W5IzHUGLZZzfvBlUQAaUR0gcHeFvUdhYZCGxlKCihrkmUF7+ujMT7dlCgmqkkUOutG
8D+PRuy1kk0SCl453mXTFc8elLxwWqtpAfUf/sPn1Dp2L+bzSI0EV7kH7vyc30dILUB+eQZ8sxYm
L/YrJwhdQ9qm90ryZLTw/at7thSteI40WkgMZzfsr/T2KcKSJQKqsDXJE2BlnM2DftChARZbAdD2
fGsqOybCGEZ4ieZsRyynZ5/ETORNWTzedit8IVZIuffQI6MRB/NzU5grZvbrk6N9eqn+fXIuX3nt
UphSmXByWNgLVjbHEk7QdKcfUkdj4jrr92rKCWL1oC3cAwCiPSQ9Itx53BUFGcz+1N8NeGBCXya4
4wcLvfUMdpi1EK4w61aDlmhkmOMpgc1rotWc5Da1/FT3aHB05c3IGwY6Zeb05Heb2K+/WX/kSx3B
n92HSvsSXgp6Ku3iVbm0emAwc1m/4GZ+gMF4l6t3Ag/zY1M7lbab4pf+fnWn4zkDd4jQsPth0mDb
VcCQ1TupPyftz6JyF5hkzN8H4+HrKyB9entqEogXBR4BXdH/vD31PG/UME2AtfkJTmeyBM2HKNiW
9L/2rMrAKkfpm+Xt89Xhw2dePKCqXJVKuF518WYMwq2lOka/n08ZVNl4lQy5IcUOzT+wIr1dVt+U
L5/vCD98/MU7ITKhUIw9X7khHhx6FiPy4qAdc5J0yh043sHuyJeV7Z5CKnCL92/O+PrA/7VNQpRn
sYbLFrro/zzjQhsFc9+HkZ+OYNJY2KP4LABye10bAnHlJsBvDbtCIYYDjETaYTejMRbn74qVtVL+
6jgubk2xz8xxsCLw0O0xvgKwhl41hsFV+csQbiIQitKBeNGJIGbj0IP9Sp+S+G0ogETepunp67Mi
rzihLw/nonQyS3r1as7hrEcS0xuAfnJUVIci3yB6i8kMQjjHKG4H0j0NiuCGAz9EVMS8EV8aDccM
Yj0e5C1liTU4qLg7Y0eVXsV3uNDDHRaDMraLwDF31J8tYyj432uB1hprxMH7XL+y646w8tEu3vBW
7UYvIG94FYhsWpLOeXlCH8N/miPSK05jlW1YeC1ygfSrhltXeirVTTrvuYDiRNHzSxFxEGON7Ir9
Ijyh0FxxFOBAZ8NJCma+t10C8vVN6q5Kgze8A2I9ppaTprtSPE9vbPMnahQLq85tPD7iju9ymvI/
JEItM7eu7eqeTbAS+kRkPPGJUX9N9VX8Yq8SF2eZPBXq/+c03A0MQkVfBWRoucHz/Nahb9GcpTv2
ZOmgHyedEV05ynj1xMtHWl0rs6uIfkCELRkAjYMtKQywoNj6tBdRBQE6RAO0/EoJwoGXzjqBkjje
wXMrtWsGGRtF2QF7TMIT29g4uq41X0qJYNjKGhZGCLypUzOqJ+M1clRKFckfIdQI+E/Pbeyaozu3
W56+qXsBJWyWr9iOVY9rmodHK3kw+3d51VpuaaWs7mP+uXrSXi3Wzz3VBDsOqu+q97LGN5tD0hEn
+1PKz0XxK+dKjh3QomNa7Nr2d0IxCs69ABUkHHS6XODulW/ecX+IJl89Z2ux96EWquSs0ROdV4Al
b7VmR0OmhTpp+uxwStNpdb+qnGTeqKqjRzjCbsi7jVdB5TfHAbLrsydMl0W8+LKoGX9+/8OBhEqz
JIuwuoepBia7Z8+euZ1yVCd7gXGI2FUWf2a9067WaiiM24pbpW02uuRyI7ckU5A2A5oZ5lOUnSwd
KIunQdqkEpnErdj7oXpFYRO9mvizyRNfGKk8TXpwUvNfBpEHMTD6xwrOJtF3i50VG3YnsXzUMdEa
OyKPfsTdc1jAgMCDDAfVPDPeTjFYOP1NUB9b5sWdG2La3neYKEBxmefgQRR8/OMwvo3iWuCWjNBZ
7OLG7mFvgXJ3+MxOYVxPDMspnxl0EChXvYzHZd7Ha0JNr+xIixWy23HwKIjFZ+EKI/dVtBW2/Fnr
FzSr4jEh5hlUPq0i2gHA8e7ZoruRuOnM54T0usrOp21P6T0nB719RjSzwTYyMCYnRK5OHvQR+psL
HJoWiRRs6DfIspvRcpCPBjywUwE4YNOjq6EJw3YElHK1s9gcrluRQHMZ3PDnObE0jCK4osl2ZFHj
tZnvx5dR22Tc6T8UsqBGfwSU3MyEIjIEnE3BDmI6xI4Igxe6/K+cDXTLM2OCq+K89P2pFjyVXt1x
cXDcFaRvYA5Ab4cfwUggu9Zc2PYsh1d4K8EV/Gyk57K4xd0fKhjp4LSbeEDi09y5FrtqwtYmR3ks
SL38TSvL8jS6mxipUYsYYA73oQClfMZ67E+ofx1LpNS4z6rrilw4wV5X8eAwpk8RSsTapXeXgjhd
GSf0cNi/12uBjoWRepmwwHUT6YINanBQ7yVSDhgzsuxPq8KNHAhhx+pgEkBr7KfRU7Cxk0jQ+EHg
NlgZc9JUCD+hB1QfdGsHQHNZnKoEM0Q4I7yTcICc5szJs4KFPNXPQk2PcIsbA2Vzqq4pJNr7DOoN
GjxbaOE0gpDmhdl4iNtXqA/xDs/jferIUHcNxyRcUr4pdDc0PFVnUAuLcwFpliTytmBrKYjK1qh+
xoG5r8PnJrEXEnz75SWgdVMlL/1sm+VjqtHm8NNEYmcPJ7ZzUkCNlo1Z4+GBVGMClYMRsQhBYovg
iHN9NA03gNtDjq+jn3qUOjo45dXMI/hLxLNtVxKIWSww2rEvH1dDn/5zEXZmAYaO9PeY+IWXOggd
M/lRo8bqiUEEYrYGykMsCwOb9+3XBcDny+SH1elin9QbRseA3yLrS3VpHeUIMlNQuCT5wfzmaQSA
zSo0ml5MmGJhIzOxxtNChsM/HLH/PjBY66+/1msdCgpzMlPWxMvqtIrLRl600J8kGA/7IAA8gHz0
ATEqPXpzBjrXvkBSR7QyPX99EuRPi6APn31RG05ZLrVzbYRru4IntCHp7bVZrjPTa0EOE+g7Onp3
nmXXjPbR3fSYn5DYRI9W9bonI3IFKyAmxr0kvMg+U6KUscLt14f4eef4wyFevM5SURfiudJDn0fM
ML3UsjtpG6BreOSK5YY7LW463mf9DupTHu1nwVfpRjbuOv2jJ9nZiPe1n6buL80tFVR5bId90x2h
hQMlB8ORvCYiXj5AHUZ3zpVfXx/+5zvOD4e/XoEPL0ET5IXaIf5dDx84FspinLKBDDZ8OS3L1XwV
7PJ7aIolzUMMcgqYeIuxPa5AfyG+SVRs/XVeg5yk7lg1a7Z7pPsE8DFwqbpf+OwY6ee3M2+bV+xc
LFtwFeieCerPQd6t3TO5Y+xzV4BOyV/G4Tfb7K+/4R87zRf3r3TRPArSROlg64Q+ADUEibTqFxwq
s0sVLbOTv6YJqDa78i2mnUpwyzNv4QXoArNJZR8svg7wqfHlU3hm3aRPlBTPXbOjRwaTSo09RaR7
6yM+6Ai10deQdzrtftn6snzUljMBWsbiIfGsi6fkPh+uBOGbOubz9g6eAgMmKt6HPw2XD1dwqjJE
bBXPiDW5Zu7wXm35WtWvQn7RhK1QO1TYqO1Gsi00QjXhum3Dp2k81+lZgxNefXc8n64XH47nYr0I
VR11YcfxTI0Dkj4Sr9k1IAWXlodSPczvQukIhAWLV6NF8pHxEIAI2wzcW8cxsin2CNuKv5vvfL7H
/XBQFwtJHo5dmxYcVPAuCC6zDHEA17ULnqXhYSHAj7hlzVEi0tEjEJv2t8OMP/Lyv+7CDwdwsbts
dSwE0XoXZgKlz5FdnFhey+1GVG0j39UsDOVtMPiWOxGplaxNr+gXYzjTcvXWK837fHKnCSoncQr7
PD5//Yx83pb5cHQXm828yMRY6/9ZBXRkldIZxxG29emA8Z0RK7kiKSjp8TpVIYu6o3zHkw0UTiFO
kazoe7P6waiIm926JnhpEN9hPH19iJ+vsx8O8WKdDYxEDYKGQ6yzu/4B6i2tPmpyAWjUZDdcNkV7
VRLCANQ3k5rFoLSEPreGRRYPtFB6K92Q/1gXz3iGp7XFL/0WAEHv8cPOsIL0dpPDYZlP1FQaNELD
/fr4V83e369RA2WJJkMClpWLUyzEUTstHa9RtXhfKGmJIC4eAWwsfDITLae96q8w0crgNgyWqNJh
cDtrt1V3m0+H9EnJvPZtGB3SMPrmTjRQFDnWN0vlquT/8hgvznFbRTIOXM4xg3J61K3IftWTLVsg
eSr5SSHd6EcwSAQirpUUxKsceMIh5P6dfKzKFN0pe1oKeyJEiOrprpeaaGgfblbaXDHWD0ybxm23
bkoH8JDo/xx0vNG5167ZHmt7ud9HFMnQS3gSFxzTZbjtimuN9QMI/TttzM7w6FCg0w7xk7TO8BPy
UmE6E4Vjmd3U2plmvlrffX3tPq/FWF81NJLYRsWL1YPGkKwVohn6SQZM6hzRuJDclfwaoZ+10fM0
ld2VPmWlsfjNLaPHaSnW2LGvj+PzofmH47hYRARpMLIspiassq1ItsG0Y20f9F3Ilq3fMhZhV1QS
E4HQGk0jJSHNKmMBHsjwzY2tZ7Z4FkD/r4/qT8/2r6UN3SivHh3ejXFxVH1vIRJel7aY3U227Tqn
rA9p5tXRD7rzsXrHyIumInQuE9IgVJrEbmANhHj2Fx+qMjrtCg/DialnnRwBm6uoi9HS93ZLqLO2
jfEZcTaNjXDHsxKbz4Q0RsueLn0Q3BCLqxdrabooNpKimrSFX7S6gEFZGaOewypVFiYPivLX33pV
0v79rHz41hfPs6EudR1b67NCfW5tggeKO7ipcg3RDvfGRnlnvKCPx28+dj2ZX53si0e017IAjMJa
jROING/QilSVH5QC+6Ytz1AMAaCwDbj5va0qJIXcfP35Kzn9y8+/MAL2ia6PGKlDH0FsJh8l05OI
YANbcoAMDXUOcpy0YlcQILgU6Dzu8bgDYgoG4hmgSXQrC/bg9cp9TGpmd6OT7robF5cqMEk8lpev
D/cz9R1U4X/fm5e7KGTAQzVxuLLooesY69/gBllmeb+yZ+4KmyVnEXfsZ3miv/7sz1+qNM9l+IeG
iueTU/mhMEvzPtEGiTsk/32qZU+J7yHURIGr6KcgO6AxFu0x8VBZJXhXvEFzqc+mAs6BrUxoWUlL
PFIbZR4VK0scpefXxyd9+kYyVwUkUCrwJuul/nB8eViAsK9UCmMkN68oRyJN3liM0Z7Zm1AxKggu
lmvqoomIVlRaACQItw1tafzuWRI/ffF8OJSLBbbqaZ8kYIPXOrtwRgKMmpNFi51+t5ndicFVjcdA
3EKZD6MdyFZj4tQ4zLHozieKH5fHpHmsBHsJbP04/OYgWR3oCYVwVzl3y7Slv8rQOp2um+wa+TJt
DZ1zz5YQWY7mB9di7i8oiil3oD5wzTpzT9suDPfMywDr5trWyL2l3TASSxnwP6Y/MDpgbiJ6jT0Q
v+ZSGbuctWDcRvTTRvjza9ZxJXoG4Sg/k+Rauy9A4Z+EzPFo9sn5Pnimz1lxeePWm2kDJyTTH5i8
cYK5JKrk1cZTRgYQuTgJBnVoG3YKbb10A4LledF+p7j5/D334TJcrOTB1GNk0rkMzRP6miL2sJuL
OpIxp1ZXEi+hWa0bx14c3AwBBq0ttPTv5jCf70g/HMTFwipJopiM6yPL9ybgyCT6JXzkrkCHlWY7
iSiS4KowX+rFKZYDCq3mV/QkgA2svZKBcXBKHsZgTxsvb2y6ZnoAzvp6jjeIbNVql9opebGMciUX
1UX3C7pZp2/0oynsFtFLfzDfm6K9eKhlp2w9MoRT5/c3j92nbecP3+9iBYeuWo2Y7TjJEugXmnBX
M81bEncTW1E85kwliW25Z1YMQ9/YLk40xUu//Kae/nxH9OEwLhbyRM/DTAq50yUKtzve20T0Mb7h
CVoNCdcF44vQo8doKFeJ135Taf6Xdfnfa8/F2qgkqh6PMncaKVZq/sCukKf4J4AKCd1U+ihVFJFX
qoqTjxHF1xfgT6X91ysUtykCBHhO4qoK/7juVUpSprrIBYh/04HGbwccegezIUtcggMrm8413Oey
AuhKeoNtkj/HjIpGbAhfW32Ky2eDnkDqo4yLsZ3ELsqZlMp9Ps+ctBLD4fOs70f5vn75+sj/wHcv
j5x3CfQSA/S8eUl6EqxqWmaDa9YMh8rcIYmY9FO5Bn6o+3y41TFMkNkT7EGgj+Th6DuZebnlLhDI
lvmIqKekkybTcwXwSePQhKjtDvtK3GqpTSOgAvuDTR7KdOtikgQYGxMApMMAOjXdS49KENUjeE32
fKyEM8Hk3hAfeTHx4sLewJyLKX2o/CKruKzyVeQWsp8lON10vjkRn03pP1oJLrpWRtWMbalxIgyU
EPpzWB1YHUztiQY1yKYUQSkVZeJMaMYHrxZ9unLS4FYtHTpEZNsGkkB9Uvp4O6mHJt8z6eCVEf1k
nsHUbCCK8pQQ/PVreMhaVzEPy0OFag4wPmpbC5vo2k9Jrqx3CFlM5FvpXkiuWZ8R9n39PT99RX/4
nspF72pSrdxSS74n8jadZLk3C5DKm8EsobVzdSPXu0JF1YFQYPlJXnr9k3OOQ3IZvnteP1u0Ph7I
hSwibZphEHP6J2Dysh+0CAUTIAKZBCciWJvAQSFAfvt6g9g63sg3acL5910nel0Z/7r9/20g+VOb
fihYwAhps7KeDUpuzgYYl2I3kv0Ia5AOqeYRa1MjmDZeuJhzewiGB/auX18Rcw2M+OsgMKZDq/pT
2q0IoY+rR51FibCsVRN75EF+gLEWnIL6FSLEho1KnyLjfGF2TSQp94lcr2pBNq/ZDUrUULIZP7HO
S5UtEOOKLnH+ie0XxNbjGrEAtL28nhr2lE5vMTPfm8uTFBywzC7M1OYb+sCijiv0NKln3slGwFPn
psYB/XwLMnlydPUNFzdAnby4FYmuiwYKls6Wa58HF22pjs0D6YS1HRfKuW1E1nvzo73tB3+Orqlk
EgQ2SKveYuuuNzBmELVKMfrOvCxoDxbot4ZoePR3wSqYS8Jddx9UwHVtvA2wzJTMLZrTkLn0kQMi
6JPTJNudeuSVMoUMGgnJjW5ZSmPiKPDHi0fJn9pHHkqcHnXP8GfdQsiIH5UrpGNEhaIQ9RURq2ty
zQ4im46D+KxELnN3CXsttMfiZaj3NHHnhTwXuzBecujYIkHySusFP8B09YavpXsafOzMmObnFYrT
a8lwlfQU0MNS7FWnCUS/d5LuwILBsK/gZ6bmMMH6Gvd8bNBQ+kjYfFHiRqQu0PNgr0rSEZ07loR2
TeaBGXpMlfXcDsaZapEWWW3umJUS9iAQuBoemeCo7Mu0tR2iDsm2nfaVgbQivl7BadNGq/AHkFFx
yuWbFWPtWy9ETTBfCRQS770QxUZgC41X7wd5y+8Iytm4agt3+M3aixEGHwFeGIre8Iy+dj7M/sTG
YQ0dWFNXhcfovJg/M95tSOcyjoPR4KPEMpnZ4Q7PPvJjosv0ylVRQBYt7GGPr64Opzj6nZJ82RBU
pP5gOa29+r0t78l0EgyuCKO8faZ6guqxLnLpEJUD/WQsJR3RjzajS2OEFoWMbMk8hmR0Y+kPZZeu
EDNMLFCKsZ3drIbZimhilzS3RUWowlYRdxIz+c7rR6/RSIIs7xt0flOC45oIzwnVG3Nb5bYaZ2j0
qHnR5dJaQrqXIxmr8ZKirgBZqMstmj9KG2J2aEsZ+D3m+DojRhsAKdg+TxFIqGsw/mHeHp/Nnilh
wx1hZo4UZKeFlN50AZdeAFHfW7IfiffjU2z4A6miSKQIDalmBIPHOfBnrdmYvY9SmyJqUo6xaZvx
NlfukLQw1SAwDyOQAMHrJEQ7k1q+9bCYAokyAzbqJN6Dsq83PeF5k0ctxL4GK/cqbmVlG/etvjVQ
MzY+cvsQYtW1As7rjtQY47V5w91BMUx/BJE/P80vVuf5CD8WFMuxYw6W45jZgipAYs0cZzgw30Ds
z6yen9PBus8AI9zlDuMC1HwCZVwoPoiejU3ZnvPqVjkgEOKRyfKdph8ywBRXOVohkKRx+ygy0/f5
Fw823xaQjhn5mEQZKgs4wX8nd/O7HJ8EtAnJ3bAvclgxtqlsuSsXwUaroAX04VlUZi+zVuk3Njl9
cejjIBjQGJP95nYSHllXs2ck3CExYsW1nv42WcIkGh5F8iq+WNkL9KwkBaLLta8jl9W0rijqb5fK
6eMHZK7G9DqLoJGNY2E+a+KvmK/Rmb2NQiBun0a6aRFuXETM+m2lEDdDEI6tVr7OXp0Uqf4cy46A
iILA0oBggUV6MFVjoyL2Yfyemchv2DuEOyqdYdpr13Q4FbKG0xc9/lEhrlI9Nd8NxVZ7KyQXBd+k
bLgDGZaZ4n2Bg4k4dcseoGImhF5u2+YQEUiboAlwA9E5zLI/9rjJdn16kjWse26lH0uueuTyd2bg
x0l0Xv2EtjzbseRAVkPDRUoINhScaDIx3YnTRm4yOGizOQI40AgZAgK3O9scjwYcJ8mNSBmRWUj8
kjt2Ev2BhDOuTUHMmPdQ1nea4MmY3hzpemGDus7PE5sJe1n4dQmkCJJ/8N5AZGBwxmeyXsM8GZxF
uUp53DtWZ0e07GTax0CjqTg5PWgb0TBVTmq6HQJ6A+XVHiUTh4+lW8PYkfUs5qwS2vrd+oiOL+6v
+2L4YXXPvHY0kI/pE6wBRv9AJRcePMappLDituPXAqrfDZ/Tl7aEUMVgNAYA1actt4Zxzbd88vrr
3kX8FOv7NeZxcAbJhRmyIJMhizZ8hhun9i4HoJD8sp2DbbzY08B7AtrGFuN6R24LYpu3EEuZvk+p
ASVX5mrjqySromMosbXku1WzqHpRuMexxc5zXPM4pWeDZFa8bFf1i9m7A3HbwZYf5d+0ogKkrU70
3qOmlw6tcdMf1vYLUH/tuusHjz/NiWomgos3BX9tuEeHwz+rN472vLRVJEQDDrHIY+1pKL7W3z3Q
MNA4Lyrpfo7wJryJAS4GpySMAT1P9qIip+AvaItdgoMpgSC97Tu86Tt+gpsdcQu3fqJulmHXFzs+
hHLZMAgx2sXyPb+rPfcHFIis/jTz6k278HjbPa8tDpbYKQiygi8wXMUOjdkueq9JQjNdDXVQYMN1
ReFF816ntsA8yVSsdIl5w60PcTQizQKrHuGinPgitQHQiGTLpiQhbTuONWacYk90PHllqgBWtgra
1eZ+iN+oT3oUUU6u7lATyfxBGjMRlo9zauwpaTdB+jRnCFreGppPt1LwXeEM3+2TglEVV0awboCS
v6zhIfEqaafPbDcbF4EAysk2OWU/kuy2WdaCafyFlIQxn1ejrdr9hLURoEw0hLMkvGjQSLGIYPKn
SbFvWnsc6A+eKcYxB1H0w+thYqpaT1FsqyX9rG0lXRGDFeGQpJ6gTtfMdkMKHfPNA6UYisrmjcDV
XUe23QE7VfOW/UD4VpZeHLoyy1JqomoF2er3KxiGqKz5wEqbHoRzHd1QZFTlJnvWpVPW2lnu5n5B
GEoc3jD4OgrKwzLU6//Wb5IUORPy9dZX5sdA7jyhuTFniIqmL6SUwyIK0/LAUPQIVP0qqYdrlF0G
6ePZnoZ9TQK0tmJ36QLAoq/bVyMcn/8fd+e1IzmSbdl/mXfWUAtg7n1wp2sdER7qhQhJrYyaXz+L
WZW3M6NqsqbQbw000J2dGeFOd9Ls2Dl7r531pdsya/GIHCO6OiTKAg8O9BpoKQGLHnmPWeOOPgF/
3TBXx+eieCrl50ah2dbcdOjMtOQ5Dw65kc+kU+Z0cyW86bQ7wkQI6IhcQhjHuWG/FnigScHwTibm
SDb0mF+QqGyZ0raiEA/HhVNjl3FwchmAJB4NFLjBFNlIZIYaHapp8IDLoEyfif5TC/apsmIzJF07
7AA8BQHdZ7Eso+i2CIntIKG+7pEYNUtf7/ZNNJxE+GLyr3Q2cKV+9HOQNNXk2fBZ6kalnMdxtcmq
jfqJkxYzDL/HeK/4rxKei9pQOfM7LHa0ltI47soTI61tEbT7DtGQ3r0Y2n0ZdbDSQYrHa5XcGQ0V
F9rLPF+O6Ww+X5TVIihu6aHZjz1MuJPQVvYbruwW4a+3wkGmM1JCx0qTuoR/SycuvbVMct92be6O
FblnM/ZwSdpyy1XjiywRD7BoqnzOvJPKBQVf1bgqfB95hyNhQBGZnSRkO+NBxfcp7nFf2ak8K8lM
HtEVLXGwTV4sBvOTbNZ+CJ5pTCHWkHFAWLvce2uptpJnnSLaOPispTOm+hCupZX3BKonWgaYyJTb
/tVZIvG0U7RqZNmsQu4WHGNEAIWbvNhabCeZm77w9hhbYJoU0Y0/AAqkHK8akjfmzKm8cFF8KqlO
VAARbxjSxQb98TTAagi8d636ZiADBBvf4G5VEMyk5mRXanSh0rckD4YD9Mx+a8nJvpsEvMoCazgn
9rKeLAZpth+aE+9MUOk2aEs2qtiiS8GE5tsATthE8Qet8Wqq2J2ZiSkzUz7K5qYKXVv/pP8Zf3jJ
UfY3ovvk+Cnd070XMo1yohTmYXznENwgn1N8q9x0qVtyhlL4+fvp4GCuUKq05nIwbxRuj1TtD2Vx
0o2bjtYId7+yMNGZik3X3dIN4fJpgZGPghyaCq2/0UQ9E5wr3o3gxoPrymQIFjODKSo9j2gKOk7H
dDxMzlom9WpGgUf4yaBuMz7l4raW5lrwZMNAHVwtXVXNyhvPDIz6/JwSMGfSh74nrEyTD2F/y7HB
IFHPIobBu5k+q/CagV6ahq65txVT4jM9KRbLaiYh1g0XzRLjLgWlr57jjU3Ly3DxeQ1SPx/Y9Jx8
GUXbrFuwU3ofpLb0PiAzQpydes8sUj5BqU7UlT1NpxceTJn8jCNhYoeQ4mo80W2z9HkFjOwWsKH1
6uRrT9mJ6M6PXimgyc0zuBdRUu0INkLPDSn6Kn2ShcTcC7EnaqjprD68TxlGYsM9zSiP8y/+QCkl
U13H0f0Uk3Kv3jQgI+GGl4ijnwei5Ot5JB845lbOPWYulHhKOvuoKQB8oLFu8jEy4GiLfVzEnJUf
s+RIy1KuNl214dzC5IOFj66vyJalvwV3NpjrNt3J5RrL+HjpgPRwdjWUWXUbYD8nK4gikUBbIoaJ
gRrFinOtFbwydpmMmm1IWrY8HYj4anNkvcXUPGNupIdLsW0lsiHWtrf1bum7cxZSomOhPZTpKmjx
N8BwwN1pI6jCWhnM0jPdWZpr473UP6PwBw80UwTOhqVeTZbeZnSpNym4VDJD7NUobVMNgfGyiTZY
bDHR2emSwR76GV4pBJrOyEiDH2S6hMU61nGkGPcZO+M4R+DlsbqTHUuCiDHJuBYJ6eD6En0F5yFN
Q/ivu3kCgG/tkIycLCggtB1rZ7Lq3ttyFwYrLIbZ1AqUHpCQcLxDAI7kGhUWj01Gmhcjs4IlkxWL
XuE5lZcMZ7HvG7B8O55sYMLh5EZFUMn5L4xusnjNBJ+YoXHcx/FCpuwiKZLTnTbuy/ie/5EuTEZa
1+BNhS6g8a9XxpXKhqO/SLbIJdJsbhN7rFqrkeBO1e05X3k7TgqIIJUPymhKwbhbVtx6KlPQ1aAv
tOLc13tb2esxSr97EhBlho/GLOieoq1ENpFxEP7W2hDPAhpED+/4aFEn2eQnJrvOASKEnB1g5pyt
geDHroGE5Mb9qiWoxNBXxQPqpjja4a9w9CXDzlzc0RpL8MaSAowkUh7oXltuk+4Ltv1IRDPxoph0
alxesW0ODmIpvwJQPyFTFzaLDeifnKHeZ9Y9h2ITlxdpvOTeO5oTojRxuCfqPFg6SzYcsuPYZxTt
Tivm9MPoPYQ83KbL+sIukrcr0AKJyTa8Erj5nUvsX3m2rA0TLgcpezEVsobmehE8qCe5XSrjqv7A
UQdSgoNOrdE6oTl8quvVpLGYydRIvDm7QNl4zl6hVEgYQ/w1W7OVrUyCiDEuj8tO2ublHUlqiXOG
42zR1eAgRjEmkQO7bocNyl4TPSEZZaxl6k2rHEqKm7ynj88q6tc2q2A4C1CENfU6ym5ja7K9z+JN
zS1HuoOC8nXvAJ3gWciJ2BYcnhUXvoMcXcGdqsrR1u9Fs1dNmIx0xuGR5HSvIqLF2cCUScVQsI1q
WKQdnCRUbtvWMjcdB1XTpvXFyja+hD28vVSQDuCqbNs+hyiEHjOt40h2LrUPOmy5+tkOz7mzIiOH
eoHCIUtW/olZW3KQ4UuOCqHZXCg7ld3Ckfs0UAtw4zo8VFw0r6/T0dl3bQwKo+b7WtBmgKuLozpL
9iRehP4dioNMnhaiOr403ltgH5v2IeEq09JZTvuqtRdtNx9isK67GGKWmrw14tp9jN05Fy9leFGy
577Fko2Gc284tJKjQ8lQNy91FEWoWtZydmtSZ2z0D3JZp5GztzAw7qJ1R6ACOMPGBrI1pZfkRrJ2
kqXPkgLzAqkcu0q9MR/64hWarjneSk68DPy7XIs4KZnzzpoIly7LVLmMI7J5Fq0BNCK5WNUzAMS5
Yp7HYdUSOqf4t16+dp5imcYBFi8w5+XKafJN31LR0vkIjAdNfxANKRAfhXXudNTrb7UE0oJu3IC1
nNTPurgR2i6xz6N07wRbOmcRDrMoeYvjJxKAGkTe9HZR6h4rcUnQYcWqmybUji6BsGP2Yherby31
//2Twvz3lHuS9AYR+kH95Y//fZen/Of/TD/zP//mv3/+Iz/yx690X+qXn/6wyOqwHi7NhxhuPqom
qb/zmqZ/+f/7l3+gprCefPzX/yryiuCief7+8RVBpYFTsnEtI7VlBsCY5FcIK20a6Hx8e3e/p2uS
P/X1578jrEgb00zyP0ENqX+wqr4jrOzfyKLWgAbKCi6mb5bp7xgr4zdFM0xDhi1lmROq9l8oXP03
ggaYUgAa/EbQ/UfkPoyYfzrG/vTWv3KsqtoJSO/LyrVemhybaUPXHlZi+yHUEVLai8CAziZT3FKl
WZW5bKvPLFQhfQvakck+zD8EhUvR7uryYZCSOXEnl5QatlLv/E7sJCmcZ/AHgENj0+nmSUeyHku+
aHn02d35XTMjI9ZwaOjtZcc0Zi6ZvVg2TkNbJonRqvFG1Fpz7xBDiFeUhkEo1+teLxFk9Pk2MSHL
OKkAyNoiSDRNmkNpTOp9t/fqN9DlqmUdC6lbeul9WPL4O9XWr4flSGRHomFzzGP7wdKzo8T2GVbd
pew4KIeFc/Bt/UMxvbVhJ+tadoi0ZliYfxQkzougu2mGct1BAC0FgQF1SN5j+KIxcOV7O/ojZi2d
c5jc3IWOuFWr5q4LwvdSR6Sqlu9yuUM1Ostri6bWvQQxII/GB6ErjB58dxScSHEL50OD9ouZdGud
7ULsUsuZJX7CaCZ0mL3I6N4L7CsOH60h+le7SPG4EVnGTDjzmms8Nc7kPjgrTULmNVOMqAgewsK7
Vop48B06+ph9bNPZpapFEEQ5G0vrzqBoCSXpZBWhv7HQyoT9uEnljm/W0deV1bpCCY9Kcy9FmLS6
cm5r/qFJSMayZXvW5RBaEYWLLLgknY0/zeKoaVNjtt0mCf1d7+srzYjczCzXoaITYMQkgZRFDKGL
lOzXymyoWrqdrJYHo8yPo4QVR3TrsRsOUFDRqlgYj6CRl1mz7wt+qHmQPLJwLP+lTMt9SEert+JN
kyI2Co195+3HRFqHwKAKX5zhTnNITJ+nyBxNZS+LzqXIqIBC2q5OYyxSJ11FYXcrd6RVUrBIg8E3
rN46HZaU9q0I30UxqbutWUWAj1Ndgy5/MLrBHdq30cYNmHGEhLmmph6TPjYd660HCmxz79b+ra7e
K/jt4vgmVVs3bzigkOBdDkQCRRBmFKK35XefXqMTcX6OfcRSBVsIE43ek2MelPSotriFOHWOybgb
ulUTpyClsMQVOYE/AjVMGdMoC0WYAT7w7qT43o6cGbyz14gi0dcYlfTa1fL6uxr4o6Xh2zIivVu0
MecXTT06BD/5nbSOhT3JS61dElT3ege9Mgib7ZTDa3fxJR1o+ni61s66Fjmg8Cxqz4gN3647WBvt
SpnShBTVfy3Fi15w6NZhwtiNt6S8uSU9h64u4DTZWjrxmZ/hyBuTO4BkBdlGjU/wP3cvsnWm0Dp6
ZIzgNlvR3+xFYNR/3ov+4uf/2ItsGSy7Cp1DM6ZInG+7yh97ka38JpuEYRCHQcYaLEfG49/3InJ3
sJ9otiVDyDe//dV3LDuhmIggiU+zVcgKJj3S71v0+fcB/+8Fgf+R//HnH7mGmv5VCPDlrTtf5IJW
LHe27NUGeD310FKyhsI5KRpcGvvqU2gbAd7wuAsXQWgeRysyZgZT+3ONy7gLlWWIR8by2rNhQxPr
K4ZdTrOsho2jI/iKOK4rnI7BxEDiIG+B9gtn/pqZbpU/pGSlpQE22RSFDFOfivNoKGHAY60faM9L
5M3w+EdkuHv0HWwdslOSrzwTH29XcuavjfAQwS/wxl2fPY55/WbyqIQxWcFDvMhtOrhdei5pr7Sl
tDbLFLkjnCsnX6mBhhWzOMo22g87IKOR4YMqMUlPJIRIynPTm67sVPTdnJUqBg4y1jk0qvfSO4VG
yrwTH1ApfchRvoX2cC98a+2JU62EB4C5sE/LBRnDC1pDx0CUn76GnNuWOKkOZF8b+UsJFyGKsOQX
sM1tDjzCC1BASJvETN/0wt/4Cs4eiaWm4nhD0EWfMYvpCQDzDHyCurQcOyCJJVL9jFGZrIDzwTUv
lcGL7NmMVQqeav8cMcIs5OjsS/3VbsPnzJxmHFH7GU1aHatB8YBHwoe4Tc7RzuEUZqF76qz0kz4t
b5Q+mVlc+9a7DtWrCvlV1cOPBkLXQkua/Sjhzy3LvQa0qIu1N9Q1FyKOHq3W2Hnqm6HUwPCevbD9
DEoGUI5/7pgoWxoGmE4vCduxGjqNtBgbOOt6fg6aO3DF6YTqk+27UVJ3lm5BwP9Ebus6gUrZrQuc
Y3uPsWyeZmvhsN45KaRjLes4JaBfpRETcohpIn8lGhveXbBte+4FmvyVJrlp/Ny1zcoIAFyGw6lQ
7NvebNFpdcFxsOO7pEjPGbA86krGHPqpzt6bpn7M1WJVslFaqOJ1r3YlxwBTb1B3MSbEzRw2ZLJm
zlZqPlisZ61EcmpzDUQwL618UUZ0WZjSeNkTrPwZ6A44WFLM5DZYlka9FZm/HFAgOYSol2kCOy47
4tBxrWTnoOkmje0UyTbSVWmhpelWrQ1XOOFi2rClIOS4Ae/D9oiMRyViILfI9Dsrk/n9obNNmupq
0j9tDPpLqXovacwdRYkcNjeePN3E2cNQvGywjd+NpXFs8JeVBBWq3Ky+QhvBw9ScgfDtfBNaT35T
O/s8rhZhdo3l8MGMyWDPzGd96Gi4yAAYhwIPUKZRcwJX8/qlVvLt+n6+y6QJh9Jty65mooYlp7nK
injrJcBiOeHXRewaJCh49T4ZRrQy0k7IbFGhPj2wM4VYcdJdFpZFwzdK9+G0Z0lKftfSmXAasbOL
dtH11ULnDk91RmK2vCin28MebwWh7gFH/4Gxp504W1Nubhw21xyFnfpQ98qeUI0bNSBJwq7gOI1L
cqFoYNabpNZP4UDLqCHxTuvvSprTNTTSLgp2UY4mpTxlCoxMwP3eR5yOlyxPZl5DL0yp5tk0DLPy
+sRaCMbaOv/n7q/T6QlMOhMexzHZspC8/eqsB2L45/31L37++1nPnPZX+oaa/S3/c2K/fD/rWb8x
KOQwp3ICIyFhIup9319JFDUsR5dN9ljOoD+e9TgGgirSZBlO7RR694/Oeor+Z43bz5c+jTR/ENql
CRntvpImayIMfSbRHqZe4dzh66xWsTHGN0Yn8xwROSnM9IFtDVUHBTiNffWoyfmd7WDZB3xArMO2
I/1QjTY6z5ZPwiX7LglK9TzJPHFvcZawq+TQmP6+sGncRSmSIyKIShkibZjQsBjMq/ClU9OzQcZO
tim69kmk1kK36nXMNghEkQkLnTtJpolVxXe5IkU7DRG/kwuTjCjikcPiuVVo3yH9z7Via1pZhu7Y
Yzxfazk2EDPU0Vf6qW40biYrHVrYVcMpzzHRRyndmNzJNG+ibAACqKb3DR0fx2YOlL0TH7mtsRtC
X74oTnCpFU6cqk7uSKJekCsehFqutFZ2U6s5Kll8sdqsP5hWBySBfqlXmMc2QD/YN8c2xSzVhM0l
FKOHtMU4pYwXFHKuDNVkVAUHKLogVqaSVwnUI54qnCX0agcrmGfMahMfMbWRX432prboYyO3s2wq
k0gnZYUpelXMZVZyvYpXVVcs7AwzMLVQETCVYsA5+KwO2aQhLthYZc5DDcYr2meM8ZVRPcq1/N7H
ENvVSU3wmfT8tSxQ2IqZLxFxU8fSsomBWCr5e2wSXdVnwSEltQTYVzJThvqjM8cdh4aH2Ex+H7L/
R3aQKI0hzhg21Bly4unr/HpVoQj/eVX5i5//oWqHrMZKZf+5aJ+Kb5ssJcBrX6MfyKlnhZsMQBwl
TNab70W7QbixCbMErTmtp+kU8A+Kdn7dlwbS7+8cn/q39AtturAfFxWybVq/8zR1LSj3ZomQNr0J
5suMnuPyapc+olB/rvb+fayJz1HKIbZ4dEwtJHCgCCcAiLdlpQEM5b8pZXMMJ+3JAGegreTloMWY
PDSKX9ufKY2FUMDYKFY+N8tk3k/AWjFA2r42fg1HsPZcxWOuJsv3tt/vC73fV5Hx3Of6ndOlx3ZU
F20ZvlRVce/nAPek8NQX4iXDIGR2xjwadU7PBXxAmg2pYITnFy9eLFZ5wCAQ3vteCjjqdN0lFuZH
wVzL9KjX2hYab8qkgpZWiTbSA0qSj/k418kYIAezpgpIpF1RKjOPNOXeqWOcke1O6/ADo5AbfXvh
KNfAmNxhMLsYAOYliZjpTMuhIsORkOWdFaAXsW8DGKrNfUj8ZmRe6ix8HVCU9Uwk/OaSdjQkxLGn
MQYEj2KbeUjfweVqbYvhvPxh+pxwvGydFd6xGtq1BQtLGCUqPf2YBvVcTbNDDma77BmYpOmiND98
h1pfDaJVSn2WN/1NL69UjSqDRAnTlxdm+mqXNA94oxkC8SE8ekm4VIuO44zDLBSyCnwiHcqyFSPC
b25M9GKO/5AwXDHFym9HKukmcHOu1gmf2ggjGGVkvNGdEFtWcKqNem2b2VGLo6dxAM6ktf3TWJpg
pfxyoQka2WnC+IfssBoYQ/+iDobbMrTsO3QhSv1U2MmuDehQxjougYuaPVGeLkTMyFV31mMIO3R0
dhhmjj3RXEYHB80vcCh5BmscwsqujO9K2ElVhZNikKW3LmYynmEaUUWwdQaUebF0CAGVq6W8Itzv
EI4qkrxo5ye+KzU4Xvyy//AA5M/K1nxSC2kT5sanEqS7PI+fKic/j1r3kPSkuA7XmJ0iD6WDJVu3
WZr19FeQJmgp1HT0ooNu3CZVsSWjb+d1vjUPi+BJwaULO+1ppDdXiWnUgsIwUaT5KGMbNnyHITGK
aMU5WIlxl+uctBSD9hVsuTBl+MMgOKUohEqslR6iP7R+VrsMccwMUJ1SFakcvLVeMdYarR/CkqK3
QWVyYUlgyacRb5EfNCsj0rrQtr1DYDMJQ1c76DZKbNIw1j+7XkKXEbhyyUQCHQk9im7pZ8peq6Wj
3OjtvGuGo17Vv/tJ/kM3ELD9tESo9yy6+xMu8VdlKYv71w3kTz//fQPRfpMJ6naA/OiaoxsaP/m9
7aP9pqrMGBRVh9pp08H9sSwlc5UiWdZki/c0FbM/7SC6ymZHZUrQ0T8rS78Zs35vD/0+PSHq76dL
Z9jx4w4SN9qQVl3gbySHNDpi6y2fUqyyaJ+2oCBaWeU83uGi6240X5/R534kUGw/KEQbtNVtqTLb
LOSr0cUnKeW8pwbFJcQcQCN6E4711SJ9ghUoTZKl5amXgtqXGvKGfI2DqfX3wsNH3rF2j9pC2ODP
hEo3k7C+dGYa1p0OaS0f9FvfU2C7CemD7DsqoAENcoBVsdzE7FWGb11CObgoDQqU0VilibIOxxcd
5cqgPEbojrJchR3mXVUpXNQGMhikH5JaLQsRXqts2AatvbHF1ldRZ/iwltXbgFp0wEBAgiaSGwaO
8kRgq2dJmi0q4t2jfJiXKWfoFqSQkQtlrZXFk2nB9BFLLKkarvsGVVWaIMEbPgNL3dXFhOUVtHSW
ed9vVRL+CqO7JQXprtdsFLI1ph9/IUT4WEXVVoqR/WXtKms+ZWlYNTXn23onumwbML/3FPXYVs3V
0eu1U46vTVjhBQAcZNpwrJT8WTEn3SxohbF7NKZJalEiZrfaix7gdU2cY9Ugc4D6SmT12UsN6Aoo
AJzswhb7VvfM1jGRxAxHQrvfC8lZ5zUwSNYrIRpq7HBlR/nGssSxTrPbEWFtpFjHlAIYELExG1MP
lbB5EH0IPlPZmqLbhwWWlBosd9/sWNT38HVOes0cJWa6L6OjLD1yV5OHmuaQpvQEzL2pko/aW+tI
KamUduV4zIy1zzI3wWVVzk7P4tu6RPHwn3ygNkB3k/zDCZda1Pj1ysVJ90vDmgybrz///UBt/Aaa
DHmtyir1U7/aMn6zZdySU8I8Z3mq2H8tXCYJo4TiOJbBwvbt0Pw/C5f5m0zFa9JntoxvQWr/pPT9
C3SNwTqNsZfutzpNgH9etxRLre1UT6fAd1zHS707Gf2ubtayvUyGbQJw08CnheeyQv7xlivLgdYj
XSmmMQvz7QMcIU5LNd/S60RbIC8Ej3I5N9Fd+SRzYVl0tWStktWu3DDK+2G/+Itm+184dX9+81Ov
4IdegCrHdZz5vHlEEGm36cut3q0r2sHtpTHxaOP3WCGdkyB3m/bTv/niX1b8LozoPMfooQiysGPi
SZYWpMxqh5+b7j7QMCZBhrlUczcOlr9+bSb1X3x+P1/3NIP44brHgYRrFIrxmu7iBEvHqoN+p2oe
SvkGyfuvX4w7+5cv9uVspCt2lkom15kYESNOmGFvybCvcVSydQSPlfN3H+x0y/24lfIs/XRLTlf/
w9Xpuugiz8xj6Idoy59s9NTKOo9WRufSAPXHZcpZJ0VG9XesB3u6lF+98vRR/PDKYV1ETSq4VEay
s2aB9D6fQZzcS7N8NszzGY4g15hZM5wc4CztlTN7Pb0+1+4BJ/xmnBCli3zW01m218UhWoCNWX5a
LkJgN1h583dAPC5o5lmzDt1u9t7M9MOuWkSb2mUOOWenvtT8C+PbrycBZ8k7WLzffgaLqz3rF/YM
nPFsi6dv3vzdgzTdq7+48K8cupJ49rHFer5Oh1kVPKbiDRdjJt80BKoILNcuEactaXgNcla3Ycwp
/i6o5C+YNT9968p0RP/hs++xz3JU4VnGJy0hMGoeMZZFMEghG5eoEcwTrg6Sr5vu/tf397eL+9XF
f1kCW09ood5PwkYyjhA2IoyE84+KnpiaftOK47/7/H5b1364Vp2sY8sbecUcGTI6WGAb+rORTLEP
YfE3mVZ/+8F+WSSr0MrqVuLFyP/q0XMVn8WZOaTdPgTW0ic+8oF6x/Jv/81P9cvySLBIbCnTssGM
vK4fA0Yi1mKCM9oLtdqGCEugkfzNa/7NbTy1xX+8h6JByQkO5h6S8oscCsy5b0l8GOvzdLjGGVC4
Wr/yxJ5dqS7nCunz/t+8BfPPUqTpNmazZw5t0Jv/8hZKGrh2OO2n08Neu80CFh0rh72yZo/J/DOb
8+y4FovAJZ7dVwtzxdDyRbgFKwSZ3K6/rNY83/y9MXtGsHvK7oL3YTG6dITczIXEES+sB2l0o1t7
aO85SCyLg9kuq34/DNnMUgm1vPz6U/3r9f9fV/Tl8aCT2hvWtNkgy2nH49ieK2vvlaDQFlV7DI2/
ocv/P+7Xf72e9vOXKBv0IRqb10uJfkHZV0IjRsAoFrSapWSLhBd7W6ng3/h9APST1u/H2f1fXCjY
DeK0aEjqSAK+rP46belKZLywhrh+ayVXfPCTT5sgiuigxIt//LH++Gr6dCP9sAYMJuQ2PeTVQpuO
upuKM4ps8zZ0NkZDje/++tW+nb2/LvE/Vqjml481EX0f+HEerZv0Qx8WsXSMlHNOUjs2+4Gsn0q7
i5wXprmzknXpGEm7KkUgMGyb4oXFsHmMDTqUK9G+8A3UNO/KefRgNgcreAqVPQGy+J4ne8+5Q7ma
LxWxm0ziyZqgMWAdgAIWxHiY0hPS/UB7QNvD2L2Zx/Dv+w14Mq87SCX+aHktF8iTF2icnSfVpCmY
PHb9wu/UOSNF/Pan2tpZOdrzJZaP2MS9Phc3sIXp9yk+596tn7uVT0TkByCSMsOIdoZIGOvXRtqV
hZi40/Mh3VliY5Lm/eZPkud3JT9lzgnKF20vBq7aUx0x7t3k2l3hvxrjme6oAaBXHXBBCE5UD5mP
2m3be4euHWaygTE8m6XKM7Nw4e90R8f3jsYcHEXUIie66bVwNgVXeNtEu7fyU0uy1gH3Qre15GXK
012dFeI8ShMHZDkzpHsP5GCyS/J5ty61tY5xsLuIYYu0Oq8B4mx6/HQL0gpn+gUWJmfloAr2FvS9
UOa66mZV8lFVr5nOFOTaQPBUkR5A5gfx/Tr6tEfr+qR2myA+qcZDYvEBYaPLwdvzmA1b/o1xwpjh
UNqrOxtEZR6AiDClBUwXOcAUMKlQ+L/a/sNkYKw98MuNlpXdCmAZF6sYh8ZcT/i1FyZHGO0F6rAD
o/Nukx70yRCIXdUPP7I0Wmsa3Gj82lnvsx8SGYiHzC1hAnZrmhrcSoPutuub8JrmS3SDxU6so1fT
rcGmHD3ZJav9nB+rl4HS61E6pS/lfQ8zSb4cDvJWvdRw3TbKeJaUGeCLkLkUdkXR+zN/aoT0VBTt
KlaieZg2c4t7E2t2FgPg8rGeicTcRrbGuGimJPpSb0n9DQ02TXE16p5M8Sc92IbxitE3nrHU2YfR
u6a+MiZHLaKPmIbKpVUusgKPxVrv03k2In9wQRmkCPFM4AgZALNuWRsbLO2KWHV0EfUSZD8jckEz
MqER0loHb5giUZ0ID9iwJTStX/vtSY8XRbTk4bG5ZQseMwjkWJWXDu8sDKHb7JE66vYixfGHrIIk
4Fnu7AswFqHw4UAv2hD/QSMtGcCpBl4hwBXHsLrWUjNLkA4sYeXHhutr05vtlEe0g+W4EpW5MwpY
IXx39a3n39rdgd45AdgqGfDVQ2LgcrmrlZu+XODCCaE5SI00x/RgWemNYz1rYkV7qSY2YmiRb1eo
H84SxW+MOZp1ICCCXZ9uQdu4le1FPYaonTw3DrepvzFV/0Yb38HUtf5e1Acr3MglIMZ5gq7CPgzK
vmkeNPxKFsrwNnVbbedjWjEXgrADcZvmmyS9l/Au0AJqn2SxStJ1aN5r8SIc9pVzUS08fvM2PlYB
frfhMx7Q76ZLCZdkvixxuQQkG+zteq22zBNpPY934rkZxjX9bo0u0LDq8M8oB6LS+sjF0TPGx7FY
KowsSuXG1NjUk/vG3jJF8KJTjV/Eea4JKnHrqzDRTBHUikKjFiTdh9AAbqroSR7uw+7sZx2zgIVe
tSdf0ed1idmthGCcwqPEtuC8avmt7QSr2t51YpFxBk8yHLlLJcCvT2DkGVwWGXuBMSVXQHzplHkm
LaNVDrllFxm3vbL2oGHzFGPCuGrWOUrOokXNgf8A7EgSe+D1rj0MXY/LzoKNhGpKio8c8NX0EIuH
ytxgbKxU4nEfZAcn7pw4BY2WpfQhTd+zCTIGCXSKvcF7jmErgERHlHZXKg82ppSc2wP9STfsLW3X
pnjFypeKIkctTyTBTDAXmTyRFU0vzITBjkIgwgwqk5CiwIsew7VhPdTiSsKKTvatj/UMQuGd96jc
Ox/Zxdh44IqRpOHiWvGYZ2sMIjI+zACGxJQW4yyjU7ZulskLsIv4PXzUrr6YdiA+MBp9vP/xFoy9
Xa76noMaCZ+EjxluKd2lyo3DOvJGxIAn7SxnDzvU8S8mM7rwKF/Qzmj2Pjv293PQPxu+EX2vJBuc
MHTqZoXxoPTrZGF1G9Ry5k36xlCKIi65FIfytdqlLOzqQuZD5bcHrkaWBzeenxyIQLno3F0kFdpu
NiyiV8+6Z96DIcfCDcdoSuYtphv0uvprBVgl28pYBbEBp+q5wJAzj8xj4d1PtIzOlc1z6dnzmEiD
uUdgPBob2ECIjcjj2hSn7rN7Drgne1qL/YOls0bvPETZKeFfuKSe4xjvuobyDG2CMciH/DIWjxqP
2murLOjU2pgRwQ2hU0Kr5lB9rNXrawCKPXeFtSyyT027xCTd5dq5Dy9YrK6m40NTmI863QZSRyQY
QntVfpOFQGewH/WC/isWxOKGeh6rmjPtHQSSGHsHHEiwlhHmVmG2QyJJTGX47iCNUOUbiX/WhqFb
TN9q2C9RQ4Zvsfmi1emtjtU2sc61t0ciyc6Vm+W8kxCfU2uCD2ESbFnLplrp9raSoBIYGGeqO19i
U8u5RCGvIr8+ksUYgwNgeXEdoj5ySoF5faWMxLNXn3k+yP7sjkm/FeqSHPuoXeObyfFyKbts20nu
8H+5O7MlR9EkCz+RxtgFt6wC7WuE4gaLFST2TQKefj6qp6yzc8q6rG/brMuqOiMjQkLgv/vxs7A+
ir2oQktNWfJm3SIWFxriQxrC/jal8qTtZyR+9dkO+1xReFUa/Gx28XvuDMdGXXdQNwVcB0pZNP99
9/hXnfEv6Kj22wgpt011G8ccoF1mD2plNbEfHjPVDI566OKo/8ev+y9deRmCasBbILASLPfvVDdQ
j39fef2/7/9z5QXTmUTJOTx86BgTy+GfKy/xf0Ri4DQMu0WdoLqJPv1PJtYckrNuSExQfwDOv668
sIcG64XUN1Gombz+A9IEaDQTyq+4CaSJX9/6RM/4dYJpGAtDZil5EUNlpq+aHVuE/Pd7sqtJLcrk
5+tYN4sh6zda3LyqhJiokojLBxo8ucx6zxgvUQPvskzcSiBoh6qZ0dX0OmrDjta3qY3RqrXQl6sc
6ZyMPqBFw5ySsimncWnp+vMYinNcNDDLS544EQCCZn2+vaPF9PMMV4dWW89qPAMfSBH6UNopQ3Oe
3ymOCU4nEiRTGSBb3zweaWtXcFZvGSEEtZG+s1a0hhrZu6S0aEcjA3sSWfTjGOix6rVLW1fkodcb
SW0Lu1RSdAAVB50mJq9jnPl3pEJQPfA4iPUG/3AYl9q8IlZWEHdl+zj1KMDbdv4a61iT50oTQ+Ek
VT5C8Ma9YBcZ8KoUVZMR8GHAHClXagy91Z85ZgFGJXwWPbZi2oOoTFp3iSxhshl5g5ENcc9VpX1G
49c10aKCaSWQZd6rN9KLMmcoWqdX8kUJoQGrz9J6pL2t6w0BanTu/U0eHH1Me2tMbpsoKneC8dZP
lwq0Jq3fSsx+HuFPlt1QRxVuVsbnEdF1zAZJzc26GBZaeyUfhOHUHueXxLgTXFnP9nItLUdkLikc
Boy5VHIXjM+GsEXr1oa+iPxcTgQ/VaJdlOGUGsWuUBgkKQmxOxTxtmjzl3mWPPBtSguKr4g2NnUN
OMYs1srnLjNuIK9K2f9jQv9vLUOioXOTwNqEyfh3m3dBB274VfzHs/z79/9ZhlBVSOoc8cRfCS5Y
rROPOOfrf3A+/1mEVHH6rrmE1OJ35hbhlSy9/rGrl1mk/wdFSBKmo+e3IvTrC/+jSP0Co0iNnMr1
gF3UcAfgFM6FiqYb5TZONnCMxzD2hr7y0mQv40fy7NHosaMVyasyRm1ZForV15FX4WTXttqlyeVV
AeAdP0e/7JsCBngFqwrPVBKvb7pyDOvn0TDOjXTfPhAAZtH6XlVY6uE5qcx2RtL7hRLiPAfHEgIK
NpQPHO0kPDFv6f1663B9HofeveFbEh1mHP0y6g240bCZkMLXeCxVNAWlgDSNSZDd/DaGYNKV4dNN
oJyIUE9SKCg9VJSx+ImrUXMNGg5ew3mYOCsj5BVlYrHo6XNVtvKDBnzy3jK8xwOSqN5iGlsoi0i9
WymUmB5qTAxFZg5VpoQyI0Gd0aHQNAWbFlbUFdSaGorNHarNk9cth9IphIITQ8WJZnNcNiL64Yml
Y0x8nZagY6MjcoBYV4xMB/l+nU38HphOywzCzwjxJ3zgaQ7rHw0E47jSMwklxa6ELJQyRD2eER0h
1LKOdaPUVL5u3DPEJuMpn2u2lhWBnPxMngfjE+HwHOOcrvRGQbBnyik1KlfTD5VUO1rozcXu2Oji
Zj5iGKTJ7kMibH0WHXoN5xFgHVHo3jsME8bHJb4jklGTFN+4/lWWh6Duc3eEPKvOGeERvze1vM+b
HM/t2r1j8qA1qh8pjNkiEHOZKr7Q3Rsnv+EK82iGrzjDIkDOLxisu2qNSEyTvmchSkiCEQqdlIN7
NRLXh3Jbw7minQxKYvwb1H7zqE4NmX0qXRb2w5gqkKX7kAhF4DJazzLfNKLmjFn81k3CiWTs3arB
0BF7W0O+fzCmFpo4WsZd8O/ZJzSnKKhiHD6bOb41za6W2DtpfY3/Ve5RcO00Vmw1K76ZRf97+zfI
pdJckKEVTbT2v+O8UgYB9H8tnH/x/X8u/qHLE3zED/6/9g3g/J9MehldtMAXNETQ/7L5V5FGQyVi
ty/iJPoHyf6flCU2JgYxHxP/6T+jvIr61J39Wjh/f+G/od1yfjceKIRz3CEfgaRU4LfCMC1cIVxP
gm+CCUMzErB8E7V6cXuCDkgdyc9ltNbrHJekIQIKqOATiZhFkoeIbDXGQWj84FDgvmL0ZZNr6qr8
PiLdUqapXoPVqSZEz8/tEGPxzLhWSm9FmElZdTHDtL25GskCmcFgSv340qFgo0vaQq2RLfEJVzUC
cVX01iWK3X4UiRk3OoFNFPVCDJ4s2/sEpiBi6IVI06M99UBkBhww/8w7zRJ1Cc1chdcbqJJQqPNd
PCi4N2EH0cyzDfElYLrGftTb4NFi+EhuyEulSN/z+nmuO/Kz4Hg2AtYq2RjMVDhaY9Ut6kzw5bRa
J0VvMJdi1nG7peBkoIxp+Njq3RccfbuZza6xQYKtNnt9dHNPBTCbD3dHn8/shD4owylGCEkDSaNV
Cx0Un67FaMhwKp56b2WV+GEo0RiILchFot/eha5EalSI23k+PIikwo9qMuMU8kWo9l7C9XuMV50a
ougROnVxHq/1MVPsap4c76HxLgo3jW+bSUz8z22dIDGEQ6sRJt1X3VcFXSkrqTtqWOs/hoiHryxq
5RWZP/qbIrfKNl0/ZPpwdaak+yQWsaKI9HBBHh4+ZWgQ5wqWlDf9s7+Nm9K4+UqnbeNs5gnGcFDy
rDQVHfizeaAmUIoeWtLjrMNsa0V8IGCnLxCT9YRLoQuoswJPcI3tHcomNy+Ug5wXQZaSBZHDpYMi
F65mjMpj+TRYF4Hm9xlWH/PSVasnrKxS+xDVELfPXDs+h5RTqXSLO8pFSXqpn60bawzguAPHCkTT
8p6c6kR9m6sCW/w8O/331kXoRShip24SbwEFd4dfEIPJuuL/iuDmPcOSggo6USt/rYt/8f1/NpQC
giCEANhGyEzNf5Ay/6RyCn/IdDXIVKiaDE2H+vFnS4mCF64mJRpmKQb508j7Z12ELCWIc4GuksKk
UBz/o5ZyEif/S2X87aX/kX79S0vZGkk75Gor0T3ebDEHmElyV7tD5BwlfFEJux73nRxvyqp3Byzn
w2nJdK+uUudEPeTARLHr5F2tKkt4nPv5T9yRLpimBEVl3Id1eKkK0SsGOELPbtdhFSSO9S6f7nAt
pzLMXxP8fqiZRzGk/VQwbJH62qqlkEwhdH9j4ifxw9Yf6WJy4rvHOc6lfdB0wE9a5IvdDRPeBrem
uirm/qwVG3sE5k+bfClOgNacMTTD+jPBZmkmLp+KYie0bfcOkWWE92KGUVc/EhWQRVcF6HokLGSm
ygTeY61asCB6sFORsM4bsSjrRx7hRhGcG43FLdJxXX2bsWWRu70iX9PojWDAw5DcHGzxt4/ZGJTy
w2/ibIUA15o392WWxGu0U0ze5aZPBltIhaXeaUdM9AMpKvyOvV6bq8vn7Uk+1HuEEyonwXslRpub
LGLgEOIRiWv0I/1qE4HmBqhZLNTNnFadayYtxUwPtPG1IQi8qtRADDUzkZWgv2kfScgjr0hrdVg9
o3gTq1PW2qLvcfsAnI97WLf5Z24UG5ntUYx2NkJLmxmsNTvFl7PSfRraRqvFESg7NJUu9bPy7sdS
t5fG/SSqVW+cruMhvKmv6g1TBVEQ93GP/2WmQGapq+Sqa+/PEs007kMGNuGR/nhNZqyfxnJdjLhr
CHX2mUcPJ7ndNzMRLm3Sb4YZnHxDepWM9FzUsUYqJugAvj8pRuezqvGeNaalOiuTKnJyBXezyf1c
xftUIxf2OcfTW/Gr9j0uVx2k1FGorcj41FhLhf13A3gxRX1qhIlrFT4LP3E62R8dB9l5yrUlcwA+
CGBW5DsxoaUvyrcltH8/QjRbzMXPUjIWKS659ypGXMCLng2B0b+raERKIbmE8yCZkWxT9eYsw52M
latAYusk8xDbzo4N0vBwfXqKUPJjNjJKYkO0w7KDrPPqTWGsU5uZbyC3VgiVQEQbII+76PO93Hwl
bf9WKh32WnWgwgo0I7QaOSZldMJbGhlXBKEdKpngwnYx0pcUvcYegGAuVhPVJBHEpPkG3/p5OwlY
3WWCcB4KmLlY+t+YHzSA86gIuYZlftEU9tj3Rf7AJfaW3459dXgKFYl9iieoGnuA0k0qzqb/3hOE
BnPi1sucIgLleTJC+DdiAJLj+Au/niB/8f1/dtZTj6zqHEpYTEzYBIfTn501X9LQPgIvcB5MfNtf
TxBFQkZmKBqCVMOQ+NIvJwie2PNJPGCgSiFE7z8AJUTld2R0eulo2gRFNGRexf+Tk+VZ1dczMV30
29bFks2VrGzReJmDzQErOS8+pjY0GrP24yuz6c00PgcLf9tN+JZi1mDnn5WjmuXqVbfIXVjgaO0M
AaY1+KCHZ+DI1XMz2oaJwdd5br5Fm/uu9GMfC1/TYHnD0nb7lfHDFUJPUBzYOr6ARBXoVhe0nXlf
T87gm/q7WJafKsxGVi1T5rhVnOk3PxCJLsRFtn+05szB6X1mPmpLz085kYJLsqiXnEVdsb/H7s3v
Y7Y0LqrwntASF5dokqisxl5h5xao59GZB2xAPIXFm91aw0oN6gBnFZKtv0N5kb/Ve9gei9TCxsbE
XDq4W/G5ePnlNtr9Y6D5F1LPNMf8NucIfOYMVbo+Vya86V9Q6k7DH6Ea+xRCFpmMNoTGFVzNBzTN
+MQLf1W8dlWvHu5829vkdniF1S/pd2HywugEYXRwVrPCy0i0Ae7a5pyxHJYKW1QXFASSL2e+Ge50
4tIQUJgicTuV+X0NWi+7pl7iwgGxBhM6x+31+dV93Z5mbY1kBPKvdCFr5qYAOl52J3hpGB1sJHvm
3fFfAD56zXFLNpFgubPlEUciO2hOhLZ79c/1jC7k2P3Nkkf9HUr746795Ur9hufLYSQ+WnFIF88A
7XLx3rzjp2vLdr4d3min3YIc97m5hUegWeV2+9zg2IyZvc6mCsoqt+eKA2yJscgJj3e7s0k2T92Q
RGPL+KkxebSrXes99iH+thisO4/v2mr880/yN++DMflvPvLfGMvPZygJg8EbWa6bhy1jsvvassnv
efJkbBXOhF08TACZffMtmtB1HExGz8Xc0tAw8j41K3WTNzAgvz8x2cirxEm3MR9/doBCA0pvFnu1
NceXEFEka4rynRSRZN9AJqnoMUz87HKuG37kL3MHTc4YCK8gOiarOYyYiXUFWKytL2n9JFyYGdps
7Ps7iaqN7g34OpK88YkzKSeoJx7Y/JqFS8QpXGRcPV6gLrQWpA77ypC165a4gqZrQkI+YgcfrDbC
DZOlthVuhKW0HJZMnQFbyNKL7EowJ3YB07dm5aotjLb6NEHsPypXdIhw080K7Yr584U9vxa76hei
SUXxiAIANnJTL/uQr7Jiz1aG3f3NMzr/q2cUrQNAKPotlFrT13/puG9Y6N1UsU0X7BkUlDVWedKD
+oo8nmqx/VTX+YLZdfXy2Vjpjn24mViK+cma15yZA+7AZnOpT/h9u4QOvCjX0xafihXCVBd9uDn9
7cgbvghg2Et+tkos3IBfOh8Qzjyn05MYEH9xve9ZwT6PRIx4oA/mLBi/ARzm12KLf7GTf/77sgS2
8Bc36S/vef4b/68SmxKnkS5dwHVh024NFcWbYux0zkinAms0X6HFtKnzVfA8k3e4vq0rm96aZZdX
rcWFuqghC7gRsADpOPrV7Hmvud3bD3QPVveeLDAfNRPS3nNbPEFyWTQ3i5vbxubKQr6/KCx1QbqY
/bBWvbkd3cHq+VrnlccpPtabGHJdbb6WK1QG7gcuMN99Y5HAlr+Ebr1ol/3y+3P8Sc3PmeOtim2P
5YotHnVyXsr15BgJXuMNW5xpkhPqaUxpg43svRdH6AiL25FIXLfbgVriTOdhp9AiQKUssKw3x3d8
Wiq32A5Hke12uQb+tFsvdp4vsSM7gjngu85jMDkjTOcaFDweJYVf6IA12C9BvVet63vrkTJitpd3
tKR+9jIc/v1nyGn++6j4e4/yW8mM8iZtQ9ZSi8QU3cpst/IKbtFyXEDGwPnAEiwI9akf7+KvfoW1
6HzxVgXoof0nOznFiQ44EGpsMgfrYZNKYEID43uDaDndCERwkDBb27qHONm+oA/wogMsP5Mf8MkJ
TDYTDLwlbpkUs7fOWcImNN8muZp1w9TY6vbVRn0d7YePi768hEH8RfWwRR/qjEUAwjLHgVa0Zbc4
dB4Ff5M56mxJ+oBiiovGFO3W14LOaSDW8cq2mZcFzQbW5zFZxzb8m9mmsVuHpv0CrZKpwkwWaCGe
AYacvF4tUN0TXb4FOY5XjK7hdPfJAqYBGpf05F7PnYpMGm6UVe0VB61hb4nmR76SAthXTmXRk6Bp
5+/ElhYgrQG34YYKTzp/BDzpdFZDKYZi+PTeXkmc/bh7yYdOlPaSdMW9YLEssUd+0uyV1cmyPo4+
bdhmcKZkJXtY441kafa3euDNmB/rLnjdUrjdEuKaYGLlv1QdYeuJ++bKvb4YTYrKE2IcH4wQJGSN
kCmz0TwXHjl5qdGSFW/n3W2YTKjAHSCAJaTla7ms7AqOYhRwwaQdj5kUVE5pawcyiBfND7xSP16h
Kv8qwPDulm4Z/k9VOcWx9G6U+GvoyGbrhs5gkjrsBDh10RLO7PI7cglnsrPtE654+znuxN0FiuyF
N3tBDRWfWCkv30hg/hz2NIT2zS5cejA7OYkWDrMkObrwjDyIWqfnit1qTbP3DoQ4UUwjlxw9tj9m
+IeNtxM6Zxmjb5PJyE9x3zVBKkfIbCizjyQoWBeB9zS1qrmVO+ByuBNXy8JZNIvni7J+psRDMIu7
hH39wHS3zropuPFlDpmQowc/apskK6ffaW9z+wf7TnO0SFDeVCcSuiwy05ZivlJ3vFcbO0SnDGI+
4q1oVa9yAPnNhiNgnkF4vdrLHZVCUV5mXmtlxN5YwgK64xcO0zJ+YdvGZug2lWWyxbFkpb9hmvSV
LWenJ/HE6/v6STJV6pU8b40JmDt/vft16t64FvY+Njf5ZbCjV81NHWmpLUSn8eff7QEXR9k5Y/e/
iFzN0ff4FfWfBEFpKZRus9+qp9jnhwn74UD0DFk3JbEuB/08+RrVf+iLKGaSLTrTKx6WHd7RHn7N
i4IHsln14Da696grWy9x/sdqXCY+bj/utANPKjoB9ASx+Vw+F5Mvv/1cNh/E4hBOMxmx73Vr3GJF
rNZeom1UwO/wTpOKQe9sjin5cvqv+3ythidNYpa/quq2+y75cJ7rIToSz1gXvkE04/NKXL2c7tWa
m6LkIR1WuDHd4L0lpiC5Ejxd9SVMMT9ON3BQm7xwJMhWUg22rh5neFw/wuvIzF2V70PzRopARiKK
tpaJNaNnSj+1W3foO8kZ+zgzlXbsnbpMj2Mvxdzt2UBjLgGABF3vhxwxPPI9LhFDiGOD+ViVO/Fk
fMQZFqMzHDVY+25hcI3LipRSV/rGcTILbk5oZ1ZKNi+VwKQeemzdquBmEqW0Tvapjc7g6aX23Q5t
HJvp/jFE1yzo2Ok2WWNvF5FnZbYLOOs2ZW4ZBTQmU4m662YO82FLRAS2Xtt4e9sTzJm8QXK2dROW
ZRaolr4MQzt1oq9ih6G5N1HQeMgSV7VY3i3OD6fD1cGDHuZ7M4dNgtO9VfwNKz12HgPjFoYI4Z+k
63HcN5a8YijZQ91dfoy2YNEtcHdZYbB1x8X8kL3qdnGGA4Y7hRnCMSHmzXp+0/ZyzRszPzUmRTmx
njvhOsOC/M5rBrjXV6WjbMlS8ROrpdplr8XMbVyK71rZSSfDCr+MzexQQA0n3gb6Gs0V8TZHoivQ
pWzHJb/1aX2S3uM1q2ql7ommxIyWQaqhdmcXeVs4txeUZEGxaf23+asUdIRy1ra0D9dSoJpfmf11
eXAiKFQxzZvKhWq+ch1GE8cl3iA5FquKDwasdWrFCXC7MXmkvB+8LhyypOhpyBX6jHc4q1P6xkW0
hgr61hsuh6RJnseKLHK78QyXiHo/XN8u9xVxBisSPLbdMvugl+g7egnDL3kSpSVxPFa7n+2UBfkt
Hk6Ce4KNHW0pvVRubk2KvX2m0X3C7CckwMxfK6Q+M5bz0TI71D5/PPsUJ9mgvmf+d6ABmyWcWBou
4ZJxLlftx9RtsXnYwoUql+ytXokZsaTdzXoEs7WxJ1bHxoNXx2UEAeKaJ3NcFOcMFqBJLto+7czy
yLx6eDr5SV3x+HA7EDq/poJRiyn4xzlnHDb6y7ywDFvg2UrMYhk1VuE8XCQQO53RWyBMadVvtd4J
v7kaYMnTVHCYBIs/WGFtjOC+xGIOi3prhkO9LZlPkw20Kfo8wVtp32CNzwPN+IC7QeREOrvr1zkP
6WnHGzAP+A3Dz5zZWuxHczi71rjCcVV5H1ei2xLyio2M+ZDtZlMruGHBWoJydSoYsmTD1y4ZdDB2
S2a+ky4C55KGvbz73Dw4h7Vz40jWbfEsnNSevTOIYRS1JahICYqL7lVE5izAnV14921KlA/xPE16
nCFeGFyjdwXuonvPJxMtIDjpVskZ6LNVGiSPUrji6uqR30N8nXGgx4y4WC6Y4jw7NYn37E/P6Fhw
WI42DlyEtFbvUzVVi5j1vvsUnCexR8bnWF/xNzKTGmMgRyY8jMkrtoxXegW4EWbCCpR7lFQLK9+1
p+4w+t2+3CKSgPEvG27SrzPZxT0CkMFpP+Ljg8UqD6iwMsYVdrdFtcLLBG6A/FKj6WAfir8wM1Ho
tX52UF9lN+KM2AyQnDdYbUmXZjM1Usmye0v2oV949Fz7GEtlW14WFkF4zrgome//MYdI9GrP9YN/
vVThqrwOui2HJp7R+249LoGLPLjaX8NZ4/CZWbXqzZl4RSrPvLZmeYB/F1VaF+jaHCVccHUqsrb4
Exu7eyIf6dsVG76/QSTPy8iILp6yt+KM/bDwAF2Be8y3811zp4ULR1OyAuc93iy8hA3K+d2dHcgA
91tuBKRCtwVnYxsIPp5fs97ByxKY6ciA7eWkvJyIDtQPZHeVZ5aTxd2VcRSOTMThNA23V8jIe8wf
ubIecPMidJ5LKIkzW+xpIG46QhqqQmI324Gv5W+5dXcYSiz9wESfuM+jZP7o1k8ZnAVX9gb3evx5
3qfQkI6jnX0uXGDGfBLrtmgETPUNzrpVB7DrXToh5rm5Nw/mHq3Jgcds/dNyId1ZgAG/mfAcLcNN
i5YGKQ8Z7HzUhKOa3QoCOY3PGKQ/zx0F21RMOZh5YlANm/Rn9o18wLpZqXndcZl3hfcwjXfSXTne
WCGcIXrf4Ho/zeY82ySedCpfOCTIXHVJJ1kZ7+nL54Psy5mnudEOcY71wjP4sOJDJa+MvcGp7/cW
3Bis+PWXljG6dYwzayzeFzGG+eb8s9TXHZlr9Kj0NdVp4PgTli3f0wdsm2Zm6KLbsAd37lX+sEr8
a2F/xd7+jDuRK/jQlryQGXw1eh5bpc58rM/DijxEkz3z+eapDoZTVkMnm5saWkk/f1cDAiGw7cTe
063f4bYsyF0BOnmYwiucUyuDmo1y2sEZ1DzfdrM9L5qxkWaKwbE2sQU02Z2v5tZ8LwYR5zETTUaa
0mYWlJv6MPWkxGb5xhqv3Jp8naetvcZLOlcQHE9Bqujo3HK6yZlpXuupV/9uQXoGuyFeKzjm31Oz
9nU36XcXc/+PBL6BoEMcOZiMFC9BWt4tv57UYNkfdwwzdPrctM3zoh9IYYLFtn/CX0OEzSk3uuq2
ceQTqgGsfGlwgEHq01QT79NbtAFcZ3ZMQgRtrTwzO9EC+Ul4EfW6+zCuRCbx9WnWIOvNA3rdl/4b
pq/tiaBBP2dsWpWdJcL8VxGqdZfBUreDhbsuqjVvJDgFP7FA9Ft3CKL36IdGxbrZc5+UXzv3kE3v
owuZkc6Fx8o0/Hw9KdajF+2tduVddIz3+lKf+n6mSsk09o9A3wqu7k6NtJWd5ntli7vEFTLXgtD3
A6y+TbIrL+2lOWX0QScjqLk1DLtawkOwBJtbAEQk5xlggfMDagqchlPYYdxkqzEgSpXSETR7YEna
6g2PAxODanb2+w1Y3YUvkIJUPO2nfdWWlc99dCNZhj94Zyu2pXhQItaRXSzjILGRGDrJkcjKb7RD
ziTix9gdcYDJFywSI80rdsDcVsTkmWpwxpJxo9rzI2bFmpP6fGRoBB3c7tGVuir3I/MGjQ6rQCYD
oHN7TrYGH5oXuXqx0EGFcwfckkIF4MdCNhjc99TJ10RVMvohWXC+VFPfZ+ZXbcULMJIluCCjwmq1
ic0f9nAWRkDahmplkX1oBoILN8TOz8YVz3bmrMIF+KKw5Q7Pt12uU/D5VW8VfrnpTiMZUHbNm1E2
uRfxpF3Fb1Z8dEbtfh4EP7VLp8SPazcDYBU/owxkJ9rhcgaAQ7jI0yID0fBJWOf+OErgmMwdNtPJ
rnsZpmFpQ5WzKcfNUVuMF+UVs3hzvkotLrilk69oyjSRoED9uZ3q8H0dm2fwb4pOaXFvrBDQeNGR
8KLVsJxAI+FlesZUOq4ugLQ0kA1n+NNs9Y4B2sLggci9m6st5+/DMv6mHHlPPsqUq6nxGjsQ1J5G
k0pNTvNapipCs/6cb0Jfun5icUTzOLs0LuNP0PNSKYar9D00k0/ZujJM2Fj0WeWFxTYV5VL/8Eeo
YbfMN3a3Iu+HezRcxJt0kx6YkL3c+pmw337K/pF8rIZ8VIkcJilQ7HSTgu2Ui7n1/Ox/uhVOvO7o
wbQWN4TncFU4Ll+SteqIOh37zRffkO3MLu0y/rl5/WJc0CTPnHBXvmi4d4NlkDzvITtxHuYW5U2y
rBIACWKDgJqq8+wA8Kfa2qZ1KSIn6DEcAgxGdNQ+B4914nABN7R7mk/9+kCr591d8MQgtfkHXOZI
zAXKMJsXDQwuI1HiF0l+vy+XUJwIefi4g7B8zvZIrpi4cI8OcC+i3nIC2CRtW2Rme1z2BSwxFlFz
a/o3sZD0JLvU/E7WQNAMI6pjOHOHmEmXsdRSPyL+9FugyX9Yh9PU/m995RradPtbOj5T5NDrmRWk
b4BO0srocpDYLWAqHB6r2Stdm7mMgeDB57fhRne0NUYcZJt2GHE8bK6Cpx5u7bY4N15FfoSZH8m3
PkUcvN/iEn67XQXJm8af2xEyp+mw5XF5J53MyQezYAjinB6pS+XHcPdwxGFwe2xp0UC6JAJETYkO
z2QTR1j2K4x2hw2FuAx93f8UPiub9soilptRhl/PkddzUWi+VlfluKJH5ciafuM/MNXWvFJqyIry
p0MzD3j8TNXjELXKxeg1hqnUDv9rPnVcla2Q9Xl3maK/Tk8yCF31jYyr8WA4/dK4ufTILt8u2SoT
Fi0/iwGqT7cV6PtLL/4+orQEvZGZB8o9o8CKthMVqT3c3YpTKzeVl/AjfDEQMjNvIuU95h7P+4v4
XBvR8ZlYIuCiTOhatUu+yLLcTk+0ssrcacUwXmnYHCiy0/nULZ6LZPvoLcK2H1a5f3wToS1QZoG7
9sg6kXdiL//We9UXmzNIbF5W2tht7Vih9WuDLLEJT8b3y2J6Y2kBu2AAJT4TlMGK5ki3F70iXZML
ojoQNS2IhbtL3uMi0RKkwUCm3VJ7ue/H76612nX+HQewtys0sQgwTOTia+kwFcD2XB273dM3PPFS
XGcBV8bK11luRkeAHDzmN/i4vU5/xkmckFhtZqT+Hosjw8O0f5EWyavEHT2p6oGBLABwj2iRYVkc
C5s2wlL3xFG6soP0UFswgFEjQ0f6kGxJYmNDIVwQgeZHnCdQJ4LqRz0iz1x2P/lJYVmFJJghnKvF
vhMY1vJjV+PpEfcPMN4T8cbMFnAR4RvZ1Xu/SlcptjZv+FVcuoPIVqJdIZwMwE6GaYtifjDBOQp+
FuyNHXV7O1QBAC4ib57Gm/cNKsSDm76QhWrtpsnPIvGO38+97IaxhYUb34hT2Tu2wDyoM0eg/aGw
gly9zdk6393+o2JNzt1jM4+F3iR5fk9dleviohJxn454bDl1P5lTWSLk5+yI8D7chHhUmfcgmy1v
W2khvaRnfUMwL829Gx7wGWnXC7ZdEopSzAHYxbq4uS8BAkubpLgZAwzYan/pPTIX2Ah5t2PMsTAs
7vvUm9vRkYxe+yqzKmLHBt91ndLHc9izcyNq1D5PzfqEKrKoO3KLLYFNQX9qfmt1nBoturfl/Y0H
6DCcBHpOFvHWUmWJyr6bGYcFFD9pyz/0spgCLce1cRHsZsdZRVMO/BrTVvHktY68Bp4DCM2dO1WK
exuMgqW9g5Hd4e6guRVe+P+oM4MN+0aEqSU9XszqdYI+6c55mqflVrsPTVpmZglzOtmpadOdtRqp
xNGqcVsnPryMm6tk9ueatipZ4YpqvzQuDghQdBCHW1rrSK7wSpgDiaIEFwqvqlfZc4usTsaM0nk4
mslWigbQwclgn74YRYALl7zBQfS2KmY/YvOSE9gjrGbDWn7YyoKHbUnoHF0RWNVu2he15zLIPgX7
tgto1Q60sODBna8tkIdRf7C4fR3P0nJaboY8F+fxktRBTtP1IpCE61Im7XPMpem+gEjR7Wofwouy
CJD3MrK8I+oExGexfgydn2qX+Rt+LJcBjMYyvHf6EroKVGY3m4A763IUTHT2MF5p2gHjL+lqyW0h
MJDQoCikedB3p07nF3aAVeNwmnsOhzsdMFwt2mJ6F8E1At0djuq7zsN36Z1hNf0HPxJWLYv+wsvr
Jb0CgRGy1aCw/CLKjkvavfaDE0t7ycD6AvPEyiu7DJ4cGoLtrCY8vJtbSc9gDfJz1sdP7fnDwGj0
fNgGjx6AjFocJCzC5t0W9PZ4JKS6mZFu5DxnFAjECFVb8HDDm7GekrqJ7qDdDEYwSOhJb8voRYfs
i8rVLP2BxQ4MFSYH8711avN4B0saseh1E3Pm1jb5RdysseI8MFD9X+7Oa7lxM03DN7RwIYdTAmBO
okiJ0glKETlnXP0+6Bmv2z1T3vKpy+1OktgUCfxfeFMOborFqhPTQxKv81E5CXYWLIa3A1ZZ3RKc
d4YNzAs3CMZSnmsAZSS88W/GAy2WdRBPob0xjjGVLrmoeDA+TE+4c9DsukT5us8DB0tu7+dBkFcN
2gTwxBr9OvyyZSwwdcCSpJ30uEvSU2YrdIPDoViNa+0cLV7mgeErsLtn4zlwsBnrF8Vz8T4gmF42
XOhfM6JPuq52tN6ip2mVrYUbOrt1smg3pNvS18XktZZOvjm+zJs6UJ6F/gE5NFxUbn7nG9C2rYOd
xqd2wNGK4TrZaZfC9a8GXUGNr9ZCBRiiwXRUaioBSC+FzS3pbgsAANGxTNv/TC4N/bROj5kcX45g
I/xfcbpor+Kmchs33eBmorHyALq18w9ao701vhIsItCySweGjXPPLWCtWrZbb2Smn4FvjjAGacZJ
LNmqSxyFyUQl7ZzHxS+C24Z6Mh9R2ao59vsOMNw/hcsOzHFYcNxh0jHTDfo1o+vG2kDk2CB5Z6gg
v7yGgfCQO2w6aH08giVt/1o9hefooiN8Hw7UumVyQJWV2d1Lck8YVuEjYLSRDfMqYaHQBZIf6lR0
6rAPviEabegQHW9nPhdMl+JqBFHFY/CMe+8N+3u2jJ+oFfPC/b7hFUqRBc/aBCTZ8Chr8Z3dTWLv
9NVc/7SztJFYQzNgcInN81lMuZa5VBLoND57g2jXbggHXcTvCQe2umPUom5zVtvppqaHPtrl83d3
k8nX4P3xGUKs885bHZ44SO4+OwvgM0BuFkwcOATLAqbdnumrWJTkzlrhin8I1ijEH3gZDWdWPjH9
EyZ5JtzGwTHfPKizJ4z1CLHeYvKWPrqlsAbgtrhxqhXOnrSA5qL9mCGYhf/J0cEzUdwHFFwUq+Sh
X/jvjDxsb1ksRP4aQRIrQVbn6dEH13crZ8tNwqKCQ00h5mtVgAn2C2FnUmPKuQMjMIWM3L28Evmv
xwPPvhtL2WbjYyy+b6xVjvzLItP7DMJ/R4z2+Sl/GWcvu9H2jzphZEt4Vs+UZ5tbHkuVx7mn5gR0
J/K5N4ObvPVL5WC4rLlXxkE/dfZHS+opsDfNwxrFKntI/sSdjaUPXDLx3joWLYV3nXdX2hqE9Tl7
D79M5wPCDjv1dXTCX4Qh7iyfsUJ8wixiK2/EM5lnBD3w+qxYWGVrmJ5LDoxw0WwGR7qD+AEtsFr3
v1hGM4fRBBN5Pe95lAfJnhtpecc6Sj/NqyhirTHfXkAdIeb6ncxYIO3i8YvKGbJbGsqlwt5+zwZD
JAjwuw75XGWGCpyX9o6U7qPcMJyD6Mbc5qSRImqGrDBu4ECVi/a5BXWkS4UEJ6/yp/A9slk4siMw
HOebWwjQFg/5pWTT8PWO+dij9GWTVl5hX9uaO9nEA7J1SHHHWzNOs23lZo6vEd+xQ4ibBiDJD9ps
eR+eJxfcl6s+O0p09eVZobOhxi3n2FoUQKdx1xzEfomDSbIVd+TlsZwCxnO2Ld+Cuv4cuRaQ1Pix
zbpnX2+D1XfyOq5xot1xw9OU8aA1J0A8N1YtrxYLVqGneeXMpg+bM9PO7VY6ZbxGXCM8yMu4G1b6
fV4PwI37kM7RKjn4p+hgXLnU1v4dA5YfS1ljH9GbgqUAJmuPmKxDkiJiw6QbbfaegQxpIWaraZnd
u/vssxjdYPa6iIShOiwtYPvSjZ96oElODVD8d9Otlj1ccejTrGdmhF37mpeEBo20uK322of5arF3
B3zHwUHYTGz0cNi902pMJ91VzgadwQhYlS8OKJm/5wVP/0D7uCVC1Y2X5m5+tAkdeOMUN59PFlgf
8yKY4P+fNGIbbiHpxbtYV+MFBTZOFpsaliLm9CkAWMoLlLNH1eZlz1JiF8+GInXYiOxnH8jQd6oV
KUrBC0PselzT+pqX0YANRlNIUDzYyEFehU+mLcwrymTrfxCceoBwiYHQmj0hEzvfsvU5W4ws5P3t
CdYfB/ko2QH1yKX8C85tvrToglggPSFuWCudDaXA4N/HcYuPz9TN0RZOOBntYvqWLVFOj0gh7wVb
fOZznpe5K47HebXzMDMh5Wfj3KH/3uRuwJscuJ8/KDn/TMk28j4idnQFE4XZ0hxu0V/xo2dS8p/4
0TDlfv363/nRcygr2UBwrmXph77wD360+RveEBK2EnM+3xzV8zM/eibKKqKCwFCcqdJ/8KNxKtZ1
6Hm6OEfLzoTrv8GPJvrnF+7b/NQlSzUVnoI0k3L5+E98P1/vDUkYq2491Gym6w5DJ5yGVbNbiQ2+
ww1p4aSEq6l6lmQ0IWZ1VgNl0yjNeyWCetAKxoLiDCrrOyu7N2z5y7I89fFVDK59xsKyoORW+t3y
V3qtrnyfIjqOl0AP7IhwdpJAl7IQXY08OU1TfiOhbKfLynJS6CyIswrDV3LXHB2XKtPwN60prIQ4
+PQpnr4/2nLOaSJY50wd3rIYx+6QIJCgpyXE86tC66PjkD7Ju4qg+Mgb1t1gLLwy2Jr9UcMXsnqU
ScQWNEcxMGMga8vGmWIkYk52yS1AFXxOcT9cjALuD0xa/UQWYIqJE2ekIjrYM+C81m0IGtj2Sbuu
i/hd90/CUD50IYlgg3iolUuMCbqZTXiGY5hRsVOwRjY5SlVj64NlkGaeCFaGlyF63z383KIy7LH9
CCtzp+eNZjcYgsvJQAen74glY/ogpgs+qmgom1lvFIiALcwMgSc9e366H9UM+NfHkKq8GHGEAXJm
HJWwPw2sVMuRGFGjGVNyYFMB07XI36oJ+6WpsNRL6OfhelKMbVO8p6229wv4icTPuaPiizY2cSst
GE+ykd+FjjPL0vtXWTI2OcGema/ZqtW9mgmMoAZsVEiSe5cBWArTBs/nexWSh163Mdx6FDGNRhGV
SlfsM3xtSTrKR1cujbekJK0D0eA1k4vHOIBP46N8VSp6Iwm9ayvf1XH6yv142yrWSUeOqCSVE1X1
wdIonY1Cd4TxXj6Z4AA9MXNKw6GJTVwr6VtDFa651XNeB9lzMuLhqQXw1kqZxXwJo4N3UyoZmxVs
9oRq9p7VYlJKDX0dINY3xZ4MRGFl4oSfG8OSPEwnz9/agqqHIcMS/S5YmpddykpwmoT+r8yXhvhg
BfsxHA9C6J1SHXod1UXTkpUk8pb7xbve0Poa2t0cJ1dAJtVHUPiTvjz0pbGTBJz+cuVNIiXRyyfH
n55SoBNC8RjpjAY031hqmcGyLHz0A22dSPhoReXSQhCbcjeTFGMezBLgNW9PmLWQrQclGVqeIb2m
Ml1uB/QosMoxaElj3LG60BYrOpABBs+Ej0hTkY/V5k7Yqh/Qgi/EYeMRORNkI7LYK2PDI3CJsClP
ujeFOuhRpWPFmiM0GbJ8sp4MKNhRlF6zHL8QkZUZ1HZUsI4mA0aIISC10F48RbLrpj1OnnJNhhh7
abrWoIf10zhj365jpQG3NaxvSxbWVhc8WtrY007VWwm+As5dP53n/0Wo8Gf2Pf4bCplbkiXjloFv
xg8H+p/PRLEuspIQmG6tlC12y6QADf9yAv5nFkeMTFSSn6hwkmyYs2vSXxRHk2yPX4rjf3797/JT
6TeqomWh9UEmJP1iq6Siuie45Ic7EkqRP8Snmo7rPmJ+jXRlVUGX+od0iOSRf+VToTb6e24m+q+i
fKSnP3/bsyTq54sg7NMYb5sa/TokhlIoSM6ZS8CIKCEeBztUaBO11jUTQGcO68ryD/jr+LG88Mn0
syWfFJCU7h6qhHTIaP0LDmCywBeeIKxr9kiCFqwUWeA86Jk4fcFaiA2gi87QOov0x+LZr4V7iWai
Nq+dAucz6U6dzxWZHsK4WPIKQP0qTKzJmEZ0hgiSHVGC76ch3sksXWS1IxroQS3YEUafciOkbH7F
c+AjY2dZW1KPCOILE8khMWVBfMmqN2JXVViJYJWZ1wHxRfqyACnwp2mn9tVKN9uNMYnbrvS2Yzy+
cxLtTTa3ej9cIhOYwFRH4paHb2NILxFpfW0dPdWNtowSg+eaqU+FzroXE5TKRHLVtmdd1lnT8C17
30pl4FmbUc20c9kodofRE0lBrtfgvxISpWXJn4Tonb3wsS7mVj47aUSH+EC6Vqsci2JAQSi4ASZR
Mjm5ahysUz19854sXDlKnfGNTHA6HehiHqIF6VWcumPTQqvL2emIANgoVIgJsdE3bzIDUoeGPQ0q
yAJdp25qjjcxLlbqXQM5VEBseOYatgk56EZRrBBe5pHK4V0q70Ogn2rNICkLTjQeMLVQrSVSsprx
VUgBKupz0nong4S7lARgwVcArpGB4TagZZ5j9eG+igCWCG6ZGBtbT9zRvX22TL6JXx71uCP1y1wQ
B+A2Cuow6Mw1A3YEhFVl9bElYbiW2Ud0FVs30yPE/kvmeG+VypGiipAXf1VJ0CyLyGDCgCk5Nq4g
zUHxmA4ECEs0eFbeKLkJzc9QAudw5Q84xkixPbDSm+26SGbfC+W4SnJGif7B0KZ9U8EjpGYTQhwo
3ZsvFiclrpdjpHzl4nuc5vtRqL4Vg+JoZp9ou/Hx4a1PG/lOnuhiGsl20RXJQYzreAYNZuYr2Bok
jNCmdB9HayX49XYIpvdaGY91BoYRwJtvimdRNDdBA1CYwD60brnovxFCuYgHax2TFpsDFUYZvE7u
W6+ZyKPJQMXl9j1VA3diw9jI0bNn+ORilQSh5xgyJuQzP/fSre+URW8edQhvVQUuVUvGpfF8Bq+1
rqnP/+yRCfsHidkEAzYsIv6yKuCD94tZyzx3/PL1f4xMWLvwQYLFRVUnWuXnkYkI4XlcwdOdyME/
lQURjz0ZJyd1DmmZ7Qp+LwuzDtVUdS4Cxp/ZHevvTEyWwRP/k4rxz88c/4M/F4Y89bMyrb1ujSoj
hf5XLnxa+47ZftDdurJJAM/vVvkeWk6oXwdc1XAS9q/1HJSxbD+C1ElSVGY67gWSfG3OflFwSoiL
QXmewEbYMJ69lQAPX37MBSQZ2UyXDNKlpeyF1laAq231G3m/GG/gacZwQ+CbYS3kTPt4Z+FY10CT
Ez6h+BXTezR8qPi2mtvoPEbABlfOD3yf8mKXQkxjuYh04n1GFmq7Ulwivtm0E0e3bc6q5fbGUcYj
9CDsZPj5JEmvlP2g7ZtPERUT/NDhXfOWA0Eb6Q4PhgSfAUi0Sbmq+nsKB9vadXvRlR/023CG7mqo
2GE6BIdhRf5AZPrUOkATyT2E67bO9ibZVsOSXK4MuNyQF3WMI4D1IT0sMFHw9+ImTC+JZ4uzxPzJ
ErGDciUEJRDGq+XA9hoMKl9E3yFkad8RFSdiBLiU5jdUDIxtHX+FWQq/YoSdst6BgletkZ89m5uF
hkrk4oOsepvkxZvsBoTOKcRnohDD9wz3YBpRF17G2sg34BCRbHeo0UR4wAiEbhXk7s/kPXhnGThb
VMmsm8BC0kV+UR+i4kE1H72vHBIiouJmIeN5RfIi4wG4hmTHwCWgbKAtykYUbf0WPnk4FveL1HN1
dqWdtvBwNAMVwuDz1mZuPBBYu7ACd9QXEE+fwp2E8hUe7qvqTpsRbWCI/57be1vzESOzynLUK1Yy
Of8glu/isgUd2KjisqiPFsPjeybe+BxdOY/nPlwJ4YOQrok6m4wlM4H0XH9FSxgj66RwUOLUKrRn
00EMyYKzBSuZVh78dOa/Fm/DR/oJ1H0Q3vgZWYq+xGzWVeG2e/1Wfpkn9Q86Fgzse8MFgJRQT3Wu
cYSjKhquqtkji7Vh5ed7Xzv33Ro/MMzAmeLUFxRpuzjamd6lFMgzc4uGZbF1HHs7PugZNHk+kQfg
YSpzKQPZ9Av13KKm80BBjaO+qZETBB8WtBW0Pz3vv7yuUaJV3ALlIpS4dgigjLiV+gUbgvlz4IJG
dle4MLwD1hQ2xDUnjm44VrcbaaUv5nHug57vRV56+aYz9ka3yb58CmPnI80Ab71m5FlqJdggYR9H
MWe1PXBhZDY67rZd63h0k5XO1bcW3qDZecS0/9DOzWApHsFYgNgySiFIFvmJzsC7QGMNRdbLyHaQ
Kl6pyWWPzqb/RAAkivtyqRaY0Rdbqv5YrwbzKsG9WgvqqnqPD0a+tdQV1/mXkc0v14Ce9CCf9U0E
NgwufLRs1M/zb7CPoz+A8VQ6KbX90XCTnYk1hR28B4UrnrkDDdqddHHx5GdaEyM+/OslL6Nj322s
i4TJX7gswK/U53i23d6q5S3K7onxWpdYVD7EoCbP4SsX1q4sYZzfuJ74TU0kHEt4FG0pKksITVx6
cGfdGVsMHKyfVxb0HnYXjv8gAOMNB1yioF0MK3MtMGUumouIF70dvvTwIj7ZHi0lnddRdBjZQ+hN
NLNQKELXKs+QdopFe8UWcNdd8nXmvVbWVnzFhGiTbLwHdVttkNzZ4k3axa+kZUWoncQNLOS0W4K1
LAlTBZGZ96j1+uH7Ezuph+IG8vIcOtlDtaVrE/Yh7H7owGycjmrharM4anJrGC5L/x190rSICxdo
aAgM2zxq5+DAJkKND4K+L8dLznuXvpFu6hEy3dKF29p1OvvP02P/ID4oJ+vRgyU13KWPO30my29A
isUBX2dW6rP3wD3nN5wUC//SAfEyXNhp+SidK+6R3s7fvWoXraC16hflpfAhwnada2HktQx4R7xv
Cx0c2wODJvNmGazQJ1c339voWEFM5eqDj4AGa2bVYhk+LZPQ9jtbv8tUJxA5/uWNuJy+BRTB5xZO
E3xZyFybfO89UjIP6kl7ze8KWmKuxaO3nEEimWXO0SpWuXLMueTgBEiu3m9b7uZzspOvH95afvTW
YfY6DE7J+pCV5GgChKrzmQ4k/EVu4tjZEq2q6WAyoEk41W4MGsaDAjNUIehmFt1B6aQahEwdbnVR
QnsyHf1VfEC0lMHahuYDhqvEKDzLXWSx2Wo3WnDseMf9ftHhi1gA0umu/xwIC4N67y8iWFz1C6UP
ORmt7QhvZrjwRx24S9tn+l4W3bj+Nqg9YcKMh4iSk+9F6/YTRF8w+1f2WKP/ZMzLP66Rrl6o6RKw
guVI+mS1C+91Xo8Nrxq5PSvzgHkrYv/X5qMdUVPY42hP0jePzA9wgwO/yKsADwrSGrfCeiTLxthD
u4fp8mS0KzVbYYjPFmaBkzzsBRtLf9XbKZDAtzXMTVQzbod94dX/rFNb++7eVDy0t8rk+j+gcKjX
M30+goBsQqFdsBEaVrC7AL5xtfcX3Fv8XF9D6dgEd42sKn3pwRcsbZOAhcGZ8PyBCrsz6pWZHtPq
wuvIa29hB3MZXti5mBUhCQ8McbWy6QAx2vlnYz8p4F6lfxRQejXL1FvxBaj00mU2wSTItvwet3bo
1mTcBq7kbyrINgjZ8FxXUJX6q4neyWIDimuQo4t2pxzF8FQI63Ky7JTbtHz04gNt0Mixj8yH90U5
/6Pbe3k2Q8RzTJIl0fzrpQ/tPa34z44xNMm/fv0f7b0l4ikmKoql/Nsw+3fHGOu32cKWLv3fgAhC
/T/WPpKoGKyILKIRsSrjQz/393g4/ttk5m+tffDK+8/u/qcnjivkn7v7YMjFRE+rfl0O2rZs8GjJ
820cwMPCoUgfODowiqXTZ8VtJVtTHJ9jnPE9oXntcYKpM+hZ8wrHGgRCVYm7CL8Ljxy16XMag7c4
1rY6ctI47F813aCkddCOZleISFw0KFKDDl4MCRP1vJ5OyCxoDe1Uii0Bhuo6S/Bw5otCqb34RCGI
DYJhifYT1DQs66dmStZGJ2O2LzpKjto9qq+14m0t/Uvp3+KK28Br7uNkYP1Y13vJCFehWjzFTfdc
Gdm+n+6a+OgnwVZrJND8EXm8yGndgkn6AbDBLdJK8k20hVg/CWXmVsOcHh4seWTmYWq0urOIYG8h
whk8q8SyR6DJrsZiMFJov90hrzi5yFkbOLTHkgBLDbiyEZfRBC/Pz2EYZg/TWGyzHgYuRCwSUpdK
f1Y1cOxccetgguRmribzIMYG6XjwOuAc6jWdUV5my6RrNmL3ofCCphr4cP4VGYYt6MSlDPTUWmq6
JCavO7U4Zg1kx0i+M/F/t5b37GnpoSuEr16G9tfkwqXThFe5b9xQU5yWND41GUjFzpiqyHuchV8w
Yrpt5uEmyzZiltxJj+KQXIk826SSQg1pEC9VI+lmM+5jvomBYPfG4IZZs2p72el4DcBnjmI3khdL
9ogE5S4k2sUfeAr4oy1M6T213r28hs8RTfupm/qFJPubwsMZHdTrqYu8dRTC7Bg5yktiM1SYx9lV
b4iMkNRlYdXnadAdEz2ljM2y5/USpp9sCgW9ajdVO3wo45sGBtQVcNeCdJWN+smcpH1PhRK9lST0
T22FrGd+DsspJsyt82DBVf5GC1GcqP6erJ4D60+wiDElEkzbSxUIkJySNaHjv04gkVjPAEm81wFU
Bl24Rf41a7B9KaeDGebHbj51Cx0/Xlm5ByUWRcy1PRzmpI+fDBQiOgwMUMHl5FUv6vjaaOkqkB47
mShHhmA9mlwveRaGL6GUl7picDUMRKXHq9Z4NNTvMAqXoYZqTeOi0LCjFMrXKiCitBqWAl11TLzv
FKB7GsLj7LSnB1dNNE+BKtEjQDSJtX0N9Yizaaul/sVCJVeH8i4iiiLMCFxlzaqJwbodoN1NmIX0
3bKvi6PfImZHCWC08EWU17bsP8ZcuecxnaiIbrAS1rpxx2sT1xo4xQH8BSlfkSWwyuVk7UFbV8vU
GeDS/I8VdZpfmvks7at3GHHe6lQ766O4GrRLS7pFFHX7rgpXhMifmwFqg9K5YcLQP4btbugKhr+Q
YppuMFl+tNKjGpqbGk+KDHu4uMq34li4ijau/tHFDmjD4srHsVJi9/T/7bIAjH4pdr9+/R/FzlBU
BXMZkAlJtGa04vdiZ/7G7kiBEyCZMA5E5c/wP27E+Lmb5r/iiP9U7Fi4KaYmE8FOgf5b5U5W/ku5
+/mpK7M1zk/wv1aYltAlY7eWLestrCY3badDPBWXQKncQsC2BzizmnHbTibb0Detu++L6EFl1unJ
vQXqNRPMl/ymeZ0Q1aoz46qCjBmk17GdpY15dbe86eRbwqosEziDSkOIFSuwNDHwU3+n6m+DKd1m
de1hzH2bhuBWjdNKKEXhh3mBN3D/+oX34Wv4rPlc2GpCHGDWaO9dQOATC25Vq1wjfJYk8XMaYCEJ
+RHM1evGt6iW1hInmJnIW4wyOQKiZdvGS2FAo+ebLzp54HbGcV2SLRgUDJwR24IUm6lYXlcK1E5M
anUxXql5BrmpZTQ3TLfOw22gPmq4EE/hsZfqVeE9S164tDykkSF7eL0cngp5XHnKdKKTWGPWeQ56
csLofXZagtJW6mInZuIbcdOcOrJnrcIuzc5tRFbhA04ECXuqycoW7Qg5P/Z2Ofc5/RENLh5IarHr
eNbNNOwGDHL12eGyKE8eFI1Qo77TkNjC2B96g/QaSTiWIg16Od6aOjulZrHq/exItOOW83sRa58e
YogIYpPUfWh+vVGTlFxzeAoNxMOKMjtRbgflIPfGqlZR2FUqR0btyP25okSLlOqUkk20x9bKHoa5
koeU9MwIdjkmyCOlThW/+7n8w4FV6AYq4InUGBYttO6p9thyQVMrdwJ/NBkPstJfKlKynAZ1bdFE
ZGKxVPRbC0VSSXprYU1wlKUSmC3FoAlPAU10pQT+hmUBFKkaY54P+aNu8cGTlz0y0Wjc1E3hDBg3
FAaR7nBDapGrujQefbK6Iowq+4xxKKu6FYaHWOlomKgA9FsA/lp+QO5uGdO6T7NtAlvUykzIJOXK
gCkAhrmDvWCXMAiMmUkwUwrSmVwQdPhh13CZZ9pB54c3OTO3JXwEoRlkXmzo7GTEID4P4RhAXqDn
snG1PUTRj4ZngeHiye/DbdFojRtlmGpBh4gTipAxZI9gQdd4Zkz8c09uUGkLe0dwSk5QAlaAnv8K
mwZN+PPJ/V++/o+TmyT2GWPQKe4adI6fT27i4Dl+5+z5X2AI5TdLk2fzY/V398r/G1OU3xiKoHOR
IqT8OPD/DgyB2/wvg8ovT31mj/18cltFpIiCoiKZjTYavlQRcWCwJMb8aAjLPHVgYohbyXcL8yaF
rYNR7VRvswhP8wuGODlQXf88FFd9Fqq3+NFlLteUbQQjwW3KIsLjRKeDVxqS072tAXybAUFLymcm
P3Vsl4sPhb+zZIbsadOziDdP3TIkuYzeZawv4vCaRs/kbFbZSY7W6bTJvbOYPzWkU3oFOulecxXs
9djJDMZtMm6ieeyng5Claz1keZHso32v7YIN6DXqsqdQXyLU07/9t4jWOVyM39XwiCTYREBFobrH
3jmGr3ERi0uNyWF1gE9DkGEPs1SaN/bEZ5SMTp128QP05NygU7sLtDftOYRIzZqv2hvqqx49pfox
qa6Td+pYBZFzxMYJsxVOjak/qhkic4SE5mt0TzCvwa9OdE4KH7vii6HsK+nYHge8aXJXcuoLgEf2
giwxtrh3H8w5M4wgb3AbWOs2Fr/WM4+g7SaQXHD/ZzzXo+UViLJ6FFIk5nhZ0DIbsstHe2vPB2qF
hEAWFluqDOvcZ22Ne064lRG5lPt8OyYeOlKPXPRiXQcbck4IVDqrqEkfE+CCUn/ssgcfIVCDj42x
HlAIDljQZaxbMwerGxpk9D44Oh1CF1MdkgvB5e3yphT4Ibq6GqFz80Ge2XtmJMbVjyPseTGAxMa3
AZbxilfpq/bc3krGk/F6DQF3PcybpUX+UJ1SN90GH+2rQcjmyVrK4TaibHTtM24kPSqjcd3pm3in
aev+0ofrwVuqN9qATNwn4l7+erfQYSauxyu1FMh+Q+S1K6nxs8ajJNnqbH51J6qgVy5EpMcHhalP
jsHOwo1cMsFdx3H8bno+BNnbMlctYhDrnDervC9tpUoWAVkzSGwnB6nbeXS15bCRrhg1SXT6hi3P
0Dw+Q+DOhBsNloSeG8tY+OF5txIgNWgivj3NaOMcGeXDQ2kF30XAa51T8lQXoWFF6EIG77nZmWq1
GrNF9hDLNnFaqDzcZIuG8tCwByvf9eFopqeCFz+qqA0SVxaKX0b/k8fDYWYqLPvgpj5ir6GMa7gA
zWSDF6B7SJd65XhQrTfmPbmI++ZIkMlFghfBOH2rXquZyogBAa7QT3mxFtF0dkgR0J29ltoGxejw
1bFKU9fTwb/3j4SvOO3ZXEOkB4kgWtDpr8EOjmLfrOsEMj2tHvGAOMCxGZGh0VNToW0MbyHkDpQf
5RUPCSAM8VjAwg8wFFL2Wv/Gc/U/mzfvPj1JT82xObIsrz+HetFd4Latb8Ychoi2aM5uIfPReoo/
vF33WlqvY49m7bNFByp+0regCl1XvHA5MkBuasHH/xPK2twDzF+crz8fPr9njQmWa0uTfftjdquC
BGocznILD+qq3B5xMMeNalVR8OGpr5CtrAQHYjZhEBBA8WQaFpWOJCY7iGTysuTgs4J1FK8KTEDo
4OCruEhMUQ+UaBBILOPafxwODdYKJdpa6wuRXs2GY4Z/UehA/ggfmugQfiCzW/M/uYmkcGUkwyan
atryJmQPqCdPzVfzFT1UXxWK71M77pPyZnUHbjiyjYBLv3xQNuVm9Vfh3CYPCUcEawYDQ9EG3Kou
9iYns4SiZXx9xhqpIlKTbsuTbPW5k+41VozwDNN8NyaPxbCTvANX3G18jx/ZN9MqVvg9eItD1S2E
E+ZKTwrGrPvy23xtmTf3eLWH3/LqXjnDfTJXxDBXXAocyuiW4MvPUZY7YzwaxaGS9z7MG9ycyNWZ
07XJuKc355vGgQAa7DM/+ScfdwAP4T/SY7ySeGFjkUshdDz87DHQpO5olbIsFbbx5YdRX0zVjeZr
GXsMnPrRvUV7ES+MBO+gTWusA+uRvxc//B9ayK32EGnkiQZvPRlviPQb9khuql36aoM4KrKOqbnR
EFOgrb6He+zLcaBANr9FYbZIjgHUSJQq31Ngm1TUxG6X+il6w4alc4Oj9RDxwHi/oP85TQhXtOhc
NfiYjybU0jleGzgMLFiNy6ckbzeDqtj/3G5tXgprc8wEJA1VNrT/b86GqfHrnP3r1//RrUFMJC+e
kRpCIaTCn7s1/l6ljTNg2v+gf/y8VFZZGNLkSfLskM4T+n2prP8GyRA2CWuBf9MM/wbNnii2X7q1
X75165c525RCIdXVoV+HKs5s7BWjKnwr6uAxj3JsD8Lw2xsYMsrgXvnNt8Bm0lBbFnrFcUrMtcrm
sphXmKKZrNR4YjirD6qeH9u4WtWMdNMk3rDL5wYXjuqgrTxGv6iOuQ5pGyyGwknzzlVHLWJYbBka
DTQiKUMkaTcuVONFr/V7EcvRhmGTCAo4BHRLvg6vJUJTOFSooRVCMtj9Sokz+ijY0TeJjLCVYOGC
Tm7hTuox1subc+jp61SSTo0wrTTG4HiehzWzc0jVgX/w1VXGUgyP1sixrD6KakQMAdLkAlNn0nrM
gicEOBl4+Jpl+jJni6bT6KUZYchAhFSzLqpPQ43ulkzWLno1FMTexVPkny11eA0j7WyImKtwQMg9
QqbsuQ+HU9lO99DEDVE4ak2+JneLzcHwSMilPYyh3SZkjUGVs4MgeCL9LXbGgvG3Gw07UsytBo9t
oZSo4y2sfhTUAIDeZCWx3eDgzfdS7MaQEQYaoQlLgoGYXqKv88oVSrRkw0OtfUTobhntLwQ/3EUQ
wUycQTHxOyZZaCj7ZFV18mtQgcCbbJ67BtcuWac9q6CyDe1GLMOXoI+caIrObRw6jdxeevKOu9Fb
GhN53Gq8EyRMi0DYW8FQHGHCYkEdx03TWWy9e/EpUqfWbZJ2rxbmqdG6jaEiZwqJDG8jb6tWeM+z
iq4L/9gzr8uD5ASsqlVrREuAblDV3oZZp8BKW2a13VaUCZIdNmIVXSuW36beAgjO+/BU3dasx3uL
9pWWh+t93p0jbF7/g48+1TLhramkGsAqZ3b7y0GVgMf/5e68duPGti36RTTIzXwfK+dSKCW/EIrM
OfPr76D7uC2VdWX0PW8NNAy0DYmhdu2w1pxj/iai/u3nf0599jeSRE1D0wydbt2POuJ/SoyWzCSm
UV3ULUUmmvYsw4ekNe4EXe9fQT3vpj7mQuoOlmETNUnm7T85qP6Y2d5D/5HTv39ybRTbv6sw+r7d
DrnfcjYQdMcrIq+YxQjL0UpjLyn9hWQSP1vEr5XqxlThKGpJFjaFyLz1HapBnZKZ875u6Ie1xZXh
DDvP9OZaY2L+l65zy84WQSLdWS37zUKFtVVbqGQN+k4ItL0QN69cfucVxFO1kS4sYvxKiTbJ0L12
LbsWCZXeECc7LXLQWLQrj8pip/iHWIhyqUXDa1+ZyDqcZlcZHMYGpCs1qWQzOYmuPZUUrb5H75Bk
K8wbUPvYF1pwwQJyU+P6uSpsCk9Bj8PY59CgX5qZAkbUo6ZXi4Vk9PVUHqoOUEeAjE+qoKkyz3TF
gV84J0FXmlSgMirD5Rht5U9ZxZm+zG0OPP0mLMx94qBc0ZJDmwG86qlKeVpJZzt1v4eu/Np64rss
uodGVo8xahclyza6k179e7+EWAzGBJQxrISYaNrPX34JicNjF/G+zv/Jz//8Eprf6GlblHb4OhkU
9anG/Kzzm980WaWIRKbhj3IRJaifTW3tm8l3V7Z0qkX/KST93H9o3zA/jMlcf9eY/sH+g2b8B8nq
eOOmbGEZNNkLyeM+5/13UHEk0lv8MljlKJ+ogDsVZyU6ee/ezye2GeVcGXt+mbOvOg2wIGwKLlMp
OwNlpkQ71nn1gVtGD37Otj2EkZAQqnnz9YXHnvz7Keb8uuPjv5ticOgowVByXYQx3ailhUw0da01
xoeK1vcfHvP3whsvUxmdmyYZuPz58WpR1eeRqIuAlom/tpwXomwIsYbIgrzz6+dSPhqRdJJSPl6K
ofP+wSwTu4c2ZNTPonbhu0fFDJ/sZsBhci8jdcqzgalOWfYB9OmU7iTMW8wLy9L1Zn+4k3GE/PaK
CXsjvBL2vpDP7qSlLRR0bcpDRwbecI6BCRIdjzjC1H5p0vpBjsJ5jt8k15eKZszwvE2DIPrDCxlf
7Vd3cSbOCAqt9VghgpXmtlgKs2mUrW3MF3hBbzr20V8/9Kcf9K9nVs5iIeyMFXUYcogD0hFj46Qu
YdvYT62b/eFCyvj2vniuH1+sdwNYR4STyzqfs0EFzqrb74bS7lJbXecAWxTaFnIOhMW9V7kLLbsq
4q1XK3ObMqMLDWNAGBZDjFGzq//uBYiPwy/sSj9vLF53DSFteC7ZdhcXERi7ry/z6ez07j2fTRul
rTlOZ3MZpwKTS1M/RPZc4Yf6+jI/Pq+v3vLZ6IkMKenw0AQrW3mlfthbiMRRI+c9jA91baQPZYQe
vRN/BYU9d//jvqYXf13gfezRp8MIczkbMEUndfSsUB+VckUTjMuazlpGreHk96YL4Ajt4dcP+Ol7
fHehs48rNu0yR+QfcLC5CqnMUEXnFPL1NT4fqu8uMk4U74ZqL1KeM+Zp1N6g/+jni95ZKX7LV/Ha
IRi7Yu/mjP0Gjk+RW01Tunc5Rbk43BamulR690ZyXi3Z2X99Y396+LNBRN53ENYdD2+Jy8K1Z3Gz
tMhj/foi4y/5bQS9e/izhaZPbIRtPg/fZi3mo3CWN9v/7grjYHr3eh1M+m0vuMLQwPbGmVCU0h8+
Qv3TZVo15FFfYNPIOruGGhhDJ5nM5QoRrj/2r9gpgtJcCjdZpU2/iCmlJuN2knCivrAuLeNJqEgk
FYp/Ar0VpGoIg4a90mgBKciJtXAXSW8dzelsoK5QvTjddzWlLVHiJ4DzayKGpujnFPshInzCZ1gQ
MWzXcwlqV17C3+M7KAP1c2KA1YZJ+uUxxKBc+EQAH5o2XVVhurQ9nIYkSaTO89cv/dPp990LOVvR
A1EMeVfx0mP7YGXEVOkC9b+Nq07fNTj2QUh/fcHPp4Rfn8DZaprXhW5qFp8AHslJpCULuX5Qwtcu
SlZfX2iURX4yYn9d6WzOIye9KnOJRwtBS6UO8ZYWZyqpGtfx0Sy4UdGSefhUBdIpW2uBuIhbVVwx
7KahuS2cSMd0cOPbwdQMo6OJGh0VQysB7iNAVMb8FEBHr7Qbc0hmbWfONNh7o5qMtHWJrFYOupg3
aSZp+EC/91VDHw1Z2FVc3rgZ8BNxIqZZoUBu5fJEF/HUksKZ2SLrdmB7+/uihRBTqxMvA78pAMo7
1VXXu5PGNqqlYpYzxHBE1OvI7NBh7Hwnn1b+q2FSjO4TbKeYZ/VN5m+soZrF+iuSk69f8OfTzt/v
1zjbI3RKgsc05P06MAJM4yG0N7b/l274/1xAPt3e/hqextkCEtel7usdo8WV7XXhSAsncC8F6m8N
mTr20kOpwvN2118/2ad7rXdXPVtN3KYjjTtkTyKAkOWLPLD5Eq5MIOmi7P4wr37+faBzTkokcqnz
nZaReEqNYIOVS6Zx993NmUvw3Vby/+t79+s6Z2+yStI8NXSuEyn1Miyfqbvh2wFEVkXLr9/e5+Pi
15XO3p6RRmWflry9LCPXgdyDHG5fL/d/msv/dJ2z5dgv9WhorHg8IcBZD3AS2Ea+9qKezBbikCnc
VjiJhU8Bz9NWpQ1kTcdITG+SqgY2LJXQlQGySPrd9jjCmCDo9WhRYKXr83jtFttYHGz7LYtBcNAX
Q2rjEP1gRnCLy1kUKAu/bk/Cu/XxSteEvJvaPsGIq9MSCwmVQG7fI3c0sVP1SvcIdQRzibWmmMjJ
ie5OUN44aYXxuFl6ollUsnHwB+P49Wehfb7g/fowzvYGoR2rQYy4C/Gn++IZ2OeHFAzvm5U/pNGT
E+CXdB2yo8NVkLZbW0LKYyav+OXnZlLM2FZg0ktnKbZJNZzF2Ofr5rYBQKlld35tzKTwuaTtHHWr
LHmrWL3KfG9JYGKBvnnec+yA7i7udXTRuvaaKcUh7eRNX0Iahtvyh0f9bLqHF4QuUKXOaJ4tLJkb
N7kmEg5IOiw1BzQj5fuvL/HpiCPlHWqDgqBOOxtxim35qpMx4voC+XW3SAjApiP6313k7BNLWqPr
K4PniCSApHjda6PeOdnwh3nns2exyDg0cB0YNrXSj7uttDHqlNYFAyO7hF4k5/Bs3ej/8cLeX2S8
iXdbOl3LHNAFFYu9Bz7oFNorW8v/MA+MnbHf1vlfpS1NPptvrEQUWgZtYVUwmht2EwK3a7Wwe3uK
3ngpSUQwaxewEuY6mW1+/Ifdt3be3xorFe+vfzYqWr8MLUlmHSxDmjKIp7Zqq1oHIDhPfWy+5cNN
JIx51vjL0MVhlvlvtuUsUzxDRWBM9QInWa3DW7nWMDJ7KlkjJc18m+ZI0L9FafYgwqrGP9yyX0Rq
be+CkAweSafhzHlRbW5sI9ikckpsNxuZNiqHiTJAgZelbRRlF50Hc5JdxtejFDDMJ68d/S5phAK/
C03Nj59to6qGQ0w6p45O3EQBiPlSnWc1JBsdGacWqeXcdtLkoFE/AA4sOtK9bKncmUVwUDrsZUVq
rSwXyk3gGvO0b+V9qJTSlSUjh3Ehj3oPTnfROqOiFGJD5ZBj7OOPNDB3yOCcgf851Zvca1hiaacD
lwuzla+XUzPHBmeABW3heQb7puA04Rxq1JGNxpBwpVtDLfatSsc6FZd6D/2VErQtX+t4ixt1mKWN
2Kn1nRx3k7LkfxP/ogjdF7eDLZpmm17rlz6S/6RQl45BgoFibjPjPhd4tLulrPIvPorKvFqBcsIK
V0xErUwirLK2exS1TV7kqQc+7tyZeJu9oj6xZMCIRCfiNtc12NpSY+1CQxngwNZLAf4LX4mVGZQ6
wrkeIutxm1kThNdapixKX79oNH0lHHfKZ7IvzHyissC0JbygStvkebAoRrnYcBmZyZqve5kml71O
vIFFcoePRjSgnSX1S0S6G1VWaN7hXS4wwIf6VkmluZQ+Fn6zttz+EOfD2tJfu6xeS3W79PzbAaRg
GhySmlSFIZsMQtCoRIUDGI7svmu2y1Oja5d5aOP0WejYbBQN/2gNa3+w5qmZXZk9SSpjKlpybdmA
15F4Fj3jAybaZZq9athZJNu+LcO9FUChrVNURvHMBJOS58YksMq1EQ9T0XbwLDp23jTz3GfTIILJ
srIN8x+2BNK8dOp2Ee8R5Uqg700NOEHyEsb4eDAeOfiArZ4dUaTsoL4AdipXqnfTRIIYkxee/kKO
K8zj3qrL1g0wFLspTgpCXKmMuTyyj+6mJc/RjrkLR18UqrkSyks+BtCFrKnNaImy1qGFpZ72bSfb
E98mijvGEGVz2mqsbS+UtYQ+RwnJRHGUudwLJCCjoLkrNmxzkQQFCI2F093WUbtrKoCSmXXnV82j
BccjEABzTGvCsYcEUvK2JBn0fZditsUfqcRbzeX8YkdLoWZIejJUcanV7DnzLEIjeSpEE60EATKV
7WH25EihN4RM58lRgxojnGbDUWSrmu4RiNUUFJVBxI9TbkJkycCB5rXAA+va0yAmGibR12n1Eoe3
qUaI0+DfZcVT1sAj74lLtWCv40H3CuKm2h09nFmWZIcGuIOJSNCixOaq91TeoJiqa8+99emtCjNm
B453HbGPYeLtHIpFOcgrJ0qPTswOq8bJ75XeBdrNlWRDKB5QQUlueCm3sfWgVuZJB0jtxcGxsJUc
Cv/wanTusy2RAe2FIXu3YpkL4xCbKP29NkvniS5Gx5ZAKmUhmbIrdSU3wGyx8TeBXS+ouZSc0hBL
ejLOV5vpSOs1Me9lEEcaNB3d6mdOhTKcgeflz24uPSlZMJc8aav02kLkxDuE9dqhsx8r3m4wCDXJ
pJsOPJIRspJpnfLYysUq05q1VOnzokbSIPxl1rDLauwrTVTz1vW3KM0vhUFCo6KTttUbe1ltjr3F
YcXBtpqVyrUx6Mt0dP52GQZobWqJ6NntpIugddZm224KA9hPbC/LuF7xWzeJl22sPFx6AX5gR2sA
rZF4R2FkSKQDfjWSORwPEkeQ72VF3VQWeY4Gvvje0G70iDkv1wBNy2KjmBUu6lzbNnyUaUCWi6Ml
69JBvyATWe0F6a0Cj0jUzsIhjiLVmAItgQ3WXP2QXAZP0lgKqg20G8W6LjDxY/IpXLAj8T4qbWgF
BHh05VZAq4IHlW3Nhpy7FIxAcJmKhPgIYxNif8h92I5Oucjxv6KiKFtUGSox3GELmxiPU18zG4Qe
8vX6hFgFsSdH5r6C9DDcG1GyDoArZW2HQ1bKZkKBT+QBVLAeNesUsNxqAXZhpZyOdZuxlKNy6ldS
wipkk5y1HAqkO6CXeKsz81BleIhtQLRaN7PS19qMsORS+QnXUUseFUviAETBzq+69ElvHunGzJxG
3kQBmSIleXS66txrNkQm0T60Yb0xQEEavX9VFmSFIoC1qNKTjO6NQsI4njeevWqF/723lbVtO4t4
MP9wWP64kQQVpuiwQ2myq2y7hTK299/v8bwgceq2Zb8qL2NcCrMq/cNW46wV9PsVzraqsoESJE+4
Qq/GG8s21kn/ZibdwdSIAoYZGevHRtnLtgPVwlpkIJeB5WDLNOdf73k+fVJDoaGJecmkH/TxSTPZ
KGScZhQ8ykc3JaEJs+w8LJS/Xui/E5Cn89ELiheWqo5FVSopX5kQMCp/bCujDTv/+f+0lRFw4L3W
2Ff+8Dwro4Djl7ZDUXRNMOhs6z8d559tZZ2OM30Gmf4hEFncZ79kbfo31QadhxBuPO+MYNl/0Fa2
znf9Z3c+3t77YV9paolXVvSkHM1N/So5tbcOidntwTAPGdnn3ULbhAdWtZAgzV14NUYeVuvy4G91
MPuILwMibWcoo2BvBWSoELTmTetwVXFypjpIiqGF2YgJGww43BMSWNJZvHcvhyd0GOwHBWLefgHs
RhAgSRTcPIvfipUAP97tdbZBBNUeHUoVi/5CtvbmtFnyt/4zpbrsuyCN9JptoQzsPp8g7mCroZE4
4f5Vffh3jmSN8YI8yQJKrOp8x78cySY9u7OR/PvP/xrJo6d/JBePhyXqfO9HsqpqSB3Y947yTGac
XwPZ4i/pOdM4g+41/tBPfYT+jaKrMOAF2GzPRtXTPxjIkJ4Zqe87O6iU3j/5eeGkCSIN1mMgr6Ky
KialSbCyhEADUIZ0H3JkRT0EW85xXMyGpZglmkS5emDzTmPv3mmNVZnHSz+rZp2Xsgq3xXMkdyso
f5eDTgBWDWfL1kEy5hnWjeS6iumY0OUsZahTOmEFHf0V0wwmQ9SumyhcGJECeq8B9qhFqD1hn1RP
CZSgJCHHFKATXomA7E4fIg6cVCZiadKg6NY4dXqhQ+MlnvSRsoDoO+0pn/hJfen5EOpDREWm5ZJW
onggkAkAa/pdKdcb3/FJG3Wcx6a5DiFTDnk0487g5qn7ALOxrty2QJ7r7DZzxoM7bowAqEBLNICA
k2M0I7Grh/AeWU8NTnHTIvg+dqc21h+TSJAo6Jd6IhZKIY9nVbbjVA4xBcXmXG5U4g3ivF429rDp
h/reVWDNA9UUWbrsav3YcgqtgoRM6eAmtMRT1brTRgoRURKhRiBB/kSFfGqn2rwYDhEK0s4SbD8K
ImzIHhJXuaNjaFdBUTsdjGR2z/MSwCPdjUmqk9Hi69usE8wuYmnoYuYmxKU73bzugQfV+kkOnGVS
pj3Az+qpGQh7kPXh0Y7pMkiYNNWh3Xi8CFVSp6Yk9n0ohYuEvPABZMz4EaXYd7QsuM3t+BIDdhKN
yJZiRbvjVvMrtjNoVttY6ZZ6rTz2nb7wKv0mzqSlMNtdnmX7svDvOsN5ltF4VKjurYdB7uZtnR9C
L9o4hPnmoaMBmhsJAXpAxGKjftdxrqqp9JinOtGxRHt0vnOvyv3W8BrQDMAgqRWuapdsNmAzjtCX
ElAJE3D01IEyrLoCXJO1ayx7JYYcLyQwHwF8xiywuc/DvDzG7lphcpd4TK20D42Z7r2wDF8sg1MD
wOqbxEYR2xegyhxwkx3TrljngKH6ZliO9eqo30dqfQpqeemXKO3jDh9qHpJ642FlE2xsXY3zeRgn
V6ArIlg92S5V8imyOtqJmhXDQQvyreyXy0RIk2HEAvWFWDutuO5Iwm2k8qa3i2VR6guk4RxBcYPJ
aXPyCzAWhgIHJnTyneKFN7HvvlYm3hozGg6h7FyacXnRR7D3NTu7QGTC3XlWixcoJFuaOnXtUXTn
kIIpGFNSEhhvZq/91Q3+l64dGhx7zjqqaUO8/8PaMU7p52vHbz//c+1QvrFjQb1P0ZmP5L0V01K+
sQf9ix38fuEwvlGN5O91mU0ZTH82Jj8XDuMbTS1oMeyLDPvH5uifLBw2e6mzhYPb1lWL+6PBAEb/
4xbIcDMt9lCRkvogL8o4J/fWXdQD2Dgd/EJc5MdMS04yBjNHjN4/vmpup9x7QEimqdk/Wj0kQVO/
zLz8UnbFg1PURLQajYNKJXsxc6KdDAjdIXsYV17mwxt8i0WT5NRSUr+4sSrU6y6pe6YOC07NqFl5
O8/LtlWubySXdJ3UxYEYttNEItuKU+cgKfNYMTcFFjQjHbKDB7/brYz8lCeCrIs2QOzT7xOPXVsa
ndQcSLgBf8P14mmN/0+iDstpB+YuxKsC5FXuTd1Cvk3bYB9TKKOgRqYzCeWewIBXLgPnYeDpQd8v
AqDnhYgng9rsG9hRhd0dI9pvRf2mt/d5PBAREoJTMYH6VpOhgLCOTWHsBFuZNtWBExbJzs++2064
4syzkUCrCG9VVoTMxvT0iBzUAKl4F20Nf8ZHcEKEFrWVEuoyMHIOx+WycbEd2FTGPR0horzNYfIV
vrkN3WybSMqTRo0uVcwLffw4KYzodL4dGFM1Jdeqey7jaOLa8nKUZtjDXlPSdYC+eapFlBKHdDnE
6sZTY3c/2M21TBkzS8U0gENoePJxUMIT1phtmgWnvpSXUFhWsmTtDSVYCEqkAcFj+cDBvbbmQq1X
Kq27nnjIyisPfKSRTsxRL66YVE9F0LxSqlzIHb7CUtZ3Q+ofhVIedcN6KT1vDoQB1Ah76gTOpQ1z
DOuYIQMco/wEYRkwEeQS4IeWvs7UdE5NAXiZsQedT9JaeEEzdu5mrFG1v6pw3oYJJEk1iSY55RAJ
sA5AGESlvCoHVk1zURLFXtv2SXYiUpZJachscSqy6ABkf+Wa1dq0Sf1y1Z3s67dSq5NxLe8Td6A6
L2AOj9HlZBioyUxo9U1IOUixQUHXwcmz+vlgkvSgMvk6ugNRu+C3gsHxFBuoqjjaIeGo+YAdn0xm
BmlbvyQVfjpTmbfZPfrNu1puiV4Z5r5iLjvQYC6bsJyYGn7vjRm0GxcPowPts+icm1ZHwBDXyLjF
tG4PvmydbP1Ozgx1n4nLsk4XUtA++QoWDlS/36VRqt05BPwM3RqayjKvlS3v/3LIFSqO0JATkiel
5g5D2DznEdwh5D6cWckMQSVxgUO3bNLnIRnewmx44TG3aq9NLBFAMc27XZUYJ2l4UaCBWoZ/M/Qt
RZiQenEHeQMwbF2SJVi6fJ/ID2JzMRIbHOlGZ5xaUTvXk+qYCwLnh/4A52CeoeH5sen/l65Ro6NL
yDJnYw4WY6P4i5M6zGLWjfcCcMow5z//c42Sv3F+4FfTBhup9Car26+TujFC1PQfx5SPq5SA4wK+
gIMUFF6MFu9WqZE6wBldxdoBksb+R8cbbTyIfzzefLzxsz4VnL/WtOjVrFJTzDKQVoS8zJGH5TtD
4FDWE0/GbQU/w7HHVYytluLLU9SEpNXbwX3SCIhEpPE1aKs7eK9Wb1g0xP1nQfdGp7gd2ZT0chdH
hedFcBgrk9FIvTEc8FPiVQ8qhLodOeypiy1JuPOuTDlzhHd+j7JH7oexjjTxYHnMdbjxTt8793JQ
bgyPwO6uuuxl61lin20G7jaWxVNUOjMYR/dVQy1SEFGqKMYyU73L2pdWmscyxEQ3ExIeeMcoLmJJ
wqwNIXUIdpw5ALoF2yhmBYxzdRlSGJUjqvRVIXBH52+NympUmqRfVVBvlWooljqaprDp54Gp3rqh
Pq/breRg6leJpFcWiVGTALPT8+9GjkVDo9qRQIn06otMPKjBW+tGHCrU5eCWyLjVe6NE5pvcJIkg
LIV3XAYt3Ux8/n5YHFv9JTe025FXG90ksjqR0b6FUXYl++EdfSL8XaR7ydHCK9L7mEgYxNlEusU0
O72Fk9+kNIJkep2gr+bS8OTKxoUUuiujcpZMgLOuzZetE29zFWd5BD+lF+GLyDDipGwSdIwroTGP
RTKvzWFRF87WsPAVFtW2GaKZqbakFztwC5qII1iOTBFkpXCh5SYs7hEHCtQH9KTqTdclDwFRWHaG
hSV8iWjPtD16EdZ9z8Bum3BbnvNd7ijQxwOeAYrAuZHMjVqbpQULb1TeigE0nRxQkh5jhojcxiQt
4uRg6gXCk3TWFPZ920jrhlfnycvKg4GmVrycZmc5HBC0iCI1c6hkTFMf92NilcsaAVwVPaQGpnRZ
3+ohyUUJMdDFWD+NE2zu7i5woeiBlIXyFxoEftOdSoxt20PlxbMjSbfmMMy6IVtVKfnObXJbOujU
WjDg+jCKRmr0a350aybafZhJC6mlbOUq111t3GryvmONNVv9EJr1RPLShYVVsSksvgXPqnNj+Zdp
A89adsEDHVrifLU3Hade4lwPhjyJYgLrchke0TCThJgKcOOxCLclqaIl59R/8+SOvZiqJ914UgKo
xX85uTPpUk36OLn/9vM/J3dBQVXgr/t7Bv85tfMPHCFGaw0iAAP60vvaFcgsTh5Cxg38o9L69+Su
f4NUT9iYxp+agUHvn0zuOIV+m9w/3Ph5UkkeSBXOWdtcRdCKlKsoWCRsnUiBzZdpSNjBta3tPIJs
VWcSsrN4MA/u3l3q6r0WX2flrCLahM5iPRcvmrswpn17pVsKVIkZNR3Fm1nEUBb7cqtmyURt+JLT
U5anuj5VCFhqpzZ5EaQ1G1OCAm/MtUoLZyIf1AvpRPnJn4oNkCV7Emhz+n1usYgg/a2QbywN2Bls
ouX8LliG1sLluzPL5/b1gL+N1Kr2JZFedWXRMVfINJ8siFzLGLpmsXSzdby1khkhfv5teFvQ5eGL
QToYMUny0yPFiTEFfVI2h2Rfb+nH6zPKb+ZmuIXBzD49AO+dHMKxRJYd0klODiXKL5ei9RZSOTwB
zz9a/RSggWhBYs+1cEUGhZ9ty0eqPHwxCTTbefhcrJPmP7c3GPkmldssQ8iVUbUuLo7VhfFq6TM3
WsrRI6pQ9Uo1TjWAL/M+0VhaJ94LsfUA0LOXvNlF6qwibeSkLyQqeN0MVeewDp7NRXJK/CX8EWWF
+PnQkbwd7511E5xUzgR3VPMmUBGmzgWcGiQY7jwH9w3FJezWNd376Da/tF6JZl3Fc3Xn3XPIoN3a
hem6E0h9XzXOcNahvFe/t2gR6GCnM5q4LZh40JkX1LVKEsG5lZidwapsVu2eqW1RTso9wouIcOzH
oX2J6fylw7LdNyuXgEqVuV5fmuXW85K1nS+lq5Ct9mt500HbnDSbACR9PC/kasNxzIwPDuiTbD55
Ggnr5pXjHzhNT6xT2d3X7SaT7mPlJSYs0Wt3PiU1Yho5TPUrhcRydRY7F0YJquJRDdaQGh4dQjXR
rii4SRfimRhePqENktVd6C7dExJnENRGsO3uMgNwP+kwgOOmwZYeeTK38qXantzrKJ3W2rrdgkG5
8xaAx29iSCE4u59IDllZx3SHOf+7v3YUqkeUMCfRmw0wZwZBif+6DYawo3O0JvYyXReP9c66H+b9
LH4hFuwiNebtqd9Vj/6Fe2EuAVG8wWSc5bvwpG8EuH18Re1OYnh1LgBxsCoNaQSQs8utVD9I+Obg
bhTBra5s22iPiEoQo1PtunZG3ne1sZRJe6FcaXfGExARdjMcYvi3DnzMODxuBqj1i36m8OjDwfUe
kfkjGQgfw3uFaG4rvmcQQ/3Agb8lR7y5rfQDBORufMo1GQ+PxYZMc+PJX7jX9dacSTh1LtJgpr0w
evpyBVl0OJJuaqUPYGDSB/+ItJ2YHlXGVwu83j+Cw5chcF832oTjucJQ62cqKeHOJmxnVXGkr2uA
TDFOrKETW3DmdCZR8ZwRymfu8mFGsd0CkB4tnfjVNIHJ7syLelvT+EZUyjy0VoNlEM31lCDRqevu
mpYEYjH/9y6IrIWj4cg0dQ2DuP4n3Abdl48L4ic//58F0bS+IfqQWb0sG/LaGKny87TDPxmjc5aG
jjkCL8eD0M92DlU5cBvAMDGdCGVc9/5eEo1vWGCVv5tDnJL+QVWOBf9sSTy/dW7ifWPS8yslzDSl
XVmeRtaeYIVpNoJOQq46+7Sx9G3d00QEUD01ypidk4pJNdYqRGI2cVL5eNwZxD6oxTOKmL1i5g+R
IBJYce84+Wz84Og48UnPh7nc0nnpN03Nlt63i5WmQFilim0ZIKNRUzglnK1Aiq6DSoGkb14HQBH1
iuTtBuYzHsN705PfqE6tOv3Ylw9WRB9J8pddMyrobqsinsoZi2hrbeuE+kGWl/y69shmf+qV1ULP
2gvdpnbkNxvH1l/aRGImkVcasSHeQFcpTfVjURnM4uxkzSCbhMWFXu1Vd2uYD57d7SLTYCn3qegX
a5/eDkhl9v5SMKcPdZ3UIecjuG25cTFI8VxvrIPonU0Vja51Y1YjbOGEcaCwSU4LyC1iZbF+hhKU
eE2RxKbSFfq+QwNEhDZrqbhHNb+lh4LZHxVze20XUkcehgrb1nNkpmXEPka6Ulh99QaiUoPyKkDS
0TgkICvNd+GlLyKyt4VfvZag2yPPmFpwKQJPWZvI39nGzVXee13cF6ZG+sIAvrNc6jgkHPhLHZ2G
obnw1eE2aCJ0T3q/F9oOAQvIAT/a24l84RQBjTMoQJTRoqafjpWozgeNRo6zbobTgZqjVVCgBKfc
8Itt69i6Yql19ULtOClowyqjddG4JEca+aHX07mer31AUK5oF732WMeXMe3uagQD6CkTfRUtIEQe
MYpPSqDNcSK2HeNQy4F3gl3zA+RLR6cjQURQWAWiatIxk9E79UO6AAyjzWJbum+85MHXa3Jahlaa
1kr2YCnSix3GR+qyT2Ho7SqNHZlZRrN/76RIo9eEao+tnt06zKCvxRqmGDUNH08Jv/38z0nRpiUN
3Mi2QVHSkB4rPT8ZAPY3sEemqXEy+Qn0/TAp6hxHLNz5mF8+tCo0Mc7fXFH7gQ/+J5OiGK9/VgR6
f+sclD5OilYqurSiULLKHJBW8aAuM4m41UHf01XeJoaGyvKu7wgSScgjKSTCHCrtu5PRYSjhUggz
h1BHE88gkiZ35LXr5HNhObtcaTeNUm1dk7m1zO+UhHUaR8WVy/4DKfAxVPAtQTa3TABAmjXTjLVm
XFO/XWjBE8UvkK/+3GitqcHWIZEq9JfWPDQJuxeQuyL3NLCFsJxoW5rci1qAkDWaExVNzbtvpYYU
4HGu5Uerfkf/iI15Dpk/IZGinLqyhrD1pHV3da6iDgfx0Trf0evTs25XFW07YQYKoRAoDo30RlMA
GEUNSexkPA2jxMwuKJPIxMeS45uC4ubblcxly0XUKldH5OqXodaQrGXRhwmrVUN7Mvdt9s3shxVp
NNWolN5z0HFuh0SwCNayDaSJzc4ma+pNHjlPaXGDJWSuuvmyirw7vSftKTI2uStflMC6OzNYNz0O
Zf+iTh3qNaD/U2WuI453BblbVb4eeib9mqTZlAAcY1uZxyFN9oqSCVShzr5VAsQyIr3NEmB7qDaJ
ZGlUoEho9WufyBol2QpowG1mcL6zxX0R2N2m9IuIZn3nI4X2JBVzHgp36Ln1tWkEdE6F8iwV9tKA
1jaopMZKxZWbezdgROeoCRZ1dUrp95bl/3J3Xs1xW+kW/UVwIYfXRgPo3M1M6gVFUSJyxkH69XfB
vrojy1PX5VfPTLk8JVFqstHnfGHvtR9oPiN3VEeIg8snIySCm4AANlALmhnKoXEZuDyJ2+SWmfbJ
Yu001iqGzu54LEe/oATvnbNCzkoxI4rQZC/SXwF37UIis2L41BUxgMs4uNnwqk+Tl9ND5QmdQq9h
UWoZahWEMefPWtLsFObnwgI8HUfXJMsZl6f3VcY8lKijxIhO3JNzBEyaTYGTSztK7l1LAC1KTfgz
zS4W0oFP0JdCruFlts/TPLxWZvhiUmiqQ0qf2exJl4xXEQabiC46hojk7ZSuRhcwAvMu2409HiOo
MQ2ejIxF2r/3LKZKM9YRCI5x9qfkvf6/ExsLvMqfz+L/8vU/zmLrNwSKDPD1PxbGP5/F1m+rWlOz
FRBHSIrWX/rPWcztoKGK+7FS/rlAxfWrE3/7+yFNVftP6lPz163xr6/8l/q0UZqh6caw2zny8Fba
RUhWR3PsB/3TrAH8JIrN/Z6ZSFdV3VMK4yUiKaJGQDTB7spl7UFbuq1FHTJX0S7UmVpIle9MOeL5
5qwKYj0NSs8Mb29v1K9hzf6JpTNl1+Z3ZnlM4VKl56gArVglub7mBSy7MJLuCbtFGdyRqMdOEyGR
MrM6btTi1Fbmi2bq900GZ0MaSyw1JZp9mxrNJuwhdjqazoVatzUluEXpcjf2kc9GUw3mQvHVtdkr
TU9h+6xJ5qvRQNccmQkodKGWXLfo4hMiVUzAbSA1o/IxrQURSAsC/Mk09o12NJxkZ8rpGk9lvQtb
vppp7sbN+mFK0bOo6ROr9z2McYIYxyyoRPS6qNE7XoGDlmdPZHqvOFI0O1T1LCKQ+tsdA6bOGVhh
1GhYzDi7VEb2IEzSP1P7UozFU1OTHbpMmuTWPBq4krA5yxgZFHTcQKk8PQUl3Ej6F61GKjKbIFoj
I76WYX4x5zqDF7z+LOf02OpKuoXI12+6vjwJhRMhT6hp7ZKQlqJ9hrn2xUp0dNMmYLyocN6Q0p3S
YeT15i9JOO6E87XFXTSOykYykXjhwUiOuaZvB0QokYVHhyS9FPmSkX4vywZEX81IRS59vbD8uYUM
rCLDsgomdtKhJaiyb9u93lbU+PyNktoxyEmZyvT9w2zB+J0cqt+FQDu8m6N113VMbiYU/KzEq3Op
dodEWq55qXiN1sieA5D133uSrUJYRLXa+h8F5eTfVJVkmP75JPsvX//jJKN0RFPDCcn7Dd1yPUp+
TJ/BuzlMpenDkUnyOyjofpxkxm84qakpIcKRZG6s4RI/BDBIgKlPHVtDjmkpsC//yVEGj+jXqvLP
37r+y1E254QWpHk+74SdutKknJx5OjQUCjHb6VGbsKgLo2bBnYogb5XuQQ3LjwQAyKHLbT8Elyhj
jdOrxDN649HQ6deYQw0s3ioSDtWx35pSjxVN8cp2PqRYxxw0w63yXDBPLTtt1dc8OdVCRkB10/I5
mOphz1iCsa2z0e3sm9JXL5y37shGqDLhwHXy01gT46fIrqM+NCF3c6G4qTx7ZcU2kQTljiRiCbxQ
US9BNSt7c3SCxWy2UWvZOMPGXSFXRO7kymXWnavpxK+lmfrmol84uHctS0B0k6OXF7o3WL07iMe+
/JI34J1TNjd25zYiAWWcBmyFINZhkFHn71lK1WZJntZ/pC2fxgEXziy9Rs4IQDHaWiSGNmyXFNav
cxUH4CPgMOVb4mmC3g69PFqDy5hj4D475IhCMXt7UDy3Dj5dREXw26udNNlPiYDhoXZjIBAxKsIh
VED1u1q5kwb7VA3Ev1ZYk6F6sJjeQngIzPjsaPG+bQgIVQv80C3Ua8yH7XKvdpa/DNTEnSBPyHQn
VYMOme7bZSKHE3CmYwWSHa8BT74Rx8c5AUyfLZDqJZDRdAdmcpWMkJA40y0J0u64DUgK2QiM45IM
xVrq9mWX+0ljkRUxk58rjEOXgaUEf6VFxnk0mXcTJjvprMaWZ0q9MRgojGdC6KjtswTWOM/lHCdb
2pKL0kyXJOzPhmT4VUPNLQvl3rZvda+z+o72yTj5mEj8UWFjGLIp1aWKoUdNub4UWMQTyPmZOEoF
QxpMUIWOjUpuvIm6NGlaXx9J99SIho4/wvZVlfOPCf7qpPQfVpS/1EW9qoEPgAtf43KBwVpc5v6D
fAN3KZSTrcH41sbPtFYXzwFhM6r6EWnopS6ZwMbxVbdjCVcgca/5bLuwYoNUKJz+8a7Mxrc4ZhzB
MupgSNm1r/MPqbeOVihfezRVwxQe5E4J1AaLfkJcX4E0zIosPyrt565Fe1QB6uid5ky/xPoVe6n6
1OAhy5JUvU44VtH6TxuC2TZNLPxGXUCxVuoNr56XZfNBCoGGm8uLmVtEklu7shN3DiN+3Wie255E
wYhfV1PwQCmhnEhYzYS6QIq8spOeWbB7ae7sJi7fp4jwRpij7S1CEKQSUkxVeLTk7mVWZV8edTqX
afzOJX+3KDMq1iRxy8m5COTKrY2WX0wCy9UQaBrelDY0NhpZK/YKkOXUEDLba+k9M609gfT0vupr
HvFTG9GXjtlTO0k0YrMrxFFG0LqpiBWfFqDg8dWxjnGHaSmCEF/1/tQnp8YQ+O+ibdhJr6nebYWQ
3F7NdqVsfklKB13UpCgPSxiqH9NoskPqtPTQiYwuV3vU++61xDNNz7Layyz2usZ9K6yjoennJiv2
nCMOAZA9VnF96DDWDpsaDk06kxyrnfuhP0l1yZQv9vuczJ2hZT2V1ruQx0OfFTQCCVzrfKd1y0ON
iE5H6lyC5OuqV0vQKbOYH2fd7YyeR2G1QoYkLVa7MPwWzQBZLF8l611a5UtyvSWByiMvaxARHS27
IgO96xpwKZMQ6zyGDWJuolSs+qGYHxoHO5Cd3Etmgr2YLVGieSFyb3uESRsKb9asPYVvAFBurfMQ
4zGD0ECIJ+h1I8vgL4Vi214KgrBhM/umk58W9AY5u3jVRj8YKz6wtIuTvzNSIOzq1hgD9jgbBXEZ
lJkSCA0n9YTkryXkbIX09t1yacxl09ZfS5lM4hHujBMeavZEchxiRnWQedvivljo/8bic8qSl9YZ
93ZfFW4/zzUzYotkIK3gZzZ9FhJ9a2jfG4Pmp4N26ns2nqle7oaiOYV6geNULXZCMS5FRINqTZB1
7Tr+3o2U6I30nKvtvo3XVExkZ//ekolpv0LPhxwLaiYV09+UTGRG/rlk+i9f/6Nkgt1t4A0xcKn9
UeD8qJgs1gyQCqiWHJb2f4zoflRMLCdoRy0ZH5ei/k69/b+KyfwNSi7gTBBuBsBHxfxHFdP6wv80
h/v1la+//hMQItJ71irxmO+Si8k9bYfVxeTkyaL2auO5HNmzqW3iJWLYM3DyUtZ+MotYkQ7XLDeO
ao9pNvpUMZRHiN47CxJQX69xRObBHLRzhqpILj7nvH8yaoLHwwXneZKe9KRxu9HcDn0DRbDPUNH0
m77moUySJztFI5rkJYDo5QQlJ2hrO5BibR+pzQk84cY0mCCVmhcRzh1L1W4S2TVa1IOc9CsNjW4G
DbBkr4NFnYce6ItsZk+xnh3iiMarpliQkbPKcYcFYnVuqpeEo0FTCCuX5KBN8wZdKZZ/JTooEs7F
bAxCPF1Jfoqy6pgLjuxYZoJePkp1702D/bwYH3XY3ir2FXbjK0u8TVDhiDYiXby8c6bxasrFQfTL
RzjB7V8KP87fq8r8buYAk+wFtmJZZyQGpJ+c57fOXL7YIsJQO1E5Jq1T4KGntOiyFA1WmL7YOZYT
eZRt3w6199kER5YZEbvTmOlUrN1Hq45IlNF9oeTXTFZzdNcWGdApCmfiaEy47GSckU5D+HrU5RxU
xpmkKbet4n2nx1epsPblNJzVSWwBuPurKq4N2Q8Ugg2CmR8KimEgwPB/NVcaIRem0oFtw5439Aqv
wZUHnT+sukVKEZj5ANi9f6I3vdnmvEuoLoToTlgvcBJrOFCMBbiZ8WDKyYGTdNgYONhjbqI6UU56
nO4jVKqziUS4QETXsqDtNPk6TcujPprUJCR3SvEZLoSnxvj5ZB6qEb6Oq6uVn44lkSykPTvlJ9fi
VunYQQ1mYCeYgQoQx5K6LTJ1a5qM9mzbl8Ke4Ll03+BBCjnoUSFvlGS51vBK+lGcy7q4CFX9EEVE
Lbz6CY3wQevRn5gHzep3pqrCLiKJmlSSVgIHir9Z5JObdORTfyWQZz+Zb05JJJlqRrcZTGoCZkyv
rYJECSqjSYOdJIJ46j1n0chiH6A9jDLGHaT3yCGoS0RJxUvwkMRCvewvUmkcUiW5dub3eiGEOcwP
cTZebAF6YwV1TOk+QxtWD+mdWp31mcT6BsaQoFiP69xLiGhNqYk6ygQeEq9FZd4Q5jkp+5D93UT7
TpMPk2ly0QN5c5U+tKRF11h6FqG6BeamhNgf27hFAPem2vQT9kQCi06zlN/FxNtQquSSAKFnpGA3
NOfLoMPeULYTkTxVrvqDnexKptGNQ0WSXiz1lpj2XuZZj613BwhTUso+UlqvUaHGobooRcm3S0Mx
NhGimLbrXsgwRCWX1rb+lqn6cxPXMvUfwbVngDvjk4OM0KHNqO8SFvO6LPyKqPq4xZWd96RNN6cZ
tz0aynMsDXeEY3plbmibrsSM6UCESuytSHn5kuSbBRitRT63gPsJGxQDeanypYvFaewVJNkDSvV4
p4W5t1DdJgaJTwkCn1R8QZrHACtbC0N/qLtT1glXbcWLVrxFKZrP2vBLRXsPC42ahx1j0/hDGxGa
SukJLmuYsKKW9lYJn0dR+nZO2tR8mzvTNweBOMc8GWZ27tb6CSgeZQcfb/NBx80+Ks6ulD4NtTva
uOXZupkSTv10ApBXbYDk7gTepYRoRY2VsGoWgZyQPDV0h4lxuWQnEDlWl32yHAcm1+pk+hk6h9ae
Ir9MpjejMj+7Obw2lknEDYA9rUpg/xi0J5E9uANLiw1/6r1a5N+7iH2rUnXekIzWLrz8e8sOJNwa
COzVuQ7O5+9mzgxdfp3U/PXr/7fswKyNSVXVTHZ8RFijivh5UuOwkFCpHgz599jO/0xqKEnQmVOv
4B1aswF+8riav/GnAdTSMZf/Mfr5B0NnxIW/1B2/fOvWL1YlLVazMCd0cAdI8T2yv8tqSX1er4jh
aGEWYpsfcaVWrm5mL/ViIHyKK+zS3SRcw9a9JbXv8sY5p6p40HvgHFYSz6hfEVBpswNvkSwM4HE3
0jP2QGdOam9cjUVyQz5lDdfYVkTdsGkN7Vao8l5T00tqTZxji73Nq/BxWZrzYOXEOeYbI+ZDrDtf
cjPRUenCGCEn2ya+g9jHxE2k/ZJdnZSZj4zq3GnwhRPPvJlmNF5YRTrNfIvZUyo0Z4I8sz7E3hg7
YC+Wbtf2HQdYscE4Qh6GGzksoKx6ny3pPtGxhHbLpyEvT5qcYKdiS2XMw63P8q9miNklbLZpR+Os
odywzVM1D09xlwYJmKK24/Z0lK3C4H1qop0+T+WxENqy4V/QbYk5aFjY93Z34MnE5xuC34n1jZwW
HkKCDUcEQW/Zqcs+2lJ+6oFyyGjbexnVAom9vjoZr5M+o917ny37IsdkNzmUYX30vMj9vrHl3RSR
awlc12o+q+o4VdbDPJjgpPsv6jIdrHp8laPh5KzpH/bAe9YDfCUgM08IDyTSRDduoSV95hY8vpix
HA6YnRSiKqwaZdvoy9niAO/s/nnEWTPPX4UeurVJQmzeeIZhHi305PNAm8kwql9SBtX5o5EMp1qM
D1LOEMCUoLJnFTrUNTXLrM8L4eUMI/a9036ZTNZjDogQZ2UFAPUsKvNhtmEZmg2nZr1mFBuUoZa8
w2O1tYrmopKouSnFOXReab2eOlzGNvMHJSHewZahMBlrTzpWEZNwaoFFfkx1ElDS5CY56cnpmeDD
LJlKhXnNHJjmc9V80ZeXjpin8kQoxEOMyKOzUQGqppdy5ZZcppzHmhdHzn6eEgYNRJGGptuwXRzW
af9C5BSMRJGoZxW2liCMVunij65amA0VKGmaW1GHe2HKX8AR0ULbNLtceaHgBgj7YhvLkzu0ssIO
GUsEKmdqj+zOyBkjCagwmRoftEJ3AfrsJDPf46sNgY1EJ0lInwx9gha8/2Yc6nM+N+c2hAU1LzbV
rNn5654jXUawTJjYC2KyhubQkva6TZSIwZvzKMXNqdG7ZxTWj1OoYHlW9kll+FEt+7GlPhJCfRBS
e20b427Km3uFvU8Yxsc2DRFOql7u3Il1xFB05MCXgSqyS5fUrF7PSWlcmhFvAOoZs2XbylKpyCJX
aSxvAOdFRI5N7DCZ8lqR32wqw1oe7yL7c2YPltV3I6KebGrcXLVxKcK/iqiDkEZSBr5MxHCrFMEV
ESFZWR9jvTx2uNnmInkZITx25EMWwnZD61lHlBQRBilbGVGW7H6aaf4aGv27pdenoTaO6OnOsda4
gpAS1eL0qMIvSTQHyoDGsIaLE0VIFyrhRUl15v1j4+O8Lm3s53JyV+asRjI+26X2AmrcHXBm1U5x
q4Hh9NGtC8Wu7Ugtw/Fe6jrpvBk/TXwN1C5KywBoMbflIMG8a7eSPO40CpB1566X5bap+keVilVy
ULHJoHTILFwAMrGR6VWTrqLC6+64sYkGoR63Zp35ouFBqOBiZCtzLisCNBTBUjKqmAbAA1bz3SCH
Vq71c25mz3UN06BPiZKsrlbUwBkoSuZPK7jotOjtdWq4DjRZ22rzZ2nb3iypR0ICHvMCTDSd6DPI
KGaFkldagrjOFQujoR8ZGDXF6jVqJlh+yfBpOl8QWGyTYr9YwQBfODfKF7vL74dM++hnpKIqTnw8
/IDLdrHRPWclWKW5UO+bSX22ZeutS3tsb+OOfaK7Cr/FOO9SOf3M5n4rpuyp4v/HmnXNm8JAK16e
whDmE5KB2l5Ok1of1OG1Uej+4upzXPKniLDIglm+bJ6NFT+CDCShHx9S/Z24Krdt0o2AxNCr3wqG
UIpkvkW8PyLp4cVn+39zGeWQI0L5r5EJAfrob6Y3lDh/nt5QfP369T+mNw5lFFFuuCPW3dT/jW7Y
g8nMenF3yA7n6roH+8/oBh0Xobv/Wc7/NLrhz2GCrrAM+12V9U9GN+D5/lJC/fyysej9eXTTylUD
Y08iOwzOBmEmm97PPtl1lLAJlE3Ex5fOIywINQpWQEPsuJbP5HS+G5qtycOmbyJCWNKDE287ia6P
83rLkFS5zvfTrWC6GR0Y8uLxUud90vo2WR6G73ReA7IGO8W0HewgK7YNtQJuN9YwN+vB7r6uisPq
Gj9Gklft5gWdjGvKnm4cMFaY5p3NbV4VgdbsinFrA1XNfa26jgzGYT0wLepIHPcVayekG/sZa/mK
w3jfs/c1o10VH+hZZ/nVgc9hRzsTY+kcPi/hlrYEHBfz9/6lY+LSEwQMS3hfCT6V6g6UvM5uyNnN
LP6nV9Bw8Bz21RFUHkyq4kW5DWwhvmbIKKHcWZsI3Vi0bCa5dKdKRo+OTyLDMKEpbld/Lz86TpOJ
xnWr4B8T++ZO2y3HcHuzt7VzXGRPepZEipFug2GOADL9fb4Qu94FkWfci8jPuYkrfLVm8UHgO98D
/0v3dIZeu628Oaj7s8C/bvnMOvLwY+o+06+63IGLCzTMLp70rrYofrazjpo3ZDmX7JVkLz0N63RA
DtLCrwB68iowTSDiTTxUYx/ztXgNyfz9lM6qswmvaIpi+rINhA/d2lVRgE8RfYcT3vTonRGUmwhK
sVNMYdAL4VLHYLiGnJcY99p8LVkWUHU79IvlEd1QhL6/XcNlyQOOtvqVtD/yFXS/+8DanpBnvIOK
Ri7xEAZZ75PavMfSqStXWXgfqFMZ8cNXOhjPiOQeC6SlRgB0EiZLFLnUPdYFBBvXEt/9JuNWKrfw
Wqduw9KAi8kFmRuI7cupP9TcjM42C8AfBqR60X+jlHolf8J5Hw5sXV+l87B2GGf5Y/6QnlZ9yRsr
JP3RIFlT23z0myiQvzETsADIQ/8AWUimc8nMaGM8AVDemC/qMSHQfTMfS2JZnRteo/gu2RZXeTd8
yV7RKRRb43t6fB/340nnKny2gsVlwXVqWZ1infTrtQxz74lHxkDAxON+/StD0yPTYP3HsPmw4wuI
kkp26+g5HYgB0Ta+BuFaeMUOsAImGqxT4ewR1hWRLL24xRxQrmFRMLnixAly3QZJmMZkY2ucu9f6
c7i38v1UfGqQDzMSVE78k5einUCbbvDSHLSva23tRnfpw/ApphcHYTMRp+BVSCYtToLt9QOBwuoD
VAb9/avldy73784nrfmaeFX9Pr/a15bv7ABeoeSjG3G/4/fvN/GHhfkUrH+gPkQ7VTvM9rbP7rPq
IeKTtbj6wpDqZvFbmN6FpZcnHrGQ8iV8lzDX2lv7cwHGx0+O5+mUv2nsiXJsTUpzFcOp/UaYU4TN
99jci0tYPqiJq+OvirUNAYuQXjZlGLBtEvVRLz3ezukO58xDeKX5Y3tnQiDH5/JNOdtooff4YZ5n
X79aT1LrquOGgbYCajs9WpavndVrt03f04v9ar03V2axKClVbdcpLp/ou/zQX+jQ+EDxc/jsyahk
lvyqEdTKQO41O1FUPpJCEu6RGYFLbI/5cTiU/XPj55Y/aAM6+vR76zOM5vue723jbrjPpD2PIq/a
cXk+McVq9kbe9G79qbQb2bcOyY1EiOpmUOI4h6bbAxat4trVGPAkG0ZLXfSudCdz8jEC6+jO8UfZ
R1qF8q49S3vzkkI6wwt2S0YGfBt5fu139QsVVa96peOnVyg8Z/HqnMENMFNnp7eZL/IZN1991XbK
jrzbnV66vD8KxqtXTD+lEuB1InaRE0471O0HdbFO2cdj+UlfObnNttuam2TPQ81/YXV671bQq0Ex
34kz+A9lbxyChGMLyNF9qBI1va+rBzm6tRuw8YnwZfkeeeOMwNcM1mh4aSOP90Tl6BTF3Tf7Nabq
vOW/hzzrJ2ImQi0AQ4+LzdTO0toebJRvhuzrxBXl7+NdGJ0M7YgSVLFe2i/igR8UuPlmPSmjkwV0
4dUBBLuXHxGQSva2eYOI8F2KnxrlUH0a1yg7GJmvdAo2jX0ZG8Hgj5s7aVO+ZYykl712NR6o8Z7V
ZyO7FVfuUqJHn8EnwJzgTfoUJBnX+68r+WKT3Mteesu/QQS+Khh4n8PP/htDuvptSLYL6lHsIZ58
PzH3A5rMjQoE6Fh5sGOF5RfHNNzp2B5S3Ole9KL05znA0GSe7bvwTn7W6KlheT7RyZMuXfIX3juP
2rea0mGsXgzTEy5hQN13fqSO8pIR4jRIMh+ehAfqSHTGGhdcHirzuUzuKNvr0rX6c8kRGeEm1oPp
bWIHv2+O4kgehhXuitqjdpjUh/aiFj4mxW/Ke3NT3mOAEIUblW7z1h6Qij0tOO37csepbSlXjULm
0H5X5rvCpy8A8LF9gVy9EdvFC9e3km9++YY6DudGG742Y0Cn4HViA55bwy+DeW6OKQn2Tyji9NOy
PA33zVtENhkI200LhtvcID4Bp0bjsA1fpZnXekis7fw47zXPcDVP7NXFdz6l4MK++z29b9/DD3p+
Bi3hbtw3+3xx/9WFtorVymYribpC/RuNLC3QX/0Kv379T/NKHYS/slrDVq8W88D/KMuI/kQ9a7EP
XSeZjBJ/FNvAJQ2qLviAfwQa8ks/KcsYVZpsdTX7d23tPym2sVH/tdj++aWvGMuf96RYI8ImKS38
Cj2+TosRwEpISED7QHRWKZ7tUemB47HtIAVl05m2H/8+UbOe2pJVWU6NR1AvsgPbz42w3qM6Y8mh
3E1myaBlzTzijEfpTrGmBUPfnXQ4S27igFvQdUxe45dQCJRrcuNHUvewSPPOgeHvoCWY6/RaNzLu
0R7iWKIE4WgtXm+bX6Ncw3etahE7w/oxKuubjF5nI0uzNyKGAxLn2ULGPGB48zh7TNi+NoOlu7VR
MfKrqu1sJFvVfGhTfdO1kB2EQDbAQseQ400od8xhsZ4aKgs4jmQ7rU5Mtd5sVliD/ZaGLMcSLbpr
teRgrncdWGstq/1EAkUE1UkVe8m+n9eDJJDkU1EHClPDEudWEtKw63pyGKM5c1NpuiklV6dpfHZh
/lDFhA4vAlba2HJ6DMZVysO7NFvZNu1Das+HItFfE316EE17Efrky629SbM4mChODfxyFsqdOPLD
RN1KMBHKxR9Hym2AwISh9Z6MDCTOb+NS3veqfSy0lWW8LwXL3M686ybpmjndNTEHt64dboAHeJJb
gx/qPGIP0XFwsBRVm+Sgp0lgh9FbWw46sA3M5YyANSWwcIXm6b06HhIsa+PLjP7XDqb5VEeB3u4Y
bmOFgIb8qPM89JdZZTwZdFLjptb3jO5Gad4LJjph9T6qcPk9QzlI4kjzQcGEam9RUSrty8IXGQsj
ym5lEF4swKVYe6MMdIJfm8ELga9XrPumIEHGJySO5vJslweT0IPEq/mN2BgGpdiO2eB36bGv7ufw
fuD9lE+tfDCzo25Qm7SGnyh+O7C13LfYg4e9HImNQRFiovezHwE8zs1Ow8bSVY8ct3VJxZRyaVLX
pze1I4ABH3zDX68yIVzFM6Mde6YxnGKzowRePeTadpyDJfdYZxBVy53FNV8SGpW1gof4JW8Cw763
ePxsS99IPBSqOC/xuUt2S4f279JhR2n3VQ4sEWSFqFn+Hnv7XqMXTbNLjbYMPAfop5hJICY2rhNQ
lxu23CwT3Dwk9JfSqeGyFNM5TB9W2ZnDCjRhE1CVNbjw0XMSceq6V3O8dVKxJxIxWKf3bPA77PCN
DqN4idyUYf2AZKurWHHT2Did/Zw6wDX0cZ8OjUbpnD6NJhO/WEq3tTTmm75avrdOdE/c274cVbe3
mRCNofUK7eptdOa7OA2vDkSuCudyqrT7WXWOg5xdMPN9TZAh5sg359UElCzSQcrH57nodwxAt2nI
hUYfCyEs26SD8jSNfFo6+1EggaIZecugx6U1Wm3U85u4EwxVZRSR4k6dSzybI6PIeCEibcIjI46T
kRxYYLpaUTyLygA5t1XbuwgsrkECstXNTLcn4tOfy7b3CVT5V6NtWaOtt9aaVKKZf+P7sxEP/Tqw
+svX/7hHld8QMvEVfyBqf7KaQCcEDKjxi3j4kG7/LNAGQ7herisp0VB/tf2BODQYn+oa2mpWg//k
GtX/Ijdi7ffTd26td/nP16g2xliYkUvtGNq+cB88pzUaFwf2kYJ2IG3lR0hG97HNZj591kLmIWob
qDESyG9OGX7X6whCjUDUwtJaw8MA/WGZQtR0NHurIMLIBCqKaT9OI8KY0nWMxQ8pfkcHi0F/VfLo
PdcvDazOONfvItwmA7wAUdZ8xsogbCDNa9YlHdDOwCbaNEb92BbxNh8YHoxfiLxFMoIrubReOhX8
Z2E8dGp+XLLsttAZVywput7aZPMs8Vq6xiuL/liGcrapRtIHqjgNEM5eCzs81jINvi3uDP1Nq6tj
Nk18XMa9LHffioUIuvh1Hr9aZniVZZmOZLUxymxf6vJYc4RV9fg4koAwTvA+tWEdIUO6075kYILT
uT2JCpIjmNKz3s87tZIOakph7oBQjeG8hf1azhOb2Knxvd1DFG5wMDsx3VEeaW7JeKHMPsEOT6UF
E/+2xJeKJi1rxB5EFJuqhImhTvee4i8szU2Jp6QksFybu6BVyoPFHxJW7GONZ7GEB6dmWxLmvuxk
X/piUNyqqDvmFqsy3cndEDQ2MCR3ZoQ+luUtHT7Krt12aJorFk+DwrAjF1tDEGYB7GWQDb+W8gBs
1r6wynMagj8iRbXXp0OphkwawgPO+YuEUVuV9INIcJ8w5VJGZ02E9BR2PSKVAiJt3QRVE/zfgy31
L5LNFZ3LDyqCY8dinpdyY1nJfq4H1ErciEADNv2o7h1a/kRWtmZZu4pJpg8+PT05VYvFIWleTatx
i9i5xAxYUOMfiQ5wx3WlMY8EWtaeEvU3S+93FnK6aX5u62kbI5PpmYE507Yh9mkOsWIK60Utpg/F
YaLRLQeFpJE6N13Wxn5lWcEosSC39efCNE9q3RwVJXUTsEuT0J+aDCJ5x0pxdBZ/SBXonAMx8OP3
ydJ8BWLNwidiRZx1Ic204rbKU4IoeUbpYTQfqApcZHnuzKou49tMWB+1SezWuU6pEfpWP7lLQ+Fa
qcybJDJOIanbHSDlYQIVSMxXxBsjm56+xMdRESdMs74+jZ0riq9lNW1nkNKqPW3FmFNbOu6UG95Q
6YdRVmCiWfBH5GwrMqIFLfyQanZIVQ32VOpZ4onI3GNb9UGVovft/oe781hy5Mq27K+09dxprsWg
J3ABHQACCDlxC+laa//6Xs5X+ZhMllUZpzSyrMhMRmZkBHD9nn32XjvlfrIEKVTx1qfsb8EhsImx
rkJ/0x7Q27TYVczsw1CLW1wfMyUTQTxGfNUJ1C/I0YGtSkwinsyWE3XJrlTokOZutq1r9jMVO3TR
1Scaq/LKTXqc8fiA09xg97pEasNdosMt7lnGpolOnkq+ZCVcorhvboPO76dnh6krvUrMnTHGvt9O
+0lodpYRMj1A/czLXSYBbKsfZ6x5SDlq1tpGp0DzCsEbmbJLis4e2MI2wyujDjV4+L14d/f8VJqi
gmoL6FM+NmzGO0t3xooiDoK2K73T3aDeLGvNWL0G8BUay7K7BaFdlTuJAhx6S1lUgo6bHTEfnIlR
uGoKiu+YCnjBSsNRlpO3qWgPg3yBtueIxlFHLPMD1OXkVLYC3ZLlsfVFt9OQzkpW8cXXYphXpI9g
CsibBM+aahaXShNyeHIZvTloJW2dbdN43idNv7Xa6V5hOzr49aEtzn7FSySsd3Xw1GrMUAprAqGJ
t1Ovraeq2A1q4VRx/UTXLcbKYV+E8OFkY1UvOR8VF4Gf+Zt/7nBusYDHcbCsnlgXS8tO6j/wJAlj
8R/8DBP4Nx//YwsGRkVVGMv/whwDsGLKhopJWZV16ACLzeiP2VyxDBXzMhACDE7L+uyP2ZzJXNfZ
hknM6MtH/Q0vkbygWn7xMP/pT24sAJafPMx+g6AgZXDSi3B0Rq11cx1GVql364qUQ9lG36kW38dG
7vKaPvOQeiIiACpdUu4LIKqrlm2SIC6B9uI4CAy1XYUKdACirK9G49TKFnFEtSrQxOJbEZBoCoKj
370qCHkRAK2hKo+ikF0xGHnmwBZJ6Nb8bmtjqBzyEgetDE/UfTKqtrKHeZUdyvQSK64KKzKaou2s
FneiBqJdoO1pTh4WV+TQ8N8rgnA3WijWcfY9GC/iJO0yNlhRZhe5sI6VFGdP7LQqdN4hpcjI2KtD
eieb1cKJXKm5uOvUnlt6fR5Ewe0t/8Bykg1IdCN2vrfSYa0PCg4/eCszb9KWoskIx4HOsVHqXN87
LhuUUpTCJhXqzKNpxckG/74FCLsSI2ttZJ0jhanb1yh+k3EasURgJ3HKeVkx6R3IdJqLmiRI1lIu
eYS1HuJKR7fMpk9R6nZhxTdMiSncKCHXqDFpH5LFwYXs6V1iCR76vxtnvjtQpRPQ0qVTFUyxgAhb
rSTUN+bxBHVgLJ3SBPQ/9ow18iodMq+0DMfq9N1gMg8bTKlNUz2UUVh7YVacVV/b9yQWKTizWDlG
HqmJlZnxeWvYLaJrNWwn2OwFRrII1VVO8HtVGvJo7qgg4yjsZER81FJW8g1ri0R0DGxp/SIp8tlh
iBJydjcZo99oEB2abBNcvzhYTg6NJuLfuZ07sJfZHaCRNuG+5YKYYhLrR9qjhsjL8VgXOsyv6GXI
r8MUr6H5R4VIqg/mAXNjMClfskXHUMBirIdkp3aVrYUYrBKRTNCywNKau6KR3yruZnyxqL8KiOtS
Fmfx+G4FdlFMtEJEv/R8o6jzItYYqIrW9SlWosCJTczgBgoNWEa6wd32EUndUcziR7moRBJ8IQ8+
QAqOPkm3PkvsIQR11eXYV3VG1MDAn3WEgrDR+97cxgHwToJgeZLdCwVqaqpii1XbC+2LJ4U1U4bf
nkIh1xfKbTsKLq9iO60Vu55oFLOuTcmDwOxPQS5SqRSKew04XoD8ZlEZULKIEVGvVYOwovw04Co2
q6sejZ4vcEkZ2VDLw/wWqf1xntGo+uJY4Ym345Q6hpF6tsy/RN3omDlLEG54DS78VJC3Pa8A6gMR
1yoeXM0GmsIKFOe2HzonTsVtPea3dFD3WZHs/tEPHaRZvBfUu6Lc6pz//+GhY8Cw+stD59eP//HQ
0X8zSMzoSM0LzZ58zP8qwiRngOlrUPuXYXV5sPx45uBfpa6OHI9B/yfDKk+KH88cZlwN9yoeEUXU
dXg7f+eZI/3FfMHT8k+f+C+DLDFFi9inWWwqAakjye+EITnFaXPoTAXvubwLx/uqlPAtdfuk79ep
/tBH92PDG4/OYxHUHr7uEnO5OmikbnI7z1K3ohMOKPJRHUtPSCwnrsb1YIXHqGAxkhrHocJTjRIm
Yf4uDOUshdljKA/Hij2cXhFsjJ3EmNZD1h9VdmUqV+E5r9+teS8YpUc/boXDKBZA79VnNXlU28yz
2L8KRnVr+uYBSjlbotwlPOnkce8FMr1JOaDJaNjprI9GBLAiCtddGb3rw5iCaiEFM1ojFEYNbc2S
wX4G5gakhZvWTE9sIUVAvWpDlbomnNFz84HOGgrsyoaAcJ1sQ1NkcRmBRE8q+LYTh5VUVzRTBnIN
F4GBthTipzItHtBSVnIvg1thphnEEEgARQNqQ/omZwsV3Ub6JUW4AHbXd4c2oBxFmugdFFj4pKr+
3Qk510tJfcEM9CSAMLelNkSFkwrliQwmERQloeyQmWcZ10fYYbM5bqxZpTCEGpmaNOWu9sU9tYm3
VBWumRI8mkF3DrjKO3pvhFjOmIisARl4lsZ/9EVUXnYuprkUDRu/a0D/6UygA/fXM+EvH//jTDCA
DFgcNbyL/6eg6Y8zwYAkwJ0Wc5WscBuVfrJk/V7P9McbfxHFfpwKLJAkdkRcUhHGuI/+LXlLVv+K
+vvTp/57cd5PN9G8YV/CCyTbKCP+Gqu+UaDj1mXoxhQjOpbAVcafnsZp4r2OnxhzbPE5mOmriOAU
B8qnyBjVW5Bz/eGIo3oNUs0drIE+xCS9iEpjy4sG0RD7sPzvDhW67PL7UsIrqE3J1QoafR1X1NMW
OVB18Rg20XPJsnfSZhwYVvQtzv7B0MeVBm5UCImqIX61xOLk2KBnB6UmTPZVq75HQ/+sFc2n2Lfr
nCsw4BFnioW7wSq2agk6yuqbx6Euc2eSK9ImswquKzPQfAcGYsoMWsE2ky7al4Z2CEzuyX5m7c1s
dNSw2YOFIzcMJZu2RJN4XdCC1QTFPrI0j9PW1WVlr6HmFTWGiAiKpoSva9K3ARVUXBsWqQ9HQVOM
7Dfyz2pW7NQYH4QCsnbSF7epUY8iJ3Gb1nisgg7SUSI+daTK8O15Rf4+Dw36OqFlAzQqwoesD/ex
0rV4hwj5zOZJLCAj1TLSF8pEiaV6NhBk2goJKPUdRfWx0ml45TOJXcyUNSc1y96r0JuG9hoj78i9
5VlxfyX8axLrinXzrFuXhFnVDwY3pBcY5ArZ9CdrjpDaMpmtD5d0yHju2B3bwve9ejbOkhSsI6sl
iVBtYgOriSLuWdMcJWvcjslXlDanSpQfkdU3XRVviW3Qq+RL5reMVur6PvvwAtaWNinfaqa+izXX
5VqKjkUE72z4WIT8DPofBSVuQF2IKTXuYEQfmtwTiTdeWL94pYjUNFPmWyQUYiUU4BbNl0zFc0d+
vleMvdzPuKNGR4pVu41IdBVAccYQW1JhERVT9vJS/6WSAzSLRxPFISL1nLIKqRuD2l/zUi/fILGs
TlM435TylcSfXVYVr4aiU+0kXU5T5SlVNLcyyZL2gqfxdKxVYW+U+oNWgDQwK5q7+ehKh1No0kix
SkX1Og7KYYgyc1WbUYoDiyx9EeILGFIJ6SB5HScdOx1DQGq8yBir4QMUTszTNqnHr1HFo8WjXV/p
cYG3MYPJoFVY3JSEJCuhuk4eIXIGbhvJ95kJDqOX8HD4qv5sFJSZ/nNvhDREGoaCvKCyeyZ69F9k
CI7dP5/+/+bj/3X6m/IiQ1AHyM7/B0fmh0dA/o3Hze/PBo5ynPEczD/uhNpvxhJcEg3rf9ow+P3+
OP1RzVhu/C+Z6+/cCUkD/6JD/PKpy7/cCQ2j6xXSnz751hABDEymxmRMzIT2XU3s7saWPj2TxWs3
3SIz/xjLbFPg4Aa6sk1E3TFL00NIg8SmKWsT8ghn3abSs601TcdMKO9EGqk72fSyVieUoK3mYtiW
gbhNfcIwmHmhbhyIr4bOKIFUYpuyk1Jt24jRhmzghiUg8cyqm0iC9vYsBMRtIAkEIzONwdYUkxRA
sl1dqJ5WXfRedBo9PWRATXwNT9j8ZPIUkHXsm/irSu2pTvBiJtPMXKnUgKJLnMKcqlVOVnnWvv26
d0clX0edcaz7gZVF9eWn3zmw5QiiYvFd6/M+nKUtPR6rVoFw0ZKRyU5lPCGIv7SclHL9HYQ1zn0J
XdvajtK5Mn3OIuy8umR3LRJIs9Xx8mlV4zXdi4aLUJ59L2cvO2evo8hCfEzX5SB7QC/RaSY7K5oP
fWAtGxnlmy63X3616dtnn9DFSKOiO5FyDGuNVG9OYpKvky6EXhikdEwjfk4GqwedjFX0xr7M9YcX
i1Gy0rUG09uHLpfQInFndjCk2d92xeQILYZJNXB66W0A/RsE5MaW0mGcwRHP87Qo16pfMNiH+ynk
4TkddbgnBVitcvIm69Sr8kOqPgsKqnO2mLjQzdVxncIPLwXZNqBldX2z8RPNm4wKwCFqtT65xXyf
41pWtOGs+AWc1ql7EvMeKy8aQQH1ulLHxCaEvO0gzdT9iEyGKaJMo62Vyxtf0i7DjHzDwVZMBM2y
7xaSWqyjLHTxK54bVm+aJ0bpTk5AfKe/k00mK71qokCtatMirKjldGBiOeQVPSJ9+lGz7eDfv0Al
sNUOAaL1m6nsnonifQxyd8gS8+gb2UvJ7zTNNdTI9BLE/qMlZ7ug6HZZ1XttlW0heLK4ikmp6kzr
FSmWSGWpUG/HdLDnAWOoZjmWhGNdyO7GgFlEV9Yxtc2dJV8S1LzVoJFYGug6YVPCTSNwZZGCgcB3
JbO/UrXJJSA8RBU1AuTOQK7n3gSOUanugVDuTD/b8gKi/b3geaBl/pcg1JcmqsgoCY9iY6K8G7x9
cXpQtbKhk9Pt2RtUHb2d2uRmeN4H2ceDUrtLxKzueFNN3VkScuJHOQAaumg0rBrhfJlN1e5SrDxT
jftAc4SkcaUsQ/XD96frOPGNQ90McFGMz5JKslkoDsOyBGI4WYW94aYDzWlhROZfxYdKMfnGUo2d
EpiOgGk8W/KVBn1R8oLIquvRlnuoeGHhZmV4QxK0NTrHzbXZsfYU7uN+xoeN3wQonjlmd+mEPeEf
/aAjVwnSEWQIKV6J+MV/GHNYvf8CjORp8evH//GgQ4clnWtKcCb/bIaj5MNA+eAZ+G8KapHS0ThE
jGo6tPM/Pej4EUInIo8f7e9u8fnl/vqg+/lT//3nfxpzeqNhmdqM5masswdJIZaVbRXWVCLFlH2e
uzWsGjTFvAqBIsA3hZOPPEw/2+DIfg++qdoK3JyzzIB0FjrSqH/UEAkDUXZ8I3xGwHHVCqvSAN1L
qfgJ9A6/Kr0hDlFfB5pjH6ya1TNPi04KnLQSXypVWdeg+YPcyzPTDnhpykX8EvXEa4uRZJmWNAux
JFqpoQ5k4b1UvnsOzTB+ULL3kEbShZSa5ZS94UEreKcUAmEQvxwuuoxOoAzzWuiujfguSbCBfNIh
7QDvjEQdPYRJWViYy5LWbdQA3622btvsmIrzQpp1xn7YT31PrUnt5GL+bOHRLyrcTCosSpn+DFOt
72oderfOgVoITo0eEYb1zeiz+1n0T5kV7ZKI0Iowu0ElPkx4VH19wIGmZSwbjNdMCb1cTZ7MKHgO
FO0QltNqBnmp0f5kqqQxm2AjNQUeOaUitBLczEQ5GyJr/TD4SAfj0dCDW9j7W6ELduLQXevuSyB+
Vhv9s+VbR1OP1n4+7YKx2wdmtpb4blbqm8YOtYvvRYtQaOJlde9lRGQ6Y7yrk1lf9nEXtvco0nxz
1PnQ8vXRIMXxhKdLNTlMgfDU9KFnZsJFjl4a7tgxbKumi+G0FBxXnKATjLZ6vIndTPhah+5USLLJ
oQmPN8XkGGmDk2PPq4rwNgJqroJsm80APszxQ9eGr6g4xdU9VQ5mpuz9ZCSpQn8I3OFUIi/O9fUW
cTkDzn2ox9cGbqXUJI/yqNph+a4JBidu5PRKsjcECqsA2Meq7zEROGHW8VjnFcMekx6xibx32kAr
Vne1Kj1XYxS7MKWckuFhFaqyqwXlQSWOZZipN5uQMF+0DvFtSp02as4jvSpG9mqUUFBJ96o8eXWG
n3pW6ZTsZqjNwjnwgYJOCwRLI9UQdP9oG7IJ3RVyOkUSXPrl/zJiAKT8dcT4y8f/OHlFlGWYDBKW
J1MhvYqe/WPEwFmFzm3C2QATBdDppxED2Rm5lxNWW/4frfqPEQNsgrEgGPBb/e5Clv/OiMHm9C8n
758+dZU/2c+rzlj0/aHvWh1YOMBJiTjPhNiUlyfeikRNsOByFfLzuxo1mUy1g/ZFYVLo1aD+DA6J
iWIzXzHg1qqAnARYYYDkhjw5NSUkHrZMGtcJv0NbCE4YYlwd1hh/bHiEGsu0zhEyPK/0sg1+tfY5
HDT5M1XVk6YBeKmTQ1Jm59FMbkRV7yyGAGoV/GsLmrW1wAXDKOmm10YJ3KEYoMelbpeGO6EFrgY/
cKqWnA8YcbOkt22gBDtvQMUFIJpACmCgwdR2byTVMSz0nQnOmsB6uJ8l7Nj18GRa1qbFp5oWPV10
SF+zeJC5MKdJ6NTakpLCY5WWOx16lc33mV/tli2sy/JZ60hCdgBtfBU6ZrIbhtYTDALUHSl80cQJ
Ij3Qd7sbwST1NFyY3UDDerTtZ51m1ApOlkVcJt9SnusmZc8RItl53u0l7p2bwShbW6S6zzaDQneY
bNn8pi+i3H1BeCaRADbmrmnUyqWSV8XGqjwEQ5YRS27uUnEqgfZizeLb+d6k5XFIE1rkEsbF4NrO
ho/7tHkph+IhnvT8g8hqvFWS6KORzE0Wc8Ebk70O0y9GhIdHv6AVnIgmW+pyyYtSWTF6mQRmyG9s
KVSpqHseKgEIMYlBTFAleAMTAPRkUTMXCOse6GHOU17vgQJlmhvVWy0iO8o9OoJdoAbynam+j5J+
L+bCu9kIRz223La1NkJfer5v8KKLtnSxJI4kIvCEVripRxJvEzD3ptxqde6VSXqlrO/SWkDxkxGg
A1SgPE4wCVGoM7wEkQ/zfp8O0btKwXuZjzQ7UQcgdy+lIThaH1IpsYuD/vsffDEF0EIGWTN0rBLc
T5Eh/tPFFNn8l+Pxrx//r+MRu4fFFZLDkXEZcM1CdfnX8WhYv3Fa4hD5nRuj/Ylkrv0G3pwbKcfm
v6ojflJgqOlestU6+WVt0W3+hhNEwuzy6/nIuW1xr5Yt9g6wS5af/+lm2tWjFph50WwocLCQFGId
i+FaqC7kk+RyvSQR8l11yiit3PHQtjbzbZRk+qR1V3f7m/xY7gdSbmyhghU5xY1BPYAdfd2j4pov
/T7YgQwJLvMTRioncOcNf+3Ta47IaBHrXcwAIJd2jcpP0zyaYPYXOUZs6YnOHa+ghe2Bxl1iTcrr
fAm/sW4e/Y3yKp6slOX8VnlN66W7q8AUuSFx4bXEelNXvloP0YEAK7eFHT/X6bSoaejmmM4u8oNl
rrRDFh8jw+NEKLND/6k/Jvv6lJ9u6VWnk4Y7+QrQrbgW79R7ggFfOh6DtWn3zwZuey5x2MwS3Itr
Wkbp3NtU+/5ZLBEnVmHrYCcjDA7Xhmu+i/kTZ1rikA2zw4cydriLecqp2flvabQnM72YLbGPPU8u
u0MneRwtVmwHcS6hWir2rK8hlISoG09cefpz+RJtqnI/ZpktWOu2eoGsXD1N6OQi7PGDpIP7S+zu
rRkfUsHn0fCsm+BaKr6m7CxufrHjFEuPyrjmxwoVCOBbcz9Jm7FxEvKfI2HLhj446WbinJPEJwsc
irCGKAobhzvc29Qvztx7Dn9MvHTebCXr2Wi+GRUGCb1s36xyz+ru4vYCvG96G954eIxGsxI2c7s2
8O+Lq+HLes8u1UN2rJ8AXIlnlJcJ9vRK2gNNS7FGCIci+ZYRw1ocvJiDfE7TlX6OHoQ78zw2topQ
X31lX7HE+mIDDh+KT269YGioxXdVuCcuakbrqYYAxyzP9ZMNkM0vBpV6fq8JIV5ApfHUdmLiuExP
kVOtYy95iHbau2B5JM/ra34lX9E/tRv/oN7MW/k+4nrZl3vfiw6wZznt57W+9XsY8s4gbPiPmThc
yyvPsIcv7/NBdo3N9NUQYOKz1J/S+NAAowewQs53r2jP0SIN2tKFDAMoa31b2Jkb4Xs8UID4MTrv
cENs7s/RpVmrNhW5sBFd2Q4g8+1MIn4E4G9p6JJqmFeduptcf509tgd0PNHuvnWwtOjzlR3tM3f4
ku3JZmgikor5is7v0suv/Xt6Gh4i4kPX+ErPX6mtg9EulYeKNHmL9Ad25tqsqYA/9RvlXvzMN9qd
ZVv3I19vhJ5XBg4pfQ6mndXsi2P3IH51R2nvn6O1eG2o78338Jvx1wA9oQ2bMG9u69JTK28KLJ8W
3ur7PFC97KvonLbn8nOAM4tdRSvOZf9W4oYBk+Cbm8nix623240vxvyUJA45dwPvLHEgzcGRPEY5
H1M/MF3SqXcV5nMpIALF8kohGKTSYVc4ybET6M1x8lN79R9737OeQgFFx4vpFJuI+WIB2rb1Wnpf
/KDJ2h/XXe/GzT5tv9WzGHMX2KfGa4j5hYrEp7p/9JW7kcCasKemU+q9CosQTMDcnkAfBdQ07EhI
6QaBlJ0/vQ7WXbvA+lfheZptPSQP5BW6R3MkSRO+fzS0owvvyX8rl3CR5wI3zPecAEIV2WnqStVy
goyvAV9Y477Wvaan32SwxcwzVIhDMBOFkiTWHhERs73CDgb0FVzfT5ReSQCaJHlLxHncU7EIe0Ah
8XxkVjTPlnUg2qTSCrRXs1vwoSrvdbRpARC47Ps7iJ0f+obN0jF1Le7FO32jfdUXFlL02QNF7Br8
D+qzDNCGOdMiSAreJ/J3PpZcjYPcrF2uQ3zXGDj16LWOQcYLnYfL+r4nmq0Nr5iKNzUEcZnDWvXG
/UyiNb7yhQ54FIwxmeBp7Qe70Jvt2S5s/ALS4jouCAIxRa+UjENxpkDnRGpGAeu9Jeo9kZY6hP0D
+oYLgfGE0SKPt2G+FCqa9VZh+UtajSsZb6PA4aMUplz9ZB0twOD9LDv9d97ooRtF6bU1wApIH9lT
OJ/yx9oK3/FhlOoElJDUbLrGU5Lb6aZp3ekafZgeaEW+NuqZjmmPC/iKpBkRgWMGZTxxNfSAU8Vd
nLz9a3OyHmFMKqNjPcr77gNXuZ048bHs3WbfbYRPHQiEToHkhYt7mN1j1nSHi0n/6ZtehLZlPPKD
guIkODCsg5/vYltZUbLIN8k1HOUzP8j4zkgXfVIEwj+OL5/JU8EqeVMZK5MoVnIkDhkop+iJ2NOT
7rLXJRopcsW3FIfMRdOeLeFD9DGv4x8e+Z/gVUtaGX1ikjchJY4A1AliUlsk3408fIT1pO2mbCu5
ZnlVyCpC+uK3yyF0edoLpTvUZiSzM7i0R/bJgz9zeHO+J+/Ui1gm/pKUJucevybFtLP/1nXk1jI8
8/Th8aowPtuo9VqigUBZba4nj/xBYstGrLmDz7BPN2Ww6k7Rh/8ufcl7dd9A+zeJaq5EQligN2ih
4jl5z7ulVK5lsFPZ4RDLBo9BguA9HFdV5c6FbcKVKJ3mFF76V6KqrNrZuaNGryZgAk52DXcBjVDg
HPDukX88COw+lHUOUmDiVXAYpv3bm/RS7U0XefwFSUy4mZajnKkaWR7SxP9bB2y59LLcHppNVMEN
WysErnm/uNatjF3tE1tjLaxMO+z5kczHk44y4kbTfeHbypY//cuY22x/lE9+gL+ZRXhdzjmcLCD7
nmDdC52L66BnViWlyBHjZA7WqJvylr0ACaEnG/YFSF0R2zmHC2/tqMMXjrPAxh8oWx5/CwMdTeQ4
vRk04Ls+HUD5JVSpfGX1mrN3wcBdkMEJ3fJ3eUR0Uuat7u8GOJfCzXgZnrATtNwkPf5TICIawzLh
11r2WOvFA5XCWzPfBg7W4o1W4M+KnOjKmEaZALkKmLCk4K3LNNw16rTKPmC3jHRNwUyxa2J27Pl4
Q60UrLsP8op32sr4ip4L70Hfa1QVXms0R3e6iOCgOmmFDhbIL5g9tt0OzCh7LekcHqRTt9Nql7WQ
SX6qWGVvPVYSfMaveImneDePd0QuZk6HzeIbnceVfN/rh5nDoYrtQoOpT71E5v2jRycEHuzzmqRL
+IH+i7L0+wr4Zw+9yfjxy8f/NDqhKxGe1wn9MTmh3Pw0Oi3l3Px2yu+93UxVfyyvKUdBu2CQU34x
NGq/0TDOz/wrzocN8u+MTtK/m5x++tQXJ//Pk5Opl4rUqHKzMQ0rd7WIcBOHFwU9SfhWQPzTePzy
MoJRup5SbRNRdGRTl3k3ytPWVMvN0oCCEx+cxLYQzmFxXytMTZSRBgkYPHrxRuwbaSp9kFvFVo8O
rSNcXDSNoyklqZUScGun/FUvb36e4ICCYVPKF0MBDJik6zkQP/TEeIpH4VmKspcmUu5Mrbjpig8h
CPEGgD6EZtjV6tHk0JU5fAcDZDcnclZ0G2OU4bHFdqDitSxni3LrIO/w0s/gOfNNJszFSlMD7Dyh
9mqF7ZFWlu59ijjmDJzcVfWi+OFtilqDmxrh4RJAXm08talh10CzfL+NVkmfn7v5MKHeyxw+0zjf
U63p1lFwKOJkM/GcVsLnWqRs3McpSBXGGDZbmRtj1xSbQsaxmdVuzhKloPE6HmOi+4Vj+ea2kxTM
MuTLTeXYSmwjKuu58T+UtnO7MjuReL7TUZ7aLnqkQMmlrxOxJced/A9+K6MCoIAYBlET3CL/JQ5D
OxHvuj+9lf/68T/eytDfwO/zvpQwnf4P/e2Pt7KlE+wV/x3SH3qFQh/nv8Bwf9rO8e5H7dPxtizO
5L+lESt/eSPzievGYoyWaQjA2PjnN3JFeCKz/FrchPWJ9yO+3Vb4ssCzfLYfKjdQ9mYRLeb9uXrQ
3qsd0+1nfcsJzUCuJbz31FUPlg8wel/VlzI89o8Tz6uh3FTWBrsIF6ZCPf6kOJ2LdAqK/P/kXbbQ
79vm//1fnFDsQv8U4QHB9/N3awGH/Hz6UAljokInCI7I0rzFDjUUW0ag4rF6bB7Vnalj8gBoJG4n
oDn04rgERHfzWfucX5SzlTNEA+Tkcst9eJs2207cJsm2bLZkeN/EzMFxWJubgV9/p4FZE5zIcvFE
AlgjAQqQO4s2wnyghEVfi4UtQn99SsniIVrv+338pOUOU4bku0GzqTru7hBQvQUWpn72fIlrOxRX
02f2HD5ar+dzv/qCb7BPdrlXX9sTc5RRnWR157PT6ugZcZTlU4COaZMxQJjAjph/6tzSt0rqme19
2a3VEELcSkyddDpHj9lbdYcpml9IRZqhPch/bz/jZ730EJlI9oOrIqEvlHb/3e6EtxhWHV8DKkhS
/5T411B25nojx5zRBIt1x38oKU/pLs1w8EmBYGSWKmml9q/D63Q09tWlPknlJqRZ5FJ6t9wx9sJT
xz9mG36XxMcUXdvGTNN6e0zJc+q3BnEYB3X6Zfb7PAQ75STDLq33PqdWezdX19m4hD45jBUebBrg
EctNktBj5o2b2AtvCqFT0cG3IDE2TFydmDqPoTzTNnDJ7q16vihBsK5aZj2+MKmCHzFY7i+P4Xyg
YpB49xlUH+KJ7nzJ54nCo5tYAr0AOor14VNmgvyWv6Xn0QMlOHnSobgbvhtanTbwpj6HfXCt14C4
mpVxU+8yMiRo06tUWMuvjypjKzgXnDnP2bf+KnWr0jHdDOZy8qYchHabEQXdJhvLYwpWuWqBin2a
z8bNuHEDRr+o3oznciu7bK5X0ir2xmJlXri/YX/M3qRDwFRz6x4ZyhOarT7G0IEUrL6IWGDGdUud
/Ggny/QeAv2ghens94ldfOTMCuETBssX4z77YraU3i2WDqm5xR0r0+PK3uO1gEL4ksbnmdEaY1Kw
0WBEapjVcaR+yRK7HcyNmDZXcBbHD/DO3co4hOtm/9htuA7uMeNu80Pv4bzZf16a/cUA2zTb+GaJ
iGe85O/qfsX0Q9x5xkmMZ35VbnUTV5Fn1U5NLwYZ2NFBFNSm64BSsOvLkw4hrQW+xpTQPef+8s/5
jY7HSl9lykX9bg/GuM/lFAEWIAiDSGZHwH0XCdJADnUiFxVo9T7f8mhNlYd4TL1F7eo3FvN0A/QP
pDaGXXtpc7JLf4feQOyasrHccE1pDbEyd0mgDW6xWv56Fu2jv2V2NC7qYPNW8vVFs3Hqp9x3smPP
uz87KqUL+FoD+j+s0nalf6qf8lZBqMo9eVgnsTtrOx+HgkLf7UIswzWKXFHe6c/USQRMWMVJ3RRO
eR8WXti+5vkhoEmsJ3tMkRjDnwppkXo660EUzwnZbrUxbYHKzOLU+ldfeZL2MNkAGnT3U2RDuanZ
QR/yekWkN2oda7g3tKtQesYbUomVgUxwFu5c4DKdoBZnxqOF/ylv7TrfoNlNipcgHQ7ZBqg/XkER
sxr6irV6NgfHei4z6jhh8a3kV/VeGRge3ep9fpGP7YHwWL0eyvu4eG5IxKGV2BP5vfoo524Zrgd1
N8LooeeAF7rxNKzVR1At1rPq0rviUNP4jvK2wQXlpTfQhTQlEEHew2Zfi2vtxmBHkdKm/chZKtoI
1Qg6D/I6Ry4bbjQH03VV2f4He6du3BfSOwmMyjYpI1YOvHaWF5n1PiIXloQ7+c5wwDvxS/v/uTuP
JcfRNMu+S+/RAy3GuntBgAConcrVBuYSmtAAgaefg8jMysiosuqpbZm1ZVtmOKPo7uD/f+Lec8cP
lpBsvxidy5/6VnwwL4JoBxfAZlrhDS/ZBkUb4xwAOKH0WJnoSbaBvprxx/FTglMT3CaiQlgwJIrE
KAXRJIbrINr29XLYFa9194S4gNgPlMkO+gpGZjWJY+Wi4dEl4lnktFpkVJzdYuBmI0MFleW4n+Vb
h9IBI+mxvCqW8Fe6S8njHGwtnCxzeN4KBJTMZFO1sAnZUbwX948S9MePoSah7cD/aglZUFwzTrnP
YR0eHXOjeoWxmB4AxIG2+8KTwtdQjQr1cjqoDKKQzocgRgXyM1ZwRq018tNFOxzEp1tBz0tjC7Oi
IS7HlwU7r9dMyXhEIbZ1qteUfqsQQ3YtNsKWnEIJQb2Uvir3M4fWnckQBTRPzRJTKdenYN+chhS3
chH7EO33+Vt44gBYMWThe9oR08cHiB88aFIxe5EqV0Vbzly1t++nO6eqaANeTTjAsQasJPkQM484
tOvbJryaDxkEHh6pyLWWsWfYfPS9KLW5C018ha/DtXvVv1Dx8EOXl8p2fDvwFzWeVS25bl9Zl7yT
nJjojad0m/bQH+Cwqlf24bgPm/syXzJNyjdTa+fNA9NPHJEOsvFQf4TrWZ9M7BOh+i1CsWttITnL
H4PSL0s+likm/IHtRuNKNUeJL19wKFg2/MbhhbXQjZuZCT7hSTnzbPnmdMekPgTNo0Cjs8iK12mO
WTrFfIBusBj3g4v8h+d+qR1j4z0lznx0QWgzaE/CXSJ5ibXXZior8z+Av6wQOPmxNdKe4ePYQRzN
rL1MUFGy0rq3GMI/0HzV7eH4a8hg+VGaVBcYOdhsnQG3ciwvFaa1JiaClt3DPGFgZPlkdsh1ZzgA
GwbBTbVTiDgFbIqGDNhttkiK84uxjk4S1cYNyvAS2vpQExprdxwjIJI4MlE7HVkxNNBGoWKya9qW
kT18BNhAAf/jEtPWk+qSH0iRZd4pUXzoZsW4LxuEpfShCK04AcZNvw/0U4URWXcjbUM8IqRSY66T
iCAq3LjCRrwiS2qe6lQLBNd18DjbmqV9MNpA1Z8ZdN7LHWPRqUp3Jnk2liisEo1JTH646cz1ntT6
IRsxdn61iu5U5h0QgrmqhH5tFvsQSlWHcmgXrdUncVN7WmjLG7S774Z9Xw9OgfF03RAh6QwiaLEZ
MCp9b2vg4bz/59sjmPf558Tszy/XrNHSwwQI9KhyspCea7fVQwll/XF6DZ6YUkFFOya+tlbWwHFW
gR96jP+5B9MlmyIuoS1CLjK35h9w/NDaiVctjQMrsWO2bZ1opb2wSACyL/s4K1bZKfgwCXx45Ffq
JcfoCLTySs1HV/tYXDBLS3bkI0i6PxYrGPwYHlZAMBb167DqVrd98Jx+Go/NQX6KXrt35SHyJt6C
QTpUAXTfZmo2dY71dd9LO6FjN9gdRmd08gukSWaWnnFEVb4fL1ch88ct84EtCRApSyenDWwAlz7f
ik3x4GVehivPCU7xuSfTcns7NVvzIB0lD0qVDeHWDfZKvzomrxRk3aYel5bo5SD4eWQxmeBEXjSo
lMkp4FBP7CxGPnAWEwbEqvNjt/WYxS+Jsb4XfvhapUuD7prHn/tffZFUL6Ck2Gj7elOWS7KDUgS9
tmEQ2UH5fI5Z3I5eiIsntEMNpYMTJJtqXBf3y12ZlgYUZ9FtYIo9QuKsOCTuhLqjyQkfiFMYp83Q
fULeAaJVks9Je89RoDIRh42/LNnUobXHEnpqygXjval/E9pPhWktzKCbq13jDwOpLpyixcSoxIce
Z+ssoxg2nxlkR6/iE7NgJBWBwi+eiNHuPYQ3sy6vWrNWm6/sDrLAn3vAlTJ4iSA5RX+yAq/tjwjz
dROgmM281GXLREjlZOExd4wz1/G2eE++TATdfM8fHAzla3qgIAj45W5u6rL+kHeUjLthEx15liu3
u6Tsq5btPuE3B8LYjZa3a7trT8lpfG62ySk7cfTxZARnMis7X9vd19aRQbvLvLkDxPetXiQvXzGY
dhRbrUmR+lBE3/CguO4mWE88CAJrm9RJHd3nr18Tf7sRfF3nViMPQ1iVnujH7Tk9V/mOzFzsDY7x
JruSzd/wmm6ZdrLP2s/EMjv2uoz0gkUNX8HBDB84BMzYOqTj1AvXt8Qt3eZUxlwagcN1dWJXGrOT
13gw8GD5wnvifoRQ9pbiyoSt6hCjFa8Fm0/yUvHYDvBY5esSQjg/4i+iy+qXOTM2XahfRHgu7+v7
CJvcue81C8HsskBswKvEh1Ja3p8G9pVHcAhbcTvtyKp4H965mbEdOapjYoJb6C9cmKnGMAqHwlV3
mSTD7WMala0hCn50Z4Ml+QPRDugTyz25eGHyhl0r4j7K6WTRmitrLTzCDH6s73xYR5b7TPve3tbX
61n2kbM5OetQXfKsgEjdU6h6eFoG41LBOW4ehn4Cru2N2DuGt7hx+wzc5VKz7L55vM8rQJSOSx5t
dhAMwFEttpGfJH5SPgHiMl7Lb80zD+nKypchk+u5XnZ4DpQXPL2phLHfDz+bh96zxycreRzoTcCx
ym5yW0qNi5JLo8uI7WHLpnCX2g+F9kBzhGie4hDkNjQHkA0RdaX5XmECK15KCXgVkVcOQ8FLZpEq
dIp7LyTNc/6mlUfpTYcvG3nSrrDW9Toj6oJ0N6nYTTW3KuXx2Ds363ME96Dvgt1d3cwGyhc2Jz0t
Arm3ggu5sRRtPuJAE2vBKz8U7f1GTMaYFn5nLjIO3dsXM8773Ssx593eCumremreu6f4XO9St/ZU
v/cKtz+F+pFneqvcEV485U/GFl4xVV7wplkfisPExivW5RnpAQT/9lysMTPa4WbQyV19RkJLNVdz
GHFu4T5U12L/QTgsmtsFFXXJqgo2xKdYnVNxH+f0zIslOch2T75XsE7n/MDTCP/pu8fxka4llvgE
i4EfvfbWObz035hG28mGuAYr7J6tMdyp2av+3Iv+DIrkx0qYCNt6c4VycEGiPM81laLNZoo1YfNu
tY6Cr4lz10mu2U57AWbINqn3M89yCDW+F24zH1QG/pKXe4JmwgHXtmHlU6oPEv3XVMJmdyOWYdZn
6FLMuqZf9Z4MHJEEpXtsT2/g4Nfytj31e7BOVG7aNQg4dIrhuaZaFF3aC1wgC62/9KHfh+t79l73
qxHgCVEuC3XEQ3jfJlAedHvwDU6CFGb9ZjKXYnYB9MjzKZF2x3DCEB6rOJy3VRJDke6Sa9Pik0AB
WKDFNTYvefhyAwpnLO4k/dz+jdcqliSqqq6RKyYh3GXX8dN80Hlr334fvO7f8q///g8ZR94vgt1/
8Po/ZrHmfxJyj0eCWaz6O9Xwj1ks1KI5rN6aIYs/zBJ/rlUIUUWvCwcRdZwGNBQt7x+eQPJa0bGx
c9FBFc5wiX9hqwI+8Ze55l/euSb+OowNhbYOaynt/DjP9hJC8i4s/KYkbrWv3c5EWNtxZKO/L1Es
iZLf5rHXMs7Tm+Cth5nLkxXMiekEUdAVSFmDMlVaiT3Jqdrtok9kGMv5UpWogHIDMLdUiBRCaexV
eeqbUokaZ4DUJZSSk+uqjY4fmUL51HWYvaqE8gDxe/EimS+Wlh5TltaTUgNmKF0xiVyhVH21Sp4K
fMhjPFlO0xkXbZh8huK2rgjoLDqGY7dQfs811Dnq3fgWhQQzcbwVpviUZzUm7jLbZL1wNhNuFGs/
iNSulOy3ssKo9nWLrwY1jzwv21mnKyyHdVPa1JX2qMpMbMbxUpc/Mt3pTwQumewimkydiD26ma3f
M46Gs+jmpbBoQR4l1WOn6mdLejM6ZB9g2qzCshVx8BAFYlB4rkt123WXgRwCnXmxibxf6U1S2j7i
Kt3EOp2c2a7UoCWGutPeC+HV6E2nl5Enp+2boVJK46/PRY6rLD33hbQqZGMd5kDZMUBX8GYR0N2s
fldORIjdUwhNBZX4NaWbb+IEvlroT3UIbP9GsyuCjQ0zLgeJnkaMdmLdPeuZYlvqqsHgZwgv4s04
dERejTgPyfZ+CRRyWxM0WsHkW2X7ALvVHWRtp3bFHrLj8j51jzlfl4XTVe/Q4wT1dSCmfoBuFJWk
EvQzL/JefNTFsDVwiciVteVTcuDXm2P3giONqS6FopkbP6DIG6FIMH8pbpgR9dIdJjVchoPplYyC
jSFcCxhNc/2NSI1cn3DgpO9ylLpxJ13FqaPVSh5TA+DjKByUoviQWU9b3DXzsoANn98RARYq1TEa
30cmh2FNVYH7L5LvJ9VEXtZO67th1X4EAlMOELkEg0SeOByAKWp2ca34iToce673UiFJtNMuiYKR
s6n8KJNcEqbMdVZSo4PRtqdEBjlA0mYvJ05fXdtWf7438noQwoMeZV5CxZ0yHDLQIkxGZltx+twL
KOICFKERSfQIk+w+kr77JsMpmU/rYihOU/9I1uo5NtRdkscMeAkolUoZwaTGSuE27W54X0QNh2TJ
N6QA2R6weMhj+hGMaKRkIISNtiBx2K6TYi2Rhhal6kNXBSddo55uqD90cSYDZvukG3edShRvQfQC
IyDTVHwxqhwZ56/IC+5BRSy6sBpjyUeMa/it8OOTYY+zTE5mLNZHRKQUgtdaMKTqhNVpC3/YqF5a
MQd4mSo7dlR7BaVElMBoHNOXxDolCWpW9hZSwaSh5f0lWIvJaQV+7oBbcaxYfMUWgYAzhnVtnYtq
oOA5hpp6HduCkKDST6V9gXBIYVkg1+LGCOlQm+xBqaazniQIWeDAzsI/JTndovJokj47hvElGkhY
seqTVjY20bjXGA+RNtRglmFEhgTwRAE1rbUpBfQOIhWpOFWEtkTxa4id37ppvqBoD0MiXxXpZuci
dZ7GT0GdkOMiuBKYaja3jdHrWKQpWgZVeiAtzB2JOZwXwg75x+tRDP+NL270DEjJuT64vwkdn+/l
fy4l/+Xi/gev//PiRm1gsaTUZj/ifNH+TQ+ByhyBuaXp/G//vl/9SQ9h6IjPdXjFogQW6s+LGz2E
gsgc8MzvBsh/5eZmQfzLzf3LWzd+WaMC2wdlD+3CZ4ejr4ngs2e5zbhuarfKIYMebsUi20ZbxHZJ
691DRxU9qVlXbCDihSt1NoR1xpFKtgPZwniu5zhb0JW4mXtzaTS/CltYKG5kd156ZMsT8DFYlRvm
GBVUeI+Zgy9tm7fJIRGJ25b7XUCk3GtrgQ0IhP4VOI3X0b6tin15UbItcXvpMnPz3YlFRfAwqIvC
Q6BsJ6620fD/s0oTlqm9ZWHo9UsIMnSETvRk0vSWhwhJKG+tuYbWUvIjl5vVjleDQl7LB/2PE3RL
01GZQjUOqrFtsCCEcV6CNq6+SgKWMkzMKesZ9n4xnPdorrOBnmXVyKitVhmvjD+YtAzilyptkVcF
+quIdWdhIOU9scXNT9VTtiuv2RGO35cpLphu9IzpPGKCyQC3w5f4JQ1WSnQ0u33u0nrEGxC6SXPQ
m+97/dKsR/lAXhBhPimQ+mQxGY9IA1GN5U/TS1U4DVMqr0qPQrcry9H56TH/B/trTAz/8GExIF7w
WeFjMv/5T7aD0mRjJU9Z408H5Vx9Sx9waNGHNcQZoWKEZG/XB2VTvF6qI9Jt2da6o0DIkbyi+iPP
fQ3qwB50lyCYAnbxAhvTqsEIg4LdRX7fjO+Cvrw/TOeey+9H6hihAYCvGdRDobaiK4DGebKQLntz
ofjFd/GtolMrrYVE+M7Z948bJzIYwOZfa9E9cwQiaq39rvMmJK81i2iD/midr1l/T9NnukyCY3hb
JuY745fnVoOxqrlzbkTLZB/d7ymKEDlec83JjwrF31GsYKDZlstfxooi9nLSWgnD9Wn5FljKB9yy
8fLALF/qWSWsxWONvvXMqquoXd3WmB3d8T2yGvktd6t7kYk3wg0r2HLJCANMJiXxGZHqPFMVX/Nk
06NbZUwBPYgFbEi8AzvpMN/c2cTcP7O7G8/zMPt+BoVjx6D/DJyf/S7dQa6s342bTw57eTVpNDs3
GT7L5EL47SK6rZgf1r4k+wzA0x1GgTvPH7GQ+vd47ndIqikMUybt7W2GUTIHSd9K9RBXC5gMbbaL
v4RirSSXXl/z3wy8CkUHSInPC/rQ51pIbFnfqvqWMgNadP3UM+sxASF4FqOoKtzorvVI/44Z+Skk
UwgvBr+Q2TeBehqiEX4/80xelk2S/GOaE1/qsITJ443wJq6Mnbactw1OfEXKThMAu40fv+LG+5rd
ME5SPp5cvKyeWRM81pvJzxnNeLGXMSuI8G/NEBsveZzXKUbsFl/mSjtJe8gatW9IOAJump2ez/mh
OtTr8UIwu4nFgR+z22nbgB0l0sX6yPhbpaJddpwfpR1tJ+gRW31XPgdXiAf3aiV6DBvX/BnrRw7P
+oOimrKQZ+KjW08HtrDRQjnXH+CXF8lSuNw0J3bTs/jEIEkWyWsAzbGIHcSYJvxk1JrYbirLBfST
ngEs+6OPusP5Hp+Eh4QzdtVtjBdW3sfo6z7Y+r7xDUdkDIOalO3SprvUJ8ZqF3FL6BQsTQean9Pz
EyVXlcHdMBAR1F06eh+fd3FDr4yixuvbhxSNu91VjsXuDjfOUv3Uic5dTVfT11YaC536O9IW6Quz
B7bvVUosNGHyC7yBlCBIv34cQf/n4/5/w6/i9zOo+dGKfhQlIS5h1P7yr/9zKXL+77/m1/zta/7n
r//KS37/K+e2+y//sryhNyZl66seT19Nl7V/9L3zV/7//uHvjfxlLGnky6Jp35igfn79oqyiqCDp
R4HTwz+M+Wb950UFUsS/KLP+/vU/FRVInhBFcgr/bsT9cxpg4T4z4AAZ0tzZozD6s6gAnazBDyIe
AV7xLBX7YxowiywNBR+dJcmAGHjVHz+Wv/xO/vwd/axzwiP3D+6Jn771WXP28z1h6IqejjeOXnQk
davtQZeZ5N8uNjGCC8lcVCbZWuhuKpcCW3jvGTfGTP4gaBkafpN+mzJ5R3ASLwXjk01HBGAmfIe+
Vp2m5tJX2JtuttR9pr6BgnJRRxt08QSn5eyG2SVWrC0Sz1pobtd+GPiYGFCSb75UyQ0sL+LjyPkj
XEm0hDIM3hhpeummsT82s8umj9iLoKk/isxPwwuGIATD/CZQ7RBX0q3AMxBGF/v0BGy8UX6s+n4P
b7nR9jftUKhny+zsCN7NHHPDB7L5ErIdVPR7wJVAgoMzlludDYvFgt8f0SZ/ERvSVol7uz+M8blE
+BKPjin5KloaLDHxsX0Io0vWHgmAsBpS10IZu4GXhJuIdMbcltxhidIAwh3iINDQy+ihUF6K8Dgy
uxxkz0xX1T4AdP9Gf3F/ytjDFTaDd2kjbSYy/7glTwqi+j3OqgFrnzut3nN7wBEEf9nL56s9XbM8
Mrbji/iZlzOAnOuoQ5AaX2S8rOouQm2VGstERyHaQWDYV7Hux/WXxphb2YsCniueyUUlbcJd5WSJ
T2N+TBZrYZ0tw+c7k//mwHdk2Dm3wR5Mptqfs2CZ8rho9SknTeAmvljWUmNG7ORYmTLONYKggNCv
iVAjK9jGLWZfUzfb8GXENIHnJTl08oqPSNim5iFA2VKYrMAP7WhH0yqHGs/kIQEU4wrTDhRyjI1D
3zF9GqqdhkFFaGEd27kZ2/CRqWrz20syLiunRrFieDroG9mOCRZUYWv4ZsaQ/NqKH2HG/sCRVLug
PIycTiYdcKE67SZxDDbStZedJ7zDPApPCBG5xXQnRmOXvdU39kH01N7sRCHj1WPH0tjExZZcD3zP
i5xljf5inOTV/QgWq2VTMx6objGnsaG6TBze9PKLuvcQEpDqEM/2O8W8xLvQy2Zt3x4yB6agcdt4
iCJfi+AxcmKPS/Kj8jqlwSmpbqLKRRu5JBoqw2BMcuE7RWodrVkIBJv0pbXbYrYNRGtZ2NzTYj9i
/KmrG6v6ORj8AJcn0vZhu6Gz3geH6Xv6jk6YS+IFw3QKs5AoR/4fMST8U/n+sZAlPDTbV/qplYpl
IpNiicLMb7a8QAaZUu7vRHfZJkxDp34b88YGKmJJHvl04UWcgydj7aP2UsekZtO0TaI/BYjr8F19
6T6pV+srJmu73VdusozWyDl6wSdQxeqX2gr/n7TAaK7vRq/YNBuI1MW7cVEu1paslCe+OD9X54Fg
IMtV36N1co3d0mPTFj5n69hl6D4sjJXwUGkH5jpIjUiub2wGACG2U8wp96URe/hWFOFUie8KCbzW
S514oWQnvQ/+L/sqv8h+YTJiGw/BPrpqD+ygWDRPiLn5yyQ6KyZ78UeqrnBd4MCow1U6oI6w0R5s
oi/sJyP9iI/piZhVKg7mqJy0HhKTvWg3y26trGZA+JJls5MuqiWjjXGNotQPXdEXzGV9DYGsLVgv
HPhWnPBJAMzr9+7klitj8UyDtYTHGS2Yj25il6zLxc0DqmU9qIl9zNjmJEsWSrW5yU6M2TxGas/h
xfLAqvNKxnGEhmBPQmxhY+zgnT2zIvYtjDPlsOagLjbGChdPdreTY+vJi2kJytGOvlj/u6kbusRr
UZVAfgFmY8vZjlULPquysu37Nw61CIZBi8vVJiUFQ3G7vq9RUWXjASeeyXBupbBwxTa5qFYJ6BT6
IUrjmvmvxz6+Lhzx5fYU9ku980XjMc7fNFuzRdR3gsc/03RHDCWyAh9LT3hb4QgiIvUSD5965xrQ
Tspr4+s3v3qXQGShB9iNvNWoh1p5s4ez3tsZZRHggY/BwAybbUawD3CNSYjXSyxOst+xuU82UfKG
TQo1TPyos6dqnLynHb1BKYcegG+KXFyS85SRubC4bLH/traaur3oTUckqOIBC15JS3Cz10A9iYys
kRMtnlDAMZ+VfTAuN1bFrKxVZt4QQo+y/E6KK8Vrdm3Ht+zCcZ6iltPm+TbB1+jpUaACxMztwNO/
dQZ3MzBthsAtzVpfYJzDfSeWd8Qxr3nl4RtQoO4jY6PzNLb6KSKtCKVu7HTcretgJ6l0WbseYQzH
KcxNmx0XP7gQGUR1bq86mRd8cnykjw3RPlt1Vx67lTHZzUWDKtR7NyJXP/lHTlxyTHJut+aPOZg0
tsTFg2itRkfiC7cxEuRko7LLLddq91APR1Ffd73Lk8qsS4S2s5+STQKLFv+DgyWiy47CigTqZXTB
HU6FItQ+J970WSxnLbmxJJFG3I6jjIpUN+Q1lyQCXOk9xXNKOPIhge2JWCFwoiMuX9HcU+sQ8AF8
1qufm8jWQieeiME9Z8O5aE6A/7rzvYISt/23LolVIMRAzSF4SSDK/3lJLIq/IJMZVv36+t9LYlME
mWwwR4P0gsOIvf3f5mz8kQRhxiIsxJB+5HP8XBDPTiRQ6QRy/kj1+KkgBrijA2sw5gQP6V8CNvw9
zob3DTFHwhVB6fuDRPFzPZwWWZdKQXv3a2uX3z7bEDze2brvrf5pQrI+YRgNFBTAzQkqr4yesJYe
i5rKTDwmuIyBGg8b03qQRxKy8o90ZGXsZvSJNQzLqtQQJGSPVJPCnBXLarfI3VmN91BJDLk1u2tQ
A4R2rFDpMT+2q2BFHr24zBUHOQXDpAyc06ls3ehJXokr2dxJdNHhVzkEfq956ciqDq1yCxVnVhxp
TezfVNCK+PeqSzVXTA7py7M0w9JHh6VaMh0HdXXHgmot4azzcdX48IL96l+R/1iZfzvKDNo5WPPi
+abvQTNGm4KjAVXl+G2OX2ngmtPnv/XnBH8NVhE+KhCi//d5NFPdX1vHX17/Z+tIY6gQBsLfy4hZ
pzX7o3UEbaITycFn57el8F9aR5FAPYIG5gk56+2fWkf1P2GRmwCqlN9wUf+Sq0f9QS75zTqz+vzv
/yDTgK7357c+k6F+GjEmuVqFeg+tNGnWTacupOiWPY6DeUwTBtO5euhbpjByHK3uY8CN0Qm7Ucp2
YZRSZyfh43TjxK76HmVL2i8VoePyK+oU+EF6VWpkHSqvQ16mt06qsIxJ7qgzJ6GmyMHR6E5xkEAv
Eo7V0EPiFB+0FPl9TnelBtNDEopPgmC4N1nUMNOi9WSfg9wkTB9nFKVmaSSoJtCH8hQNshiIh7oE
+GkJghM2FmDVpv9OZOB2Nww8mFBvurqSWo1x172B5hyfhKx7KhnXBWH7Xd3Jw5XrfdjdaUMew260
9Tzq7SKkourikXzZ0L9nk1OwA5TzejUzBou+sfVA9lF7+hKhOHpD+WpAZcpMP0OfPhGUWglrSHvo
ObQDrEvePdPWIHeIGNsWOOdTIt01gdND0LygqNy8iZ8aJfYKIVpFwksa9ShYqBigywnBRoQfULa5
Iyg3aoTOWEZqc8zyjdhbjL1aprf6SswiN7+9ykYONCrzQQc/qWj8Sh1igtU4vUjMYZXSc0l3xQ7j
PWQktFEEldYxGXrcupgVQP4BU0eiknYwLOQVjjA8BdhniOMkWe2QDN1MFsYgoaKnhywMR0Nw9OE9
TXW/q/kihVq6M58JNwAeCnZpsvDga0Hqt9lIp1+NZIAbL0nLCBGKO4jxG4cju8Z7oX7eU/R0tUCG
q6Y/13Ltinm+j/BgdeFDCOtOrG4PfN22N8bPuDbtolZXsZhW7EUYOLQmOnjtSzOLHRkxiIRul1q5
mJ2wNRsO8C7wNOFLChB7SdQgQ8iaM2IZXX2raBSj+0t2w3cVB9K6jpCRDyG5p8E1g2NaFkjKYtrr
cXJFBZpOoSx1EWl4Eb3jKHCjWLaTkMHDLV0pxiMw71XGuwvojsmgcDXGCMaIX9+6bR1hjN6kNMNU
A8RKgBbcwJlCzje00oGLdSkymJCyYyfFy0JSERwJfmuVVOPU+oTPNIwoq+wcwaRVG9qL6AZDvcY1
Qck7HFK5f4bcbPeG5RTKQ8vuXIfbeJf7B1C+jjjrvqov4S7u2s78IrfYHXEkqQ3+kjoUQMlXNuiN
vhZsC3mkiPvnrrwn6S1z2DLIUf0q3OJvFrKs4fZ6P2CKyf0bqJ+uPcUhWUVjS3/AQkWkNWEAAH7Q
Dk2w/Y25HVJYsNTTg5CtokFHmKqGV6Ge0ENNKEU116QrHzUKOEDuxUeuMt1MCPYlO2DfCsVVKTV3
wt4TNpNf1rV9q5m/NzywGm0ay7EE1gArcVG45khxm+mGbP4ru5l0GK9tKB3uOqFKlbhtI8tPS/zz
vB+BZONbzPAFDa08DiuWiMQAmhnZcSII/dvzGHbvN8k6Vc3sIwzf85vm3UtyidQKDgJatlQSn80G
MXtaNdZaUMzXWgvn3QNQRTZZBfFBVSN5nVY+CNrpJrbLpAfbNMVrU3pImnYvYMSTIbksjFT70LMe
pY25TyTklqOUuF0EB6SBiBCgU+xpQRiWqETmjUUJukBzkpymzWgLBu8oIMTk2YxZ8MRS/hk00iEJ
hI8U7WE//4is3G0EeZtEyUPTS99TSGnCTEcA5FsmgqtQySs31VPIhkl7Y9uT9TiierCt+wjKHzWg
0p9Fq+9ovCdy9UKKEv0cmJoOijNYxhMTE+TbDQQ3PbM+klbmkZfIb6F5ClLPQE3KdbiQUUMYSu81
XfOUSOW1nEzvlt7pLTu8Fs1X08/aJmwWkvRd8HGBjLpqK6S4zcDiXq6dUp+XMwWS1UG1Zjkq48uR
SVddayQyYhpJg/tRFS5prNnhdFtr+kpFTlMyP4RPvCtzw6sl8bGJ5cauzXnaXhGeLP1bF0EStcA8
lNYVA+Hb/zI/lwwcwn8tgv7u9X82C5D7aRMUGYoqsrg/iyCaBUoQ7MmKzvL9t57gz3ZBRNvHCh0m
J32GxRv6o12gCPppw/8vzM4l8+8X8n952/IvgIJKjQv9Hsh3PyQKpCyCTR3dNxHGoybMXJmNy12L
tmY4IVJ+CoPvPoNbkEp+HLO+UddqRB55h2UxuYu2NUgrsAQCGRZyoV9VSuzMLDcCODD+Q8iGKVSu
gQoSoJHCfdt0fH6DVxqLTyOpPlpBPGZNuJ6GyIsM+UUdaD/0Fjgags9OYzbGJrCKdLeI9S/RwGJm
3rypzUnk64RHIa43acKnLLtLfBtt5oxk7QYF/jxxMOYlZvWtFPqndBcZqN7GBitgwCGMDzWctX16
+xjjNEItt01YE5HZLl0z7ppUq5Qrax3aGCO93rNqI2t8vVZq3A23J+Cd6wG4oh5JQNYFg10UE7hJ
VPZyY/H0yKdSVF6GdkZ0ZsjQ0Tc388hEzTZqP6xSFAx6ln3WY/o0wWMns2vbDJ+VcWhIZC3y7lgl
WIlDNXYiDQUxJhdQ5lDtimmXEIfYCejWBdUXxfvOtG64llhjGAxiK0siFQvxNeZoZRr2IdOoLpaw
KqHMY6KFX3SVZmSvFffGi2cJcwntKIFQaeVnqRigPevXKgpsSyIAhTNe61ydByNV1W3RIDyYSSeN
mmJoyDC43oM6cdQ7l2HePxQtp3Lcs6ktW5a4if5pBg9pl3pqbH33uFCaHaoYNjTfZpQ835HQkVS1
bKWEA61L95IqrPqxw7U1yeemUJ4lJuc1PpOhhn2jYPBq8lUYWk8ati0hblrXIE3Kpuomcr3a9qPy
gVnfvoHxiyLpxKWyLHsAFLHi1KxuE01YEiF+jOTEQ9j08G/d9XHVKLBP5/NOU5EK/fOF4d8deBxm
f339n12faf12aM0Qyr+0fJx/MHshNqgzr+XnbSGDGt7JP5Agqf+J2Bjt8N9ILv/KtpDgqr+jIsw0
yz/fuMUb/Lnnq0oExxrqN7+MS6LM0drdSDzm8YtgwqVoKMLcQj28E6942Kpqk5NjFO0zl91VNCBT
emAbiDufDQ8wOQbIiOY5YAoWO9zBp4ZQHqT82mL4LgEOXfK35IIxf3DwXvLfJS+gFFDIgrjG0Q76
m/I8E7mSa/BKUfPc4eDu6WRsSJuIFLNLhQ++vNy2+IQJRmfDsuB06t5GiIz1i7SlDQNDgBNUIMHq
/3F3Xs2NW+kW/UWYQg6vJEAwRzFILyhF5Jzx6++iZ1xu21N3al6n3N22226JIqlzvrD32tt0OeJN
c6RtVJDAaI/6cz+TIDaYjQytZWrSZX8gN6LBFHrr0qUuOoQWlXisqPtn9K4ZBis8Ms3ThZleirfc
zqZjlx2irXwi+5mPkD3KaDetNOkLjYY9fTFn1l6KaKcRIb8UX/BV9b0dbP09bvkBe6T/3rJkite1
vsEfmdrJ0d9XnGVz/RS07rhusTVQe5u7KJzBheOHau5lmr1x2hVsdK2dnpCoctQYCfGsXgJr12i4
1MLxQ38jfWlZzb0P5j3qMoLUYpvjKtc2ZcTuEncuUx/m+Uv51Gsby0QrO4u+EvOsZo5i4Tq+F4tw
I22T40d0fKv3xsPEyc5QtkU/7GBcO6Xv9c1fAqtST1b58MZkzqQ1ieQFI9jhwcuz2nW2f4734Dt2
8Yn6aiE3X9LLgVbO6c+J7wqYNbwjimHUpliGB/yvDYqQgZ9BuMbQY37g7cMWbN5z1hviTN5civn6
sg6cneciR5uVszd/Wa3ennbsevbQ10SUM55vkzUhGsTcyOY8Te6ada2EXRLzRKx1Wv/y3c9i2ycZ
zMTpz9MhZ25sbHpnsBGeCj1QoU1frPsPVHf9T7V9sj8AGmB3hN+29HCYaK/GMdlZR150Nshutg2g
YglLsMObwDWx/xejm4xuiGcstX20M5TDdl9j0qocHMrpDK3ZvPqpV8Y6fgHJ5wuvKgL7fnzjRX+q
VEz4EzAKjjlI5m200j6T/BCbcy6inBTY+fBItv4tCGdC7VLDh9AgHfYy2VaV2A/O/R9RP2kv/kfy
qB6IBvs5SY2fWWWrp/FEyLkDbeE6xa7M8qEy8GIR7nHApDyh1JtsI3j1VPtJCMRIbW2CF9UllwZ6
9pbP/RkFjj7OE3y1jr8ffwpQt4h2RCY+PcIAJ9wrqI9ohDZNdN6Ve74hh/ZyWAjIgWf1vse0+/QD
TQf5JJNMa87FcQ6E7gi4c9IcJNu1A8vzpi08t9rm8hp2xBVPnmOgbY/3yvDNNQUmJR7edLbnjWS3
c+WQbJn5y8Fa2UxuAXnVz7cZnAngei41GMtnCTXYeTz6htOMH4iSGgfDVq2dNV6PktJg/X4l49Fj
ehqvIIZqc0leVYqtt6denlfz4nRhZLKBqIKebYvZTAwctp414oJ37P4nZYdVMyJSSJo3GdsYLPdz
Cc8iW4t3+KCB8UMvi8V/JV6tFeMQ5ataYJBnLiV3djSP4H43R71wnyZ+lM5PLaRlm+3L0I+zAEkQ
m7E+3Oh4p2Fh+Lx56r18Ex0GPECER0nGwSVJywltQEaSwwF/FtBhpXBHhXHaUeGMaXgU2AxZZzWL
yFvlDbFswCXAsPUAb8/iMAsoWsAIsALFx5ntQ2NFs54/NDan5UJ+0AUBLKgIEk4cDxNls5aPOueg
z789d3t+/oqf0tDEWe3txoOqOPW8uWDLNzYfTKEf5jc11JzV4TUZDk/EAb5KnjemHyQr2d5SvDTc
N5bTt7M2PQTqwrjy+dIQHzca0GlP/JQWz4xrf+zSTT3so4r5D9ZIa2BneVA5OSjRlgwFhpOVuKr0
NZJ0PZzEA9vIVjkL3/ydH3xAf5vx2SAhH5vn7+AKHk7Dib+lD+mNtI/JFVdlvMgf6YNHwO+jaOeg
OhS8XSV7Glf8m7cskE2MywBUIwpDcR5HtrdN7noAzRnXypN3fiOYGrlXP8cniLs37ZbmV42ErMvt
5INYa/kor7xtsVRfZLYQcIHgODi+7wjfFc7EAYU6ChWsMjvTOFjpUQ+d/rkin8sv0huqCgsxugBK
t5RsJhzCtX4Yb9nPoM0gjjDAeG4miZ8zJcLnCDbGHjHHE268GTudeY++zAAsfdaPlvDRLf+MrrMc
5spH6RZoXk7JBfPCMnRYmoWOGX4YyU8PnloSG9sAM9Y+QPd6C3XVzYCVEFJ8mOp5SV4jd9TM2Tey
g74YMogHFYhou1nIBx1i8h4ZkZjqZ226EhKKZMGvT9bGJ48SjaD1RsREcBMGpy52GM1xcb+pMgX/
tUWSOi8fDENRhAaj4wOQ6TeZeeG3ffVcMVCSYWzOlI5t6bgc0FCOjLvIVn2Cl3E+81W0CsvbeYfZ
J/x6qkh4oT38uwyD8YNy5yBbRMNYnD3+CzksjC403h4LHoXH3kfbyeRiLYxxyayTJ1mHN7RV67WC
hrqJiIQGrDCzrtpb9DOQZ3X1eDBvvNf8s1ZtOYNSiwJqa4q3qn/zkOTJxNQOe04m3BGOyzsxnhNY
a5vHWoUMcmn5Vk+38TZc6Zfsx0psTXTzaZg1KGOMcNX2F+p+2bjy7HUVDAjf6SiyULTavjCbOOl6
BX0SjkpAlbanA8Nd4uuGQ43EK3gpiUPLyB6T2TxjMZ7Ean7UoofkPTqGO2eqtRaXLzgafqlRjsKV
wBGOWaJf+9a3vDLN7wnxBV85oH6wbzn8t8IgddQEc1md8GPv25W+6FfyNnPADTuF6yPR4OJB9RSD
mSnbVdXeRHGhKK71rpSL/ji5RuLUi/FgXZXBSdCo+7ibX9sBKkHOtx35EoXvlE+EN2jLs7jSD/EL
64i8WBI/DLwA3n8vO8kVFMI6YD3HnSi/gBrRUE2Rx021hAYAwp/QoS3wzyWvArSxGg5lMW+QvkUE
ZimcNN1LNsCXPZrCo1ehrZov2N3cXCLzG7nRUCd2SfWTI82RHmJhi7iv4Wuy0e9ei/qNoeHgvVeV
zbTYQJr86SOuEb/lXVRJqD8jINEfAuc6kBFa7e4W9rSsgz3hdksurc/34yVonMk66BAbFuO+O2Rf
5s+b6NRRtZJXEqPuzmDOF+0ZU2vavK71mTAVTEGXwlCBSoEkFp3GCcVKcNSCvWF9Fcykva2J2EHQ
tugBQvEUCsDb15p0V/dmeFDIm7dsv9qoAxg/oBeAR7iR+7O31h7Wk8VxUU9lcTPGPRYYYtfeM/Ho
qYuwmpmgshWClfyZb5wa/6tkwAbOWVjpuYNkAvaXjLSkWENQ0Ag9FWdY1fpxi3xGIPAe82BmOgO2
Z4QvPPfYdOtxi2ajGNwO8rWg7KVo39aE2dvi3buTIg3I2Yfm8DxOyNvjfWFhf2Lzc/jnryVz+5V5
KrZPKcEOMiTcNsgn/Y/pQgaJ2GxS9qaC0zu6q316p7ycR1zJ7b1F5TNLvltpPm42wisq8OyJ+wr8
k8boumQ0rlzRJJXVvb8n15iUHziww8LIN/AjDcR9WXrPZne2WU60RKZNix4Is+41/JD3koYGeMCg
O9NkcDEDCpqdUa8GIPZNafO/Gdu+5TTnna5veJ9VZ54bavQ16zcHhKsCO68IxiWi0W2QfWbPfJ9n
0pv8PLY/dQ3Hwtkc/7elDBYBnARuEjciG+J/atalf6Pu/cuf/6VZh3iq6aKGjuHXbh3DkC4xzlJE
7Xe9wh+zSQy+tOoKtlEUDc+J5u+zSbS99PiIhZ+p8DTfyn/Vrf87LcOvX7iChuPXZl3ztCZGG4lC
jgT3HMAplYpMeIOh0VGgiUkOstksrDr8hugJ2gwKWymA/6OtzCd7YuVKgBaJJsbcLJW90UcLBaWU
MCibBCtJ0yvryKx/NDLNaEcnUi0HJGIGnbORnxjnbrqypjFm7ZOgQFXN6MNKjItV9Wci3l8Fzuop
k10lxLnaliV5pL1ki0mLwwKf1rwzxzfdTHGjtOuUmE8dkYXMTqOK0PALL4H6EBE8cudEI/G/Mh4e
bREr8PmwY4p+4wa69CnS19ZdMdcleCcHnWC2npqrAQSXsfn10Ly3aBq8jo8T+aue771If6/SbKsE
9VZNy3sWcW36yvhepqkFG2bM8Ld0Oy+Ptq0PbkcZdj53fgH0K3nphW6X4y8WrbXXp2isOLU0yH7x
AFwh2g5f4M9t0WM1K0eXUAuw4UR2I9GxjCPTkhZdVquR8yFa95AZY9iZW1ngGY0wNqUxuEQfC1RW
38tBftcUkBlRSQmsmm+REDueGjhVpjuTKJSAq41XU6LO6/VV5gtzwFibrKUqKtp54ls2o2V0agdx
1HgCN1EcrNKMbTPFiufpn5KnuEGKvSL3ZTfRstNUIUiZDG5xD0iGiWCq6F0hn9blc8Xjm8NFC2tS
CSKwDZUq36xpyOxGNKd5pAEsqonr5i1PG2vqj1RArKlSlfIVLDFAztJSP3ZibQ91tMs6vtywvUv9
h0cAs5PIlFDWuNTqaed5E3swgcVpssiZgRqqsDRrf2NVVEl8zQQSVa4VJxs5ytENl+26gfFbGsUq
HP2bEKcXvUW12PpnOZdP5NU6oZneVPZMfjT7H55kIhKBSCtbjHxJ9vsPUFoyIzmu/rS6+fuf/311
I/+D1Q3OBjyVyp/9lOQmI2eRiZJUjd/MloxH/zgeNVk2/6Xl+mdqzx/HI8osGWOmxMflyDX+m+NR
1lkC/YXw+qcv/Te/5S/6FWkop6lG5rLMAgiNFuBJUoSJbFLJu7FwGJStRVwySFQFfruH50/s00P8
dNH7BmYsmPV6h67Xo1DtY/+kqOU9Zvw/xqmbtf5rVRaUBvq0N4b2I2Fs6Y93pCrzkGg0lBKx2S/C
kRhAPnAcsGtvGYHqA2xmVMnmJ4uE1SDIsx6HVm0pd11JF5qH0pTx2cheGwa8sg1Q9w9e0nwGrGhN
euC8qEA1oYXXi52ocBbVXrgejeETmcDC92JzGfgpBXKeHvk+XBkwDJUCw1aAA1wA8KK+JoxNWgIA
zaReVyTeG9Zd6c8d7SKJanNwJNuQ8MCmjkkvkhmT5nnklAQMFhjMLBNvpGXi6iM7Q3tmEYa/KfeZ
hArCIlLgQxFa2MOc8BPQJoQZhsWHQrRhIac3CL22Irz1qbQIpXGZmcQ/sohl3wXhZSk8gxItEhNp
vePyrI8HQ0MsRaYigI/DOMarRDfgxgiXKgaWZxD0QxZj/QxltEq6b0vynwUjZB2PVyyNbCUjMo2E
nxwLmMSwuRtRrpQdOnufBXpGp4JZc0xnmYeufAQaKAJhMMb52JHwkd/S4BVGuluPd9NT6RB1JM4h
9W25G9gK1zK7ZTO0h8xahcm1KJLVCN60obfIGOzSO75YFIUS6M7nWsuqTcxiKABZYRnYYXwhx3wL
Y3960RJKPMJpnkd9LaXLtrdsC+lIpO5H8WvKT+nIMqlh0m0k+7qST8aQ3yKxWGhGi4ehPHFLzwds
jnK1y6Lm2smMq4rbGCAusHIb2oZTi95Nzcut0JPVkibrQY2vObTHEjW5wM5djw4pjJx2eukx5Qww
gBJLh5JKXoN0HJEXeUOw8Yv+RMrfJrDeutA6xUJL/DSOEU2Bgmhg76xfTXJEZB3/WyDNTT6/2Dbr
ENOoVCsvYwucHLnHTCM91ZELEBNsqEa0NKV4i8guaAvjp6oxF4fr0k++CPq1y44BhgodCSM+dML0
Fgay4xmkUEewNsfYVic6MeQHWsc2dEImZAWWkwryVWsat6FLD2ryRKdb3Y/LSQs+UUps1ehVN0jE
9tXoJ8whmelFK9j/y9eDxu2gP23EnITodv//RReQ779eD3/7879fD8o/8K+hIERka/7lelD+oRM7
yLJLE/mUfwq21KDr4P8XCRTWzH/GYf5+PTx3XbrCnfK71+6/uR50mUf+l+vhzw/96Zz75XpIplaf
RJ/oKS+WXD1lGC+XNvUdEqNm1aKVs+R8IQcKVRDINy2dyy0TUFVYtGLMUIV0Efk9laVH38ROA+cx
KI3qx0xjf2WSwms0G0HeT3G8FRPhPAUI1qYm94+NAIhOUlaIFFeCvlJC/xJRiZNcZZrXCesmivYg
7jq7KEV5bo0cBxHDHcQGbRS4nfVl9SKRR8A7Eig9oH/14LcxJUdHIuOF1h3P6pmVjveMsXGaqYum
OfQ0+Iq2libsHbm6LOOnkWbE1XIPivckF9HjK44/hO4A1HToxKM1hvA/sX6MipOFxlwKw20dQx3D
K0ZKva8Rq1QJCI+EcF4VHLkR4xXEjuCw3kwCX0rwbemx0RleFpC1K2pckyxIGV2fuczJhJIhqYH4
ywnTrcNmV7AEsXAL1f411m8ESroWpFS9RX3YN8qVe5OQiHCeCusAu5kf9td8RDgnjk9VJeqd70Z3
zeguh1iYZC8HlbwXauwZ3bCVWvwUdcVaHi4y0GM1emqyp7q7BqoebCuN6WOt+slqaPHLNequEpgz
gnvzKF7DMtmbJPpVibqg+Wns1mohw7duNb7r43PFcOxqvDBjD8WF1Vnb4dKIx26GYhAo3LkkCH2Y
oAYz0eoY9MgyE9HgpzDMc82svOq/JZxznXk1uUhzgW3nuNb99yIC6yJR27c3gwlMkzDpIaE64rBV
gtb2fGOZCP6mzLR1LGhro9jVsMVjg+sPIIwHQ81QyltTPusIHRBTNPiv+YS0M5ZKrFQePDPVG85i
zl2a5CQ2o4NZVqRqKtHZLHSsJP5qjIp1GAzLLNMJdxltHXGIL0YLoRYdS8KjLAzbnM9kTeRNqOVa
m0id85FQjMbJK41nqMc2zqGcxTDpdf6bqjOuedUUULiD3TCaq9qL3HJi857T8xRfYWkLmrQPh2Lb
oMwNBcxnFa4SgZ0n+rb8HvQa8o1McX3WUX4aXiZ/WBcMl1XLI0sJTg0kg7J6eOUbWeAKwbMl3u2s
kJZojA81U916LO3Qa90uVfGt1Sxj6lOpWkAzCpKWhWrVTta6iHCETziBGDAVcr94plsZEelhGtP0
KIXHkdiKGB0sMdzhrrRrcboMo4HIlzGiVJNiC2cbkWVnPNFC56xrCDYrERI/E46E4BA3xckCqJ+1
rIlEbS9L8W9GWl/tt4GffScmJtusMle+muzT1F8bibiT03YVi+SXFcNcSItlRbffNciqi/bV6HtX
K+jw1BA1GxjqXuCnBBw7staKOX6IsG57vV1DCFpHTbcS5EEAjeG9+K3+omET0POacqXwVqmWbyMh
eXgKJVEjQT+PjIVfZhtLqS4EJmyobba+8BZN0ndhhV9mgmFV/KpRZHfkVsZpbftNgqKHpsvsvZ9J
65ZZWl9KXV4WRrtSM0xAKbJPVTgZTBOToT1YBc9xZ7lBWJwKoz6ZOIAakTVF125ai3dc8iNKnx6L
BGN6n4pbVH91vUk9sSr9dUOwudLZAkj+nC2k6NUumWbr1FR3OgvzUsvckvpCihJHxFOP6mnWTyQM
qtMhrONFK3zrcuN6muYaQRu4sZ+8dO3AkKITUh5CmFtOXdEa4z5ikxBuFEYXslWtxAYhghg24PQX
Y3GpoSCVtBEVWk0Nf7EekFBnSu9xwX6Fb3rLQvGNdNagC1YxbyVidK0L+SuKuQMQcsmeMMvjdpYU
LSKEluo2JRRcm42KtBD1axpgwOOMnExCBkomvbjOV1aCFZ4RZm6wzfRh6/es+oYCxa9WOFPB7xFb
0IvmEgrSjXjlS6FwyndYA2WajjDz3NoPlpoPDbmhK9D4zYiXoiSJ3oDaWcXtQWUDWkDF9zGaysO8
l4LnmTBrEAKXkfpGIg8c+dpWyXa3nskWYelaavUQDYY0iP5pfrxNBNpVTpjiAnnXVPyiueRM+nSX
sQkkGMbMnF1GcfWLCY+11H12LRl15r1mxlOzjPGgMBmrEBBx68FcYnNS1IA45U0V8db9KMIHbxWl
zJeautKjzB2DGiEzGo+h5MY++hSKhOtAE6XHy+PZxPWJArZi05oTNYYhvQi3PEFzSahPEUmqiQ6W
Q8lRd2vG1gIhF6TTQ++MF0n6QtpGyCKhfiqZrIQctJK0yKqnfYH3i6ltBAXeV2qeWAv5hAv4yyKF
41yRW9GbKJ7LedxXC9pFPPIcaOhRPMk8WPBSY1JcNSIOS4VFMJkMPBfmgJka0wF1sLzUEtpMkW87
XYMxx1Vb6hxRkzwz0mpnEBZocILiZFR5bczYLlPmJaaMXjpDHK2CAElfBCbqQ/0WYlNnfHPJ8bP2
KmRUXePIFOZqtBIqrpoAYEiV7rzRO5ge67YQgM5A98pyoPKEiK2GukEbv1DYK0qlttZzY1OP8lud
BXYXC66mjcRld2staIhtqU/aIDhePy5IVJ7FEQo5pd9ZlUeFMDwagWMRRaEjB33hSrp1avHiGx6Q
az8AZZzuwziA0zWuYoz/xvg/HS6EZ46JynOWYzGM/k8+JFH7mw/pb3/+90Jd+oeIE/Df1enSs4QX
JZVoH1nHWYAD6I8xjoJ9Dv00I6N/mfx+r9MJX8ZRyJhbN0QV5MZ/Zdj7e5UORENVaBYUegnjOb/6
tUovEjwyvIfgVEoj398w3rtm/UsT8y9oxq+QDB74X1uBPz+5+lMV90srIIFYCsdGRrrLFTBa2kpP
0EbJoLcVfydP78mIJ0f5NETGOVNvZ35F5RBDd5IYOHMSkZ4xMspsQbMOLIi1CQqT4YolK2ypdvX2
mrFZYiwNzW5AnB+8Kb28aGJ9nUrdhhLgs/QYUefyzu+Ro1RjvjTD9GUopYuc5Y4VvHuY/epoOErE
n8LyPHgB6CCtOIXxE0yAv3gMtjjKZmE+rDQg1hNbq0ZnWm5Msf08MKzk20cvpGgZsKpg70cIxqpP
oZuWucpkGPfJpGOHZmsYsZ0Mku4qh6zEhWVqtk5YmCdLLXaKIbkS4xTtMOmF06s991OGhsLr4w8E
wSEK3HozALfrwkcgQz0wvmt2g1nHWEpBJADaEHRRnsoXuaLUisn3VaI1teciJL5FlgxgTOBtCjIW
AHCm1kSaYPnEj1KLRc3dpw4r+mhjeC5a7k1ESHwGKUmlBpGkduezq4ahNg/wToaeI8CaKgTvpMJP
UL3QTpLQNcq3xmveIjzTlSFvNCIUJLEk9KF1/UZdF901RMxRE+bL1HllxOYeNu8upUgVRuGlACfd
TQ3uLMTXbebkuXjq8ukt8Ynd4AxOw3otUCHnIfoiHS6BX85FkWRebK84Qds5quKNx64zHqP3VkAj
MMUoIGlSQCr0pE4Y00tkdbxw0FIE1sAwxs0clxm+rrYE0QpdFlELFb4SFSthuloSAdmtynBkotPD
O1fKTmZBNWZ9iDKcOVhGUGoDTYMVBbRC93k3iDVyMAPtevjZyfJW0xG/seAGCM/hnZunoMbCpviX
Og5XKqKqPhacJLtOjUVfMDSXjmtbF4UHiXZbgezLRIMrTt6TgZBPV4F6efdA06tF7lPFDaODp26n
EaPaqDnlcAXN1IOHGK/zgMROZqJWxI2nXVRQXFG8kbJ63ybqWwGwtYhSWBKEF3WEO6jdlsPxx4sD
eR32oT169zaTzrlu2d0Ib64rvorBBAWdk+QzAo3UsmFelsjWLNy4ojyL68pOGmMt6RFDtQlJCVjS
viPHsuQ92pcoCtEK6nVLuZMGy1jF7OYPblFjA0wf6URKrZRvBaCpeMvptPzcWCsToBtUNEQXs4l/
HY0EvxYi91JljyFUhypD5MKeNuI1yySDQgxSX5plr1UvvKfGJut2YfFtZhYRYSzn42Gl5mj3w/nA
+GFI7gJ0BD0UXa8GktehkgqCnRfuDCvaMoX2mZaRMtJVNyI1w7rliSBbvHrts+SVhw5bxfQWhhg7
RRIiExsenpWibsDeKOhIzax+eEFjaya4AykQg4ZvnxRJIaKSfCCJbCQ/cMCklJvDMQqKpYcEJEwO
o3XVi6Q5tH6t8A7MNP1/ertiyQpjLFlm2WuBlfzl5vk7Ztpkp/HX8dnf/vwftzIIa8NQ2aD8PiP7
lzvYlH5jSatPrJNssoX+060sQo4SDQ3MFQl/zLT+uJVlSWPnDMpS+m2y9t9Mz/hMf9+u/PrQdel5
cf9yZxojwN/KrOQlalOX2Dj/VnEbQkI3XARTw7CQObpFWCdhMI9/bukIYzD/CYgDITaFbBS0xPVt
WjTbeB8cJZKZ4Fw0SJLEFWEohB5lbsWIPLI+iuolDeeGd4CgbroMZwDo/mBzlD7rnx7Are88ymph
MqQ6xKg9GQw40qVql6DXWzTbOsCcfDkcqvbU7fChpqxlFAc6L7962kMcUe+tUWqHwcKCiXJWXsK7
lb/xqOlh5FP16MmKbmeUyXGJRnmfevsQ+EZ+AFc4UNfCcMm+UUDhl50e4bvk7aB3VBDz5RO0AJuk
s5KjjORekriBAZPuzWISX+1C3WnlcpP4jqjboosYNOOWCFdVtRSTQzS+ex9sooybReyNtxomqgs7
BXMRxnO6sf6ugJNTtoOyRRaf9tenNBjRmLWfHpqFAHWrAA9BJmJEr2bsgvV6g66NTXgPrpPZpVRv
wsmJ9RkxjAMqZm9GsWAFtkCPthBvHZEsAL2K1umOzH66C8ubWHumo3HKR8zFhGfS3LwLHZW51jIi
FFRa9jlJ7rOopt+iI4JjuxxvMo3MWr4h71UQ2N6AYGN9edEewZHaaJaRTe2OE/NEPhV9x0eB3O5t
qB7aiLaHv4EE1jYIStcgS8xpRbNbEi32EwH9Q7nI10xhZqg/uJ0ADtMOlSzDRURePAPbWluUt047
F/fxGL3H2wnxKlsIsLzf5RVVrdKtRboNLN5Bkh6DQ54Yjhd8mi1TYLpMpKBSMGKBeo37ecVFonOh
TFwsOkrVAKFTt8RgG44PPdsmYJFfLUcNN+aRMmrcP0Om1XQl732RsQohKMYXrkYd8/ec0CzWTsQg
R7Ny08a7lta7QksXbkYYi8Isa3c0j149i+9EJA+vz4UQoYkzA/b6TC5c2GrPB8plKzzKdmFt+QOa
jSF+rmWL5/9y7l5JzSwQV9Er3pvgBkDSnBsLypGZYgdHQSamTIwR63PviWe/uGusp3bdB4bJDEoa
3mqSG6RXM3X7WDspPLxX/f1Jp3ChwJFzhuELerjZnVt5p5Gas7GeJNDx2l/xKKM8JRBjlDYKaMax
W5Xhp78shYu+J7hb8o25EW4y4atH0uVtZANQ1JwpVq7twuBVoXaOgTMDrPdQlZTpZRqsuTRuWfpY
5kpm6ruPUADWc/XVe5H2EpIR7S1/MMlk39ozGz1Aco8LyJTqxIB6V04O4Gz/vfoG19xYBy+9aKjw
kVYprkakXXFMXtRmW9XLeEKHgsczxu1RPrMrjhaFO6qExFEESE83jzBfwgNHee2fw+DSAvC5hGvG
AOv8G/orLiqfnSICC3JZJkpBkg6Pxr7kudCPmOOWwSXIZsq9vUJuXGpbVq6rZiU8PDc6NttsFb3o
Lm/npwHvmXwsLBi1Zc1aXD9aByo6P4WD8akmymVQVqbf10Rh9BvtzPcFdG2vtuVnBCM/ajCdqNpI
gbxFL+neXJsJMYbkaF5I2pqaTYPS1Pngfu+pFU5EgFmL8YqLxH0y7iS7WgHGfVdR1KLXphSlZXgk
R+ExQcAn6k+2YRPzNBTPj698Dqj1U6eJtpaxyidGxYdxHa0wI4jMh5GPn8nv24jX8g3hbwWmx2ZI
YW1ia1Oe2/fgS9NQgHecM+IrG1smdNN3tiQFC8W0Hn9Iw9bsXfnL517gwJ2c7omrXzF8NeRl7OqR
o2RLE6UpBiAE1JaytGKo9E6kLXzZBl8cP9fjz8Ab6shAJOgATfAsm1Y9+h/ee8JXXB80b2skbmOA
XF32i8+pWgBh7aj7yVwfH1Wzr1Db4+/Ij6NvC1eZK8E6K0zDQ6hFc3ARdbNu/XeDb5nXkJEpmfYN
ATaiq+cvVbycbtZ3TJhbd8A+L/1o/q7hhdo+rZXXakNTZ5mLarLNnhn+PPlJ7mrkSOaCJoQJ7tg5
sGP1l+RmfkbKustcZQ3V7Wc85iiZp9X0k473MH2zIAr4aJMxRzu+t6ygQsNYi54mBt08MDVKG2DS
qDctAgOJXiBDqTrJ5ip7L1kCsaUNnlNMc4ukEnMR3D0H+/ZE6CYJLhY/fc7OOSOfJttIAw2GraDU
Apt2Cizq8Biq4T7sbF1fiCQNXckaeqSnaRlfp7105oVh3shskwtG2smLlvlvHEBJ2FA3NudasS1/
Dgxqpr1HvIa8f9n1yqAL51Dz+ME/BxODKm5rFsk4dWZ4MOR5AXe2mX1a1abtXnrMOdHsWzhHh+pS
rse9tlQ2MfedYm56BdLqCNgis/FNmagoluWiWqN36g+VbhvDSoxfpeuzBUN0fXoqzl4mR9pNTy3m
bbhZK2/CInSLUnBm6qXnPaR2C6OsHTPYltnC15dMfdmC8auS7xQOqbdwOJYLaWc69RkTWmk3Jha3
8oYfPuF47qhGWDAEIrAE1o6I4NcCh9VJfj7AIGVG91SA1nZ5BAdEzDhyZYAjDr9DHsBEUz3AH6sJ
cCOKCefq0EP8tUsHrsWMw5W8LxKKQFFcq8Rdl9MNmweMYXWVq7arf6XeNU4X03f5oonL3N94zJXJ
4yTEMvDWZnlSTeI0v+LwvevfiQYViGvobd8ZNoK5ELJVyu5JOAfcX0J/ir7b6Syh2b1PPyKi57i4
mb7LX/lMitjiO6pyRq6CsAGrUT7eCleu3G6YN8RzdUTNZWsg5rvmLXGaU7nwNuVre9SpH5bKTVhj
FCzgmqCnpSv96bdE79QblMpA54C86ee8dPm3VF/3jBIJmxPWCGXnBD06Cf04i0Im/MtGvYSFjdYj
BLR5N6vLEm1amqLdjo7emdgB7jl/9sWo56VeKkfCf/I7MRKmvIb2AFpjk4+0SeOTE24Ly2lBzioY
vGnROklHjOGm+awg+9FBEnwao0PBLImfqZ6p/8fdeS1HbmVN94mgAA7s+S+rgLKsKnp3gyCbJLz3
ePpvQTOaNprQhP5LRXR0jKab7GIZ4OydmSuVgzlxIhzu5axfsWRflTbbVvYvk/khhvVE4mU8xqcu
3/NLixLOUnu9ezGve8Olq517InRFq3DZVSc2HbaNFyLI7YSxDyn/MV2izb73Iff89TkGB8cmqSQi
Fxzkh/7C7XQm6GS4KdN/HB/HGEicZxMGJ81IaRu9m/mprlbiqeYZ88KtfW3Y2Cqh/aFfbPS7bIO6
YhwPNZ53CvvuoEex13ePvsewDUrYXwfNOnunxy15op1QPf+T7RNsJ9m1EtxVbZBn/4uiZv7JXfen
r/9h/rMBnpk0Df3Befo+/2GpYMcqjH+B1H6iQ+mq0Klj/7f3mNnw+wComTZ/hAuQNgNp/j3zsfVf
F7Pff3Tjl52pGYrB8mOw6xMnjZQOSvrstHxXsi0AE++jZCc7XZKWBevZUeQXsV+Y2DNI9g0Va6I8
uR6NbGvZzYce668Kuwkljk+tYezBqbgqgfRNowvXFywsWh9JcTHr9C6BtcZsH/MBNQbDgYyU1UgZ
1mQNHmsfRiDiEEnzqgFDE3wUFHfwQo2mHKmbZ4ViBL3WrlT91BO4pqrHa6PqZeSdrmnfUg5TdT54
Dlf3WaWPOEqdY6JruwkHtK5hJcrebYUKuWH2JFcRQ7+pO3+TZPJZaIUbic8Za3HoYD/I1BPVLKck
VjHt1itWmNuKSq4soRy8/SqDyk0cFoh6v8lAXwC/DTQul8667WKMbtGxi+CB2u2zkol2LW0dsRq6
sNo/mMM+c4gSdMAkZoeU7USfX2hsq3qESe7DPlaH9TBwgKmbDxuH3tw5TywLyAhlawRYKo3ORi7P
+UQJgOy2iqR6LU1cLuVJQ2m9aW9ZO/SbDp4Qm9xwNRXGYzE5DJr1GaylnyueRlOklVcfk1mcBXii
gukO6QkfsLPmY3LbKMFXAP/WTix3rECnzw0RboeCxHn6xLS4Tgyx07mhc7rfKxx3oHJtVNt+Lphb
/KzYBwQvxzRaV4Per6dkvEM1pNxtXdcYHCqKWeOy24X48joYQ0Uw8hxkTprf/4OvQ8DpHDIMfLLh
J7Ip/8s9FC4uZJSfXL5//vp/X4ds+ZvgOmRaxP7/SDr8+zrEH5lC1/DykpFYSI8/yUPLNQgHMBGJ
hYHOA/p+HcJnpopFHwL3SKjibzBa8Ib9Sbr56SdfNl4/rqFkbbPRN8aRvpHJXNez9USD0mPBLTTU
62s7jR7iBN9OPZBl9LvPGNoQEUxaGQr9qyWF1HbqW2qalAYKLwvIbk5IjUa3sG3r01TCvzbVc2VQ
t+5Hu7GNHkeDbZJuwSwI/He4GwqYa4qZyAOL0n/zFePN0uXeStK3mJP4lPdfohZf/USxkMmGJswb
F0FjE4n2um3su9TOTk3M0iDQVXdqAVgpHIMKsFkPfm+7CrHsCL+y1rMvMYNLrcc7gRF4CnV3Gq6n
5tkx6n1hQVzujK050QpYcFCxotemoC6BLuIInQGwHWVTLAE4OwUTF2Xd6t/qoto501h7RkcMrgNP
stKpsyihwuTpVq/Lmwyjva4wkKmYj7KcELMRNBds9mt7xm6Mz6MqXrLJOU1VssPqd5WmwT5VxFPi
08vdcFaZOIYMSCalzB8akWDTtDC53XBfQ4h31nPRXIVWsAuTbyNZKlmKda/RKTM35yK7BY+yN+qE
sqUBqrK9t61+LQnBTfLY2wkkLfpADHkQQhK6hMPQcLbh5uIwVPQmboQ+BiMGnNgotNvMym+q2fhU
W/Vr8MOPSau4pKjX+oy5qwRJVnbKUw7qZ2AOiFvtPaAtz8lzKhrm8DpNUw5CtnGn4qBLbUoZyqh+
auleVyzNi2qoDjn/W6d0ceQopWN+MZfEDaD7agLb6ZBL9dWbqg4xibMtEdlp1OK7zEb51zle2YMd
YBHBmuGY2WsZBwDXCnldFg6aSW/SmZJw3Hfqre9QeWErJztUL4MK9HDS/E1HhUnPc9tDnNac+kMl
TZPFcjeP0VGNcXWIkpMgsJ4VH8uj0wfXeCwf8qwnOKKkboYJJC7pTJ/Ke6vtzikuK09v4C/IMd7n
kPm6QYfNY5pPNr3yXY77NsIl2eYsY5lRjEhZjGNLsmNkrFKLrSArXU7iIe6Nb0oZMcjFzTEmKdgy
afSNwSmaqZM69BfF8Tsw7iTDLfuxVoMDqRD++8m3OHFLlglTwzJGx2VmUh6Pf7iheTzPqVfGPDiO
OMI1uc6b6cOMulOVUabSt8dqGG4NrHLwIMnVzFgykujKURBEFLvzqkghpROTdbIb15zNt7oJHtOx
/7LLadNibE994pYCp51TeTrFbZNFOXrYggJgBgwshaZCX39qmPT9CQVSBYhSF9hy8HC7xuCbrk6c
VFpio4v8lEt/54j+zlryl130aVqbknpETnzrBFNml9IIMIzL3O2qIQb54iMrcJs10bHWjP1C8ecg
442+eRjAX5PNLHlRUwww2axcUpM3nBnDVqazaaQGKZQsDnlDV9Bl5dy+saZ9z4ZiY2KEdnAY6XyO
bRa0NW/5FXbrq2iQO7Xktjpa2XNrB89xaNz8g2+jSCdwxXj7cyyn1oOg4F9hfyyNu9FPt9E/f/33
4/zighZ8b/X3NCH3yu/HeU1y6wbpCjbZVnX+1e8uC4fmEpt6MWKN6i9YZMKFi4HaAiLrgL3+O/dR
7c89Ib889F/knHRCco9iBfhOVx5idUhcXa9vCovDNxLx/eRAZSjZLBXsfMog3BRdvc2M4NpIwBQb
0xlyi1cklGsNGkA96y2tgo9sZJDt6QtUmWDjwDiqbXibyjh1VfvREQauvSuzfWkKEmAE5Nrsis8Z
hqzwwR9KMFvRDQ5CmWq7rH4ltYDzjVpt+TqE+XXvx2c8mmwTEjl5HZY1CWORxsXJTWYVv13M4jgu
d3PRen1NibOWXLSiRrgAvdIEO5w2HP1vl2xPl3PuRd7pROcpILpi9gCT4L5gWcXXaEHP7MIyZBml
Hroh2VkdMI3UqW5HkR+Kut5kRnYXdcZTomA+G/G8maFFl6UALwETJc2i26EaN6ESoHV3MJ/1eN4q
fN1Y6I+zWjz1Tv4+tfYVYwfM9oFFdNC+ZGmMDkIPZWUa62zUP7VJv7dGnKpmQY5TssAc09CtZxoW
0iJcYQ4Dltvrdx28LxGPlJxET7OWXel803a6SSklHWawAIXs87XEBZnX5mFUkhs+/ZhbAv/UDuLR
HsYHQ9wYyUXmjyBp8HAqNwRkHyWeSG6kpRfXHbgKzLJBdGiY+WyHBqqE9T8N8Q3XoUlq3zLTZnVc
N0df9bdSc46mGd9ZQfNZsKdrdfRmrdxVYX9DKeRnrOfAV/o3yDzYo5dVVJveVQ2uEn8+GpX5TGxh
byjcXWz/PcnFa+xzOtPNhOY1k11YLtlBVf6Ln8AgrrGOYojfGAx3iqIei3KJgAIvaUwMrv/oCxts
Rc7igs+ebv8Pnpkt/jQf0HD0y9d/nw9MFRUarPp/Ahvf5wPLAu7o6JZlyX+hqv+4sFm/iSUDDVoN
e7DGyPJ9PqAO2bR5V5BHgb9Gu+LfubDpywrml5jHTw992cD8OCBYzPl+HWB0qmPxpvUFbSqsBuro
VTangvtkrn5SD+Ib2SbkuFaymG65TsRzRWFuuy4ErW84VZys3Q3Y6bm8g5eKCQXyCbKWitX3ISrW
dQBbEJRi6Hc3EwWzjeMmIdITCYWnJHsOo7rBLRZsI0sAmuHaQix4q3RmDZejBr/VHVuYsZuxw7Ks
1NpDnoSnNMQ7Gna7qUu+2cFjU9Dw1meX2BzZhAPJbdLbOKk2VZqj/wLHAn4gjS2n41VdmCCi8dIw
+BDJJldoPlSdeTMn1besevVDc63nBz0dPK0DJJUNd/OEkT7iEJNl+0K9ikaw8DXshIxSvLjdTOa7
U9zaM4eYvLWeggzUhCmvqtA5ZgK8rDO3rz2UBkU7Y7ym3sQSnjUW+9g+lHbiqYTIDNltuoBUiRN+
xiECSGIPrwF+NXRAZGrfYffPiRYND/UT+uwxMBu35UaTNSVdJ8HcrIIR308TsbJXqRbGGTYl52oK
j7UVo502u2Hw3SBnF9sG13Y9PKlB+KRN9QxKB2nD6iwSbMaTXoMs6QrKo+eA+qv6DgfGPtLLU6hL
thzYjCPN0zKugAjBVc1QpvubJiFWl9EzDSw6jwwYUVzh/AyqQ8v+taye26a6jkgirkUyIS3j70N+
HbfkQdggG+zrx7aEJOnr9bG07F1pNntd+qei1wCIMGWqrbzNFkkOxJLp61cWZ2reuohPBsS5vCv3
MHUhJpcELSjfLcJi24X9s16iWk5S/QqUvc/fXDmWeKutG6Mb7pUkfa50/aYoQGjwL7frniwIAiFg
HiMiH0qPilFRfOl3V22Zvxt4bxPDpo6RLpBJ3E1Nuq+EDmiLv9iIeR/x5kwawp05VSNR5SAm5zjN
RqX4UEpEq7b8iPpu2FoJF121OkoyT/ocwf+RI6cIG3Gk7KFPsstmV4BRnEg5NKYO/2Emt7x/z6GC
kdLHp0zJL0fwveg5IqvpVZJGxzCfNwvARUPoneJXHQ+UMllEZEMvJ8dqkvZoVebX4kvO5joeZb5J
yoYb1dB9OQIdNx7ELdv5bS6mDW0NKJgaqrAJQywRAUPH5JJYT1pOQKiZoxjctvuqFXx5IsV3kNWL
NkG9ZhuPx4rDf9qFGY48o/KMwji3fmECKPY/eUxfqZZe+X57tCrUAuoZhoG7LN1SVGU2gohvhPlD
5Y9GwHjgAbtkoM/G3hjCeOAxeVVfbxsrH7aNVp91B22qVJuTbzQXGXIzbz/sXN4mtvVk9BWDX3xQ
mSCsfjpDcqDhi/Gfdghqmo+8zG7bMgwWNyCni3/w/W9p/2NDBcIDQsiyVP/Lgz3uqV8O9v/l6/+4
/9m/UcVg2kA9Ob8L7Ye2E9v5jcC9zc2NGkCM1JIz9R/3P/M3g/ueivFaYGz+/cz/fT8mLO56tsPv
i7f6b6XggY78cv/79aH/siBzjMDPjNYmMZSB9dcDdE9D+xbD3bMAxlZULCkyeW+lXIPu3uXqTHWR
wC1lnKRUrvLQ+NAKCuFG6oY4zRlFMa6yENlM77NibU1gcC3zvLBnjTIEdzjJ01DNh5ZcLj88ke7w
o6S7CSHDdTinlmSkxCjYXTHmyjY6pGiiVXaoo3qtLso3vhS+uePrhyFucC82FydCB450SjYd9T6o
x+dcMULQwI5clUWxJ6ZynubivZuwS8meEIhvXLIQB4PdXyr7YFgNCCL8IbW1qdGgWU7u8+olx2Gk
TeE+rvPt2NY70+/wtFTwBgvsl7rFFWVUt7KvULUpIJC7tOlxDuTMLMVrXKP4+tRdEWVSiOvLW0ef
i1d/rHhKrOBQaigKavqEZpn6oatX4P9gbNYFCWlt+hYV9S6opgIIL9YcLHFpUp8hfWJUqI6zTsVZ
ql71AOv7LNhplg4LOj0NFtTgKCiPUSaOse4AHVPvtCy21taITt7m73OdXUcA/+3KXvlhfdCocerZ
j8RKTcVCOt+Oqr4ZQE670Yg1DZ8gWFFDbuGlqZH1jqn4Bub0LIaTkROMVNg9afcCcbZMD3r9nunh
blAfZQaLKbQ3Agu4SdwyTMbbHj9xJQ0vsh0vSMmFpnlzkrinMuomjBK0FE6vga2YTPw7NvjrqgHv
EobnKI9qb4g71/ZLwI4We6/4syAo1Df5YUTFHZTHCZtSaj4PQ4W9kCWlUd93WNbU0MS3itGjJZki
aKAqVY5gkt5TNCOKRISZ7oOOx+R/Wdqrb2m8W7BlWYd2upTEZzKHb0vUyC+adWS++eWNmdcXJbGu
RUXXdLo0YPfrFknLXGxuU34dBRR2VeHBGHWXpoRJsXeqYj/3hY0sQ9ug0SZ3JsHCMuDpYEA5S5k+
Wx2ksZKxpqSpwVbpDcjJQmLjt2yMZxFAgPZlJKrUlxyA/CQFDia2Iul2hT2uSJQRTZP3QHYOExvU
RsGvkVqbOKG8k3rJJNWo5OXxrvuaZbHA9pOYd1kP695oN2ll8txO1+Zg3Xci+Uh4HcMZfbopk2MP
uyvti/XokF+z5s2oJ2+231EP/WbjfdRTkrMx0rbYt744hVI7diqG7Yg+LWZQMe1KOdyI9DaZSgJv
3wJ/dAcdn001ulXwNYVkKGj6tDEAxOKiyGM9XDSe00l5nEtMjAPEhKLfVG3DHjl/mBKMO9rkvzeD
tkobXAl+DswfW1moa4LxXLHgztLm1mYfrNbWOktvbcnZ2rUJY2HBs2fAXA3/kiO8x+m0q+38jO4F
nI6y5lLZFDRtltRahp3wlCYm4Vsf9L5MXIE9wvepg+4y2Dk85NagCynwgqQ52nqzlRU2Ot4v3QKK
1cUhpgJTHR6lCggh38mGZsSelyW2KxaTIxCzJecMfRO6mmHs9DDl3djt+fTS8UttYNiTKVD3pU9Y
OKKltwOMlsbqLpIDH3lQriEFl2MCy5Jz95zRQdWhy8F2KtaVI9f/4BF2kah0VWdRxj4Mleuvb+Ew
uH7Zzf356/+4hSNxcd/UNQ4Gqs6cy4j4fYQ1KGeCsS1ZGUAx+EFqZ05lW2gxp4rfe87Y6H2/hTuU
owms2ASXcIXLvzPCMhb/cgtny2cxLVuYrFkGIvv/PMKGxBrVzCjGXTSFA5iT37OdvjTuq65/k/50
EfZASJvOLnxouzpUXtKx2ViadY4ius7D+lxJnJmBftH1Pl2Hv1eEGgNlXwtW6xON7ps/KV+DXd+U
ZJIdoRxy3qu+LKNN2CKp1Mp46m3/xQoHzuDhNdmAT9nxockLubIKRkq6ZY1ePqOieJOqfpZFda56
7RBH8jCaH2MMeAC+kzW03zoow0OhcN/obgDWnCy/wPc4EFjsPpOK4amT9paE6lJX3D1JdcCyo5AG
aQdGB3oZjaZ9rdKWmnTxHE7G2pgd/Cg6FGlf/Yqz8U2tho1UDc8WoZctxSpp+ljFQBKa1H4wqndn
bL81TAz8qNfaML9age5NOrmkgDyy5rTAfFO+m9Lc001zLuPkYjv8O4Of3osZuhQ1m2UwE9COXCXO
NxnV3r4QZwlvC6u4Hd8btsXNH4JAO4CnUeyEot/uMhnt2SmfCxhDai3Yi+oPdcVhKqRZbsKzIMr2
WQdw0ITt1rGfHEATQCO9sIQL3jruQEUbdRMsNbWVHVxpyasSdGtLnse+3NYBNMHwfQgIFifTIWnF
l4GcKG2NPof5qaVvx6LoeHAaMJvZFmHe8eoGJixYFRwBtZsYLFGF8UHoq3QLs/UIrN5UOU76Cgz6
ZD8NIvB0HNRN2e5aBDarrdgBJA0x4OSkary9IIywAwHeWRfDW641d1M/nqYad5kY35Fk3LLLvBh7
X1QupVxiM1ejx0y9S2qxn4DFSRGfBq2/Dn1zZeBWalWA3XAm09i/KmbOkkMIIql+kIX6nkfwjqOt
3xdf6TBsLNqIqdKZ+/ndNrujqV2qIlY3RsN3bod1kbBxTiWWvYXlTrtyfcUBhTJhGPVYC20k4UZi
8kZr4jSzVpsnOoofA/Vi4i4LOrEJSu1TJFiq5aS6ZqAcgC57QQeQm52yp3AwAvPDTBz5Tzp5Gw1T
fRm356Httk5T4hSB9nMUDewFlRzsuk+SY9s4NySf78zFzI9wN0/4Vaj+mjq5CYi8rvRkuoSRf1oa
nsGs1dsJEVBJ4Ra0An5NaV9r1sJIn6NHm3xEprMhiadAruwUln4zKnDqrWffxk6xWJ21aKcpAuBp
ByIXZiS7LkiFsCJi6JK5A1+ew1blXzgoARulvRqBs1S55SbWsI6EuBuHkOWBprAZRhUNKtIdxvTe
I5cWyKZaKKlj426/LM4nZ7oeEVh7hNYZwbVEeE0RYOvJubBQZsFBf3KP7103rgWmm4xLjBJSFeAX
l2wEvCnoRfORdztkXhW517A3oCbWViv3Lfxfw0+Pjl1diULexAAPfXRjwBxuxU2ytAUbNCRrpOWe
EzqEvtXk3+i4Dhf9uUKIBjTP06y7LQJ1uijVMIOeMqRrAwkbw8pO1P6pEi9Kk7Kjg4OvTetBtpd0
UcAdyoONRRPPEcfrpr6ZEcsHRHO7P3ZFhRK6qOn2oqvr9EkKhHZlRHG3kN6VkfNHYmxDJHkHab6x
5VuCVO8g2RtI9wYSfo6Ur1bVvrKeZ7C4yPxdh6RI0aMi/bPABmCxIIl56VgnuEXzYBcegsH1iHVg
MGa3XrwEZZyeOswFMSaDfkzIutGKZKTYKSffFeP8NWJLUMJ5G83RW1Q4+6wVb2hQbwPrJwc7wz/4
mGHgWtEtIVkisvQW/0sCFL/mrP/89d8lQEOwIyDETDyavcBPEiCYPF3TCHZzbtCXKsY/NgXWbzr/
r6WiDDr85vCA/jhmsERfThk8UMHKHjfN3zlmaIsI8Mum/KcffTnr/Lgpb6oAREEcObsxzh/6obqW
RXCKFH3doLehEQetfVtZzqGEwDJQIqiYBgI5wl0itUvPgGUF3AfsOTin0XxtdaRhmgq8cHCh+msZ
U2BKMjeSWeSTx5mC0uWKMBTDaYTvuSHp2YJVz4h3jCK7nxjVUuPEWOdOcbHuwVuyDiR58BUDDqZi
b9sNpE6ZFxTxDUrhurDw24e5gnX+FWviJkrK+0Cl946r0jyz4icXFRTFNVu5jaIwVJcz6xDy2EZM
pV99bQl8wyWlIa1CqrY923V0T9Ibz3kH7G2iUQysqBZfaAN8Uvt+VXPBnfLoKrHH+9aotwpQOL+m
86mlwEiNvKydKn4yPLJWw20odyGnLuNx/FAk83PLFjqp5SGwIW/AWYmH8Dk3Sjg/w1PEJU8IUuNJ
e9J19hx9D2mQluNlPTskzWeySBHLABwq7aaX+oY30Eq3c5q6FZLTTZSVHt2Uh8HK2Ktm7pwei8Uz
wAtYp4CsjGHnWGgDGnYIPz+VwbAum4/ELF+6KMMtRNdjhRUjXQ/U/5W8oLOVbLV58IpRIX1Bx0s5
gwUpW+woogob6OAskpO2/2D3emrr/GsqYA/+a+H4bfx/wWfxX3L6i7r+wxuUXCNncY7c5Bgxxarq
r7zbDHDbPCmkyefg0SYNOOY1TCQyQCmLZqwSPumdluDDBJf3H7zsdAxH6paKJwCXL/iGv56UqEH+
Zdn5X77++yWMnjaHC5hgkbrUtf1nUiKUig1aMDzRaIvP4RczoIYLkP0dD8lmV/r9Emb+RpUtcxTY
z/8Psc/6L5ewH3/05Tr64yXMH9ivy0wjAKJdRRbOmI5TM6c/pRtXhUKziCb3lU+DAOJUS7Lt99nD
yOlRoe5EgZvcOvO2jlgvtaVCziraVYXcJqw8YuaQUs23raDDoHE8PWq23RifpmY8NsOmbtFYjHQ/
BD4BhY2A0mXCoFeh7SfdbUPuP+gIfcZuRhWZLkgPCrfiJq4wGbXUfibyPsXCH6Dr6FSHlCldiBQX
xPJRbfzbvqV9Ya70mzKsPxiY2MCY1dogMGaY71qlryVWftP58NNvdkdbbc7xkw0XTsYegloymG7o
U4OT7Vs73ML62JiBf4BEtwc5ss19Dt9zGk1uxcZz0qJDbo93MZdto4xfaqmt1BkQgVUnlFvn6xqK
Pc7g66qr3rKgv2QJgb3hrQ2v8oZDxHgTVuadWS2DheC5MMLDNKZurxzN7qHAg9hV0yFSkRkXvA2s
sWY0VpPdbqXZvs5Dd6hbOAX5OeFCRP3nmeVVBUoyzm6hYBEKxXXqWRYNksG4ixMM2g0XsrKYr0zi
giU1dWZC2UEcMROwbQH4IyFht2FJzFR3kwEbQWWzIV1OdcmWawxoIv+pp0BAg+kTOzgbij73Miq8
bdzSRfRZtSSPRhuChSfGYltDBtFy3CUjMluPkVtXrG0VavuJbKMCdG7V0WBh4oRjhCWpU1i7UXQ8
Y9jpImgENiE4/bEInJOdVDu1NTZFC6Zeu291x60V4VUVuDJ2k02SnQ0AFbJvX3I25IOquKkZ7cux
2lUjdsF0Jg9YvAzzUnQabscMFWjSqEUqMNy0/hFeyKbHoBkB69OwxU70DE/kl2cDSpl9ZDN/9juc
dg7B0ZD+JNuF98k67ROl8Rg1LKLFtWGD3+q+wjHz+nIhI2IJmVjzWXDqhwYibEpxR21WK2WiC4Es
mOysjQVSw2SLlTTTKbKPkyBfTLivS1TPwjESxp9NZD4JUXtmdDfACsrYDDdTvxaDf03prIdZ181A
G2ba50BzdB0DHuQ9zOcLKfdZRTYl/IfqkDJNBrSm6PwBEG9OAE8VlI9Sey6yZFsiZ5hAA/0K4NA3
c0DoUIJ728q8RgteUuURuvRq8OdV2pfumICL5dBiPKQhz2VEhL0a0m1Qf6pOx/KvHvf5Mv9gJ43M
bGskjFCwqE27PHST2Ko9rLqOW2gQ3RWttWsH+TgD2tByzc105xLq/j6NDyktGdD3dq067i19oufC
2KhN+VD4bFyKzo3gO3SmuNYkpU3ZbQHXNIqGG5gemVsmziYcP2RbuDZva9/qN1B6PXwtfMJNcVaZ
ynTiqSIc12LmFKA6jdzBO1t3jFciDQ8dJW0V8Uy/4eWZePNXXDeQOS3SZSFm58TnVjpwYrJ6AqBs
ibBkKcOb1misHSzaftRyis5aY6nboDHC2xK91Mx4Vha0iAYrRjqj1wPpYs9Gbs3gqtloVe2Vinob
5eO5zpSVjCKe/tbNTOpiwEH9kwcN6dAnz40a6QdPINPAX3gNbRgxv+wzjT99/fd95nKLtjU8+8wy
5Eb+c5fGsk+7IHWB3IhRGVmA/zhooFRSOE+OyUAkXQBS3wcNVUeP5AQm7d953n9r0MDNw234p2b5
nx+7vSw8f2BHBF0XBGki1N0AtTK987NtxO6tGmYuA3BJnhaHMIo+CUpSODYdTOOGnRA5t8eRFLW5
so3MpYO7ZW3SLFfgjSJPVXFu5Rvn9yw5mPll+RaXKUfn2Pol1Uq4b1larGPW9TrdcPmFP1DKUzW4
me3CH2iKc1R9k3fcs3r+DWObSNQpkkqrii54KHDWC7AbXGnKQx9c2hsBUciCIgdBmtD3m5MfqNR+
IS3LNtLYWAA9d7hZtGnT1dQrkHFkTTiYg9d9xQMdLzQuQJBB6MTSm9S31meRPy0fYNavKRBy/WTQ
8oJcGq5yFCKOt/aqobXkzW4fatCU3TzgLDgGGghW1RWW16ucFe6n1CErSxsLdDhihM99s6vmtfql
Mf6nr+ZzanpJ7tHbx1VxcDv0WL6PctW37oe2n6/Ne5ABtGvdVhM/79X8IcZb4AFABxzVU64Ul4vG
/XCnfQLCvYsPyaZ+SLDQYCOHZIevctveHAhWi3Xhaux1KUVZ9bfDXbVhY+wmb6GygR7VTGz8Vkdw
zc0BgnRT3y7OwtGjh5yFYAXyGanTHZkmHzgqOenWLV2KC7JPboXGBRMzhVN9tEElWIXXko5Ckufv
w65eOsFbda3qe9/z18pwkN1J3k0H2W5hcNBZNz9XX4uDWz1FzTp408Gicg1aE3EYjgV1d+qB9P1U
bwjfO8amq3g/uvG0Uaj75mpIIFlfwxIXr+D84v20jSXP+PJr7I9CPdQOBID8unwpnKf2er6yQ0Sb
q+JsLwVZ+pKDVkY8l5v5rN/ShVhixFwzVILKQKkjzp9w9w9dJuqFRMBSPfOYuCsQQQr5rlX7MTcn
1YGssaUhDgQK9X3r8k6pt/Gw4U1i+m5DAVKy4vZnPtFDV1ZedkOFe30A+RSwaA1XGFGUaIU75Xow
uJNZO3hbZr6riU3YN62H33WFu2YbrSFHdvoH9VgBD5MEsJne+8PJXPAk9UMTEOmn1GutEsH/mHjR
hnXbnE15jPNdRwJnJzFxETyd17z3QzdrdpOzvxrApDQ74ubmF9OlPPSjixrIMlKuv1HNpZ9Lyttc
lgYez5RJr2h3g5PTpTPM33c8Wc9W7dHnB+pxqXBy25Wl03ml54/6K+baxONQVypsrB8pH1+x3vOi
3YCyEa7Sb1ANy01yfFdPWL5WI1Vb401X3Iz1pXvF17O2aTjzmhet8JI1u1n+BqD+FWBI8hJ4bzNw
kXfhs/Je39Xhqlrrx4JnNN3UrGfjPb9PDrOFlBtm9JgwBsfVmJN/RifeqzVFV2q7fUrpp2TEHsVB
Cy656bhAYxFt/cUKGwHvQHnE4AMvZXTrj46rwfJaQcVdp8VjkF/US9NusfqAcRs9fiGsfouAFDdX
rDb0G+tOUbmWrQk3Dt3a3qKRD6Gnbuo3uY1Y6aO670VzYwHBd9zy1jbuu+AM0V5+8SpU96XYgps9
i014C0udxTOlmVvFa0mNk35CnYxAh3wqZKo/I1aIvvKhGq5he1b+ZgDyaC92dKnV1VySmug38jZc
Apx4kN1sPRWwNUAJAPTUvN468Jn18/WMOZe/0ZqnkcK0+i50m2JjkHMnIx18aDzo3YUffVOc8qT0
UuYLR1m1s5sUoFsm8Covir/qLz2xDRgqtKF2cJlryMDzw3LhFMe8vJ6Tpz44eeA3xoONdLzy3XAz
77AlHiyt8rThceh0b1xatG+jZ9iUCtn4xXkygvwqNvqHSXXY8nShcWXvGpqwHdNCFrgRARQbgwI6
XKnk68bcpj3VXldUhbJ+8fPbrLv4/UOmRc/5gFahrMy97YbUPfnSuTY34EioACVFhKkg8B8ticJA
V3cKdMfngUXWK4tcCUuDC/gbpbNr3IR0qVb/x915Lbduptv2ieBCDrdEIJgpSqLCDUoSJeSc8fRn
sPd2tdfqXX3Kty6rV3fbpkRSxI8vzDkm5B8MU226uFPybAQHXT1qTeYZ3bjSvqyJFubYKT9wNyoD
uED9XCUq5HCXwW/LOmDp7bn4Cd9zRGzLp/ijjN9GfxbBcTCF0wCT8ZkJFsBDj3XBC1pBXAOkPeJn
cUyaA3J0q+Q5z2l7rZ8IOTU2XFA2+vylqbcBNFrvp16HAd8CDhthGRCmtaB89x1X9inf1TL7RM2B
+DQRGfcTvEnwhTnStyLn0odhejVSbZEOj/ACMzIQDdHsAvIJt1wwip1Hhxil5ddEShrJZLeWk3ML
18AA1SeQdORDCgk4hQbvTikIiCs+6Sq8aNviVBnP4V7uV+0r0FwWjfK4A54tky7J0G9oL+lerg6u
wDljnpLRoSNnp5ULP+no1s9L7bJsFO40vTct0vx08Fv1kTjwB41pvim/R7f3FKbPz1z9FG8CyR3L
7JimAyBJnxz2GPdmiPBzRlNxhUfAz2ZHOpqkrPIuzXAekRbbcYyJd3WHrkGAuo4vHBDPqo4z6me8
JWhCrF2eOeThLANdCB2hDigxsUft3DaHnlb6XaJlXU+Lc8fiJI5wjA9Q6XQET/AiVlil+rdR/DYJ
SKQOYe/AyFF1mQpU0b5/aM7ildNHpX3flSKQnVW5rR4RmdYAMcrZyZmZcItaRM0ZDH+S7rCom8Sy
1ao3d2T3mLlAz3aG+aWU4skwLqbpBkNlL3EBv/uANUMSzjONBh4xnM+Emx7lD0UQ7JYqQSfGlgzV
KufOxa/G+ErOTEXMHxhUIpwLi0NThuRjW/VpCNZLsAvkxxRQ8HcIaOh9nNZF/cJbAXZ6ntYm40zu
HCiejNhpsgcI5ndFaGTn+1A6q9VgR+OH8gPLf0UgC/Rk/MUlZgM8X6Y9QkC+StnLTPbHKl08c/Zm
9VsQXkLTN00kZix09UusXmvxiMsjhsijQRay9Z7QYxctK5MjkOcqmK+WGbUgvemtDZhDea5EEkVs
mZ/eoFxdNaTIQE8Ee82Q0p4J2+WYZCXDRaigKbc5gwzF0ZD+lNEJL1piuGSKEKa1L3DLCOQQupW0
E7iWxiNZKz8txyuD4qlbMzpONiZJkadOAu6DOzRCe8Z9nmzUqoTe9KQq+9gATsHEHPEcqR67TgQp
waRBvyBg4Qs/Odu78iaZDgq7/sTTV14rOKDzo7gX1oy0wBM9phuUbLjrik/65jC7MogJoAghNF1J
YVvZRWqti20g2B+E10A2PmmG3ZuntLelLcdpK7va6D/W4hfu275yevFLNN7T6WeIKHaZcSfe0nqT
eoDr6aYp6iR1D2f6AC9L2ySH3ABUTtBXknJTQX5mlqe7CAycRvUdW5vwFlFLQca4AuqKKIvfIxHf
TXRQuQ2S8idRCFVHrfWQ5cX4/0Sfrdp0hd0EPp0iu/pEgaAi3zrK5xZL54c4rikPiAYYDOit9wsW
LYaNIJIX9ThvSKf9ijV3YNTD3QGz6BHzj/nFTbc7qnuVUN2SrLRl1cgze+Vz+Jl+AtHgCwyYsYcq
uFYPAyC7u0seoTBvq2yTOSwdKBQCDb0d08ENNfiCiQZ1ApN+wcaDCgma/gGS8087PkI9WMfmegFm
UD0u5UtgAJ4891/pHg4pf1VXugQaIORaXqAzwOGkQQlQmj/T5ALdL+W9zvALJAiOAJ4rHkeWi1+d
9DhGT8EH2+aaJ5hvevKoAc6cpbcU0k/03b8Im2Q7eMojVfsAdgazfrUmN73Q9/3sJHeRFWKS0/jA
GFR5ksl7D9fDsZUIQ7VcXkXT7hkwrNSO8IyGiJl3ZblHtUI3IRdyEVi5H/LwzeCnXKvRmeErMB+y
GPXBQ2APJVXmTr7lbMZLHyk/H4xSshfA9kR0Vy/cyIvQH4ChJKxJWZ1sku+Ru3+5NXqu+8BOkFOa
92z3jNbTXFUP7WkQ3VBYtwbDVhT7YCfAaUOPcTraiOTcJxrly0aHDApJ5X4HcJUzLLaecnfGXEDq
JotqdfokuWEUn4zyECeP6GtZ+4fqexSfRdBsoN74op9KU2qcpfTy5CFtKPOBFQLNpimacQCwcbIJ
7m6IHsIlDWk7dMHLJHuW2UN1CLOV9sh+O2/3tCYgxAOOdgMxh22+pyC3aifI0JaS6+1KLb+NdtUx
nBSVU8SgrRj8bCB6aqWln8INgky/C50Fnmf2yryLzgikS8ubFO/S5ZMpLh6+ZT4ZZMsGVBYj73Du
aLYovsWQgfB0iBy9Eb4Fr2wuVehk8bGrN1bsWryQndk8dc2tHtZz5+bnnOGztyD6eAmag9V6ccfK
e0suAS2BCsc13gsxVIurhZFBDfZXIdc3MREXvEhWpLsyTPHTb0hC39d8QvtNjjJP3yNflYpt/9ZE
XlH4yWc8YDihCiXw4WIm/I7d/CDU66xyMtCJHKy+BKlsVaF5OEU9DumbZWzRc9ZQ1iQ7DO34vYu9
4bNrd4Mvg0rk+1bEeRLOrcJSckLFUT4whLuMPnOqJJga99RsdZV0HxO997QGiRxOA1PZnajbzXxJ
eUM0QIDY0Oqt/snnDU2HkKxZ4ul++spcYQg9pgoK1ybEIvYMpGpgC1l1HKTLAeszZsL7V+mL4ufd
5hb5gsSyABCG13zLgSO+MEl9AVxkddpKkveNAnruJzEIOTzP+Y7TK/PLFuCG0x2L8In3G48Lk4C2
4thywzcy0h6aQ7LVTe8fPJHDyCYj87MU9leypP/31T9Jo8zVfnH//ufj/5zImX9YyAhVRlbQMlT5
L6t/JnLk56H3t0yUjRKBeL9O5IBugJeFQvm7ScDSNIOpIeM4AOHq3zMJ3EUEvw7kfn3qxm97M4td
OUrHePJbSjZVi09VCNAstYyZNfB4EFj9ymLvlZSFwgJIMJzbq6UCnKgSdyR+OjNCTKlDGrkCg51I
br3W5FNZtyuhm9HhsIkwqsehpczjmaCbjynu9OnSdPJX0RiEeRIMrFbklVoPpBNgGjVuJfqvvGHU
ZABspJS5Kar4E3XoDepJ4CYfgg5vF28ZaA3HZXiV5OWhnkNaASgyRusbIys5o3I7a1w3Iqq58Yi+
YL+wnilV80cOZmq/htpcFsZrmvsDnYdYK/t81k9wxSk4KeNhajXRZ9tPX/h/+w32Ssm1Ak5BJaXW
I9BFGA3iNvtzb4IbRS1QFU/3tqeuIRnC/EgR2S2j4COueCEn+VYopGAKcCKFeNlbZYtEvv2ypE9d
oIK8K3S6XHZbDRxYZZ7arN8XCiZ/BKritR8sF6zYJgRZy6kTqY6SdK7Sd9ihZg8g/zGPNpJFa0wJ
YiAOSIfM1YOJpPWKkFcZ5SLll8n6JRupSwrxTWpH3AQTUviZbUG1TvQRYxLlKPn2Suqa46MyB7sM
ml/EIyeJ+qlO9sq4PJf6cJVi6zx3gqfJNcfffRtD6nLROUvPEKG1gp3eC+8G0eE50XWlUHxPEZAk
VXyr6oK7Te/kIvjEyWQrRXpppDJxSBBaZJ4l8YtErtboqyrTD1UBtU2I0S1oyXjMrfHUDfraYo0V
sU0apojQz5Z9CG0A8xQCljcBaSMqsUBle6gsYQXTyZtn00uLSxFnd7ruQN05Upqzm92knIFRSkvO
9CwX4y2MW9zv7jiQ7gRstOKmH4kBrMcJyX8MYSFKGePF7XAWo9FR8uZUIa3sGc4pZnNhvYS4ndGi
rB9qQ+COBGxykE7EEHr4Sf+FbxBS6VuIrG+pns9SWX1VXbhVk4YFrnSWiYQezfEGwv0RwS7aQPJk
WfXhbZhPY4gbJcFRMeRnQ0Xhon9IyXgYexR6LJ2xwWGLxECPNxXght5+DcT8aSJtRP9jFAjrVaZf
UFtm84zdoanoQGo/ajGqMeRMlOpLkeMvJRJY6S0KkZL9tVPUhyZllpNYDcbIgPstghrMRJUZXqzu
grqRsvY1mgaqSkJEcEwMUr9Wx6tSf5tsMUuQ9PpwDq183SjMUgpiR3o6LGtSvATcMyp37IGVXScP
U8gPLvPpS0DmV9fWU9VSaVkzm0QFRJ7FLwMBYbZCQOSGdQsGBwNKkL3rdb8dSxkZIVCaMoqfwoKx
e5DdHZpS5tYafI5FgQQDvjff5jEGqGTZKlLqGYvhDZ0ALxEx5KCupiQ8y1JtRwC3ioWPNYb2n7Zn
CVv27AS6RXWmIPBkICV2VNYQtLCaj+yUc66MRJtfZUUilqYUnUEq35qZO/jYdsA1QlTN7YcuDpBC
Eqb25KApTIO5stOh3Ct195YySJItwZHvEysyjBuLuEM746AQ02wv1NXDDPYlKu+B44gJk5hhyXwV
u2WhmUO41PA03FGUr0perEWLHKApYPyJmKHbtMbgz9rsKxWiweW9KcOvFFljbTLOKCB4GlDYchoF
Pgzzkv+TlTNgOJApG2ijLeQq5v9HOWPw7/5aAfwfj/+zAkDoYlq4OsHvYS/8q3LG0P7gFq7rksJP
B5X1V+XM3WNw52QpMrk6uAn+opzhH92thYah0SVqf7cC+JeH4K8rud+e+u/iPzxYbZUnYuKbz51T
H+MVoyTmYuQZcI9jrTL4wbl8ZhbYI1h5HGSbWWh1Lo8w5DT9SySwKCCkDE4bDfKeov6BYvfF4nTx
8YWR9/VjPEawXPfSl/oQbUwgrKCV2qN6KPbTv6jjfug3wyq+FBhzj+ZVPCDHcMTvZYVbaH1m+1M9
In3XbSg2joS2xE0fwm393ZX+2J/0/BMTuRhumnprsBxAlGwrD8MKrVu96h6V/ewGa0Wx39m9M//3
jWP3IlzK55HujhTCbz1ZQ+64S7d9RVsz568eLUSBiqfsIW/DEPWK+38eafGy0z1YCcUD6d+IPZ6t
T41AxVX+zrMjGJK3R3VZZM6H4lSddJIipVeCnu5iZ5i0SguaGdZ4/J2qq4Zp7fR554GSJUlbiBWb
4DlGmJVrSS4HuTV860A29XNSY2v7mtMzrw0SVUdEawXQPbHDPS0DoOAtTcOKGYavb9jqiMPGuITr
5Qg4DCYwA3LeGnf+ErVLNDmYkTbMEoqF1iLZVZfqOOBHumoPgU+49saAQr4Trn3ozLfqc9hZrr63
3uv9nUO6Y0Kk/Cw/smdtOWtv4lN6Gl/GnZG7+EZThjmMsejG4R5BipVgDWGRcOvFQfvZYZIGQD9V
z8FRrVzoptzWexyig4soWYwR6xA5tk4e1NaW0rOSXlF3F0vuiRQHMNv4TS17ldz4eJOwN3tPUN9n
q+GHyUZBC3NDmZIwjwbT+Nn4OlVoszM3wuUOM88s8xFl9vChBeU2sxExpSgGIZ6aQAgTs3bMFFFF
/xar9MW+gbYEa+ABIMSuPhWH4Y0BPz18i98QjeGHTNAWN1lpQ1/d07UaV/5H+g/WG1rSvTdBgGwB
F5ExSf13JQOBr7+fmv/x+D9PTf2P/2EOygj9/rRk6X+QEqffQYd4oXB0/7Vf0sjKQCJK6Czn6N2K
/W8FgwKjhMxJEziigSjibykY7qHov/RLv7/k3/olLdM7kg3l3C/hnw/LVzZJL6I27xTGAPQbb/l4
DY2dMqrRvkWRuoZC9j711vAUBab+tOTRPsYMvF+UIMJBO97jehSGXnl2stS5EbdTLCDj7627c6Bs
o0hE51qOs9NMQkbB0LTty1CHndvoJGHnfXHKEhyZcuugm6UIF4mp0k+h8UGu6yrSzY3SnLXkWAEm
M9R005tsRxu8wAFFfkgOM65po877VaHiiGBrP9aK26Exq5biu7uHH1ojbg/wZhmnoXaeTShpMJWF
UrFLhUriroROo0f6alZqox3o72NBq2jRpsWThNnRxxZjJymrVuZzSqv5UUKKXpWxaqnwywYOhjVA
GdpnNkQPLTaLCM7qgN7PgF1hBdORFPTtPfU2rX+KKT0lOtlZ3TFg3jJj5eoKoGjqUwmGLYQRlQoA
WofygyBJ/sbUuQEBT8uk+ESmbJU7i3lmNxC2kV3Py8Uslgg4C6hTlhYWs8GQ47zIAhsSFIMxyIqy
7MlG5/MzjVZzcPo8yRmCgS4POfOMTcXJXVf9rZGFc1iyjtHN+kkXptL5R89SLPTBVCwUFrqpc5X+
N3WTcr/Cfpul/P74P88E6w8RbqguyfAZTQYnXHt/Hg0YOXGtw0vjB1vqL+omgAs6sCHTxCvxv5qo
P88G7Q++lY6PwtT1O6fob5HUQJ/+djbg1vzLU+c94J//Rdw0hWaGMF3p/BjaGWa3N96gszpEZ1rJ
dd9yOWikU7FLmDvxU1rwbmc16krI36PxHrGmjKp5PyPn0EiVEdhbaNL4kg2C39fSDrkAIxhtmw3a
YzzNjiBGa0WMV/UsrmXczJ1KWo3ckQWa6vVDHSjHUekIA8h9o0fbOnYysxBM5LJIXVRT25kJYTo6
/PjYZLRb6TuxDvvVEsSvxiJeZJCCDma7xzhUHolLQ98hkeNi1q8QNn29vvQTS3myOhK1voYLU+ql
PhiBsNeKYlOxth96faXel5u15aQh92126nBRV4xx3vtEsI1Su6rNe0iwq26wCEVLrJJckiZu0Udb
OVbg1QvrZdyrNDkSgq86g+ICbn5JgdL37XqUOHGhN62aCmar/hES5DUljZt2lGNq5PUMIkY8UqnQ
PUWheZkn8RQV6rKSoLY0gXRBywsiR9wO+XITepZji4ABU2lquw9IAJqzcqPHUW231UeYhg48nocm
DN3OWNAmUycgWcE0Abfoex60gUVnMuMZz+qjaCwkq+EgldrBbdNxg3P1sbgLTrtyYIWUw/WpKaRJ
NCO7p1R3sXR3/efPllxd6vtAbSICpmZBdd8Gqlu17sm3Y+gbx4Ir18VPNt2SpVrXavKSTpVPZhh4
5nKbZkSlkUHCm+cwdWSpWBDVAxACMWmvE0Ax3qSQl9gxkAcDmfKEepnbhIWLkdgxWYHYj37woFXz
S7ewQiCPrzEFtzQlnKMV29ACEy7qHLaaZqKuWsiaDCo9WY1wyvIhskhUmWKkXAhLICJhaGbpgN2l
JIRaHw8VYXEKxANY17bMGZzUyw82QhQgCIWtrP0CackybKsHiNoXLSDWWGbRqmTFm6YvG61mLGVa
+9bsj/nYczPqDQfUJyofPhZlHh4kvarIi1IB8FeuEMYbqTfXFQu/Yfi0zMTuquxQElzIh5ONRywz
9xp2IZ+lpTD2QVHZgDnbQNtJyM8tsdljCGJGwP8pBDQAI3k+XTFeOmMkTxDLtYCQvRTSayxxdyzS
nvmegnSekVHU6sjdsAoyXkFCQkwe+idRCW3ufHa6QAxWKCaFlj5F/NQaAOfFhABB0M4CXZAyXTPt
q6phEw0Sk79XC5WJ/FBM4EKH6LUaAEqIEbZRBdSfnBS6MwbBcVaRKOONjKCIF7rhLRMKkGnZlYNu
GxMxmqwZAwMM6Bx44Tx+k52ujh3rCFJdCsTXEFwAOfZnIyblSNL/ydCg+0yekDVR1gEHwd/87z4a
FLq/Ewf+8/H/vodRiZIaYJAZxw/5VaGL/wa5Lf7Af6lwf9kHiKBJNcpsFbYAj/trfQsZgapX/V9Q
wd+qbwGG/34P++WpY0v89R4WU3MuspmKfvIG6vOY3PrFRclS5R7i2WnPHwtEk4iEJKDZHoYC+C8X
RBsToUyqzW3hCP8dbB7RT8dmsziLI/FtaO6foGioRMFhjTEZFwLB3TK01dheK7bSunOy6TJP3hKs
JiabEsnSUbcep8zTIGajSiDa8Tpk7M1X6Gfrhf3bOjsD92c4HBuvpLNM4rlq/TzGfXAcXWv2FvEc
NQ/dPiMqB+QGA/aIYAyKvIu5bmvWpo7wJZPRxl1hYsbdbqoNXkLhy7CeZ4F0I2hdKyIy2SfoP0m0
xhyQbbKN+YNc6+cdpUp1w5hcEaW95uVmN1SdWXzPOsv0n+4p9mUWitS12PhXxXm+thyJ7baRntRv
a6d/kKcVaE/mNd5V+T4PXitHRdNj6+81pFIai8f2XTZesuVHV3ZCuB/Pcvahla4uevINnmUYQyg5
BClWm5WgrHFyw3RYMaE+hxfekfaDyaXGCYO70kwvqYBB7sIoEiYeKVyAcb5ylKgQ9pSVuq8wDDT2
fBHfEf+yhw5ZOh+qrcTgdVkzUJZrHx328iBZZ+x+uPyLs24ieeUdoIwGNWCTVs5ORGZxDse1cCTn
juC+ic1x7H3xJmNkDmIOt40Frbqx69zvr/wxH8tqnfuqKx7Uj1FZE1vKF9BTlJMuzB2fDxL0aWQL
p+kmEyPn5K7AbHvVvSFx0rZF4Nf5Rhy+2Ek782W5Vf1DAsWJSIJxbz6zVF9uXeFF+prwq0F2JfGS
9F6CQpjXe+5AKHX0Q07zZFLPkJvz0Ia4rVeUZS0WnlvJcc7MYCddZFRuDDdQn+SbNbFv6plixbKI
ajhO4qrJXwdStJWEOQ5JKlC6kUjgQmpRMSROXz0Xwg6pXXrgSaC3ZTETk8vL8Jipv5ePm8RcNZ+Y
ZE9hv60jxNC+Vl6V9dKsGpyteMX61zJ4HtINgzYDLQRbJTvyWG8HCIi++R1+p/zVfQ7FBpHl4EOr
JDh+eKg++2ndMrdm9XIop20sMJKzA/VcmJ78thgkk4Ok3/D3Ctqp2zLcihfTibk03rGcxcm6+Kwl
TxU2ZF5ln4363sHDlD6CJ6gGvfwYr2PEWdw0zsg3kVmHAepTe7kqNpwH+IA0o7vhojCBF21G1WyI
SkLqitW8geWOSGk61t5EKBIRRooLdqkCfA9wjwQwW3GpntH82KYnPpUOyWMPZrCOGYgHm+U9lI/9
uURH6sYFqYwrEv+MqxZ6/blpILTz+37i2997StORCodyYlLW5bju0Ns328JFPHQYHykt/BSWky3u
WHkeqrUfnoSzwVuCsUZYJYdJPU4s5bTRFjpHGRDC2DVMjXylFhsT5aYXIMX7jB+pgrtnmSiU7XIn
YfiafOsTv+8Ibh5dUimN7kDmE0EJLOVIl6e7TvEsnNXQCakSm8KGjswVT4ahF15zoPnK5FOQ5OjQ
Zx/7TvG6SKsxeWQARULZpTKdxdil5/Amcv19lBssPa6YeQuK3xFNK/kl8+pNVewp9WnfhYfpJzkO
8P9ROHrhDeWa/BaDAEvMp2qXfErtXSGC3v0VwOfY2RKamPw6HY6JL/WbKHGy4MaDhwyK53eMTxuM
L+MJPn3JKXURPLflE4fDjH7rQfzEvFXIOzgiOh+dFVK2iFDDjmBPrIOudmPPiKIMcTuZenYJTdOm
/O3307W1qM5svfVh17D6Q5wGFTLe82HvtrHsoHbKyTr5Gbhj3LOVHOshZsNzEl/Re7yqX/pXHSHX
RZDnxE/wI3i2rY8VwGLHtFtYwEjMUOoViOVD/RLFxkodrtUEnxR9Pyw1F9UQ0UvSW/kUn2cq1mPR
781XA7p1YpOKmD1TeSP9OyXv2UOKHfJAqFrfeEbqIcpBoaKZjK7tEZ7pNdjOGcIPrsxPQd9r1IsI
Pifz2q+U81z4RDZZxV7bmMfyhSeWi7yfxNOsKuRKYLYUvxPuX3L9MpUe0U3YQA//4EnCvRQhR55l
C/inf5Uq/22SABP9t0nCfz7+L1WYyUoOLuT/eI9/mSRQhakWDGLlLs64F2j/BjIwelCYFjBo+M3N
fN/JMJAAHm8xUkDt8XemjIw0/68q7N8v3bxPGv4ySSgnHchbWIm+hqJyU3M4BA93Z5S1mregeNza
7YD1oG68f/5Kg8tu1elfzZ4SJxdcKqrFXLNjV98ZYHPPJ4Bz9NnX+rJfnjpu5gfp0EAl2RmID0/a
KXg3TtkmPuWWh0gT91X50vrL/GoQe0mPeFHy5wFLxjHctofyYY63lDDtstJaDDburHqVvDf7D5Nn
xgIZ3p9W2UzJgJ1N+86gxb2gFo4vw95cRwOuAnY50irpsUCc1RbbFN4ppuyJsFmeLFjFl2wnfOiO
5gpy/p2gmYvitcXBcIX7uqt3yLEseIKbKVkZT9KjeYg/yL00Mpw9beAioMM5Zj4snFVAms/sfR8i
D1+MovgsE+CVN6fh1n4IJ+WrdeWH5USrVCS7jD04+wLpRTO+g7fksU/dwivfrZfpcTxKDjWDtImw
Te/Zm9aX+tIekzcOz+jFcMWzfA6eUBmi7q3X6ka/aRQwO/EmfETatqYgilYnzkqztEXyTFYyOSf4
J1+UHTMC/B6IaTUGLggf7w15jfzalz4lEUkz/z04xrhTGn8gU12xR0R/1gFLUpg+quI6ZpVWCJ6u
7nBNyQeBfAfFac4glEaqxZUuE6bkLZ44OqQ0bqd9fxwv8nNPzM38gDpj253Y/7xMwV1JXScOt96j
AdRorT9BiW47Jw59Uk1RwyAvHyUgGRiwsJs9Zidl1zzisUFVzDK88OeTWvOBQYy5lh6y9JH7xWQP
BXMMW1J9a4BbiIzdQ68j6du5Q9DWrKzHkvnyVvqqr8bXsB/2vEM/0wY7j2d9Ym4q2h8NOA9ipG1a
XXRSryqnObXE4LHf2UMbbodd+zaZKAWAlMrc6T3RnCAtY11Zp5LXpYfoY0blXFPPhPf0dQXwE4Th
lbLVrDc5vo7cf+r4XVawTdjpRmpWGZfSD+zHVe7rk4c6v7gW1VdQE+tKRj05xyvuR9hkkB/z2MU1
6RqQTNCDBOjWsy9zPCrG3UnwGnRrOX5eBiSTVQGfcLDhnOXrpPEgxkJfdhQgakwFjPy26LA02nWF
lMIUPNb4SD8u2O4wiD3HD1BOoD4zc57d+59uXZIy6OFEHj1J2uqrLzK9mP5jjUz8aaunHqwj+GD9
FyLFKfvBgU/NCctfMV9wyszGWtxQ5VLi6vs1y767r2cTN/iAkBgKF0P8jLlGAhWZtd3Ebwb2stQZ
yIAnaWuwsV23IMIciff4Q/amK2MCJXhs5ZUhPwm5Kxv39yjEJxIqDCKAZd+F39m2eWC0wOCRoAWe
HrE22/6V9VxCmuA3b65F0mN9Rnmudivtzey9YdqSOEBqcjB+ldNXYHAFe5PkRc/StJ7IPkQK/0Z6
67w2xvuRFiLosWcfZT3aXh6cK6BsnOy7UdHd2KRPTsY5mzYJFq5mXbLzUFYkJVoS5k9feJt38lfZ
bcfMS8pddY2OKitefTW4EaYZqgoSU6fg2ABhWNxkrTOwwtP3VNN6DYROLs/xK5J7vig657srvrvB
E6M0tWJ7xKBZuplfuMOc4Y5UY9ba96wc23jCF5rzPZ5k4nESp1GRRa1E0pEpV55rZD9nhMbCk3Fj
KEXoM4XUEK8H8nIJ1XGF2NHMXcK4avbgPZM2R0OwiwZnmgC/r2SvOFjqGVFvJPjFtI0OxC7zE7pp
XX4uw8PAK/d7X8UjQnLOZ/KNNOw79LJvK8GYsEKT6sSLXcgOIXFLuymba2y+qlwcEUANTJCWdJUa
n7ZalVn4V079iaA6Y9BpegMmJHJnaIUbt8e7StolpXIu7LrqWeJl4iWLPZEeCeE2FbVM39TTP9X5
Kyj7Lj6a1m7C+XSO5lecQfdTvlPgLtjiRdjl5ZbMa+nGsUd4e4e5J3Osx123RzeUnbtDNj/8c8sl
S1I0liBgoSBaMrn67yLWO2b613Lp/3j8n+WS8QcLEtQoeMt/41fdSdeyIiJRQcOi/gp/Uf+4K2UZ
aWmyhZRV+outXGWTCwbblDXpbkVnyft3ouAknvlvS9lfXvrvSQ9RM5pGO04sZQU47JZxyet2M9XS
sSeeWA5EJBiybh3yXtFQiEwP04xOROy/lyk81yoRuUJHriOq/xHLIQkMvtoEXyCCQ7tvTS/jxiGF
2WfRJTT8IQGXUbtfkFcU3Sjg6FgYRxjyW5lI66auc4YFhuA2IU6flhNxDBggSTS+YRb4co97t1Sx
vEfJl6U0KAzD4KfpEt8K0ZSISegGMoxsA31gIuJOqldNi6Mu/oTHQSDineSMdU3vvEJAEFHS38Zs
ckEpB7Bi9aR9FfuGWxXkknv4WiaNthwuj1Px3sZfg4EjM5tRqpKDrUXGuhu1V10AOpPncvGgC/zE
sJcI1a2WeDcFES4ngCYzayfM3pYUrDsIFq2s4+A0me1B6dbjj1BDC4PdtywvyqQgcsHankuHkIZs
xmmosGVO9fxBCXHndshhWgFZ75tWTPsQtw2Ljjj/bCuTA5wp+zb/qCDxBabTE2WW9bHdgpwsRvVM
JhhmDCRygrSNq/08vjSQPmKRKK9JYWhQNR2jG5QbaE9dSaueOsD60L9KXOOa5VahSV6BYkTgxKwj
OZ4PYopXtxRmqDj6Jl/CczbOmzRG6xlVI0+l7T1yfq5KOyV2P+LlbWJhWwNJVvD2eU1fvc1zz0yt
F3Xu8QMxwGnCEr2BC2aaLJy1gJ79zulZrFdTQy8Mjx0RCWiYbTDK2kqWw31NedCw7iL87Yb1wTGN
YQO17xRUdPHzHT9WCfNPlmGpFtUnrQhhFSHtbSZxp0ayPWECiHC+dIXi3jllpBU5Rfa9WKk/oE4Y
K80fuG4JWYg2dRw+5UJm1x2joKxdS1F9jrRuH5TqJUyZ3KhKtoqL7NSTEgRKf1N3yE1pkFhOAmCD
VgNbsYUuJOsENTRXfdFh8iz96CZSehO7Bvms+qzHGZHm6HJkhfjvkCsqqj01Lt2Rd74osPAzkdTx
ieuUFxFjQpUgV4JQ16qG55/fR/cgKHeGyw7q2wG88k0sIs/IUtPv9O65z9+nEB8cwh1pknDGY14S
ictdTdaswHCu3UzoPuo62+s4M0SFuy5RGA0Ml3VbpobfyAE7HYaK/O7fheA2g6PMDZO8aWlgyTgz
8KiAIO5qqagcCwDNXEcnUI+ZU+v6wzhkt9SsHtMB/qNcQm+AlJvyq7Aof2LMwYb5IskWFgwcj3yD
rpW3s5Y6qVjvyxZfbXGsE/lhTDU84uU+bqHyG5JCmaNe5LH1zD7YNWxU9dZyzCU5jtZ7cNdplCTW
BTetjwluWc75/+PuTJYbt7Zt+ysvbh8O1EXjdkgUrElRpKoOQlJKqOsaX/8GfI+fM+0b74S7J8IR
tjNFCQKJvddea84xW+E+sLatNfVjnF4bv9pLWerJGfJcJCVV+ck0zUOijfB9aoKdECV7ZkX3Qeuk
/2i6I/gTkhgkjdw00hX+7UjnL1KlhYDyl9f/sTtav0GUkpjbaDpWj9/xKX/KElAlKBBUkH2yyf3U
SRBRMfHH6DctqNbMj/7UJCAxUiG10PNgrsM2/k+2RvFXch5djF+ve6kKfu4kyILFjKcb5k1Q+Mco
ZI5iyXTjqzKoN+HwLJUs72z823JqH2dhugZK7imBeRbm8GAQeFKL+dbqBYy11tK0Fk9BzHI39GDV
lVOgTwyiDQTcgZ139S5VdLepSDonSm7V8BmNW3+tVa0j444mC42jpKbYVR+9KaMpHCxjwZ9zTJc1
XPaZeC8w2kJBetOKeF1VPuyCqybGRzORtj6zZz1t7RCDBPtG6/ebRLgx42UC7TVdgA1CvWcEOaaa
7lTZXoSQO3Pq0wgEKOdHNbkhz0BmAERAap66BFCVTgU7AGxCR691l8Ao3FJrj82cPoj+AoBhebJq
DoDgAkJcqNUdqQbmMazhEiVxNOzlID/oiXjStPrsx7ktGOUpaS1Ykb7TqAjP9fQu54YTw+EW8+Kz
rcza5oy6yC3ITNItqu6ofwh0lB3SQB81ZrOrVLexXgDXX60ovsjhi88JJjLweRS8RNKPagETOqyu
s6/DbYtdH8gYmgTwJp0jFKk7clio8oOMV0TP1HWPj7pWgns2YrKIGFvIertDxL/NgvYsiOprkisb
SQneVORSgg5Qo3pVY5zLBu9L0ECVWagCX8JYsmgvxP/ejo0Z6Xp1ihPJg+CrbusyZUPIr8ng3/K8
eC2SclM1OCVH3MUEhLQSo7GSZakonHB60yp6VODmlhgQ9A+nmKGPZjyJ2gwaDQ92JR8M+u0BDXOz
/ir4uMYsZpYfMpfosXYz+QZm9FFaSBDguKnFQ6jeJQqAZcSAUGLFcZsqRABujKMJVZrBGinOIKAN
arVs5ggp3cfprdNDt1YLVxgXuFd71Et6unMLfUeb5MOcvaKMpqoYJRqzCf/RiXa80JOJTpW68Yxf
4qoO350qINiYLU8kR6RISKaS5nYnVU+J8FXPta1283awxJs4vHRidewjOhJ4ADqBKdOY7NF/HAus
p+UiZx0RwFXR+BJEqPFzS7/DlTtowXgywQMR1LiCzTfkqCSmCNdQUa5TsXAy86oWRyMjQTjJTwAB
PSL61mRhbTruVB8VGzQC26wQjmItb5AhfgRApTV8zCbecQm/YjTEe5+yw/yYxgVRRxuvqngmR2mU
3bgRz6NocNK8NRVxCGXUiquglV6NQdrPQbrLSpXhneoSgcoosZvdiGaB3+TnnFEFHp57rd6WR7Gn
kZi/1/C3e31agUXe13jjhRTPd3AU5Bdp8etWwn8wGcxa3ADAthSNQT8L1r/RzqEg+OsR7m+v/2OT
IqwI7YCMc3BBbv5uNfhjk+IIRzA1yhlS+cgVtWiG/9nx5pwm4Ytgl0Bh+zO/EwSxiOmNb/Z7BgKS
23+wT1GC/O0I98ulLxkOP+9Tk2p0xtAV7ca0EKZrcHPpWhYVAM8ZnatYTUvA2bNvgknMONTMzaJA
qh7TqbEjX61Rmxeo7+mmzrLGMtkcolLej6wSujRqYCcBO7Qt7TXRIgnYzMZtXwQuOUjrJFp60aFt
wGdMYOPU2BerXmPGCR1iyBGK7jD8gByRHFOO4HX6+B/6MeYUglAf2eHbJDOH51yORipctrPveeLr
dFzEvqo818Ry6aIQ7OKGTrk+1bkbo9+prGGThNq3rJVeGM07la5bZ+KppGj20w0pxl6h0NsO020P
aqyUQZfCOamC/BqHXwmLRdN9p9VVD6i8VQTBYdc6ZtfT/p5Tds8pc6uIDkmk0HLPhVuQsPtGuWuM
YIfVUronGhM+TJ8rva+PqJgfS828dUP+CZA6wxNRbMw0uedBtxWy7CEJxG1DL7bT8x8CJuRCKK6y
CtmY6aQPYkvtCvJtSDn3K6r8kOiMxyIUvvRQ2c5D316Crv0cMSHHVWQn40PQaRs9fYM5x5qN90Os
wZUx+ksM8TwLgS1b1T2uhTcl1C0SpucjtTZbESpfsoN6FGvCcSn7E0XZonN7Ddp3bJw1KNd6BsEu
5ddRqtjRrbNeZoVdYn+ahunql+8yn6iZKe6oLV6qbdKA2Rjmq6JkJ1Y9D53gOhx9jlmldZIqshaZ
fyhNuI/U/HEMk7NZqaROR5obdr9j3URoGjiq+CFpDehT7+f5obey7KsgH3vKpss8v0/pcCUWyhYV
oP2xciaqfJOgPEOfTS93zAGL1Fg6Qg/uNFaz5lDASZirdC/yJtSiuEEYiaG17h77Di1mNx0VwvT8
xf7pz1xI5ehdxvQCj7s0Mc0f3FDOtjkZDjkyjwxnT1GJVzXW1o0enkUwACK+UKGC7kAsJNUUmo+M
5MvMYBiOqHumSyL1w6VLJ6cW410raw9TyOksSUZQkMKwCZiwp+n4qmvhu5n5ng/XzYSMmmU7M4r2
bZK6nYmzhkcVvWLojNNXxpLfi7qXg07S2ZhD7H85I2BT+crMoyl3rqgwwjayvdxrXsR8YMytrYHt
aAncNRrglemDgvWjZqDUULlE2TZBXkrWh1fF/VMMT6Y1qzOK1p2cN5u+6m6KOO0JMFlSBZqvjgwE
30LnPRK9MYW9O8+mq6n0HIM5BHwJzyYL3STJvysksHloAf0qmNhGUH9DogKSAhZmbR5mrfO6rrwK
YXyvDZJZJGMjiRJgiWHYGWnrjTR/g1xcqwEDbYZLSZUB987mb1/UwYHkyjJDTh5SIdzFxILNZSCv
4p7FAv2IoTrkiQEMC+J9DMwnTxDg4OYVz5FRcB/6BtyWZX3KHZ9+c/Y3kywigqBvHPTXbmq4LV9k
8zInrzyE9shbA6cXQW6UCZgSn1hzylMByguMjRS3USrKl5rsTq1U3wiM3yn++BVYvP8DA/loonIL
EBLqoJPUmOhik/M7/ChhWqrLQ2Fge8iJiQotWgjhC28HchhGkCMim0xMidDSnW6wzgWir0SZ1xVg
Dc5FB8il74nWbrIA7WiLSqlGrXPKsqPIWcA3xlfJR3lUBN+lBrOoLl/LGreNYK4CKXetqXNGXZ8x
FVCJYhnKNJDy3ZtMRaRMb5g2ycmAZmSSgHEqJp9ev0kj+hyEeIUy9SiS6GKWkl0YEBCam55896bG
/aPxVxEvhQeiYLxoQFoWUkKTg/3A1Vcc93uFp+NNGksnCJZUN2YsQXzQ9eex4rUDeC0GXm3Yrfo0
9xBWbHLmg1LCChHteOjAv7Zu8Ltv+Stj4smZKklrT5QC1+y/NCFmbe8J0n7hNG/XmEFF/VkwIDVg
pW+mpyVoouUEMyOAivmmc8dZhL3Cqi5xfEJKAifMWz4yCerivkTSGV8Mmo1G8JjG17LbxotdPaXB
gUV6mg+TjGZPlehclTSu8OfJ+8V4UtaMRVD8yPIlMeeVujBhi5btBIBOtJmAnEjHbLqquPB08Frw
TwbxGPQhgdJMpMOEkwpEo1mwySzdjNiGk0SzE44TacR+8q3E1rFcKBgDgStzfO/MCs91y7mQkR0Q
WqvsCSPczwmpGmaAmIaTXiEgvf5QWPvzqnH+c/v7iygV++hiUrUW8sO/62BIf4O7/+31fxSH1m8A
aRFayBqKCJNM55+NFYAm8FUZSy7G/7hX/ywOJfoorEmkVS7gdy7ojyYGcgiVmlLUFL4vYlb9nxSH
sv7X4vD3X12FLy8aMHZwxf5aHA6m0BhhPIgbVa4etbk7iGzDsTbbCkxk1BqOnwJ+J2loNoFAmxt1
nCnaQiLtIofq4SEQsmrtC+VzU8eNDct+z1DCE9Pkko/sQSEUnXmqXA5TL7WFqynVt72gw3FDrqXy
FAf1j0hkCs7p0chezC58mVIJqgDO81IGTSns/R5t0Dj9EGC0xJ3GgZXTVvOxxDzxBOxUZKntdO2l
5LtraYSn/stspJuwN46D8mkoUK1KZmBmCKDA3FrM2HKYjwUkO7F45KS4lWFSjlFhJ4m1FrLipM10
OcgKilqJghgMVvdR6YPdAq2s6JTTXlinkKUsa4DmTZPFpGQbrr5SEpt7Hyucr1O6UgjZNfPiWE7T
qhC1FqqPoaxVMzgHgnaIRc6bYtGf2vpOOeCGbAsQhj0DJF8vI7Q0MHXw/3KRX+YaundSrZSCnzuq
MMVF/J6I5EIarLIbGRDXM5rj8rBL1NEt8ArLOCG0NHDD4QgHqG8CkhbDXYOB3Y/fahXeFZMKzcw3
Ql2dSdaxG3YTneY023aBQHU2wVQsw9ZqrVnRi4TzQxN9NqiJZr/ldT3JilPoNXJ3zuKX0D/Pg/9s
ZrQEym4nmsWmTKJNEylbnU484oTEUfLqeyLmyIR1pYTfERHYNfYQi/RlNULbIh177WJ188EEtK3U
CIpTwQ0Ak876E4RtcigRt8hv02R3ZnG2IJAJ/ojsn6RSmKtlz+6pKl7lI7DElsA265DWsfEzEeCW
gKaWXj6tAS06otzdBXBmSQYWLY4sQAlFDspzuZfkmzaweQRDQvFALGGR7PV82mWTxpEh30bitJXD
8EvoLTfWccoqsEeeYpy2ZiM84OBZx9Y9h1CZxfe47U8JQmxtJiAkYmzfiUhu4DcRub0Th6cpxWxC
+W7MSL/3vk+3mvzw56Q5huloPtSw1PHXjhzOku8grrwB0OMUjm861L5c/jIIC1kVenvp9dQVNEBQ
OS15/X1qvn21t0XK54gPWDT1R4rmi9GHTBgg0mvw62XoU5WkPJcQngQswalAVuxPPrPL//jb/0/e
ZZciytvmv/9L4Sz9y8zwL8up9ZfGaFIFlRgVqrgRNMbYEUZEYlmzAVXHxFMYyo9SlLmpJABq0B/M
QQWxx1tRzDTT550eybdY2wW5vlVk68LCCUTXT7/azlFV/2pZAUP/GQkIM6YoI++JOJaKnuKE0jyX
kghjNnxCQfJXBSV1k+bM3PTNf/jehqZO/70trhr/xkhML+LXxsfvb+avr/9zbyP6GaYT+CXaKzju
ft7b/iX/U371EtPRYC5NC3FJVvqVvCBJ9PhFXTFkrlT5R7156e/spWVH/39XzVnj121t5FkXzJQA
gQArGVmUIJez59bI7MX3WqEFJhBx3VgWmXxsCFKytorwlbjzauVPC/+obV/iAjESnWeivnq6ED0a
pkYpDrnJ51h15bo4CrWBaKJlrQVKHVVX/mnznVpH5ym2ntUGOV45kpIrn6a62TUxuhcayD0j5aAO
naQyULWpoHSRF+nKgE6byWs+b/NZdfS5dscp3TQmWUG+SUGcgjdGoa7I3ybqXPAvgmChl0odGiYc
sqNbHyJGJn9sZXFCqvz5SMbfSUoRqpRl/TAN+j3SgMolgnqogHRnkI3leWeEyiYf6qtvUmKLgT5s
swHFdR0zrJXCl0LFzeCjKW5iNxgf4kUqUx8qtGThTWlv9LejZEChW7cveVn8iPJ4HdFylkhmLyUG
u6HKv4VdpAvPnWR49QAmtKZBnluN0wKQy2px72NjHgcJE3G3tkoOhXFs7oU2lWk5GOMa6/spzqUX
sak3fsPIFdqxbsz7eDDtAE2Qhfu51W5ZVByG5BqyHfsxUE8dMDEQ3SafsA8CaFi2bxPtTfBRsqkX
YeCFuckyU5xop9uBbpArQQd7kLciomPKA4MurUm5YPgE4VI+RJQRCudZNfsRUFzgdt5oc/DqQ90y
uvy7ma7FUDH+VHY1pYlpvffoIqjhgOlSuFDAyH38MFPQpBQ2MQUODom4QrLemPUKxNFzU7D9cKri
1OWa9Ikw/SiDtUqF8WXuotf/3CWMySKFKcUCPVyUMCKt2f+fWhlQwa9L2P/y+j+WMDAxogLUgFg6
hQAr8acljL+iYyxSmgNgYLz5S++WRc+00NcAmKGmp6j+szzn/PCT0ewfyW/kv44YlyunTawYDO90
RVvgCz+3biUi10jnNsnzXL0lu+F66zfWM4xrB+jVCqCRl53743Tr1vtu/9NN+182cZbQZZv+G73m
z9sucQN+/uGBHqptW1rxBqzToUfZKJWVnV7QTc85HhRBsJGAqJ7stS4CR4SglVcADdNzYd2Lz/xX
I4hMc5BKLuJa8SH41s4JhBOA+nReIEaKEMjcufYQ5qLQgQBPJAFe1P1w7NABP7SP1a5/JNZopbll
pDvaHqUvM9V5DwrGZ6eH4oU4NwNkOUK4pxU2rtRpQ06p9Yx0V6gdUXyoje0L63kNPMxW+3tA1wsp
zQAwH03LBThO49Je2EsbykkHoKWNwcCziCnH/gU71l5i4F3Na4mZWbW7G/tDjy6uPuQX0Zkc61P1
/LtyU7awT3XnqTzEuJZd29/JTgGhdNO8F0/U8zvQ1dbyQzZ8+818SBz0ohcLxXIsr+X1ftgDrHfT
C/dsJW1Ct98zGoxtSH8rY5V9iw/x2nesg2mgWhTshV9ebL53LNgvqK+dfBcizn2glWSX68KdEBnG
ngFU1rJlaCvt+h5uKJRs4W10VBf3GSIRhngOrfVVelE9wW324e4H6UMOJIY1ipYNSQcr0hnW6S73
ut2P3BtW+jMhE6v0BmioXlXfvPfhRffoUjyNbvuSobM9JKcbF1LY/GLqyg0SWw02BaaNx+5arYVr
ahP9hXIVcWazOkcOAYQbWcFYFT8mbxk5AdBrnzob5j3vCcke9MRHyO4Q+px+R6T9Ky72wpOACq6m
E34Qp8IDv/qg/29reN4Ayngf03uySe3sTbHf5B387i1XpG/9LWttDrnoc14zk1sL3NzEAfP8Hq5v
1+hAlitkptBGWHWSnf7QOPSnSeDAHSB7QAImW3fyg4q+K3R0TznXWw2B1hpO/uAp+1BY+zagtot5
WX4HJEU6d1tfQQ2kz+NanrJTPO0t30he6wB/P0NpXfvbr2DruyWmyjUnOzd+7DeRFxASEDywTcdu
SL6YnXj9ft5EjrSKNgpzvu1y17gDvPV3EX45NuZVcqVFKt2E1WiXLdDVDR+dtX7t1r2b8C53z1Cj
HK59cBa49KLyxnRzxjNHg88znNf49Czcw+vz54Ht56P3gvVkv+or6Vo647qzzZfLVnzKnGvPI0ER
BAL/xECY61yhEbpl62cJ9e3rIu1u9+P62buekUJAQ57WbywKiyEBZS4fLQD36voc7Nwn0cD9tfId
wV3yRtqLtXgtVO+JZOxdegcmbr+IDnrne+x+zVfdVmPHv7Ufn+mKeC0JkbNwDLazp9v9hmEu/Qk7
AnKP+/0cn+EjqK8jhKXkIBwrG9ZVc7VcaQW59weM+2125A5odFdXcJ33xkl8bDfQe23YV6dlvALK
P9nJX+aXsh8/yg+MZE+NfSEV1qNa8eh4Uyo59P/PAwRZh/iOh3zLLD+8qARhJJ7ChfzI7uCW7GCT
OLGLFREaFrYu40RNtNhGDY8AlCd4yJK0thx19UpXkWAU8Itf4V7d5He5WdfH9ijeok/6Cy62uOlD
3lSu3K8Kfm2GaOvc1rFiLT/xqNv61nxtZLd89FFE7RidzRKfkcSZb+KxfmwY3IHl38/PyZEoDYs3
llAIOIVxactkt1gYE/DJ+avBDbx6z/1JUH3YGQJ5ax1tCWA7hefmmPPwjgfLnY7ledwIDv4E/cJf
2dkRoJ5wKo70GKI3Hvp+z0aww/IhOrSRDwLXyQpPQvQP88dwKT9oKk/oOtfhY7Pcp1XihK4Pv6vC
KrxJCBT56Nbmidzq2W72w3P44K+tDbsAmm3lQubCWt6ZHmDQHW/2Ntn1P7q3zFM2xEBcs3I/UWUz
uBxt42zQYwIxqHsMltzoIXiIdqk9PmLfIEAMKhlzO6KQwWGvSAaMNsm+fOyO2YbeBdxJ13xXNtVu
OrXNYl/RXDSah3xLcvfG/FLBXD9wF/1tfG7ulXbqkMnv8h+lS0H84Aur4W5s0Ivs1Yt/kScPdwcY
NJukjh0okZN4Ue3GFrfCml3nA8oZcAgeINQFpi2+pE/aEWI3DVr5VRY2n3SRyYHI31ESrjzw+l/V
qjh9gKa0VcIeuIObQV3d5g34C6wWz5HHCrH/Sle3YhUfxPXHvPoy7snvoSw9y1OxvbUXSD0r0ybd
mw0Hl+eqtqHJ2m8SDySIBcpXZJoASFdYeg/aK81x35lwEI87nM/GbX4Ejgnog+PLOt22tvgm7gpH
2lo/guflvTPYtrbCQfWWyBjhxYcMz6N7q184v5zBBiXxtk/XzY5viV0A5GO8k0/yg+qVW/ld2qgX
3rW5fqScDkn224GKP/bn+gy4G+939T2yv46PEYEWoUe9sOHIAPktesN+9LgUR/6PcaM8k5iBaxGS
pgO48tEMbKLgXovLvMbKsTVwQ1S7LuWpgMJH4AE7AO2JVX6iy/M8YWRNd8NzTr2+QoW450xBooQz
7d8xqu4lh8AQnhkBt3BKGSZuChuGO9E68iufh3BnbnlSca9/YtNxwk3M6zWHlSF0I4ePTrYbV2Ql
PEXE5JDut569dB8cNLYJy8u2+iP/j76W6L1otUQHmbYOsO5N/cpfZxcd5sByTpyInpEbwbBvpVIZ
MZZp0VXtaKaxbRbLLuKZj+EH/3YaT3UYzOwyB7//w/Q1sUXZ8iV3Zzt6756Y2yyLFTdLvUVH86ax
6ie38MQE/pThUhK2U+EuQs5T4gW7CS5t4gjsoWByF+frhVXw5nHxpG5csssBICg6IigBq/R9eKls
1omOmBbsNSw+rW2sgxsRGMQdjPRt4Z/yLVDw4n3fKVRah95JbhzktjhU3c/ONnbzOt0P7rx+f+w2
+MTXz/qWHeg7P2mewWda8ZRjT17YvmTBX6ZrLA3aSsCwLJseOBLtbTHDIJVjlVMeGHkH25Kl5Dpf
q8/uBcqycffrs4AJZDO8LB7Yb5MwRNImNjJSqBLFMpR7yFyK17/LIQ3htewqxVc17hN4DbQEZvba
CB5pSB8KvqlNTvC6OHT4eJg6YsGu10R6rXEIrhBJ8Sfv5ionEwrDDxKsA/kHduc2NudYHBawy6MW
R+56QEgQv4kNHP/oHnPC1MpPvTtzZ7vppLNvN8+BRI6NtcFdy59PXg1Y7AFdWkmEouf79h3du7ec
EdS9+sEoVt2ouI74+aL7jknKYFbkRC99tNlJ6zuyZCgFw4qgkGJVuMt6K9h35VtxHmOvW02r+2uw
1Vfvu8gm1sLOd4wFPmWXDLKH8pjZ4qHZ3jfSpT4+vPTbPdbaXb7ejdSlfAjuExexvPnPsj3YrMYr
CpBVGm4GrGp7eeVclhykBV5g82g6kiPjA9zIh2I7uPKjum2faxqEl3ZVk6LExQ7nd9NazTv509jh
YYcITyzienpMN+MTURIPMJZr1o27douecvNuHmsXJcNW3CRk2Nuhx7AVufCK4E8SP4ZHw2O2v/Nf
jZO8pWphwuokr7JreIaHPgt/1YyA8B0s9eQOvOGjraqHmB7Lg3l+zdwBKqO5Rz6PSOAa783V9BJe
6fU2l+48QrJYj1+tl2IXZ1q5uU/X8kgLljt5KShBxzWPhbJmpuK2TsPNGbatx7ifsLzjhHebuYJd
32cSDQLGrysminyijtl5OId7MbSTG/KGXbvG/9bdLCK17fIhqfD0Wx7RO9nWwpFv4REjHoacKG/a
0/Ua9vxKq/nkPxKAsYYFtUJVisR6wuGEjCLc9A4V3uw8CofUy73MRTPH28L75uTr1MON5NCjsfFD
uLSg5+qA19BjoIqDcj3fjfBR/2ipQWQ+acpOZALyIgKFXj0svRxXuwybmu6OsY5eIBDQhrbJsQST
QZ1MyZmVW4bYs5OfEJvoKI5ku9VXMrsadth37S599UdtNDHit4xX8ZKsSr78bnVEEEBVx8W67odj
NLjZI1koiGhaHfwJ4kL5Q519DCgO09EOUkWwxodV6mv9Q99Mqydt9RJ6iJXc6lyuu72x9U85Trfi
KqpbeAXDvk8uC0bTJNADu5Y3cYCSgDigPUENiUPDyJbMCwR61Yd60p3a5sDncPu+5IbjC/ZVzraP
jX/x38Kb/J2cjBeLbKt6m9+ya3UinG4/HbOH8jzdKWQ2HF+YnmPC/y5vyTW9oTeMojUjJWgMkFby
6TGEELt8gYQFpnFLGEh6/9UIWNwShRSL/+Q+kSSBGdYgUsKjIzn7p5aH/d6+/wuGd3rPvv77vyAG
L1/wMx/Pkv72+j/6ROZvoom2XaMh83v850+udjR+qioj4dP5219Jw9pvmiLjBlOUf7mx/uwTab8t
f6iYqPwMWjvyP9L48Tv+rVfzy6X/LWsgz9oq67tqI8gGGYNSea9bTpkds8Uh3SrsYqPwFIb+uhnO
vgX35qJz8oxGjCngycrgO6hGu4AwU5iTrQLmn5CvptfWnx6sSNzUlBmD+NyKiAZGDkYKRQON0pha
PIVcRIRRVn30LQtYmb9PgeRKEecRqF+zLK0bM91bltSsRC3b9XLyQx/02xhPF+xDZJ9RHWjJJtYe
M6UH0Y0cVi97cR2nEhspNlCBGRox4kwmEZdlWrf203nnx+FtYuRHqjbIyNElZ2TSrV1otuehtNhM
8cmb7WtElAnkQrr/81rIhUPXC6dI6KCi9DRt/Rx9TPGiagiLAzQrmLY8rU3A2gqc9nLlZrYMkwXM
LXQyBtVOqnBXiepHMZZYmmL01rHbWpiEAn8tNUcFHoyk44Y2lUMdmmR8sdhlvSNjclZK4Bt+/onE
zrYmyWkr4v66mFRm0xmsb6u6mvohSH4YGbbuWj2ECmRkU7zDRTgAZsR2Fm/KWXiYtMAZKvA9zMF0
+GLyuNZaC9PMQHOmVnY0k/m6eWugXZwFfS3zCcjrVHoYWpACNJZTZfAkCZFaU6jnRRNdB5/RDCKk
qJdiEoZ/ME3fGTqkYIww2ugartm89SQyH4fe83uBHBbxS9Z+SAKa4ukrjKMPQeG3ySkULUDHOnET
dWR4Y9hfVb/DGzYg+urrmbzu7qvoEqIGRKdWx0tk0bhIqwExSrQBcHjHOXWv2Y+axL8bcvItLzLs
BHWoCPM0Vmyj6un/J8R9UjL6goLxOdmVSuYwl+AeKNNXPkCkQ0uTaSSHxe13NZRImOT4S2/MQ9Di
zM0M+FgpAT7JV4Gx2CyjW1cYXprtjEolZplJM26V16hgHfeRhisddB+1uRYVaUCzxTTZ5zM0YpQI
zdodWgAGcXgFWLcRk+gOVe7aBiXhO2iLZKL3aGdzwo31Z1/6lOkCFiVTcSJ/Wu0kaKIn9oIn8cjI
vd3n5THpo4vfcb4h9m4Y1e+wASNRzcJLI0ADK4aTKe4FwkoxKKvUiGEAl7rV0WtUdl1cZ+trJgy2
m6x1Ap9HBG7VhuuxPfTAlBgumzIZlNDskAs0xRGqJc9BQETPl8pgLJugPkP0JuJBG6q12OJNSHvG
zrEdVtyLpXxKMS5PLUGAP4Y4PRSiCYkPZ18wU5hbMzttizlAx1U5ECCBPSDGhCgj8ZDZoDNgvY3k
BabhlMNjkU0Oir6VX+Pejys3KNKnIplN+z9595LZvAygqbh+YUH+m0Et89W/7l5/e/0fu5fxm4zS
XIPTvEw0fhnUGr+xB2GGkn6fcfwyrdV+01Ee4bBifPovfdIfUw7tN4TulgEZb2G7Sv9MoY6B+m+7
16+XzhTm50lD5jemFidRvtFS9Ypp08n6+dhCKkZIcW9FFBpYe0DgaRAyI90iTi8oUI1MxYeCh0mV
CTMua9cfIsAEiXHBrvzWpxLhiwSvhfLImXi0yGVPBVguuXYYNf1xkphJKAPBN6JfPktdT9O2GJEv
6ve+hagvVy4eSbca2Tx0HWKE/tzkszMVHddRwRBooXKq5ZuuD7ekLYBn0ONKNPNBaHQbzytRhLNt
qbNTTNmTap2VCan5XCj7tLAcC6hAO9AUaiLJLn2VJsVoKz2RO4qxz9kWRqWni8+IG9hLQg7lvG6X
/qBI1HHBitAGZzULPhtxmSTnnj8WHMaRkvvdw6waT+So4Joct1Nf6Kthkj7USfmOR7Zjy18oJ7nP
7DU1vxVLRnhiEnBDmIVeik962J2n5Gts5m2nFIunZZ8YyqYzCLGQepIIAq+ZjQv0LsGduqNfB+7Q
tRc8zoGn1bRiO+V5RPNhEfrsR6OTymDZrAdB8y8WVbKqA43uH2XZJ1G0u1QSLL40vnWp/Ii9bVvP
1mZU39JQsKtysSSX+zDu7dDsmcUW0PkZeEkdLDNcpL3JVihs4XY6SSl4KdCDSvCqHvdqQc8iFjZl
I5Me0G4SKeTo1xExlnVOU+4tYBG9ABTQSG/DmKNt78NqY0byyejRuVoq6P4CwxG7YdPDcCPUXAKA
E7fE4mjjxVdSVzKnJy0Bw2MqTKwqzoU9ruO0wOur18KjJCnpKVlEPWMUk03QDQ9ZbT7WuqNqMW1q
8oj1D8twrXJbWZnbIFWXksApYLmZGk2/4quIP9UFIygvon/syrQFU5Z6Q3iqKvoJHaLakkaXmu/J
ZQLGg7b6hnTeG2qqA5FJUUbYmfhUxk8G6ZUyQdaGSnZqKuCfBpFXZg+tSQCrYsZ3pUlfsrk9SrOP
O6Lxz6HwDa71rR9g+vfrDJVzaOAnq2oYImn/mZvzd4Y6WiGlotUYmA21Vw5UXFldX5D171ME7BZt
9P/L3Zktt2113faJ4EK7AZxLggQ7kZSoXjcoiZLR9z2e/h9worKt5OSr3KaSSsVlkWID7L3XWnOO
qTfJQ9zhhk+4cJr2Xhn7Y2sprhXa7OfWU1Mm20JrUGGEKRVo2l8sJu3wh4aHtBxv1XbGD3vyydLH
06D1jyFAdr1KaBJFRA4xWeRtwGnTyJb7b+8ZOIyoB2yhQVWlLPiHyTgGpC/C1dkP++XxP/cMwA2m
imZVtmQZxvBPcY/5zZDnf/4seOap9KdwlYoHHalssamwi5Fe8GvFwx/BaCD/4Zf+2z1D/ut0+reX
rnxxNaVSXXu20maz+g/cYErXhKtraMajNl9tk723gWC2Bc0TTlEIceDcqePeK5rrcr5eYy5ca76C
o+mYcUHnXNiFdylzTDzhfMXj6lt6nRPlYCegaYfSd4nbQ53vk4wbRk3NFtnquGNRHxe9sADtKdca
SlGN+60zwJ9GD0b2MMzp0tyTfSUtcTGtk/gurl2J+zavin3NQFFGGCQGsKnSQ8pdPnC3eyp4au5+
neCkHjlKdCmrQw+tzydRVmWxqAEWCT2hL7u1yFuq3myWFfY/glRXaiJu/di+8yJ5j/tjTy0EzeUY
F3Rc03i42IF9Y3RgzXENy9lFRtwkWguWH158sz6j3QX1BeTPCK/GQZo1i5t83DSzVUq3KZkQd7KP
OBHEs+beIF+q0TnxQZA1uvySBkw/slQ9TMCNFEDrsRQBdGr4Epp17mnnkizaItPIL+DtqrflWKwi
vVMXoVHhcKHv2VcHjgJrqbW301hf98qHXgfvk7GxegynKjLgBblwmJsE2DCp0FZ+bR+F9pYWGjr2
jilxVseu1qos8wHP3T62Otu82XdPKhaC1IdlYnM4TyOXZDpGUQgNMwK6R8tfdJ0546fik4mkNAdE
kft8UEY+uHYNYrEFzpulay+knyTH3ipOxweLKFeJwtGn6phKmtJ29n3qpFMvwHklD1ngb/sgUMmw
Q4lc6SchEQbYU3wPKYU0z6x6xLRmxmYSWMEleSUHgxtVdJJFj+upQcsb1SRWpJHybrFvDWYKulIn
4aGyYD0NJXUBQ6ERK5FDC+N7NWB1C/vpZIPrrCz9qskGKoUm2f53l0lL/xFUAi4HqoYFdfqfl0lT
/4sG8i+P/3OZtFTMnzIpKLPx80duyp/Wz/kvyJhUSU5hrftVBPmjKWSrlg5Z+s/H/DxWk0wJCuEz
mvLfhSb8ABD8KuD58ra1Wfv/C+oQWLZUw36XNv0N962FGOBewpD2IF6sFwbuZOGyhJH/kXqP08VX
1m26Yh5M6Sk1jooth0MNPyDVeNrvU2Xd+9Wiu2uP9Vm7aijeofI2h8H8TjF/G+9h9oVOGjqZdJCY
N+FaMxaFcfHRdMzd8WCxbXTqUmKBmT6J3HDze2bRcv5aZlAHg7tsPEsAD5dyd1D2HFiOCCoYPpvx
wjhY+EhBI6x7pr9PHhlzL97sxHHGd6VYa+exWXILHcwV4zRnOlODVinDK7G0lvhh1j4clQUSgA1O
1LO9QkWQPKR3xTnZFLtoU952tmPvwnfVXlzVFyZCkPaMQ/mkyWg2ipXM29+Zr7QwGJNxdFuk17Hu
CGZFi7B4JiViBtRzNgyd+PmeBK516NJlP/gwSq5t2ZGus48o2LXRqQ/dkGAnBdL8ldWQMlXV18ne
Sq8EPvvtVF+P7/kTRLVLeEc/XoVtED1C/PJghaO2eNeeYab25VolzbwhAtMdorUCWl+78V0TEN1C
eZA3wX34aMCXoe28lK7lvf9U3zY6vndXlOuOiCqGhGb9khjIKFbmtbE17pCHSLjVTyV4eg6fx3Y3
uCz12rvSowaxsQIglYdT3M856vneO5hX5pXynhl4DZfZ5T+8qNAIRqmMa0boFMj/I40FF9DXReWv
j/88e9nfDIHyj+Jb0efEFW7cT0e5/Y1cUn4hiC9q+h9BLZ9nL332oduzzfyP2Fuq6M+FBV4Ypw/a
Ctoftfy/UlerytezFwvbr2/9a7dZzvtezYey3WiDvjINEjpUawgcKRZMGBn7dhY+lozpFowknGcC
uJTQirteb/GshoeO0406EY+SJlDl/Z2BWkyLMCvSvMMvhSdvPAh/OJeagX0gXg7G98pHodEIYL9D
vY40xA+Fv5fHnkym4bnyX+kD7zGN72PFfpzSYnZpuqHK4aDLn0oTmVRk4+cjwWUSx0S1riPcTXlN
uDy5sisjijIopxgUrIiOYHvMgfiZsaJf555qX/oiW6ZwjjyS1rz+rbMwg3TFsWmZM+Zjvm9zfVcj
xp7UJFzhbOwRGuJ+b3QyP2IZELhWy2/Y827p4d2kpk9kVL/2DPWtV028U1psz8fHO03ti2WqMn9L
NXKCE8RVSRevlShYGpGGTrjtm3WYWwdv3EfR9BbJ48oiEaYhyyUBhTJg484bdFQjH7eVmTdaRdZr
t5wS0gFkJphCXdc2d7ZhXAaZmitJmk0eZ0tjICqHF0Gy0zJPsn1q34eZuIxDtukqdeuVqDbCPX0H
1+qV7TRsfThfRZNflxWwEYM8+R5GSsFTYdSdNoEMFhE1EI5VM7gBorUa8O5bb4r8Ks22qppmuc6A
Oe1OqkmkaXIg6sjxc2YUUac8dUjkUno34tmy6ZXDz08DBH2M10YpvCmU8SHwH9NYo2+CsiIi5lTT
82ts21e6jxtYdC96rD4NjE2JxnVwNi1U4k45/qXltvWvQku7t8sGHzG7UjvgNSsbZsC90m5Eniw9
LD/wK7laall5jDUgYoS9KLV8K1LpZIwJWSD2jSgwH0sTH34nPUYGNb48rjtbvfd8eLCU6Da0E9h4
KAilhzBEnDKWCpRz4uPtjo6SGFFSwUXDcc8f7LjYq0VClK12lSZye51Sx0NvGYarXjL/y+UthzX+
RQBNY5TgUPV/DPSQh//eEv2bx3+e2+RvqsH5CFMmcd8//CafS6wl0xJlHmVwQOPXfoF2QOYQJufo
mSBtz6iNzyUWX6ataWA+FJUyd16z/wW044em/Tfx9ZeXLr6c3YrWH1Q91tQNjMVFKuSnIo4P2djf
JUJqmeAMh1Fm2JvSVksBKZgDYoTo1pbpsVjLombDhjAddHuP0ifUhpWoupUtyIZmL+/GcdUo1tUg
d3deD5xOEiodpWjdjYxs1Jj0pPwp09G0TPxwgKU9Qeg9S1DUwvHU6zyoFlHeLvl4GXsrRC1cqkjd
Rmru+gr7gIgVAh1q8g7eE4tmHQvQQFKOBbNRqTxHHq2FYWNrLDVkC9r4JNV3Gly67NIpjWtrSCUb
ls9JWdZTvip0mHJGJi8xfsmL0SqvR1gYsaysCzIGehgFlak7w9ARWlDsPd88myRnZm3iVh3O82lK
9gQH7yZFOG04um2KAC/KnxudSq8o06Waa4c0WpaiutUV62TOmeOF6Nf06laVyrQRcEBpHfAUPkXo
xMxSc/OuvzF65cpS+pWenoOg9RdT1r/23qU3JadorDXGfXQbNlbsAA0PavIqJbRzyK09l4Jjaqi6
pLcxC5wiQEfGMFDSkMmW28YU29q4BJ5x08acjYt2ocBcrmL7IMLqdpLLDWbRtRUZC0u1l41NOilZ
zCR/b5UAWcyI37O9Dhu0RexW5fg6ztIE5i8zGoucCr95SIT8MkGwlCTOiCHTy6IFaWmWMAFJfVDz
u75on5PWcIYR12HTw8LA2qnV+THRDdrv2RoL36LUMZ+TtJFyEJS87ikoUriWTJ5kAZFQuxNTdz0Y
+V6vtr5CT0Em0kDZcWZ4V+mSMyQcNrouZpfjvZIG506ItSzk2zQa7tgQT3nTXkmGcZDNYBdbHNCl
7GoSVBFKIDAmpURHAA8OaFvUuPaNNLkPSvUQezD+LBGsZRsi99j8t21/nB1lOHe4JGfe3T+XvBwm
vy6dcIl+f/zn0ql84+lYA/+wvvDEnyWv8k236OvRKwT88Ict5vNsysDIZgKF3OEPKB+/7XPhRAkh
Y4OSWT5nDuC/pPL9sMT8XvT+9sL1L64VXIat1JEWtiHXzM2n18BLb+pkXzUfPQULwTJm8Faleyl7
ZhiTVm/ExQHGyF1tOHvqbAF0FAt3bfsWT8wLqrcEtnPEpNamZ6h6KVP77yr4PdU85eHJpiTOSKTj
RofqR8SuSTDvS9M/hBMRHNFNCiVOZe0aimDT0M+bDHOtGA3wPrHKOd0mDWaH4VR6xg6wxLpLgn0/
GqvJRBiFXbosw9rJg1xatBXulE5bVLmxTPLpQZ0Pf1qxK9TwpsvVrT/oW4LTHdWeHqpAuIOJnFiL
rzwTFnpuVms7fktI6bM9UkE8fj6LdxrrrsC6OCpIqcsPwdAgHtZme7oVh1gJ90owbBMPwacu0Q4V
9riRIlKHyPyw5tG7RIbfTJodroA0HTz0qlYduKV2PVryTYuj2ofu1+UJBgdBD0sqj2NPulSZJQe/
jfLlpIEPYgZtNBIg/GI6eAW0lmTATT7DjjQyQ+Y3XEo3bSWWER4Cz7APpc90yCdqLn4NggCtclCf
SVdraG98GIZ2XY+h2wwPmnxUIvoJwVGS4tuKoCSL73iw3vOk3hnWxdYT+DkYqxQDTcwsKCxOXPEP
oJJA87bInnUFECGpxkqCijRq5nTSuxTx/VhcKVF0XaroEUvAbUGBn4Wc1qkM4SIbTq+Js6xaj71y
W3dd5EhGWD7ng79WWlS8fr1TJuwrgIOCxrEMgk7moGj1JdSvU3tOlBiu04EWTA7awNLSix8gnKvj
76XPR2br4aFs601cqwfFDx5lAEFDPFxXeFE4T0K3qtdqZB9T5GGjWbDpSfAEwnOi22s/Rl6pl8+6
N8KiCXZm1B4UxSA+AIvjdIlHBHPI/rWoWldVcjQQoni66Zpt/V1RqyvZBus490JZWX2FdCH9mJpi
35o0emyMUqPnALTY9pK9EdlrPeEhAG+ZKQagA2NcdZWyVf372b9ph/g8tVisE+6qJihcP1W4qIvo
owXQpHrDm0j010IVexHphD8haTYbQjLthmSH/H20WwTjhYXbX0cCBLCiyfZaWQfXSY1OP6+ZG/lK
Syt9QnkSH+u6uzcrlVmt+V5rgeoqoI36IoADWyI3DeuHsZIh4cfPis1Jy4Y4D5wqVZun0jPfTZn5
QWbPio5GOccDoP3eHwkL1q+mcVrxEID6FmnB421N7zWpVhHjPHN+P+XaBlGvl1iIGp/ubuDaFKkR
RQk2aJfqkeRQXzn2QjqHjXQJRXnW2lxx/Uq51XWqvjSxnInxX2FhJlJ5F4hruqbbJfCiEizWi1DI
52ZE8Al/NLD6pZl6cHjtvZ6n68YPVqEp1mPlI+ptngcDl46V3I5Zdu6p3Jn8nzq9KeGtjau4l9Z6
LPFCY2Qtde4EGeoP5JMW0OF+GFV4M64oVLebTHyrreW0IyKVPnMTbsGpVx6ynEFMpe/TXtuCc9qp
Y/VQtBXab8huRB5XVJmzVY8cNTUEoFUfmNNiEFR33iAvWxxd7QjZ2ha7vFFvQANPiryTy8IVKVJf
hJe60biDTnhccJxq8N3ygQnlsrDxjLTc+PIio7U15QcubyLCgsV/ty+FFV9l0jan5cCJ+V8zQboz
TM5+V0H+5fGffalZ6qhQiYGLmak083Tvsy9lfeP2loEryhrta/bznzNBMRPpZ2XLHLQow6r+ufeL
b0QK05eijWaC88XZ+y+KJsP42pf6+ta/2GVlczQK4acdbDHVtRDYe3MUhe3fjr55bAdkD010SBil
5RT/stWvAlaeQfK8RWFmgNELUlMgBBoqcSHIteZIYVU70xMIGN+wrrSJtSEg4E10PDTRV6HqsYy0
SzvUnhoRbCetRLdsaK6cVG7XeNu4JB9QharosUNF4LHKBPJ1S58BfHkCZ94e6o3iXyLVOpVhh/wg
KyHEieFaqjxUdMHKD5t7EyiV1mEd8sMrHwah0/nkRbQgoCoO/65exY+VrDM5Gg+dmb51M++2Ucly
rBIIZuVSeDYrVemoBX3lBiZdSqptnzHo9IJoPZXtwewpnWzygUVNnl+7lQvDyYlD0SoThaextoN+
0xW1sg8ycTPY8bZMFAw15UNfZsjrhAN/flGwwUV9U9POr7x2mWulv+4JzEnKS8gRpi7g4Iulhgs2
pTFTHQocxDZkXUW4LN87dTqaUbjwZ3hqjIsE522IaDCxsdVM9iIu5e0kdHfuxlV0VLgWOZPIjuU/
dFAFaiPbkwwPoqd1xLxKo+amD253zyMDiSTdFiHWyf6idzpFDcNWBD91Y7HHbSTUCiEjgoYU4taa
lsHAeUt9C+RT3pIiO2Sc5M6md5YAQvTtk2cx5BiBtdZwIAmvUaFHdDx5SI0WMJxUjQd9OEbam2/7
LEXDIsFPooFfs5tzKHA+ctEYg7dUKjwubYmGUnfgTzq26h+qtll701E3Q3pOF50UkD5FboLhd85l
AqBvmFSrcbiyUOEGSs5QQVt4aB9rnyNpSZAdLyixIA+elOmY24Gb4VZk9MyDz7Pq0y9klIIPBhxA
C7yBdmtpUNXmRKnmxcTvqvjyvmGN1+JtE2PNJWhm6ImVAxHmyxhpKOXb4tFKTkHoLz1cjRVflwGH
uG4kp2bfIxQMTijHMfICmUnSnFCcQruTg8e6fgzEm0W29lBx29R3Iy4j32S6qWwSqXRS/ammUgQq
XTWu2eGn1piaMuyMjKeR3qKp8NEfQvOU9jstB1gkngJ+mS0VbibzNFW7MKRHj6CnEFlWDoxKwVSR
YcybM2U4p4BLRjFJx8G8S7nVkkij+4vRKgQlvxuwoxTatGw1Jiv6xSSaoGhR/aNRHFLSUJCRBskl
AnOqdNXStOa5LYFHiQPdG6TdSHoCVjWAExQHi5q5cjZfjNM5M4+pXuMaf/dRKY/UCUlO+otYaQMM
ZE6OVbW08TKk7Yeq1KsCUB3KmEXekfUFPjUfv4eJ5aLe4267FRERTzXW1kQ9yOzdMSnJacS97O+q
Fiutd+kQlbXRuCCPYMFEYpWbM2loJlR8RPntKN5KeXB1DBMFZqZK7GK0dUP5NqEoTmaZcfkcwcKO
MZ7q4UYm7Xgyj556rJDaVGTupDgn5NxwNB/3Z38Z5ceYPHUTFZRakeoKZBOx1K4Dm5LaDabeHMTx
LiGWfZBubI5XNQyNkcaUEW4yuENW+NyMjeP5NLFaVsvKhtJ3GbVhWZNapkZMIqFdzyKBR4IZnAaM
Oaj0kDXFml4BnULbQzBABkmfnLrinW2Lq9WkR/ABsHehcXaqU80NKsuN+P5TY+tb8doqbVLJgF+2
38PudeImbU2SK7Gnzx0zr4eteCsX9b4OuXx0Oj465WCNpxqpho/ArvfXMjzTkSsryeW3bnidyg53
tdefe+WUloSrc+at7ov8AZVaRq+srxESgp7MDLfDGs31m5f7qv+oWKCs+j3F79Jg1i8DxMYhmpNg
m43dVkzfAdhQMhhOghxOiWPSOq5U44rkKye0uT+YiTT6ZUJrawFfV3OwkJzToDg6dsnFYVlXenDX
TxebTFlpKulH7Qr7bMT3w7Dr59cVofbLDmN3TDxjG7CfdBRKpcHJnwMZovFcoHGknY0KYqEF+IqN
y5RwsUxLC3hmbuCagbsZyq6UzSTyJ7u98Qlf71R9pZLOEAWq48kGIZbkRxXmJapfAxaVdGaiFQBb
UcWEirwsqaQ6+yPnW/BYKhtdJTy2dSrk6xlYCaY+66g8m3w0KSA1C/1ja5+6nsxx2MJlT3NtLBBZ
oBOnkOA7Ibov0/P4OyfJdJmAu8lDdra8X6WyvOzC/pRiXIqzOz0y1//lY6JOehDCXw5kFnIEzlL/
JB3jBPf1mPiXx38eE9GHcQSk9fTzLPh5TCTuCHqwqhvkPP4uiyC3iF67aetIkWdR8S+tdf0b1Yii
0NeBRvKvgCrzAfDX5tD8FAYZ4GRf0qenw/+7IsJqfUOH3E6Ii1Detcx7JPCu9FPXV793Zr8wuuYP
RPpl+H/+R/43GBX1xyz0L7/yl8/5y6/MJDWvAjmNN74S7dIGmB2TJRxiUJpWZikna4k4cE5POpg8
j8VL6qJ034c4oZNpU4/YS/IQN742Hu26ORjVk1IXz/3Q38TsYRZk6txC5Fs1r7pnb3PSz1oZqhxR
qU1yq+ARwKAarIpRa3blZFevFrteFGGEN5AD+yNLKL8Xydei7kBTxZyEzJ4NLM+fOb6xqRIhR0+1
kxNlIYf+fdjVzB/rq5rWTGrsZOM+i17pfDApW0jjrsdbrPXPUi5tRh+u4ICUrABh7buaAt84sNyJ
80imnEGPgh0muSCjKxPph5QDQNKzogbkkEVi2xrTYycpT3GCt1fCbiq6dWuASegUGF7TRxW9SILG
S0M4EAv0zi7Td7n3lyk1culZ37O6BD6lHbJYLOBJs5r5krcrurQGDWu4TVkxqeVAPxL4EL8rI0kd
Nsw/eih9mTjy7KYVj9Ygbyvlpkm7l2wkhSDUTFcrJJIvRPFGUs7ZZiIxzBxXbDiBdydryCrQyLTs
TZs8PVExASJYtx4W3gLCwn2Pu9OOCQtPrBX8xpizIgdbqDqTglxFfqoMYm1MMB7iFuPHdWUlN51Q
N3bOgVzd2uZN2OCNF+MusZ9ta5eN+opxxWHS2XDKicW4zlwJMnaZewLHV9Wy4WhdwadWl1Li6p1M
SnAhyokw5cjbsjzQyx9uuih6bwrjxrMYFpHHtG1U9aEqtKNNiyMS1jXXyXwMRDOZrUoy7zxSp6rE
+/AzX3Uahk11E76ENSZmXQ2OhsC47snJi0EUCu0EwpqrkMDmkQ4hGR+7TOWQCxGQWgLDvUzMqUDa
UufjEy/iNVWTnV6mDwNOrxhG+qL20UC2zFilbGEwOCmy/qMYsKJ2e9Wq3R44QUaA96jq6y6POJCp
3ZE0H7ojJKMw7tCgbkXQiJRayvZ4pZrH0U439gCZqwr1dIPSel9aYB9aG07msMo7+GXFfhheauuQ
w/OZYWAxLptAO2o0dywyuG0QlPlcXb74PhkZnV8qKKEtyZGnfJ1oHbTz/JhS71J7wQXQyVOXyqtC
V92ArjJCcyfTwjWpz05mTqeagLFmmK4q/62OYYU10trKuytRK86QDA+egrGeAkH1prMt46KuVoEm
nzysZv/d7cvSDfB+LOMwdC3sl/+M7CWAga7Dr12Ov3n853xDY4yhqabQxJ9b1Od8Q/uGr5QBAj2L
z6CHn/MNRSiKytzYtH70P372OJDl4LBBAohN9McO9m96HLMx9Pct7MsL/+Gl+UXUZ/VxrUDzlDYi
NO+iWapfeKDCV43GVeQXwLXjtl+KEu5cw7FHVZ6Cat3Vw8rMwcYMHspYmm1B6lRdv9ECbecxtjX8
9uTJBIl2+MpF7JRqtEgTimzOhJbHUG/Q9yHdvMocdlEcPERZelSt8KQpGD0ib0Xk0I0W9MW6Dv1V
K+GfJlvvyWPYW2g9IELOYBGlSjW4AkVxr5U3guNkmHc7YYyHPpbWDfmX9DJfRtvaM0aCoccrFCR3
Kfq+9tAQF0C+esrmSP6AV0/4zeidtCo9FGXo+HDhdWyahF3yVSwGHeCCxYakFLfCS52xfsG/sdBE
ehf1umOzStaW6laQi1mESc/RAZ4IeF1SBwEhRWldiWPdK/dz51qS8ZWn4atIpmPVqZtIpWAbKLya
SHbC5r3Smmsi0bZJhnFu4ujNEHmu8Ua2Gmto93FVupqJMKUwXUtlcJp2u0zzN7oHXiVMob1CLWYV
31ujvzSZqncKYaxUCwECoDhh7j1qVwVRtrHBj76WunTroRBXDHR4FLa098CpkxE3+N2NjoMpL8Kr
YazhR8hHyQKw3GYLBaV333q7yCNKJ7mW9ey+aRkA9drCz7OtMeRODx7cyJJjH0O2kDQSFYzzlAdb
m8qi9CuHWczews0iadT3RKeh/1nRiHBqriS4wzQ3fDdOlHubFo+c39h5/GBhkZXCnrA4wvWwmbm6
AX8xrknbaLZGMO0srraoYZAfTeiCbLBUvpZsq6R09Cq91eJ4myMWqqd+JWX+foT7HpZgG4IC32ex
bloNrki1icDhR8ilQ9g9vcC0cj9haS5rA0kXuA9d7FH4LON01lFHW681b2IMA0UTvxIDvpIAXYq6
3MZ2tRN9cavg+2yHEdel0HZWEh21jiTHhLQP9r7560rpFjV9t7Xj23rEHlD4q0TQAigQmdUmsvL4
zjBuMsP4yAz4KClMznx6nxOi2l5f2fQUenXWw/nFi8p5JjXNc5iCNvGL+wG7gV4aZHVI2V1X2Tcj
s6u2R7RRhd9H+B0eQzdnFNlZT+R7r0HspYb9Vp1DAHjyQziHo0RJtAc9yu2urJLyezwMrkY3X9ZP
WkRGSU7U68zk1skiswPWB3NnevJG8fJdleCu9UgD9rKAowk5LPrAJ2Pgdobrvazw1zkjQ0vS31fZ
aF2lZXNfB9JRWMVjylTJ0+lrgnsjxsxCWqE7YzZlBF0BaZ68Dwy3i9GWDp78VjbqUzGNrqZzptBD
VL9by3iaOv1cqmIbNumKcMklHvYMbNBY3loI48ic8FhC0CXgQkrdLMTHBEw1buRDEvZXtFGylabh
7WpU39iatkTtWZkiw2odaZX8H94pbUWYlFzIp4BcqrJGHfcPhR4k3y861b95/Gehx1QfnRLiQVsj
Yojq7Oc8AJW7avAXs4XIwHFKOfdzr8QgBFeTUk/Gv/5rpWeQl0SWI3Wjxr6O6+jf7JUKZ4Av1d5v
71z/Mg7QxKDVTTtJay9ZEeGlausa3hslCXtBvhyUO5PjttiE3boauGpPqY0Gb1MWq18+wb+pAZW5
xPu9BGS6oWHYtVFjmLL85XX0qRdjMcem6FnHwqMVS2guqXisd/Y5GSJOuCuSuhCGc3svNGVvew9k
3fjGH92J/28tapp/nY/wQnCcq+wKJkRRvpRfDQFWK7yQ0DL0ok96spJS5+QBd+mWZrCGJKIKN5If
mX9EhKMSBzQtCJ0JmNR5hMZsS20dlvsU6Ji9Km2ntmm/7JSODXf+YR/KLqQkCRMl0ZgLIahD6Jw5
2A576srOgcctLNxX+5T/1g9CRdS/jcGXgYTwjzaITuz5rpCOTE18e1kF+6ley8o2VTa+epCajakc
I9kNZFdOd324aQE85WtO2oL7HrcNCR2El7S7Wtvx2/JkjbB11gCbRA+4M6ksdTVW62bTIJSbMKgv
Q34APFjoRE/jh0h25Tln6+quimaj+fspOVlEw4pFhCm1XqLsZfIqTbdjsuU9Kc1KUR3ytXn3HXIj
36WJzf9nwZrsKx7YsaqhPH3lo7E+KD74EMrG7aHtMAfnd2+IVfSZ4G6mbg0pANHrWB75OZt4N94Q
xS6iLmXbeGvF3g7jXk02JXAOAQVj24z7kvAS22EGyw+g/IMkzLMP3uLFKxny87Jd1HfWnjGrkXLO
cUEJm/4+9F1ifzXow++W72TtqgmXve0YqWPNdR0OZEfix8OlD4NNXfMR6xw0gvUo3NCev0rstHxD
QbPlc4E/KNVbErjs1ClN4AsrBvUyoy+gmDVXwHeeJwtXU+NoxNFo66YjDnjHp8OT8xKarSBdIHX4
+4YO8IA1eZHP6pAlNGcuiHYnij0vi5c4AS9T13HjxvnKV5Hc3gcGRdGpUI5pfxaIwxjP1IccDoRW
g6HMXga6uJN5zjmwls9T/CpEtyiPDYT4uEJ6HabLcsKNHb1ONdGzZ8U/Duq1DdUOxbYER6nbdfIj
L75UXmQNBFD53TAvpnUh7HlI72UIi+gEfaevQ9q+tGhbGprKKdfc0T8ZgB1Tc9PqCthFkGAkQ2u6
C9YIPpoz7SaaNr11VYzAo5HHo48LZ/DEZiTg0Hyvskv41AAnoXHTpQ+ROA7lfdaeWu8uSI8emU/E
eBrBbRHvdW8rtxo1P2jA6rqdHqdZeFBffPkY2Bb8otCp6ne1fFYe4uTej175aypGPgkElTlN2WFt
bfi21+Ftds+EdKPvxcw8U7l8ypWqLpMzSiRDW3v2yUvcztir7VMznYySiE23hlC6kSDG4tZ5CSB5
YmqTdpUD1J+ZGa4Y8j9WD8mmcqbrck9Ww5jtQGtLbghXj6lHyFIDY2IVag4EWE65BewnTbrKzuMS
L95aHJVn6a4DLLlH5Tqeya1ncBcx3NgXDiy6FeS3I1fjc7VJP2rXRtS5RklIG+YlZ+4CPKxz+90k
LvJ9fZ624wElhLOnwY2UclF8FPd4x1fdSr3skKDKT0Q0CNCw6FVLrsLl8IQUaQITzABhxel8gXXz
muBUWszBiqEU9L7YQfBARiM4K97NwruVbvz36gianISL6yRa+eDedoA/oQgHZAqdL/kT7uZ1ck7O
wk050S/Q4gMc8FflnBz0SgKUHl7nw6aP1liPstKp1Vv0Qz5tERw4iZOcjWhPF9/MryW0S/AlAWOZ
Eb3ySwIOBdtkXoEdZFJWFsiOQGx2wPGSjd2dfeOeMIb4ukOgO8KjWY3molZXWXdFNISG0CKm93CX
+uxJEKbEMgvumNAEJPWR0zCdhL3VexcKAfMhLoSl/85ER/MccsTV9EXlTqhhMigg80ZAQPVzMAHf
AapoAQDYphUXjLWy/YkJHwNZ6RyTUolHf1jVoPlC/ym2i0VsOenj9Nwc+HqS5LFkFFAeCv0uZTye
XRs7xQIOSOIDltnqpeMNgAVLr4N43VoIcBxfPSfF2pQe/equZTrSblrcl9gOmI5SJXL1nWrjXFob
eqP/x92Z7TaOZVn0h5oBzsOrRFLULMuzXwgPYc7zzK/vxeiKDkdUogr5mkhUAoksZ8i2dHnPPnuv
TfmtBlQHY55JtsGedT6Dd5mLianc3WqmU28obH/0odkeYwfwD+UxZ/8tc/FJJYrjPyrftWoVPJXU
nK8BtaGYSqseyDAMbCyvLFV7wsZ2y11ZWMc3OAVa2W1Llx6pPN2m/ZWJu3HkGG//rkvuZX8TJ5u4
d3LVUXwv5qai2EHtVO126cqb0pVpvFvDq1/wKTyE6QVCD+ok9L8RjC0Y0ndqtbTXRh62VKhizGJh
TBWbVmx0Df71qUy9VL1J65Mw3ccisi9bzg3lLUrFAc2/2qcAYVxYiUpmTyO9u546emmMmZzOe6dk
smiaM313ETjdxiUAm4UEbWAcrRLYMDCT+jNhDot/GD7j5Q1zLMcttXMgKMbcYUGTx5uYLIbgqewV
l23RdEhsob4HSLhPe9iusvJCY4z9D5ayuOiSGGAFI7EdZxnz5Xr5l9iyP0L85r9//c8LuvmNOKkB
M8tYsmLc+X5d0M1vpkVDhqgvfyw7oC+GHW3RuRSa6PmCH6VVv8QsjSAZX2Hg/9GwAnHV/TuGHf6M
3y7GvHJFBjHALgjBjYHh9/voEr6oq6jueVpqDgChdYjzUclMR8yKSxhoHq3Vm57Zc+wACJJxbPLL
1LMLjaeDwDO+iu6SgsrAO5nHed08ZdrJSkQvDe4nPbwL4qeiInQ9Tph0lQsK07YI78F+vWeTD+FD
8Kqid6lCto0I+draiUp9mQaEITXaK0Z1rzQQhgtMDnn5Giw9jD6UWVYkqSh5M0skoypcQwMPrB5L
bsud8vLlN/sXg8MPl/afP6Avbw0mot9/QAUGTrEJg97TiPYX6l5IHmoBZEyJK2LM3rnsdjPJz6hz
woQJfc7odDWeBNwJUz3hN1QelAmUZDQ5epxctXbLv1oH2q1O1j1qHyM/3+gtHooKvLs6rvMw4tRB
qVC5zDzrHBpJ7EXUeEnh4MxVgy6FFaUxn60wf43I90XwQstU2FYcIIahAJFqNyVp2Jzgv4GbNBk/
s+5T4DBVekopWXPFzV2Qe0kib6S631BwsO5IRbWJsRZTCz8MLybkSi4kdmCI2yxEb4F0Un/GAofd
TOQhMJ76wBHpolQw0AyTvKNCDU/VQ2HJ52QcPCMrdri4NompUckkbKMBBX60zuF4F5gvYWSgMuEr
HJrbsL1R5HSt4soYQpOFkPA2Duyk8aSqvsYSwNiqBI0HldqBHMNO/1DVEIu5uUxcgSqjvwnF2GnY
fU8Jvgi2QsQSRJZYXO0EQ2BHjdnLMj4TnJQjbJOkl26i1No2RXoxkoRGLbGn3KlNrsQh3upYcOPF
NdoUrxbdJv0Y8TuKNqms22X0vaMiCfNOA8qe3GFKk4D4OnMzn6FJSA1qiOrJ3WvGkiRWTgV9Cqp+
1UXjUg0YMk/mtBG1cNtW7QmfHqs7XFLSe5WNd4XITq510zbaNn67bUJKF9iyiDziZ9oIRSREo1E3
eMrLWn8ywCqMuXqSwrsxudMBH4U0PCRW/jQgusYIh5OaritxplR1eENe3ua1tfan1FormXoZMiwD
7eCZGe6g0YBvbGp4R0ZPg/ZZNsIhTqlzwH1w60O+tgLjM1VaGrPN3qv1ln1i89Ho3T4GIQ7zaB1a
zc3SNTYpwx0EDW52JVUBbMM0g0dsPsWHPFRPRSA7Bn75gLwiFWt8B3jQCyoPi0d+G3bMey9tQQ/S
C5wM1aGRKHL1dGN6qOJ506ifEpWJhRE7MqvJ9qEN3pX2wUw3PQDmKDoBqlFAbpiHKWbCmeqNyjzT
Er4pUZ4blSlx0i8l3BqT2w7bn5cIc39h0CGQGtQUd8QWO7ceSQvBdeuLcBPou7ZirTZt4ez9T5DG
RakKSe+NzIaSz3KQfW7dIn3h3+vicm0Yt75+6htAqzo30S4zXVmb9tOC0gM4jh8leYzxXqkibuID
VbyOBnQwVJOtCio3VxzBbHn0c83u6QbTa2rLdNU2e2szGS/kV0ktWU7TliuBurVGzw//IzZlXqVK
SXvDuEuXRsq2/Qc/vxfX6fIU0yHlELM2/ovAhu7y+yrqL77+1/NbgSohm8hG/woVfjHcqmy+lniP
Aghnwen8v8CGq1aD3WUs3g5Rpanm1/Nb/8aOSiKtjkPYkAG//Z3nNwriHw/wP176jzDOl2VU0QAq
0yPeCJ1wmJl49DawJwgFVnYnUC+h5h7B5DB2CicJid9tCxPy30bvqQPfNfJ52hSOr7gJ4hHzhgWG
UmatGnYOJDAdrP2Jj8Qo0lng9DSVvnSMiI8zBQ0xLQ0cYgjK33l+3FgubQCvsLXAlefI8L6NDSqv
iO85ZNxa4VkqbYxi8VNCTi89wLvJ5LN6397C3v8efU/fytxTuTq3+nRTYLOSFLt1lRUdKMyGE1d3
JXUqhAZKSdQdQHtrm3fiumHiSJfpkSm1YKtUfYwP3SG+MqKVp2Y7O6jzNK2wsLgQlN+2z8LePHZU
IozvOQ89u7A2hnrhYZh1bkeebiNwZb4TX1FBAvY6BICv04P+mVxHEIrIR68ZPo/MNoULRjTtqXpV
P9NLdcov4bMuOkQQLYtNAvv62TOoSwlPaXs3FbdDvmt2oNNoagTrQATeuDOBz62gR1zYHzF7gZeI
733xhQqqcfFRMofakbxnIaFk20zZDVTupDfjeIGu90OIz+Ozugw0bwT0LPMmrLYDgEkaJcI33Js0
Qa8l7TiRjUQm5GALtA8grY8hdLU2Veykexmj+/FJ3phHcCQtv52VJe4lZaXZJWz7/MGEkOcVnjXR
NtG9FUwIC7vJ1srnVMePmnKvuGfOmojLzzWM+p2wFzfxVr/pbXn9otgkUk8+DRHdKfIGHrseFWfn
Zq256Z2803fNtYGPT8Wi/MyO0as9a23WsFC3S13McBq3Og0QVzZor0brmQ/hU3uLmfcF0zJmXiKv
xcKwPir7/rHex2++7sjb3As/G3wjW+1qXQEgLZs9kJcelHyZvctT098K36dqXbPOWzquV8q1fdPe
NGPX0LhDPye2uAlJgLBVcyO/khSLPwg8oVtyERiR8VJKP96zBL7TsK0TfAqHJdZv3ASXhLzmuRTP
YXoEpVs/Usbh+9fkaJ041tESlm4DzCfH1guOfFiukch1alUw81MajhBtQ2I5oU059V67UtVoNxu2
XQVdJ/2+VfiGljqP3O2o9JAoufYGfrBMoadg35zaQ3tYIHZrgV/ZmBsPZLY+eDn+03AAXbguLkyq
a229fBLor16T312FTthGBO+G7RiMl7I4jfNWbJfKbZawtH2gp9HZuTJeuVJRQR3QL78sopdZ/ZjL
uzLdIZTAarFaas3ZxK7q+gq8QDH5Uic4sIzmOqcamy5x8cFWgSMHdo3tJt6xbF4M0mSR2NatTYqp
arzSa+Jd1eTWhq1ljqWtwjf5I3ybr6QHxAsL0gm1pyNW4+WWzZ2oG90027CqRbS36qt8qx2zElqM
tJk3YeYMuifCYo0932sJE618L+OCSSDJVm2tcjMoMpviHfUt0j3DWksvgO9bdDmnYyf9HGwweqJp
lCvpZe5RhWxZceaTLq+nc85ee9rO9SGRbGorNsVTS1TuZjWdJbbfzW28L69q67QP/m1ySA4LeWze
CCqY3HVWO22yEgosW82z3N754Zsun6tJWeNd5qNHrWqCLMSe8bNX1saAA9xLqFMRHGJSmrJOEVs4
yoRXjOEcQqKJ0M8JhHuH3fsLwvU87c1PRFsvepufdTA7n1lPMu+mQJ1+zcMbrPzDXXXR0/v4BF1/
2uPOJXJu7eoTBIxFHTVQsHDXq8/DNg/uQs+ECX9sQF4GW4D+OMuK0os0OumHo2i5lDmu1Udhr92y
nrIt7bBQa4OEj1J6E/KNcyN1tSM4MPGmFSqbXpr0bjYP6Uhu6JoYdA2ga/Ae0tVzGe+FzjM6Z6ku
G3Dgqu/imlFJRbYcHopqE/mlHU0rmhaGA16rxHRxWnezraJKhw4R9AqxNWfXuSuPxqi6vfUKFGVh
K73jeup0UBwnfp6YLwa9tufhrq7vraxwNJ+qKuyuMIelYuBmR/AUUWcZR9b8Fmhcngw7bJ+0xuHC
Z/FuU68jLxZKzz18CeM0Woy8zmxu5AQTNGJTdzY1z5IHO6vs4fwP1lPYKbLwhE+4UCNg4XyZuv9d
TyHN9Kee8u9f/6/7GGgI1pXwdzRS+nC/LASNn+Yg6Rv8RUXXTXmxAWFU/XUfI+EMx4KqVKynCxmC
F/Qr/Ix1SbdMYtEipEXl74F5lD83npS1/vrW2fMtC8Av97G5JD7RyJZEt153mMKBldGgYHqhljMR
89vOTB4kLXrEUh07U2KYrC/oL1FHdP+xEx9mlmxpPlxnc/BkEUFZ7mH1Sfy/qNCJxUMcDtTQj5In
KO02nOrDEJQbLSTtEMrQyKv2009BujT1aRZKp6Ppr20tG6vwc04ekYztuJGm/Bj4w43PhVBQlWMd
RxcoQdRFc6Toz73CWd035t001Cfm5Xsp9h+XFu5JsFwSiU6vmbeG0T7AHKD2qL/XtM4p44YKcI1K
cAbvpk6Z1ItkK45EZ1N5WfpUiVdWHvLOeqy4hVQYBIhdwI+wZ1yC68AMCA0qVbn60VFtlvtOKk9V
Pbs9ELOWld/QSms9LR2pVIlK99gb8qjeBKX8FIsQ6BviS23yvZrN9Oj7QM0nIV7LfSuue90fCOtI
JzMN8OGk1U1RQD2QupOY4fjsbmNLulhh8yTVpMMHCleXMMBQYjrdqCxE25BnNkSPkKHdKtsbKgwA
bxfxUu5N8iYoiKcp8UEhrlojZg9mfs7T/uQHwbn2P7ifE9sQvUkoTx2BDzUodoLlv6Vx7Gm0rw7W
uLHYjwehSqpcsi1BcfsuutTZS6ZTXGGxJRqtqyIKu7LhkZ7T2zfop6yNDjGe3pDeoabcFjxldMni
fsaWsxflk180bhovdHD2HQPetEy4SYolBp8Op3DsHnSTcEhhcJfF0ayoiu0DOhm4qhGeOao6RUkD
Qa8MsLJgByDMC8rA25HXonwImVQDReayMCXZayv43Oun+NXKWqpXk71S0D+FaZD5oD/pWJw7Nrtl
1DoG+LU0anYBLShJoJA+H17yQrzR+8LpFqQkRIyCH8ush/cpAwe62VFP2NejmiQRFGJJXKfmfdF0
z83ydjOGtUU4oTLkfYQeDhjzburyfe4P961RHFK92maptO7V+mbWfVcrandREsdZhCySuDJvQ5X+
N6Hkk9eoxzSZ3tTO2iXJLYBlpeDhTffhP/cMtyRl0YYZqiVZlzg5//MZrknMuF/tnX/x9T9nauMb
shf10FS4Wn/A1UgnWBqDM/fHhe4jocT/NK2ouDiZ8y1NwkUD/YeT9+cZvsDV/oUKWhT2vyGIy39h
Ffn9+14O+C8HuDT0yRzPRuYZWr6NM0aJwsqWEjJTujbaWQFNHgUoiOn0rqtU85nzZow67gIQ1Sbj
2sYjPgyydAFbXDwlemCuK+k1ZybMmsiLS9GByLOudFo++6dSAVA2sq6BNqWk31EDtzCpNeBf63rE
pWjK32uqXxuCSc1E5xi8Fr/8YJmw84vhthfYQDM++oJG5oBipxwffbQNeBqIYC+yJU4oY9I2pHId
LkxbjAk1qUM7zuRwr3TSeCPG5VFhWeeTMTJK5X1oe0ePxlOTCq/qqB1qhWU6rxJ4AvGqdafk1lPY
pcd06M7hZH4IljUdzSJCCGisC+nyCT6BBYtM6RwM3jZJRuRpiTrSmg4dM6J4rR5v9VJ6BH6zFJEa
Xpg2jhJRQ6FQ5jE17ez4Ml6PjilIxJJgyXQ4IT3bURXci4jAs1b0m4FlX6EbO6lNCR818aaIQ1be
ZXWkjIOTumUalxJ2d6FijkDXHnyZrqOyfslS1sPVyKrNnLN9xKxjMmz9yBaj89wrIwpcWnZ3jQwY
O65jCl3l4ckXIlzoy4BXDbgJxaOSaKu6pw6RFV4mEcBb9mpFc6il+iGJAm+kQVxmcBEaLBmt4UjM
WJQr7IVB2Vdz5AaauQrG/DZq5b1Yqec+SXlkIIzHqj0GzG3svjHhzFBUsgZcgjU/5bAMZl17JQV6
hzD1yY9426qNbINbsWCo+5UzNVy8RaHCaAVmouhOBFKh2HdM9llQf6dr8tmMi6e0LHeCnKPwgtBE
3b2PMdMKMepuJWxljK9+Lx3rnrrdMrIVij1DfpM12U0ljnGvUphHJtPUGRyCLIdv4MgC0nA0ytbO
SmbLTtrkkHGLo3OTv0XlZO0kxaxhHIfrgFGySsjBCWSmE4pA1aS+iD6RxzxV361mBJaU1TFKqDBh
0e/XuIunf/AxzK1VlBSkR45jA0bPfwmJAQX4/Rj+i6//eZWWsfqhT4Jfw8K9nMO/rtIyfHEIQ2CL
FHi9P7aWP49hbIUipv8FBrec4n94B/FP67Ap/6+V4m8B2H78Ib+v3vjWF0gvtPJFYP3TPJjmYlRl
ZmR6QXqyROpZ1I92YMWQGuL74hOiAGD1A1Iv4eeaxDcrUEmb84GOJ7eKj3KFmiSJz0bDPmO66D2b
rIELMVZAOv8CPC/BdEk19g6BON12AQjrLn/jEsYNivBKGjbPsHuOURIcqpzkY1p7LfcIrPJUFNyI
ufQ6Ni1WWLBoy5WenHfnUUGBoV1zZ97pSvPdEpWrgbOGFdZM258/VDEcrZja3gAcjEWhTKbAq8lT
Lwrw1gtoIhWPGC5tbcdMb1Q30ILcjqtsifA01tJDJLTnWRUppq57AATybvTFTQU8fTBKnkksfbTY
Lag8yiRhMwd0ExLvSjNGWZEROVyqvOWCD2YzbXrCtrJIBmBGh5nRrMInlcYEMwj2o8nGK2kVd54N
m43Ywpfk7selK0FTDJTjPNc7FU0wtPg5xhEeRIYAq5+3PUbvyRDui7p+mojtCmq30pOJxRt540x2
Wbd8SICKOum5jC2nHXO4JKC05d4/gHPcdIGw6w3tTS/Vp4wYmwpKuJnlg1Z1mznDWK5ULtdUz88t
b8Zu1+vCOcnFk++PyioSOGSb/sUstIuiMUjNcXLSebTWAjamwDgEkXj1DQJ1WOalVmbY+F51oHPC
94zXI52gfO58X3YGHDj94sE0k7MqCcJHVc4og+IhSjgo29qNWPNAG/AMDlDdBwVRu2Ynv9WQlI7x
HB5ljX5OITmzKMSvf5cG2zYudh13gYx3CIEGGAPDXRnqkPY6VTh29XAsDLV3c3x9SvNEPxMIPtdX
MGhlGFw6trJ1hSM7Kp0gE9d+e5fUmFcJS2nmG4FOOpmSTaQ/kzp7mue9WaWbZvkGDPrBSJaLbHTV
njNWoJS8UVYDbiGNgPekyesu6d1arzjcr6lORrupiZNX+OKngqR+mZ3FbrxLrcIxula0RcqDqud6
gMyPGXzkmST2QKvBHAMpqOnbynhz6mJhm/6rjgZThouDPBYeR91fT2jzXN2D+TpLL4mCsA0vKEWf
G+XbEl5Xl+eOKUOw7SbSG1tRqSA9JfdVbV2bWqMACp1fES5Kh+dRCFE2A8vwLJ53ozG+1360MzWC
b7leArjt1mXJaqDTUNIzBge5eU95Fw9aphxGaj5BJuDDQ003Z4fECJOnQOGI3m2L+qOJmBPK0QkQ
2NLQsk1cVZHCLGsO4HCUlT6fy6FfD8JjJiqeko5vlTCe8p7SWEOwnnQy7mLUu7JaPVqNxYtRPKhI
q1E2KJFUdMesGmRmMTmnFSw9v/+u96C0B+Ns4twdhJahRrA7SKcZG5WwsXNZfEti6nQHFZ8gmQ1B
iT/lvvPAD9iRCFzVYomrJMO6LiEIci/pJxGOkCS8iCiABv0uq2BI3k292muZtOv69MHvxPeeLe4w
dcPKoLJc9c/CYjgYYW5zF5DTxUaaNMKq5P4ipuHnrGNgTIOxxbGBBa9FQsBUAnexuAw4Rwj0UI6g
YmCVUXQxUOZPRmRyHYEOMUEUiWrHH7NVS8pHVlJI2qYAgOUf/WjnSUkHoorhnxF7kZL+QyyA2BRa
19cJC2X1z6//+WiXvoloYabGrCSziPwSCzAlnvqqJYqySCZhEcN+TVg6AhoPdcJyixXqq0im89/T
EMgA5hsyoYG/RQlCX/tjafnHK1f/MNUIvjUGojhqHuDJ/eADI633hjhA5cRFWiFZB9H9oLFSHBH6
tRquaXSdhIaHt5RioayPoTov/p+jMGWvA8OZkBlQAOXHCvxXIB6KpEKh6N1QFg6DqLm6dtaER0lp
rkFRrzvajyyOAWyDqurUlZxhyksCvsIaT3pPBHRUiCSZhdOUjAgGrOuwJpM8FB270cpKn3yFdqke
+3Uk7hXgGE3r1HximxKTVNoTueUhv50amBcD50r93Mo4D8wUakYZdABABC8q2dOV6Xet/z4EMuXc
Kt8azha83cVJlFg2zW33MOobhTSUmve4dmR4/u8lYFdzqPDNl8vNnLy8yjqi2goLk2F4m6IXLWpW
c2UCX6pWREBWEXueSQ2RtynqRVFdxdwBBku8CwWQMqLZHQuNEm1cn0lSHQN1pgZWdIY2v0tCkoy9
5lpJaNdjdFL96ikIqlXsT+dWp9VwLHfqMLyAqNlahIPgTqh49UHF2jXiCpDEZ9q9KP1CY+QJ1VIv
C9wa3OumKjkQcxznHAPUhNwMSgcyzudca33HyOAHRvQbicGuWFxPYnwWW1CHyV5SmYt9GjXxaQ4c
qA3Eaoi4G9OiGiTnxzjgkdQBppX1Q0Nbb4iYHw/M1C1GJFHcqgVWzTIg7yvDhNPo3yauFYafpvJi
+D7TLUNdelLYfYdzeKlr/4AuedKMcWtAhcVOtUY7sGWpQhPDLiIxvcw0IqOApXNkF1XqJEEnrGrJ
Lc1+54f6ThMEJ0oHu6A/cShk14qSHYSjVe9fDPbIMf1iY5/a2tzcN0V2AYO5ntRP3mcvrTq5bdG5
FUUwgUGUTjvElr9XGuGc6uWLFhpIkZbddOF17OJ1BdoXThxwGyoFwm47meZGMKKdjEZRm9NFyQs+
W9EA3jeyJqeM8uMwxtuqDi+gOnD4G9uuhitpBG7BU7HFIlwS+2jGmadVsO8tk7FNs+esug2BenSx
pp36+E2UWKz43RmsBLes3OdpkCBg0ggcK25Tg5S0IrdM38YKatyEz6/Zye17VrDylYXnf7S6BqSV
nJ7McCeCCvzPZ7+KTeS3sx917c+v/6mumd+WCl6RfBHp9h9T1U/0h/lNxdz6f7Pecrr/HOnUb0sD
rmXouoxtRVsksV/KmsKh/7epH/KPvcfvCayvL5ia3t9ltTI1R11NKHtraz/fDqoUO6pSXavIPOGu
og+eE1AQjUNIWSdvzLOkvilD/RAOMAsCLaNfI8YahRKi+g18WPVKzaYmGDqHZX6rwufiHr3tOfdH
y9zUlrRX0+hVLSYnA6iTNJWrDv4twt1Jrmmyi7G0MSSIsYVxsrHLosfpXePMtKL0QV52mVY0XQTV
d2I/hro8gsPSeWgsJS7GQPg63MI0Og1I0klCAXWBAV+QDhOfcFN5lwgiC4g4IAOOYWZs8myZ7Fph
pYnjJqgo/y4NZ5AezLE46wMlwAOTZvGamwP12obB56b1pMWLMqXg3QyvDFQ3seSbUU8fxTrpVrFk
8GnsdwU7EModBp4fAgmwFoZDXm81cTjW+EWMKT4TgnnuWYHGU7AyTfixVfDcERoWZQDVgbWApj6q
9GNiyLUi6dbAQiJF4p2paDdFCM40fEEk2jda46otS4Kwgw9CWGJpyisl3Kf6sCKre0w7kweXfiGa
/ZbyPK596RrACjPHdKujc/IROM8ZHeujTCg33UtauSsguPk43HU54fSmLUCLNEw2lfDc9U+xT95E
gBaeVPl8K0ShxqwPaTduIXWJlWWTp7cLGe8IZ44RpScJCmfdq29J4k4lRk0D6GXKr8uI1b0kEnSq
o0sr1LaicrJ1OjMQR/VWlI1sZTL22jJmLq7BwrvP3V9RDd/t/HmT6Ww5lEvF6szqiTUYabMX6XuU
pCJfw1V50EEJQ8HlsBTU26jLXntJGXMAUzMwsrGqtzWN4W1MwHzog3VdgHQf8R6EKrW/uoTBQIho
dCRGZZ6iUCZJBqjVhH3uGyNRm0jQzwI8i6WOYJ3nEomVasD3gD5IIBkDMsz1INI4voOInyUZmqmh
HK0ZJi9F4ZU7JoO+Vzy9Uy5SR4bDghuqE94WhBVXd7ut1Z0QHc1Eltb/3LP4h0SGzrS05rGx/W+b
DkNhKfH7PRyJ7vev/3kPl7+pKiKbhXTMjhUp66vERrerZVq6/IPIqXxxD7KtVqWF3fTTdPjrPNa+
SZgc5R9kUfRA1Le/sexQlsv+v0lsX166ssQDviw72M2q5mxmpqfIy8mZrjTNSxtiuOI6Zw3a+bEN
ExHk7QqkpW3J8THuizMHyZ2SKzACCE0KyPoGREmJjM/QepNmvbVEzGjZckSjPBRTd07T3jWhA+nR
GTs4u+HbNqqZ4qX1QAcNHFXXoITYL7g5pJwRUbpWSBShW2ziSHDbAFeGWEtP8lBsSwSpMBEopAGK
r6hwgFqCf8MmBzqbzLkdo/aorb4pm8eIvEDKBy/tnySTz4kgUsRsuQXyF52BAz558gzrQSvdmem7
iK1lYeK0KZ/1roVsmDcbgGhr0W8OJrw0Q5tdja1pOj71qCVClx78UEPAY03TYQevd0p3VAn7cHaQ
EANlEcLeg6gmhCkm39mj9O9QSIHTZzkpTwJQrVC4UiJyo70ageH6xOtaPMCkL0jPlg8SXLxK1YN1
JqG9+LE7c0xVjXiY81S2Dcn3ggRKKnKVjH9QKWeQH/yiyKYq4NNVDJihT0h2Us9pQce0+FprdYch
lJhEwEHCOF5D35QYzwVcyiPTOsuDIOcSr2nrlmF+4L4rLsO9hQEhTOtruIz9fV0TNR0vFaZqKek2
vXmdpviGxzpnMojM4dJYrJnG8qNX/ZMkB1wW5Rwb/hDeymTNpD4lATK+WFN2VQWfYxTty8QYVJPC
VcbgEGYgRviVt8ARWFPf5nLijt24Ln2J/+zgLI86NfsoZwLFWmOtUlZpgjQcJs1/lFVrJff8L/aB
Y5efcXo0iZtXI8lu8rF1+oJZ3k3K5JLQsBsul3ZQyrUonZE1uGhQrzuPpHbptFB509attIGEuseN
cgiMdMdHE1bhGN+EEkGUVq/BQGkBaNmS8O5CbFDpVcqaWwgx34cuvsaCfs+UW8TSo8QTs4pmgITo
wdEHVCOvS3mXE0a6pDKSMvb7Nja2kqq5XHw2Vmzu0loiiZzmYFKfO1H2yqV+IQj6h7ZUbzrRPGWZ
tvHl4FYYrJtaKO8kLbiEpNiTOucX3e3bUfwetXSfFWxlso7FDslFy9+lxW3M0FIhi3Y48lo6c8Tk
QxcGKnoVFvT018YHA3dvCq++kfnzo3v0Y4cfmBORzqz1jz7u3ZmPQ9mUDfHKfrF4rMzWbQyFAkYP
MW4l16eA5JCaPumot/6kurmlrUPo9XOJ7CUCXMX6YsWaiwcGkVbMn+c2/t4wZKuCdfLJ1AQI74La
eMWoOwa/d8G6gMZwxISdYVtKN7MA+hsEz8fYoY4lZJuFmPc35ZCFcI9JnquCZPfox6Us4dWCdcEq
bFQHegJIXpbmuhye4pHKOhzEEUbWNnLYOZIyt6hUoW695D2ZpryT/tEyFY83jFZMBix+gCz951EF
fMVfPB5///ovj0esBZYJbuLHsMIz8KeZiw0UNn0VJCnJuD8WUIwj2AcMlK0lWsck8XNa4cHJ0wy+
gyjJ6Fui8neejhA0/urp+OuVL7HAr09Hs5WkmSHF9PKn5FNJ1oTZz8KbeM/xn2BtxAgZrLvsPUk3
1iN8++lY3bDdd5Ob2Ea/8ahk2Ib2uCej5fhbPfACoq2Fl5DF9MQ0ZZrZWKUz7mdpHd8W3PYA5Sb7
srRhCKVutNOnjfI4qavUbU3gtmxKN9mNnL5DJZKCA1LIZFyMx5mw97OsYu2yFQ/AK7hCYNnNvTaT
/aKbBTDxtOKPoMWt6pYWSCnGeIrNZaNQs1ZikmZxMK41aa28Dd+THfrEMbWxSPNX6QIj3fUX2VGd
ftud+m15wdIubZUeDdyJ+12EVbQk0n4Fz4DQD7ftUF3HLX2KDr7mnHr1LaBAOfYMYV3caCRna7yx
lhMukSUeXHyjBNCMwpvYw3RU+e4L/tA30LXao0rWL3W68Vibu66129v2VvyeKK72CEAbnlKSYWRe
G9KaUH5lOpLyOqvbeH6v8JnW6NGJscIfWmVueUouGMdTkvY0B1OtMTLk8NR32XJILQkoMgesWTaj
x197gkMGjbjpjW84Wz92+n0ZuaRyNZMYgqfHdsLTH4kvW/WP/K0kc/EcHbHDPpdvDAILrljZctbO
xorzc2WteU6S1PbqbeAJT+MhuZo7fK2FT2pwxSwa0J5TQExel1EJEeGcQQSnNcFAN4EF2L7IodeI
mNl4Ewn4pnnUp3fTwg+Wrmm3bhzmJPuhcRiq1/qVVvUFYY6Rv/HCbYTl9ZMiNf5EbNWH8TmHBYVP
f3S1J5OnZm0P6WP4QaSTBs1L8yp+tt0G6R4adb78whJhDyiJlXzrl2Sh7ntc4WAAKsaQlXY/3RL0
z++trelgM3Rbu7eZXvj+yJ5xHVM/m9fyDiwXpzDwq4o94IN8IRLIz7Jj3paQMhsYsslE/YHkos2x
rlr9L3fnsSQ3mmbZVxnrPWqghdl0L+BwwLUKHRtYSGit8fRzwCp2JpltNVPbsmQyi0VG0MPD/Rff
vfdcXBz4XKAkYLZGwlEO3J8sdQ2YmY+OHhuErDC+70IaSqMTT7cxcdssHEaYybgzTnF0zp8CQg31
vniVhzV2f63aidYhDF4lgbMGrvS9tK8GGuoZG5dr/wLByg7xgL2rwne8/Dc+x3fpWatdHbHiJH4w
FZw+umcVV3d00I7tTjznm+nCMWE9DK6KxFH5K79hCrkZQqxstnwgAIbotcLHoLAueJMne9XaONeF
3VDyymx4FR8I2EyO2HK+078yWqml7YSt6D5E3YOVcSEeD6Swuad/muZAbS3lnuVl93nhRLEzQLfe
yOdAdugWC9fCMeHY5GnHPsRQzgBleEJjtWScLtzRcVnfR0du9jQuenLJYNZRnwIs+oNbWDtuwc1F
nPcjTo0X6RuOAyHDwdyaH2vyNSuenH540Ju17x/1Z0Klvfkctm71mUA9G87BwKdbxwwT8JSHUrIu
Pnuy+/AsaTk88RQbsTM1e709jaOXY4jhkCuXa0fY+ikAbbv/kr6yj3ijusGlc4wjs+PhMl3Ey/Si
dZ/FwCttD7OMU30OQwJffLIbu7dYoxE8XTXOaF0IfXCEgcOphQAJHIYMGbHOz+xluk+A9reO4VTK
xkAKNLftAPd98waTIC/I46Ip4I4ByZFKtHewNAH9mVEYQQm0z0iREso45s1VNlNatspldHLTEWBI
hPQ8SjYiQFGvVd+l84TswGefP0EOJYsa55ObC49N68NrJ4Fl1G6CsjHrz7O4VcKjNKwa0WbgNb33
JBP0s/xuvQTjp7U0qNnJXXksgcdCQ/gIngTXuNc+md4IB74W1XxBdrZ9KUW2Z33FGWUrFyZQxIn4
HqRUhp3N/tXPP6r6Jp6Q1/oXmF4b/kQgwYbZUmfbjx5NKPyShkxZfQ2DDYLAHF0GqG90h1CE1JCV
4uKHyX5v3ize17xDc3rQZInCHpe6tEgz7NSjg4lsUP8tqQ6QbkYR4QOvib7f8MEKsQ0VyoFr1quU
LOPaXPN+8CnFC3Z5sFOLneUnK4mw0R5+RAjR5VBVHuQzQiCOcMCENb8AF9PuObNRA7SpXd5IoEWl
O/FVwU1xjlQXnFn6zD2w5DnHsG+XpH5EW73JpMuQz7WV7++z2VHGnU42XT2hBTzMxmEkoibcSJOK
NM97fbBLZt5PGzx02rBKBzjZu8GnHmLNAAbYun/TBBrhPY1QdrMfOLwaaxPl6VA8pXzmE93hc2xL
L3n+NsB1XP5VOWy/839iqhDJf674W2LIPQ4n3/BY7fkeCPecQ4lS982Z7wlKUOvEWERs40BOLOQN
m65Fz6c5lBsZ6XI607+lM3E6dxLJpqzAPWz0dfAOVU7Il27g7KkiANXjw1773CTn1hand2U7Xh5r
t3Yp+XHHD/1KrsE/slMcehbraRdjvUA+Jjs7b9MP6KorUkHrecseRgiJihuM2b26JuUAXD/7jg/U
rG+olf/klbYwZbgLMRrbM6gzPlUK5hYCygpUZd5t+VkvsKM5dMZEaFAQemCXs1Pdl4ULk156se7V
W/IkXdoX8TSRmvscaJrmcHKHK5xCm47DwErYwFqG+yft2LsupcN5aIuL5UcLMqlG09rPF/lG6pln
AL5Jt9EchT5lYd/9G0+zLCSF5bguIhEsI61/flyH9v2bqvw/fPxPZQF92EIvwqGw4Cp+kRZomMEn
hnoAnnXhXPxpmkXg1QIPC+QCXCytdTygn+d1ZGVDxSiIt2vRHf61LKwi/5Xy9suXLv0mK8ulnihG
mGUbrcMcY5bhKaMXI9DVaz9ntME0tIbg1elprhWYOzDyGjJjG4X3XLipPP7s+6egf5/pXhcnBv21
sQVQ+zwum3p4tuTZ8VWYwoXviFCZI0LqkCu7SL3TJAYq/sAGPNGnPvn8VaTby4xhjBhfjWY+WKRV
a5/TOSzJfdUz2TEr9XNuW86PFDx1affBNGCT1xjqe5EE6XgcRfPQyOpFtjowcC2n6rLYSsKE254B
GQWgvL10HPE5bQt4kC1BvOH1hXZAdNSi3yQW7aAKOFYpWGpQziPgDD7VcvrYegHnQN2S7/OKc6YZ
ng0qI7QocVW1XFVZe2mMiFsG2cREashHtp8CubvCOkx68xRbRECogJM5HNYNeusMfCJZytUHYyMX
3MsDng0lS7+gvd6GFENTEJqYZbSOWiwMIWGgPi5cSPL1/lkv9O8iGl8acwzclJVRGXV3iKpNL4t7
QWJ7RohhBB+sxJ7itqi+57N6qhHuYzLLfczyQyNQbbK7WuLBQDQp1Evjh5dC+B4Kc6PRXhwMyjkF
impg1+totsDhuh5i2lpC/WD0+Moa3U3zi4V3YCQEKPuPFVVES6DWBOFkaUTnqPCyUi4mUsrpVQYB
p7x1peaGtBQb6nNusOjjljpWJQP/pepTGVeEbOOI3SvGYiWiKaggEDHALkO7zchG1wIeECTxpPn4
nwSk1VKWWf9m8Rj5HIrh2PVxsIoimjrFDjhvwlAQEaRMKD0S+qullMd5oZb6L1PwGQ9sIlkeXGNh
fqvibqeKefvW+hPRCUWFkDFkD8ALBNF6En2ReUw+bMKMELUye3FWDA/axNEuKKcT/mdikxX3xjzS
Xo2azgZfYz8o9a8BnDko2Xyfcg/BUPUcq8KmG2Bs4cLKjC8WBi6a2VlOCreb1IdJo02PGqN2wFiF
205u9RK4ogFTH2empjyY4bPPPdgcgoeKF+YE3yUZ1yKFTJo/XhquklxCUpH3RUtVRklPERZ8OpIG
iC9ChzkhHtdtM7qNVZ+iSHdqKvM4ilnPapm3TkIloFoMIARL8EcVh8dYYTMdqbUmEpX43CbNahu3
jyIo+iKkPgNCq5nro1tAT56HflcFJKSlhX8/vMyy9srTdp1z+b5Wsf8VqnFgBLWckDHYkVZ7NP2Q
htSBZlscGvSQLw+pVNq3TreejDxuT33ZT8/YTTwjZJpeiC3trvXoiF2U3+Ux3UUS9494NJ8KFAD+
UjbjoVlFmUVAstmMo/CS9YQtI2PVUsxd1sTfW26xtPFiBCkz19TnA31/XN/0e/zw2NzhlOgB1nlD
8kRZ2DdUcNIMpNTVepyndYqvBkwZ35XCyl/wxv5bC/Jo3/hxRWvBcuK2/qdTLuImv/ms2TZ///g/
tk10HIWtgk+uMZRiA/ypyOt/W8ZV2L/MhbT025jLwpsNaHtBq//qxsKCbbGfYh3TENKXErh/QQSS
/wdpXoZVwaMnb0NE8vdtsxBHsaxpOthYVVEfZuw+1zicvuqlU6kGLOImsLshokEkRJewvkvW54dK
u7btlJ2arvuo+70ltlyTddm/zZIB5rpOrWtotvPghDKfYW52pNy4K5alQtclw44OkHeahx+h0n0O
KSbFhFHvSPW6P2eUoOKFykBaC1oPQ7x51hH902C+Jgx302mbyhtBSl/NSEcWiFE78ilFAMUT5csQ
jtpu/G7kfsXAt3MmpbokZndtc2vaWI2ymhv6oKli8qWXamI8YY1HnaGZUDFny8XzaBbvk8A0BTwf
Y+eVPnQIKiZEpIwot4wiLYb7pBD3RduzPflMpS2MUnrf7eIeFqMRbNNZZKA2kaILdP8lxDfL9SR3
jPmmtQvCXUIlsJr0XlQo49RGaa0MHRcl4yqAHSgtAj1JzPhbsOPlGIO5J+JuW9AUEvpelbwrkc7I
4zMC7kAljy0MJrNzlCxWLuL7ukT12nin1RMxHx1g0zWjnyEprjEPKsz6bULGOpD0lTyKFKpp+0yv
vTSi6sHHVKChgEW7OSEdTqNpoVZEohWujAtsB7BPRIdXdEW6dAT0MykUXJWmu6r3vSF7mXu4pUO1
wlByl876sVaOeri0uO2sxXYkd3ujTty0omIsbY+ziJZAZVkf40tSqSvHaapUXLyS1BFKyNtsTZI8
ec0Y0FRJfXAznbtwcARLP+Rx/V2yS+YIjHkL5roWnHAACSYBsQIhLhTFSQkg8AgPmJ3sTobVE4aZ
bYiv4zIASePzyAtUrkAkQP6MSjpRKRFMEOTFQSVy2FOMJGbZYRaMvS+FtSNCo+qw1xtZ7Ul+Y6z6
WlsetAEXiTzkyVco2oz93Ty2D3raPCNqvVZmjmlKAbwUlpNwbS0VP9ukUcOucNJIa6fKjLM4N1yn
la8yMjZjb3aOrHbLvSz6ew3O//6FPdz8WAc+inKqoyBsf/vlf90XGT/+z/Ix//1n/uvXX/Ih//iU
S077l1+s8zZqp2v3VU+3r6ZL25+LzvIn/39/8x/C+f1Ufv3nf5RF075xVv38+l0xIDL+o+KBlwop
wf/HFUbW8TL9Ksj/5eN/rsXW31hlLYw6kqirSBp/rMUky+mGUOmLJbWuGguY578NUtxTWIGRGjRV
V5b7yh9XGEh9RFMMETLc3x1X/8pajH7xF8nhl4f+O85HiZSC1xU4+BCGmkn40IyTFSFGmpCp4DH1
zczggnID9Fp9ncy6E8C7VEPssmHgiFINkhS0Sag4ch00qxqfkG5Qfjn4IWPJCnKlRrRFSJVnbRhC
p6uJqzAP6uCItowbggq+CHSLKZTOLVA5PZScSkOtTipvIgFgKoDlTIgxubIBV2bPyNZKRkQNYdBu
lGLflsxrfRoWFNxdXgexxodRVzAoERqyxVlxpkDZ9oOKGWd67FAjslrdxBGlenLqWHG+HIZOla9Q
yE1f5eCp87GQLnUDDzeVqIx5i7CqhKUMmARvYcz4vzZ21NFB4J1gtTLrCsQ7uclTiiGoMSS/x5lS
3vhqwIkxY2o9NBslP/fi3TwazpImKir1IEC9iRVhE+sy8COrYAEsjobpb+bKvI35dGzrmMjfuLGM
/Anfvi0yFZxp5zRhsGo1fGhdWZVh+EIL2z4Qx2seD67V02QDQoVMPCOwdiMzO6o1iVF1Yquz1wo8
332GSRP1PgvQfmCAFyMO1AmGabhqqQ3Ny8q10FLiz5DRabSMV1vJIfdHuQ1MCs6JLL4qSBBovnL8
jsttnC6B0K0RvV0x0N2+0u0JfJ8B6k7rp205ENIGX1hBEW8EcDnRMljD+skimvtvaeRNETdX87Xv
aQMtVnN7P3afVhtfEx8MrGpjOCNoEMWPnYhIUA182ABLiQ5SmXBFqbyFJn4n43M0E3qW6FdMLrKg
eDxAUh+vvfGqmac+vKl4xCZpZw7tJumCdVbGXsk2TgLyEobGdnHiGarmhGySanDJSssReLZ9Udg2
xggdOTmmAv2m81NeVBeylu6SBJ+DdHliKIIcZM+Q9DtRo5+7uq9biFVC5E5G4hVacctS0lylvqlE
2lELMH8dw0MLU7muMNb9kezBk0eetuWqqS+xR7C3amwSXDTypRCo3wc5RcthhY22vk8y3UuYdwtz
xLQukanJtgbbLMJbhGl87qkeTfDj3bfYU7qSuTM9sCDDcrB03U6u6Aysmh+VF9is+3S6dWbsdml+
02btGhgtFD31S0xqV1C0s4Gdrn9FS+Ue2B6UDK+jHM4Xgr2vIh5vA6oElUr6OhLr9VxT6udjQ6OS
91mkFz3nXTkPOALS8Avn9Zl0lFOSPkbdWQwfxTtG8Pcxyi5BVsHHG/ahju40KZ9lxX2vLFetWO56
eYGzq6uu7Tb4PgASC4ANcTP0U3BLivGpXJzA/kFJ2quRsG7548kSmJEWxnYMdSgEgC20aLe0ME0C
IRohtd5yxtea8J1QLpgbQBfJBhxUYTi2mDyTudx2ebwtygQ+vYCvRmsInczBXY4pZGCpC8L+3SxN
Nwo7HODVE0P6wZeY80jev7OpjY3EZLrGLYFi5+XQ/0/CJWQ5f7vPwDH5/eP/tIci8tMdAR4Bl+Ay
0Pup2rOHMnoktEl4VIcpi2L+02TMRmnRd2owcUTyZ+v9ZQ+V8KYRO6HIQpH/Ndle+hFB/c3V9stj
15ZN9k+utrgzxWAeZ3FTrVu8QMJBFA78DxxrqItqvGGJECQ7OPlHFUH1zAtxVT0qz+I3efH4Irn6
t/kN/Q09m0gYyHul3bBh6OQW7AYbP0y13JmZbYP071HtbV5rl/RTePZZepzshAN0o8Ls1D41RHSh
3xjD6M2wP/w7qdmIEnV7qyp8ROzkR0r2Yh8xQMAuyvDtY0FUtracr8CKuJLn383IHp3tR6tx6+/G
w7SObvF9ckrytfFcnfzdAhO4DROs6OeeNfqzDB8TknbABHbxYVqZx/4ZPPXZOOcH1qk3eUdSZlsf
gEpZCgv3yue9fa/vBGfRkeGu5p5fecFZcpN5PSqHPvB3mRR7DQ9Q6byphRNAMEE4huVZ4EkaxO1Q
f6jCk3BWMvKLRP60cd/xVkzxrFr6R1tfmf0kyoscItCRZBk383765C+XYd3hWxUUQKieVR2Lt5rf
JoLYhm9Ub5tbBOBJBE/y1X3H8YM6b7OMFiHsU+j6q2GNcM6DlydbJMewmr6aVz3xKB1cBkzYIGzz
1bjrtCfNfMDpQLHwGDHoKN+aYSPQpdit062iskNvMv05Ha+sbaq6rZUv/cpfoB/lV6XeVf0HohOy
Bo20oFjTrfkYYVY23EzeGuqqNb7ldJvDzWvg2DjYtJsd8oxeH0QmrtQDMwEjYYJ7MHuUwxWGabx9
HAF8zh1W/JpfWXyjj2k73IOs3fQn86n2mnffONFqzBdgYM3ie7TG6tsA3uJ5AcJD7QUFDbg+UulE
vYL86MMyENaMrATYVP0xEjgfuaNbHmIXX0do2vEdJU/iLQByztEtddMtO7+v2cJ55CJinaWJP6zi
lMcl/RFj9cTkXZx5xnncinyYh6OgMV/bJiPVCueq9Ki4FIpXqVurOtxnuzt1pwz9DKD8Sh+3qfL6
ZR4KrykY5j5OoA45J13zLet6fEmqC4ZtM/dQrN4tB+fMhUsq5ohLI2+j/bilJGJr7nyP84kd2bSE
X0zpkNCyUNhMPrsPPXsZrKNkPXFMDd8jCfLuyec1k2KxUB2pXg0SOYKdNp7FwJnzS4+MROcV2e14
g1+MfxSfF78X8h4kB0tq+Q3uJBKz8dpLN6xgMgj1Y0vdfOzmd3wN3OEI/YYcTtA238ln3QOREYPN
7K/a/Ve7N0IaRdxCdSrJXd62dI69hYLHqXmC6ADow+muieG+ptmCvZzvw8jDzKbNQGs8VhDL1R/b
i0FI0zWwv5Lz2iuZLSLnql7U35PNpI86JJsUQtdwqiOVGA/RK49oG9+Ne/budwMzZ2ZHX/yk478M
fvyc2fyO70QPxslL3/l++O581dbJ4YNmLHt61jyqF55NuzmAwpC+sdyVbwMw4G/zoztAk3Ty09rY
hejybwSeHNNtV0C4CUbTxnKCOBldoXtCAOVHj9gYe3nkMhVuw6PeeZbh4PlQDipvZ8NwJHHbihhn
xBUeR5IEgJ24sgNvQ8R/Udp9mJCCuLaaxzsEbiOnIBtzJc0M8+rlARZ2I5+m+twg762xK/m0K5Dd
Z2VrPBWQMKwTZW1YQPpUzvOb0at39c7fF065o03PFXanN98GsE/t6CpZZStQ19W6+wLXsY6Oyets
7Ba7FDBpTxD2Fn3M0y7j3UiXerLOjV1VrKqv4Dq/R6/Ba2exHZDRX2ERcasvNgQKu6kf0Jz2mz73
3pYYYZ/Ha/sd0vRnrtLHZGuAGUopwFvTTYPnS3I6hzjGozIfQ6RWBih4DGgAn1aSFzyokmz3JQLC
B76Ol+bS3qb7qcfjyQKK6XWV34CNUxJE4Y4tbGtPdwlpdAdpcLqD9W3SbfdiPAal3WzzU7adPmrN
BkR4nVJOlCvt9WLVHSAkR+/xkjrGG6UEVe5q/RvNzqGwFopPIDIcxyjIXVfiWn8bTktBT0q7t63u
Bsl7/sE2WIWf09r3WHige84oG7Jt0PwCP6sR6ZqxDRoyQZYPwdUY1yG4QoqLkJ1pHSmOyVqieQaX
kIkxlAVBexbOMTl+Xiky7ma7vrRbo7Cx+W5bp5rWNMP0W4nv5saDRBODx2xW/qdGpbsTFG5BhYrg
UWqbqpTKOM2LdBoucnvUN+qmCKn73FeNVz+kr625Drj8FodeuE0bmIG0dDvFO4djm1c2DwzRyIZj
IMxnM3T0bifSBvOC5L/4yNBybOORSb1qebW4ScQT4hHKTf0oFyXfk/wthex5Jie+qjbKnepZy+5y
CL1mM+yyxwAuruwh/69hIayxN2xIpm7D7bADoOkZjr6u1mAEXWsz4c2q1iaGgQZ9X3NodeHfbpN6
3ab0xE1wtrbUhOMnku56EFa90wJOv0638aLhmygwDVR8MvrzVpDMVyAOneVXBf/yj8snxCyx/IkK
EwDL9y5zw/FIhhxnHLCAHXzKojr3xR3Sn1URo33jZWd9waaD/VXckXDhlc4erHNDc+b0Epv7gpK3
EWfEWpU5CG3IaU4f2lG+E+8MDLgvJHrSp0B6hDwu/HgdUfYVE/N0SWx25qOYHeitnFOH5Zj0ujys
Ek+OPDQMTvxT543yVfpW3WWFRmTpGDsYC/aAMcS8AAnMwgMoH/NAsGm1gd3D7vFXaeXp0Z65pH/X
5l7DC4ZgTPvNDtJyhwkj4OUn4TM8du3JohVvWOPi0b7GY3ptqI/dVxpc1N7RIGS0r/OwYfZqQPMQ
LvVj0DKqfZi+pNCWqRJmd1xnr6WATe3B4osOvqjT42jgGtb9xAGrw1OhnzURN2ZYOiOvUuwp7a4t
9np1rASKb1yxWfPmFMl4SV6Wuso1OVC0xSUH4RBcP+rPVzHjwcvy+KJylVK1/jY1EU5u/4BPRPrk
3ovZBf8N58zA0RhAEz0ICWRO3I/BXVqYnRJ12xYufczANCuGEAIXWXssWcpteoHwWpAZwkrYRUSM
U7JEkIs22DEi4ZnKaHD21Lk3IQH+7aje6vxFLzkf2PWzYxjetAD3V7zKvzlgN8W2/6rgHdv9a3MJ
91QJEX+gIqB2enOlf2i7eR1u8jUr9OqBt+i+PUKX2E9PHF7Sh+4dfTY+ZsSzNrkXOFhTnNbjlVjv
jLf+Fm+S0s5v5S1qN1F6oOpol+9If4RXgn+MVJhWGJyB6FyiMEl8YvBScB1/xueW1g+Aiv2nfrQJ
p+YjEBJ3oBYnxHpoEw750LiC689ttwpZZ1NbhuiOcxXP0GCP2qowXR2/FZQsfzkJ5JyrqeJBhw8i
rD7pBx5UHJImpkjT1t/eZ2AoqZ1+xpAQ8AJT08UTQGil80LAV5rdW2eZuYASPcTtjkFY1ayafbWX
chf3VlN6OnO1dP0de+Zau++wCJ2K7biWHiHkVaHD9AyyRU1CBNpVw1BsJfK8O0ymo4u5LkjU2MPs
UDHJp01qx++QRta0FZ8mh6AayiArVKeP165BQBwprnqdjzTS4MWX1uwHm/YKap+kmr9nUezVHU1V
em6D7bOz8AIARqdrNN9AtBao+SIhNFh7HWWjXWmG11Ki18FsWhnWK7GVcQGilng4VWe6zecwfzEp
TNOdwl9JWAft8UXhdPzGyXb0z5FwIRk9VhSBOJa+BpnyzLNkz58hltOQexewsCC9RRTB5c2XlH+k
zUVgnWrvWw1VSLNLzMb9iuEVIzUJr1zJhN4WXtlyNS85h685FNcUP2Y705pKBARRZabs4qLr16De
t+IjRoG+vyP+LMr1roQl+0D1l+KRnk/SFcBk2DeeNgZbsbZclfclr876SJ0Sy/C+faA2idIi4pzy
OmVVxZJk0yi9qlfLz4VTOMLIf0L7ofy3tiYx8JYJ2BFcswi//XONlWoaLu5/nuvjaPr943/OJIy/
QbmwJFAa+iJjLnPznxrrD9qgTLTvD/brHzMJBfYGkWhmJIr5Y5Lx05qk/U0kdK3TgcnPS/75X5rr
a/z9v4wkfn/oKBZ/HklYlMknQTBlmzrC/7GMAcuccWPHqUPK5AuNP+qm7p4tuOxmSuvfQCgmxHfO
uPWap6TW/O45neZbMZHYDEUVQismyzhgQ8CvAT30rRtya48a6zaJgGUQS7IsReFGy8ePcBb3dWpu
9RIHeqw8Kz4mYpVbmQXWu3pUcbUk7AjNXL6BMrzoVP/KvLczhsSS0N1iBMLaUCFCpx++wU5mBKBb
snm896VngfesIvgHvsLnTj0xToy2Wq2n2yxRnnqZ3pa6kRwzqs7lWIvXTtKBtip0R7fUFQLEduJJ
HdFVubbJ2fykUnbY5/FTksO9woSVdEzke5bfXnsTElKrARiDUPpkCD+uRxW/h1JxxZo09U6tqsQd
8vChUTEXyWpd3ZtWxdm531mUnmRS86CmwuMQBfdKB3iuGcvH2DACPI7x2uRKmis4TfPewSYCEqrh
JkLh8NBlyNbhWydNT0PxKVTjO7ngahKvqSXAuQHFQaHoTCebjufJ7qqPPBrgkqPKYKYipXvKOADk
2iOm7QJ2korkIasbgWRu1p0q4SIY40FCfEeHdmQT4HjZDO85Ho+uMrxSKBjq0nTHCKLsP1t5PKAw
OlIQ3vs55o0RvLyQ1K8dxQ1GSY8QIL6DWXanSdUjt8nGVRsFZyhdXl3xcgvS9I4swW0IshSSU7su
YhnD73QaRnnTh+OlBSIo/0C735T2omQxSx0BFPFL4wBQKKXHs3qncMwaCugbKkvrHLAPylB+LRhl
xlejFtcwbStM4/0l7LH4RvE6nSn1swRj2476WynGGIjIpCRwwbWeaqDOkk9xOn7OBVgsWXsICs2V
fIWrX+kIQtTSqmSdskl4DIxuN/eqZwYMZUIC4CG15nnKWEfw5aMccn02stwdyaRkNdO1YommjW81
dQiGvLyrjO69TJpdxSuSYlq62kMMVVKF8Cylblg2DxHdq75qun7QndKSM7Gp9h9zl+3rSPrQe+Mu
LVOO3dlF1qnPTIeLZMzMWOBuaCp6SG1QbpeL5UruIrfrzoE6SXTC+OXGjP3XKNQ3Q5qQagOh6+R+
c9VLwbCFsX8LAu1RALpmG9IIy6XiXkaQjch3BSs39Z9KQml6nYo7wV9mYHDsI6KBZkDkQMaQnsfh
vHwNHHXmh5ajW52RpZ3Kc2oopya31mYaARHlhTCcMqZJBgmNWDFeUoW0DFThZNya7IUz2Ny8gqqs
vgaoL2bzXXcfhUpwUfX3cj/utaLYykm8J+hLcOaRhZhsxt0cK3czy4KOaK5Oewv/bhSBgjNg36QP
fTIQthyzFTwfkbRNqVB2R4SmE8pLFGSc2OOHUPgaY/bT0rozi0RdKYBC7VYysXcNnKBqtTwXknrf
L4zhakxa0DdytkEpPQ2qvJvTRFubBa/QMqXsCdUs3Vtde4jLAVGLuS8duWEmUQkZeqz4btHOW4kO
2zRmfNhX083MltGSDnwiyM6tDA1Oo8dRC9NzTOV3ocu7tNUxoFgEMoqYojRTqi//ztKCxuCfMT58
d5GUHXvZP5EWTOOv0sJfPv4f27gp/41NHN1Aph3nHzbin9ICtEqLAOJ/QymxLf+xjYMvUdHtxYUS
Kaq/JAK1JRFo0o+tId5zLvjpWrj8nU7yd49E8FX849f/K++ySxHlbfOf/8Gj+G0bBxXw5y/9hwP5
T8pC7w8KTlUDo2vlx3eDKSl3ZRScRiNmEt42+7LN95FJcKEomDp2ar8b4yxmD5zfIhz6qW/Gx8lK
s006Fk6Vphs5Kh8aPIo1tsZZARYkF4/Yutea2JBAfaPlybZ85bHtOi9oDyEYwnZ4kkbO2OwQ4EZY
x2KO45cWu49IjSjyQeTTixeaZ0GV7YibsxiRsZuROsV9TPlwphQuHicm39nHKLz16ryafeR6n5HS
HDJEBFnwOtbNfZqn7lilNwy/bq2wh6v9jbqvjdmmh0D174O++sCnyc3Y58JBQCdU3TbQLy1BuZj3
TzAAapnDQ9rl5Hj9T6PAFkoxKjeSDkTVFB6mFGlXf6xIN2kiBXpCt616Ak/JFpCGXoiPvcYoI6BA
yPCvfUyQYunC0lofOqdhtvsG3Epe5QdTITleNxRb1/fC0g3Sjq4gJw+zUDxwSVkXonIGvO8VReQh
0vJVZXgfh1MblI+q6l9SM3KzsVwLcbbvlvmSMF1npTglk945SgArBlAj/i+oLmm7r3tpS6fwcdC4
e+tt85a2qL/ZpDBbWOygFRkL9aEsm8fBUo5FKHwkfu1lGlcIg6mXWBPQaoTRaWbMXUyGO3DJWLTO
TZjf47D3wvIWStlWCsy7KuSp0wQ2A2bOCTupUc1rseMwIycrXSipnQ29ytchiLQ7TH6e33432MCm
pES0aLdDh0+bJEsf5O40Y7gjFJM1goOmPuqCJ7Shp5nFvqhoC8W0PfL9iDDKCymztX6lkjDPSyZz
gz+eDUpGBhIqOXkgsbnJ/aXl0t34j1mYu4LEi4ixqIg1IZY43rVz/QSJ5KrC/BLZLKxS2fsQWhqd
TKNAXa0ZGanX6vEmaIjKNkfB8CSRATiC8AigUMv8T0WKD62iHyN1+FSmq7/YxqF+4hofbayJPJsR
o6We9Fu5LUXeShgR2v5Wt9860OW0y5y06m1Zp/GVLlvcHmUUehYtkTk0nYLa2ar81Ce6g6TsoVDx
IZgbvdHlTamOzRuUAgaco29sZyKKXeQ10MJUtk6FGx6Oas4kjLF4O0rlvVKfpIYBTIv4J0wczaNK
x/HEmvnv6t7iOrX0iUr6AqJCA/5n2wMgq19veSjPv3/8z+0BeZlDkAFkGM+XvoBafu4OIsgUFv8/
+7r+2B2gHCM8g1pcSIjLR/1xycNlhuNcl7no/agF+Zd2h7/mxX955MBZfrnkyVo8zUXT0/6l/1/u
zmu5cTTNti80qIA3tyQMvZEoUdINQhbeezz9Wcjp6prKPjETfdvRGVldlalMigTwf2bvtctHiJwE
Vfm56ISyhkZ0rJ9FwdzFs8VI1DCo80Xt6IuSk1nFd+6PeHYnMuG1dvhIBosMT4y2WvkYJuFBE9LH
Tpl2tY4pzohJN9OUt6imD4iYTiwSep3xSdqfSwMx0JCmpxgjqE/9FVJjU+TZ47QLGSkOBTdzZTz0
3YGQjJ0cz09qa8zrIeLxMYo/nOWRI2XJwS84O9ANqdCWpqy8qHgfcyZHSKNybH+C9FwrmNyDWyXF
TykqjUZsd3W1NRRSitL3SCXPKDvVBX47fzX5SOkJG/HrB5PtZJV9hGjqKwyrPVM0f3qJmWeljKrM
lPnvW4ORTJvZtMwCr4EUH9Vchw7RnD02Yqm3TkKPdpfHiD9zY1Yg6tn2VgxLa4DmA0QHkE1qhOuj
9TSg/BzNuCeyr6RKj3GHeaL7CVMFwOF7teygeKgGw7AKDd1txs+kxwuIbyeOPpvMInKCabD8OEms
LENlP4gnEBOOnESPcbn4fkmxtdUeLFRjPKhh61XZp1YHcFgKuLsgGnehUVWo5bJ77PfbaCSeWe0Y
4en4zUdm21qnv2dzTzsZfsZVNexQX10ntrRGr90zFS1Ry6Z6TrtzPiQDoH6LKVLLOU48dV7+UPZ7
YQi2ndClXpquzawchUS8Ruho1MLfldXwI2D3odhaQ7E4JBonBqNQVHGIZcINCZLrojCPE3yXbpSf
2yZHCUHWVQ/ZMKRbUZQrynWnCskWG2s7CIqjriJ2NqisOyHgKMwelYYETyHoJ1cinRJELGaPktGd
WeOxzsRz0VgnqD3Q8nn65qYbTBozZ5X4pzkhMDUtA0cI/YNU4ISPCJxtjaz36Hk6lmn6Sc3P7QD2
txIbkLvDi15rnmxWruBfeg1MpcAUI8bhC0+gS8++pbu+anzGJU07yvUvcTJciNg3yeq3lcm4u2fW
W/YMMg1V2OWy3+DLzDe+kHgopfYNvN1Zi19rOTg0AiV/l7PQn5jZ024dJoi2favto8r4VpNFWJJ+
TkH0qrXPpc/yxtS+irJ1LN3f9UFwi3pOD7WxXvMJLVlZAlz5jz4UfsmJDIOpnoal4X89FJAj8Wz9
n6O/P+VI/+Pr/xz9IeklnhPGFnX+v5wKNAOSKWKV+IeF4s9DAUWvKCmiqaJh0rE8cEj9dSgsLQjU
eXrBxdL4b7kryCZhqvm30d9vL934zZVojZLM8G0SN3XwUDZgaOxsX+h4IpYAeacivwJ5XTA5GmaD
cLgrQQbQAo/ebG15ErbWWX+L5s0Yw9Ri2p8Q4zvcxebAr/HDIngOnH0gHms3vMEXYPjAIsNHEQk5
y/gICN1BzhKRMh3gObNNr+wNOzjFlunME/bDRa4bVJ+QDglodlUvy7/ZgszQqwk9tBvrMUgf5zZ0
jHoDaIFOAtuQ8m2FmNcJ1sSunjdvV0QtLBnDLavzle7NS24diWmLZuUzvXXP+S295JfqgUSUdXvp
b+VlUXigg0rdCn6HXR9wuewy+aZCj6qwKqOZaV3WHC47vgM63ucviEJu68reQNf+Fhh24/QvC9df
20PdfTaxMqJbwZT1Xrxn78an8hLeUK9Qr4nETvh3c1pnmmsWp1r5WdATL+ljiptSWge7YOcHR0RE
6mCrxFHifIgaFxtMhwLV0VSHeYuKYdITMxwBTgI1g0iQZnFF8+DcAZgF9U/0kw0tSrKTHxxm0Q+n
Fm6/KFxXDg8LfPyUrFa+qkeX2UwZHcqXUMHdbL7pxnofTOdn5Sx7HNUtzpnUtR7HF0hdU8KCcMNG
kVN8RwBLxQdRXfkZcXDHI4+ZaLe2hj1RdSMfR8/+1Zdu07J3QgJTHod5i8N7/pw/WcLM/g4wCK9+
DuyASdWIuA2ZcHOwHgeDh17+imUULoSw8iGtfNAGBqR+cppSuzvZWoeu1KU7ujpgW0OGu8SuzU1F
FgmGCnaHJNVAgFiH6FmaRa5UPBvlTe+fykMleWMDp2VXyz/8QmWuxZaBi+Pn+xi5Avuko0iKIb0D
sLDq0fwCEc7zHtkHrWytcQr0nxgnQBJjdG2w/PcXDRuGdae7HbbyinZy1zzOhJFSbT3mO9LPd3Dy
u0/hnYWwLrrmIb/nd5V1Z3DMkbRe51vpEqG5IV/GbY7xY39vP+p7kP5Y+bsEPXIk8nBVfEfX7ErM
GErwjQE7x6g+pLeGoC7IeLkL4awl5UF148Gus33IMhA30hqnXgYjZG5CHHVfHC4KTZ/IXan5hzyw
o4js7b0S7lEGFeyo1+VX/KrD93AHRDeyp2aPYWSrzzKsK5oXWzK9QX6NwqNYf7aWx/uk8LHJ8PFd
VWTxZ+fa5TleG2ck9qeaSIPQVsZ9OQN0Q55BTvVlZO8ZP893vuHmQf2J0i31BBjqOHsLb1ZlW3xl
cGU1Ju7MK78I3uMTYkNU3hWqvXDDw4klNnbBHlkCEAd4Pcpq1p4lVrMkQwjL8noK36cA3r039jOc
lksN68O4tRC+VK9B/88cHX1fnr4Ypgmi6Pbxca5W+BKX77s6TQ4cSuEF2FlzrUmegCjo00SjWEsP
w/iui5v0gsQR0WX3wI61fww/sSztMtbTk73IL2naSMWArXbQt1w4pZNtS501OyvT8blsXD95kFAe
+lydvoNcf6C5JSZDXevPqqOub7nvhoTSEw2HNXe1AJE6aCPjPoIpuAqxym7F6RKK4kUMmrUQ6eso
fPaDB4P9CQ6lxU81gjTGGrWuFgWJB30k4MF5E3Z42XyvjY/mpn2Q3rOLkmKnW/nfiDLuinISSycB
UCJxDW1KPAJsCHF9f3MpQ+dMh6s2ej2jmtiLzkYxugrS7hGxkJo9mQagmguatfFqVC7LZNwNEryX
cl3/DMqaFNXqoDPEdEY8UgswJ1q/RpozJ2T8rSK6cHbRXNztnmZVfArwUaevLASMWSetlZkRtl2R
eQHbJGd8F1G14oCX4WR8w0VSrU3/ADYWvgtOY5dCPpPuIaCZ4Ll4hQZT8oifN1KI9mkyPesNMA3H
wIUAKm7VzJbdZhtupkO6mbZJt+1PqtvRnV8yz7frj/xusqkgL1g45yfpx/DMc8l62HTk8blGiucZ
B7gzbxpE7xEFI2Iv+SAfUINoCBGZq5dvIz770qvlc5OdCXgN4AMPx7g9oM3q5dtoneieFNSC74R9
qo0DWaJxyWmWKyc+ZciYwjUDGJDdIWpKj7QQbtpH7HMhoV6utGudqHRjgd7iGCSMTfDLOVDLu1tQ
rjSCoJEvrcoRy4wzkmoL/GrV/3QoSZZddDkxIVt346n9aDx4YZdxq67VZ9QonxPimqsmvfowRkDU
dHyE2ootDMBiLnDO+QlUvC0CV+Eqxy0ubpfrgexaZMgzv3Ez1j/5EgqyrUQ3ijyRg3QzP3TS40h2
Exii/rPNd9lLdGA2clbyb03dSuUuW2QAL6rpYQXWvM72eTZQtOeLErBcgTuQu5PVP7XaXbk2L7x+
s1vR3CJbTLz6bfwu1+hWaJbY0HEzDDb1NSqbkHQVFB9b3m75My3IXD4CliGZxT+H8xtSFgHBifoS
hkf0PfW8DjAmyfq6hBn1Pe2HTSyiR6mCdVK+amQV83SqP0eRfaPZuFKxB4m4qlEXx6eChZz5UTTb
mgKn9U+ldMwb9iIVp5kn6sJabgGIdubOag9J66BEOxO4WHh8hIEzrii9tuEDrz3Llr8cBYWyA9W8
InbkZXLnnXC0jvf4OTnoq35X7iL5C2kRsm35a/A3Rvwycs1fmn4Nav3Qw6VymoNwjS6Tbe26LVsk
n8UOfCM7e6Yu8uQHKV8HbD+Yz/5Y7Rq3E0WOsEeKUhgrfiDbZtA0S26YbobpkZwWIR88ee6w3Xh9
9YWQSkZXjtZv3fWr+Zm11klbV1890wRCLpHscXKovGurdz30agCPGXe7U89Ix1fWT/IVfY1OjpwP
bWH9HN30VWcLxwhpuexvpy1D6uV/9eq/KiNSM8tH51aqR7Z7WUypsR3LzaxOK+MlrY+6TLe5N9G/
Vk/THXh8Bpgzd/KH/h3Q4k79KJ+C/lLCPOAmC+SV9qZ++ey6hW+zXLXImIP/5GhcTeacY8WBbVvX
TPP/mI4pxm94liXy47ev/6sRgvay8BS1fyZ7/KmBsP7gyyT6ml+9zm8+c1kFGE8GmLU0Owu55a9O
CGc69q8/HRv/VjQu9Bm+t793Qn977YTq/H0+pqRS7zeC2W26nfnUE7SDQtz8yXMoigbkpRWieAPe
KT0EqdjBD2uNsHoZK461T+Rz/V5s19Z3Hx2kyFO+NKbnazkY1hM2AmmrO9Klfw3YVeaOYGwoKOtb
/JV+AWV/Nzbt44QZAfzKUx9SQ7S34R0/IqjV5L08jC9kPD/6T8IGKZtythBw1ge8uicWlHvg8U7N
4F/kpAzz9fDGo/vRuHdP6FzJDOl920SG+j1/LKVSxbNwre3FhKXtSSzI+lp3zP4ChWgkWxkgcDXv
44AEKzvWyPtZS1Zb9S22yNZeB+Wjb16qF3T0JlnYhSfoX3Ah0vxlnD8165YEj0nzNqbXimQf+fLg
b4S1ue339V56qPdZ7HQC4UZreQueawtXtQK8Nr3k2M9q8T3SD43/1opXc2LqtxNFZ+ptNr/iScx3
xoFlapWtml39KSLeZi9ARbAGHzjYsHQNOoZnrJM6utV2IR8ySGQKI1grBUw78MPMy9Y8dFcsg1e+
N8vRCxvU3Yw0j7GHxrZ+h/VA2pfn6UjcpYqgjkAlfBFoOW22tDeKUDqcRQc2uSl/O7BmdYFO70L/
POQ/erzF8B4oN+0lebAgEx6QQsfXWrwsPvhD89xRjiK4o6t8/qXKrPG+hYiO3Y5vM7cR3C/uGcU2
kafyRBRZ1Wkn/6Dfsuy9rgHf2dF6ehXQhSUntBOrjkizOyackhCTmEMLUT2dirmfulsV7bv3WcZh
iwdjeqvPxn06Wlwk1UO7RU5AqXUw5JPiBCjcOIPxs65C58uAkli40X04+SIHMiekC6xolQ2HAhO7
xCjgsfY3VU66Z7opL0JzYZfBWsi/gY3O3mRpO3gGbzKpjFxNzGLFZx1JNola/UxruB5u+rRqIIQF
NwvU1y2cnkMiDChl/G2sOyFtxFH9wX6Q5TuOnaCMtwH6luIHITJgRfYtj2pzp/Yk4dfpr+mma2ws
efIJQbOjnWc3Q7TZL59ndWzWosNOvr9jx23W2qbayU6wUVx1Z3rSJ7X7+DkgZt9m+2YD4HSbf4v7
fNd7yrOZnTAnD/ikTDez67cI5TUwaaaAJEIY4D/twByRxwMlvqPcf29s/5yegtdHZV5nnxLhcf5r
4ttVcWfgPOeHNn0fKreVv5dh8SMWVICSEAuJHO5Pza08xQ+BsMZteNc3ISGbnuhfzEXxeVbDXV5u
AEcWIptGR2Gke532cgN27NzG4Mq4FomOXiFYRyhBPJA4J9eIg0tYZzEvmJHgTeGaiunzs+4zR5so
obfsz7nhBZykyYQbslhn6EAngVs0b+kLnxCet2fenxJBdma75bgXi3mNRaxWl/YGQabEaqncidSL
fgq30niNjdsUnZrqDVRslDiQF+4iN+KKSUF+yVp0/FfNuPXyVtYfFeFVUTfZG7YQzat71xf3FmMM
tpvDu5p+qPWb2Z6n4VbDhS1PQJS57NzeVnfLs27g3zCurkj8s8Eer4SV6EQb2kHZyd2hxyjzatrF
uvEayo1LxxYRPiDnu4IDevGr6TesGFm3rVEJHdA0Z8VKBpJZg7da7Cw4J56QgqlgcCOv3KR3IhDG
EET1GY0q2RgObrhny2vQ7ayyS7UdfxRglrOXb0TQ7vsy3nQDynuvpVvMsDotRSOVJCz4MmN/d8AT
MnWb7EV/tI4924A3bNS/jCGr8RoEDrNa6ymnbabwf6aE9nGBbEYMGYaHjNbKPBDUZXuglGRDOLTO
LHuzb7JAmVkTb8wSaXh+ErsNKK3U2SlPGaplBv6H8adkrsbm+53ohjJ3fJD4nybc+8kFo8ndPFbr
6GUadj0xprhrYqzrzRrcjiru9a9FckW3Mi0/ChYqqhv+NK/il/rFi8I1gmgd8cr4wzc0gcTiO1zr
DK+fjXmLqtWCtoJsmSb0qh0Vv0JitpJIgkfktG1hp2pYczwcwMsngpkMLDkkTHoScxV8dTdqs+aW
nwhBKVZe9hJsF5dIwheiXreDW/qMfpYDRnEx+9O7oGIqrJW4LTeD8As8mm902u2Eh9Jplm58JiHl
p1R/VNNJVD/5mbhbi5nb1vAvFcJ9ZQ1gZBrcDEG4WtryXuvs9mkMN3F/VgBvLIsOnhKB4emkVBWP
1LM+d8XZ5CmmInA/QKtv58WkoMFJlh8y4pQywVWM9SU51A6x62iOtu20dE0ornG5rXrhQgQSb6X+
qD/SeaH79etdr9v6d/cmPmIFmL4WZRRwVV5T4kKSp/c38BHVweoi37Aovqd7Tv5n4Zmh3YR3e1U/
5EwzJhuJeYypkueM8hCAE/ZSk+0RecUrgdADh6EZoRtKYbd3c/QSdWVUy8+coVa8hgPN/zdV2yBt
SYAQh0VqsWzJMcw25P5wmQnFite0PGxN9IvxwD/4MZJdyHqsd2p/Lcgb/rUxHH07q566ZJlskPfx
90vGckf+82f+EH7UykbCyM06Tdio1DD8RxpNpn049xe25fKz+UWzRJGDnSpfp3fzZg5eGRKsCOBh
k4reOG10A/EeVn63Nlwrt/XcRZIBj7aIbatGGGX7N/+LP9n/QtzSbppx10jQkoNdWrGn90rYOrR7
YLC96cI7ipmPy3fCf7jLGLjsEHEQ9pmXd6BrtPTFZ3DoPlUcAPglja38uazl0MIPtiHvCLNGtlYR
IMZnoiSrzIfgxgP6bXiMeXoyD1IbOwTqd+6P9bF+El5jdaVgMDFfU9A6wIIbKCyHIoPb65T8OdcF
5oAFhjnwr4spxpsVMCHHfLsCbMRlRBPbLAZ9elc9tPMHckpPy9/MhPIJzTx5tNBuOTe5ETT9rkSb
7rNlDqOxMOXA3aLq6LCqV15OCBYAB0yRHC/x6CFpSygMuRhKh41xmzjxmyg+9ECVz4kMiB8HBXfH
R8GcxDS4exbvl0EJFLCZherqEIZDCuWKBLWYYRS6cwBf1IH+vuy3xrCzwosin/RsIzKtsVYkV7Ye
9PycKAiv0sr1zFPkx7KORCVZ0mHge2Wwv6nxtN4iKK28VJ7vWEZa5WR5I8piAWOgYYIkxhUy4p/G
7sSYS2cYyQ20jyVrQ+IEXNvkcwcbKcuuwRgwV9jqJ/B3K/0FXvctJvH20pHH6gQ4i1iNHGkCfEE5
Ts3jJjNX/bHCwBxB0WsmpzvP8pYbcOlR+6Nht5BBNvM3HhVx9TNxXLtl4vgxyj23Z0gkIuARH+I0
203+jSt6n1Gi2L28byhHKW/iC2Yq4Ol8V8mpnnat+KLpTinnHraGSWcSOT9KmoNyuVAxCaxGrruv
YXZKO50g5zo5UKuey6IfX8z6UOA7IKEhZbiVbq35zrifD0QljCDbgkDlfZxyhv/SPYVXDJmyvcIH
pMicKDcZ2Cc/DSVRzdPpKCGIHol8OwjChuSm9ImqKKxgDl8UhfRh2382Ffaeq2SvHTCWEtCXbXQK
ti+spunoGgfB1Z2U90e7BB/KrdmlLw0MKE/4UrlI7vhK4cGKXgIJGYYy1gpkVPopPPoP3T1kV+vE
XrW0AeyRE8KVFSdmTfBCEn1XvWrM8HhSCcxR/WMGFbcLAJiUWA+DbWN6seotvGtXJJqvcoPP4TEC
fas7KMxOIzq4Rz+/CswasR9fVf3Mu/o8TCDUE5TMRIxw3+6U79q8wOTApcIjuv1aBiUR2upyo2uc
mSS8R7ITMymLBG3V4G5UWzeDNXvBmqJy8a21sNmNx//qVNKPwinoN43AMJIbuNouX+K3PInjh//k
DeyvMAU0/RAagKeguvnfZDmGwor27xvYf/n6P2U58h+KiC6SP5Vk0F/DhT9lOfwK+1fWq8uu9b+H
C39uYLU/VEv556hC/psqR8V1oVig8pghSOq/NXaA6vT71EH9+wv/beowkT2him1pbpCNM06Nh7de
dMvS0b/kbXCA8bbmAtOuMAfOKFeICo53nf4UjAOCMVSSgEjXqCCtBSugcTeIwfSFav2goc2rlgBn
Wd71JokiyBtjbk+/fq5atyqcjrufShQNO9hODkeCdc4UVtRji8F0JTy1Oy7urX8JqHThB/wUB46f
JHXz9/yeQbyMiQgqvM764D5TcdHSMAROY2r2xVQcv90ll/yUZO7AlwI+VxRPouKGaP9V9JuiexX7
a0j0SncULG4oxNXI05Bby4vr/WiVmDa713lkgM0A1Od2prWeafCxS1AQGTwlsrWCHMR6X05xn/1C
pH0iz7Wl5EfwT4GAKd64h9UT8FTLDsY7jbXr10dgWZuKozu/ETE5jhsTqyPLQUFirAN5LkdzXTXs
kds1B5W6n4+0JB1Raauct751wvoouYqrY0JeekrdG/HKNj/KZ0Fq5/P0zrs6OdU7E+sD+Uyedkr3
MqMU54FSe1NuiXJgQ7aEj66k88BiGjvoU3A2nd4FH+oC65DRntri2ryKITtHB7Mfs47gR3wLt/0L
S1V2ZwpmgAu+AAy08UE7V8kdBgMUDdPLHnTZiy8mmxkUp1tEL/wpOcxbzJ7VZ43L3L8ruB8yw45Y
fFrbVjmI7YfCPBs1bXFOzt1GcGvCYBn571uGV/T/A4fysBvd6rk/6Olq2YnR9OF8tjM33RWP9VNk
CxDzh73VbywMwf6pexH4xNOV/ykwkE/WqvYQv2seddTwSSGLvUAHYEWLgzfz4h8YukonQB09A97C
BQr8oGwDMgvY4IfMtkkGmM+Shr7RNsi2W5+sdMfvhavL1oPfe9NsWUk+Q6H5qq1dacBNBkdrFUiO
OdmrtyT7DlXCsnGUKtbiRbXawdFwuwgschmGaT6YMfVU8wxXzxiMBgL/5q147M/xC9SSR+Fevc3Z
daC0v5pb48TY4yH8aEFsnUgY2UY3bSdgdR+20nE8NTqhHZLu9Izqd4HDMIXVkeBYDiw0jz2kYqNh
G8pVuelXDzcQffZ8Y2nHHTiCFhjv0p1giO+cLh3B6y1GdhyvPhb4gub6XrmVd+Uhpd1wAVjFW93D
gW7LDhFS3ggdgIBbW4XDSCM329YpdCkP7NFlQvWcafvypUttnX35Xj7NrxGQpt7p9qxp1yHzhcD+
Ikhifeb6Wyn75Io51GGoD5bJNV5489fg7vf5GewlSAEeKCVVIaco18qWhZE76ew6lXYrHTDIAwMZ
1qguKAz8dfZR3OMnaPX4Z62Sep5Lq+C0V7byA4XrkkchkFjjotcFTKWyAmXcArT9kn3AcGIEVK2K
O9iXZj3dobo/ENzuaBfjNXqkL8uP7JseOlLWifpQ98nLEpG8Glk7HQK72WGXVW4kw9kw75s9GLJc
2AQutVW4+zG+CFWyDdzlR+s1/p6QhTts7Gz/M9oSicvCiMs7/YanHbmVy2zrGO5mtp+XobCHvcld
umIaxphl01+Vp/aUXUYvXH0VG+zKE6tASq3CUb3BoUhD2B7tEyqDa7QXXvRdmq1FqPEMJzxjK5pu
1exn5pDmCoZuaQefIsZ6xsEkP33Xb/G+uKQP8otqrWi2h5fFcFu5mMn2vE0+TeErHIEzy9mTgIO5
sP+TiwjN1CggDAB3Jg/7/6uI4Oz+rYj4l6//s4hQYMHDlDIM4+9oeVPB+GHgN4HO+Eu8+1cBgZBM
JB+NVcqvr/prcaHCmqJy+EdW+VKR/Du6XuV3rjyuj//5XZu/6Xp7pZSEUIauJCqNDvGjS4Gs11Iv
uJkgj28p8W+ZBdl0iK/SHB0LUWReE9hmoh1yJTi0PXMLQc/3ozI7LUKJgJZCFgEgQYZXRsEtwVAF
Kf8xQpAlskUOp3qnF8qrWoe32SAeSm3cmXmbBnwh9CNSuZHGs8prIT2NwwKHWXz2Fba10A770C4Z
u6OYPElU3EI/bDsWn3o1oxNCXFPRbRjfac9dT8usDPWhRJikF+2h5gYyrQlkbgzSAOV+qDlqpnpJ
VLDJjXi6qOQE6ZJjCcc8pusvsnsTLrjWh9jsV00Njh6aT4cTILVSbzQ6emuCltg4BAD3Tc7Kdggc
/C8UTUBb+SaBHNYDzTyodkR55FEl6xBTfCH99DEGtzFgcFZ8Gom18+e+J4Q13LVtdci0LPL6ATAN
ESKQ1lsV3rcODwFIz1glLHRHG4KyLSApqSJOzcJcFVC75Dk9JvRuk9jZJoSIRkQAilhuXpyy43eo
jG4wVhvLNwAOMeafvhSdQX9MWAe52oPIo560bkMYz5LINKYxCtciITsfZTsdkt2gCWR5TPTsxjjs
oij2Mgw4UoBOtEBuPS6i0Ab6kOla/uAlfcJkJTjoAUrtoeo9UPeXkslW307bCb5Q2jAaCzTaq6vA
5LxspU1WIG1ufNBXqtE/+B3YgGQi1LxomYcqkf9StAsYKcNmoSvVcyaljhzhN4mzdYPPVhAOqaDt
KknZjY2wy0RtEy92OoF5k2I4GmAe3SJtpHtWEnNLbiFs33eDtEwcx0aGjKx/wpuCQOvbZNLACvAh
Dn86v1jXYB4SuAGpseRYgUzr8wdD/4knrvRqRqzNjHAcGHc2fEKqcNYofITgQ4wHCs9ul8qo2asU
flanEYccnwQmGpnGlEEggESUjxbUh1oNQFfFMLXSekQVPw+E6RZpsJ0C1iKmUVwz9C4GIqCYEyLj
by2afcUy++k/94FN42XpdGWA+qABYsr49a3+NzR44fb+4+l8es/g8cLt+92r9//5+j/XzeYfMmJX
Gknxl3PiTyuGsaSMLztoma2yhueOLfCfj2z1DzwhMr8oi7IOEJ0H6Z+7ZuUPkv5kyTD/zPz7dx7Z
QAh/a/p+e93yb49sEsNjQaxLoGpxY3fTm5mLL0rSkxdm1O+6hZzRrD1B/E5rUbxhDmq/orDdVH2M
poKrlBUrxmWqi+lOyDTQjCK8y1O99xnxiyVewiJzAPVDjPiZjEdRIJ5g2QBli3/OmAwv9bWnQUhc
LX6X4ZClLLcDHMnJ0K3HTvtA3m7rQbwbg+QoNhiSh9SLMt2W4g3+pA4Jv24sW7ZXTchAmxYwOBD+
z9Q0iOWMpD/lXPAxJE5Dokrt4FHFCH4nwFptfRSF7lGK6EEqAWow7CYYPtkE9i5xlhcqax/D6HuN
vnBiIohkQkXe0V1pQKairsVzrxDbJFkLDQXKmcweL08oqAmCKKurhbwtQYAiJxMqK5gXfWVjTjvJ
OZ1ji0KqexwVlCAYvn3sux2PpjDJrnmg2Jzyjmyw4pLUtWYFjkEN6C8ZWmmxz6lug846FyFBBWW2
LRj9mwM6objd+zmBXIrMd5J0QKtoI4NdxGajZQPXsJIFpj5T/JpJcqsM/1aTf8p3gD40eWrJOhQF
1AJD/2EEe4O88KqV3iYkpVPp5PLslgzoTRZjAlZ/qhDWHGCUSTcxymIXN9lHTMLqZLFfVzv4Immw
n+fiWa2yzS+NJ9Hxc5lvhQpoAgebko2bRHqzAtzEcvM0WO2HlNS7hEgT2Ug+WmN4rQWZD2Py0Bna
ft0DzSr2BoEfq9GCC94Q0dKV9zrJbSH7qE2mCV2053TxRkIfg9IHR6A9pCKqUsWIHgYTRGSi78qw
fq2ICVc1NJQWutncbzeh360jgxFbl47nsJttAOixa2WV7vO2igVCIz2xwbTy8IaLsE1TnZmb0SbW
ZqiXjj1tZfFLTnPmAgLsWtbNIkq8MmweQWnwcY7Pw2hAP5EX8XQ2kGjuhzDiw76vYToC98Lqcmvq
5nG02D8/KRY0q7FYJzqGzlwtw0MG/aFvYs67qXgHOA6mibje8kfUygfQBXZjsAyVzyqQ94ijviNJ
LYH03Abxk+InNvp4CddrPEfFRZ3brUAAbhHOV8hH61oWXU1KtkS/OGIhM9aEZyHECI2Tq6HBWOuO
cY1IoETcoOoDjF1MN4qAPDTRMsh88Uao2aH7ZMBMgXQEBryelYY9G1cIMSHrIaF7iMiaKy223xCf
crkg4zCxbIPNiEJUSefTPE+j60v0eFQmJeJVS6rduKsf+1q9xhMJLI30FsmsvNkhmubPHF4TFWEE
MO4kXdY7wxbDrp1YxnvesJSi4H0KETTkbEfK2jjKrMRFbqCEemsI37CorIXOYmcrV1sTSUTgE9s8
kTYqMqYGNwVKrdQggymdE5utvip1dql1jRSQQNGSLOz/3GMS1owoyfhSaDKIuBVpW/6X4ejSofzW
1/zr1/91TFocaSRjifJvnY1h/SHLImehKP3DffjPg5I4rV+vxdJF/Zcs66+DUidSHkOjSVPCq8XA
8u8clLyE3w7K5TsnnAQlGo0Xv/zbdDQspTSSFYBfqSYdmJuvqik+yAs1bFKkszknP30KA11inFKy
cvZNlhcZnBA0yzUax7rIr43Z7xVB1UmVaI5BCooii0QWlpQIdopegfinS6og08+RabNCkCmhNSTF
IaraUvAS8GsxnZDJeEVAGmn641NCfmCOl1AXIlv/KEFHKmzJfVK0qhIfrpZcJXE8zq38Tm2ySkQe
pKbxHhbNueumT502KOZBGeXRW6lFno7zOJFghQW1dunNfK9aPv42tq3U+H4WtayCFB9R1FCrR6FE
K7UoYU2UR6h1RjD6Ko4UhNE5ovIqPpVDuAnUxBaScq8CeylH3daIx17pHTGWun+ThdnJtOg6qf5r
M3NiCR1yVLxnx4F8rApBm4o/QR2viho9WlK3HS3yuWf24zV72ryzkEHfzaw/JXOU272RHgv1XW+R
JQ/jS5cHHrNclKRgAVSS3a1FtDAwSYstLy/xLgjMgaY25yXcfaWyu//H3Xlsx3GkW/dd7jy5MtJG
DO6kvAMKBQ9OcgEEkd77fPq7U2r+QkP6u5emmsiQBFgAKiM+c84+cHjnlkxFiAC09Doc8u8urvgC
LViA8CRwK3Q49dkYy10UiPvAoUWT47n33QVhCfvOBjvPudQlgqGbc6NM0vYo9R2ItrqLNz421y2f
Q7U4Ik3g/zVLqbJb5cGrjY+AjWlmOSevnCPA1NLv7J2asD/GTFlKcAYpGhyYbLYJEaysd1bykyyG
jaq7l7T31mlo77qMuOKiIhgK/l3BhqqFmlJD6kp1HTplZdw0mO+jQF0npQXq5Cnkrq7S6qHTLpJR
o51TZMj05JsxCuIIzyeNX3fC8bjSajAMORcZIcplQya5t6hNgHc9zs1ryUBTKA38c41WnE1zBzN3
bqwyNqjT9eDdKx3fU2utKu9RH+K1ZHpVNdmiBa5rFNVjVNnXtp8eAmyV2fjkIzmsMhQ1LCKnZusi
W9Ic/T5m3K4CrjsqjeSpz96DAFVxepehs5PibWrYhUKJKV5y/aKcfNPoKfx+pOXRR1yhiHRSMMNs
Kgd/ZbBAnCn0NQuvke2wgLcpzkEBICd7Ue1L2NpoZ/QOiUQu4BXSqFoOedP6IwgXNbLzR/qoi+tY
szdVX+ysWF5bFX1jEhVqURr9odJqtAvxRbbJ5p97XcxLKTZd9hxOYhHC9N+6KuvLLu0vPv7XdeHS
Pc15iFCWFCiTuXv6JeIFZOaacFckGmDWY/qngBLrG+x0BL6SNEWaIfGpsbJwxmOR1jne1W9JUn/v
vvjqcf/tpUuyF3UD5zy8tX/X8ApdplEDxWgnlQH5II6+Q8RpXqlL1I847ECWOKOvmAMxFKsnHU8S
/rCJkjO4snL41DMReF9kqF46aEYz0rVn85FC+3scCiJNquJSEutGFM8smEFUJqV/VwGlQNs/aSgf
R3YuIoTvNW5rQZiUi56zSKyjiSZB+varqUgh4Wi3QSgTW+LR/djqwfGe0xbFqdSu7Fjf5jjjOon8
FPFnnXeHEdlFIdpdY7WbMjY2qmV0HVQrI9c3Ptt6nbPTlQBdjeKpYHZc0XBgC4blNXpPfoC/KFfV
WfXhdacX13YGPbjUGF2X49UQuZsmLpoNcXiPdR/m+2wisNxvYV/H4fd0dE1EMYi+TDc96sP3sS+O
ZZlEq2IKt26svWUd55RePHhRGWyK1n7OJHIg3QJNSTGzKTEZRXXxFNseahzLPoRqwmpelVcyAzdJ
ibwPqtZFW5PeOLm/VZW28S3txsVPNFnuuowkGVJG12+E218bU3URpFzOOBVpTGeLrXvamkerH54S
k5+eqCzdAC7SIpnLPQeZWDreRE6dkT3FKVfzXZf2VdWROikPsXoRFXP4xrqR7oXY0L3MqWnFrsSx
Xrl4QhFn2RgpbONg688autwayrWwEewFuLH0BM9ZTO88shrCtYAtpa0eg2EbKZ2V49kSu0i9GmDQ
J/Pa9+5LRdSNXpEjBvZGYjh1ijejgE0TmO4mimu1bdPuu+bDIZj2pfNUY9H0p3hp4nMYsHvZHtCF
+N0jJXQmU9UllUnCamYAnkrHh/hF13Dn+pp3UCVaZrIXFp1jXeWwVStPftDyrqSuUXFH744FQxKU
s+ewdMzEi5x+ulaySoeaRsDBJ6YJPvl8mYnnzp6e8sjZD316GGzcXxoVfWRdiZBvK1zjwVL7VNxm
LqG3jrNxJUhbtB6w02QPN4hyh9gFrKIvvt3zBR0SNJelsyPuStgPGYHODlfMWJ8co7yKgdO6WiBg
7gFyaIpVhEJMalz2zOAZKWMoAaiFk42cId5iRR+BeB39g8sQdAy76rWRbXPQElI2XMR4w3BnJGhE
cFpmzPf8Dk161bz6I8VD26x1pMKDET2GTnkPx0zWzVVijtf/3KuDgt2Zz2odj4Zr/bd4XunMOo0v
MoyvH/9rgyK+uYzP/j/wLB12hy7NWetAdi8aiV8zOeebAJElKP7Zl9Ch8Fu/ZnJEdrDjEcReuWx7
dPdvwbNY5XxtNb586XMr8gmeVccyU/7UyV3tJuqj1SwTGWuorjsN+aCsLPJ1eCc1qtjFw6kgKqLn
LXRVxQ8jDoHWw2veZs0GHOJaN3qMCBbjt3pRiHHhWBqkShyr2Ytr31Vtu/QTtQvJ6AgN5lYavYZe
7xWB787wlnbncEgrzPZM/MtmWntYnVPcmD64ws5AXDdNB3t49VASxog4tTFZpla4H3O16rX3PGd/
mHv7NnqysFnEEiEf5mKVCsTKpDJU8d4o7cNIuOwQmXCI2Et2PPM1XUOVhPe5ZH6NKF+Bc/eJjbIt
dklTc7Dc6Xtsw6LX/eJgGs0+L+sXUhRaRK3sYSnz9rhdTg4sdJdCskuKNaGim1ByVpkfKbCtEQ+8
Abs+wBBcOQtjuJ8a9ZBW7waEogHopK4/N+aYrR3vPSbWYGp1ktPxZ6W4ih1r2nlCPxj6z4IqtMc9
ErXHSMuvodBgUIC/NO50jcGhcQ8hg13exjecrUYKIWlDXrdkuvrgTuhGqiy40Xtx0nXzTCLp1hp2
ZW0thd+/aDYa8gD5OByr7xplued5GzeeiPHS+2M/Yb/Xllrx3KT9Qznm+xhOqgthPmzdm3Ig5L0V
2yT5OaLItMvX0keAMFrrChl+MLwPQ8jii4K4Qs6DIrzDJ98TZZ+NFmBAYM8tPkX8+mavP4iGkZtS
1jWQtHhBVjJTEXhPMrjLWIekFcPQxnvV2/rWsfolYZHwV8iXSlfciYQLURCHNQurGxOQYQwNOABm
aE7WKrHlUTPac4uvMgEMaVxayU8C+bVJDeSr+qAHZLZXVBjIqo3qzQg/9DlQmOtaTT8MH6e1di7k
nUr8s+EyW/Wx11H+Fwb3MxTTeryWNrjykblVz8+GNA7byt1lJPT3KCHucc4DYIJVrnwsiXpMB+Po
Z402rTXTRzlPwYyUYKpbv1BLa8r3QX1xQFZ73sXFweRH48HhfZ8pWlpjzJaiRTfv6xHbO1OctMT6
wcIB9So3UCws1jK4TxozvAuRT+pG2q9CmQL2wj9bJ95jzySq1b0XS2U3Ho2Q78bfRzN9KX0w0oWF
eiBA4n0bmD33YnutS3Aubei/pyBWWyPapHwQFZ95oGdlHGuvsyRQfBtNxrDqyij1rR05SDvb58mg
GGulIH8+fRQM84AXbjVb3Q6taomCyskzNmTFLzN7mCMOoc1MKKDHCcVVuU7xkIXS2WRjNaf8Ho3w
XdXkIy/HQwH4rHMR0NZPNf1d6FTk8L2bMPBNvUC0Wew7L7kkmrnP9WgjqUbbsX9Pk4C+lWRPyJp+
v/JDDbgDSleXSV/ugIlGi+S+FGRETJ22IvZtG8MijZS/nMLxPkwJ0XAYsw9ltO7i70kjXizwYhXx
MeButrrV30S+PMZxduN0xbqMWRTWct8WETk00zLMaG+7am1GLpbrKomXjWUTcaD4MmCJ83bvUYDG
RO1lwr3rFYbSvD1NZKUEKeBAX/LuwerVP1Yo5jQP22krj7VItkENIhsNfYmKy2FAzLQIfy1tblWc
I+22helk94D02vga9+smMryVmZfrpMtvgri/lLaCfFgsYhVPjzrv9Hx0boSC/JCj1R7k1hqDIwGc
t+S2r6t0fIe8RPgJdjRc64DsNoTQLtAOLhKForcaz7ZNxBMeQBvNuDWifaJnv5m1fvBLQRqqtelY
VGP1ykjtQxBkF93QQXGVq3TyL3Hp4Gg1taWtW4/laF9Z4yV11QxQXEYhP4kyXc1L48bg4DdZn/v8
yrU3BQcdBu+QujxpP0nVXZmCa0kFZ45vyM1E0uS3poFJD+RgUrRYvexmKWIwJZDNHTTcPVAJRMP9
ZZDauunuk4aBbsLy1Mg3nNXb1ikPpXA25oBcvG2pxXzm/fU/WXdiU7vo5lw4MSwX/y3NDF3Il6rp
zx//q+GW31yHnaQQ+FwNONsMQH813PIbPLd5PovU5TcI+B9Vk/3NYVkqGQKQrQYDlVrmj6rJNsAK
Ebo2l06G4/ydhpsUtK9V05eXPotTPlVNie9PRapX7c7wvStEdedMa+CMomZ2mJ4Z76FO7g0WspGa
oipIjG+sVTTY10YoN5KhVFEy8SLwRQr833X+2tkYCaHUpFNxBSAMOAe3Rq6vpvS1LoZLl/U/wtjq
FqOt3oIakE8t3sYQgXdpv/Y51iE5vnRVATjZe5NDcTEKidoBGDnkAubWiBan5Boy8LqOOf4K8S4K
abFNLTdZw4y0JdpJ46jpD5PuYucpMAXNM8tGw8SGY9J+LGKMFPVIuRc57c4MtSvHB/AS7x0NwWKN
n75tnlmRKhd7gJXeeJgoNB2edzzVi4jDM7sxwnSr2wB9Qut+ZqY1iVp3BfkpJoI2SJBZaez1mDgB
O9rqeXCwtWxVYhn2ABq0mbuqwp8Z29tWj8C7snj0QAsVpQ6ye7a/5iGuoZAcabEpIoKOoBY7HBmB
jwTGCjZOgodG5xsfBnxnGBqo3ELFs01GpgQ03Gkb3pnN+2/+ieo5asdNo6m1GEeMd552lQaM58gk
tZvu0aBydfs7peMAMd6zLr6prOqiUPGEBHvaLZ5GG3iMrX0PzOJlspudAixkOvbSJ6lCVfOq2+BG
wBFBP083cpNUxp3SUC0S+0NOd0dUGOlZBJlZ67Eiw8ofSaAeum04FFdB75CeiljaiXIGknLZFi+D
E1LFtuhCyvi2aYKPAQHRIst5KwrCZcjtrAqSLYFCjclr2mOQBk/SNyEq2Obsdka8TnTt1ZTYZPFf
ljkAusm/bmHoWa1OGIOz1wVUIxEv9dZYOv1tCRW0QDTtElYtEPVPDQerwtXMZJfxNI0qqr2mYjHM
KtxAbmKbV2YZ8td8z8HtZzW1gGJoa+nBW9rAXqygaTRNc10DwfdqSlEfTwi5y0kfrsc8WwSwLJL4
ffKv+rA92FZxdAq0LVa3VOkuzNKAgbdxVhFGKzH8FGTCeiOXrCDWAuf+TRHHR7YWL/7gbENgSwOU
d4dMioG0Ipqzly6vtyjpj1VaX/ulfIiqGHo90eM+r90TxL/MUbrjjZiQp/batnUbTMHZ09iSjxZE
W2cajr7lMpAm6yeIj8xjSGVnkizVSRTxbUdtXIYVESikiVTVqu9mCiFWo1DuelKYZPuktRMrY+NY
lYzmGNRYbflg8z5Ju2I3ZOV9qDmbNq7fHCN5c/r+KQtktsmZlqWJ/gRMw8t9vPeauagpHIdAW06O
c3K96bUJCN4b1YNX2ISVuN4dj+ah0QhBM4r1NLXOVtadz5NouQcexRH/u4Cn1bjrqMQpncNlBR8y
NOlGHxitBcbJYa/wz50VkE2hFNId3cbBQBLFfx4zE0/N3fF5VvAXH//r1rO/uQxvlcNAQP4Livrr
1qPrZ1xs/kHU+3zr8XdwG7ogWmdMN8PpT7cedyf3ncWM2prjPf+G5BK075db7+tLZyrx+dZLK6+L
CSbAfSuDq8npMPIbBy3GI2mIlYu/cDQYi4UpTnXcrbNYI7SvIsZxpZNtNUF1HHJ6zElINCpEGEGO
3jm6ubdFeOkY7iYeKTJB+Fgkw64y7L3e/fRoFJDd7Ev0hwWPdG4kVxlCsiHFNee7UBmyZcF7NKcB
sji8PAQWPdocj0kYVM21i11trvFT/1wU6sUzu2UcYGyVPpkAJ8ML4VgXxzQDkqDo6atD387TSlID
qgfpXMbJPSfxc4nnN0H635eYDEZrFXJMuZ08crUyh4yWXTyuEgxYNSioGhudXexm3aWPEGsBfBM+
doYNuGRSmhhYFr1quHJ75yqwul1W9huZZoRKIC10tbWjh+yA4r2eAyXC45ESAOlYzWKSIVl4ELAA
+RRtvcsF1FB/O0Roj3K1I4VhIaenwOlhron1p036XyDWv1Y75LfMy3J2GXImrYuvsMTOhWuL2nZn
23KNSpOOlFS58GXorBXCBYwK3e8Hwu8St7/4G0EB/+m9RpEHQ1KYuJTAEc+v6VOFNep95gexDHYt
F/Gmc+p01Rd+sZae84DLJzu0kcMlUrXHKQkPzNfkhkaAlorxpm0/hUm0HAienACnlUb0ZETFCeEI
oHX1HA8YmeFyMW/mIsdNw8k8xePJ1j9oCU/KrDe9vB47hhGFueyy7KqtIhx1PoF1YOME7CzWuiyv
MbjnCgAIYXRGoi6e4W2QLW2cmKhPQ4BzJPMlHaJHlU+3onGWNYAzVMrEo0eUDt46ybVTjyim9EkB
GaMrAi72BkYVH/2s8hmpNAxstULcxRNTEn7aOZC00CJtVGbPE3JkxTY+pgyMoui+4N5QD5VzZr+j
kpKfFX6LCHR72ZIOotJjnCJXLe2RdDaHuDx3GeSUI+lJtOazpdvHIe3PuIrubDO9KitEaQ6g8FXv
lk9B6+xagyALdkiu0CAjkXOrmh9p8eJMPyyy1jQJXU9H5roI54Ta8qUghD4t5YvUpjvH9FclTdVo
kdfZ9MBmMbgThn3sKndrhxF+8/rZs5ItsfR7qSGQcxkedZ0DsGNYqdFceam3alXpbnJyrmJdMQSP
VwHIjw4J7TQgeRgdHSd5vOJnXLBV8e9kaG7sZthRqK8sFhFZWT8ZMYSzyX9G24V2K92lQcFhgmPS
Tskk7Vlp0FULlewGzOCKA4qDivE6jXeFaNqwtoKCGMXtasCU7dgz8I/LucUb4mJn0SVvi2jp4ZkY
sdfg485D7GVE4+XAHEeTiomREaGYwIk5NVjShB+eGGhCaZ1dHNt5cW8ASV7JDLlhiZFpEuQXZC95
GT0GNrUsm7bCXU1QPB1L3wlMY8KPZvLxRogUWW+NBcQNjmEDMDkkxhs0mV79zCqkejKpAeeMDFK7
+BANSXTFAh01Um/F56n2Z12hfmd70cErJ+uFvqtEDcBJsCLO7wdv6EVtOK8mNvMpEHAMR3ufhuZy
arCJKP6y+Own2kZTOpgswvk0DixHIqt0xuss1m+ixNyYNmOLXKRUqdq4l/rMEjblmyhaRhECy4qf
84z/c+sK9sc0tqwf2Bcz/Nc5EP+D2kma1pe64i8+/lddIb9J0wZB9Ykm9auuUCB3dd4tcvZ0frVy
6CwakF1xChNerz7tIKxv9NmurVzlCLDBf28HYThf75evL32uOz6d9b2g2bRkThywVUEbYf+ssS7l
yT25nfWB52Idux0o53eP9WiF4m5ZTnKbqeohdtonaXZbA7WczgJWOnj903Qb0JxkABnMSACvcH4w
+8RmwFptcm/taTYYBu427eVdw2hWKIISFNzWSg53OorgwJ2IBk8E8kLgR517SlzY3apcW1V/yYGe
95pMmAka25RDCZm9ceLE2lSavoyMlHBG9UMB/glE+u6GAuB7HjxH6Y1sGHh2Fjc1SSB4Lg1qhXaT
85DpXXfI+e+mbAENklhox5tYuDDLUy4iMCtObP8wRKj4BW8Z1s11HPBC4oPGDTyN9Tpqb9kI3ISR
vi185JBEsnZISjUtddZT6nyPG3hWusp7XNrkDIctfAqOtiLDX9fTAbTRW4VCKBfq1qmrN7vLnlNd
bBuZ3FADI1cKRkb2sHnCfFsBDkljZ113wJwCGMA6jljyD1tfnOvxe9CqTeH+RJzKjC1a6/Wjr6qF
aZ7SsoOtaSzr0FvkVXelIkb09bTTG6KFCxu0cfUQ9N116EcbQzKVyMwfFslBKjcuCKFNJsFpPG0m
pR86y38Ie5RAnZbsjQ4QBq8nEc4pL4JjkDpEnDCGYPwQ+JuuKHHt+rBvgts8BnkOy4+Eq3VHClPR
71wIeCniq95YMrhNmCm+TWAg5IRDvoIUZp5ChKK2TDc14xsb7J8zJ1vUFxFU37ltrlr3XYBtiufl
DAEcYamt2wCbWnjpXbVCF7vkXnxO+rNVEVpdlStZsGMq0I3Zih37bUOCSZsnjDowach8PaTawUzd
k55ceDbXqkCfx74f8clqbveS7lZ0l6G8z0qYJla7Hdv3vk/AxUNtdp71Hk1Y3j+V0bkGqVnAIOYR
RzIIIYmliqwZvdT7pmtOo6Yy1u3jmUA6icz2IyhJsO0HVsPU4ksS0N7KhACEXqAnTmN3O/bhvRsT
YRWo19KNf0ZpDxZ/XDWAdufyLMJhHfbph5OllD7RU5OE5DYDvHaG+yYiYzkfPKZHape1r6UDYCgg
7BPLQgejNXrrrUktI1VSQQUedNFk3wZYVpzYuHN6BI51a16Cyr5Vc7JWV5vsuNuPf+5tgZUCZYZl
CNPkn8Z/y/PAu/+1C/3Tx/9xW6Bj4tO7kABoGWfZ0q/bgrGsDoCdYf5vk9eZD/BrY219Qy9rgSsU
wmaX/ZlYaH3TDUGvDMjwd+LA3+lCjT/FPX350uex8+fbItSHEXkL5ZvmXZE2s2ZIvSYz4MCGzelv
RqVzdLKCTaZV1JtMFf1lmnkrlbySSrQCGIA+xaOGDgsCoWhGPQT3iQ4pE2+XYp2Z/8aAA4Ujqe2A
HAfTk7IR7MOo9QENTUxsvSnBdQjULILw7WssdV2w0wTdWMVWpO5cG7OvBjJts/sNzI2bUbgBKp2w
rfIkLQZxyTJCKVoKSJRHjb6WVvGkV9NVSqmsQyoCpsrZdm7xnMzyKgIMBuctTeiBvKdKwu/xtEVr
lM8tXaMw24OPQwSFIqtUhc872wbE80YHExGJj7mXultRbrVFtR04dIYsOLbQUyjFPc8lBeMlS1nX
u8GmszetsnZB5QHFsQ5mS/rhAJVas7aopZZJgPnXcG8txktMMoBJsUshYKoGZMe0SQ+NY4k2uNRK
yC/k9Wn6XlPJ2nQfTIldcNpKm/DK4K2lN85n31mA3w54Sznsg0ms/ITIqQgmq6SQNSDTkiJHQ512
dMwM3iyi8wbJ9lOZi6rwtt3EkMvbOFXPPI9GmZTn3jvFnXEbzwy++M0xu4PtMbruaQOHRccfEBjI
B5+58oChUui7rnKOxiAe5quLeBTP6Ph8N7FJPoi4dnsbHySM+Y60dZbxLV14FS6b6oVMjLVn9+9B
5j4mSWez/fTjVT2KB7Mwb+0aaAC8ZduvXv0su9HgAfMYLXJD37H+2gwVmZShAmrvdIJ0qHuTYKUg
hbwwGe0rn6XnTgTDKHsQjVpDhF440VU2PwLiTvBgkP1YJ2+N54OjG91TYSIoNVkflgLXDc1BLBtA
ZR1EnrbsLpkb3DrMbAbVgHbIuNoI4zTCn6wg9rNxaNBG2AQZsXpC6yCNkQOVGh0/QCQcnuVe+Xl1
rUzrDuZGwJq+PZsw+fKOXGWt8C9Jim63yuaRR3NyCMXsQrEsdWcjJx4AuC/IZdN4rwB662N2jkzg
XlNDCjrI0ZWq82KbW3gb6ywHz4EmwAxpeTGSAK8wLDJYcgbIfhHeB9jvCQQBhmEtpvK72Wwsj4eM
8bwC7UtTEcP0MImP/EdfCUwb5wN6HgUyNvnPDYQ1O6r/fTBpfv34P64EDndcEQwTf4/z+HwlmIhi
Deagc4/wbxBbRK6mzjqOjxEOrcKnweTsOWRxyPrwXzfJ37kSnD/Piv79lc+//6l/MH38B2aTpjtj
mII7UWQhozyvMNcu3j7sxiCp3CI5u35y7DBqWwj4qt65i1vg8OW8NTcSYPLjXvPkoQMLOSqLfXxd
3vGMiqVbM/+xDgP2qgIIPAKQtaHAPPjuoWztm0IFl8Yk3DbwBP5dZpOaAyVQZ9aZe6gZlNegYhI/
rOye0nzh28D3DDT1se6xljGIxukUzHIrzZc0/uBdpuicRtm2aSXsSQK7jQO5wbihvQSjcnvSmvGN
KTDjAy0CROPVpwIBh11W6HsNiLh9CZDGj7D+TXYbby2j//GPfiYoki0cmLOYzp7fgv+pqSYP9k/P
xNeP//VMEG6NHQjmgmnrkAjm9vhXmYRcHPutkgb1mYRz8KlIQl3oGjwS8vcR/x+jeusbW2kBj4nW
fxaS/y2+Elpy3vK/Z2fu3//3f1hN8Hh9+sLlF6ttGbZ15raEC3gParpWZCWRvGetTRS7IIXN+0nb
Tv1ipOtcRqeExI5675FAksdP0fdAbPI3WD0F3MhxaXIDvzrEtt8R9/dK9geK22GPIQJ23Lirb6Cq
qZ1+FCA41Am4GhktgHIO3i1MoAuZKXgWr3AQ7oyjs86PBcjMAzdtdGWf6w/vMr2nYIyX/SU5QTp+
NtJ1+DGc/fNwZrvbncy79kmt2JWv89c5tQOaHY3cBQ9Uum0/spP/CHGPDnsemJ7ApFyPW0ys8GRD
0pppoxfed/cuf+LrPUcG8yZgskv0JZhMGFP60zokkixcItFr6RFRJPONALiE/g9XPTBWBLrgFBl1
03MvtOfyUsAgci7VvX80fwzPaNFlsRTn/AOogViZz3P8z3AdQLjssBOZd7YADAlpB0/TMljJm5Cx
Iq3iQ4cseAlb0hrA9l88wID9onrTh22fbyip6mWdbxg/jKjcalRkS8lX6C78B/6Pf5PCmC6Iw07K
rQv2Mj+0iJPf2B/30QLR0G90+CxjNbKjwgRbbbR7cRs9Afyz2n1q3bBfZY6S4Srhc534B3jqPWxj
Jqcm1HpUyqRJ3tgVQVtLFDO2u7H2XXSpdPB6Cg7Fgo2PvB8wVa8pg04UtnwupGngJskCv612fApd
2/I/rba3so24LW1YztEbn+/3P0zq0W+fZl3BneTjeEWAlXkJ/OrCekcAEVLj9vBJr6J8VUDcBAxD
HF14L65zBSZ5NbySn6F9jB45mIvuItYJeFXiDyjxHsia0e7lmyEhWuyy7zFz6oW5VB8SdsRSguMH
YUfTuaEB0LAK3aEd7X6mL/g9p4k/5lL3nMP7yGG7sMnHTWqtE7l07hhbBLfxTXPb3oR38JTA0BjN
IllTaoM/nL735rJCxcBmRBIAtxz9NfzvwD4UpFdGOxLmF3Z2w1zLqQh1QL29GHjzgQ+xFrAISx2V
6EK85EfrunsZfhhU1bCgeQMPTIl2BfiEaCVugofwHH0HbPke3SJjh0W2mU5gDsfv1mP/Ojzj0IOX
xcNCEpI1QdRYGune++kTktJvmYOIO3lFrZ/9YOF8739gZkCvUmPMACN48ptFXi/VO5EH+GSpdkW0
AEOkXpzr/A3xYHiHMG4zrABLkwSlbVz7RIAgD5Vd7UhIAl6JyqAXa285EukgAONe+drRAbWULKm7
W5J/MCVHhCOuMTUbLGZ25HeiVCgBa4Ub3VvF8RLDvmBVI2ZMFewyjfcqTcez/s8G/HCeo3dDEcWw
lqP9P99irsVp/7myQ97+9eP/dYuR7WybDsPk3yu03y6rf91i/BZAQkOf930kNc+e1v93j4EJtHHH
umRNC53RMpXkHytnaj7oP+CI8CH+zXsMdsWXe+zLSzfm3/9U2lmi0ceQ+fAOPfJNTEBT6wzr3pFb
25+ezVBCWNZ+H0Vq5Axn2biajXWN5xzjxngw4/oJOx5MS8A3ye00TRd9wn7DxEDrbyHmouO69rGB
ivhxnLK1RX7AEErMhXANBkEoIdtVv2IgbB/TLuMkZVvoZsckKHH+E5Sry26t/O6sSqg9hXWyCoka
eeQWMKG2wRHyNtbsWw9sQNagTwymmuMHfsfbtjVWdgZRIbGPmiN2zHhWIXSxKMpWA6w8x89fxj5F
sGU+uGmxrvzHGr/MGIJ4QIVIaXfojMlfDhppzFV27yHSBmW07wt7mRFOpdH0gyKAYIxaxXuYwCMs
SibQIErjZElTyL4FZGtK4groeqOu0Ly/JoRaWvabcg8189CO6KoJdRoCKxTAVXgTmmI7YpEBSEA/
PmfwpiFbR6nfpmU/jykUBkcOETtkOUcqWYljKFVX0m7XUBq4UYiIc/qNmTSvdmK8+oI/kGjusz8Z
504HeOOcJZ0qWd1i75YjSUnWbWTglC065YITBujRc4co3dqGlToNRXUOEjfB6z+CSnLZdsbb2B+Q
u+jFOZ6szdD7DIGcVQTEuQ2sVWcSQMb+AHk4eh4jfIqHHBS4uwnt9GLk301Du06q6Ng17n1rauva
My6Zw/SmLGsmScSDUf0TRtm+4kLeRrn206H5H3K+Zl6lbVqL3ppJevap8OJX1Sa3buE/m4XBZrIE
f1TgC/5R44xqmFH34C3DYM1qfGNm1T5K1L6VaE4N7BWJvYx6RateM5iegLd7S6c9e7S9oB+eWyy7
aISA3frEDT1VFVMV7WnUjrJ+NSAXakm8+XSE/NU+/k/slvlBtGwyeecClnbuy46m6EnDbiaNfLn+
u+s0ZOQwWMvROuTCWU0aY/2aksfGg2U268SLt4FCZtFacDiqm0gchROtM6UdMKFTct2H4VWr/Qi1
/GkAbGLxOE2YHzKylqKp3NRC2yYZ4/egz7ol6K7nlifThqLFncxFRh1V9zAUWLXWD3neMI94DdL4
lkXWC1J39t/i4IEDC9nszx4SVrams3ZdTGEV0kYj2Hapd0SfuNX6hhJ3MM890vuko+pAbBIV8U1k
6ds+MfYlyrRaj9YhVaxbfIjIu/ZIZ0THsyjT4Lmqx1NK/B5sgEU5JYygKAwHjCVDvy49Srh2QIk1
57H1d61iNiMEiAqPsZp/yhC+Gb14NCvrXmM7uJZZcgy86L7sq1Wmo+eCjrAJ2yJYWU6ECa5mdMje
ejmG+rrRm4s9ZneVaI8ZYgZ7OCiwL6Lv36dYf0y8YJ/nT/gYAYdC6EvK+6n0geGPyx6DQT6WqMnm
l/LhpFeh8TEBFp3IP27DQ9K+Zhl5bcXcFyd3bFbc4EftsrwdzkU9zx0FoV7c4egkpAb+y2+22hSu
7VadMoNyXMOxptiJGVbzoYXmx1BjM8xf3R4JaahQdBCIpVc3qbUKYG+Jn5FbeYsMk01ZQYaOMcWX
MeM8Sa0wLPXA36Ymb2Hr1HsXSyu2YzywnZhONqu3/+PuvHobx9It+ovYYA6vEkVROVlOL4Ttsplz
5q+/i42p6QqDvujXxmAwGHS7SpLFc76w99qFhc1dBDxsqEcv1t2E6EKpelEj0NgaT6VJuIL6nPNK
fZAe1vAlV2jSyVOzYkqqvFfccT64DWEnJN67b1qPplc7eYhqvxreIrI9i+ip4zUHHqeAZc60nm2a
CGc0tUxLWXxlt2lWdo4CQfOancr4S9rW0fL0WTTbY2bt2hBhg1zuJgS3uaYw7VTyjde+dIj72nGv
BGhGRTxJVWTyp2LX701Eh5YWsq8jh0H/GBp14dXS5t/bxXP2GLqi8fSya7YgY/xweP0PXhaR4r/V
P7/+/A/1D5Y/RbVm4zR7cCqZv+ofE9kQbl0D1RMn3w99vP6HiAfQgj3EmI3X9lP9o5syhZHB3lxU
wSf9k8kWlr7f65+fXvovMqgEVZqSsmNw2YAjnFgVqXBTPYprQ4XX72MFna6+Ma6aOl7rBXa6WHNw
i7pKG9g5p3JRgC0IJv7ZQMCJQjgI6+30pQq0+5if/XJ0glxa6OKhVw4juDjDaEHSKPhyRyeMQb2B
fMsS6ygI2WpMg7UaPKgEKIXz4Q5qVgMkGrU9kbSSG6pYdvJvEzvQDp1Q8hCZyErrZ3HODZA2Y8Qw
q8lXfs0hicNHKEiD4lKoNJJtAc3XnrcbTFRc0b3qxIUmQUnMnznBCf8ktqBC/HSJYn/XaadUOEOX
W1mh6NYWw4MJ3zHpPH72mmjMF4x6rzYJaw/2uHHz2pSX1FeJ5s0d0YiB6zxUhoU6YCS0ycLy1KpY
jrVzhnk3nghhVPVjJOovnmCuMkW3ZWOC2mrFn0NSnisEVxhymYAkHXlz4pkR0LbwsNeqmNkqb5MH
xT2k0bKkj0FpLipbjpDPqbTSk16WrELcJn4sy88Rm98kP7U1KprKUNmgxreCiQAk7IU4FE8hxiKT
pbqcS5eyh9+oR/5d6rkw0nETCQHOZfkgTdApcmVfhjHytFkNRF59dmhy/xAJxJPPaS79QzRaSwCX
uxyVoQfpUFXLs5geVVCDE7eiOmPnhciZ9I8Q4iyzkLIpV3E9Xj0luCpmg92mPgZx4RrCe1WIzBbD
I2Jzh6/XytKQXxb6ZUB6P1/VohBD9QAuq2JwZ+6vDOk6H+EZQmXSyJWvFfb8QXxUg5LQe2u6hW23
6bk40SIwmWmLexRKRLUqx0ZmU1WzVJjC4maZ5lX1EU8U4TZurEuixMvBIB2nle+jxOI4D/lUZuyJ
IO7lAhJGlLthADY20t1ImsVz48rTNbvRjU2k9oeGaASxD3EfiW9lFV1lYohG8JRBjMDcQs96GTHf
WfFBEutFnNNqFJOtcBUNXO/VZ0IVyCXNQEJYCezuDWqNSQlOdRlif8X4iNsxq4KV12Lxa+oXqWWM
wj4l92L8QwCmZY1M+MmtC90VwuYwpM1Sn+Jzq9crZoqr3HqqC56s9FJhhJe7mYpcXGYpmYDutdaM
AaxX3JPBchIldmgWPtGokV6muGED1KMBSAKSILqJNUwNHXTgnum/KhCXaVLbpQjltJS2rWG9Rj06
B11/9Mv4mDEo8syILVFSkfwqPkvy9IDHCqYONkk/Xo1Gtizb6ajH46aU8dgWovaoFeK1GHju5Fj5
1ufXOWseQf7jJLz4VvKQo81HJUnWZHMj8o6GYnJqwCpK4q9VEl5UXdoN1cUrdVKJdXsc+hCZbUQm
jvJQoVoU9IOeVWyhko8So0hLWRaX6k6f1E8/ntebkJOHjiqJybn4YlpfVXYYZ2Vjnuh72ci3tZZf
U4/BRsTe0Nfx5jXZbv6d93IAvagpN16DW8yULnnaOd2Mo090AGXIZ/h1YQ5kXJJ2dpeZju+pm3GI
ruYAEMl4rykAxAjOe62sJMrEXG6wbJL4QkUvNO+6iXxFna0+e6MoXbrYeyiU7yojMM0j5qSNCO1u
V5MEhzCTTEfMeD5zABu0FuVEvo/XumnHCpJxZgk6uTZQ06AoFYV3EprtMUh554HrTZEDOsBVS8aM
XbbzzfSMvGQhF+NST8N7m8bMbFFTJ9Uxh65mUGgZ5ktWmQ6gEPbX4TEgZXw0xzPH4TooOpvGZt1w
30R+vPUy/RvFHOeKAmACCU6fu3ENqKEZdrkcgWjo0EfynsquIqV0uKAP3AVQo3rmNkJj2vgs3LwH
6LfIYlJu9Vqi0pTqS8wwMwnkU6CHTmU+m9a2TrFSvSaW7qYlR3eRtQ/A6dmNt67X+ZgqrL08fmtl
wnim4qlsSa3G5tTWMs2xTsXNwrrf10az0yKEJdGXhziyG7q7UBrbwv/sCoNDg9pUJWdLUxrrSabF
yqPaSBdd+ZUn2Say6lPfSKS/6dye/bYe1bUo+a6qhJeCO0sq+qUx+ZtOqbdp025H2YJez2i0rp6L
ugHRBeabEAA54CmqS8BXZvYgTA+lZz62YrWtsuLOfULxjtqoBoquGSddLO1kEgAfts9ZQFMTEbpU
ek4rlduqb9wWfNAwCC8gkFYZLqe0Mw51UbkWA0Y0Ywc+54ecvZRlpC9s6g5Ebewbv/4Yiva5Cwe3
kKJnVSJfIBI+FUN8ROPwoGjvaVkRuebtU7UY93Xd0P0E5JsNFoHmfI8b5phS/B5P6bbygW0oKi3L
Kz5bABz8ZYL01XcV82sc3XT6rahczEx2LcXfWC29tWB127QX3HQKNoU6xEsjZ3Fbt/ri31zFQt/B
tzi7FxmqKXTQf7eLYjv6axX7289/r2KlP1QZvqOIA0THlzKvub5XsRIDPnyPeCh/XERpf0DoFtk0
UVrPP8lf9dcAjyGjBFuCkd8/hHTjGPl9fvfTi55f2Y/zuy5AedjUYE/8R/2ir7MN6xY/OLDLSd/A
deGFQtpOk1MCfaHKIW6iZ3kq9Z8SHAphOleJo8OzST+F5OKZ41KmW1wb5hbtfQoupalYRSEQlxj2
xDrseMI6Cqqpol33cJwx6tWr/kkCq5i4E1gyBC3+uJdIfXjrWbHWrhgcwLsQvs7aqBgdM12Nwqon
uQDbdao5EuP/uCZ1YyVuwZop70HvZKgel/4b1jv2QJAFmDauTzH+FL94LOh/k2bRPKEjf0qc6iTZ
+N3gHqDFx40ga0vTBoN3IpFUNVdDHgCShb/9XFhzNhpj9ZfhpdwxjW9AViPfBrOALtaW5hCzcGWd
oAUc+q32UFq7mJQnyj1pwathWRc+svDSJJvWuQhWnT070go7rkgrtrlEkgJLDbGkk5s4wrF6N47h
HbP8EePYtnCKU3rQX+ZYM/2sHJUD47LIwf727vVL/TN54Tb9Mg9KcTBfgbDtWTvgNiH1Z14egoFm
dVewCbNZb4s7ti7Q/VghZDZm7Fn/ASrii5C3Q3HneFTIPgJ/O9WrgUAwYjfxYuota5zACaNNriET
WaSvakmsEb8N4qttK4KFZgtf6kiQB8C3FQwFBDpJficmsw0czETSZ1o/dNOdTDrckb72nLu4I2Ox
sfvpOozr0M7uITlU3BLphVYGT+cGsFQeXYaXOL714kvkuallV+yFEnYyHfSpfloDE1L28TV5qL/I
IInHlXEzL20KOABB0LzMwBo+yHemFn13MI09JONhsuNtfqHCPCk7ikN1DVWr23WuRGqjT4xovOtu
ytNEAil2vX6B1ouOLHs3Hyqu0ksDwDuJX8WccG7NNj59NpmMMylWiSBhuYSQ/5Y8WodhSUIe3HFC
xpg1MynNHRWx5A5qVHUd7uktIEOMOO3l/U7pRlTOslT2E6xFnq8KYgGM36URHRv1acyJxVxrN8o8
v4WWT8AqqYlLCBfsj8RjtLduA6vL2JWaZwpp5paF8sYWNyY4T4/1ndI/qPJdsHHkV6uqXeifDWTz
S4vWNN6Nh27jp6AglxmCTbQ6jvDUHzJn/KRdvBD9sPVfu3eEQpQ3t9s3orZfPMNRisV46b/GR30r
PZuvI48UKqfOu88mRMkEU34u1BVFbv81NM/KR0lsBQrjU2FrD9aD9pKpbIlRdDMp2kSYThXWfHeU
Z234WsaDq9WYVKAzLNqOtBzxMSSkJl+n8ikxDi1Cq0DbFMDEZEIDJaIYqXr549FiUO9Ia44pA7IB
z3g1rP1g3g5nrBcFmS3kThs/g2rNmbdJ2cDVtxknEo4sYu2WFnh6q/y75R/l6rEkPUezVRLdho8G
31gPoiMGTPXidbiAhW0/2Lq1FLXjWL7x9AFzCQ/hBAmSX8y4NInMbVfGzvIWZNxekLLNS2FhbVIf
Eo2xT5/LZ5IdlQNJLemmnvBMHUNya2HM5GsT0bpIVvC8R9d56i6DinmJSd8ii67xlZNmWWqXsCCZ
r14w7iZaEGX7N99f1G9gaQZ6KVKIpHX5Jjw3PLZv8cSePjhDjy8vcBr4dygM6CJROZtf+VXaG063
6Wwy79yMf9cTbt1IdI3sMIRT3EqaluJA7psDEGxq/CWdKIsIBJwVixr4IIgGcPLxEKWjCV147Usb
ZPDwT4JxlbmFC4rabkInPmQ7YjFHctv4OIWFNl6JfFl2CwbRwtJnCPsefmopMecLmv8zbRrbyG9z
yNPMUJ4TRvTK1dIVdTehg9h1w8pGpN+sclYKhW+P4sbyz2byiIaUIXfAGDTflgNHLsex8jF6q9nB
MrPn2Mlw7RLEA6d7EK5g73Z9mb/JCkfdPNItXGlstjknjRHz/upm3ebNhgnVAeDBulDXZzb46BiX
+ZN6rV0y4Gg8eHCixwjmXTMVC0O45sZW87e0VgbhkSMXhcnKZba34SnutvKptIPHZlWtxmfjYl3y
PdNqgklrQqCMd4g71qX7glzk1JvybJVH7sennNAsQX4QcPd5uVIt16HvEs0qZO09CpymWNfhmvir
oOKMsSvLbuVjB59WWg3WC8KBIP1qS7xA/H7t2luozHRkbcWQ6oEVR8XpwS/ZJ06CSyoF1Jl9RLwx
knv6o9nSVG+nkFGO0/Qn5XPMy0UgPTelI3+MpBGru1xz6349euCOcgb/Dk5yqoOeDRPGi6dwK2+C
t+gNdaDFQ83Itlm00i4dHwTPhrQskCpGoOa0MchQ9Pg6rQdxJTGYJUcPhToc9mgVPXEZoSEmczbO
ryMFbuh28c3KdqzVwlMS0N4W21nhexP80M7jJfz5nP1EzPFL5Ux6qMuxI7y0C5fBg7oKXqNXwNz0
NrGSOV28UtoTUOhbuGl20YlievZWl3dwesI1e5Ifcn8D6YdXGNDZcbg5sETNdjEnGkLojrameerY
QaorvbQtg7zSOWS35isbEbzjPClrzVhOl9rx+A+3hQKkdxMYl1Biy8FBwrDOHjAa9NrS28sb4S3/
QFc/OFb4xJQkrQ0b9u1dvZnkNQ/1AhfAW11L1GLnKXoCcjRDt5gZ2PzloUvXOD5oyUD1tbSQ7xuP
EwUWwljvqH2ZzYrhCGTwJnAE8U0loGRsXszA7pttI7/06lWABDbWfK3d7Ep4p9Fc45YcW9a2xZvB
jNzRyZQnP/KLiAx/1QIgW0vkWsskYvi4ERyiLpIMVgJJXfa01dHbIBqKHRKmh9f6pBk+JCWqonO0
gwRP9AewmfQDscTYLzDvsVT487pVDvWHXD3DfNFeobnw6a01Hhj8QkzNmsLBIeI3SzJELc02ySkB
oUG8VbrF3yPdZL652aOnqmcok4fSuxfVLE6i+cxWOXiMklnKOqvov6nQvuJxZ/Emkdq+wiqKbxLl
Zjp7gakCPLK6tlz1MRYMHtced6b/FLJl8Yk554uDGrf6hjaWblzD79m8Sv1KtJtkFZbkDDyLws5/
LnjwTZ24kcipw5eyeuqpQNlkFDdJp8eepd1vRXVVkdWUuFDgVwL63Wkx8aRdz/jubaY5Xkysphnm
aCheFI7zqTV+kNFkjjaaMA5uc7iSOpM8/4sbOO3PdQDQVoOQI7x6f9vAGbghfmngfv/572JCoDbo
CHHi4P5D5/Ej78YCBQgQCcGgrvI/P8owdIIcgYQjQUQ6iDn7hy5uBgiCTrcMZL6zH+OfAclnMeNP
ckKA5PMm5PtbN1h4/NjGlbLSlVwNcDW0MGXtq1HHoyDgnkhE8v7idlUmE9SOV1/ulmxvwdgLLtbm
5YThSUoYqkQb0go5RNHjKkdJGJhxYiSWDxrhQrg3qEaHzaBYi4CqZmDzmxR4N7iwB50JEZWoXJzM
jBiMcoB37m3DBOhOnbQbA4f/ostENzBld+wh14k1uRnZBC0qOoYJ8E/NS9YGro8a4X83jRuR1rBA
3qUxvQjri8pKVmWqPvRfNasKHyFGmsTrYhiI5Ygdr7U2RlO5oW+dNGGC65F8mELr9tp46KXqIhVk
n7XNA1CXB1XJd2VQfCpyu69J1yhELFMiuX09pq1gJTAB12CCrMPx3k4pzqvMrutXT3tvSd7pOKs0
fjAsjTtBUPg46OZ6ZlO8SzGJTjmyOpIiLo3u3VK9x6gMPyRGVuZp+knjnA3YvLOzolILJMocbJJ4
2OFP96EDg3olxOFGMUh4mFNuu3dZEzeGQECEiVs4mRRbRNBWlBJL+QwwtsGbQxTZM+VNkY5Axt2I
ugttzA/P0jjsRYOSu6SmYfCqMdoSk3TVKhLtarrKJYHwB1b7EjEWxACzC8oYwOpISWpCi03+m5rP
ABWcjuKXkclaJes+QzWBZ1gb1IzmbPwYNf2ojMKm6MptTrKJqAhngShaBmyM9wQK1YnKJ2zFdUai
iNLhr49pPtsC4FwTKVssCqywADT48StMu92g8w1Lh4OYdRAUAnRlQGwyD6Gft2KVt4wMYxkGFTuM
aWkyvMRvuY9nQTU1r8SxKHJc6/Q1sJqgFOaoM1NHZ3rhET+Y5+Nmgj9mRo8yN2LP/LOdaMHyb54w
OZHfIhb5jABLTtQTNb1WBttYC0Ce8S2Tmscp/Sogh3MH+kQ+dxWfeoAW1kJSWue8qtgRJBqYJFpJ
QXE0Bus9Y9OsKShHU3VOp9FFjIZ+dJvAA/JZv/cE1KwCn/Flq+abhBzEhJYuVGue0kDaTr3/WsSq
bQ7mowlXP8tCZxCCk0ZLbZXyqTaq1ayflIriShsN77e6iwPZX212LYvyXo3NA0ikaMmT7ASjePIw
5OuK8RlWmDh9jUD2etzkiUMSi5u00ORNmb8w3sZecVCGIiBkWfpMwPJMCNVzuXSiRjmlWbYfAed3
nXnQ0UeBxVxGenGFAGU3TMXltCI5hl6pGs5+nFXOEEIeZLxo/5svJYlsDCzYHPcgYWeOxt9NFUWD
CdxP2kDtt5//PlUU/0B0AtYN8R8GD8PkOvs+VRT/QOPH18vihmHVrfCPvhsBtTmBylBEi4EjVPSf
R4siBBEdhCdKxhlw809247L1227855eu/yJJijqhryy1nYCw9esEuAH8FUwaqU9THkuJ74q+ZC1D
ub3TYzuSL+2ivHDbgXkOCddBs+rzT0U95v2bRdyoIjCKoRDypgLLl3oZQbIFik5Dt/eUOzY8e8Bx
VBR70KXbVmflrqL+1cgvogfgn2jwBLtCcRtvHwL8zi2NFkheFTqJdIX6GLN66Vlvx4G/T5OnIdSX
mtGSrEAgsabekRmcmlijQstphAe/eswqNIPKg8TupfLldaHck/FGbNt7prLYyfqrUZMnNPlk3cH+
mC6t37M0U7kwkvTkE6VqpEh2cBtq41eIp7wGxKZW70Err7Sa8eh0FrSTWI6sQPTxQY40sia4kYXP
pGBiVVlOX/qul5N0qr6mzbSoxqeM6UkVPsrY62rGj2ZD/lVCJyKi2jIZwOaNPYZPXNW0VG4an/Lq
fSKBxKz19eQnp1TERSNcillZb3b2MH7pBRL8OAchuyEsix4ixAPzaUkeqrJu2aTlYe55gc062Nk4
MjxmQ/BqBaQ3yHamaW66it2oAoTP4wncO0vA6D2Iy12nhFdNy99lmTu30MlnZUVVKRXy9bkHsFje
erypVmueQl3n7tS/pY324Y1lsKzJZsoNmgIkm++mfKyAwae67MhoGEPVeMoKvI164KINWQw1igJy
d0k9QQX/Ko31LVceNexuJrM4MyX+XTU2fuQfyZJkEJWVm0lCPxDh4C5weVsRmjavhA/Xi05XW3yw
0UX2DbIqtJoP/AIfmn+uVZcJ3cGMcb8nSKzrOgcT136rOLfVxH8xApyraXrqVFldBLO1cuwSR4rp
i/v+lgb6Pe5Kgx0R8y2LLYwc0R560b4SLTdl5BIaNV01e9C0ZGwYt4O2qOPcrjP5lqbBjqAsWyMx
uVBvWq7StTcb3YvcsfPWYsKGcrgb8UMC7cD7Ng3ugNVCUxR4L4kTBRX2ksquVQGJ/2h3lsjqPGFy
MWQgG7LuOnoMbUGlotbYgJgVSRcc38Y0RiiCnEEpVrker8GiHAIYASmg5Dgej0GpbCR1Olj5t4LU
Sg2VvAd62kzYswfHyfuo+bDC4lWc8q+4S49Bb25JdVxT2K863OTsFA4F6/SG6A6pjig72/js86uo
q8ENovLNg6a7yIr4OvER1vBWa9XpdGPXpz0nxc20sn/xJovVkYX+W0T4JEHonJc6f3PnGFwCP985
/+PnvzdCBo0QyiqdpFVdml1b/71ziDCUkZqzYvrFVIUYS4NDYlko0VGnzuKvH3ZZKi4swsPAo9Ei
/aMLR/lNjP7L6/4ztulHMXqYdo1R+0CmzYlynMj4wWj3Rs+3efL9Y6N4IzWZYthdoH4GsrfjhD8q
sL6R2G8NlVlmYLIIKjzPNlSgldXE8qeMcA5X+ZrrktGpnr5oPrdRzkOeFiRstOk+0GbTIgkGFRMc
Q8dwG6YkNqAtn2U3OksIqyHLW2NeI4infqAgrp8KidhsId4hRn0L/FdgoGhWCVrPYqeSjP3AnHIh
lwLJtubFRxWaTd0GEitQom6rWuEGZReIZoFSLzUQKAtKQpgPR3WEnazW233W1Bt9RD4+ZAcfhrNS
IVxqfHzypl3V0l5Xh2VUEoA4CE/8ote17z/EBguUtjrEhXTv/WjfyVm9jigC48yK134d3lBkXfxq
AP7tHxrUt0UUjk5pKlezY08gsRjrO5xlgZzs1Az/jEzoqw9nUkmma1iBaNeZ+jfpRpq+jKB/a2NS
7+bTR0hf4mkestdrERXulKHJp4ltrWGdTfqpLXDBEHaKK16YUMcTUNsxg8p7cw0K8FltLfAACett
DNYmYtI8DDc+p1OYxZ5dyvSnZRqfO5F8JciPozKYXFZUCThrZFk4+3X9kSGDY+pXfI1mckv7ZJP4
JkuIcIPaC1lHv0zIkfDIrt12RIb47DRGA5m7bB68sd91Pb82NeFjoH+LEHRMwK+t8FpHGjlSs/gO
C0EJHpQkikVJScdYkoBBaSOgjcuk+I0oRbDQ4tYEPyb0ZDTOePyoYwolJNZOUPrUFsOcoXJ6NOag
iaJ4TbyUVV6fL70he9ImDFqinC3xhR97wmeHgmwwYcm3nXufEHEWkTJ4ahP+qhWbj42GvSHp1/40
rfRIXkmpisL1S0Ou02YTlVe+NKrENnX5MMCyiS00ihpapMD090LVrEtEBET8QHg18PJ35WdDDWUZ
4KZq7B1a44go8lvjnqGq9YJwE4/jPgqmlVLoDlibda9n16G7MpYuGHwztVY8UM6EEGbDFc44QkX5
uRPMb00abWsFWxXBH5YvjTcpztOrBd6ks6gMCPKbslcTGHkiMKprk3yvgGjoQzJXevWGtEyBgMAC
sJjS25AUV38gw4MYc1O/VzLaSyIXb5VsvuvxALBnwJGGiBvnxa6yWFSUmbiRNL5TXOVCle16E4oh
zM4JAvhS9KsHC1LCKPhkboJI13kqbKlqPuNKB74QxiL5cJ3TGwEYQVGc7X18P9vB1Jej1pxNM/mU
dZZbAPQIEB6JDO2dhkls3X3UDSAcPz4TiPMWNhjtIsHWBd/Wom9hluAtJsL439tTzeZZHLzzTQSJ
6//tqX4DW/+Pn//rfgPEKRvM8n7tqQySpGQdIc1/hnk/yjXgbc13j0kYr0pu8M9wFQaRlmbCaUEF
OV+Y/wDxCeTll0HfLy9dY6T446BPTcEuANlDO5Fo66bTn7RwvFV0AxopPkHsEYZ0lTyAJVgli/gb
sbBHacT6ij8W//uhS9ik5ewIsECzkLKcvN8LKjQKxBa9zPbNwFGaHEpAjnxKKw4UtFXaSUlPFO1k
BzDoFr1L0QNBrIfxJc0nBcVr+6Ag+cNoj+UFQpBYE5Epe6SARsY9ROJQGGnERaZttag81FMKs1lP
6CqiANcvGthMsS21c/xIQ5iLRwiR7laT2Uekrav13pqcHQem7jbsvY3QC2cojyyV1SUuiVXGukdD
Z5vX0m2MtlY2noVA2EeJ7Dby2Wui1dwCiXWNxra7Vf50zTz2vVhCR+mrlslQyKYjfSVLysDpmY5K
nm4XpASTRRIxuhuICBmb0+S3W29E6JJCF8hqmYVsyI2bYZj0b6Ih3DWOB88KHtJRtHuR/F92jXko
OSAD3LA1n5TqYLHc9CzGYooAhZnZnN7vE5NZGVITPD1LfEK71MDfTAwsOSZL2ZzWIm89KpVVahbr
sGQ30jfivUISo6bmJhuKD9OgzfUqcTNrWvv+Ldf7hdrfTelRix6yuG1sqcU4XkQJhhdWChYzKjku
nwU2znkerCWi0i2p2mtY82LGs0RyrpNYWftNCzEymlYi3Xqgy66fgYoqYycRWA+htbOApKb9WycY
tgZPR4QAnUk1hlBk2t3dG64ySG6pIIOKSZgnGfSUqq0Mk9Oa+ibRQ85NiNxcupY2OjnCkQ5cLFfV
UuJjkqL4URxzJ1RvWe9vlPE61qlLwheqBwgzKligEapcYroK/O60LTfRJDFukpAkEwkvviRocGbu
FajpBLkH0+QpN/lDMEeX42J2cGSD5uJO26ZyuEdTuAqn9iMBBs20S6QPIcC3Gs2jkQFSaaPuAEFt
l3ohFzcRL06S0vNqHqO+uCBuLRMegsS7CWz+NF9i1uCXtkphiURpmJbUxNjLC3BnFepUZ9I0tHfW
yg8QFWmFh5qiUS+QdPh/arouucdiOXi0TC7SLth2qcDDFvfPnqYMfJ3ibybvl+Z62pkWIfJBezTE
7llW2BOW6bmSQ1cshINYCu16GkUDdQqGx0HviFTu9nNyKaoC3VUCZMBIMnEcmWtmss9DkJw7j1m6
plGNVM8pX9y+Arqp5j5rwewZljvzUzkAmcRvLhAGwtJi9OPqPBABhUmAKA+DH6199PJOmYQIl9ud
2iTPstrupHpen9W7tmlYmfqqHfsK89qk+jAS7ZxW4zMRV4e47BnD3lIJCoLV2fjy1gN8VEqT6lUr
lF1OCzgGyha2/z6VtZc4MNnrZXin+O2b6jkZQp62nojUlC6apc1C7HsexEFLFgAZAmdoS6o1rKJm
zHg+y8jnynUJq5GS4UDwXQbRL3L7pEuxLaXNp9SxOwdU2JLbpjNwyNGSkO0VzoNmCfFSwwg2ZJKk
VExz45kbR5CRFBCUUpl8xfl99+viz6w4gxRohRU+Q3Lm6xiQ/HVLuJxftcTSETfXhJVGu2vIB7kW
v00TBGNFqZ7oRdY5BX7co00jktZgxGA8px1yrAi+Yq2KS7BR7OzNu1UF2C79CDNDtquj1ylryVuP
h3aVzHF5Jrl5gpBQKJV2rhIeQ0kiuv/mIkKlMEDniUFIZlb6/8g9UW3+2iT/9vN/FRGyplIrcOnz
v3+Cdf4zmKWIQANqSViQvgdL/ncwSxExazEpEoCFi3+Oc7/3yTN8hD4Zigm1hDS7oP5BEYFW9Lci
gpdODDLJZVBCoTf/XETkdA69KuWxa0yFd9JHGJthOd2yQHaDoHTKlkmYF6BlCtOVj6bNMKNTU1p3
HAQpSmFwWVXdbCZD99elyX0TUrwCEkP4BOYLkV1ShpzT6O8SFX6WQAiRfgr1EIJUCwJawfg9VHBH
TN9/g8Gc2l3LUjIcrXOhRY9VphxVie36XFYP/mSL07AKutAVNBEtobImMegCtAdNFOqTTig3dSlV
q6Ivz1ain32RHXqYsgOzOCoMszxnGvYYAaBEq17JSllFOAXkqH6Iq2hVahpbi2HXpsScZ0NzN8nN
iUPYyAXAiriLoLJVmMr1BjUL+VuLnBSHsO5PoYKiaDYRjcUukAKyhsNzKQtuW6jJumimS8kUOJNQ
5A1a82LlFSLVKSi50wvX16j660jlZeRTdJxIQGfJVmQHJhYhSK3q3ZLvbHWQrtVILq0wXABLyjFR
SuMKJe3CT9SN0rlNIh2KptoOubggntcB9ljPk4C1EFQwSWQCP+L4NDS6W3OPsKYjyD0gzIKID+4Z
hYijBd7FizpfQQJekEXCrTRyO5XzNeXPF5YyX13JfIkp83WmzvfafMF53HSqblybLnqEPgxGmbsw
ni/F+M/rcb4oEczvGm5Ofb5CS+5SvtukRPTYcTiOailw2CVBJxnqo1aWdJKyqWFlJyS1fiwr9FI+
I/lUC9aBV951YAEqjlQL7XsWUgdZk2GrabEh3H7LQvva41Ji7kKC/Yz0zKht/8UDQBJt2YozVrMw
gouIFv52AEgTj57gp6XT7z//fekk/aGwowI8wXLnP3KH70snpOxYQAERS5Iu0w7xh35fOiF3sDhn
ZvwZY8mfonYZDxLsyHhQM1WL5ukfKSHwhP5ytv3y1v+kU/4wA5ysxNSDztDdIo9YrSfonBu3s1h8
IgIcHSmwnJrBlGa8l2HNEydQ6LMJnRi/CMK2QOcjQzbKGsEeRJbvUVqvGwGF0gTC1Sq2fvBUZQQq
SBWjE+Si0hwMyEiBZJOqwfDR19fYbMFKTuNO7usN7hU7qhhAkmzw/n/cnddy42badW/ohws5nBIA
MymKEoN0glJEzhlX/y24/h5390zNlE9dHleNu0WJpIgXT9h77RY9Ip39kQHfV6B1bqgSdyIVB4Os
Oo1w1dysT8mkSjZjxksea1uWHK96XxaLciBS3PiqiNspmU3lDdZOicTaRHyKfJSq8r7x2BYLDIMi
gcWHusyorDN4kJGcuSX0CHlEAKZWmCIRWRa102CJM5tXi7IZh9i9NNlIJaO4r/ucWGEuwoaUyHZY
WZG6VCmPNe/TKktw452bzmttolAa+asob0WubP002SF9OJllspnZ4gpZi62Uu1rFRS5xUmvoTf2P
wQzRCxoVIrTuqHrIRYLhSwMDbeJywpPyKKAbJQvsEuCpadhShIjYS0/bKMD4dYQMskpUQ9BtwlBm
xTQiYzVeVaiNuhJuBbRUAjG2cN7XZe6tja7Z1xyIfOqWU+4t/VkTYn4IwbeCN1QtY1szhW3mhcha
TKdDGt3wRrfJvbWslV6ZB1K7T6YIYCfziiv6i8gE69TrvByT/FalAOg/y5GFgklxmfoOrBUkbmIN
c9Sc4xc1FVWjrhLMJ+3pcXAg6jeZMaEQOLOrzTCyNS5LJy3qW6iGt56SVkXbpgUG4RTDSinojInD
KFS2G/iaYkRtMauRcNRXIxKQMDoYVf/RobqMx8/S3HVxuK30T1L/yB7EDAY3haBCJKEqip3adK0Y
lSCmqDAQt72okN2DH1+NVs300jVJYktyVV8L1Dq+EhhfRTMuRB7N6uZ9CD74XAetAj/6gxC8JVwD
CUJWKBINDGo0/pDHCTEEgH5m7qqCHjXzl/0AgIkh7uSZthqF7IxCONBIDsqC1kl3eqbZ5TAs1QjI
njILSe8SNke7hwxbc4abytsEjdMrJTwoBv8fwb0O1WxUjgPmydZEqdLgwJ2UlcUWss8IPeieB/Tx
AnpHkzjpsuqeo0kG6Gk8RKVB3I73HE7I19PpS0xRoQTF2mSAGolaSSfWoiGS170ekUYZOSJ3Pmsw
nkJJfhyJRe6QccD7cHoa3SHB1qB656TS0J4j3K06V/GTbUifOXr+c1I0N7m1XlQVJwJo9ABoqWm9
461cjFhQMzqGMhiWPWQ1zrNlZch3igCXBAhQIzhm+vdSJc2u6N6bdATUBSUlBpvGoaQpj23lQz4T
V//k0l0xNRWguMrMgFh1llD/Zb9lcgL8entjiPb743+U7iyxyFGhPDYVZBX8jJ/3W9zv0EcYuPRm
ESA31R+3txmXidZeJKsX8eEvccDKH9bcAZgWQWGQa/4eb4DN2G+3t9+e+swI/Xn+F0ymlLF5TtdT
m15MwPWLkRUzvtFzBUCjKqdHk8beYm/QZZ4Nq2VT1aUzScHLUPgPZuXvh8GAUs6OfCFlaI9hqkc2
kWJOkA98jg9koD2N6uQ5UyPZaV18d2XdulkxPXrhzTdHFzrnE+XyhjWBrZQyawMZx1GOWwpufyoi
yldy2c2872qI732AGVzv3jsNOoeq7zvRX5oJ0SUhkduIC9TYI9YFIwHkZjUdMCWDaa88bE2BhxUl
lldqQbhFQN+amv7gjJPiu5aUvmlZuDW5cScz8c7PnqgRH2Xk2RqLX3V06sa8FvqriDPAJB62BYPS
DcJ3XmgPWUMiJ9svR+BWd2wE4bEiddNNdN8DkV4gaLJcTEOJjJy+ftJa9bnSca6HXQdzLfcx5Heh
RpwaqoyFLwQJhvGrUZmMMJP2KWQ27FZynHPPyzXK3UBPpE+1oINCCceEsSGHcFQbNohl69dowWqN
OFOIRHafahwO7cosGHdk3JEi/VLlxkuXnGrQCFMGpAa1XF7DQcxkEmT5jH5Xeexko3aP6p6BZpap
jqGQa9cHnNYp4FHtAVw40kdlKxXaYynQy5F0aPU5Jm7iy5GMG05pyJtUFlytTdZqpz4oFjRuzXOI
LYWqQyaDpVyVXN1oXnf0q5zjy0gOJLARiFjerUE5RF57yRD1m1ThvIFiK12rIkEDTyCDjDGXIsyH
hNGWEHSKYD3pDJaVYSt27IZyypEpYniEG9/w+52hwFYpocvVJFd18VVTl30ULSa92EXquBoDYmoM
aeN1w1oZANRUxwivme4zSOlccdwNBvDj8kEapEsLO3qAIV1gwLGi1LHw7pQFYQ4UFRLTct27jmm7
NaSKv8pfOkiJKAYbeleNFmn0llIigKEw2UgS4g7YWgFw3YasiFCOCxXP09v2YLCZO9V0uo9CrGEc
Fp1i2BB95GYlu0uUHg0romB6i63U0UFsT82H0V58L3G9ftqklk5BULoVWO66FXdqpGH2PcQBagbE
3UZ5TDvTbZTUjWXjHFPPFegNG0lZkWHwKmOXFAp1a5UkeXvFRhpPWkHSVcEFNXQfft5RRX36DLcp
vBdi2zqo4a1WwnCEiwTtO9DBCjBWV2/9agvheqXBJ/cDdEksT4EebL3Is9MivyceLDK45v5wk+Ep
SNW7BPPcgH3u5Y+T+JBBIxTletEagm2Ow6FushvtsqvAT1ehXObZRxKcE9ROsOGJbbLQEZEvA3ud
e96s5CRrrN4Ufb5SfOa78Noj2L9RS1weNS073/UI153I7g7Muwnu3ZrwdQp4D+inUwnTG1T4ALhQ
DiWeXZ8rQI1XGSqXMisFaPJ+u+6mdY6rw0veEnjzsnVJpvzgR6yRhd4dlWlp9KfW2sp01BIAOoNZ
9yBCZBfJ5AFgjSqzQDgtlTIrkmGtwrmLcrS20eCaYgu5A/hiJbymGQtQLhc7rMvjWAR4+oLys7EM
kJQmVVwgHTXhmsEbKQnsCQoUPT2oYLzafeDoWcLw1/gQspD0dMbXosxmsXLDxnhTfajrw3lok5OQ
NxeDlNJggDpQ6Ntee015S0FvIUVCOcaBzwGj98cum0mfbwUWO7WBOg+kS0VQFlcq80mHTJRr35Zv
SiRcEe3uKfVcHYqKMwjN29jlVHEmdiUmI/9P4oMe+3KR0pxLDYJXARpUCsnNk5kwV4FxEH3/pBrW
diym45CkB4Sn7A9U9anSsXwKpnogMIVCNj8nEyb9Fo2vIi0TtMCVjy0oUJRt0lTXmdAxCDJUsALS
6bCqFP+QALDpJOss582xFF+b2bDK0Vqkl8TM1zPOTworu6pJJOXpFundGIqlOmJzIhCV0ahsG4aG
uxDFGkJfta45crT8VpcvSbaPtOat6nXAu2b9PTLAkgFMqKiIwqhZ+lzAi2lk6OwL1nM4Su//5KKL
qgidtTZTnjRMDf+96NLU32YKzC1/f/yPosv4Y45Wgq0s/2s68Ne8VGHj9Et44l9Fl/EncVNnegBT
/WfIJfNSJDsSfg1qxFka+3fmpTyJfyu6fnnq0m9C1jHMyXIQ03idafFC6vx1131Jhdsih7RYcJFs
nEDGHTYjwJw8ID/Ix45peAQOL4b4YPUGaVvSq0TeFnef6i0HdjlPqxrGVtpw6VOGqqy/9AWmufAT
MZsYOPtUc3FssBAV4TU/W4/IIUCLVM6QLFTMWtB5aIflBdkHZOjwUbcq0pXy5zFI4JIdatT7h9h7
E4vnBHu+MIGwceWP7Ko9gu1pR2VHeEMLUHladxG6PPlqyJcqapxQ99fpRRLoNpAUjnuTOJfR+zY4
CLNb8K68ekty77FJuoM72K1jpD73/UvUGchBYaktMAa0aJEshRFf9631dvvuLwkBZIMGBQbpED7L
IZ+/r+NVOONX38bVbs6Pw3QX6110kVHvQxkMsO+FS44fy6Dg+lI6l0jURaJ0y6LtXcFRC2bCqZ3i
MPCXg7/Nu2+GK4PwJZSIEsOPUkVjC3vYbrq19WkUSIE2cbmy9L32Wc4R9o6yaXrKDptG01jihMGp
nu86nSLAJsMpvvG3GcZDONBHgtqMPYer8qm7ApWytNRhX65NazeduuYl7bqN2nx5yqtesO1xjeal
S88Bh2zIKCktn0ZWR40Ae3JlhauQver85zoqKGyAaD21rQ9QAL9GJT8V0j9Y18Eohqtdh7JmcB7I
M9Htv/V1JP7+2tf9h8f/GFuKf6B5pzdjAEmA65+zyR9jS7TynBGoEAlSm1Ebv2jlyXS1aATJLEFM
/7OuQ/uDeaUi8t3YoyBF/FscOVmej5CfefC/P/XfdB1dqPooTEpp3Wp45SsR7vIIhzyGJ1MTh9l1
ErOk0a5NdW3AR8qHelegQlCmm1Sam6hK4ndAVyVzRmAA+l3QUX9hN66RPKhEWjG3kPLn0NAPoG8u
QQMBs1H56sn8TDP2v5N/RgG+FmgNySPeTH50j2Idg3y+z1rvZoRIpkJk5CihM5tAxTzJoRDgz+cn
bHs6I6nHPKQwFFsyw4PXQRmvxAFlFgsbkkLBLPXqc6GqtkC7GUeYVGnNGhy6lZxBC4h2khHahV6e
B9VbK0L/EXAx5Fa3riJcRTA6NDTxJSzNCcyYjnALdGQcq4jBw5EoMQvXmS9vYg2zspi8yWyhNck6
RoZP6+oDZYVgFlIGsnlB5t9kJLd1+lJGR+nF5h3R6LbTi1cfld1IgmhozCWy7Hh+sxtaP7cVDxB8
QQJLYM+jpyRA64D3RQzBfsO2TTHaFEq7Ezo87wyJGYVvu0x2VFLk216BREwjUXqObpIB5qsbk5os
4mDFDvFUSo2rVupZTKvHwMyvCad2R/lYeNGGXb4bpO+6wL54ao5mZa5HomtHHBCKHyFUFZTl5Pds
etWNj1tKayH7m9muEAYMqq0/QzoOakDCWSDbVYnquyY4bIBbZGo7lO24ggC7Wmm361vLjotg5YuA
0eDRVYG6jrvhRujO3ej7g6IREUAPl3vXVnoyC+ZVfFRSfn5Z6m7DUZdZMAUZm5FqeZ8CFG2B3xBQ
pGHFv+ZSv4Homy69ZM4H6ouNN3VroQSmAfmZRpYFfAaH0zWl9KSU3MnqfLbvWvbE3o6oq/NUyFu5
gPPfxuCMfEijoye8jdlwF6fkKxWbbYFoaJNq+iXFNRjBOGuS4EjA56o1c2JnfX8zTPU5iS5DS7ZU
2LhBUDzgC1xNbO0UMVwlpXrXhvwZ1SGNfYg1bvBAcYn+C43xPTAYlQzHf275Z6oo7TggFRIyWONY
/4Pxqc9uoF9XSv/2+B9n87w3IkYaKxOn/4zy/NfMzZT+wJRGgA3FHDcE7gc/ij+iuFmIg/6UYLT9
uRH/SVQOMJ1TGew5T9oQ/1ao9p/L+t9O5p+fOJ/FXyduuZ62TaeG+noKtFU6uv5ZmKJ1LT2zFnVk
xjUw6LjcORqaMX5QvfE900ndE/gPY5/tic4Etn0SY8uWGAL1KThFnbCOii2q/4VRvnhaxihX3ziR
cTwdc2gwMOb6RzKIk+pWwcFIe/RSWz9fav2XRak5GOcEfKIAxUc/MAACtthtis9wnYQMEjhOUKbb
2VNTOHLMVP4SFudi/DTeraW/M7f5USz5+m5jrLUdGqKXaocgm8H4lx9s85I0ESRQ/kKRnXC2uFOe
2AiaVxb2nNhWXZg72Wdd6RtDddWeOwvT7JiX5fBm2K/vsfyg26pNRvK6v2YeeZjLHsDJanAgoixY
BiQUWrZ3YH7oRhumg8jnGDmyHAclanfygi53vAYvAaooF6v7QidNejE9dcVieLCelU18S3eWE2zV
7owYwXeTJTOME/HATv8oPVFQueOZrLmteix3hVObx5irOVl4B3Fbu7pr8sfCTnwEM9w/mvZwKlha
zFE8du4/9PlTbe6lCZnTjkoTjW9gHuUYxvS626dnllj1wjPQAH41+KN069RRY86Ls4HbJxHM10Jz
Uct5K+2OmzgC8CE7SO8jf5aruVhRR4hVHJtEOAYc7LwzzJEcT3CrZzNzvS1pdsNziL8FM9iiOb3L
bo1TCCn8hR5ce83I96LdMLKDaCIJg7NQzgHaZ2TggN8wj23l52E8+Kwhw5NhQEh9ggZKAGd1Ul8T
8YTsE/6KlbsZ6SB0ysESvKvYr/Ju5icgH1OPMVGQE5tPu9WPHvGu7SlTHyak15icNsFHiAByTuZ8
abM3I3zWRD4mm/a1a4lRWSSngnuTdoJDgunAGZdv2rHK7/ULeAsPqcUhnolCLhxcZ/7EnLCuzSHg
j8wOHsy9dhTO8ZfHoPO9vjQP0l7b91/KLf2a3oNs0V70K+8WSEVAlmi26oxGzENouR45mOF7a/Vh
2pAI0GAOH1o7z2fMkS8vAWzMRngNuKGd0Kv0oLg4M7AmAwddto9xf4hzJk0N0xvjXdUeY4ryKbiO
yDcpHhqGU4A08hEhGY3e/IVuMVULtDHc9bdJHJLSva/XdAONtc29EypvxHc9lncD2ZkFujxwqoB4
wWatAjGqrxHChCq6ROnnENVcX9x/QZOP3U4wjjG28FlSiuvaHlj7jTKbUvQmBdeZfx3phrL2Wkc1
DLRNXmnnICSfu0ydYjz76TnqRwSHfn7r8x6YK1tYKsABOs/MU5w3kkJjp5FNAUdoB0vmwOiW0bAA
Mreg26nPrbAVhJMMRsl78EgEJ20ocpWzoG1l75LUC0aVyTGqToIjlKfA3AeHaCs6cF3qve8dgrmA
2CD2xfrSNFdwxrGF9mdZZSv9AVhKjv6VWTMjuQh1TbtOMJkn2VnLD7RTlgRSRjn2IHV4muS3T+Jy
Xv2eUm+jN4rTp9FRB4JmVt/x5PTvKYaZ3KZYY/Lz5b3Hd9QgqBqPQvwJfyNdmrENV4sgRtt7YHm+
CdY9AToo8UuWEy674BWfPGY8XbGq+r3GZbYTT+JJshyjsg0gI248EHyHff9KmpKxYIgI+gDdq51x
pGsP/bZZjgAMSIJfDTj72nhNDBiNdHjuTfwcN8ZTrMCH9uidhKNwjA/Y45bDelr7j9NtAC7mEEOM
HWiBC3ELZt7Ln9FVl+GyfgrvzRdxfW/TsMBoB5cNbhFg1GYNoZey9RowuPNBH4D3j4YPfdPJ7Hs3
cfYw9a8+HothkU3rtCKOeWmWq+KCJ6n5UkHv+S7e0/42QdB13iaX9GQ3PFXSAU+/8pqU14xayzIw
bZumMyg+JppXqXsLq4PXrHzidYwTxPYGS0m4MV7RHHbbE9tpDZ8CbsKVVztEo3swnrTmCo6z9z66
jPU6YYgMCOUHghfgqF+4Itgiewv8jPBavPgsPllvkGYDLlN+LUR6wn1yUJ2utGM+bGF+snTvmuMU
MU7YBIQJeZ8szhXG0iVq07XO/prCukd7thxxSKEZINzeg9T5PFszUjt78x4YzRIe1FJ28jsfv+XE
ISO6S86RCC2L+zPuzo02MNfo7qTMkZ/CUm1TC6jGAc7MxeCiXYLs2jQuSdegm4iNslTlEOrfmPgh
ARJpSkhCWDNJAHu1HbtlRrAbOYsSI5woyFfGVCDh2hZg04qNECADL9wCRCGM38F3qoJ363mOxJ7/
VWHZRu86mcmkPHFEn81L8VEcKJgfm8zWnr3czdfKZ6HZTC8TDqi0XQrJuXvRAcPu2aURXhm/TUuP
LC4oT0tLs8OTvJQENzpnx+RbfQrJvzI243jywc1ZF79RdtIEwaA6szskZsxNgTAjbBfi7aQ9SRqs
whlWV6BWVQjMKtk7LLVw1zL+hWrREUvcRF/KzJkwXOQSfgn6grDlmmQoy1r4096s02OYm5deTd5K
v3G7EX5XM7Cw8zcZnxiMuo5pQNTqNjXoJRxSZ+Gu3YFQElukp18lUzDG+NWaO/d47pFfawj/1mGx
HXfxU/MVPeq3NmNVwIuP78U4LKq+4rYIBa9HV4ZgZmAKNPWLBDxqO5u8lR78+NvESr8qV8G1h87D
xSESUSuP1zJ58AMnYLAv1iBLEL3o6Va5SMN9pBpD2+yLuS1XT0EMEg2wH5kWCRyytWc4krUI38zs
mvs9iPHRnvCsNWigb+xH6nzDj/aVjSE5cXtO4yf1OKkOxAyDLm14srynXjp69S3X1oK+VMTNlGxG
zxGbk8KOEKZ89UoPVeRIDagRXCt9Mfy1NLkBQyoRkCWd6xQ/MQDkylJrZIxkl+N9F0nzpHJSHN8/
xGC++FUn6kIaH33hsV/r2Gi1p39yX0MfQXuBcVXWLV35X32Nzhf82tf82+P/6mtoaPDh0oIQBPJz
U0My4WxeIoeAezCYhX+1NfofGoJcDLZ/yQ9+aIB1lMPwh0TUBf9/TPU3NMCmPg+Ufh04/fq8mdb/
LCQws3wYW6Mz1xAU1eLJTBxcQG+UKXH46BPVA7vQ2GC+K0enHfZF8t4xiDVvIwBrDBQhpDDvhhqA
doPyU8XJuVXFA0ePPo4LITqZhcMuRUAUS++MyAkq+DDjeVjOncTss4y28qt6iPbj1niAJY0QRmMv
JW+7EfuIdSRYKSUHrcw/m+whfQvNu+g/a+SdedwDUxQ8UQJ6qH20Qsp9Yac8UeJTWBFSPKbfJBPp
EwuopcHRDp6gdFDL4Ok3D/G1u6t0Nd6hu+sH5Ul6AuJq6s9T64qvFGztVljK6c7PPlu+irw0xR6l
R+Q3zNDbdJUCNPuY7on+EfkrsX6veYZUax8jRskLd4J2UX1M/EwAmxQM9TabTjKYWrZkF/kQghXn
1DnIB6jl6mN45UiDiVAJQC2hxDiN7HT+Cm4Ff44Q1q+XCAzEq1q8YweN2f1xGj5Pk1NIz2C0TeUm
EB6YvMcNSLhy0X+pMTtiTKhLr3aBoLHy7yY3g9dKcR4+wIVptjgMONNhY4YGuEtumavgBIOzA1G0
6vxjS9DftGXbLvbnTLUb7h2xHfsYQW3iDd6hOEKFpEIPw3m5COB1bckb6VWBaUhB0l7asyY4ZO9k
z9IEMccWKVg2qS852d3Y52sKQU6iG9ihF/E4PIw004tgI6+8V5R+/bd0xwBT1SRj2F0wvxuDvCjM
dVU8YDjSRfK2+5INyStTfzxSNR+YDx4nPNFiG5BoaFds6ym8Nnf1UC2Tu/TJwH7WsdcLpd8KxSt3
6O6Fm3WL/vHFv3lfbO1pLRscQTdhFPnILHgh1p4idd06x3ojbAEfrNOH4lJ9je/xk3HiXkwwdkMU
3/BiKGwQjE1xUN9NboLWPspn/V5OWqSX2sWGUKDIWtGKDNTGMlEB1IbpUbgnn55JuXqDso599K5+
Y84yeydQbQrGjogplj7H+R/9c3xhBjC+GNykqG7FHe7Ulrf9nZW1+Un3B25PBQrc3PhlNDU2IwdK
Paa16uZ/9eAuR9SbygYy6UHfEOZsW65hY1BylUPANcrs9m5chkfrbTpzW5M/635hQFwijglV+cmb
R5O7yCMV89nfKsRXOl5/YJM17YKn+MvvN90NIi6wRHqz+NjEtrLT1ula5wfGFxMX0GN4UU/TeTpq
B/2h+Q7emBBr2sJ69Td4iN+8vfkpsAOhEQWnSeClgeCUzEqmD9AGW8gSdkv7QGgkrIu7CEs6ccIG
ON4CcJNOoHQLM9fGMrbrSViBMrRoH+FnroZ3oI1TsyhXcGXA+72b4zZ7wHPbHlrdjrfpY/NEAgYz
ELBaS8DR7rT0j8aT9qSuOmd0abpXCt8nWqamO62VNStjtwvdbKnAjI4eEnwSixZYOu0BYUJcfV9k
j2Ax2kzFNmQvLnM9qT3N4rO+oZWXx63XHrqYucl4lrtDACMTqoWygpQWKZf2yy+eRO+YeYeq2ijC
wfA2hCLPOiZGQegmUUkctT1Wza6z1fxLojYLT4gPaoFx6Ubk0Gm6E9Nh3/uafcR2v2pXrBEge+mH
biQ9onXga221tbFW9v6O7t4xFrxQu3EqB7IXVwuyhMWBj+G22mjkVSrz/EZYHIzF/c60YsEnhXuD
jU3fBQ8KQFZTbOluPdRu7YK75sRhnGOu+mtUOzG/rFKgg2ZdAU9ggCRNyZ205NKv6+Scs91MCM7E
Scd3wU7BsSzztxPtaoBGLOcRZJYsPOY9Dc6T+c86ZvdKdAjF3Y//EpBztXwnNC6B/tgOywpUTCJz
ReCiDweaI4QyGhdq1KELZcKTD8u+ZikHwC37GNsnhd8XGZ9S/h6XWx2OCmtETOSoeChMS3es7ZQ+
pIoJHlWRayyIKYu1jS6/0+J2+pFakyWehiBXrJ2uRqK80JmGVWuoDUwgDj3WTBFEzsmfbvJ48yoU
pxByCy7JxJbxiBs23nol29btM3aN/KNm+LWQ2+cy/NAn+hDLP8jhh8K0voLRZZgwZLh9AaVATpox
xmLHqVGDs7H01gOSkQymG/Vz0176MVoS4QAUqOZNfggnQiSQqy6q8BHCKKhWkkNpwBOI6Q2dpckx
UPBu+q2E+K12c+VNY3yUbLmfht5R5zaQ5m4pHBlSGRYfZnllgLB24vSmV0sYAsxDggb9t1tG64l1
aXQcvgb9JjDj6rq9mN3rB5O6NzJtwdp7t6w69UDdW0YQCCuQCvK/jNXKjqTFGBfJu9E6bGhGlhuG
/21BewPSWqO152gWoDBLhLf0NweUazTdh/g6gEHmIgediufyye/1Bekxi1Lizjl8xg11xRaJZC/Z
sNt7sLMmn7QV6+KAYSNxHaHAb1hsnSh7zxhC9rj+DO3Iu1tzzymzu9XBPFukOSfjpqT60Mx9lTDI
W5mCowBOACyA2r3VmAocrGEjQnYePxUkSB0M1ppRpMn+em8mjyNDT7U/jcaWH1HftBfAtLysf27Z
PfvYCavHyibjFdGRxf7XVS+2+1/L7v/w+B9qEvMPZUZhogtmxadRev+r8gZRowHx1GC8sDqQ9XnT
8GOhoFJ5z5JfjVRU08DO/xelRgXjqWuU5Jr5p5/vb6168b38Vnn/+tSx5/xaeddZklhjOGRrHYMy
stJ0WxoMrDwi+pICs4bXJ2DcOclimXHHxPGUe+2bZqIWBZe0EtU0Y3jAAauc0nZcxLrXQd/D7WbN
dVksfMxIIIQnuU5KCIRz6IabNiow6qsxydWz1Iys0IJkbBFHbcyNpvbwqk7FPKxbKpHxPpCOKpjp
ESUo7S4RJ/Xg1OwvuwYquyczx40CTQHb5Y+PZuwdYw+pf2rdSz14tRoTfnsLAlmrCvQW+O8bcl1K
wlVqaM2l9qUq7Dsm32pcgszgQWXhWY9IPLY4PqT2DHOFpWb+rJVAytEF37NoMsg6Td7MQaDzyJQn
M22eR6NgCgTaxroX4C0JjtmlZYvOQzfbBaQR3gqpxjyRQL+MHnpSOcPYu2CwWPcQDcsawSdE4gCu
pKq1THeJSVbUcq/LxT0fIay0iex2Vo+lQPjyzXYLNQ3N380MhfMghiQ/FA8ayOSQ8KxMKRyFDiaH
UKB9B8xT21CFVH6S2gld8TLzc9dg9m6qtt9ZLuI+NqfnUWRSl+56BtoozFaze1eFmVLgXc/hKACI
b2lCOuE6UQylJYQXkeE3P6mUnb7CwAOwuJdPed+5WXUWe2Gj97njZa+GweADludeLz3wRaH5Nsig
DnIShiicpTyQHILx3quOgZSYPNZQv7UXUw1umWetMTQ5goWvI6PEGTX6mCHyvqQI0ouoEBagmSBk
0HiWhWtVGYJlCs+E1CYnZlmViMm+1MVjyhTNKrCdVE3wWkYlQ1bjgv76GXXmLi0aBEGF7j1MbS0C
uY4GwGfm1z/3LOQYZFepMuVCgsIi9H+NIMzfzsL/8Pi/RhCky+BWwJTwOyKS1arFrMHiaNN/3qwy
Z0A5x1hCwo48O/z+Ogj1PzA1W8hkTImYHI7KvyWrk+YRw68jiF9et8br/nkEUYeppsSZDGfcJB/P
yxcd6SxWdoDixXXYrctgfBA8C1Ygmuv8HNUm6TR0bMM9VV+ETjoqyrCGJEtDkJ0nqS2JlQCYpcgH
IQi/a0kn7jm39U5/iDJpp0yXyky2eWPiRp3oNIjvy+x88F15QlE2Rqty8o+DwelDIrWo3rSY9cEE
rlErXhIT2SrzTC87aGjR/DG6kkFtZ41xztn8islOYQ8z6Omq8PVtExIInetzMIaoVEuVHUJrKUsx
/xxItJpZtX2SblQjtWcsI9CRagGyRZDgHov1XZ6avRSVm64qGHGOKF5SBeeRta7b9qEo2m1LFRkM
0l2KEUG3Km4pnTHfmDzLbf6QdPXOy5jLxpHgxka+llrg9qimZYl0arK/KsDNlVA8mhlqXwY2Xn0N
QgpaDMZ9ynw7Dg8p+Vyt6dlqADqm7BnSj70rhsllYNntTZ8EK1oLgZzURTrIe3UkVtlgLYP2m9P3
VWkANevJR2KeGPAuK+YNJZsVKlO3MJHc6Y07hbecaLJIoisaS8YlgXAqyASIo2xlxv3GyuF1aEHh
1qn6GkmyiA6vIeyqWFrBOffFxzDjBpgr5E0UpqfZBFVv+p61sD/ZsVSvfAJpmulTRKjYUdd5qP07
iSic+h5JCRlapCCLxi7hBVRgHWuKdyFo36rBFxZKgFIvxJxNeB8tAIY7JnbMwoQNbM+l2g2OmZmE
MxKx4/FGQ6xKjVd8Y1tL618CC4ZvVmwqtXOLpFjrIwV7vZeCMxZLnZVVojXfWvRa593Z0oMHAMmO
0cDGFwlPacVt3uurhlmQFWdO5QvXPjZfG6PdlYO8RFMOl1MjTIdC2RRep+JLLsGizrm3xrvg98uu
YhpVFPjWGoFFwj/5QIWHjtWKcwoTDCjb/15cIv/7tbjEVPb7438cqOIfMBMoL3GeYYL+ubg0xT8g
HFKoMtRVOUB/9odxcBo4ygz0jf9+piJTMUQTYQnzZ77j3zlT0T3/25n6y1O3GDv/fKa2jdRaLMdJ
9Mxxe4gi6XB4assmflRFbIN6BmgEF3QnMZ7FkeoDXwBqqgTjLjeYOAzqp8fqVhJ6gGzLaJQ2SrCb
clYgQrqWhW7VNRr59qhPxHubkivkWZxN1AATTiPUATGp9n6nuINPJmz33YUXkV4sgJEL9mwzDANe
Ex+CAwAFpn9y5TmCPl1HxXzxfeC0o2hbnnwfMnAAfaWfe6U/pU1wVltl2bHsMCHW9WL8nSOUIz4v
yPP9yDL7/7g7jyVHrmzL/krbm3u1a9HW7w1cQctAyIlbSLjW+ut7IUlWJpMssmtaRlZaBTMQcCAc
995zzt5rzxzCOgjtQseq0IiyTP9AX2GaXSujtRWskK5a8opj9Z2ky9nBkrWQR3J1TLPCMdHXpxJH
M16uVU7Ekt70KDxgFpag4hp6D41+x0U7eMZ2BSkaeQ2IqEalknM9TbQx9XKrmVheyu5StNIiHzAV
BCkhEyHSHCpkIfKvdXKUtOzc47H1ZNIps0E5JDmwugEhjBEfJybRcSXvuqZz0+tEz3JE0ljgI4Xt
RKJox/C7snZibJ4QPVEjNBhfxwQjUyXT/O2jR/wWsIBylTjqTmSdadBgCyh2hqw/htgbmkp+JYE9
6lKP8yurcuFUoupFVryPBWM9deYqoTzIsbZFVvLEbYzOMz8HWresMvwzQNhTdhCDRkBgSsfYlGxD
hb6nT69qqb+lkbWKJWkxWahD50D2Akl7m4BzdHPzFBgABHEZ6tpGgbwkEPdr/yevThbFJwc+2eQD
TzH616sThezPq9MfHv99ddJk/KuqifHhZl/lxPWDyhnbP9EVCuvQDe79vfRFyswE7PtE6ofSV/vH
7SGIoFWGUvq/CWiVgPP9YXn68dqhjP+0PFHSildFoDnm6Tv9hTVAuys8mpz0+cbUSTsHfVVrMaph
SJ/XrGJ2vL1NakQI1YAql9LVY1QV0oEynYkM1tq+vvaRq6Bv3r41hUem2X7aE7m76U7Ty7yg9Dyr
ImR+p9dAsRDPxlq2a3yNfF97eGdUvsWTL/SuBBd7M3BUemzovUcfsn6sdsG6RuwTFMfZF8kn2o6N
F2O+QF/xMFsHdTH6zFpOwVvqqUsx9qduc00ei9aBtuK0Oxqvpj0cjM+udUTyNZhOo3Uxxk1UfKr0
nzPfalYML8LQ3fHqGi/d9jxj/kw7TVudghMTqIJOfT85SPYUsLbWgvFKgtKuO8vp2iz3IkusrTwZ
7yoHJ6ZRCMhCdzKdKEeU60YcZ5fAqiLCzjz9xLdG+2QfX1zCoW1zwddo0ubiUNK9batdO2xIC6A4
10lT2ypbpXpGfngXo4kt30T4Psm7lRRrAAj1a/tQgXR4jTlvZeR1V7bBetE6vG5ZtPPBgzZn9n49
LJmJqS4SBeOZ+Btxwn63sLYZdaWuLgKPNljdHZL+CAMgdxAPGK3z1M46VHhHb4/NJjHWNyTATEFu
vAjvZCURLMWUkccvyGZdqKfgJcg2BVLE2m9S96YXnu0PBW8j3f5v/yupRV0aF8obDQGKhJYA2tbO
6Qy+aG86uRX0EGWPLmAoVhsCxhm7QTNQm4dpqt1YT5w47h18rHnU42WmuaFhM71NyVDhf43h5zw8
FweaziJ+Petd6t6nW/2Q6rtGXdwEgd1zoax0urRjRT4m3YlWnxypP9X5lhSHXnbFTHPDaN3ElAIE
FNvaqw5sKHskRouQ45LXLKPgtmsL8qBtge1FZOKIF+MhZOaI0A5LKn7vSWUEg0NadXKSKK77WbdF
JGS4iWSseg6hJuLbwPZYrMLrsgUNMaKqUF4E8AjyrpGPmCjZiIZ4WVan4k26frET3I4I6kofvAFX
zAR59iSmRyW9x1ecmF4Uf3Kz0EByE+9G8q3RKcqoV9fS9AXSUQgOHMWpJl40+gr1QtMOaZLxkU3c
bHqeXgSGWSgHJ0PlcHCfYT6WF+O8Gfq3QIOPxqbXOSKgwVR5oBbgDMOkDvaCcJirC4UWt/IM25Um
BRPhaT2iAooNuLmXNkXmecQKioHTohGTTLSaKf/cWkbYngGoEGq7o70x6EeaPEG/y9ESjSikhCXB
GMmiz+Dju+jZs6ccCJMZAozrsKx7gVV6muRq8hfno5wUvZLhKADLsNQ32YvB5LvRZY/ZQ3J//SQj
/hPBb4tGsnCh2O+Mc7vU9taZrh8zJNPWn80PgL114RJPv0QctolO1T0Rpj5K+lskJLnke9LIfHLI
F7lrPvgNQjGCJ1knWYeqVdR9tleKq5A4EB+QVKjeIctLh+WMdQsi4rZ8lz5ushZtrZ9BThrjgpl8
9XjjXgE+Bj7ZLefGnWnyEYeTLlPoTcrIEeDTqjfqCgxjAzmTklDcRIuAYdkl2YjRk+yMPjMSchTB
a36gKKROpucHw5KZDXVgM97j5qRHvx30dG1c4eDUDsC/eDrjhoWELXOe0J+yYVxAzNMr0InryVgC
xLnTmd93dgWl8pVpYKouJlK4AmfM15W17sSvq0G44E5J3c7PvwrFGZ0WCawqtk6JtjMKXW3RfQrD
g96qNmJQzA1Uf4w11Lvm6lGz9uV7XXP2sWGrMJWkN/hSPYnv8nv5xTofnrU1VCkN6dOTfhe+cvbr
HxBuPd3QlvsMt806f1W+QrCWKED3YYQxz1j33uByZPXk1WPn47/fgRDlIHzJYBM3U7qYR+yuzWOM
62y8fdC1GS4YrjWMD20Y+uZHnyMt9/WVVj7ikCXcoQzcDE/DkwCJGHoy+AAMyEg//UxYCdqptjZj
w1pjHMiaJyxtTajEcirdwkQNzMBWTS8i65nsVf0+lZ4Us/CDsvZGiTsgjNweDNidvhnuCjfchEtk
W9Lw2iN9jsvU74OSHJ7ZDrG81nkNE2AtZpiOYww818rvUH8DLpT1ZS47xUvzmd2HeMKddLgxQZ+q
uXNFXi36NqhsNS+gPE1onKMAn/FbnpfLWbi/bs43R3W7Fwe7fmOplI3ttXOhl2bXTwX3n/ks5Sve
g1xbSMReIvB0z8nCIk4vdMsKwbPDPIs7RzNcfkPtQ//QPhjr6JjuoSPQHdnqzDWTrXolhxhOkasC
XTaCu8J472S3BGfJ9pXvG5aUplnVr6xC+rbVXWbii5SpKCtLsJYZsEYkDvpHc4tZEeLLovDNwLBh
L1fkfE7Xl3QTk+iD/whEnt/vdXDXErv9cAc4rj8VxS4Y9vpSF9xB8RgWfopMNd8kvEoyhO1dddA3
6pJsSX4V9YlqoyNtPMCN71TPzJlep0uY0bmHW02fCrqbzW2DJ/vmEg1s+BYrbn5vcmcvOaK83iMl
DhvGyrc/4bgeR6997R/i8yS7Hap1JBOmc/3Qn/Qn9QlJXLwvQq/ZGgvhhAHBvvL9o5fu03218p6r
VbXCT8ou6PID+4crCYJrJz4ba2N97Rd7vs731w9+4lw5Xr7nCSZ3fPj2sKeO8Gbb9KmTYMbx8GL2
eXZGoSFNfNRA4r4Dz5RwhGvwAtjaIibS1ObyzaeJQceb9lXWD0p2R6cfxwXzZkSZC2vPJB3mxLdX
yJ9sdu7ErxJHd3FJjjJHoNTe3149zvCP7Nhchu31eX6gK/ggPUCxc7Jj2vsQi7jL+o3er4QWYz1n
jG7LdRhrYSEsqktPGuJtz+Qhz91q2qIZFVTLntizvv1bPFpY+wWbTCy9elQNxs228gyLtjyzJXNs
wmcEPoE1f2bWQuwieBKaXJvmQ5OW98MHttMt822ohVTJ8874DBLHqmzp/vrEtPDQL2DFgwl51zfS
vfkofVaHzL9K9vzJLXNnvmFOCO277CDTGOXwgdVPcuJ1vFaFI0CEsah9sOgQ5/2Ocb3Rdat0rWRk
SJfnmoE1LhYnHi5I9zcKJrD2ZWAWahzreW0lgAzeKohONvU5e0eR7wrBbRfFXZ/ue2FyuIg8fhGQ
apTBmnBlnYCZmqYczGA/XM+mJ3cLHFVzeQyCV+HE7fTVErLwlTBqunpoyceohERByZy5hXQeWk7R
j9pRegZrVeyZjCDBQDd1fasFW0V5sUsX6EdcEl9s9UwrM3qTVv+59aL1i5VduSVoAL5U/npUamg/
d7P+5PHfR6VwjG6zBzhK32SK/6wXb2keIE9VXflnX+qfo1K8V1i1wJnrqga471bA/iZSpJSUbuJG
2m7fAu3/DYmibPxcLP504ert739A+fXtJNIrl6plFOGguCIvVyxSESSjXUGagG3WPcuhcFHKjm2z
6XFqY36NCwXruCqTGR2RdCOtGx3S9dglL8NkciSGljfik5dhzAyGuWkN5m9aIPbHbjKerxWyL4sC
TpkY9XH+kHHwGGa5m/RsO4rJhgGaBtuoCDeViREgxfMStVs5MpF2DJFiGymH+Fx+yLkaJS3uqr5H
d91a9005HCMJqXxq3M6RMhm1w/zZq0LpSGK+L4kbtFs59Su1v/mhqIvlgRCoZja4xK9BWeiABGkp
P3Rx5w60yKO+3qvGtB1M6RJbpeTKU3x37XqMFUtjKu/ScDhoGFZkGWhGSRa9Yu4Aau7GNiSRlo9k
mNLUAa0dNUeu4qjNsS/PIi0w8NWiuiZb6RBPCopmkifGhAHMJqrqXRpWp6BsHno5RmRSYUCQBc0t
4vojVa+bvG1RdkTOQOgfbSyHUfa6RqMBeZqDAMorJWIvZjHIrq0PtoHOHSQlI4dOJAG3EzeKabC2
dp7cF2dQSSBVBwfAjydiGYbAQoNMySyn0LFCdbWxFqUEJ6zk1ygwxls6RZEfwHMdK1UaGLmkr9hf
oLQH5dMVUdMI8q2Qs12pS96UYe9VxUNcdwsoga4hF86g9PtsvvXA5KVZ5m9VaW07oX6ACbubqvgy
BcRTgHCruprJtJmknoWToY4HQsM4Z6Yy8doF5ynZXDVi9xKRLomwRrty5OpStkFr16Kfv+rQbMay
WoicV8NMWQVFu5MaykCqMzoqb1ndPSRS7F2tcoO4/jFIOhhZiCOTQVkV+s0gId7mMM18FpriZMbc
EUIe7NVZ96sheqmNoWH609OamJX1GNc8U7XhBFSJ950+rzsJkJUeH5JOWllkfVUyhYvSg5uZJLCu
hLVxwOUDhmZGAcqXLAwB3VyvOME1O1WNtFOrZKOj+g2U9NDMxbmidhbI2QoQiuZGsK0T9o4sXaHR
XQeI3eU0X4/0CzNDPvQWdrEohYyt3pWdiuNPpWrO+M1BYNebO4Yc21nK24VeaS5BKKVrRtRa1cjc
L59Lzkgd5Sxu5eb6bjUVqi39IEqcym6S/pSDGDn0tqZGr1E2L6ymfxBC5dEMxq0pSZ5UCIfbO9+h
SOY3ttRJ/MmuyZIEh//gfiTmWka5ss4wQ1XRozMy+AvqAkwV1uEfFfB/8vjv+4sui8ovQVE/KODZ
XBgsw5GFcy1/w+P92Iw0TKJy8e8yZ5Fv6JYfNhdDx38sssVYEpfxb1GwSQv5qRf5u+tGV38bpfyw
vaSpGipZGgKGOlZrowe65ufh0fxEVR4ARFu6D/Ku7pY0R9Z1eMwb+lrtLiRFSWFGB2kuXBnhisMc
RXAokIuLPyzl6M4Peu7CC0ngdOfdttlbPu38yI3kVXPWb98yzPcPHNZ6h2lDTLy5/myJd3C/nudw
f6XAob5YMVo9d4TdGrbxOH3SrKiwonnSW/KiLJtd7lcOPcIc2yz9j9NMseWMK4M7v3H5d8pdZTvt
LfQm8OKPXHPMcnhWPfN11pCjrQxS5VB9bOcLf1csi42+dymD9s0SbNuePdZa4j4e1nL0xbZQC6hl
Q1e+Plqivd+LLoBab/I7/hGNRcyk3R18YWedqi39fnZFWyXqEadWZE+X4dAru3yJWIcBEk0hdT1A
1J9uZrFB3keaQ5+lXMK/Mykrbt9B2WUGKw2XHtPNtn8nm3RYZDifPDPy8Inly5tc59YPsYKF/irF
O+F66OUVeNurXeSOTs+q2nDSTlelsiu6E/Om/L7PljXpSb66tabUFuqjBYyHn8n+E0SeuZ2pnUVv
OF4Xw3E8m1uee/qYz+pFXo1nvsiXPOAMOo8nblyKvZHCbHlz+TzQasVCEXmd6IuX4QNaot6egt4R
P8JHYwcZwX7d074j32vX4kG1AT/MaEZFP8mZJxMRcetvaNlyJGmS+RfkL741dxn60/1jjuSR8nup
PliLl2JgC2smbsPy6kduuQjX8qP6VhwSP/ZSD9AEnkj1sboj3X1RL8IXBKyl7AtHzuuoI+9yB5nt
x2Av1UfreNdstKO6B9pDuwsJbEhO1JpCZzyGO2qt++ZGLrtJJ4FlhC9w0Bayaz1gRZwCW3qtjkAB
HXWrvBLo5Zs23+blXrxO6Q6sIcTVfut8lW7S7EsXk5yuLMYjc6nO4enxc3oNeSIIjqslKv3dQ2Zv
NtiShQWy3+k8313ftAsRE9uI5rvi49UuXbp/xc0N/hC8ksHe7KvicdKf+dH/yYUBiyBGIUW5CXwg
k/71ws2S+vPC/YfH/7ZwayzQgG90CZPSTSf5g4aS07+Mu5Hhjsy02+BJf5NQAvlmURZFqgZm79/U
ld/rAqoFQF78w8iLhf/fmXJrf1RQcuHgxyVVUUhd0riGH1duAP5SoOlRvMRjA58xwiVEZ6QmpfqS
i+70KUxfpBCg1+mTZ3lC82Zc5lOjPobaSow3WezpHNRoVoYODnFwIWK3LKIFLgrUFQlC9m4hoBom
3YC5hnWx1PM1OfXqY8Mnoeo3kJyFadHgrbU+LeVRvgngaNceAG7eLJE//JKOv6ih/hdBHMciIpHv
v/9L+mMR9PvX+tMuRRy5OiCji5fo7K/dWyMeUtPX8s0kENOHhNoV3/7mGW+c9t/psr5trt/f3m/x
ET9sjHEzqVamXeNlGKyneJVqD8QwoOfXOYbj6bY867ljfdbIZdrRn7IQzZDQXhzT9GUaXjNwWUzT
2T+mbWPZWxLl+tYxh8bDzZIbT/qWvqZReVW17wzRrtOtqh9VBX3LMxDr0XwZhIeo3EbjWgseWeqj
/rlAXD/6EXmkqqsylO8Rez821BrBBNK1t5MDCxidDKX6TJJTjLaL5G+2oPlI1JuWHQdjK7cvGY28
btkJq7m50+oNB32gpzKdwMkbqq9bkm7aL+IeHwl9N4GRgHIt0VG+NP0OL0pMYRLvpXQ3T2Dg/K4A
5VOBjlxj3c4C8PIrot7MGyHnHkHYzTXVPUUIxacVTh89ZZzAK3HrwU+tRSedzEUpuzI9MGKv0GPG
2+hKZJR3y6sSCJ8X1lFHSGLG2ZgYKwidIBqG6zZk0lV587hOineDCpPDgsc12gVIAOvM4X14r5j4
lWs6w93kWyISWRxLbMVP8Uuln25JS9rTyBzA6y4QFuuSgf5XK38Iyb4yfdLziOZBmH42hEUtPhkN
4Y13vXaXIHsjSKrYZeiqdLgKX1HjpvqexNZC/uIywnFNPymENPnVREdUEFgi+N5M212H97+5P39G
Zf1ye5qgAsFumTKKmd99+rtqDsVW5fZMoZKwEVdrVG2FtFGrJUjilBq7o5dsOiScMQ8t0PF53bRl
SPHX1yH/LLX5+TpYI39chegXkPIsB9ESFyM0itKrh6MiMmDzIQdoyn0SE4lGRCfyXCdESGx4cukK
M6ErNr3/GVoIkA9Si+NTSv8Rylz7d5co/flC+f2t+mmhTHLhqmqTABnmpsU9SY+cvYg/TZWFdN+r
NrCFv3lP/ny1+v6EP61WYKWDSIp4T9AJR8KS5Hr5ioX0GA+fs+GDL4wVP3wdmdkEL7RWA2w61wc5
xnbvyO39ZD6r+fqvL+lfLKDfL+l2O/2wmhl6IEaNziUVrS81Kz33xpKw13WFsGAzT+sw/Lr+KpZ7
H//P9bP4k1Vb/pv3AaXs7540yJI0q26rNgwREcRvsVPRxuyy1m9Kv+xgJsZ2wui5W4XSbZcZ5Huz
uquHlSm6dfeGIDVXf4FN/ctrkihpeNYfBbff7tjvB4Ybw+nHt4IU1ZoQGi1ags3HXJ+wyZUiLoEa
wYB8asRdEvtYf2K/3823fnVH1patbpgM17tp2TCWKte0vTXNSTrNcMjGcIuSccQD5t+For7rp3yL
JWx86eEiqqSlnvk/Fgk+iVfljGow29QLnQ9pki9AZtyQ1e25yZ/EbHez7Kjf3DRZx1E6cadhpzJB
K8jcy+mpJZs6uAzhUoARbjJ4y5pTSbB7247Mmu5H0HSE6NmBfhTDz6xmyqJshvjDmD4CVjZyBqBy
WydT3qjiUzj4pmob8C/yJzSWqGndnvlYB6filjOLmRGdAIYi1vApceGkGwyimrs+cUrU9wwQgueS
p23iD40DQTGCg6PBZQucp3Ws0E1us63dfMozKocJiE70PCWeJmyacHlraqQnZtEx5iLr0tCM3ARu
4eSH0h92rAfNI5dtDjurcWrTrgV+OYsenPoheanBGan2ZUiOlgCEqKQG7HbSI8ie5JSd+OE8ZqIP
FdIrYSYH9qZMKGrtiq2HlzoBAW65Ik3BrtpuiuTY7KpdtMYcKDKOIfaIOTm/nwZpg8DrgLgR9N5c
oQj2IOLbNaOnmfYmFGjR9K4J47i1GT/EV9PprhQJ3VYMIJnM8eSMUez1KpIIPUtEJxYUHKJ4seRN
zKU1oANNFp8SrFPkV5814XTFEY4KkeqHZOV5DUNDfRtd5Kd4v32eXPNp2NZ7ze10V9w3lqu50VtF
zZqUXlr44f2pW0ICB1dsjYtwWFLwkNgM9STnzxFSAmYOWZnR9AFSCj+VKUDuGLnpThtW9X29q8iJ
oK/ELOWkcAv0xEGcxKpcSEa4VIFvj7ojP2ops6LxE5aHE3GnzuHVG/QdSfdezn8y0tqX5I1JCmXi
TNpBfJOmdcE9FRTLmPRkw6Cx93hNDtKwKtv2MF1xdkpvtyG17iDtbcP1lMN48hrrlYEo8biTr9er
fhYWlixsdEJDwDsdABHxWqpD5afL+tTu1A0/Ib0HB/WIsQyf38RYSd9X1bqdLkHl0SRkoAMpabiL
niqfgWL2Ya1nNMIP3Wq+x8IoQ3MBlSw46iY8Ceq+3MUv+mOjLzJew7QZ3sJ1vctPfJvFkGdZ+IO2
VJexlw+TK1PRFh/3kx3fQ8+BwgrmOaLqk33VFrzwYHk4jRc91atoI4BYaPeOy3R2rd3VT9jpNRsq
PJofPvP+9hi47zd3JMbf99Jem8RI25vewiZfeKmjLlUwH4oT7kv7tWcIKNv3oS2sDJepgHv1BZob
NC5yJ0alaZfONTgVMA53A7Ir00YSj1/4jU82rk+ZidIy8UMSKTGtH4ZV6GluvFAf5U16al8Ygc38
UhL7qvOLs9OTuWlWSMCvDjqE16ujP9KiBkFGvug92q6UPcwfmdOpbxLBPMUBWtrSuggYEjtbPJtO
6N2mr4Jzfa+OND2ZTITLbBtnK+G+WVUMMJ/ae+i8TGDB7e8YymdQmWz4PNklfGU0AL/qOV2W9ypA
IhOg5j4v78Otuhc+usfh0TgmOHBkr34QFlTTFOzCZsZhLdCu4Ip3wZu8TY40odOz7HKRm+sdq3du
etOb+tgdr2DeV7KvL62H9kxo6VsdLoHBl5/SLtjMD5HLR20FZnTBme+h2BaX6xNdgJf5kzstPFV+
ybxYWyQr3ELxl7wSn+PGsa7PpBaHUArii9gcogFBBcQx96ha65T7Eeg6wW7EFYROlD4EN1oXRvYh
/oqUda1sh2EVU1YMvjwuWuEyarso9evGz0id5ESZmDjT3/DA6VQUI4gU9gberm7dYE+K0AIGBlNr
EsKUcl8CTS39G2uOfJaqek8y99q8Q64R2oNr5MwbncFV9E2x6pSHslikjDVDwHuhV2ebabwbaYVo
PAEfl6bfR6btKirZi9ubX64OsUGrm4BdsTgIQHWGmTBsN1Mf+9DRc1paF8gILGjpF7ecAMDPE8Nj
raCbIhYtOhC7cTPnBX6DC9QJAfJ4tUTYNJ0Sh0kS7CEZbM/CaD2UWoABuPEMb255hM06TeyT5jZn
tYFv8RIMtml4NN9RmkjqNn+eduJwiZgqQ4cTbEqtsPL4E1bADVhKE+VKa8bch/MbHhSbdEv4fgxZ
eu4MMdpcUwLcfNLXjf5dHzaVTCgmUU5A0/KasQ44B6j/6fvNPhPPIseDTYxBBgs/lnviQ7q7cXju
ZMtOrSciEG6Ck51JJcCr7l4GAxmEtLP0J6wKGMkJsscekqbrkem/9WzkZ6s4GyXhrwmw9udOXwvS
NmGoHpuvcj8Rt/Bhye9Fu+XdV8sFv0NNebyOW80Vo1W6tcRNJi1itE0U4eq5tj61CtqA8dCqd4NS
OyKbaaTBl/qar+Q39Mk5oJQZ6IySbWGO78m0LRkoNl9juYRz0bOW0pxjTLXkPRlPAVELV/jN92Oz
M4RdK2/l6wl/H9F9KXY+oqYciGyE/9XWro8WhXbAlCSER+ZNQoAi6yEPl1RVSbFSFF/L9uQdG4mf
lRurOLSCo+WEeh1Gkn/7Ah8TDek3JlKKjjD0YYb3xKYjkBGRy3sirVJjBThIGTaWSLQScqaw9Zro
aQjughq9FIMitHluY62vMBEbXPSV+xaJXsu6DkS7Fc8xbswPiwxc80xi1+yGH7KTzCuwTCXvWYGi
Tb0NjMx6icQD9WFMXtH80WVPYKDS3tVKfwabOB2iZKf0p0gnQfigyYsS7N2nNpxuE78S2dn52Vpn
131q7Nsr81gAAGsABxHDTT5/qVMYm+ZVO5j7QXBm7v/WlkAi3PSKgrga1+F5djgce9rZJP/oy6LV
jRoY6ygC80+z9XTZrYsFUFrrsxNtSYd7vOJtBHgJdQfBGQXVaxNvZ2CWpD8QDYmtP0LCo2oLk2WA
Q2ztDf2aX02pPhLkhB8W3O+4mINzZbEn30VMnt18UdM3J7Rj2E8KE9KThTKuXYJtSRPfFDw4JxkH
IfrxHHAFJ+i2CVTzFTaou2JJu2EZ72YEigftuVpaq2nzVa/TdfjiPD3Bg6cVDSgy2Rvv2rvyXjxm
j6RjtPf6I6vrul9wWnitPWMPJuwCgA+576XfCziQ/OzC7jC5vFVMgmnXr0F9uOqCzyrUFAmHPWeU
D+XD+tDfsve7DbC7wy0JyHZOnGtd2W3cRwdO3hK6Q++f7qhU9+uTu9u5ypFAu4185sQCz7N3ifRx
A9u5c5/qLWvJUV8oq81udLNzcq4PUD0dtLXwPcMLUmLDRvCzNC6wgn3rgTmzrbaesC4uo7dmn7u/
f7ZoudMPR1yGcmrVbNVD+VDIUCM8xnrq0zp35o8Hww5OBIU4wcsN6RPBMMMZ5W3uChBl9t5JncE+
Pc3Es/jldnCaNb1k/7aaa07tFK6xhv17E0fdNqi1uc+f1BuXKAg8kBWG/bF+Lm3TBsTvDqu1c4fU
5KU5pOex2Ff1KrW3N3ERcrRlApYyUZ1XZHtX54rSznM28pq59gKQjX/lfarTD5VDjwwVsnScwq9W
+oHO4vWjutCa9KrNmLLLQdNx1S/rSTlcz7uNsHzaqV7BYAMion19VFbtJXllnk4DE5A0rhc7NzzO
1/60MR2oCfAvqNTI5kSKxS1jTydjGzivHSdW2wSrklyuz6Lf7ie8kS5z/mQrviu1zS/R5IK0Bb2i
3Bf1RXAelhxVrQfEbNxLzUWC/McQIUAY3rrpyrrwkc7VO6W6N5fyRtyw8ztB6n4VLkwLz1h8K8v/
9+/K0eab/OO9KKc6uobtT1/+z6XI+Pf/3h7zz+/5n99/yUN+/ZHua/v6uy+8vI3a6dRRIJw/my5t
f9Oa3L7z//cvfx1kXqby87//qyya9pVl5+Pz931y7GCGBJWetBUVx9VNh/JXA1Lx1g34cUD6J4//
tc+OZ0zWyL0SVdWSJfPWTP/u1+C5GMhqIpaNX9Dz3/vsyCA0E0yBpJnMV3m63/rsGM0gjmHvMMjU
vHHH/p0+u/yHNsZPV2791OJK07mVVatRllNVkqzb7TQtd9S5GKlsPsm5PBB1yem23M9W6+KWf5jT
Zym5h25gC8HJ7E+idrIyPxHGsxgU+UI1zecqVBdFhds2L/E7Go+dplxqra2fZFN4QH+6SwkKltuO
RKMOmWe0I/9pEWPuDKJ1OrI9MPXHsGRZ2UMKTXS8vs2juJZTpGo6ebGpCgxBWF5H9X2oomUJFX5E
r1CO1epqJv4w9AtVJICDE4Gke2F9J3FWn0ccq0Tb4hRJqEPgIQvjp6GXpG19TGLt9Oa4pSetBy/h
qK4E+iUqw9n55s+HplcAls+IYErMaK3WljuDi8lYDiGYrauodsoaybBipffxID7N0MRmSOK1HHum
Ue9E3PDEefoRHgmptGy9Hxq8C8hjM5ZIeu8Erbs57dZr3hLj9CpV0boKgA2bqjsLtOVlYEza3iYy
01NKDAJBhP4Wyv6bpmh35UyvaYRyMuocqtuKTHFa1L2AJIX+QIaEugLbEMEsi5TnYJZhUqz7q3oo
VHhaLF99iEOjE1CF94r0lYHXr9m2AnXeGIOwnvUeaIJ10LPxLexMAIMCuk+jeE07WjBzJvkkD904
Mw5QrF02aZ4RU4DpRKsZxsbMRmrSzpGUkwYSOyyri9Iqz5Yx3scAqGThlMgh2q99pHjT6KfS4LYl
YeYFSASISmaaE3z/VnIuVZU85Rt7fzR6u9UAK/faKhsaxt/ytouOZqD7QqQ/iSZDxZYksmu9HbLF
nFC2l7VPjtmeCdtSMvAEIUojEXbclSNRCAZJaANtE2qk8nzNDV+J3upEPY2c9utsuuT0VAJaHISO
KHSdOfOFhjNBiqtNshoK85KMjTukX4VeUXB2h5SOf1Kxvgr1RhjCu//kNfVbGKIOloCsc9386zWV
tY5O8u/X1D88/rc1VcJsKwJelGUWVuvbhPK3RVX6B6PJmzGOoeGvpPnfFlXtH/yHG1iR6aQiqzJL
3W+LqvYPSb+BGW7TUvHb+v/bVvNrK/iXje1ftIb/xKL7u0u3fvLApWIkYPuU5GUwGvsoUMGMNOTR
Ngys6owOHoYKfakpwaFGkMYRMeI2HlhGi9WAo9QEbtsl4SKA9daHuNKj/8fdmTW3bTVb9BfBdQAc
TK8iwZkSRc16QckaMM8zfv1dcKLrIV8l5VdXJYwjmSIlkejT3XuvrTNfJRUkJINiGt/TILsRdXSn
tsTr2rHJO5uxIih3S2cOFsTu1DlPAs9vgUTZV1CKKOWmVNJLKyvfBq1/0yoCdcAq6tVlX3gcn+W9
WkOX0ZgoGQWmrhauXVJjHJ7OVpAsfY+knxQIO1Amw4oPdRy+m1qduU5rbhVTp+GeEjeCZtub5aVv
iWNGALuKwN/z7wdCjge6HHNq3FCYaOfR7uf5tTojTZikkjNyoUzZSxerm8FO9r0Mt70Z7OtcXdXT
o6bHL2YQvvZR7tbG1zkZLAu/BtUcBU4MqzGUb62anL0IYHMxPY5znsg0wJtQcN9VdFDJnSE3Ps23
SdTKxSDBMxrUFklMURDcgVsB1cjoAl2jGzjGhtyza0kmZoJ5OOYwGjv6IVKA9Ng0gqWKT20Cutvd
B6K6DHLjbNnpqYlenFTyyxmzcuFX9QF7ttsWfcDch/ymYTgmqc0ECKxEQe6H0kT5cuzoGuaIKD0u
LuFkEDxJaGZkGqvYacEFjddjeG33ABkbQjjj9BjIAWn5IR/ofxQcO7VwvajdmAMxiQrpeoaK7UML
hm0dBvtkT+WOhnVZqK5uvE9quQs79SCV+jbI4t3oaVvgaYfCGM9RY3AK7cOMzKf6XEwB9AGdCTOq
VZ0TbDaDGPt9VMTvMnnOm/620K2HoW9OBYnLHSLdzNEYqfv5rkxphaLi0uqZ2nvhOYJbA/b7qFgI
TiqwtL3DiTrXzpJYRjAIiu9x1WdwWK6bce9H/slKJzQ2zjN8RYjODuKiCcJgJTYVfro8ERtRB1dB
kZyyJj76SfVu59Zq6F+CFGjx5GUMsiPEtuFCyxSciAYhqMHaFkDtYuM8jsUxFyWjx+4qkeVHj1PN
KhjXWM26VwFFTDK4QXWAzMmqNkHXbqh1QDDq7BQPzAwJSCGU8jJVnfvYSl6cYgAY6p8cP2D8Uag3
ip7stFZuayNnONo5NLrUSWtQGe/MYgOFMZIIOY6XWNByX72mjK58q33Syzbcjq1nk0pqiWj5J5cM
Uj04iOs6Z16qxn+UDOufJeMf9/8sGdoXTrpsk4E0fNaFz5KhI2oh9sQiZc6mcMwRUN9LhgFjjGxf
guu+gXx/LBm6iV+a8oNW8RtE5zdKBk/kl8Udj/vjt47y8afFXac1dq+GprcpnfxohCOIuokdv3is
xxHzMpQAPSOao5k+zE47o4i+NxGqmQZdblIeDNN+lz7TR5NmtMFKNk30gmb8xLGFl2mCKpeg0dAo
3bBQudDr3rnB9ipidMC1g/RCW6LChzFjo2NoLGcZtY+SjQrnbFIR2lsJSDDLofgmWbsMJ5g0hnNw
GFzGmr9Oie1gF+b1I8BLzF4aSsBZIVhFT7mNvoxCMjUIuSkkY7GPg2RT4z+rMD0NCkLkMkFZNm8u
vPiO9dq2cLzLHktIUrO5ymnmlGwTD4+TKG7aKN7FyXiVoeRQUNnXfQ+mXK6C/DIGL5pHxZOs71qQ
npwMPVkh3AyXVix3epNuenV0217sOo6TbYE6hd1mUeQbBryVfYJkH8gaAgyJRFX+LIjPNejYJfPb
qQIFyhu4ldXSj9qTElnXlhI9egopfEbCQInRTAFn07ZnQBBALlaLdR4tPYbWy0D1yUHRUH/rXbJM
gmkRgskZHPiGiA7btkSNkYg9YaiQ7ks3zYk6UT2AqR5i+uEQI4tp9Ja4DX/lRNNmIOVCxePI9M5P
T218NzUUqR58Q4FXDadpxjheJuZCGMZJC9orE7uPRajIavTzY6WZL3ql4k2uLnAuwvVoLvj4WleI
dTLuS0dzFY+PhwETX8VpVgG4zKAarwbFXsRc16CTOw2ZH9qq4LBB/dilof7aTDpjqoIVrT/Bocgx
946sycp9a5tfIx9Dc+sR7CFG3P2Q5wmCOrNVpu2or+H4fACphr8vi2cPKI7SWOuw4wRvERtrE8Ti
kCa8hJH3LmO5Sr0adS5aRjXaAItbj3a+9FGNZpW40SrFzdsNRJRGMbdVNu5aXTxpVblU4gYyc8O3
GTIP9O6iUF11hORCWPIBI43xC/3OxhfMUjpcrCK4bohaNNtTYpI0lUAELXw3dbpzy34iHO333unj
pd+QX0YbMo5IGVNewVkFklP3JYP4XnMNM7tLVf3e8Fs4S3W1mQfRQ+nfK374ro6ISXyWkumbpuvX
Fjv2KfIxanE4otsoIlo/cPPeAMI52o+0dmHcPjmOsgz9YdUOMSchf+833lXax2uDeh4QoRpYOVNx
Cz/L+FRgrKsUevlQcyUvwYoxpuZZOEeMvdElh0Apl8kkEGkyPY3G5KoAWduDIhxz9UZ2cjEWwdYL
bv1aP0xBc+tF2rNW2W6MUjkyi8cAMEFpnJ2mu6zSehcWKF8j8ScXL0M36XNg/ejo7P9rhgS7EinP
T/3OP+//d/GaxfSUREm8Ian1Nsyj/x8i8SkQI+gkxSeF/nvxkl9MMCD0Qv+MNpRfCDbUHDg5mmp+
Axn9TvH6J2l+fupzdRXa/IhzWf5RdTJlVaH0dl5sMsEuUurjXh0NhrjlcAhkVu3jZrzTTBa9qsJr
sKwXTX2jTiQvBUG7LfEUL3R/eAsDcRmbzZ1DDo9myZtOvOidiCEuqhs9ad0JGAJ+p5MZpG4AVc3O
5TKmgvVKvFFz/DqkCLMHYAPLWhj84G3RzfNOwicaWG3quG8Yvdq8fJNU2dRQt4eIdByWx0n9khDl
rXcKgYMNEgwsYb49U8khZRNYHTaGCaGTlZvjYY9O8Sd1ZXXqHARqWrweuRhdFJXY1cm0afzpRsIH
8nDy11noTrWyTXUHVEb45AHymjBpll2ybv1+4WdUUkOBX6BzeK7FZWG2A2l2bHj6AHCdV/eINOK7
DIN8YbrhwvAcTLG0IFsrzzcBWJNwaFa2MzzEfg1pId/gttjlGej0ChxllAZbO0gWqf7ggB6oLLb6
0Emq9ji2zqPNHMuZF+EVoPg6NAjbmo7lSJ5yrum3RAauZARgTRgrisECb8l9JJ+VDD28UqQLXW+O
ON++5lGyb81wR0O2UfrEVebtvY6tXK+WJod807o2zNe8jfZ2xLCo4icknX0SIN7zFYVMEHbvSuRP
7ijDx6IVr1VhSpaN8HZV/yDJhy57uJuy/TBbeUXjGJILqT+Xff8gah2ecBbdt8XtVB1l9DqQ48sY
XXnXongjZXWbcR3r2gqajM48ucd7BwMg7TZttzOZGGl8eR+4tJwdy0JdjH5GSDe+LJu0X4Gjbjg2
FH+zl9suAjEBW8FWsGzBQ62hOwyFm7ZU3fI285OXAju0ZJE7kCY5SnAc9r1pvpstUTP5dW6hVNWG
Y56EWwfNvjZ73PX2opYEB3sxcz4Ltj9vF3ufINlsJGkKxgwcyU6eoUJQxsdAiHCGhd00GtcGY4dE
6DQz4dQMvB5gDOCDxlaz7mtWRqM6i/oVDgaGqzVseehGwomaBM+pnqOB8UQP9WsjAXy3CBYyVrA8
REhnElAnwgbGBTEAtsSo0PYGe3VvYTsdHjC5LKxkD0LyoQ86dqwqFLzXCPXC3NWo6UZhBdz0chHR
6GZQSkuLIy3NlWiGpYlr2oAAED1IumtpvBcOsVdgqdIGNnWbolxVicG0wFal84vuIsFRPD8fBQd2
Da+aCPitFlTnKofXEysXw7hrtMe8JkisCAjcapY5LwAF5phVilPBEtj0UC/jLnQSH/IFru4ovRwU
WGIgG7zZeiOuzPZDB0IkdW0fSO3QWwignGlVmvLQIJYKa8TPYOiH4bUMNYIeAMwi6oTtb8Hl6iJz
pfbx/UiXx9eKh/KWF9RhYp7I6DTlJ2Kv/cS5UWIfBwWn2gJvhxIqN6Uj8d7rbq9xuvCQJHGpvkoM
/VUGKhAwGN6qiNaaEfDuvfIU0gZica0D7xlJFZLRgJLdznDsAGCnAwDG7qTxro/bbTa8OMnw1IRs
ispqeMwq66nq5WPIMVwhlI5JBeR9kxVzDt2w6mH8RMbKL9XLyp4efaF9/Ln9J9xmShi4arYxGgUN
9eS/rIHA8NHF/VjC/8f9P0u49YW204aqKjU5W6eRi/7df1rWF4tdDqYJnd/xX06M7/0nJC9KK9PO
vyx2P/afwjJmhbQhBZYLaF+/UcIJY/+l//z1qf8iZ40qEQhzctJNnXG+lQpXP/ri1VCG6ybRT7kK
iMEDrxISiJB0h7xIkCYM5CE5OUqfKlZKt/H2jNd2hSEvOXTixhooplHB0p8vfR1L/9z2lOtWtQdy
ZkJSB5R5GtYqNyMUolB5H7RbghTZV2NW1kk8SXgbqiqaAcLc6iFdYIo+leOd1ZREAKAfoKXw7b0l
PLQ3eJAi/caTN56m8szvR4SKOvpsM0cBFU17WMX8O5G/gan0I9ehgcjnaazXwsoxjLUnGQ/bOSmu
1l6V1HsyBZEtbJt8pye078pKwoNdeu6gGZf9WFzVabwaWBLF1XSngbeYILVeqPi+bCXyNqEGpsyr
Vr6SpuTNJQK4jbdLEu8hz0oJm3WGauUjTmajYXtSfHTC2VqjtZh8QSJjtjSC9jabzGVsda4h7H1R
hstWKFdYO6+UtH/0QBIN89a3D1iXDWQk2vKup0wT59YSEDYhW23Uu8n0LvNU3oXWsGtLPu2oxS5S
LTcfEB61+DjiDLiDQYRkde0kHsn0M8KL+LeyjI8Snb2Xzl6wify+uiH1zNzZtrMQUtnEKmcovzxW
E15JMl3K1ruyCVyWsU0O1lQiApp2XexfjQVMwbhDdZbAJJPNZhAZcga0cjFxDCpaqV4vD5Z6FdH0
+eJj5MrskwVSoeLMGM3ZVbMfDYBtI7ljs/oUZX3d0Wj30Y1Cj1eHz7xin6Y4uMbodBwEmisvHWAo
eWc1Uh+HPHWHIDrJxt+nDs4WEv6ihuRTeV+nFlyS6KK0kbvlzWuHfsvkpHmRd962NcHUtZweDSQ2
bEn3UWevmhFFTX+2UgTGiNAG9meeV6wThCqMbsk9NVYduhi6Zhz1iCLxw42A3yM4V5GHRAMvqRHw
F1Jl2BTl1yJjqq9hWSwDV7ceA5/QbN54znQtFKg2CNiigCQQWFBhIE/CwtPc41oU1V4MydZ38oeK
AW88oqMEo5tiWkTslXcCFAjHMEPkJ8Usgd82y8wsxoWiiDu1st88BcZySdFwPdSzud28KXVlrU3C
52g2owlDKJvny1LRgUP52BWn1NiF1hVTnSs7gcQUAmxrkBuJLD2T20CAY7AZE/+r6RRPauVsKoLO
2gYSjmP6775CIfPt/qAKcExRADxH8ZHM9SESEtW8tJRe3fXe8BHLkNDSftXkvKFxYspkqaZKeK3V
UXkqW2JhRpzxjCpWPlU+5IA6eam3Dn3nT+46aQjnsAOhQuTA5s11+19KliUkF/4fSxZT0V/v/zky
RbmgQ42EDDmzbn+RLvwUe/ZZrtAm2KgFLDIf6AuwnH8vVzgHHZNlHZ/9plrQfqdcwSL4pVz9/LTZ
6v3ccVYmPYNp6iTOEHMiGLD4BfsuyJLJUH0VhkajVTbYix9L0E2NNUcMJZuo0tw2tDa9ke8NsAZs
4zy3TdEl4LtVixvf7+5y3dl4dYREzDh01Swk155A1C24OCc5l6BIc1bwSiyZzwCJe7/w8IDbOiMR
uoxUX4VRc+nZ2p0qFHZst6YstxJtD5OYi0pD7SaRUw1ASgxstU6D+E5faiFD3IJay9UyR4ofOO3Z
9Jkhlla1K2W7T5rhObLfHOs6j2KceiZe4u7skfVSRslBxCTYDj0EHiRJMiZZUwkfOiQXGdKLAglG
hhSDH9Wa48mTOms0Yrs7D/7Kmq6t7trzrk365kCSH/jIXIvK2Syld9TUnmSU7qC18lLNxjcQGRcZ
+vQ6x3Y+XecdKopUB6Yry5WO9t9qnJMfilVuWZtR1U4pqEYK4rIIlJVq30SOTWQSNg8TEW9gthgb
RyBXfnXOMp1S0L+HYRWzIbxyCGcxmT2HRrCzTGWVYFVoPefaQk2dK5iqcy5LnfcqK2Vlps2TaskP
WaZ7OWSPkz1smDis60a+QUW/4EmuY8whhmlysVhNjb1WVf/YdO5gY1sI/Ns/+rDLVt7WGQChfGJd
/q9XDltqTJ1+vHJwYvz1/p+HXZuNCssUU7VVc85/+S56mqFDlGFUT5yy/4Jh//+yhXwWx1J5s1h8
XcOY3/Of+/l5XoXbiXR6W5oMrH4rn0WbeRe/uKR+eOozoeLnqwfNTs+T7ufDbkmXb2F5r0eQbQnH
Lag3m2FEc01kW6RlbjdId95VxKZ/bVaX6iQhhSar0BxxGtXH3LvX2cleqBGHmq7adJN/0BS14mQD
FrKo10asHfKkdHVihgpMrElW7jONpEUPY6uCXcFke5Nc+0nJgDjigD09czjClPQMHMlNJm0tArnR
C2Pr+DBQtPbBG8al46X3ZltukkCsihzhL3LecXLcziI5LgZjG2ZQhcKjx2EyjMBbKOKmLVUUTelw
ymx/W4KA0Cd/M3TdslQhu5ikD9qRD6+6ZkxinsnXccscC4+XlQeW+FBwtGvfOfodc2NRHiaIZIWn
7+oMz5cKz0dzDqHZf+3j8C4xeIaD70DtJyLJSViqdKMPncVEY51xBS7KrhHwILrBLVK8VL7p+NvK
J1bPNs3WlXG8ai3/MiNoxdBAylpDwHSmMG5tXBhRMR2cOoAkgOyhqzeGpj7RrNtALILyw1RJd5TI
Scd0aVTWznPkboQNGUWvcOaGTgNeiMK+rtEAPJS1hc7r3Yk5fmvrTD5OlYmN6Ky1JV4Sda06/V1r
Y/YFWNlLzDZxt4nlSyoAdFrRslUE6vYTlOYNYoq1nT8aWGKjnPhzWRMCPxFPVrhZVL8qwHxTVFBA
U9WGcY2XQ6tF0B9mSNZBBmsgGpLhVuE3YQrmMPkxITigIj8ijs9IqtZVQx51i1q0aS+0ND74ktEE
/KXcD0/CHK6zmi2X75OnSfRxfDJylS1He9QpH0RVILgnhS2uL6iki87InKXuk2/h2wMy3QbARcsv
sGTCZb8LY7pUEXMjNEmwOBhcqWu2II6Mb6mbmz/5ekkfbgHLBmPGyvc/rpdM6n85ac0wml/u//16
KVXV4nj0t6KJscLncIA8K50DlQrCjUf9Nvr/PG0ZXzi5CdROwpCQ437WM1mwd/jb0pFcN4E7/MZw
gASsf1wvf3rqXH5/mu8nWu7Ead0SUC7knXCIJ2YSis7hpHWMYz1min5yHRpMoSJ7WoGJuGhzhOUo
/wKBe2Miirt9TEy42iFS+X6pROOyByWIPjpvFUSXPdok884OOCEp/rhuGG8FRrxXFQyjWfqqRCqJ
7AoWQPMyDI4jlMSIUl7g2elwlM0RWGU4HkZTLMMu3Gpy3oDbGCoMP+whPMaoN2Iwj5wRGdTRGccX
UVQd7CLGGkLQOKyLZ1PBIsnctx+JhyECPDWiHScKoPvLig46FFunE3dKn4Fi7FaN4rlhJ96a1Bau
JbJVGtylmXKuh3xrZe1b6IdXjTcc6RvTyUreG6KdmhhLjK4RWpiH/nMV2YtGkghWdcC5fJGjhoVb
pZRMQOfBMA73jHG4oYf8dGHJNVAfo4+SbNDqYlJYoUQ7q2xOU08oXXiurfsK7/nUcXgiFIDFhMq3
lWHkECMoVgyDfRmLVeCFy6iLtykKSyZRHMJy5Jgjjb+trOpGXzqJs0h6bI97Kb8GQrtsA09ZFB1r
g0K7bYIUt3t+wVp91yQTIY9lczPWyNOyfGeljLk99dCh28Xt4z0Nib/V1LOfv1uJZNFRhG95aZRL
0dDKiXwGgNHNqjJdWaENosPr3nwf+4uDuEcbpr9c4n+kHN1RpSaQpIODZEdn/celhvJCo/Xz0ewf
9/+81FhEmHBFmFtG+TfB5fNSw6fmVBRk6iAhad64CnxeauQX0tG4PrE1xHCEOOf70Uz/wqGMvlP9
JEz+zqVGfrPN/2xg//mp/7JKDIkacqQy0ZC5q3Bjr6GHE2MqFvVFturv0ufuqk+RGV4gA5C3VX1t
F++K+WYw+KgAyips4WetSqVVFyE+qC3KyLImcxgqwQW5FoVcePUqH5YxdsCOcduasd1EOqyCBHmn
YUMkMzmbHT9tuIAJ3yYPeXuozLcKcEeyk5mLfUsbXkY6uPvaXxX4x8wVGIqwfuvNlUHWNrgWdUts
ZsyZJyAq6Cby1pG/f3ZghzGv3FRywfuF+2vHYFFf6rRhq/IyeiMbeDrYH9gc07M+rayAg4ILWEQF
hULYG6Dcbld350q5MtHB6TuE8QYDweoWY1JbfFiSXFgTkdmR5RzZSmTH5i+cF4J23aLq5pmy+Foh
ZrS9y2NlbxJ/j+jHLC4bvDQHsIaBdzUuRkDXO6DfimtgWgI0LK4y8OjEDsD0psVEanoxvgBRUVfx
nAR8L+6Zy8LjG+9zyOtv4YirqN01xj2yaeWRvpnVT/SW9me+E+9Dd9aKclW8pfx2+VVYKIDSZ91w
k+QQNdf89AI6bOQG22aLorHo1jGqboJVl1X3mHS7JHRzeAM3DqCwcgGW8oKDJSj4EDfnUkyu4qz9
jZzcUF73k8sjh5faGjOgehFtY2JdtiSLrtvjV3U1Lkp3dsUhtQit+ZUyhyXcP6t7XlaYtZ7DfUaI
M3Ovb687gj3vFW0pi72eWaepfGrrYsFeEy5W+Y5js+/OeboT4O2nhWV8GOSn8ruz3PfXjFVniqEc
tnp3RZ0c3SPHbbfdWfXa9lcaW6JgjVrmoiOSFTunv0zu65JA10fVvNauqg/EmuTddjNpAyNVvTgT
raV5d4kjmBK2C2YgyDOvgJRNL+WTdhAddJSFSastDh3SfXIZDcdNXwsSJQSSV9CW+jl/g3rTyxMa
Fw3W15NxqWKtm1RjEdHIzDpdnxT36kPWLZO8+fXRFS9+BwNUNXcQ39gsz/tT7cRt762Z53EbEurO
EB/aonbilo+M6sl21ma741ZUx7q65TZ2vmrN41+30vlq+5QK/v3rk9zDr2+5DXlMscNjyNfOwk32
jDed/ybTjtsufTX4w3Dk1rBO7Gh9XCQGcrebobqLWNfxoZSMXPIU57/21724nf/w7X+5F/+wOQxw
SFjjLX/iFkhyGa2YciQ7aMwcExhkz49inXjErmItwQNbzDXWEemT25xIDXmXXrH/Dtu9ae/69FaD
k0FyF/7z7FqdiCQ/y4njDwbEJZ7KKLyBoIM6bv6uOBo8mwLouL7NXJbJw1rZ/sGbN+Z5ZOUgtOSl
hk3qP8aYYIkpTj9WvP9x/78rnq1+gWPGWJIR6TxV+GHzxqd0m6mC7VjMJeeH/V7xzC80lpAoEY3O
boJZFPo5jDC/sIyD2MxIFCvWPOX8jcO1Pj/+T8OIX576HEv7o3gmU8gfTYnu2xgdODyfCxtId7tW
FwHgvLx/99tqNTnWy+BFD501XZWx/UDLsO6nFGplxD5+1NeKCNq9FUI2sOY4wm40EUWWSFLSON9A
tIWI075yeoeaYbkjSebSYfrf6Vc1kjJd5o8J5ugO1cAAQqHrKEkBxhgdwZ057JsQU2LeHxwikx09
f5Rjvm9lchaatwgHxDuOdDPCE49xzlWbTPrYIEFCKMsWXUdNiGIIvYOns7B1WoSOLnK0xhWpBaiB
8OCYDqal6KWcAJlMx4E3o8pqn6Rb0UbMVId1AaQOxXRx9ElI8Ox7zWIdj75ShMdsJOVgiJ7HcNom
HYzKXGMxz7yDd2hDx4E3f/hqkMNexB8RfXAS98DTUSD5UoEPR/72vqzKfaCNKyajH/1k7sw4hkFQ
HPU5mGfSAcqbl3qjQDchg4P8yrNT0IoX0C99JTmGYcMDVws7+poQbJGDI/OT4SWIw83knSb8aAw4
LhHbsxCy1jZ0jdYihKdVnpUKxUTY6G+Tqu2SrrBAK2DT77XnEVpRXL9ZUNzTOt1GVXZVAzJTo+So
c1LJbX/jNaBxYrzrcWJsG4FwFz6oNoxH3SvJ4GBGleR7bBTzYGhhF+x9iBPjrPmU9acccawMmEdj
taua4tQ4igtbe1uUxarA7GZZhybeWdbJMb1l3eobBhXEK3X3dRzcl0P7pBisNZ2ku2lm2MHgLALf
wupxp8T60iN+NxP2KffY9AYxYq0O0AEW+K0X0klNrzrWdq+6y0OLyCNqdUtx8x8cR3d9TPVDau+U
PIHtQH+i4u0XOL7kaaph+o/2tpfjtp/dgdmHFZAhFMN86BvLFUJsPPvFIa/dmbmeQFcmEAqCylnn
E8Bvzi2BA8osPfpsjdXxazVhcAvMi8a+LQOuyjxVtGarOjUORdy4AwD+CfYK6XeMrSEpaRo9l2cE
62oYXUdRNhpuB797mBRC6aJ8rfnKNuntkt0hPnfluibg3Qc+4STFWupY2Tl9zEx9n5bTi8Jrs4Aw
YqbQS63zZMjnKmwBIukXVeo9VAJyh1gEE5588KGx/VgZLCJVL9uLQtkNHUFGdnZfsoHk93c3puWK
v/+qKOkxqdC1aHtNFScD07RI9IUdxwD10tuyi/eljpZI7hpdhw+NnsYoDn5irafWOTp9suyF92CZ
ET19ScR65H0MGhk3wO4U2LeCg3cILcrUa9K7gLt2mPZzoS4n3d8OurxgAbQNrfpmaCzyD6RzNItg
x5T4sQF5N9jcaQigPaHSerTH5wLbJKnUpArHy8o751WOQyfA5Jjveos9it+/i6Bf1BqTqcJeDYV5
UcXxsFAT7S6CQKSpERCQEtajcWgG7b5Xndcc8l5XAjUB9Mpq/CJn7y3YX6rp8Fq02Fa8dhfC0wAi
smwaa6Vq7yVZiP14r4yma87LaaU99T0y7LHfdPD7CqfkBBUQ+pVw5fEuDQuHT21e9c6M5JvZFX/x
1f7INhVThEVl1Knd2CCQg/z7BkE3mLP/VLT/ef/PNtXBq4chkwqs/2LXsJwvLKroeSFSsbtguPW9
aMsvfIZBM3Wbedq3ev5ZtBHDok/VWHfQX842j98p2jBSfy3aPz/1X23TdWuXGtzOelNAJkcjNjj+
0qp5I0SiemjS/ipW4AP3Y3COabgvhII5K4Rgt85GcnM6AflBH26duoaxLi2sscj9L4TfoXno5dFR
JojGSNu7gJimCDqXqex8u9x0ohZrA4KJZ+dPOfO1pu0YGis8QtEsvbgsV0pw1kT+tRvLY+Svh3Y+
XbMpuCgLLozDWLULZRI4n3JzN4Yj7qeS9s6KzVPWlkRVCcIiUThfOLWWb5XJOtS596QN4bYxiqNW
ekSGEwXPZDqAAI+BSU/0XYDsd5modHRpbL8V2d4qfbfryURHPrTKqgTAU25oF45TPjP3WNVZwlu0
W4Mye6714CAGf29WFcvVdjK2Y49sMDDmQZdHGm63L2M8FwYHnYZkQL091Ul4ayQW+kLvZkql2yTd
uReug2kmCS7HBN2M30cTS4P2zD4kvUswVmyHSl5PBtSkOi2ATRvbaSowGaYbp8NjbRVvg1RjoIXG
XehQfjkHYcSMDwlIjSECUeQZKFhMXBT4IM38YAxoeqcQiCfRwaGCSwUOVjy4tUQDMyBn9PmYHJaT
5q30/oqiv4gZRmAOrGh4n9ob0qK9ivA0+xiF2kYX+YWGjGOq38wqDpaKxoK2w6pKxCdp8K2SMJio
GbvpZVHs2lCHgi3S98BjcCanMXxNQommc+yjLlh1Q549iY7B2p88rVcdFaMvumSKHaqDf702sVjk
MvLjtQkT+K/3/7w2EZ+OGGLWCDp/Tde/T+tNEtcxFjN2Nz+5DZ8jNBqK2XfMsIyOAkP0Tw0FVzM6
CT5lWOxZf6uhMP85rP/5mfNAP/YTpt1bqsUwdtMX1RqN60a06pWTWC6HXWU11RhKGLvYxTLR5H1c
2PJpJLeL8kc44iKqdbQRimX2CyTJMHfqfiWawA19Ao8M7VBFqXmh9eOiT5K1hBdYxqwLB5udvxNI
/D/o9Q1f6wCLBzPsxydLFq2yEP7zkELBZOSJwbQn5bvJ33CvPXVZj0KXCVqSJB9AiUsXqp4Ogojz
apa0u2LioFsYPuKvwXOjLn9IOkQ/5ggKvyKxIm4cZN2JgmGqYTage80RPXWyCkqJS5QmgrBnzVX1
ik2tc+Pn5t4zumpZMs/5c98ctJy0uzryHgSDAlXqv7455hCgn98c/+P+37ttllR01Z/vDUr+3/Nl
um2GkGgNmCRTmy2+5vf3Bi06agH5bbasznqBz7oNi9yydGkZfyPHf0vman5LfPhxvPzzM3fEjNP9
ARXr247ftT3qbLMHVTvF32BR9RHTu4sWehk31cKR03rAMFVamw6so9JZhzBBVGgJlEHtyNLDGhba
qO0miBCRwb6iZ7UfNGTFmB3QKXZLMxIjp3Q4q0kJM5I/++tszC989Q7T9CIdjAUiqXULnlHPIHIJ
4G59hBAofqPXWNMGIPAfrgsKaK6Ji2YkqivTDgVj4XBsVmbcAjwXgn2s95rbPQGCtX42Y2pCpfgf
wbBnoYYY9d3R3rskPlpz2GodbBPS0TBpPjAr2TtseNupAayYLTRDbAnsve3tlK1ORz43UFHHZkmu
KOCWgmkX9rgUUpZ0HqUybLOvdSQPeWUPC7Oa9mJsdqk6kWSTv+DiaFd2XG6Y/B89AvEwoS5kr24E
e7I2NzdagL0QDTod1+RaFV948BH8j9NWU8z/4+68luQ2z2j7Qgcq5HALoBud0/TEG9QEDnLOePqz
IEvHFO3yKd3KlFwm6SY7oH98Ye+1ccVU7lDrVzGPLScnykCGlBkoyAGNTYX3IAc8YHR2pk+bYihW
ki/iidA1V0FaKwJM080UG0+11gcTiilBbJNK7EFJyRSy9k7g2sps0SLewpyIOuKGq+yhKmbCAVtX
6TpzrzfTRmNRSZCUuepnokDjuJVB0YjWhczrIXI4G5kaatazQu1WFMZH2c/PYi/uyQJ6ULoqs+s6
2Ce+xZCf7EfRd9o8ja4TbL5uWJS+4w+VKMeYKIsej5Ciyk9hftLVCT9gepZNnhyq0EJtHLGwvHKg
Ca1r1BcVPhRVc3pBX/U+qZcZd3uh8IpuwGdRQHFdEmctV2YmM6BqMIrOC+HbquFU3isR8G1o4mwa
gJsutteeuCkNd4UgZ0Q4DOlZa/Md1kDbH2lzZ/xSebbJ0o9kkNyOXaSdl4mnh+F1ZuLP/lPLJsdC
3ZLwJpbwbrps8uqy/6jVahcLH2rOVhISeoCUE6XHC4un9ZjhSgrHdWFp+PpDR2QYbTafkV5fTMz2
JPo4Sme9ZmX7rKv+w9Tyood419b9iruKE/LxU9nfpDBYD1lhWyGRTsUiWahusURE82g8SFrhBEqM
CRcZayDDxG42fY1Nw1RzaBg57lN8MfOPeFYghPn+PQ8XGzNRt7O8ruv+biHHSOk00whuQH8f83zl
l1xvlQxGoAUSJBAPSYqSIoGeC7aiz6Unqe9CJbmgcVmvvLdg8cd0JkoFjayQvvrkZgYV/awyrXsS
11Va3p4rdOAeFXUx5IHkXWTVoADgK5DXlXW4VpSQ6V3oWmF3MJPPPhMc3EdC7xpHf8RXa9zGsUOL
/CkN0llkStAvouN2iUaUrI9WEb8W3u9MTrDRv7SJ+SgDc+yYJoJEAoj5FlNgx8RDNcLoDSDJGddt
FCPwYIXYSaM4AsNvXSfCHoJqLGWr1rqL/o79+yrurK3CXR8BE3MAcR3NNAkYTbDkOUkob3uFDl1h
Za3m/Waqt2WgIFmWtmFp3ESBRZVQrhQFOPgg9XdALZtRig/Emq0SrHkoJplUuaLSsTB7Ghs4gFVc
r+NSwNumc9kOJQpAzOmGGj9o2XdikKk6AgWeoyP40MXK/h405tb00XNTRSPNBsosQWPvX5Sm2Y/U
H2JgHkP2+YnAOavc++QYojcfEEP5Oo46Nhd5CkOO+dAwYHSQpq/JHGQ7V9K3WgqcujI90WdrHQvS
UyDIu7iX9y3CdS2FI9h354hZTKwaTxrpFHqk7xiisGRv4qcpRPo1pdsw/+wGIodafSXUJM1ASBwK
xqxjjxMKjqv2KiD9brRqPZqMeeScrQuo7TS8xm3t9nQTaogqWwZb0k4VtukgcGsJeZraXqW+8ipJ
Pk+C+FYV9VkSGdeUfnYSBWggsrgps9ALZW0dWRCZLe0cjaXXKkT1wq8fhQI4a7ITM2JmJtOVNWk7
GNXNlz6RtbNTepOKFUALs0KXmeNTyzFVhwUcObUIPe78SMpHoCvCd5Ib224xN8z+y6QFH8nEHtYk
NHu2cDKD/quCjTVn6ykjV2OJgujTh47lySCtuxa8yiTGm0aIr105es0w7xs+oV7Wt036HurTZ8S4
LqmZfC4xtTVTNq4KOlY3xuPX6MWLQiMLqnG49ZZ6EQAnBOnH2Elumiluh/tCq29lYJHhLD7LDSfq
Mo+tWt/RidozIUxFCZTdLNhgrUAMCGEzRZsgGQeKBVcgftAPsAwoYvXWglNYRogVKfap4d80H6Ea
CGvE2p7sl6e6Ravqq04UXWQdfnYAeLYPR9fo444w0YhPO66+qzJfkNrZalYQaghtSI/oP1ozEU5R
+qKZ6TmM+121fF/q3FHkVz9AgKEOXq7B+JL0++zHqwyDGAgWV4uKa5Tpu3HQ71JjBrecsJOsCF96
g3a0HFcD3M0strZB7tEl3kaFIZiRbWAs2J0YeWEQ7MZSfh5DsAaJxklEkGeEn0C5jhb2dYHAxGHK
nuqp2GocjASn+CR+In5zBFPYjqQ+LdBsUwSj1b9NOjwcEfZMkve8E5LbyOnToItOhUWolpCfLAyL
MByIc1LI5ivZui9w0hl2Wj6eweVPpfgetxU2jXBYpMeW5Ai5UX3NBDzaudURzxc5aYUQUNDTbVtY
X1IjAFwMpb3eFbL9f2rRmCJfgKaGZ2Q9Z+g5U+keFM2LWICATNvLP7oLYIwGvES0dAUBx/92uxni
IrL/uUWmlv718X92ASIrMixtbNUsbZnEMRn8swsQyQ/FHG/+K410KfV/6gIQq1FJ0ZHRkC8t+59d
gP7b77O7pVv5I03ub6zccOT/Or376zOXl5XcT11AWQQCo7dA2eRNukqn4W748o+wjJ4jVVuNQnWQ
CKKSuuJQac0qVIOHTB7PAwkAlQEJeI6ZAPXnJJX3kkG/AFheU7LXmpWLnSESrc3vTn9XpKvJqdJR
cg1Js2mC+VvoJBQE0eMgDc7YwMdvfC/rWzQooReLmmu1HuymfghXRUMWpEpogPbhp/lDGfmP01xf
M+Kb6xy1QsOSpwCTQgJiMBsYmrBJ+40z5LT1c97mq3BM7kpHBL3REQrZbLWZCbqFX22yjK0YwhWJ
pg8KWoSh7MhG2cvSfD8n59GgMMpLcM2B9lC28raV/KOWASnR0fEnsXVoqvI54ChokAGODTUOtXxJ
AEY1gHRvYwQVlXxUs5R0MZg1MANJsBvu2iytdEQRcjJuUotoejnemgH5lUbvGcsLBvhkTVudFV2o
TbZoUbONj32SgGXyDcMR/PKWIeORomtCasIMQ3oifSCivhQGf4U8tyoVnBVYZolpCSsKMBlspXDr
ayYbyp7uhXVHNMEGmBhkdG+ZJpP4zGEVw4/JstNsZKuyI8eD6HVDZ0QhMNZY+zjcZiJmgqLgd9Dp
kbzwMiVw1TVM8wkoKsenK5PzrnZaEX5xNXIRmMWMoy30Vy2+MBaQx3igbSwC86UflbWYDM+dEl/C
YPo0Eiqztue+oYJDyePk1ciyXRL7D+3cLubFeP8PPp8AozLIJ1ZMXMZi4v9eLwDH+GWEh5bt18f/
OcKz8BNoFKjYHn5f7zND+1MFZy2LApMHInazVE1hNvLnAaX9prCHN03iK83FE/XTAQVA0GSgYsDa
oH3+myM8+fcxxF/GFH996stw8ucDSrHCpNetocdnlKknQxvuvRRfaxDv8dQOTlnkGCTVC6ozI3g0
G3OVVtnk5hjCKwmvT+WFGgQgRdiLGaG4uoyWJrpXDe71mB2XpbiTETtad/ejkFJcJlql6V9mrLJa
WlPDmTNGBEOjbKe9HuuNrt41EEPVDE1gxNVX+ZdQH9eznr+NbYp3fRC3JXEwUfhSW9oz67mT6dcQ
iiZvHKCNCpdOiVaJpb3VgXHWCINNBogavf4D/uCKpJ7S38ZzeJ10BF1jDZwcMVJbBw9GvgAaiMEa
KjsXhJdIPXYasBnhJQ2/i/5JodxX5e5c+75b5eKLGZ9G0AsBRHzSYh0TgF9WIoCyxv3cSU6VyF9J
ScOUt5SVIWMOvPza8ENq6dpLAzuBSoOii4U3Ceo7584qHcSbUue7sjMZqUSR6k7sfyutwjpSrIQu
+Zyb+QuG6lqRutfK+LSUl3GMnDDXrriiXH9p1WOqps5nSePr1X5AnCsXgsgGBivCHG+VMXk0kvYp
LYO1aRSbVgpcuU18J6RW7kztSR0QIk4FCcDa4IgzQjdtqD4KMTkl/nQNKtT5Ux3KTmW8WWIGoKNr
Rm8qC4KBWYP7EUoRUUF20b0JJNo0nHeKKuyUgCzRgVCKTDtPIVjKVAlPozKcmAN7ie8fq7YAhcVc
VWpW7QA2l5AaiRxgK2l/WEHsjVSxhSJ/14kZ2IMJea8PSQqdyTiQMi/INPI2cSerBaqRwkL/XNWL
IaIlPjmIo+8pzj2fgLJw4agqDA7u5VxuFn9CIH9IKlkQVQuaPsgIV81Y+ebDp6i/GiI6iC7/nqaM
0BTxA0MYgaxZ+Eeu1j9yDYuxgKLJoNyiaAIU8P85J2EF/bWO+y+P//OcNBff1f8zGPy+UP3znFwC
fvEraCYnosEz4Aj99zmJIJgdB4IrBTDRz0YuUic5QBfwkImNQv17a1gS6X8p5H556tYv49yi0/Bx
j1nLYrT/8EerA1A83ytYaUWZnesGZWqfEsbQao3XFCpVlnmzEsGrrPnoT9pX0N4CkHW8uytB6G90
moeO5QXHykcfzz3zsYk2uoMeamFkUIyStqL+EYVsRgb9ZNbDis9lPBfZp7xYFSI8C5q1LD8mz1rM
DCauBgN3Q4nLQcDtMPiQBJBi4oFQ1UPGoNEIXlT8EQF/vMU+V646lxE6A5ZpHS6GiiSIrwNby8SA
0o9qUNTQmZjyqzYgaOyrnd+8Bf0on0DGfQk5bZy86OkXYf2Mwl5apPYEPlQofaMv4u6xXatfinTD
rb01W0JfQ4RAgaQcTNT7jVruZtT8ftc/wDJi0u3Huwy9f+hnboP+X9MygHZ6dVeVZFvpz2pGwrEI
46lZBYREcS+A82LsANQ6cTWccwFltZEcixL6w8E3TbbjIomO7F/Hicp4LrmdKV6njytZ6Y4U2HiX
/OxBZ2QBqc+lnXQGzcBy0MFJqZw+SDedKTPxpS5dcExkhuPnL49xThjgEPXH2CcfRMtuVPj7SE+/
DKN+CAnNEsVqm/uTU4ZXdYkjSaZzW0anWFVey7kmLBlegEYY2qD4q2ZBJb00Ue9IEjYS/W4ZoGeb
U8L0jrOWP0O0O5lnViPfnCbIip2bKMVB1LC6KDQOcdb/UGbaYJ8MJL9wy45gTGbp3JbI+ASZK1bN
WuTcSpPzUJh7Eea/xB7c0Zt0MzVoT2fM/w0idVlE56YR2GXqbKyyLZ/vShnybaJY22HJS4EiZ1jT
NcPYG4xu1Ybfqlbt0HJN8YO/zLSNB93SzwF/xuLXjWKBcUl6irRozQ2axC/U5UFUreWGqW2xbpVT
PEsuw+ht3Wm3ucmIX2qy8TGtQjjnKLVE2UswCgYEMkWxf8Vv4sUdeZUZ4vsecFLdb+ORGykWnHKV
SNpn1Ovv7HcgzHJR/JNrWRYyC2tN0ZGgcmb+/lL/FaWwpBn80Vif3jNSCmTMY/9Ry/7H4/99RpOX
zqwU9Yi+yGH+vXFDKoN7BCsu0GvjF7Ot9huyEg5iquDf6aUc338229pv7AZZbus4bRdWzd8y2yK1
/eWMNrW/PvVf9tFBE5nphN1nYy5hTgJtYm8kHAW94QlhJyI8/zEIUuXGs/wQ+Zbk+QgwRwbaYzSs
zEJaMYg7J0S3a40JZWJJIsjuNTBGvzU4F/v0sezKtSZPHoPUp37Kv5k/3aIca3+c2h2S0aycWJZE
CPXL/muSCsMVp0JfwxK7zDST+hwqCMYTbyajK9FI4y4jr+mta5h2l7zIV1WjvZcs0Ub2JFOnbDOq
WWq5xnRqn1gk33hll5AcJTR+oLc9qeM8S0sGhezdBmxYeC98NTu34WC3RXuctN6NagpPqM96+FBp
oJYXsAmUZcPLyZdjk81MniNJH7xJb7ygd0dEeFmQM/3SnDQUcLhqjtQJVx+QDa3iVuUhg8+CrJi+
2lxczcCTi+Fd7cITNeaxjazVFH5PMBEGtTpRpBoSnDzrTVayXcjqSDWSK4efq8e9a1Uif1e6CrNs
NZkjGr/nXO2Ocz5QYhJYz+EDwMMtQvJx8eabsXIzpvhJTiCcWP1ILChhSYaw5J5udIN2eHgr46eo
7dcZ6eZdRIU9QNYkUHX+YVnvxFDbMo48oxzcXo3XoE7WgcrDxtvEmiXIdoH6NkTISTNCDAJ8tGNh
K1AELIQMUjc5uvZYJ6C8mGP64xNwuJatIiKxVUUBHaNukkLa8IqRdwx0pszPYXrBgdBbP8Z2YFoz
rnoUlVmIXkuo3SnAduA/VTFglQj9YaAzicEmYRLT02dOlUtEqKWOVuHqJuSz+EjU7pYHEywVfVNh
vSBw0pd3xEQxtTnJY7O1uAxReTuy8mCAoA7PTUqiD8xs4dCPErJO9pSVxSz11OI+YCqCyhNiOXW7
cRui16Eh+KXv8DgA62uQ+lqasKtRP+oYDVhTcmsn+nAZbSTRNsl4anPiFMQ7FEQEt/6Sm3RJMSox
HHKFCoxTIroKXF4d7Lwv4jQs+pWCRMtqcrBpmpOpoBTJTspHvif6XYFRbqFKN3A2a5iOaj0mPYwl
o65gLvE17MXFpYpCMsea6pG1P+oS03Q1k/xVUKTZkK1rNijD2G8q0/wI5bF0pzye7BSl+VwsBUsB
r24TwicbuSUpJYmLxE8iNvZyXzsV5ZeaN2uLrAw5Jms1qBihm9mwS7PpK6p0MIty+0il8jFGsPoY
UZ1AOeMpJeYZBBt614a9jzUIQC1EykPrEuf3YmoOsgprPRkcFdzkOHdPQpo8NI34bcT1u5yGx2Ec
E1eojb0SQ6aNoLrS/93EFLHXOITo7HzM1/ojp/2ti6InidNtInmNt/ksWze0+AyJOuna4QUJqukt
414ckpQ2NxIjJbirzeQlkCt7trS2VSUUFgVonWy6+QPXHRilNw3q04iMOUwfdb0Efj6f/FT5GCUQ
i6Z2ji1cOxidMsN4EepuXQrvuSjvBSP2os7MT3Ua73zRWg9tfUjMZFs2F7Za6zqdakDj07lqI0+N
020RKttZgLc16hmY8qBL+VrVD7JPK9tJ6zAYHzT4Xc24MOQbUlit3YIwzhMyucaSlFKl8c+R0Lfr
zEoBzgop3rWOCxEK7iHtgg2h3YHu303uOKyh8eeyqWzr2wQ/K4aiX4uIK4DfJdbRKPgymLJyFir0
4LN5a9IckkBnd3ifzNiAKk1yXSi1hwC3P1q7ZXa5MSjHR1mmgxW3U9B+a6FwCCWCqiQd51xdccxq
BbGIUo2lVvmK2IiqQXKy6uRZCuQ7UqPtWCTPhsCuBQ9v2/o/TJGIQBOXW40Po/lqzfQtSsfdAI9E
0LP1ouiWiokjulW8PAx2Ud7cknS+pkRRB928zhWOn5x3slPya5yQGUnHPmWbqmUuwyY2YB8TKAWh
I0bIwrRih5IsK5qw3TYoyTMDvbzcHOI8BxglIfdmRmM2ZIBnTD5lPX6RsupM4+PpjIBlchkE47kY
+DK0DbYpIbOOGrpqiSSUGIZW26quIQdPWgucgsKSjQoGCDL7sNnm7thma3nKDxoZc3qcbeYm+R7D
0OlaNJcTuyyYrr7I5hDuREJUuK/thgg4ZVtJ+zDyeQ3dc43zg4mEXUoml/2g7szZcAuS2/qEYYG+
HRRCPAs81DXQF3n2yiKjxIw2UmpdakNbqfJ8gX67Mz/HQDnKvngXxmkNegEnmDLAnQOS/6CL7//c
CnLBBzAVNFnDsB7hP/+7gmSp8x9d/q+P/3cFCXhFRQxmGb/7mX6ahtLlg1GC7vufeGHtN/xPiLAl
SyVSCOrvzxUkw1BJY//zB+Xlb4mtRXWxQP08Dv3ra4cf8NdxaBvWRqq3FWzvq+hVq6dmJx/3+y9u
QtfhGh7Cg7ApXwykJf7KGklQPQb1hybZ/Wcvucm0SmEuqTdaxPkz3vpvcuahNlCvxplMtLN55bIc
XescnQz7pVpctWtirY3UEXeW5GqfQbOOlQNWWr4sxN4yvdppJIQivXFweth08w542219GF1ohrZg
I7sge/Rp+UmLx3Tkh+mxziXvDqsk/yr8ENYEBzu+Q/CVZ5FwO22mva+mjhteCX3cInJwdfJA7vij
OEWMT+UluB3LbUw+aOF0G+h76FwC13eajfKq3ppN7BUfYLBcXCnr78CNXO5mSHvOpfP9DTreHeyv
mL/NdK7fxPK6w4b6eEMFpV20re8k9tf+JbOPhf12PL9FdmPjG/ZyN9sVO22Tu5IdOm/4buxpNbs0
3vbswq5xzi8ASR1iVO3MBmy+GRwy/Y6pdUgyjvsNswTrB211WR2med3cqQ3mi3GoNtrWJKdpJ34Q
ZBu++ScBkQTDUtGh402eyfu6iJn9tclfhLV10Ff8FBz9QSGrFoYrd+LwkZmj231YTGi2cPSYeT8K
gL54fhz/2Xs+vQwYNgmO5NHqaX7t8V/xMC+5lfd6q6wte1GrE+ZJVYkwnX67ckZr2x/y3iPysbwH
s80v5ZfZNXf11twp62mlyC6io+69srt3FHiYgr7ZKk3fRDGyVRJgzMg2hrGocqZ5U0Jy3xGZZnzo
HsXpuXharrb8ALfHKw8KtqLQCU7MJCJW8a5m2UXGlTR8Sy/RifsHK7F3CDleiBXvvd3nJMaug/pp
brYJZVztqiRr5g8ZmgFffR2yXco9QFWvfUVd+AQ6xzC+jL22Tl+rG0V/mxIBi0sd4/U7Yq4ycs2n
LLAXDb3CC8HXswlaunxXCfciavjeQQuY609Z7QR7E3g3RHwqx+kRmYslXZR12rhYsElCJNbIwdLO
zwfZk8xNG1qIFovVJB2T7jCtiEFNdFsFn2Zq67o8mwTRN/YAXJNSchuCgERXxm2Cmfhj/9xSdAe7
7glMSLmi7LTNi/maPdKqEPvixg/z8yzaqbxiShYjikJeCKFzNe7D9bjJjjz+Qzgxe67wtdn93rqp
eH1aV5JWBteocZ1JmvkgPUAhEfxGRRH9YIikoUhxIVvy6+0HKn+8777Tk3LqOxM4KHCd7DELuNCO
ny+/Yt3w7ekX4+Tf1Yt8wYH+fCs3CNSe8U+gguGf8XqxHtGvgSIlb6wmoOGQszukDcBqcTSOQ+og
SJHPsFSfjLei3lhvZuWyl5gnJ9gqaLcIc2Kty6qyswklcA6d+1wcyqd+ZSOWcObhMT6hX+3rT0W+
kmWxbrVNLd2khaMCrPJJKzftgwpB1X5e9UysnHJFoICntU/j7RIc2l29wq/lSV7voNfy5HN2AAAy
SztoKmTyFdROh2ktrs0zcLnyKa1I5rau8ov/IBzNM+vPEoNg6uLn0lI6ptVMnASJl9+YvLTj+B3c
0/dpTdjlVuTf+bt8t7z8VG2L5jq58tq3S34gQGXG3ztIOBlZDj5tgyt8p2a51uFa28mV1HXgowU4
7SEI7flDpSmYdtGbRK4uvitDSe1K3uNom3QJMcha1JKDNRKVS288fBo5vns8NZaP6+1gECu6hFz2
7WHqPPzxL/gOs8v4jlvOhgx7LR6ofbGkaEwRUGfZiuOTLUp3n7OIaYncO+kD8QzLhyi9o2uNXEPi
cAZTupJ2gZN1Dyqz5tOybmMQSq/Ji6aDSZYlCxWPnd7UA9Hu+bH+UTxIj+Y6+0LC0iKJC1e8WE+9
qHfMoghm6CMIaBY5EW/NC2UVOG8AsxL7MKSyEL1tlnDn7sAObS3vx7fqFSH8qR/BTq0Q3ukQLvbm
vn9kZpx2bsPme9sPjn6qkS6yOeR/rmqQp+SQ7vI7ZAkzhcTpEEOWw1UFawDffq/fxD3PkXDX57LA
u+P2RylyRLRAhImZZBYSdeWUxGHHpBCT39uuypMYO7DQjXvy3AW2/55/ym/1Z/0ZIzWkfHxjwYY6
gqSpK9Kj6H1A7ooTaTPtNF5Lc4A6X/X2tK/1ywLjzmCE6qPTzoiAYoKvHbADdAobeZ1cLG9wDRS9
dw7uKCRrtvDf++/0vX4Kb9k9uWQXJtL7elfu9H1+ramCh6Mkr9FW8pbUHpZYj6hoO3PrK8WlQ8Sw
Xd6ABx3yG3m1W/8FTE22Lu2OxOUtxmmOtZkdKoQFff1uEqaub8znbomQR/0gZU9JuxEgiml8ckB5
8UEmA5RSeV0JfGgj7anhBYbXfJAjO9jGpXvm1qUfLuLDfNMP0puF33p2qvYeSI2X5zWX4Krz8euS
3EXCIvAAsBHxuvUqAjaUdSIedMHpuADJn7dLUO0OkxxFR978QK/PPy1U207b1qC9vKRbZgur/hH7
Ga02mPEM8RwpB8zQAcTbwTk9kn/cYAjmjLw0z9yIG9i+qAHtiU/TDT3hALVc4J69nxVbXylfJLDp
q2JfbKQteQziWrujnozlZ2XwzPDOWtmVa/4raO3lPg/IXLkshQ6yk8Lt9ldNIPgGp5fLvZsAlOgh
gYDmiqJdP04E+z6PHO3Xf26ZT3ChBNJbZbfGuu33Kv5/8FxNzIN/LfP/y+P/KPPxX4gEWak60odl
Br0YMP4UZZGaKEr4k34XV/3FmqEBZdRguoInE5cILErzf8+JGWazdmS2/K/krL9T5avar0X+L89c
oQv5WfMQqJHaimGrbIyenHHD8EqGUkLjSf34LtbBthCpWHBGrmOoyn4MssY0Cc9OuPRzpH3MFUop
OTZz8C6KMWKFIX/ROND8plgNXbBKxMyDzW6PQ7s3RX2T4wU3GT1FhrQpVtGStWGWkE18FnLjwjWk
hy1qV0uDU4WLIM3JKDKX8L9GtLUYfMjEJFuR4zcG6CuV2LuAEOlBJiOrqs2FqRCsW2CDSUPV7T+E
Qn+awn7Tph11GsqoAnV2KHezUyLZUlF1B8irhVD8gaPCTrSetIL8KSJ+gfHflyGVjPG6mDWbEW/5
NGxBaVGjEYeukAbBxGqdNfnObDQ0IgSwGDPf73hXjTkll7jLxfEFYOQpZTBrT/1TJhOgQk5APGj3
gRkpAv5bRxb9RJRjLsYrUVFOptQ9VBB+lGalc2+0KuLcH3OWQ2NXeop+mwZhtI1Zc2eQ3Uq5ywzd
rUfpblgxpB+93vot68d8wtwtItNOH0dh2ik1p5+fXcoiedXEfF9F5resBbuy11+ztljJk3LMCxaO
cccdH94uOLd4HyLOR8x59GeWezG2+URgeTu5Sh3u6iW9aCTmXSCPyskKC41a/62UCnNU6Tk0pZK3
qt8LponEmHH8pHHAWTHJlbWXRzh31Y4dwMzeMo4fSykCvju9inq+wwP3QCSb3Zsmk2gMPmmTO2ZE
R4XmP5Pl56wsXYyHGDFSxPuGJ+GI8XcJqVK1lHs6CIcB/FrOLMhCzF1RAmX4W4CRh2PFSqPdyRkp
M/w+WmKoO0Qr21HOjq4R9P0ClxArXG5VBBHAD4n1TGET+ZTmxcTNOgq3OJcuVqJsorz7mDR/jz6W
zxasKTWF+Wos4c0F9UYLK7fBSDxY9UZIPZB8o60KxqWoewEWKJ4REQNALdRewP1WzQLm0FnlSoGy
S3EylIJQuNYke0NXXuJePSt6fR3z/pGd84IOfgQk5/YWlaClOaoSrprstcQROEXfkk+0RJPBbIjS
a6jPbmyGaHnOpTmsZp17f4tCP4cj4JQG6uC+UvaarBzDLj4bff9c6vUmJkWLWEzF1tphL1v5MSmT
W6iHJ73KMbGI4luT8xwV/CWIBDdlTKUdx+pGFVN2PXlP6XQbhO7R18rcbof0UPtPGMj5vbr5niP/
JtBD62X+VvTjWxIkoIK5MwnDgYyjcfnWGtJL3vZbso57uzNS6ASLF0HTysvUoywyJU9I0pfIp3qy
qum5LeTHgSzRobt3bXOYrQGR8qyt/WW6T/i8TimTLJPvWl9jZt6oyza5wx8Vg7Lve3hl6oTvctBf
kqAjLg5kVTLe/KR4iIL0wFv80vuYmCSDGgvKVmcokIrUQ69NP5KJ/FcyfxS3JKVNHQKukky9CxCp
KmD4tVCuRdAkHaQh3gzQoCJBaP0Dsju7MS+kyxI1oC2X50ZT+k3T8Yn3yNwFkkR0GcIo7AnkZWO4
Bhay0ZvWEXXjR9Y23/LMKg+nD4idbS9axx5sf7+E3CHJbPG5FFSDKs00is5dXh7MIbcNHfSU7KaG
slWkt1EmPVU11mqWOD2Bz9hWVhIe65ArZipu6mQyCBbsMvisDEIokrFVMJRBdAn8aV6ltRbaES3p
hF+XL1B+kJlDj22yH2a26jIzGVKrwzRfwXN8V3rhONTysbPy2ZNoMlocOiY9tBl2h7IXI3eK9Z08
AwRL1PA0MJSvSyJuObOFRPNa4dM3O6Si6qYa3zuioCKu8U7JnohNekmkR3UaT30oH+Mw+Va7cTeJ
oSuAv3XQsH1lBpjHOCYDUPQR+Re9as9B/lHoyQ5D1yokmds0SG5YICTJll3vqVyMQf4g3SfOU0CU
XqGjtRvFfZ1/+nG9gW65x1cG/IvI2H9uyQR6kK23jEZU13F0LjDE/1UyqeIvOvb/8vg/J6PGbyb2
cd5rw5BVirGfJqPQEmXS3oBQ/OFa/bf+Sf0NyyTlG6URnu6/2FlVMPigF0WFcmvxwf4tMCuF1n8M
Rv/y0k1e2c81k97gStUrMdkIrTOg6+ts3aDiQQuo7eEu6dyTJbd+Gchd1DcKccfjulrJ1wqtiQEn
aSswMglW5JoEoGW8cKtJPyqYrGrJnvNLjLb8/yeOPTnim3rA9e3HD+F0kpL1739srBDzBHPRrrBy
8Dj+UjE/xcO+/UTD2AYottfDrsq89KBeW4b4ayNwzdT1j6oXvNP/jWtxxx/K0OM0OT23fSCF93yr
MxCrD/41J4bE+b/cnceS5Nixbf/lzUGDFtMIAIHQKjNSTGCpClprfP1daN6+TRbN+IxTWlaXVVdl
ZEic48d977WPUOkddUekmbqLnwQQCd1a31hn9UGuYbEpv0PGGPJRf9QQabYm7MWQ3KuTL73jOrUW
eyhD7D0zNvpebeR0JwY1Xv09+5v+jUi68SLeJnEdfMrjrRc2Isc6jjNa52hPAlm9R/hLncW4fvAE
n6NWd41eFLBLrGoYMRuLXWjgpKSvC21XCtCSHQb0kb+GppqtOPbk9rSBobEzn5td+VVwamYsVt+S
9qMSNyg6CW1boYXE68TI9kvDXEkPTsRgR1KGZGOG6VLbbJ8D4dBNHl3n+qvUPX6pmGtsBQV8GL3r
sKQHpEbF1ZLXHXJb4BOOUnkiT5o/8XNq5Ys7yOhWEMFKCzr51b5CIQR9fkfbaeOLP6mb4hF9SK/+
FSTQrXrQn9wFt6V3TUz0tt4OD/WX4oLBDOKn7KXCjxtviEGwldVDW72+ItPnWyWXN87WbPOkXaqX
hqC0Gx3Mp3SrbsTAfX99LQ+ju3whz6VjjClxJdO/b3bNi3mD3aRctItK4/VmPKFAJqdGePoWnmhS
hz/ps/SmbfVTT6zqKXSogO3mE5BV+UPArWq5VL9e6uWnLj0aGVhFdBfY7wg7MCcgVj6L+Couqc1X
U+506lUVHDM8WvU2SGSY2T9FMK6GK1qPRHlLwqM84MTDnEDxeiHiLAQPPh467SKcJM+3IbvTNKQk
pzVl3bJNAt6RxmHz7G8RD5DgLFNblZiWNzmc3r1+6Pe4Iem8vBF1S3MSTgK/jM5V9uaWuxrGHVot
/krLVtYJxxo3i575xuQ4a+/tZ0OuOU5RwetwZy0NzeVO54JR5AxIt2dotzySSvjJNtbN3PK/9C7z
mShYYsYdbkT7soov0Q/fpcVrbmFeCHx7GbTLCHIp1jb93ryECm2dLKeVVa55Aui38OllwU7oXE3Z
0qO11I0SE23H+HBDDE6zT/qjmn/w71Z1H4GJxeceRwwY/Ifi73lS5OPN5MZpZB0d0mZdf/IqSK55
4SlH86sI5I2mw42fSXrtT+8FPwvjbA3rDXgLP6Fqz3LslPqOOI50+BZClz9DW7scYaXSfW8PEExn
gKSA5bSCPLutP3xkt/GQ3fJv8KZbMgAdyy3dYUNGyBfNQWf0+j2GzOY4xd96R9N/pR34vpv0GoP9
OufndODaq3aUptpnrG8imviSXYC4w5lzG3d9Rn/6Qwd9Y50L+RBdBle59qpJG3AFE56iME1XqSdc
I6AUgH5oUYrSSsWv+T19hR/yq/RL+5XwqInNwzVEdiDk/RhV/gqxAl+Q4e+jRkClEx2kq1V8yXfh
mRZrR5bItmJus63s1jyVzoKJPlqj80VvNzfvhfDON9BrDnBJrueNXzu4ckVWgtqtaq/aEKm47lw+
Mk5w7FzhGYI26qQeDqod1F7EDy6w5y1hyy6/N1/8S+PKo5uu/P6OSESVVhQtKURtbI+0ldOVstPe
qWvjXzS5AyISgIQl+HFWqQRyf8eN0cwSGPiMs1G9t+fx3uU3fnpVOzSY6SDz44rExZ6IayYkDLda
Dz2bC/xAKvr3uqrpMTrWOw3p2XcwLLcrbTrmerN0H6fARt5VzsdwPibNTqEhiEOdYCdzLXCOIpFA
t9NPBBoZ13H7E4DYNTZ9fgo4wsv8qIy7Cdd0c4kLU26htFv+NlLWxuiAZ8IW5lab2QvtfkVxvnrx
PYHEssquXmnH8xRLp/uiA8cdghoS5rfwl8ESnMFMk7JvxF2ZcS57m3QIqv9rBErchoXoZ08IXjgS
CvMuHp24ZCXwwnKte9GXUR1oEQqQyS0HBZFI1vS9vhZog8ZVYpxnxRWIGw5sNiclWOMEoMmIjFS0
J80z+AznRG6d+fZQt7UfPo3SswxLEbYFAYOEgOcIdcbV+M79RwlhLauCPeVa5jt/Pz2RGE30AKQ5
BEav0PTOMhZs0X7u5DWfkS/V44G4pBEGa/OlvJov9bq6ZzQ37ZYHozKAQQ6HrXcjlzgDlt+hWuRX
/hopSegt7VCb8C+hsyvUT3ATEb5syAUVgeTZNC/hpc7jGm1RdVfoYxaI31awKSIyK8d1uqPtMTgN
4xW+IXbLdyP0RJR1yK9JLy/t4qyj3vbi/+LqFwumTolKJgGOS0pLunr/rvoFo/J7w/Bfbv9XwxCR
vkgdSyIL1oLFWPBXw9DE2alKOnXsH/kuf2r/yXmiTQgV1ZQ0EG3Lbf7sF2LipBpWDHnhui1V8X/k
4VSWof8/igKWJ060B2W0QqcUn8E/1754T6diCk3Ta3b6caTymH4R6cSwUXtlcl49gpO4yx7ZQ/mi
rBTOwrl5sFmoO3lnXhc8+End6Yx2Rcffyev4exnVa666ppTbyT+qs5CgRUdeiN2UP2BBpxW+8vYA
AnkjPjjRjvzU1/qp3VKHOgjoH/2dpLmt4SKYK27sGjvr03jJdnBdmJkjHeQG3AxB1SU6BafGATBw
mM/gWREhEl7vdOuO8bmxQvRtU7qc9J24ZiK+7m0KsENOETW69fQCSJzZaftkPgBKE6PKd4h8j0hV
zMq8naioFfRSWIa2IkJUgwHsCgVVuI234ysvxpPwhYASoYPPhmJemTk71gqUtjwchFerIHBllVlr
qOnqI9qbj+E9rB1FWDfv8k99RiLoDRvDI61qi9/Lg4i6LW7NaTz4POL4uz/El/jSHjT/O8QFFk93
ZXyJ+uSZTsqhPIi78iDv/KvF21F8AFu3vmC54oB1QUO7kRs6kxe5i1whZfjgr6u9ekpedCfcZJ/L
/L/yKpq10wYwjgNweqmw+Z7Oa/bGFm2DA6N6j9/TgSSxNvkJi+LBYuoQP3cv1jY+xkfjYp4MykwE
E8eUfxs8zPAu4nWbOlZwp80izujAg8/74jM8yMf0VT7WLjUt709JdcvofaNuBKQfv6Zd7xIF4Yob
gFIOXb318v+9O+2sOwybHZ8yFCTdL8464GWP+5K8KwxQ83uSqFvKKxu97l6j+ShvDacu7DpgZHwB
7rYKGfNlx8ZqNhOO2rBmNmbaFPv8FziRQ/jGhmGRu+xUmUOXdm1AY8/d3KVwdCj5XXDimwp9SoNu
Q7IlW7GZ99jVel7dEG55Ohuk5ihH4xlUx+rLWrfsdHh51/TANj073/IVcU904/e86y6OWIqTp2AV
rG6XfvVFNuKq3amrxmY0uVMNj8lvvjq8MHDu1+hK3ek7e2XbcZB2cV/RRnCSDYyQTR/hMV5Jli2s
fZvBMT81c/Q11QMniOJUbyfsGShM4BLYuZ3azVryUnd+WQb9jFlp4ar3VNgb2lEXbnO5ExjOqVjI
5hfzOzgCYmDY3l1x8YqK3SirQiN1KTxF/Re4oDk8WD7nw71S71g0HGnbviUvypa58t50lk8PEytb
vMlHGPM5OUorwVveX0KSnY6v5cJcLkjMxVx2hOn88cXLtAv++MI4sqs2kSOtSPFZN+uKl59r/1Be
IAyxMCwX6/L3vFF24tBQszmHr0UHzoIr8VUfCE/Z6Jt8a27MzcDis6ht/n4r3sp16koemo/37lnZ
dxsqIW69/LuMEAOZNksLmWZPxYfxpVKO/gKA3z3QNbh/f7RUI27ipHa1kSgIJR5rtkPi4za8ATJf
kh15GRrsyC+dOH1rX27xAbjrAcB9HDk4gEg6sF7LJwNa8lpPNg0Bde8jg0jDxenEXP1Xx7ESG9CA
eCFbRT8c6AmBV7WVdTev0qvySkd20UjxtrrFc3jHk8lbu7wA5TZ8osx5xfXOBJHp/2a2Z7vhleex
RcZ9eemyU9w62Uf4pF+Dj+ihHrUn4DtbYmffIsQ3nrwvDmP+E9wjVFQWGZTRpcUA0zznuuEKcNrj
lijrR8+02m5tbdW6y3VOLiezyr8vFss1ztyAa58eyUZmtcXk4ywr6/I2YMv5423nWnMVe1n9lpds
tpc9gkKVZya5M7vQ8l9rByQPUEKzJLQ29kfCYj4K+W2k9yy1Pbjh/oPjepT5q1QFmd/RK4U51aO/
17HxNghcqmxrouA0UywA2PYj2HccPBEg9XugSmQivE0JPpwQPVhV2LrgeyppCKu0QxI6zq/+W08z
ABHbkp0h81lV6G1aTICgixiQe/tzVbsyvQUkCfkaFsKKSYn0NpScLxlZ43sycdquaO+0sgD+F5nU
ymIuPiOZNii+9rr1WNJNJZ810YCQVI7r4jmeuW1/5tWn5ykgdNtN0Hm89COgD/NBNzz9iJ7E19Zh
+nvVz+Y5fVjH7KCex1340O/qfb7OHFVoYeWrjOhGlrnISSnGl6/YLSjK43umrgo2aUpPhuuFfsHG
W/xkvP00fYan2FzFybr64YvLr1in93mV8WF9Tu/KS0eASHbVPvNzeeciesnek2tz7H7Ss/JJSryf
ipzeD0295ZfU3LLyqXmdzbtJCR/eIv+jwi8gwlI1Zq8Ivdgdkx0HPx9ZW0rSxse800F7Q/1mUInn
q6u3Wha4oXW3yq+qqWyDOAZpQrQEZIGTRC2ivV13+nMjn+oSj9pP3H7UnE3EqrI76cdXHGlj8DJG
0XtH3x+PiNCgkuUH9L8S/6xbH53+ZQ0KjNbCJVVpVBy6yetmx3TlgETulB6HT/8EGN5+PICV0f1Q
HU6w8FGNVX1RH+2TT5LHq7junEXDB0V8DazdFvfts/gpQs65M+wEeryt9uysfJjhVqT7GLe05ksr
Y6ftRkdaF1tll20TYUdfYUUOywrRMcIKccXvcHYcg2VVcJc9FCvfuia/bc1JxPSwGDgxvyPs7xHV
IG9wmBYeRS/hxPRcrxACqCtr23nGFh2BY1EPkIW5jtzIhne7WkQctBPXmNw3y2WGWWiTU9xIrkag
SuBROB2Wza/8Y7Vl1WW9rf5YfVl73U+0GnSsOpZ21oGVv8aHvhVsY5tSFqQbYcu06QyXyjb3jOnW
zVPII5WXO5UdzhwEVqMK3PjX7hdX9oOCk84keS/WV3Bj9rnrTuNTe1EO5Rs9GNqX+Za22Ud0M3ez
nX4Dqtw2t/YynXI3ZZ+dvdGb99XzqGgrTfyBMk6zkmeBwlJys1MNv0N5LLvi56LIPC/6y3dqOMSH
6VLaEpLHVxgdlvcYlabOAdlavx9fXy1PW+1f33FVUKeNT+ihyjdhxTRqpW+SEwsWy9eyuC67EpmD
9+Ra3qtrf/fpPe2DveK2h+UVYtw4vRu/cowoxlGSXhOdd3F4SxYZzoaRY1Efx3Lehfs0fpWbK9ms
jK2J0OZqULoWigkeU4GRzmtNGFViTq8xMT3Ws6/WTlYfI7mmk6LjKamkSxh5EAaq5u4zqlEPIjWU
jPWzEo4CithR4aPjJYzQ8nPL0BxgnXnU7hxgD+YxecxftDI/JDjgq+xhnEPO77hGcQtZXDIQB9cI
NMngCj7UTfRoX/uv9rV8bb/YP+RsD2mYkZFyl+7DjuHarv0advJVf+c+xi/1GhkMOZEkQgWmn3Ui
lCGslz+rV63dyAkf3rswMNhdpY6GQPTenaVjTVOy3nUX08WQvyWAdt/e0mylSN5AlUB7OngS+50g
H4u35R/HDSkP75Dey52Jhmu4B1/5rjn7L2h9mntNGY8g6I/jtCiscd/uZU/2OIabn9JPeQUzQhcg
eCW+6Dic1cP0pHxoD+Uxf9Q3axd62WV+lKdF4mTs8tPy1dBuH5/9cT/SQRv3YO/5m75xZ3HbP+qP
jP0WSld5Bm/fUIVozG1X3VPxrTyyN4KW+tPQw7Nja1l+l7lDMgrj+heuFeUj3PMd2qPhm4fG1mgj
MwNs6IK4U8MLueYP7Q2pQ4hWiE925PDvLZWBJ+N/drVoDYifEML6h2+M99U3Uz1FXylOeWtPxbeV
rsYPhuQYSYxfqAN42A8kgcsRQfs2USfZxhP7mPI9vmlPxpN10Gy6FXS+W/KNlq9lXwdDiBi7cqwn
7eJjGATkxftmPaoLJGX5K33Ej3Y3C/4GdVc7rhfi2rF9jlwkWl54Dc4WcmQYGUfyDNaDF5yJd4lc
4S69Bied4gG3nMPHk/JC2xYv4VF7K6R180L3+rnxTGR4w5Uik52XCWb+9d88vhMVkCnAfpc0Q0IO
/20DAxAsB/1/xFBhDvj99n+O78AXwHERJfn/Wg5/NjDIoTWRWdHb+DspfhFD/dXCoHMBGsaSNU1Z
0Ab/2MKQFvg8pn5IVMBe/qPxHbf8rYXx20OXf8O86KlSluEw95xaZOCRSDSa+jBIfGCV1DGQXeTa
dA1rxRM0PnqYFKdaoRFbpA1ObFxzBqoOzRd3iknjWZtvk4D7oJicUTfXwfQ5N+BNrIa8ZcVnuJbJ
XpRx0Eq1h5r5J0X8Skvmy0bjlFza8yHzbyElZ5taq2y5MsP57HcHPftuervpi6017/WqWLcZ8zHa
vSlLkaEj0FXQ7PdVt54VRhZTO/+UrXAPpLx+1YEWDOMvX2tocX9ALVlPDO79Me5vQde4Y5DtDK35
liAnenkUomAoY83BxuTgG3VjYQIygFwYaECdg06MscIx3PMJ2yrrEINaaQ/G+EuylmGRpe9SS+1W
Jq1GP1QPud+SyKvIW6SupdH8Gjr10jNd9N9igyzvqfXC4UfTeD2CwYkVNMmCCU6uX9e6/N3r4Ysg
5ttOpo/PszLKcgOm/ZoM5qqVXmKJMAq93IhmciHdca0L0a4AVdUJIUzaeh2OrPRk38CohSWxn9Ry
U43gVLrId5NA2o2m5k3C4EGNhCobCM9p3IZeGIDtra2dpHK4bCa7KNuPNBUYHTDeoBnAsaodDzIm
ZT3EwofBy43prjejRv+nLx6J/1IwyhRIFjHhM6TlvGkC+in0to0RoX2dl+uxMr6AUZzVjEjcOg4+
BUVmvzK+BbHdcxnxJo8/Ypt6/TIL6WwpiS/lkjYm5QKDRgEE4Cy91rL+gzObk4jlBTLHez3DG8hS
liKcMyofi/KM53LGchGwWWP0cy2rdLSmsQUBp2Ue2WTKbjQi85RFXGsIjBCyQ4pfLFW6QxHR1jCk
jHgyYaWTJDrJ6m5Q0HVgLIb6uYfMc09aCYpnehcazqCWDk/W7JwAeZcmZacJu3kdDbSJp13CZzRt
RUegAx/H55morqLyH1ojbbSmeIss9dir8xfj/yPosQmbIAAybR45ffYIuYxwWovpDCfSHz5V/rCv
Ff+YjQrS5I7PocTeCB2WtHNr4pgTCvM+kefXrk2uliR891L51s4DZgUNuyQQhLfcEl6lhWY7zoVr
hiHeFUbFDUdoIskt3HtReY6UW0DiQRAiOik5YUziXvSry2yyoQzymTfIjU0Oc2Tg2F2H0ylj9otB
+CnkAysiIRHjzJWE4jQEumeRSxTDNZ4NxD+AY8dA3oTTeWZbG2OJuDJanXKIVTtZyy0tRCRp5ZQx
nBvX2ACdIBsxnJCMlotQn7IjDV4QQ9ExYh4jpCjtYmV+RNN4qax6l/KRFWIYpRKpB7iCtNcZg+NC
UjILZZUP8jZZepGmjrbbWjdR+6Ok1j6r029d6t8llN6Lvq7p+wxJHK0bDJxpnxNzzZDKF700LbJh
LUudfpzFyguyahukjH/MLPa3o9r/9Mr8DY/zS8oHb4pEL+o1SEPzlagJkumll7SlEzcFyC1Tloew
ZZ4TITm3aBvPpg/USDJ3JgsC7eaLlHZPYim8JWIlU65Wx8CXPQj+kesP1jOe6J+4Xo6qyiVQh88+
mW5yFPD/sysKEFckUN1mB8YgKbc5x8Q4yfZJJZ0mcbzXTXbDerqqM846qmLzk1sWICqimOpF7Zir
SWazTqzsAyjLSUhMUIUFUrr2IPoBcY0EjPThLpgBqf4CdbvLiu4SVuhirXSiNGfqqUEgUIrYKbjq
kBj+GHr9XhvWLVLn565WN2E8fMtB8pW0LBEaPQrcYiV6vxVr314b2V50I5JtDVyyDhfPVBiuoWxl
IvwRzx+Z9BGOmEcwCMU5h1It38yR8qlG1HTgSWcGzgKOjoRjjOAfhHhed0CGY0W06+xlUaUDjFqB
MtqAhvieZLgKM+PYEblUiv2K6/oLGzp2bRZTYQrfR+ComwD+QyPnmyGI7Ra3A6pYUjDjD3Y7OD3+
xxDXDG8Lf8OaBuGb8VIg2JqgERsG/bBIvYyWiIj2diDDPajnSzT6zApZptvJiQ1OLrONChLFv/GR
gIlAng4SuGue46reF3UMJoa8qmLY9Gj9yX+xO7ZZroy9prZ0GPsfYF3rwMyQajAdYPSYpdJGVPq7
LoFOGSfuXWlVywaalDhl0Z2GsdvUNfBcRIWBNe+6Mnz1CRBFOLTzcw53Ld46vfzUFtgB4aGDNlyl
9H3I9jlgM4NinQgii3yEUTpEGkTYLt3Wyk8IzCvWfqRocs3ewo9Nrxceui8CWUhUzmZdK1yzRt42
IysD1x3eD4NuXqiEqtOZ/S0v2zctYEM3VCcwxWvV0F4e+id2/IuRflXz5CZo8Q4VACMSHyTG+Tpi
u4GeJaIebcwdLfE3RLCxGyuI7BrMLFUF+8Fs5mcxmHNCTXQiZnj9Fz45EHmDRk0xeg2RdohZaeuw
EwV1bccw7XuaGynek4pQVS2qL6n5IZEYZ5rRQVSmVaRyYEnqDVAdQhlZWFeRZqRcbZPi9AprI5x3
ZfPfW14DWpXIMiF8aYkxNP4/5TXa/38xFPzL7f+aD1qiDmWCGwFUZbb3//4sr00ZnZusq9ylpPyW
Jaz9zdLALmJu+N8UiD/ng1gNJKpuw2CsSPH9n8WgaDqG6N/mg//0wOWFHfYPkNdpzsVZrg0DiXRI
C1VU57vS9UC6pIGdM0170RMqZFcUG1IVHIF8QG5Bhuaz58hhgQxJEC9FSBE5ywcZEVIaMo6fVbp9
YQQ0He13FxwRZiOFgV4yfDY660qqpNsyKhxffY0DrDIoQ9n/QvEDEQKOmKw7ixHq3zx1Ylk4162P
ha7KPsMix6CXZbVdKs/1dDepNBFu97Urdd18TrlEEJF03xmZaNh48BppRBrJEp6rZpdr4rWJizX5
dX6te1PLKcB4pWBY6Vrgisq7xI42m91mHpBi0URIZohWy37s+xetIZQtvzcqYh418QIjxA9l1F7f
QZv2Da4z9jQWPUVPDmW4SRss0GZsw4S9jmxaRftolV949NdtE5IuuTfpBUy1hOlIYQ5Ks3gy4NL3
BfWzBWCq2sccAwSDH9y0GONo9cfFzRowA3POkVXJHtSvvOjeeqKmyBZ8EwCnZ3RTRVqk8DTW07gr
cdlB4GVNYjGLsIFJ6nvBY9KN/tCRy9rW+XmWotehwp1kYm6OrY8yflVgY9bRW2RiOBygaaANCRJQ
69FVtGqn64j7iNiu9nJaP8ct7XTiFMz4DUZ6iE8v0rAE+ocRuMUQYtXr0SiXaE2iLecxcgI3db9Y
iNETWiZaEIm3YaHHuGI036wcz5c8/2oY5nVd5U6jBK5MW4dYc1Vk9n0logU0sV2jfEoFdshZticc
5pB+WthkinIYDRC3teqFsr7vDKa7cB1lsIeTeYiqYatKWxZCRw7w2RIVJaktzqseCw3Zx524Ebr8
NALqjkUU8j65wyG+jQNJGDDbnqLipJaghaC1iCJ2YOEcSWnm5u2iKAQXxISgYzJd8X5NJGmR/9v8
TLHhSeRAyBlKP/h7QhU6ncDksKqoZxFcsYUDcKIeXt42TXlPGv0YZBlg0s/R/+CcsmrTZ3PuNT6j
MjueeYuVzGbY4KHWf8Lv4yqtzCvcbDSLjO4GgfuKy/eWLkxiE9MfA8Gpbj3NGL4t5PnRMJzytnDF
mv6abB4EvbAladFWBej5xe4coi0JFHVvDKM36Jdx/BwiSD31aer7farIm4grMEaEX3TIncZqA6Dc
7fVqpyj1JpMLLkSiqOlSdf3TRI0CaPM6zhz6wCOuktB0xq5+KKVGUd31bpcsbiPa/MVNg2ufjMXa
tMKzKhHfYtHJ5lCHTU8aW+RAIeeRIDsNKfNwDZd2DohngggSUU3mXLHKdO1T9RrL0y1fPs2qPK0y
wkU1BDAJcHYpSK9k2e6C2thJPpewhJOoDgAjg8qLFKdtJ6ITC0fEvJ5J+W6K00NBYoXC6T/zEVgN
Ia7fVj004QCBpm9Xc6W8yaZFaAE+xxkfRZLaecxbL2BJHovqx6T3mhn+RWLkMEt8ZvLBDeeEIn+h
WvNcCaIzUsYDDCtqCdOVVm4LvyKsu0Bv1u+UkFa5Wm+02cIumjmVFV+y8aJb8oUUqU2Lc9an4DHi
eNtL+mZBz1mFeGi6q6JmO3CrLEftwxAnT8XCavgTmd/ofCdIVl0S2zRuPDw6bh2WFw6eF232bwrI
x1CJ9hKFXa/QAxwRCmBAVMvYiWEt94JGRTl5po9AKptlTzJhtBL/yQb7JFvtuoj9XQZ1Zo55wyEY
MW2SeDE4TRrjD+AdINGvUQDYMRC8pMbJPAa7YUII2WSeYk77jKpeGpZJH8xq5BWxgGsNYb9FEI5f
yG7UzLBfH0jcofWyL+WMh2HZhpp/03HwdDxBv5LvcqHYs9kfO+o+kvwQXfmO2rIJ1d9NxURaVHcW
p7mc8JmkmIk/0T25wrsWzuGJPXnVRxKdFWGT4FYd8oXF2tkzeQ8KMapyOF+NOnItrvcRUdlyBpkC
4g/K+NJQguEC8fQpXlEuGitBJWmbjSTGNlEoLRpMlXNfIewHrfUhZczoEAiFbwz/2tKz6DREErP8
aLMPsQJG1D9J7bCV5N4pGxLgS/0xppfeEvZzXjerrsb6lie5O/TGd9kirPGFvdA3LIX0wjXT7TtO
KLmAoEe1NqbE5FhQ/KfBJ53FNMYbEnw7ImIPqNUtyVM3TasnsVHf+5SnUxWNDx88dFIlUvmtcPOU
RVjc93OwaXyiw9HpAO3hAejnao459CEcpJEPvGYwz2QOeGNBRjMRtqWCTC5+WXBeA5PDDm+5rzwK
rLVy+CGxfc+k/cnG86QIhOxiPGsX9IGePbOSeuUyAKSw9xLfjI9hlXtjPX/QcomZ73a7QEBLqA9I
G1M93Qewg1MfBaNUoJ8XS+XelVAeEzTD/8XFLS1jzBQ6jlaCQtlH/m3v2IRj88+9Y/Nfb/9X75hS
lEJUtdDHAUqkN/sn+tYC9o0dhAirJTsBLNFfvWP1bwbKN8yyhra0h/mXP6tb9W8I5WQ2A7LMkMdh
JflP5G/W763j3x859/SP1a1oBUknWJiAFLDMhhAitJj62KVYh/oQ5B9lJdF0ldHkchED00eClUE8
expKVGyyia1/poJ16txPnSHBK9IlnAApLAqZUD2urc5P7dYYtqSBbpvYeC6a7kUciL7KI/nUYTK8
6yCabKW5Kn3/zH6ybiA5ZEZtR1qxMWe414IosiZnCK3qWTnJhnAQY93Oq/qUZhK2fSDeCN+kaeDQ
118EYWDV0CMCCHjT3UlPos0UsgAbk46kDQfoGmYpMah5iYHPszScrkMiePkcXBRlYKvd+81JmTdK
dpsqYUnvokoUOW6j0jcvxrAr2/mkzTSQRtrYCk7aIDXfjeG5p/TP8ka3hziJb7Efzw69s326qGHC
bmKrEPcE9mC4L/sLkcp0KtiCp1z8pDt4zEJzJ/vpc0EXuu0ab/BJfNJqXqdhV2fkn5Z0N6v80KoD
8YlkgCu1M1TSCwwLcGRw3KPci6urEAobXZd25RA7tfyrBEQum29DhYhXp1iCZeMHySGT5K2aWCe9
6I7JJJ5yui2iQogaTjEVPcQ6kQgg8A1gC/XckXQdsb9P+BNLYbxgXHT9lvF2+qvnDci6fEtJRhLO
tDeNPFtYxjuJD96mzqgITDpI65x88nwmiUKeLQq74CBMJuptAaManpTCJ2V9oj/bCdDmweWM7Tls
LLQMPVkTpWlRG44ztj5CnOe0vUaR8BbV4g2VaE+8Na+oFaKZz/ye8AuBvdHUI2gfSUCRmWtENw97
v0ve5RLpjVg/czT7MaX+LakISmsW0LllrFqAaLPJSD/qCKXo/E2hfScDjw0NWBYkHIUieH5GMOCF
/cJE5lUiGXfBxDYXD6Vq//cunkyflowWvHNL/CkRRv928eSMzyDst8Hb77f/a/EU6QxIUAaY6v2x
2P3f4slMjm6ErBsENTP00zmW/zV4Y+KmMiZT/pcp/tfqSdMAChnhwBTAwMW1/ygi1Vie2j/1Bn57
6upvvjm5KKyaCWDj+bqyCWSYHyVoKrHbBGZwgLdvi8v0hJ34aoYSOgRqqaRZZ3K+juJHwrLXxPoK
0AJF74xrH0UYaUKjTMCHQAIJ465EQ7DH39ORgUsT2BOuqmrcCbF0EjuaXfkCkbbKF6so8T8jh5i0
+h3BF17Z7NSga6SlDPCb3rhCwDTm5YWxUcBXJc08SuSdgQ0BOODHPEl2a22zcTzXUH1X4oCyZ4SI
rUtebxG7GCHcNyyEJ8HZ73M0/ml8UPT8RtSXK0zDHtHZkT7fRmCtiyGL0BIud6wmzgKgNWGH6CO6
4dgiCSHdjmZ6l6ryVyYq8L/q5kuShUuk8rASdaewXCRW/BE18b2m4VDqRENm7U9tZdtw7ndSEcCk
poCpQjp8wdA8CsYZBDfPQpzuFCu6RgW6xyFvbWjHe6USn/LefFZCEgFKWuUV4so6RClJMVsZhJnh
9EgktI960zlmz84kEe5J0QufuoCINWi7rg8COsK9W4+jpybRHqfyyqQ3UU8NCKKxes6TGCLu2K0N
vB+N+lnXSFXmYVU10JJkfTX9D3dn0t24mW3Zv1Kr5vBC3wxqQhINe5ESRUkTLCkkoe97/Pq34aoo
h51vucpTjzIzImVTEnC/7957zj6LDbl5FBLkPyUzzgRwBK67XhLsdDI2qoKRJc2OUM6/GsrzjL6a
rVMIdd2MY2euS5Rx16T+0Nr9LIPf0bujGnB2xM0+ZzFLCvGmMxY7BaEQNRBIgrMLy3qEvJ264ZB9
NCFdl1qgM5GjTAM4unzDQFrzIf/gr2oSS7MHE9eWYI2uGKqqsS4qcOOQ2JUSOF3hbxQsTTqZej09
jGTtNQIJU6whckv4UPTRGq2T++AxFGPnmy1rZAABsXXMy+c4u6Rxv04TDfqFtY7mgG3DggjGtgRm
zApb1IjhbqiOChssIzikMTCk6q5VzzOa0MirCfA0gJpqoKpSZmF+eCll8HG1YcdVvIrkfcP5p/eM
2DQ40HIE7uYgNexPAZTxsTcVYE7lYgaPvRnTfz0Y7BTSDNMItrKK/AhzdpP4FMoPVYARDpe20oNT
IE+NNSc2TmQb07Oo1CvuDGhX7g25qWWVbMrkZfJhXbKosvovSSJ3wyzdDnu8SqDe+AV4H6pa47CX
JlWcExlpCpOnShTgKsP17fCcsJwqMH9bSNc0/Z7VIUuZbh0GBAkmM7hLlE94e4xDUe6DjPSNIYQD
n9K2ILPkLKrx+NTAxxR5XEc8c3WAfHdBgmTqESS/3RvnXjTscvK33XgaupesZfPcJW4cvitY/Zvu
jW0B4/wGcebAXEaf8dF2diihKJPRYje43uvy1crM5cX7HqXJlZv+VRKBkGVH+KBRfctgP+WB5aQa
ivAmfpcM8VDjMUoVsCS8ZfKEkQkcUY61LaWV68dgI/ZUrkLx75qlX2dV3Bb5uFcmEX4YBCVW6mxp
VsMQcQvr99zYnaFGSU7HHJoRQKRc+xxq6RDMqKy73M2DbKOJ4gP5dbYofM3owlU0g+TO2mKZEBRL
3mw+/yigTESxeFEnAG7avAvir4ywRSnor9MswmbGSDD7ntItVVeeQbLWyVcuBQeLsJM6o5xH/rc0
Z4esYexjPgiKsnBgHnN0WxGGcuS2TDmFnBW7wiRjCKXG6SRgvk1bMF1N3iqpyBi1zU5J465GxHkt
1N6RGVpKuqUKL0rscnb9OanUscXm2mzTXZABtp2tE1HXWKiNBogUCkHejqkPgWVopwr4ACtw3khu
fN29pZckjWKrzIjDBvaUCfQa2tQVQZGOFFdXFVZEp1huQfIh+JVNN3eOrMAq4VfSMItd8uSlyJvZ
zPdFZyclhpP0iWLEugadb8eCPmmGp2EG4yTIz1MBSaC21rO6pIP6jFRw8UpPNYSykimeOBK2mfOe
hfZYWo+wSfZpWsPymqOrMEUHyrY9KOp3rqlLbvj8UWmGtJpkFnscrYxYZy/JcVHDF8X2Zpz4fbhK
Fd9nYj+lOIQKzSBUYX9oJtTF7CKar6L8qjbgoIab30D8as36LtIhjHiqyxaWZxmH+3zORmaG2RYu
qRtXpAlnTTQwBgDHoEuI72Z+mnP61AzaxjekrZg2jjWiVpOzNRB3okd1ThjARu+NQKVBa27motc3
Nba9Zx/Kuxzi4GZ+Jfoxvj8UuCg4ONNOqBmcYux3ZLBspiEDM5KBHVSlh1ZkG8eVeOvTNMTRW2Y1
1yBQ77LGcC4XlWcDG3ofyzdf0R7MXPME0Dk1xm1prqgG/WxXRN+s1A4soBZJ23kugcsl3Am62hVm
XlIxrXniGCOxlRAYemU8vwzsMdg9F0AHc9R5fhmQQAaNctrnQeH28VIlO2eCRc/xyhVAe855Ey0t
zdyqpvpKBq3OnL23LZHLQ7LjpgLNPNmM6l3jR+kD5OvRLEeIp2MLOXvlAwaWPobg1BMX0mDnT3SU
kcBJpwQoJu7rgtuFWBwyBlQVKPoZ+LAC319gyEZQM7qh2J2ZFfVxdSDCmhw9A8kRn6RI6h+VKnt9
AL2DFkVDsVmldEQ4uwtSSGBYE8Xa2ElfbkaGNWPwjQZhk1Hj+xrpOfpCIVMei2K+tdPIdlPd6jKG
zearSkJ7Lnt3Rlmom0+Gmu4KtV6rqX8JdOpUIBM6ZHqdpH5QqrAr+AlnfJlu9GoZaEX1ttdUWyuN
axVFoIzxu2h1SlpnczdM5aGeRWwFoh0QcYmK4kzuid2ELYqhzitakeORc0DP/C+roT0lPWAlmNZr
0iUgGpu3JhScMEIbWOCDzcPykM5MCMXyzKbUbiSyw1MNUHRHl1lEL+Rb7oqUNFLxO+ojl5zp99GS
TxXRwroAF1xW30tL/JbC7j5OPTEikbxClZQrE39uOGHWQ+qMnuaW7G/GUDG01Cn3L5UYI8vU3EKq
L6Le/6i1V8msH3xkIiq3i4yyWGGYNg1M9KX63MRa8G8eN6kWesLfmccywDTr78dNJGYylfm1YwJx
9tev/9kxWb8ZJqDlP0ZH/3fcZIq/SfRZkiTSxxiGogIh+aNjUnVF4oSUVfV3CsofHZP+m8ysiQQm
nQAmU5P0fzJvUs1lW/pnt+WvH11G+fineZMqikbVF7Pk8YRtBgXwwqJ5VrngDhFVH0eDziSM3sPY
CLp0oHlo5H4TVsWzUoMslZKtgpjQL1OvReDcUNV1/B2FlW6TQWRNUTBomp9DuAoExa7EtoEL73vJ
CPcWqr8UGGBzIjzcqU2oo2+1K3WCvkhMmYpksQ9uSo9LILDchJTpqpEPvnpPxvEyZ+ZLZ+oYNAu8
JG0NV7/e+3lri9VoB6QEaZm2zwfx3WSUoWRcqWoWr0KgOx2bXw1df1HNN78dTipGSiY76FW8tAOJ
WCUW2UgIqv32KYtzNH9YDMrhKJv9xsdANP+QWxDQFEDZHDD7VYHkpn34GqpI8H3gm1L0FnO9QX/k
+IJy92ftpSmEUxehXBoCIuHqi9RrbhZD/FQM8zQJGOB06mA/pJzx2Xec0gDlDJ/0bLTToHliKlzA
J0gvipBsuWSAoczjSxYC55wjfNnDkUELZaWk9xxIUiiptaGBBNlCIMIpH1nXROiPhvVjyMZz1iTe
kDE7tGIuCMKUuVMhcJ7FnIbQMrTI+hbTtzSiedVElCp9jivfSHc+OVeVKT7m4vQwtRBaqrdApIIW
pS2ltTuGeLnkYuZ6Q1Ee5QchQyWUyLVnKOZjXmmXkDvWLIJtWMbutYLde2zh0cwghgfMIXrwOlnS
h18Hn5ECh2XqUjtHOte2wzd7iMeqsVhLqt8jvvLKmN76SN6V0vCg012mefTQTKJtdjMWJwNSBuGH
3M6tIad7rLfybHyqM/hBKfdEa0FjYFnJjEdLkBqEgcTOJxqfh+SoKfXEdCC7ML1aasT1rHblbIRT
gaCN4KwFWpYMDsq/zaSyIgjzQ2gVl1nWj2L6OsntPeyXZPBudtOA1BrJdyRfs3u6dh3XTsuM02gR
lYfWe1Wnrjzhdakwk+YszipOtCgbt/5c0+gh6rFSEa+TGoAOxVtv6a+BGW1nCUujiU80Kc+ZMFy1
EeuGqRBsEq+rlDSEUV2LcKNKxXxo8uTUFd1LlDDdEPVjZMynHAyc2u+rJfFaFkh6j9l9zGcBAkMm
fCnAccbR2LZLbAREwVI+aBPwEZxrDa9vVkCriK9KlJCDloFNkA9tNXhshb2eZd0gVU4bI2ENZ0/J
6rdYtd6UMLBFHfec0j7/TlHtkURHtWvMCmni0Ad8i8ngRABa5I5LMEZiubMyP+UpC7/WiPYaG2bU
1CuZtSa63fUkAyjEadPiooZ6ajHozoN6o1vbke8htw5ITN0Kf12uMG4cx2sLbLeU+X/CzSgVnmOg
z3JFWgWMbiiTgAkZrKIWmzQIMK1X5sSDTMaK3MadAAwka2u2bxl33deaLs+nR83YM9WMReDXf2a4
+6KuPc0CYsJgQMVG3kk8JKtOHh8yVXcDK/cySXwUzRhuQqU67KqOuSmt07h0iOMidcTYBVAeYi3E
AlZ0Xt3nPxCxrwQqqVr4sIWKeyGZz7HKaDvWPEijT2EvH7OJPkkvQP7iTFFJJI+nZidJ3ILDwNMq
8VoKlObm9+RaGDpgncxIOdZT/aSVwsXIg70qawdRQLMS426oq+cyTG5pWl7inl8Wku06ghwZQalF
48LdfjUE74VZHcKefXmjJcQ8+LaU3C3U3xE2jpSJdtqa5MjcM+UmFeDGO/0MJo+V5rQwKNszu4V9
nA2PUUIaRma8hToislRoCCUTHWTx/GNzp68KWGgQZwb1C/XfNUSCOIhvkuhvaR/vc8TK3jC7g8Ux
ZWmweaQ5cUsWn+1kuJaA7Ss13E4C9Q9Wkbb3u85GB/ahmw3zw6RaqO9QLloVTw7NqBYE26nC2O3X
G6smKEdKqluC/Y7q4UoSlyOGRU29hN4IH1EQOgamf3/Jlcr06MgszRNVls9tGHpEuZPwa/IbmBMg
4DgWR78/jC1OSiWdvzJGk+4ggQlg0F4Mg6ekOKqz/OBH1qbtuojwYybhpswDHhBLZD0Qx5CxgGne
/s3jbFa9po7kDEytwdz5b8fZJnq4P1/OwMD99et/Xs703xZdGqlt0N7AbPy6C9QXNZsMJ5EcDDRr
i8Xj5+VsyQRG5maopqSbS5TwH5cz9TduU6wBJR3bi7IsF//JMtD4bzBwf/rof/WRRHmmByOUt8Jn
KZ8kGqWxNPbpJOAaLt0JtLnsQ6iH2yjEwiZlUy8EKq+RuPPDaqOVxwYzWy0o5yZsTmS+PNf5q9G/
lthfs/BsdMO2nIGZSi34J+scJBZUSMhRbakvCbPats1qDr28eWSbemnV6BLEdNpal+/HOfhQ/PbU
FmzkwxnR3JzSafIScpBiNSEL83PUFe5hMSns3CBCYcMMatPDPpu7e+VLZIqF1OmUK5X/pA+6V2jD
A/D3GMSV2L4l0iA7QaQCVhD2oywQwNmWjhSqn5lkbGhu4W9bVeuSiOYWXTtsujjXjn6lExUieUHa
eaNJ4mdqbkSjtDMESZa6wGLzZ7+rNr5Abp1QnNWBPrps2MKTORcF1qUB2NOHkLlQCMV5K72SkrPW
SYgYFS6WJOmEzLzMTt71RtswQMHKOOrweh7QAm9Kq6aNneszbEinbYXtnABkyozmhx6i1NDFUy8b
HtoFkQn3qK+auWqPlUmBVub4o+rQ4Lbog5g045Vh/JXgPYDw1INy524wIOaqOYUFjoZZeal8hLdc
IofwoZDuCDZtE+QrYW1eHlb80opNis2iU854h5E8I9fKrkqwz0kkjj/mCRh7fU571Ij1yEhRwc2p
2Un1mAbRphIvmDdXElCiuJ65UzduiQJYzpxQLlf9mIMV0eR9DOA8is9BlXGJSifsBAlK8jUmFcIV
ZmAmsx4T6iGnfvNSaZllyyBlX/+9lYw2UWQzplBpVAvl1t+3mcTh/FXV8J9f/38q2cIAV9iuAq1k
BScZaGx/Lub4KxS8rAMhV8o623PUvH9UMp36RotnWZr+10BfRLsyHaiODU8DBvRPKpms/7WS/fVb
5/P9KmtoKzQ/KKAUL5Fh9s4sr5fgbR0YM+mKu7aRXiUptmdgzdNCbY6U4SGLStdkUlYz1pg0k+cO
SsgcCY9GPe7bWCtXSavcDR+jCmhormGO0XXbRGT6TqVDe5mg5mSm7WvCRoDPjOAWYYFPy6MFp2i2
9kItu1JK4A5GIjkhEkR61c1LXjSbHgodPACqQ/g0sQ3oGJoTA8h0cX7nxMD5jMOP1VLCvE8MKl4Q
yI39+KqqbfpYzsp55h4SVuMpAs5+qOKZN7W49FrJ9RGLr2H0nkC98Ytu2vRJmeKpSfuNBGFbbD7J
jAOlRmSFIK2ZiZIH0ni5MrwogrpP4uShrAHkVdZjSoreqlfL0fYVgJP1SM2Gd3ZURAHUgNWthG62
rZzA7+im4jFMM6bNyn2qZJIvlveYrdIplvgcVV3vG634TPz6nYp2FlLuZW2wb+G/jAW2d9aV2hR4
Q0lLUZqvJUjDoq8f9bwjowysXJE+6cvilMsRFADAEAGMryp1shZ/hLZHISs2ynAYE5x44cIVVeE0
FcAIS6OzS2LVWzXdGHmErpZUJ341EqNbNfevVmxtlCR/qsfiDSmDxxwQWW6wqUnOkHPWjH5o8hv+
Cgi/LFLzGMy9o41St2qnluUWFjTmyFImXemnCJl/NtAuj0G5b/FXWal+GFRG26rO9dVkDG1mwsU0
bglsFCb7PHebPA23FWHsyI0eYysFwj2kt6l6r4nnY/lBCBX6wYZAJP5KSXbWpHNCTUQu1nZfKOvO
YBO0gB6kYaNoMbqKEtRUN2Os0HTQ7sWBb3pVp3AsmvlxkmH5VcMSldjdSsWdZiSAuVBe877RF+r4
TdXrSwKtOxjyh7GU3NZAd0mS9FqE623S2CkL6Hvgp19B/hYXBPgECzxfoOCKYDz4M7lrhZHtGg7p
kjRiABNczeX6q9T913GhjEusQPmdQWmc6w+m4F4MkFwGTF7g96oXUrkEsrwny3WlLRTzkrazF0Cw
TDQzyHv0AsmeLjBImOmqhQzTmQQQfRjqXYu5seVF1AYyAMr3UCod/tpRy24TVcG6bzNXrEW7yPdh
fyAT0o1BsMMFXqdluUll+R5jITMWVDvI9n/xKUKcAxI1WZbE/w8sMno1Rnp/Glb+59f/vA+bv4GE
Q/jGxRcd3J+wyEQOLy4OQiOAdsucYn+cIvpvmFBYrCgSCjlY7swxf4rjoMbxBwbKDiRyv6dM/IP7
sKL9Vd6B6uTXb/13a8gv1o94jJKgJa/RUwKL+Ndl2YBGYAy0ky4TXdYK4DSFB6YJz/Iw3/QGzzU7
XaVk2JVkF7DO+8R6LMbSfNFLaaunxXEgrKep2gPxr1igUli/7FaG0unNzrNC/7uJQHegyCPapUyf
yR3dGLPoDMAbWQxtmqh6kNSnUU15ZIU9CdkrGk1NqG99bBI7PFFFMkxnfeAlATpmwnzb4HOwgABT
GdNJtqPF1xQYr0XHMopIUWaZH8GAGHT5tuxArFByO3qUgakwKGbxVcpv+giKslHWfadfO+AxctDu
RZ3NOYtqi/t6oypnqx3PGPiIcM+fk+GHYjpZ3G7yOt2gD6D08+HznumPSWYsK+peaR4Z5GCzU6XH
qGk9KSB7uPlMrJLwgditx9iLpmmb9UG3mpP+NELYL8vy0k/dh9KXD5ViqPB4uiN3T5un9z0we9SJ
Q/luyuOlmtHYoWoXrB7vNFfCGF2+ZfT7wWq9XhIluxP1Myb27SQksz2TDQCwM8QYPbFcUSt8ASEG
PgUjn1C85tj6ZgpFjM0PfeLDiD1H5L6cY8Rr58wLsQUSdHuMsQka2AUDVXZi33RVq9Nxy4cfEjXW
wmDIiGrXYTgcMR7WGBADzfKsCA11HCdvIRZFP5HETRzVr2ZqlQ5ZzHh7Fz1Qekaj98lty+XAx1g7
cn+/swNA2KN6uAnx5vmHViHOlWLqD/DhkPMN3VVcrJRYKhOslRMWy5qkLJy5ufSuhB9y916L1b4f
mHkaODN1HJrGYtXUF9PmgHuzWmycRV9s8Byvk3B5DZIfadN+9vg+Y/yfDT5QVmdvcfplBoRVqWwG
yZkn3biqLJ7exNGQb8h1clJi3NWFClrR6llOxttJYgPU5j8aZNPYiuXFulgABNK19NNQc9FR/DFz
Esksbc7cifBCbDAVomsuCU9BCp+wZiVfKA63KWJNVXz/7TaXjYsV5bdaEq5Na1Yeq42VkbHtLGTC
oMuZ3hQaU7fhVsjAd4x2SF3sBEBJD5pMYU0mxjfavUdrZkVH7NUkqF4SKm8cW8kuHSJzTeDFJdMU
x5fIUesDN6j1YGPptX4tVc7WhDRoKZQIXc131nJxIt2sqaUb6njW4FHznCnAwUpCvLXphlIuw/Ix
Xhux4OLSB7aaXEUz2RVi9NQG6PMDKkWZfREgsEfU9mR17ROzeR7hmtvddDQEFoR6/qNlYBQGFhDT
2stYIHcSIzRkTcw0SZYgfqtPXnhcEHBeJFBcKJWXzA7HMlmDcw2J01sy1iSehBu1QVEZRfFJbbjN
5GV1L5EYlVJ3x8XL7TPttlVh6WfNh3bJNcbIlxwGwGgIhwNQwYN+zlCSU3IYsHNCL0UFFYzJK6OW
AecvfmV/PAUxrowi53Is+cZRrHWiBD21VG3dR1OAjznMneXWl/HrsdJxLzbE44n4wON+w6b6rMjF
C3a39SznkCnMnnoMa9cy32pi2v69R7UlyaKG4VEDZCKijPz70RWnK1OmX4/q/+brfx7VC3RVEmm0
AKvQ3y0byZ8yds5j/owmUP/dorkEuP5s+PTfNAZoqominlAFw+KA/eOoVnjOFCKSfj/D+ap/cFST
CUtD9+tecfnoLDZNvm+ybTVjOcp/Oap9U4sFvccig1iUl6kx6gFJkeCIrf8+Mq/SNCb5s/gy5FK4
SUPExovSQsJ7BndOOadFojmiXDpzVR2rRHYzFYCq8TbIwlWDLaVMCf62xthVEtHNZjcaiJvVY5vG
J0Ke6M3y7G4MwlluY8QEFqGN5lvJNsUI86dQbLF9pMXXaBigPSV/ZVSA6/rsWCIx53w/TlH0GXV0
ay0655Ts8XGvzulGwEc4xL6t52C+U/h7KSsvaB+Ez9IkhpZxlsNuJ4jBRTfztYhCU0V6Y2VfEQZG
JejPRmF8NKK2nsI7E8Z1YjQbmfi2oBfxv7wWAlcJf96P8fTQDfgPtfDbj25JpeCkTvZd2500pnhI
4YqW4ATsiBVDarX+NNki9d2l0vdaLDIMg1twUaQPjZiTmIIlXRsflQZCNJ+ZDja72dwsSpEeWYkf
MsgynQCxIhjcT4QTQgc0zL/1Yr8a+hREvujIpMwHxMM3AcuKEP53o1xl0DS6oLrW+IMiHweOagiO
or6hEsFHf0MxIea9F8XTrmkqb+o2DNZza1sJ2drsPb26Lp+f0ISseZhj5FnUKu4CKuJAhRg8HHPI
XmX0eYbS9VC1BFZ6pjrVoH/NLOWqQE1CyRJWPZQIoQ9Z4hJaOEhF9K8WfjMyEjGi8OLrBsOgv52U
U264qf+53PzH1/8sN9pvOoRnkTHOT2fMz2qj/UY7oGqaTgSdQV9At/Gz2izibib22DrEv5hmyJhW
Vf5Q1BVLV/nv/6TY/K7q/nOtIcPOwprD5It/mr54an6pNQpLPvRFeeR1J8tLnv037mdfxp1RN95S
Z/bMbbLNtu2agCiYtRIkRDZeq+oQbbEYrBxXXwmXYH27kXRgy17nCcQ0AxC9Cc4vP+CH//2J/kfe
ZQ94y9vmf/1Pafkgf/2g/DCw0KPt4Ez4S1HUxTyTWTZHKA1cKdj3L6m+rnQXmp95nQm+6I91to8r
WnJ9XxFJWbpGjLL1QGLG/+OTcLH6z8/yy8OiLmuVX39o6E7HupRAuQsmCFhjr2Q4TstzKRxrKVkb
plcQ6gJab7pLk9N/dgDu2QcsgEtmTfQj5XtFCu/YYLxMVnrQrKhCawnIzbyy6vso20liY8cepwMk
oh7wZ0lmVRjcZGTyY/5UkH5JvB4y5vnHDF3P95+tltROnN9WRfroZwJBPjZWEasKgihSO7XWYsdU
T6cpWDf9uk3WtbnSL6nfb5jm2YABx+euvA4Mzf3X2dhFKrl9RGZc6ol4en91awkKd6ezSOgf9p89
1t85wW//iQyYmSSE7J70C7KfRhoZgizII8blz356bX5gNaJO57vZnjbxyVzhfbGnA0jijbUhVtbV
zuS0PkTeB7DR+3CPj0ELiDzu1sPkJR5OW/RrVNjmRnYArp4KzikhXD667Y10J0GEzgtQkAwIFNdW
v2XD3RCLKsDwAQNZMnbvHwyDSo1kfDUyVNImcFAQrtYFnvTQlrUreca65IwfyS33CJsF24xKwf6d
6+xsXR50OliXvDmovB8fzeqpWK+K9dM2Wz+9GauPD8Zim26Vrx+jjUfeBTnab2cHGcTKWHWrdL2w
P1k+QMMe1ufawRhtT3a1irxPuieHvOd1szoD6Fx19n6hKS+BMfL67TN0B29YfRu8TgZEPsY5d3Ot
nKVHbpabhUdteNBIbZy8Dr6yneUsEe4beWsqKFbXwxumysgWpG9zuDEDAk6cJ5eqO+cVaXtfIykc
yDOwJfvb9rE7klL0hfzObbRNd0TNsJs9YR0cfSdmVmDAR3MxV4w+xub2mp8TukvTjRnu7rsQig3g
UTZgkaPbLftjpCtN/smeQ78pP8xbCfvgVFxLE33navoSv8hPDz/1H3j9cy/YkgPJ48nc/8EHRcoM
dJseREhqTC3BoeFiVzO7/xQetQ8GqNdhwhBGYKvd0PtfpQOjtBRgYLGubhq+YAaax/5TfS046mzl
LoHw5t8gOUiphfbELmtOL+pAf7xC+cSDMryG2nasXZShlg/AeeOT+Di5yYgw3YVT2z9ibsYwr34h
djD8NSO87Nq9kTdIbp1JxMxbcRtxoiEd6b7kfqsSfR2tDbd4zUh4B+vGB3jpwJ3iqDA9ZMvNZ3/B
BjY8Jg/9sb+Y0qa/Gsf8pP7A81U+V1txP71kGJpXFvu+7/4byjlmiReW+1yT8itwFxaX1hereeut
hP6pewgkC55YvBv1ar4MkKTwUkh0MhtCtLm5sFWSRvK7bZy3MjCb8ujX57I5TQby+/GHUrrwweVH
5Tgo24bP+4juB7tA8yGeGM+zWnRgDb2S9ii9YuElaekoBJ7+Rgx0DIXhvOy6fkTojPfxl/hRPKnE
Qtp8L6t5h25ipzt4arYk1Itu9jHsxbv2itpyZ5LTzPdUk2DijWTpfunn5inJV8qtP5l7f2+58gvs
jHYREbgDUg8nmXZ+tqvUiwnUg5mz7CYF5OD1CIKpdaPY7l5NnG3Au/ifgmSjJ9efFoi8cB0/Auij
ktPKu/o558lurliE+DH529KJTvgCIx7h8CC6Kqivp3LL2acP6/SDIolVjzAWLffU15kRlBitKB5U
nSnYUppCaK4az/fNn4D8IvRJNio5BEBCAekK6MSxTKNDrj30N6Ct+m9xG4PilV74F+lwy6ZzOJ/E
zB7iLY95Mdhk3IeNp/hr3hUM7MHN79jdrMq7OqyLt+xKhuHXDxIxMZiQFRRTX5RDWp91YyNfEIJh
uRjBd6or+F1edxtO03skbuU3y9oGsIqJEV8vJ0q1W/7zalItdTKrnWUG3ZOZ6GkfpMEq6joSbPHe
DE7/rT3r3vjV6W4mEKG1NqnEnFnoociMhn0gvsTjDoS4RvJVsU1fxOxbbQ7VN36e9tV8M6dVUq/7
R26uMcTTDNiBreY2UsKRob+AF9W1cEHRUoyb/omyQjDtOLwE9Av4yrJn2YWBYFsfVPfmPT9Mu3AL
1Y7CA8ydvVJiriN+3ERn+TCVSTjf6GeGFJq2kuoVW1r+S/ldHYydeECaDubmMV7zj3wCMCMDD5dX
o2r70ba1jjrBg2h1DIz8s/zOzHbfJNEa/x1tOsAbAewIZbW09Qq7e/9kHrqI+rBLWmhNry15oJyW
OAuGJyoNxGxleDamjZg7Ufau5wd2dsQdcujknnUyTh3CN+AFsGTEtdpxwLVn2rZQO8otfI73oN9G
7WBzRhtknz82+kMO00bwQuNpCpatwVNY39MP2fyacZf1W0ydDPUhDn6VlCJA9WztgaWZDpwpPpaP
9BzD8Gib5LPjIY43xU0RVwDrSn8z1gct3wjvnJ05+Cwc+wCreFvNuiISCPgKER9F9m6BRC4fBYGx
pHRIQyAuSOsF/65bOww8U7sTAWb+/q6GaMKJpTO3fraGNrMNxA1jXQOoCgzzwEOGECenVN0Y8UnQ
Hs2UrKX2GJzDHRvDfe2CtbKpDZSQ9G28UVN25Eqd2y91LwH+Dp9j9pvb5qA6kUhFBPbfnoA4eEOR
OoHEjoXfJ5/rK8heOvAKEfNoLDtIO03WWup9DKEqJDZki5YsNIwzyyTWsAu2+LjL1rK+G8gpL8tr
w0UDNgw/hn3Wkv0Be0x/U+R9WL9rEX6oAbf2XRKQDJDQUdt65iipFwywHuxccrEv4eTCaSOsROHY
gwwUvDKIcUdv6+FS4ty2EMvOMSTr8uqb1z541DguYSWBTFpP+bHm9qi/UOJ6UspSAR8Ww0T8V2gd
1nqm3RSw/PdlpNd9KRquZPmGVGMKXN1pHuQ7Xoxm3qoQSI193NnKfMBVQqBg0ezDaQdDQksAj+Ay
3HASWf6pAlFo1+43/jcM08a+H/e6aFvD2gxdIqgsUltpKS9IlzMJb9kaR1yZbPHdDPpbonkBRhtm
iQvchDsjTf0GrX7N90GPjQrOtytSgAd3rR4g/eOL7A8zlbDnysBeYDdmXv0cnxJKeM+K0sbEEg4O
CWQ4HCEHPwh7M1rLiV31T4H2aAFmCoJdqLIetWnRUYoY+8l4MwH2d9VOqD+1ZBn+F/G9UrZV6ZYg
Dm3jMD4QxSY8EKdHaMB0aX+I1+QDIEd4yJ7DY41ocpVBccE9DQtnNX0wPQ1vhBl28fpZdOd0LT0S
pXKCiAwIJD4tJgRknbxbmUM2e04IGowXAiLVbZy/JzEgwlP6JmPyGQJmCOsW1Xe0U9Ce6Fc/uyzm
e+O5ENYTiS/8hAOA2tMPCTvNuM13qvChW4xDbb6w6AjuZtHhFJA3Ztj/d0k6BiiZkBCCqQPMupvC
k2h+zoOXjms9cpgF94qrF6/kQdWJw1R3IK3Ev1nsaiWOJWfxdBAwfx7BIHJIg3znAO8PpoGcadtF
m0Fas2QwsM0GB/hZyxW+2ODMwwPJmrvHETrw6yOWSwJDc5SyXSYeQrNyRqt7SLrPvrx05vTBgDaa
zlVmkEXMNFy8/xd3Z7IkOXIt2X/pPdiYh5butwifx5in3EBixAwYYAAMwNf3QZLJzIx6Uny1LQop
wpIqj/KMCIfZ1at6tB24qL34zU1SHSJ9V9QbMRdE3nvuVcayIiRu2RRXBoR19eCGhwyObQIdZTAP
vBuWvtDs0L8z6LbDpdZfd/q6Kq/5U9sItwApeQ4+kKkp8cLyj+ESNpvN97Hvf78N/yf6qP41gcrv
ut1bJYi6Y0j68pf/dVcV/Pf/zq/59z/zX7//JS/515dcvrQvv/3FqmyTltrKj2a8+ZCI/D9Ewvmf
/J/+zX+JDnej+Ph//0tUEnboonr/+F2MQBTwANDNdVPBLHAiMP5Z/xUx9v/4+h9mGfMfNt9BM0AF
/WdW/d/aKXw74B/oHHBHjH/RQX5RM7ASmugrzj9lkJ/aKRrI3KSF5IL4gJHQ+CtyBjrAl9H8+x/d
dw1WqQZ+HuvLaF43aVOEkRNuQ3KVcCDkSPWG8zxw3oTDB3nllcfvsxRXnQc7g65I+L37NoCQoVuL
UVLM52FPr8/8At7VJh+gkQo8Hxt2OABHpnaAlidIYZ6GD2C+ZtBO1CanjkuhnvuHXJSPkVbtqiA8
qmHcTPTGjCYesiCuTlgLaVs9BBP2kqjghtoY8VlA94p0TtMsK05agw98tB66HoK9URBpSiiKLdWj
3tdHrdUJSsyRsGijlZT+wJtKcmuThu1egHXFkbTs2+45avLDOMwoyWDZM4pHeoD5LqTb0EIFIIPS
Fd+AIx4qpZ81r7qcjlNxGltvHSFdKgn3ImMWmF68atr4vfuA0rwqMlZKHY8gM2Vc7aqDN5b72qHe
AiERT97CkNq6KjISov1FPcmtO/uxCWGcspIqDPB6gvYTd3TpCAj4IzanIsLCXuL0dh2+odFDUpAz
NiHUOo3Hsdyux5gqVTXt5ETR0eDcJR4+YE1jTZJybhlkOYKnuuYLqxibtbnyc0w0RDqbiVuEr29G
rmYWT69K3AjGBKc2V7kcz7r1pAC3DLvKh3WEmdPUsA55Q7BJOp/j17rJ9fKu1rslYDUeZL6OTsGF
2sGer5eMHuGsRSDUGgzEZhFsq14eWj21dl74qJvUEZGxb1K10Pz2boI2XDv5HqIXj4bnxMP7Y5WL
vPDXaZftRy1fhLm1aCJxX6fatWGLY+AITPc574B4r5CXJFS4P1TBwXPVMZgYez25LmL4+JlSgJl1
pkyZ688yHaatQUm4a0G61t612n7ymN8sjbZ5b6ZQX4XEJS80nsisxLM2JcnwyAIGKiOhAyimihB5
mLSnRrhb8tpbdMGTOajv6rVtcDqy7m9b+WziSE9BqWFJWShiiZIzRLdiqlcSblGEJUMKGwGfFB5s
M++jrd7mRLNN9YQWL9OKklOEHD87jVF80yY3JGyWEaWu07A0Uf/HNr8xuIL7EUvKGRqh3yW2ot3U
2wUu5UbjuCoJgvSpu42Z4Hy72Boiu440/Zh4zEWT2rluR5dCrt8rD1mFS5psvOvGoY8KWoBw3Bt2
dbdyao5xqtO5VTrnJDFgupf3g4DxVeOhS7t+BwLh1p4KrudxdvZpkraxJCTcOyINfNhQbCIqyWt7
3NkYsCaNVswIMYrih0q413FCBFVDyGPsrER01gqYGOo1sBkkh/psYnPna2/rZvoUbb3yeCa47kPf
vOkE8BWyQa87FNcE+wkIniWvgl4eq47gUJkdwNcsLHVXDDFzWndJCugqIN6uj8Gu4udlpPi89Le/
8ek3lzB65pwd9HkS/Ce6K8SXL6ffH1//4/TTOeLYxwVkCGfzuoFg/6P9USesyCrRwxXKMvCLVdRw
PW9+Bc6j77HDf28OMb0HxNoR8/HLc2L9pdPP/K7W/yqS88V//aPbX0zvEkB03OlA82D7rJK2OguP
Vr2kPQQssrF/mxlAAYLc7MlxZ1hKe1Saf9LQWIpWouNSvpHKu5nTrFzvMBXWWoIZLKdvlchutBje
Qm7IF2lR9oHVHdPNFbsD/KguKEgvRnMSMMhpTpwLvPRo0ybhPu+L8zRVn7H4lnXIQCF+7nMAv6Ur
GGbCYeb/LYT9PgzGKeHSnpHcLUDoJYJYnp2c4nDaRCotoUdnq0YbX7qB0cZqq92Ia3wK9SNIihvY
VGwGiSqqAN+PGKdlRmKJBN0yiWnSCSC/E3hsbUqSBnCG74Px7mYUH9wbuYM1VduMpDArrdthjkVf
cG8N/7Xgcx3aCQt7+7bNGMQ6tJWQGDXy2hgsSTSv64EbQswJHqZHc4r2RHboSXepfOlJYuexew+D
81bP4pcy4mzAnb5QNhJL3fKgHqmHd/LoWZb0p9hqNgztHXxNVUFH8ays4LlNVIcnp1/BraKDC90i
b+xj2GCjogwhLCKCUM51FlMALofl6DHut4M+9+mCLQhTUt1ylXvOB3vkduWlAV6uSF16QuzSOL2X
/qtM1lYQRwgxHjbHuMdrlEabHkGzTwe45GI3RNGjA/klLSc62jSFEvWcgRmrQJNqMZekPtsrWCx9
iHc1EUxNbHYno/vIUgMNQe+e3cl99TX3Fp8mT7gZPSLDu6ajozvzUXFp+jKB0nYlmIXsvfRffQJl
fhg9x5OxnzooVrX9jFNn2dgZA4S4oPAV8MzjUF0OlX1MedgHw2Wl0bgDLttv0CPyTxBbm2CklxJb
ZjENpyqVGzcI12J6K22sXhzMjC4ZAoxrwDXkgVuX/LStk5cfgk7c2XWwTJGm/GpcZk506SdgXMJm
h1C4DzxVXOg2hVc5HGMs4I8F8bBEJvAjcVI11lqXOqyI+tnnVtTNErZpb7Q6OAaMLaJ/tHMNOFy7
FPN0TckdEhT4gzflD4ty7FjkR0u4FFs28wiT3GLSl5BPqByHcRGVlbfC8byRhnUT9STnk2wX9KgH
ReIfFdMzmN1F3cfVouctW8Aj19GcDTGgHFPnk1unoRz3gjExjdnnsSqvSABbfNW/84Gh46Qwefya
js808B92v5b+37hCv7z+x+53xiIagc5yF3fI79CvYLZ+kizAhfsdFP7L8hcXis32l1Yd0lJOMLtQ
flhN2AsD09D5WiSzvmerfkyRv42wP0faX5eq9rzW/m2rOrtCf33rX7aqVe66KjYbPjcuML1wJ7OK
FCbmpNo7U0dyEZGpyS3jjN3t0ZP+DrMDjKIGMKezCzq5jFtqTJ1tCFq7g6xbGzj6wk3pvxOHvq69
6t2J5cKuYbu0D9hgEdCyZzvtt3UCSSGklmYIgru6sG/hzKBxGdV7Ix1QYq131mqCoNLjYu09RyH3
S6u7i9wjBpW85xpPgTy4Y22uzVLFokM79ySEGskRA8lHat9BTAujt+5jjz6RIVmm7HRsYDtpY+6E
MPC+k0zg3hYZ0T7IX4c+Xk8ePdtdkG11xQBFDKxtxqPJ514IIvUgN2/MqviWxsm95ptXrl3ds1nH
ZqpuYAZt9JRW1DTY2ZT1WJZ6cSFwLUUV36uINc6AV3zhBsgtk3vCHHlZoWaEBsFHcIsppyje2QtM
ixeOtC8Tk3zRbT2+4pazzKuO5hUvsl6mALFpWLQ5S18QArKLT6bw2Ne48X0YmLcpZFpUqE/HE8vU
V0i941MOU2iEDRKWA/9bmeCvQEhe+J64k6Ox6Uyxr7pmiaBwXYh3N3I/+xrPfGDnL2bM7iGvvFNt
Jfwfsz/ESf7omcahI74UIeKFRrDt1GUy0aBX3o/xgCFvn4mN6WvrrO0OfEOpYLkUTvotCvETlWH3
VrbFjU2QfGhZCSMmcs4eG61Y4V9ej0kDeLalRH646qt8p3VIdGy9yefgT3b3aZ9/aG60Ljv90q7U
uivwADKKHTs7WuXMYgtznPZhFwEUCrHomPXWBx3j6C+KM5B6Zw+bq80miDrpORrG4QGy86D17PEH
foGJ1GHWXrbyWhKhiQbczGny4PvE0P1w6ycZFVTamx0clWD4qMcbouS7NnJfU8t4nGrqAdPnUHwD
W33j0QDbhRaKan/oQDjWGuBgD/hZn+OeDa8sOw4WDdCrZYWc17XNbemXT3FcwPSph3WYGx92DpM0
5getTTZbZo9cAhJmMTk3cUBDIzck0r8QWpDWiaxlSUWCXKzgzgnjLiatF+WmswDLtKgzRikZcm3L
k10uAgZ2071kWIouKijNgZzWcuzXnhuDFx3XXmZDYCKGADTcTuW9kUF2GgNwKdNTnsGbYufuxAHM
NxmyfVfaKdQUhGqMCX08PERmvbZ0QnmWdlmn1ofS5+VF91Ybw3tNlJsDD7+jpTdPetWxiAPAoDnB
Tdy5dBIG0zlmVg5V+4nB+zEaWYMpLz2YsfeUQRgymXMDfoyq5lcns9hTVHXw4UT5I31PC1kyxQex
x3po4F9hVXemoq0J0xqf6h0Rn3tD0byZTqcwiq88u1uaqjoaeg+Qk4l4NO8j3d2NnburkwG0hvWm
jXc9S+LWAb0X3wg1HHqSKuXgvjSQLqAt0JAs25lNWF1UIrkzPFgeZMouI5KhOmvixHbejABAU6f7
K63wPJZ3NjkNKR49iAFW4q+Vky0NfU/oplsUFYsrG1YSHyjuGZqgliZzPuSQPWfOSzoExzCQh9lf
SrfQsuFKZ9uEXCsqxWNlnPRinBn6XB31PNzPtUR5YS8tEkYO3TFWCAqtpFeRwLg5zhCNcdWDbPbG
uzR7cqfzQN7EInHjGXCMWGiIlDuqWRzLwdSXdQvrkeRkDYjPQzqTOk0kNb0xtO1OlnHjVqLZupn3
yvf7VWnZOxU1C0cDd2QNs2X+Ev41e8d20VjZKRW0wULLh5dJJiBfZgV7EWI0Rw0F2uv7zcwtYtmy
lsNwKq3sOi3JmvWSh7gvocWXNCy4ARJDXrCGzphKdHWqQmzXTTAQnLTKGyJnB0SC7ZwDF/Cgpsk7
kKW9DaLhvnHTT/AOm3TSruoguGqSCuHaAb3nV7usvCWNvoe2sooY6MO2vWmt5iicGEN5tfVNbI/A
4yMWGaTKNgMsKGd26zV0TrosybMwuuumcBPzDNEM4MJG3bNZzjhCLznbz7EIThTi4DSZVvAGcCOA
NjKG5pZw7GoM06dWTo86+4cRGIoXR9dBZp2dqsYhyLanm0ssxuwji6Irh2XJ1BAra8S5njKbjl1t
8Te+ydG7QlwT/yxXHRTwP7/J+e4f2Nd/fP3P0Z90z++OvJ+jPxF43/MMaKyWbrvI7T+Eb6zGAIx0
jygRLj/ucr/d5ABlm7qPjBDMN8C/InzzAPl6k/v9rXuzMP6LkY8nRirtxrG2PK02ed3cd0KXC5pL
trDk6Xf1ZpzLlO3JGKyEwv1kAXmB/3nrcZTS9nQx8o+bWXyd4bzIX+ypfGj1Yedp2bb17Y2V1dc5
TD1kyF1mFKs29M8tzSW0D4VLW5dXcadu7CJZdRjA1Dzp2+O4TEoKdmW91piPtYyelxLzrZY+Ecem
WG44qsp6owPmZGbTXV2F9/lYLmVApJQWVdOYUfUUhwmEsba5lIl/iA2bP1K5Ghrer10jFqQAglh7
i2S65KO84E51bDz6P3T/pR7kMW+rlcuJY2sVQEg4jqD37zMbmEiBfwIJHdGZlAAsvmNcC0qaLP0l
zIoHuzdYOQ3rynEeoK2/gE7YO0NzCtN45xTnSsgl37uFEQNUxQAXRaBzMpxtzYNRhDsrf9Ls91Hb
joRIrD7a2apbd6H8hiC8DwyfzhFcxSpiliW8FzPvu3m642m2FaG2pDfhOGUpdRrUeufUoEC9vGCv
wvWFrKp0Af+QF2/V3qW1JYdfC+MJZh7ijB2Ic+WCIgQfOrWoIfrQnfjF7DE36E+1mQIBijZl9eJR
YD4aap3pIBlbnWGwHHaBww58FOFtaEdHmYXsT3FETzV1Y2l1FUgiQsLOVgEhHItbfcLPs/OSYxZn
bLu18Z2H3K7UaXWZRndv2/bWqHAyjTruoGwH0YhOLrs4eUkNHNuIXnO8YmMk5X4SLMzdD13VZ6Oj
5LY9i/Rej2fa4Np3i6VZ3JWZXLUN901VfFrkx2L8XMNDzrciilgshh85+UjRqFXIkTVMFxnfKEOo
XaIYjBs24p8dgthM4fs7PxsD/mOYNlWtNhzmP382etbsav3V4czi7uvrf065Ol+Y2KOn2yTOHGTH
HxZnplzb4odNOQDTqsfX/PlopGt2DlJYvskeb+6i+jHkunTUQsVg/uVduH9xJ0gb7R8ejb+/8y87
waaA1+xp3Bu9rAeBhGWYPiZVVm+FQlXKiN505Yc+DhQwG9dWzLpLMN1whdJaMMkSiZIq1JCLZe81
zEV0ohtXJQkHnebYqDcXXo6xqDJXAlcSpfSrODN3fQTqAn9X5Ear0h3vulJse2LxEV8iUkhWrb7X
MOuMcfOtc6qzQ/07Ka9FkcTYjmp4JI9jR5FIRKAsj2gYAE1MEulJ1GwFbWLcQes81Cx/zC7epGp4
GoeImNFL5+Un3aAnxSv6sxc90rDyKA24IPawDpQTwIhSO8/P+JAP11gNBHVffSVXQQ8ApAN23Uws
uMYq5l1l10VirDC43dWGsyblxYdKeTz4hlVj14fYzpa1AgKt4jO4j1VifJbiTZJR97Tnkgeo9D9b
ypaimqk9iMaMWpHW01d9MduZIwCRumsDBwnGI7lydpfyKq1ZrFG84GYZ3DTMPkrDWi06BM5uKO40
J37Xqugq7OOzS5UOdZL4z/TDNGqPoRfsKMK5r2hxvTDrGiYY4U4mQDLQBdnFyt0mfrMzIoehETNn
br3WNnq37mDGjMp7rXKuOAo4A/PkQQ3nMDIfrDm8HeNJ06NhHRX1wWydV4GhFhOHjvXb0vRNq6mj
1WOuYuysvc8RkGoKBoTu3bOeME2m7aOIHqFO/M0hkSQgADbOz4FA9//ckAAkko/wl2fP19f/vJeR
hjDpJOFVfHniED+ePUAiCVGRrfgek7B+f/boDiXWrIgCnyfdHCb48ezBj2DD0w/gjJCLmJ9Yf0Vg
M79GBXhq/vLOjXlj9Ou1zJAhNXnmRPXZGJ6Fo997xXhb2cGbA4b0gpXSupjkPZulYxuiR3U2m4Gx
ggVh1PC5DR0fojhPZYUzzfjUVLB0dZqag+wtbLlj5YONJc+WD6qqe1xlzSps6+dhDNGIiyVVxBCw
PWyAFkAFeoiX9Xds7HA5mvU+ifOti4vXjRE1svveKPEsUhhnEv0IZv7Ni8P6ZJzwB2PEKaJkVeQN
4lhzhmZmEkIjlzDi7gx1bK469XJ94K1U5UGJjHEvDJKKt2pNNfMWGeXepfmjhf4BGvvK7ASXHYYn
Vyu2Yyp8vEDY0qLJ2UedsemD7phAfARssJ43tJ47gDBwtjy5KeukSWpQ4jVt/dvJtiBeNMzHxToo
GYjR3Rzm8cLSvhWdteYm2wMyA2O55fv01hG8HFskKmmID0tBsaPzUE7Gde0oII/DqtUpXurMb3FC
DXKqzmqWy0R6m/jRsrVwWuYFwk/Lw1tL75z4w1WA59SuJFOXYAix/OIw5f4KLXKXNeGiHzXC4u4y
b5NVkJ2S0SMw99ISvDVUeNngXx2zcVMCkkySYNcPLbgoPBrmUFLcoU6pKU59ah2kpF23IziNQJZ8
tJO3HMA4GyM3y8HcuZk89NaDkROJc7Aysj8AHLoMBv+qTVBoJpXemQNehUY3FmlSQ0n0wWg8YNXZ
u/lH0GNpr5ubMPK6ndaPu84Tl1U4F5+2rxPAvcbD5hIH6XqwgFN0YgZlqoAe2LBgk+0SpZhOhhyK
67CYjMNQ9btu0udYnnmOhCsuNC36lrZUFAbNxWBackmGZ2Oq8uTJb9wkl66INgYfh867D6uM5/UU
PDFpXQNNgGExXmkyYfo3TS7A0LMM5Z4zo7vxYPAT770QgA+DrnpM0OcEGgrk3ylR68KAqA+ZPkpp
3elWIW2uw6cqkFoHRWMrK/2cetzSvZEgjEVb7DWHU4YUiV+XG82DGArk5c4Ju62bxvmaUwVIMSVc
9EvmCdZXWvdwUUTdYxHE31z/7LXVcSDSW9J7Wz/wgaCXhoCLXT+VabAtGmeOKFgECdITxIBN3BtX
aUAxsVdtCyA6UxYvfDzYHsTrJMU0WtI5YaM9aO5VIGw2OZCmAALa0SsHJgk/ubaBuGd8gpSJ/p0y
AiT2onW+1dl0DsBwNnQl0l5+tDKBf4edGffjpaF1q3Egicx26BED3MqqjVXQ2vVt5vVXVYhWpUmP
gmQUbdZPEi+bnxO+juiggdQ+hs0psLTPWM7yULVW+IHcXp00v9ykLL7CeFjV9a3O8jiBX9XlxraZ
W+r53PgasEV7OI5pNq/kelyGZfKtbqBfcn0XcqQkCSkyjZ1bl+tW0BnHpsPK24aAeFDCIPe/1WO/
y9CX4hLCH5HqEWf66N0EfF9KGW0GBfp2ZoPhMy6qq0R9VJm1qNora3S2Fjo82d29g3OrLKMjPxWa
GI1+kda71LIuHfqWbbjeNeIRHh0zcfb+VB9NaWDlnsr7yuCP6T7GsttrAjBs0F0L4AJ1AU7WYykb
Te8Cj3jO8qGrsr0wifZ7AQF93GbTa4LtRu8+9YCuyQ4vFlQZOzhZBps9HNasS9HvQ4vevEB7hKcT
s6in7rmcbShtvE48hG3XOxtRulF6/uLHapMQ1Uj5cDdUjC+CXNJeBRQI05EMCBh58D0UH70KJm5i
oxGG2rOpgr3MaSjQBN9BjXLH+Xa7svT6SkT2pY8+2DliYTjqgZkYq/JQfBYmBStGOJ5ixWGSiaL/
OytLOCswVboILxYS06zx/JmlEjL1lxvMH1//8wYD4IOGH2Sr74wxrgg/lSVuILbDcGTByeMW8HN8
mkmKc/+QA4TMtTGc/LzCYCpxeH7r/my5xALzlxKiaFhfx6ff3/pXZamqGzdsbLC0ceiXAFzjBEuc
dCgGT8Zns+XsZUmT6eaDOVHNqjjtfLhOFwVBnciXULCejVRc8gLm/hK1SC/3XuPAzaN2wbf3Q00e
eRpJuFUxGAqH9d5txf7a6LKD1zZ8GpJlYpLcFkVH+EceGu+yVe8cgmAZ4pMK5DP0mXc/lxDKMFA3
5cFvjVXGSqofc7Ea2m4TpO7zpOwbrKivrh8BgoJ0FlopIUjXPNl0/QKt2QdWPi6J6681OI+5G18j
TbUgULhVBMMZd9qNVxcfIvOp6JElgFsX7YFZmx7c8S5q4yepuJDoCRXfAREld+LOL1r3Me8xiOtc
leZ6Gx+390A+FKeC89GVDdbuamVJg4dDpT5E6TxGCfMSZDfD72gbjjd6xqzZcMQYCanu3tPPOU1y
fpzvefzuBDUwqUr36ZiBmrCvMjs5MsdRSFwvjfZ+xFHWq4uwj95rwXlmZUe0JsZP5zDU4RLO7Lsa
PNJV4R3zW64zj6lmUzrGCijtXVvKtQZ8w5fNQ9yVuIFYD1eY2zXCetSksbmFbxPTkiM3LDSWbq1t
W6C+9H3uROPjp9eHd6ge1/FUPtldvkyhk0t9XKgcKnBbGRw7WMd9SI38ZMXSHBipKdl9syyXOqbw
oBvJRkTG1iQsZo/U4AwW42ltNWDUA6xuuH9MbHlt27x2VnITZfXBTl+pjWU/RIl6nOjrwhaHcbK3
nQMV1xtB3XlPFISuFeYTV03rTBDV67Dnch74RriV9vvcbKC1uPe7XUzKbCxnW+4n94FlToNnMF3n
NIr2s88/dTZWQPDIfymzS9PbTCa17sYD1EfWKNa6okqgzKOl11IcNUCW1Cj/TB4aG4hd9phDAg6I
/eN8HeqIa4C/driOldpHQVTCSJ15Q3fHGjW4CJ1LO7yyZbdpG2MVBS/thHWGvCMYmjLDrYOBsDJJ
RBWXusEOJPSwc1l1tcnNZOm4NCGyAa5zXV14unVhmuo1Lm4r676OzI0505fru0a3+GZWDw1Wmosu
cxTKqH3ZK/PeyiuqrlpQAu6CJs9MhofB99f5BKLJ4mct7gKsjxgNVnNbTGqjiWJ/FtY2iFrWl+2F
Sy/rkBwlnpnWHbmk2vtaHFv+TpJ0bIfuS7BxMf7dGC2msK/53d2YmbqYyCOGMVJy/AJvL3Le83LV
gIbomvSOa8fWjIyDsCitM7t7P0dVoUscOnyiBRcwFmj7kdxRnNJ59ozmOc2Cx8xiCQblsF6ajf+B
28DHdVDhj8tgnjpZeCMwTdHfvM5RsXXSa65fP1OPuDD7ahvDhg+QZ1TOLsdjndSnC0rbXvBGrDwl
UdcpTBYZdS9qy+VyyyILyDNLvmmXSC6ftZ0+i1LnCWEtqRxjh8MFxIyWU36q2T2LySC4W+6c8lsp
7twp3gj1nUj1MOlcfYMcuH/CMLkaFT2Hcczil/4RBytAq4pVAmJO+tGzL55DluwXf2udU/f/aZCB
JOzqMDv/7KTGmfnlpJ4Fit9f//OkxqTpA3gDVPwdy/DzpAYi6oFPgP1GGeR35ue/hU6ADcijoBxM
Z8bZzIf4T7EBoimeI76cia+HW8VfEBtwuH49qX9/6zPJ9FexQfbwvBO3sLZtE2Mg6PcNG8F5/E0J
BFMOjCJ/Hw0ev3X024Qz8Yt1orlL8ge//JQ+TMP8yqOcnC6YOH5v8KI0nGNOQwEQy9m+x6cYE5Js
6EoZ3YsEC1sUhQuznUH87bJ2CISCxrLFOu5YgvrEEvt9nRvLJP/EC7U1CZNHBJlGkxLv9L5n3Ksx
YZjOt5BstVT5EaGVZ1egX8FWXRoiPMTenU9BVIw5z5kmWhYAx7c7MaIdDt2NcleD2dBw7F+EgjmW
CnnGzV55cFHSnaqKk+3V+CF4TEbZJassQknM0oLB0Zx2Anjb0LiHKA3Zn5fbvAHTknnpGkfNemw4
DrJ6RAGgPVYPztzXr21GxJHzJ9dcygkvI/KQDQnaLI/WnU4guNRWbputW1e/GXVfzkj1HQjmrWz6
ZdRXYNscQBU++EgWJLQEmH25TbLhMS4we/MoTbIRvCisVGPCp1KPhz7tV57D/Cb1ubSeuH0Ec3ly
PotkKhcToTvujhwYEDuNyr/JmIs693Mq3WOrUYM8krZ6NYShFoExbJ0iu6r9wSG4gWgdgnyw1WvX
MOsrQePUZ61nDzK30Q8gUhTtZVOa54otWZgGt2FF9wShQWJBe8qpdr7EzlVfRIO/Dmjh8VzreVQO
+bHn2Bsu4hhP0divyjGCfRbeO+wF7RmbFUvmtuo8OUN2NUT8Usa5t5yKiLohk1AL7sjyVtfFt6bD
oEOOBzngXIN7xTylP8iSrGIlbjNOr9Bzrx37lCt+ezPaoDrsC2kCvNSurb0aolsj5V9VtwSAKxNQ
bGB4MNm0aN9Va90uT0I4y8Q+paWA1V0fZeK5O9F10L7MpcOo7sDBS/gk6D5JIJZ1Qjy1g7hx8byx
JL2hvNfd1/2xHot7WaBdYRcA7vVZT2924suDZ46ky5UoHvkCXPt3OElWftZW9/RXU7OYJtwwAiCu
ulOSd6RaLuvWUdsSvhbmtnVZZEVlQ7883gFITg6fr+GpsEk/5rPHDnvcE6fQkhvS5UQwmePl4HhU
IEYt0kzgdlcYvSWNI4CXzCy8rCuukpVN2NZwCCtPYXOWTb0Xg/sQxaQxbMvYdREEBAP5kUBghQOF
eBSFfk+1Tm2vw67zwuorfuApRXtZBdVhyP/OuzSe8BaZNWIGRgD3kyPkz86Y77Lvb3r2H1//84zB
ZWCyRPunYXT2fv42DWIohBXEYcO/+ec0yMiHWXR+O4yRmA141Y8zxv7HnAP861o2G4qvx8vv7zr4
skfL7EHro1EN23oonItGcE8MrG7dV2rZ6fkZSRfooJ5sVU/NGSL08+DEL5Hjq6Vfm5dDYPOR5mMm
q+XQG3e5Hh2MIIN45V1nDk3w1EdOCd475icL9SuJjZsqckGaJaBgrLfJb45N1ax6j0K6RuXtOgef
b5MrSAp5l1c7ARrA4AloFt1Cms5Tbdu3auySlWlrO73LzsNQ+heS7dVYkH2O0ycfKY9OBK5VJxXe
zO09OXWS+nSVpu573dpkazR0FJNTx82HqwpXKipYuvTn3XVrI2ZpEWVseIt2uW0fXWOk3rFbh4qJ
Ity5c/qscO9FN6ytWNwmcBkDrBipTaWt026yljZSp6dCtmUN1dMloPWXGobzqRvPBT5XeJoXiTvd
+CBUG4dOoTmfIVsEVyz+hJh2vdlubJkCByAOVj5MQF1q6JsJYS3k9pA7aaK9pHzPzADkwDxjK4bt
yvG3htk/hXCUp3kglwpCkcmMbrhPSjXbksk9mEf4bh7mzTA46EJ/cBztwGhBDKp/diJ9WlKITcuM
RHrGY3kYc/1VzzOa/rhux+ahMiuC4VHzFjTFZdcNSz+bNi1uLFPxLCbpeDNV4710dWBDgP5Nyke9
6lBNOk4xY+myyqhS2KTgvjsL2LFJn5uiSBZojEQ1nvpdEKVXdH8cwG2enGaex3Cp0CtuznIo1Q1O
MR5t/x3QJT1c8AHc0Z8buanYqZVz9BliAIQeHBh1o9vuIY9el0ULWFpetFK9aqoheW6upS6BG8ES
kqF302owJMbw0+q+Mx7UuW/tt4xHv61H3LlzTRPGKkVEtlndMJb+rS/hNk+LGW7GVc3U/6Nc9kez
wdfX/3xA4gjAUjAnnIOZmvbrAxKBDrO9hS7m/27EAsLGTf9HyJi39PMB6fwDriPYNzZ1hIDmv/VX
LuF/lMtwLvzyRze+ZLDGNJ+8WDjQv+O5zA0+nwy+OQRwFsRXCatL+iJcDZaWUa1kViyrLH3Wnfga
4WlZwbs1qNCUFYByF2ZLTAcW6k/Jb+mkaVvd8T+9Vr+J2MTJWuwM890wtVVnAZVNxKpwiUix0J+F
qT6+I+C+szP2eG286vrm/3N3HsuVW9kS/SFBAXdgphe43tOTEwQtvPf4+rdQ6uquKin0QlMNOrqj
FaW6JEGcfXJnrnRzho5UwtCfzTDectHF0EtyHSsSM21RB6Ts55Ism7bSgiV4W5SrcAKPoowYiIbg
2ZuUZV1kq7Sn4lW+n9CQCWQdqBxBo4EwA9pRC6SznbWncTac2v3RVNuHrA7v6qx+rgR0rPLMPQhl
Jr6VNOViAkN38JafqqxWkAraB9rFDnowwJNVSCYZ1n0kqTe9zMuhT1Wn7HsGFf41sklRaqntdais
OHxAXMT+EjPwZUrkXdlq5Ea7k5o9ttWwNrIzv5iOl0HCzLgq9IhY0dSuE7taDpa6yaZpFwyUdyaR
EkFSxEnUGXDMpN0YmW82hlNVT7aFmKlapJcT8DkZ9aE6njQfWzw+KGnRo0h0ZLp7KsEI1zxjEqBe
Kbdew0BnmIQKV7MslA1c45lZQYmnpBhhCAOWd20UCWBD9mBkKvkFkBb8YKc4BOppHPS2+ACeXafy
UjWMJYfVUg2l7SABMinBVtE3UreMmmricKbC2fg0x/sx3eostEyOot7TNkVC16qBjUvVmlWThR81
5QcTXbnGyLZgmN/h1THCQlY2p4LgeKpBNNEhoCjZrhiZW83ooS/n6FhHfLvZ8hK+4ttxGgVEdMgJ
nDzHvf4QZm+e+ilZ02M3WwAnFju2v7X7/kSvjBqHm0J95wXKmqfrWdPq3UIMxNxROE9JmW49Omk6
DG1agD2un25tmNeVAD5lhbd4RdSFPfB0eDh4h3HJ8cG6JOYWaTxJzUNLDmsUu7wL8PvW025qzMNk
ZjhAyvei3Leq4mQWTS/2uq+Mo6e9KmSTe1wgdRccizTcp8WwYReY3fIrAgA19D8SfkBV5n0ann1U
oujqQxsJy5HcXYGq6anLGmxTKA1nUdOTAR3dYLMimmonaRU0ZZb0Td1tUPhgBQerRNOWSD5XcN+r
yutxO8M3e/z3Hg8YQQxD4w4Bpx7B0WRZ8nfzs5hp9j/Oz3/x5/9zPJjG7wZvX5lXMO5eTiBe9N+9
aMbv1jxb25qMwqPKP7a5MCTP8F74FRp7HkSa/x0POi4SrGi2gNdiYCj5Zz5d1jI/Ba7++OTwMZjh
Mf8qfGE/SjQeZbGdKMxg0+v9pfbpPQpQbkNjY6KcVH24jIdohWeCGj+3rKj+lvk1Tdc/fP/+kwP7
Mfclvv01PwaFf/kGWvPH/MEtLHQj1YcUHyyClzPZeDyY6vSBKtBhyZyXKhAvkmAd6vJi6u4Kqht7
mtUGquJgycTNs5ySl3qEKyT3sGwtOrMlVxbaIq9fFW9XG4xhwV6VaXwCoqOfe/K+gwYhnijPHM6g
f5slJvVO9puJL8GEYjt1tM+b9jLQbkuDblDcEEGVLyULe5fmqsSQA6BjhEGKCi5BsjHFIQXcmIb+
IoaVl+NkCcfLlN0azRGG+FkiwmJhRYsZnhtxbyg9nZzZy3y4hdOxrvxNpMbbzg4Xk9XvYpEe4rS4
H8bc9TWseVJAjyMV7zq7CsU+5Pk+NCy3zW+yVuI/OOCQi+ijbJaDiXQRyVBoOB1Fi5XXegqAaSFT
+DhySd8oCtWp40vA9Uht3pCMlzmTOnZXDtFGnPzxfuJ70lCGnQzrOjIXWvWYI0TnjJ0qOnwXySdW
cI7RrIe8WHPMgdnMsud0vFdmkBRZVVq0TcNY2N2esGtWLxEKsX5g7Ss3VK2vlDoDinGOLe+isjcO
uNOHREMEMhrCXagkh9ZuzqrcHUzvQiXEfJpiJJrC6ZJ3LD8GUkdVfrShIYgKzyF+kjiQFvrAzw2X
wqrOzFU11CQi0oc0llc0Xy2wJDmd/56GqdtgCILITgNuS1KJy1R4mWxjw67wVDb8dDU7Otesl22U
Fn9M8HLI27reVKq/ItC2gLSyzkP/pSn1ie9gtKjr4cueO8xakzBRUez1FJuNmbuFgH0FNq3wsL4n
2ilo0oYy1HbucV+W1KGYIl1OZuhWFueaNrxl9cCBKrZK3riC6i1htNsqkU7GRB1uJLZapj2YqbYw
5JLDjvNdpXoxxhWglGer53RR6pM0dLeDNO7GorltuGrqACNFAUiue4txI+XdJWUdlEDaavRiZ/Tt
Xuo7tw+igwggepLm8ChmaftHLcVtkVAgMYywRuK9V2rX0ev3dq+CMqmvReQffCl4o/Wn2TDoPGKL
d0LbuA01241biGTKdGxFuU+oC644HmWPHYpEilFDdDVI7GvIanoyfMH7WAdRObsPxHuSrYbydpp0
9qfKg9Fi8NH2Od/qKsiJCxrrpCjXlWEvIdSDuIOCCTiqwlozQr8Oi245JPLD2JoH26x2hh9FNAcc
8Hxz0J9CGSBogTleO8O9wEPSc38/x5gnUjCrgUxbNwbNFFi56EFYzJtKuHh40RaK/CJB7zIl7bNq
y5M+9esAfFsP/DVIpkPb4Kk1AZxW9kNEv7HFZXGYfbPgW7ClaNmCGp5isS8YUPDgLXTkNLX40Pl5
pybxH9/YcDZdMnBfVWy5eQqCR2+M82+WZHIxlnlD02JMkL3eaoTwUv2RSKZWZodB3fjxK04Bt8Ru
khZrRZ1rcyfyVvwg7GCnkszPK3JX4lXpvAWtuqs6ItYANS+2gnNBO3EEDId4/EsgvSrZtcow7tD/
5w8G1XazZwPMTDeS2+bZNW8pg1onvXXwhyNsCoxCJdMDwreFYXgEczjCu6GlVbbyZSsY7onq+dBt
WROndF8oHZ0i00s0rtMRXWXcx7AYK6A2gZq5PcajpvscgV3GisGOGWIy60Fyuwj5J0Dhay9ZSdGz
4GEQfrb00r2BTjHIX1n6ZtWvuV/Oqfy15z+qgFcjasVafQ8SAj0TuhI0mohFq8i9XSXePRzOItcp
mJjpqs81PU+K9CVYsrUkRdp066MFl/mHXTxFzTpFBw0TH2b6tKTNxAlDpMqTrwFSLB9Dr7/M5v+i
wy+EQu7fkZVfR3q0rUR8HKLh5jfLI4iRjpxwwrdIf0XuRDlZrX+a+X1uuP74YssHAwtZ09Amk3gM
wc1Dms1KwyuGxpvf4tokUu9pwSYMvmJemml3E+jGwhtBrVOTmvWvI04oLX0wtPffwglNzzQsgiW0
dCseJcgcTEFLQTBHgVVdbbTlwt4RzuCB7byzPVxHfEGgROjDPkgSHSB3pvSRBzeqwD9gIuqKuzho
yZ1+1szSvyHh6EPU8nny+E0ejj5PjOSd/r0zpEXgSdEUgbiqsTybR5y/mSFJJjDj/DhD/sWf/5/E
oJHaontBxSI83+X/O0PiKUZ+tRktSZgr/I8fNFhSC/QIqjYUgT8i/f+bISme1xWkWR370B8xiH8g
MSAE/zJE/vLRZ434x+nNbozQE5XKgj2KGrqY5BG8CbsPSQa5N+6EVG/ZvHlhzcTW3GYZDGOZVUyQ
CIBbGtdoDIVSq1vuNEwXbNvLYaxOifwZW9eERDRfybrsvU2D+2VU9VPWZtTJeyz/aNepAJ924koP
udMUdDrntnImaLfRy3qf0x/TMgJJ5dkM9rRSu0oibyfaekJT7ApIzeDZbkLU4ZpzuS7ERw2utQkv
kqEiKdQOs8SWl9gq4SAYs36laYRVmzByDPkt9uls99pjmktIE+0yJaaKQTXSlgG4cDXYtNWNlHWX
IZbvK0TIpqvBeNDGEt2EKMIkcFetae7btHNFHTtSeBe1Fh5pYAYZLT8634UEuDnqJDu+/JVzjPV+
g+HamN4mVTrL4Ba7KNhL+rTv2s7xMOJZBXbBTNdqWuR0DhGVPtjoVNIV0YUU8RD498fSmfv/ArIh
3wgD/DcHx6EW6oG2DdJgNCJqjGItwayAL7SE1nmy28eI9nmPXGqmfURxeK8aCiaPkTYi8qjFR47x
L5wLkpQULeFjlmmYoaiNW/mYH2jS3Ndqi3GF8FjL+0dF+WXYykZaIOetbs1GaayPhocPlx6lWVfu
CG618WODfbMqukVEoLvVchwynAU4yGN0UYysCNpIWLQ12fz/UVu4+uAjZK/T6baD8jAV9EMPbBJB
X/e9600vfoaNkYqQwWwhslvbyqjWcXWNMd609pGgDUOHv7BEubImczX0wTab66WrDx9oeA3EKOAz
jKeIUcPUnro6uHQSKHs8Yfm30vY3fp58fWJbacF16jgf5U/uno4NRVevyewOAcvejZxKrNTEVkVj
6WL5vR3xeUBpaXOEFds/pDMomwnIjuXTUJQ3vVkzOWF7Mat5F1rc4rY/qGp5CSAKmBjTE11aVzod
HDaezxkSrmSnoDxElfzptawVUL2XmfVNhHll5MXCX7m+0LtT5lNZmTaHRERfXt0/G9ZRKWuWFoc+
yNeGkjAN0+nl4SFGi6lic23FAKJBZvi+hUc+B1kT0N0OYrBHczHba9rZh8KwT7V2rOHECClfGWVx
9ELH10an4sfRvyURRVEJuxovJJA+LqNuJEdeful0dybaSzjAGeUfIojx2DEemIvAwytuDPzt+ici
YQO+E59wBgFxrpF6sNIUE9lHBaNDRzJb8Ku/aWE296F/1JpXNb3vU7GmKg7hyz8Ynb8I9eiCBWxV
8lpoJeZ2Y7iag4xVCRRECSdf2LfAQ9i+e65dasvee9V6vsFyzEUHgB2xPilKVgGEfjNt9jro3dpI
lhSRvRTqSEBr6h2SUZDju1Wt4RW3i41WmE6WeS+kra6RoZ4QlVZ5SC+9np6kvMtcOwN9Td/ShBKl
T9OZ6em+59O6RYkDkYW3xIhkh8ykUeitEuJJcTpyI2mDPfVlO4P3ZwBHuCZXQXHWRfUYT81mrN0e
cU8l+ZnzWOZcANe8gd2hLvGtaU9BTeG0rL4Zkb/nY+8G2XoPh+oqINp5QnTLH466v7ru/3RckEDR
QbyQNeYGyLZS1X+xhTCWtLkFK2njS4dWXAt61/py92+eHDjWNcShWfIBysNg8HeTg6Zy/v88Ofzp
z39Xn2xmALqlUJ7Qk+Zlwn8nB9OeNxAaviGaJ+d17E+TA3I2i5LZJiRYK5Nh+r69nQsiZQYKdabD
sZv4R3EkFevvz/ITD8NPX/ovj0LaS/Yg9EjeGPn0Bq4LP6BK0HEeFRIujlIIohRmjKnEWzJvy7bx
t6CjVpw4bUXB6XhnjCxYx+YjZD854UGJG1pR1WSP5x0OQuwIWI0dPvrCG9EIbCdQRbm2dW5ggYHu
rbcdzDJ9xlTVCdDefp1009WIyJ7HqfQAfBXGg2bx8QIbtTumU0XdaNg4xlHDlkkJh3ijhPGkxhQh
FNG7xDqj1+FSZOgYfOOPViHfeLm61TVvn3IpqGt5F0TTpoF7qasAyTQoZvUVCIgP7KGODK7rBEeS
ZCUAcaSD1m1ybdj3LKTVBK9N/Vl0rCGnB9HL7B0p7HR0oQJW74ICFIN8ogp2q6TlQilpx9MZmKz5
q7etQzK9x9PwJlplm6fdxsP02NrBreVx7zUCpHr4djMutVZQeUqBSzjeYAXf9LH93Ps4hRHp2PYS
XxQkHgzFQWS/hQq1tESzatXi0eMHl9XBRpGLZQXoxKP2tqHtQRT21fd7ykGaAsPl4Luy6j34lemm
abJnDbKXwcOJRAYClKTEtor9JPUbg0Ypg3JECCLwvVG/LXOt68YB+NsWBJrSct2Sn+Dgf7YUSUch
bTu9Hbgh6NlsVM5kO0ImmwTPTk2fzFR+ZQ3Sf6if1TitIOInx9o8i1zsJ/JJfXwYx5p4FKxcSzra
0YB1FdI1aP8m58oYXkygK3BftjFYy8KXL16CZ2qE8JIEj5Oer7NBBll/b/TmGx3pO/tVsSUmL/Ka
oL7LgcYVE/u1LM2WI5+8lCjWaaVoC81vz0qSwmMjBwKOPbPtnVezyjJT77OPgqXmDyF9BO2xVIqD
pWBuw+HzFXbmlmlvq/m3ciK9djDUfWI6StOyZ7feScfvtKZblrWyp4sY3M2wJ+Lslg27FqPxbjpJ
cX2526btgxhTjk/vMGbBLlFg4HKk3Qjb39chiRh5EPeMrU4W7su+PBsMwBgFdlrIwq6Eo17Gz4VN
xJUF6NpPxkvRjTe95101AsVRTX+BWeZnbyo3jNyO5cufJbvvTMPkIwZ/H2d8NDrl5LE9RFZ+x4Jx
7UnSSbUp+a464i3eRjGYrtuRBqCSx7Mz440xJQePBhAe0zuR4Cbz5KfEyw9yOW1k2OBlbLotQ1fb
Bw5ZWuoLfL4y+daCXWs1MEzaxt77nnWn97NY0L4pg7YrNFKR/+ZDCDeowZ7CmCGlbKD/9hACv/an
Dfmf/vz366vyu1DJvRpzn7A2x16/G4iU3236syyLBblKo/B8On1P48OVYx1DjJalKjOCwT/6fgSx
H+dR/SGg8k/245yvfzqCfvrgM571x8trq4hBjnvV2ET0LRlEMgm7hj5ZpNo+yHPkoYtWXdatZDvf
ygLkQxHtx46kl3LLnQI8ENXhVoUNJV3iGiSH2hC0fzAzGRxkvtPJr5Y5SlNZ3/fy0QgUN42RuE3L
7eWtp+V7WzLXAoKQQFUx2M8lNQ5KbXLSmHoZ2HO4ctw+BxtpFbseimeZUVtAc5/nERcNjHoltwk8
4OycsxMdU0oZ7JHXehHvUsqQQlo2mjpbhhxkbKiShS1hMa8IMFI57zZIU0n5GsjhsjDeRXNMq9oF
ibmalW2RoTXqRP/Um6n6pC32xa/peFC5BeB4av2Os9o6+wOWKeZQPX8MkOCT4KszNja3yn46lgJ/
KuN14QX7rkH8a0tXL6xlRTKgQi9jKbYKykm+aQpkdYZGjrVRSe+SgjLeV5D1d4Q2DrY+3GYMAh0T
tkXHeV3veRPQm6W9Aigr6pTjIHRK5TGvDdhrdDiET4XssX6tYmck8M/NZBlmDSgr6qXQjBVfpnyi
3kt1j42mBZkOXLbRpGvdUycESTxHwM1JFYWT95Z72gpv/0GN6yeApu4UZ49DOx5EWC5rDFbSKOMe
qo6l+RxY06rkA1pWRdvE3Wj6jsIVmJNkws9qrzqafUgm7EXFa0xWVnL5YValOzTBOWzl2IlZDAxD
uMWJgWUoAiplZQ+DrrWcH/hbDYW+lXDX9t2hjf2nUZcehdlcS9gnY2DyA/Fc1W8d8hJLMFybulX2
EusDKn4vlf2m6RZpS8sVBZrhxDam5m7qR9zWKc7AOFVNw0rqx1Xil1vJD7Z2HS6rifO6oDW2zs59
Ce6qSs7a+FBO3WEwKN6RthKmKk1/TbSeZTnzSoVdmrVS0Kd3qY1PuDJ1N/Oh+/CwdQgoNli0DHag
qroR2RcQExqUUH7raln+Utv6GseU5xTdkenm0+Lm2BKO3nr4g1W0gqjvVDi98X7w7go7v1S0SGVh
d1NmJYW6ieaaQmUrjj03QD1AWm9zvn/KVrPgqtlPwHPIhWGy5hgIa3C8bMyqMd9JtgU0u3wFvc2G
KHN1pXLypCX9wDNa0WsnWglv60uTA7oLGjDAPZfhcFWaFzJHeSscWbKXo95ua0LUjRZtGtlbj+ys
WmX+NnxJFh1eGdw3koy5gSyt6BNLkPQUKvJKREgSI0qZTU+MDwzX/0qzm5ThNAm5J09XXLF2GTtT
wDJKPCo1CkH1oEVUbhRiPzYFtFR7N7YQIAjwd8aFlTL8SfvDN5OtsOppMeXVzgoxOPi5WX7EqIKO
NvC2iRteJ6E2vNrlbZ1BRZyGE0E0QQdB7mQseZKIPr6AXQFHMI4//dTzm9OoyYNvq65MH5MCNGOC
MOboYfcSRTARjSPpJNe3pe3EnVfKUpCcNxzgi3qcR6v8oVPtFQksZsyKGQHWrVovRwpix4CagEJ9
DOlT8cxoXYDMUU3y+Jq5Svr23miCbdh5+zyDrEndXgvfvjKMtUrK5GbsjbuIVhwDaprp5zgXi63s
zSWixl0uJFfS+7WEvd6MX+yKUUzp7hjtABYlkHSTJ29K2O/RNiA1kE1a34ni8SIoT82V7hB3LxPU
3jKX4IjAugQ1H1G7LEfvmTGBRUD2B0Ka4IgKpXzTFw3dNsnaB8/S1t6uGZKboIcOxd60MD5nIjJD
r1ZJywIfVaDRqhSaLvxmJ5QpqhpZWffNulFMt9ERPVjzdSNXCpLS2pc/sOsEUApx+A7hsQu9iRA7
mxmFCKPk+dQrUMcd4ZB2ioxapyljrRvDdP3irbIxzGY/KOvcvnahBFHkjUdFiokGqfrepwIm1usz
b6cDy3tqwrzMnfD7TPxCTzn9z0p7qgS+Ill5tElQFz78Rosqd486L5oJYk2cMD2Sp6Dg+pr3k2sM
PNa5lO7Tjh4VMKAyoD34cSvJ4P2QqMciNGlbi/xtSXqQoBfR5JoKH5CD1VTTNYDsUOWljjMsVxyl
Ct9I/JNxSo5BjhXcZ9lVNZSUhSLpnLYAWdnU9+nEpiPfq1S1EWJfezzLQ4voCVEafHSRPlXBManx
nk/tSWcdbvCuzIc8IdatrQTaZd7TexQl4G5i2Mz81MNuNwHKNDSI/OIrUKL7Se5W06RdDBB6apSv
NKLsRWzvqix7QWVxhMwDzAmyGJKKHBd0g7i51lbCxKAXZ41nRRlfvVBfhqW07SizTLml5f1AvH7i
YO8QjKiYkTOK2Zre5QfpFDRwE6pqqZUq9uognDjUN6WR1JueDaPNy3G05INsvOKGXstSAtujPNh5
uhVlc82gVDc5im5hcY7jIk1CesPHplznUTO4CJFHdHWgHZ7pFgMC+m9mQSCmGAY09ACxmJ2hl2Q7
oSCDUQT3b56QGTplnO4sYzALzR6gv5Fp2Lwgdvwi0/z6579PyPLv7HeYaMlWK8o3T89/Z2T5d7jK
uF5wAc1/uYUT6H8zMjoMVGbBVI3Gbf7kIWVVpOkyxcH/0X3+wYKHkPafZuSfvvRfW3lB9Q4sW+Rp
kwtw82ZNPcwIAj+c/G1ba1TBUHXhKYZ8ERVzAX41bzFESrJQRLWJJ4aKgemnoFkkwFpeFqy+h/JL
Nvp1VREdTdQ7DVwlSJFDPPcb2hkGanNnet37INHQ5VUEvJvoTifE5ETy/F6Rudxzm6EKu1rS4rvO
9Qj+f0LBGvxPMydl3UvwVIqvKbS5mmLe6SkXi3U+AvxcuwIAq1Bb2EXiXvZ5n+g0bmZZf9OY5roc
iksd9iwPQojDOHvAvAzhzcTY6ft3nuHtiqJZTpb4aPj3VPLD4IfPqpy/i5iau9L8jEK6CnoCxpp/
iSbWNGkPyD4cCd/aZn5Vgo4X6mCRh5WsVTvAQVYpaoORCpO1Kra8Cy4sjg7REF6nSRBVysh25SWu
jzDJ4PcNTp63t5VJ/kXTVY52TvbS2o5RvywC0NYTKxTPhr/fCgSPZeYxevtS8kFm/qnNBrJfwFJE
Lq0aGjwGJYRLMUSXWuYkY1MWZFnILdsiO6ow4sYtXe/FHAtblUm6IqJ3Be+3ntp3vx8OMd9muVII
aRPrtYD6SNKt4T36xRytfhiKI02NmnUJCo/3fbz2Zy98WrmN162UpHuU45L8tTRRWF5lyVLK0+VY
1WvLGxyRUpaiW4/6EGx9vzpacXIwQ+mm8mtsL3Xt2j6ktNA3nktgIgu4QBd7vJQp2Ygm646eiFhC
pGerVVdybO1KO7+CMr7/Nmh7Uu02RrDxGNvm9F1mhOs8S7/scLyR6uY5862VxLZjGiHZKgHFAMpp
zCmalvvcaQMSGlZRMykzhOPXKg35WU0JIzb+cAm5u4iUYCFXk7ZnlAKKy92DIETSP+QhQleSUMkp
WdDbRsi+NQZd2+YdO6Th7VTZx3/v+xUPIPA9DY++BSv1/32/ivlV+OP79S/+/HcZfFat0RF4UfKv
xWj5kwkT+CDhJjSFX4CAZJhUElW2QSf6H8Xm/5Ug8GDagCnAdXEpnSEZ/0iC+BZU+sX9+NNX/osK
zkJaTL4Z4w1pd3r54c9tXws7eREZuqjqhmCuGmwplKKvqQ2WxE5i24ufqXBz6Wa2MOkHNXHH8Jws
Wb3xwMvrak6pCpbBTJm2d7SLZ7l39eots9dduvLUp+hcYnvGtPg5GHf2myTNtafRZa6A2pKocvid
drU38yZ67PbxfXufvpiP7XDHO7cVZ+PRd6tVuzNO+PyePcd+rlZMIxtY7vWmcfulsUb+Xs7yn4rw
0JjUWh8BQ3TDOvNsAj6fVEEVyJlv6Mh1tMr0PbytczuXhjtcKSmXngtJt4Ryo/VA6ui8sS+tfYd7
HB0ZK1paLlOPKW3uTe2N/XESS3wz3R0jm4ZEI1aqCXOKi8a+wNq3CLq1JW9HjcqlbbPxaBLBwgmL
DHmQ9irv1hZLfyNW9ZWmVyqnwWCliauY1Gbf85qQg0+wAJV1B+AfBUF3yepSBzh1mPL5NNQ1Fxtu
5hQA4Fe6AyNdrchGgR05zYch62QxrClmEe943gEXka+nWNXbkSlrudt0R308ltM2lRF0HaNeVN1m
MlneOj4ufXJtbuU+8DWM6o4m60g/kF0KTyU/nWDPVWJ4tHqnzFc3kBoKigeUo5mCL9+2/YYcqp48
YnwqnQkU7ScrYImvmFAcXSewIVgZgmw7F/vaWtvqXX/x+423xef3APSNp5HMaNHf2vWywqbVHTT/
gTYaIpcEjOGprig66/NNprjyeAZOoUP5QtrJ1mnvCJ3X+7Kcr0COfO13dGv24xmlNsl5qbvdNUo2
fBR1ZoY5+SP/0odIc9hCo+A03ruurlaUg18TSlKGLWeG3z/bN7Dp9Pw+gzpQX/g5c402rbmMPU5A
VVlQONKT+VQ8+fbKe+RKUXNLeMytZ2s5s4xASIQOnWZqvDY6aMEuVqvMdtMIc8ga4vhYoHnhBXNV
XtuLSj971MBEawIsub1E9rIRHhJkagaR86SR/zUXT3hxRY3RxHkxdvJLAoVxMeknCtQwadbpLoS6
mdwLvC9UDbcYHd7D8oMNq/3Et1ehECEFvj85knQ/aAefjh6WutkqAFlsOQm4SPuiAHi/w0raw2tR
t/STCe+x5vrZfGkyrArDCQpqwbjiLeXGbbgG4a/Evs09Cg9lJMGlvfHsR1lhqbWejcaTfALbOUQ0
g3Y3tnoJM7dCk0qKc5KQ/yjOYXBFdI/bQ14/ZMwbxWd2KSA5jAgXiXpv+eS0s9f5WqmIcwVfRa9d
KTl240dVwgrl9yMd7iLvzqdsNT364Qa3n4gdaxu8y8VNa1waJEmM5dJEV2niv5gJ9xKeVWupwgO+
FiRy5IFPb4HibVKn5ncnIyBnN58ayyUwHI7SPYBPzqgwb855dkOkY6lSHN6EK36UbfkytQ+DduRJ
bxvWW5y6N3ha9YVc3tXjrVZeNBAWOdXnjCqFg8cyjc4DNsGI5cIbUNBFpuxlYwfdJ8K9C2tdlphN
+JAArgKH1mx2Fb3qMPeWxjF91yDvsNUoYWYszAijY+JAxcjLTZasEfxM9nuDEySuyZ7lNvqMdWwh
5cJW9sFyXMwtS4vePHrFRp0OkoUR9NXKCbM+eM2eWtUVikceLjFEwMdhwQIpfzE3xaPJTDuNIaL3
t5G3moonWuKtLd/nSX+VDWikyzgiUG29tnJhLsRyF44Zk3bySDwFjEgPKsHOttoMlAn7JYLwUwe/
uZVvbQO6M9cQc6ESN5+Ll9LuM68qmV/NxTXXqUWKLdOxW/w4cbRTsGWY8buaZ2dqzIPzKKgq3/5w
a/oLr8B8NP8aUPjxbJwJ6T/K80kaZhph02CTmKyQFipd4gP5/l0tsF1whjishA1jF+Srv/+L1V9N
bd/GCdYPAp8CG29jXl3/EEmwWhoeu4q/2Fd2fXPg11wqXJ4GGSYrttFwzRUa8S2pV/HTiEbY8H7b
DsfiGvT03S3//tMYcw7jlxHhG9KYu6BlzP/5+dP0vidVpKz8DV4uaYCM0Vg7pd2KdqQ3GoezKS+4
B4Ca5CrFkKtx7ryyk1kkFkf+PR4sIH12/qxnX4Uy9xiYq5Jbf9fNNnKQE5J0ueFhU0qnvq7KHYfU
JrgNl/mRgw93n9O9obK1xbWwb+kty9unSNs1Er4wcgIa0otprJUaWkEKMgPk4U6d9ppEmgu6JXv3
RLszM10BvqhfJPw4AUVWjAW6fvTbS0nb9b936LVYoYOdFmDTFBL06v9Dh/m2I/tx6P2LP/9dVNB+
50kh12PZf1DXeIC/L97033GFzLHQP6wfZIh+EBW+mVftObc6J5Z+WLzNoX5TA0XDXgfhAVvIPxAV
NPvX3+xfP/ovj3TXVIMWhBay7mhzXmSpAOaF9drO433m16uqTFamjOrKMyJp8PWDcjm7GhIc52Oq
vxddTuYbX4K3NRvvOofpNbN7JmFvLQZqQVRs297Y89rUNhbvK8dPJMAoTexGjbyP1UlxRDXDKyCt
ig+rokKX/X6Xi1MVpo48A+dhuHGBQ6mwHoo2ulfkYN8DqgxSQvGAoCOZh1kjK+KVaOTmvgDhhfV+
A4xx7WXKphPWjRR2l1GWT3lZn3SbUcWuLclNVQKTUG+kuemXY01g/rB6ZQvqYqXo5yhgUa2Oq4Dy
o0pd9g06Z8LacUrA0xTGUU1HABgh4VONvFPfqvehXdyo88ke4lGT4+QLf8LCiLLbqmGvlZR3fWKT
x9F6B3XpPkrbTWaiSHbhV2bwHpi0YlGw+FSIVaDBMLYaylUhNKKAu2H9hMEyElcpUj61CE/ESF2f
oxr3fUw9AIV1mN93piCWC8sELdVyazyDqU/He2AduHctDb9w8DBuNQVTbY4yFCQ0jqqqhEQMSLPr
xF4iQbKIjB6uSLTxodp6aXRRS2utFgzKGPPa2lrhg17OK43SsM45JokEfdUyzbvGr1ZT513z/+Pu
vJYbR7Mt/S5zjxp4M3HmXJAgQSuSovwNQhbeezz9fMiqnFQqdaTpM3cd0VHRWZUS/G/2Xutb+T5t
cxLFo9jR/GblIpnT45u+SB88D0frgcoH+U4LvSHiJWQ/PvOwXNhZyoo675/l0H0eB3UHWvxUSuQK
ZNT+x5npi6ykzVloKMs+HS/b9BiaaDz6naS+VYharZ55VSekxxwf9EI9tSwkzdTfR1O+gqHSzKDG
Q8gV8a2H2kq2gdY/e9G4aPsLb9QPGU1DWRBPvZqelGgySfQbH3+bCn0Q/yCxy69RNT75JKyWhuTo
HmKIsfJ3NfupoTcw9gLfkVJvgchJncN+cfl7wl6pRqiaQuBe6NmT2pgngbZLI/ZPXqacx6iwU+SJ
GavZusTpUfusVnKfFRGRsXyVWBm3+jhCeq1WUqU6chhhnVFngp+cpLheo205BO2495E8CbJ+1khk
l3RQqoFAziM9BQ3do8sGUyjh9Oq26NFKbksENNq2gbDalPorLsf1QE2LrvWGxGBbTSMqJQoaW19+
jBE6NYZ4SEo6UPqVmtIjFs3WjhAZ0WcQ7jn1TYTjuRjDpatiUwT14/nabrDqRYXlfDBG1ojmSuTf
qxO/NVNnWdvT/4xxhCeoRAMRezjNFbNVtpHiD/MmwgSRpxTJKVy6FppcaWNKtwFWrNSCYjRa8xZi
VJbR3+vALFvZTkVcXJot/jpjotvRcRYPeijjRrIoK7ZL0wKR5mVUBPtdruh3hJNuskpdyK2xzPx2
6ZX8f5+oajWxC3KoPEVdFqxMfStYhT17imgkKXQUHDqZBxHjnDe07IFc46j2plPNxP4qodupRsii
aEx60bbIvCs1JIM+tVauC8vWNNAcmUeVspQsy7dd0p2qjHUt209XEh3TSDHAi9vOt4Bch5di4B+m
+9VEooPjzvWNo9fXdx7dUK809xi2Hos4cDwLRQ+UPQeVIGUysaJv3l5XanstltpuupRAhSZEDl9e
8uhFMzw2fectiSUrbw0jZQXQqHFJ4omO9hafIqOoxUa1McplbWLjZBjqQP60vl4cGFR0ccE32WPx
iUIQSgUx4SQhUYmMd/++6weLqroiGpPEUyXac1JxftGUMMCzfiya/fHzP4tm6GyoxrEM/iHz/Ll2
MCBXkLbFIgBM3KT/fLdymDi0k57zH7Lce8nOD0QQwiJWIz/szP/CykH6c2XOgtzU8YxKqMpQrfy+
Fva6NG7qPKOlefKK13F4U2npjuuiYN6En7wd1b8XlM/9//o8l1JiFfZh9f37EafV+bu9QNLJOZKg
FGZAwg6UsfZJzpbwnJEq5ii7mwVbOhDc757NZ1ufaYfx+5r/96N+sNXo4eijbueoMI+zdKv5x9Jc
t5rDtzMTOsySzcJPnbFfi0AkyOkVvrvsSfr08QTevVwfNx1yoIdaPKES8Pa13taUVikhdZcdyA1/
YaVOBEw8X6Oi0Ju/jV//9R2fSp5fHfrDHYfqFOt5GPOM24R09pUpniIau0w1IbHF65YCfbKi9ZSw
2cWkOZ497TK9MMxtjrHAX379JCaB9Zdn8+FJgF9KjKjmbFQ6+/5cYGXWKoT72UF/ifNWzN/6irD5
uZydMu9xzF4gnPaYRgvBQX+F/Y4QF8u7IoslJqFeFLapAenQ+u55fXea001995rKfeUXZHwGKyJL
1BED43rsXxpvw0wjWusxcwqooVC5bzzDDh9Mz9Fvv7lRH8V0H4Yj68NuPYgMNQdKHKyoI2fqVVjs
B8OGnVjTGrzywwU9wGE/Fhu5OyXKbb3CpTSij21LMkQ3WFvo66gqOjhgRUq4hQfz9flNLdGvHqQ1
fejv7pBSmIGbRpyfGy8SEqyIfra7G1fekHsVSs9Dg5fC32R7b9HOFEdx+jkLOTu0ow1CjcVwl6x7
+SSlL9XaQlk8RDSB7LJYFPgfTcgjCF6YSfdifdR4zN7MOMv5HDdX2DqVzG74ILOR0DZp8+riwE63
lYvfKQLBAl9r0T54z+a2d9Sdus334oqsvvv6WlngsAfoRzG2a5eDyZP0vikuTJvML+/KdNfe3RVB
CQsvq/nOaVj1Kf7T6DpU3rJhPoaLGBBw7bToo3twfOh/l/5tKtwN3nNlHVrvpIyPfXK0vvOIqN89
qWlsendOZNcPqtvzLgNVntmYW2DaPBUkcA8XHiOOnACiliF7PYogWER7aFcWXcMWRRFcFtm8TtID
HMd6hRC6zzHXvFYK2h55I3nLynwQgrMQOlpJAhydUB4RSEZbv+oowd7SglY6loQYtaRvBpJPRzVJ
BH8nwvAA0Pr7RXWaH+meG7CwY1uD3qJystc+n5vPen4gZvLrl/3zW/juaB+GAyU2x1IauIVuctRI
Rmfs0i9U/RhFw1KJJBhnKwMzHr58iBjZiuji2p8bqI4CysgsRtewPGN9Tp2/Dy5kjEnhrpRX1FaR
WJvNMg62PjG6+kmonSHdSojnTmlxQf2d+SjMLhhfynb99TX9UOP+MS/8uibtwwBTe0YbKgbX1EhX
8Dtk24scwDkCGGNpE7vzQlsk8kJFrltu/z8P/WHs0P0yEkeTh+c+dORkRotaWSg4JP3FRapv6Th4
U+V6MTx9fdzpnfjqij9+nKRG5TXBoyvDs8PjaG6i68hHfWcH4Tdv5xRx9smhYNIY0BtZU36cdJU6
U0uDQwmeXZh3WXIbEuTw4DWgsjPmq4uEiSWbIBjTZ6XBy/ZwjhviHHMpZD9J3pcUnP1gk3734XxS
BtY1kYikv7MH/ljzkQZcw3YDHczcW0TkddPfWVKTdOsfxX5cOsR6YAuVrr+++xPE8uM9+e3AH+6J
YYaCPwYcuEpsRGKxuZS7+2Sjtzvq7Pqh8FiOoeFelMUFD8RDgumukJ3RvIzDb8bpT96E307lw+hR
5Ii1KiJepuWYUdosPxTVMdi0VjaatK+v+7vL/jB2ALvEE1lCnYCmK/mUmBZEfrh0wqYRwWhWXx9t
kkZ9dZcnANP70Z5A3sB3e3AFamvTpSqtpWeVbMT37GhDYdupwI/dHbLkUN+H2l4L9zF20ue+Pbjt
GzX6KH1I/F3XEfsSw4mk8vTNCX6y5+DeGya+ZgNa0o+403fTkZVXSEsy8A0UyNLASWky4vIWL7sA
6Lx2UNqj4QLnnxMBVVV3hnkMenlWiZcVVDTyKCvhzky+GQv1aQr8MDJookLE2DSbTKmuv980yaub
AFsh3wTW6gv3JtHO2XDysMB6yXOhnisTAM4pM3cKffhSpWtZ3GbXXKSt4X4em2UYbWrIH/qiBAM2
QSjofSG2Rrl4wYZG1ja+TsueVAXgz+xybBPdK8ZqdxYNJ46ZbRVzQUiAZFDIwhW0avGZl1uGAB1L
dGO3JJGSeqFQ6cN1hcG3fUuFF3ojXXqhwSBVznn43RL40+f07p58+EaiFNtgqkOlEASbHBoBozku
amUVk9tVziQMWt+tKT+bkjQJPys8KZwsOFZ+fwxVn2tZ3fV0qKoNwTRAZmdB6c+0ah7Wxyx8cMu1
BoBm3OrDru6d/8aL+f7o05f17sUs4rAOKWr5K79SgKz0y0QD4Q+PRyC6YG1Qa7Oeqvy+BwUeXZv6
ZYTBH+gqk6SbrpirVbBXcAG+Pivps+9Z54YYuEsNBUT972dlCCrpBS0QhEx20vIgmU+8C1P+YSAs
TUprqMKq6xRzNFwneqnfbp0/ew0oThCOo6nk4arTPuXdXRGAeQk4vvwVLyvMWPqhCdwtdmB0VQfH
uqfYNvvmkj+ZPCmJ/jrktDl7d8ha7ylVaBySFncOmbxmq4WP+6J3F72/TzDxKCuPovU3o4A6/d6P
o8D743641ZWpDzDbGAVgdGruEzMjG1H2x7K1a8LXVj2M6Zri34DyUriNdWcIjrV8DcoqbRa1sS/4
PJI1Mzo+ifSWBnV8VqsV9NuYka0bLz2k+8U9DeqQsA0mWH+pKquePoZv/JjleuENvDk9bhlxIDl7
7svX93UyG395fR++6N5n2m8T7quGikTUZqq0J3Krp9h6l8SzGv4/whOU2xHCmY0hPmOeH15cRKJ5
dUamI92Wq1Z1KuXFD2Qc+5GtpI5pPmfG69Be9N5Kip688owlMsnL796Jz58NfneLzKK/M2XfvxOx
kRCnrvFxsu/VwSEM5GKAWF5aygEa8rxD2aLOU3E+abaMzYh8JnTi/9a3OGFg/jmJD+NTOqae27uc
hHbOmxXppkGDkWRBNwiYu003OLy2kXCO3w1Nn0D9oOG+O/CHoSmuhN70tMFfyeK9jm1agdi1M4aj
youaE9XwKl3EOqFGK184dmg4A9+JIeep3wyRP3ZVf34hv27Ah8EgN600EZtpgIaDXNlR6EQPBqJX
pLIii3iYGYg6gnKmasmmI6KwcDRjieJCUtaQTkZ9K2QOE5xZ2uJkSZ5H/lqBWuJqS+GC3CY6MWBJ
SIIRoPuXS3b2o7hRgy1/Oaj2pgh74aoAkZcNlxTM0XKzQ6XTFT/73V4JvtmlfLaXf3/Tf3xO74ah
piVVRxa46XG5QvfbjSvNoLuEWfdapo7Qu/O+nee+nRvXYD6a3mmrneURQtk4wE/K7hQTgPS3CvVf
quZBNKZmi2IX+ciPoJB3J5VZLUoACDKrIiKBYdqIu2gnCOBwKsafhA4QCJFFFRx9/OWjBFKQTEPt
NvdfmDDN6NWjQdWP5jdfxo9Z6I8X491pfVjkpvCZZZLCWT66SMI2tbUWNCcIwKyQSGqcE6eRjSWy
p24OXcCXENRdGdTvhHu1u9FCMh4LpA/Ksnka0FTrYOTWvFOjcvv1CPhZ9fn93fuBX3p39+qkl+IU
0ceqCVcdarA9xF/cSIHlaOlKP6BHwvT4zTGnQeGLWzNpbd+PXK7Rpkk4HdOXaebiVJrwmQc88CoU
2eh26svDls0vc3+D2/Gbg39Sj+KCddauqi5NOpzfD651sqToRUNMqrWBo4d91i+31vBU0wB2V/5l
U4JADuxvjjpNJH9e8q+jfphoWm3UXJX46hW8d0JBI4APrI2C8FhET41SOZp4j32qc0RCoMKDNdzV
WBYfRqh8FauMb07m8/v/62Q+vJo55mhPt2pEmC1CwTn8IfqZsKOTndsvyVoaHxToFcWSxuzXRwYA
9tl9gEkEocXEP/Dx7vtZ1ZaeCMihlG6a8NZXgfmb2nxQPNbxV119Q84LLWN6kL7uVD7rTCLnVJFU
mREz26Wu2+C8NPmyi2+Cfh6zaySqdTlJBaMQ6BIlUiO6SoZkGXlzGS1H4eM3sE6gcFog2wIsuxCJ
2qhR8esJiiTHm+QaJmpPO1/Fxl6QFy19beQiduUOc6U+u9EWpxhu5KdiuDf4OdMDfHndKC1ejivT
ww/qnkg4YZ177cW0QV/MyJmwGGr6FBp7i+cp3JTdsfBBTqHqVYj1KghOCyVjTbGO1vwSroSJVIQs
0NzW1Mckfu702z46FPAauc6hbEj6xNeKqhPRK1uOwAO1dWL4j591zpKQglmZgnmtFhH4JImkBV+4
Yp+JCWTRJxZV5xernJNm1ORLE2QlxkCyJqaPHO0uQTyzKIIdmc+AMpGq0uMnNmbZK+Jt9Iv4aD0I
1x72DRunay9d8s+GIT3Cdr5IghgO0SwgNy6yAYNU0t20MKXOF4O+io5VcxjBN/Fre3rzp6BfNXsx
cG1Pvps4UqzONR7RJjUeAEvMJN8nylDdaOTG5+YDZcv2IHtvGTeUPn8eKMB2tZmV+nYSHwdmlKYT
Z4O5a0mXTg9yXiyCAd35ZKEAe05YkYLfOGg1OC+NuM8RT4Yvkdzy9bXLBvmDhNYUovc8QvKII9RL
MMD3DMEBFFGZtspzrI0LHzhYFj2TjTDHf2ErSr1RBertLkDz/LFCUC2VTsJ6NcVVZ6jXMf3q/NLz
z+mBLjt8OdSfCffQ1pI9SYKtOJOq28F7c0tC6TAvc996rIAlqXUm4arWIkzvOPSAvtNE/9kNTlNc
M8Mn7g3dA0l5ZJzUTXjAMMxHJyJ3sMQs9aA9FRziyQV/DySAS6Y6O5OSfZ3e6f6lJ+P3diLPCdD0
McIRP5izih2jhTnaZXZM/MtywBJ5FMMHlhgb/TDmz90y3BRXnNJMyUp7MpBNCxTNQPe/QeQ8rqo9
9xjGCcVsuM74Cq+7PW9ZsiFJt6I7g+i2gw2uoWKFqta/+aBLV/Jtiu/yzrjLHselvyNsFfXDTHVY
98zchbxkUwPHzjZPzapYdrsTt3xG9pad2S/EZC+hZ+7SGwL6qnNvXcTUDXwc32e/W1XotoXgeewJ
z56VULqokSgLkCM62IKmONNBMaslqxOW+jj+E4u8bkSFWwXmQD8DJyjjqoJ6wDvhrbL+VGiXnbKT
G4xcV11+ErmE2Nw20T2AfiHeEIyXseeGGotgslw3MmqfU6mczXSvF2ervhKFO2oR8DxZ+zllsfN7
zDv3bbuSoysWhEHMl6VtEATnSGyN9sqtLnI0ZaBSbqpm2Xh75EQIyxiKA46ldazs+IEJCvxWu69B
280DZOpa29n4XGM0TCXq5maVDHiHgVEXj2N8I2COaDze6tcqzxD1n4ELtJW41ClseedQO1v5sm5t
3XXG4rpnJDCG+0i4H2YlX7WwVh6JXliEONKluRVeNPkCVUeOECaZ+8VSOFr+JmJ9miGFsv3mUJkn
LTxGkGJMmtbLLsA8fOcZe5/xgWMlNZh8/djoxCjvZCOeV94uHzalzvDaUgbC4eAp7oJd8Ezpr7rx
WRNeBwHFyQohGCCbaNIXv4WMdkrRz5GLS3h7PTi0y7SH0bgYGdi7BWOYW95r0THPlnHjYN4Y1R1y
ZK87lji/oGhryDpONcgXz5nQBls9vKL+pD7J/XNwrsolOjY/2Cc4WYoFbj9XnHuGk6KDJ/JhXCic
Bt+NFKyq+DSIO4MF3HA3oGolVliZaZIDI1tTtsW4hFBYC+c2e1GnoPZmntzJR0MCA/CQFZ6NoN30
NgXKcvq5KkFqd2iRkN7VC2YDApOFcCMypUW7puKDmveF47vHyJ1l6X6q/4X9PI2Oof9CC2UMd/GV
SWoZ6qpLBO8o4xNjqdFbUZcZVwnSXDF3SJrT7s0gm6yxLlBXD8o2bJy72lj52Fue99k2fY08ZRPz
ydxaqJ9m4kv+FKizuh2d0E6utQUQwHvhhPRR4lX5cSNmUyDYc3/SbQqU3gIVlFRvRZmYyoVE+tZl
9RzGcLRn1VV2Tht7VG9L7VwcAhgbMinyLrHUmANe3XzYSeGtNH+Un8QnwcaovRSd4QRx6Fo7pKKO
L/8B252kPxvZXux2+COKN8+94E+Sdmkp85y0W8UJMf6Lx+hRzy7YEsIG3e/nK1N9LJ2a7glk6HTu
4oMadbJ2c5eJLdCPJUE94Att3aOQ5KI9WAiUr8zkwTOBI4EyOuaXvBibZnZ+rDtiWd1wU1czZd46
dUPnMi9ZplmDY/hAU6BtDr3+og0OJr1htLbZQU/uJI+QODFAqElIaAgCBdmzEZTLILY2kM/JYS3g
4oYLUb5W42UiytCowpWgDVuX+dtU1woIysbYaMU1WfJG8JIML6J7Lwf3dXQ0aAx0OAbMZTjgW5GQ
LKSI+dptQ4kw3/CCyhUaKYZEud4I8LpJ3ZOHZyU0iDmEsEhhG/0eYLFdV41oCsJVgTKsQWIWA6Xv
3U2vzBXGzBtKbAhT1WZplZDWF8qwk719x1U8NhtpHRyqc8XxextBYn4abktbN+fJOIs25aFr8NFg
egwXuA5S4jxjBlO4ICSBzi1CxR8wTN2KjUMIhpxtEnVdDLs4u1YvxDk9Y/Kswrjj41jxwtYBSl4M
tDMlffLEXYtwxNj6Uy4Ryb92OtwmqYPLIFr2DIJzP9uWVK2IbN0qm0yyG2sza/EqlSwCbQKWxWzh
5+zINtq9fJtjVSBf7+hioCczhUFmEsMtBQoHDOEZeX5OHJOotWTyFTOoYcTG4tGaAbNMkl1GE19z
pGg5+gvZ8TcMkbq6YnIrnzPzTkdLmSt2My7Mbo3xFhoEClHYrxEJKMN9XewaBl59XzY2RAEgB4xE
0Vt+yoxVyx1k6IqWqXiUrJmwJJC+uEpKCCk3lUZDGimttId9UwhHwsrcZOlVttlTdp8Re9wN8Lid
Qr9Ua8dCdageGXOG9qrql10ORnWlq/OW/d/43GYLVZ130QELSiYv6DrC3oQ6b6xJVYSsXxMhhUkg
27TKd5KcqUzycX9kiKi20YQRK/pRdiU29TiUJlvCAJeAcIbhTugsOtpZWM19bem1Gy9YVGvY8UI7
7UgN4+/+1//8rY5Q/VCGPWf5UAaeX3/4439eZQn/+4/pZ/7v3/nP3//Ij/zzK+3H+vG3PyzSOqgZ
kV6J83qFH1T/lKFNf/P/9T/+Yzq9GvLX//0/8qyqH2l6vrz+rquDHUthwVJVa5LEALh9twubDvbP
L7l4TPglFEZkNoC/6/r/+Pmfun7xL4Rvhqy9Azf+1PVLf4kK8a3TtvGHLZWN9U9YgP6XptOgMPhB
WJOABH6p8wBFQyswSAbXIC5N7tift+X49/P/+yH8F1q5H/jO9+/Jh0v/WK5ISBAg8djVkb83K7kx
3grvUArJPvXLU08+K6lGV6CpIZfDvijbq9So96DJGGQna9SjGCIG8kcKulhcIeQdUl1/ClMN5dsx
LoULtVAPGvSdsZd3Qd9ZDsJQ/HepGFyGirn25IsSpbKf1kzAve6nZyEiK6igCxBrgkYJuatolgXq
jUTKs1JbdxHnN7Aw1fw9oT+oeAhw1w00IEhJqJub4yoa1IVGYPXo+oQnVWhQghUdebtOQM1Ed+Xk
bQuuqz7Z692xB1NvmtTh2WBVrOnhSJEZhFtIW0S1ejEOuIT6iwyQbpIQsVreiwxi+rD0YmtJwgRt
/XAumNGCFKnZmIdzs6WLg7SMQq2VelAR/ENi3Ou5udGzaC7jxW9VY+F1OBHRZVCRnbV5P5djwkRo
CsT9bVa4Mz/MFjWi65JGcdUQGBIz8rwqUPmG4rUWw70mQ7jWZRaBLnBAWSKPw6ALQAIUBk9Sdrei
SBIn6BBZ0uzGtDZpMhKrHU7WypxysnRDj2dsb6u4PSRaAmoBxr/57FPcVgLtpibbRBu3cpNBdxrn
BaVStSfqooZa1NlRfg5c4TKRuw2WhXlvIjbIOlI06r8rS/+WIwh1L+CofOiExKmYcagAfaHsNbXJ
Gfd+BPnk538qe6fgIaLlkOr+sPG8y/Q0jL8kYoDg7XHcqWL7bgTR/sL2M9F7NZ2sO7QYv0YQnEGS
MeFl+db+Tpv+F0YQcCp/zDS/Xbrxof6nREolpmUbroa0ZqVSLoz0cqieA5rLKAWWfkI2Yk0gjdDI
qzAJ1nrSrSIJP2Wi7YRWXsKyWaCZ3kaAvuqquWuoRQieShJYFkKM1hJr0QZtfWVWJuASNqVg8RQk
/gaGHyye8dDbPu3+WRiSfylCgpa3XZ+yyWNNQSZjHaFGmERxNSguxZvrWcUG65RgAY+Lc0nEkERN
FnsTtl8gbqj28cAl4VOp3xjKRk8uMxY9XQl+RDlobHLSlFU4OE0zAzZSY/ZUpYUaoHs/WmFH1Aux
vMqdh9dUUcRZT5pFm7eO4YFaG6jraLHdYeXzqbOUNaqtMHsO0+RJ97HBVINY7xUds/Louhu/yo5U
tAEd1ldRZb2lWQ7q2rLWJjV/S/KOgholy97r6GEfq4E83xy3uVFTs7LEjUfFqRPKRaf0QJckW2ZN
qGSGdG8Um86vxju0WU7h6idfB3w3WvVWA2pUmWj3hXqVVKWddPkNxqyzHOkw8sgBYXkZd2jNCLvP
XXklEMyWpL22zxvIR6IVAHCqnVBwoIlgH8BBo75QE82XUunvolrYZoqKAqkBFJJDjglTJ5UqbxsD
pFPLYRjmcZCVj3htZoaZE05SUzkQjdWYhQSgxeX9kHnpqkuyjVwjrAJJp/VsKHJI5xnLMlmv8TYJ
4datoqupt1NG2LZZcMWJ6VNiqVeDUIBO9+9GT0rXNbv7whMOxqBTCupmBVaVxUCrI0raPb6gwml1
bxdJ4V4PiVmN+vKmjEEguu1JZQTVAIPxaFSvdXofA3Iq4eJqKatmV6omX2gNsK0ibtA/A8XHXgIe
vBNvAZFFl5CuqEKG1Cqakbcp1uOVLhaHWPHt3sOgmRlyB3qf2S2ippH4L2KiEXHX25JZ3JKk7GOB
k6iNSclRr4ECGySoaH6IBcSbu2NTrVVqRVguTAf04FOgjRWYyZwdfYWhyeq3sRecCzV3OmvS8zZs
HDCz1UpHvziTN6oY5Qvdaled3FwOYY/hOEapACnvTYNdb/Y56Y4harYoJcnIQ5nQjvo8twC0AkPr
C+kJGswj092Vkau3kdysSLSe+aN5CrJklft3qQayEoCLHqn7iI1UmFyIRngWJGCMFd/OCNoTWl+C
SXUqBKVECTR3+CKJ0QO2VhIpmCx6kURsLD4YWfxEnEd5PZtOhU7WTKNvTijuzJe8+SBJbHoGPqCM
VIpG2WmRQh2XVXAMV7jngQdeDtuyHtl29i61wkB66dN0nCkViS9GbULXEMetG3aPQh2GTqrgpE31
azMl5mpUb0yL5hxd06Pkwphu5beBZF2RbUjWy/NGPzfUIbTmbWATm/j4wBN1ZbakggWEwsaGtPPb
Etnlg8aevRnGta9Lh6qgh8AiAQnVba+4dl7wTKg3yV4xODwX1rVMO/+WMyxzGTQYY4pAMQCeT8Ke
r2ZYlsi/z7Cf/PyvNTqGHIicUL2YGbHF/PLewvpS4VQbEqv0CfbOQvznGn1y3OCgmYTBSDAheP2a
YbW/FGL/CNu2ROw1LNL/lTW6on2cYT+e+odelxeVKhll+bhqGvexz73nNKYYRVg2VAm4dhCiH01f
uOCTAXqhd7jb6vzRSsV+PUjKmxuUtzVevlktv7GKWVq0kWEjrX1MY1mUX0tJIs3igloZFMlZXjtV
ZkDGSm+8ZrQVy1rCfKZkywRI/XkUgV2Elo5hYlgHE6FAF3aaK+0lIHuV7D64xM41I20R18DSarSn
pi5qvgjCUUvrxGh+BEZdz4USXm9GL8kbnipo7TJKlrCXSFERrrqsfQbiSHGAGocJf0WDRZX320Du
fSoxeG2pNIT6TiHsUKSiowC9ql2sxr7SHbQQC+hIOttC7P0Azuq4qHImc3ob1XjR8f1VZbNWm2Ry
shmLsZadQMwo45uOHoPmUo/VlD0SP+KluWgJ/HChgfE+2pqi7SM9mustJv6IFHJ3WGWehn7HgktT
2j6B5nUBb0FLk1nrVs6oGGvDm7TpoEq4fUqgcL9JNNODfWzSenOBz7hnPSd0cJxzkSBOrgL4hCVG
5iRSGU5hPjSerRRLslcW5WSmQ93J9I4ExUhgqhAE4YUEFNazfqDzmghbwhpgoN8ZBtHAZBZaKILV
ajynZrxqheCiQ4zj1sZcbAgicYttHsJAVVmMeUWKTogEP2XfJvWq6JBKB+T1tdVdo9L+sqQJYrRV
teKiaoxtkmiXOumBCmUnMdVCW6uru9yK9yEwELWknNemO7XuWDV0a7UbkSWJ5WvSgv9q5iFDcds+
W4WAN0fHnqzvSupjQhatBWZbPcWWWbYXXnUzkNrrqf5lNYzdKrSuzHRY8SZcg/s95oNEPbmdZ128
iLt01XZUjirr5Fb+ocowHaQ9LbWmYIkmjNWuJcKoKvTW8XoT2SU0BF9hMgwhdp5ryd0G0rZOCMIL
nj0dT0UL8rV/rkVtqYY4XMDIyVU7U+k0yyZ66iHcI5F4aVHN66R7dSmPW6VWjCClYRmblGffrfHG
DjO5ynaEOgOITqn8nFnSXIx0h616yc58bqWgoetuhnVuZrIh9AjpidxmJrS8SMMd0bSwSEm7jPG5
Jk8VVuEEfirrhgJ0fMoiosqwh1/oWm9HLj4JQNFELov1RhtBNsG/lMVzpTCZZTdJIc1ri1JgsepC
AHdZelQmfDwIm0SUZmIS7dAHBguJgLauLwHSG1grwvE6mdjw6q4vjEsP52xdJ+QpbDR1sAP6wTLI
qqD1WSETXWSoPN1pT6nynos4v4Ya50wmPVgGVelCH+8JqdzoQnz2In8XSkTmpt0spixgafWTOpgg
XlyIM0mcvAp0BwpR2ycGKU/RaFUQjE3IIfmNRH4Bwu2mW0hjvSNTKJoXQKvpHpHe14XiKRuBT+dt
cmXJpzoSLjo1O5RhtRZEWryZsC6j5tKawrOrfsWtI29RcTTZqGYG8lvIvjs1ZD+RxvWykuKTEegT
Nq7agq8r7MQC3iWpwurfdyZmr6pRmSLZRJTZmH0Hn2fW/n0m/uTnf+11p02pDPlZNzUiKn7NxOx1
Ee3yb5R/Nq0IIX7OxOTv6hYbWsJOfuSqvZuJVfyvhKoQxPbzP/0Le90/BYJcOGE4xLOwDAGtwU74
nbQHKEQhd7UXrize4rL05iCMNKG+CtRvRTV/SmJ/PxQ34v2hzDhXGJs5lBp1yzpxJb7YPofEeQL+
NI2yC6Z/nPeyqM/U/DtxzZ+ikt+e8A8p1rsL9SENSWEkBKspHTZ1u7mp5zuVMIqaSrdJGBWftI9z
zqfMptRPUfdN9Rrhyp9FhffvmPzhVse14GbKdP2W4t/UZrGXVMhSEU51H2SoEZ50KZspCQW3HI4O
pWzdH+0sD5+CKkBAgmoCEvyUjmpYwjJkGrHi7OAJ7aon3CPrn0gpb+hetTHrcvUxGqIzyFaw5fke
OLEtFiyrjMTzZ1Kf3FCJBRxXZwfKPhBBWHZVEKkiAlC1dmupt55izoJE47jE2EQaDSBdZDGiXXUa
W2a4F5hL59YovWjU1sqqemxSdCKW63jlQvNyFAzFTI78S7OjHTTUiCOKeQ8DPhQXjRneJK1uW5G5
qjztUVVEWzCqZU/XKYQO5pGtm/psxAui5ft6UyFIqYthYzYQOdKSzij9pkGZN+NuDLqzT1dY07S1
i/GhS0E7x71+DBXo6SaTXlsXa9DQm4LpyqcIopSnGIQnVDs2jLSTEAyXJSmazbwY3aUiD0hyavq2
+hXvJ8Et1bYHaMe291aXXXpL1plhdCIs3GZT5qzg+k+16u9GqznlJdbSYdg2lXYSdbh4CtKFngI0
IbZA0CzaEhXLRgC09v/h7ryWJKfaKPsq8wIi5I90m0bpTWVm2RtFWXnv9fSz9DMddBcMBLcENEFA
V6dT6nxm770ss9knDSl1oG/zvNz6hoewoF7k7VkijhSHQJyxbAGdWzTtlbX9Vqj91W6bY5TU7+VQ
nVQWWS3oXao59CwIL0DyloPxEI0mBXKzTH3/VOfdhp4U6QYqTEIaK5cgWDLphda/FeB+B7C/mols
dMIAi3w5kv6v6HSeFqDgWKuJ2LUQCivQEzD6kAKnqinFGLseC9RwDXLYZfeJfnLkhPZeSqDEBSiw
AmV3JJNDLm8mJIULwlhmH6OC48sntnEFdy9SELqGzzXW05gKNQaF3DBsV+ENdphqACVHDJ853h2d
xPYId1fUWM6QwreuBEot9A6Sv3dNfddkY7YRUWKvTKvuLhXd0IQu8JPP/8EXMuSlQ7+MMq6XXHak
piVDV1bKWVFqXPBMUzTC3uXUQzgrPXF7wkruVfVHbzOkm56zg+PJSQuTwGHBMk9vdl0hk/iDocNE
/V1Z5Z3r1gsl1THBFF85FuLBbh9kzbqoiTWvSCyzK4naEZxyP/D89LmuDI8iyI9CGgm0YXMoKwsJ
hZJun6USiJQdgZ+TH6Wuegu6bl4WjQti6V5y95WCh8DwQSL1yqFnAZewSQa0Nxe1fHRN4+pPqa5G
CMlBJRAOrPqcVKCDkBsqZwwHnUfoRqQq1B0ifx0Sbht2fEzKB3+iOJfwcAsUPggHoPu5i7CwyNZ7
1LvmtfA6gv5NR6VxAEu4iWP2jG21EpG1yfXwBabilij5VVPJVwAaxBj28IuNeWj369FsFkVAXG4a
cZmStVdSNuXsDJX8USvA18KY0IbhlFTmR+lLL7rx6YnGGbRz0vs7g01AEo+XsgNSVK5iOyOC7uox
jBPs4CsWEIP9Uik2ejTgdQbp537w9lOb/f8WTD/D4af78s/rpG9nu/rt3CJUUyutkZNDZfrZkTPc
V8AZ+2hpMnCavAmVdfv7R5wa/794SA5m8Kg6fNXvVo7eILxesjmsPHfbqXRkhksMig+AIl9GEkjE
0VwSIkz89Ec2pDJZOBFiJesfDs2/LA7EH0/j2xh88AchpCkGRgIA1g2zynN6NQG3+Xul+Mta9ed3
+C8eBwKPSQ4ZSyzbtKa346ez2Qv9zBeSSbqBm52H+K2Xb6VVsxj/PVfl//s40yf17ZP85XH0Xx/H
tULbLgwrWKcqnnYWVXAXZl4Odit/7Mv4pheU5v8gPf+n18Ye9ufXpkh94MuJCNZ9aXOAyNQ7KShG
vp3tPzyS+hcFxk8vD8Dvrw9VmYmXNSUvz+oYJTdbSTxEAgfQSSM+GzVBl517+9nuKfKMftMlJ4n7
nqfsEvUWB5s+Y8IbVQfg2wEptGFw/vuL+q/ffGZLjLogCWvf3oiSAiMg6i9YR80r559AKGID9+mk
/qGv2UWYpuTk0T+4EaaX/OdP/I8H/fZFaopI9y2Gs2sP6WFOOunQffz9y/rLRxDUz9Or0pTv6GFZ
JcKQZXKw1gguitL7vkn+w2lANPgE8KjECRok9f1ve/d3E032/b/2UX/x8z8mmkgLbDH5ebhw/pAb
TIICJpWIDqYtJR/OjwbK+E1M+vHpWRAl+D9k9U/8Lv4UbjUqvjxgY/8yRvC7WeD7c/52Png63Juo
aPS1ro1I+kTroNYK5uWUkjVMRtSK2JHuRtDgShHDIoNPEqn2xq9ljK4ByuXKqeRnT0fug449NBPE
/ySplQ9qrWJ4E351Ma3CXSouSXTNfT5AjFQQbpcMwYoY+BWCVHdC7Rqm47us0QnnLxi+hXsfInQJ
x75GJxwSg2WBmJcJGbMG0ynrrdwp03hpHZXN3LdgzZMq0BevVRffR3aMPtZUrgOpcEnsbyoITQZC
/HjcU5FZYNnlhpuMiejYayRK5RgwIlEr9ljsTAI5C8JehfakJsrFDhNGMvK8GmqiE3UmQUPLhtQ+
dEN1TN1Pl15DSS1KcmL57Mxb5P64sbqEEIDkRY3SG7dtPHPupRcDMAd7Jwfoo5io+UqyqLNwHhP+
YaYm61GqL9eXfHQKNkYrrdt3/BchKCeJcjTIhQ6YOBvIfuYF1K0qCG9JF81F2qz0Ir/WaTgbSvNR
SqyFWRmPUmzvhqzcVLogDxAybSxeUFScKioiK0g+8rJkxsau0dP1Y50ZiK0T4c5V7dEgD1vDgBy0
973vHV0EXYrd0BExymyD6Fr1wAHlXu7Iyu18UF+p4+lINewiWyr1sNFGiBOJm25lnYpUzTz0xlm4
9LhZE5k1C4TpVKM2lyI0taX7zBIMMo7WkM1oRMyu3IbM3lR9CYX75lXdTK8JDLeKF9lD7q64G6tP
r0kMj0ngJnBtcdA8UFAAzd2y/iyC/m5Q8nWDnC+HGOGNOyk0ZvHUT3oVStv8KvRYoKFliCos9y2C
W9246jIN0Qw3PppKfT9k0+jdW6QCXwJI5dG+aXHozcsSnzbg3cTPEFDa21aRt0qV8qt5M4ifzJP+
RQJnGpIo3xA+L6cMq51Ilw5+16xSTAJ6Zi76Hv+BuAYAI6JhKxtgMgnBqtV5EvB9oWxtUvpMiT+W
sQ9ICHzobvip4pyKYwhBjAYr2x1miHGonMd1qZHhycLAZhZZsW0jJigy4k3gv6eYL2r7ygJiVybY
1VFC+gF9OssFFuwJ6Zp9OlGs2VrULTQw7xZrW9aFDMYVJzY0/iy1Z/pJnonbG/dJEOyl5EkLrX2p
BCu1KHeM+7ZJeJCRxwi5XOhjPreVfqWQE29b477QI9SIyWLCSgfiTRbuyVXqo2LypzK3cFODrpwr
2DhafJQhXYiF4MXj8za95xRNYl6+cHVtIDVt9Ww6A1kglKNLF30SKT434zklYpg0m3Ldi/EcA8NC
bfDcjqzIRUgGNVDVc6zQ5IzbGAR0zlVlt/TSMKuZITKaDTNQXLq/Sjs4Hp0CtErTCoXApeKS94Uz
Mowcm5ZytQfq1WgIqydAm1XxG6ueYOz2LpPD+5IbNn21Tu0f49jv3X1tNxtfPOrqZ+6VsxTTQ1QV
6dzX2xUxtkdahu2gsmolI1v0Bwk9lxoRJ6/yAXXkk1kkkMs+U1WzN5Zh6L/qCfpACe6cYTzLPs9K
qfoLPGQnoo20O/slzSW4aVOH1IybJpE2WWiswZyjEbOQetbbOOa7apv+e8Souy5UfALEoQEK6GUJ
GQhXe5S+qzUQFjs0XjIFmSRAKgoC7BcunysLCrNtH72G1baq/bdBGwonlC0z4SSSb5LX/F2VoP+F
suj7z/+YtorftKkWoBL7XSJERfD/igWmraQkGAxNceTDJfoZ9qn/xlyA+s1SiDA0fikW9N90cl1U
jPzoE3VF/1d7T4RMfy5If3rqzJp/rdHz2u5yBjshugM4ySH6gAaGWU1L3qWSTrw4qHnWeO2Qniu4
RYWbkWwuNn7srUZbIfwreJlSMkX0zBgI00cy6zOTg/3dmmiauFbEEFwQezNlaLe22j2TL76IE/85
S2EQJbAEVV/ltmuDwHkdsjdAjRd7xP0RbXIN0XBMhCwzBRDQlfFhG92itntGJwajMuOYGJ+pN857
7n2hXMtE505Z85g/qltZhksTn1wnkN6Rj2tYt7x5lWwB/GAghCOnusB6ovrDoxc/RjE7GKoODQ6F
WXqg5roPuX0JyMwgxWApukqemTge6wmRluM0sRelUTo5Outq8jYX5rbJ1WUY+E4tvH0slWsFh50E
3UZEzS5lOeeriDSSg0ZgvTGgrEAUPjCFcHH2Be3XlJeqIIii2jD6Fy+THWXSiOvIqxh4GUzQvKhg
Jn1UEuVOyK7T0XCXHkaPPjw0HrgGAva0gmO2sNiokKRFlyzGcuDwVQ56QEspY23Pk2MRfdgju1BS
RxRYp621q6OODFdGa3Z79UP9sRfaitn4W4Xqw7Etw8mHA06cPJjrAJWJ0AeuGhw9sz6BxfT5bLyn
XkeSUbBYhPO4sIr00aS4FDYu8izc+X6JuRpBPPsyG+mHIIRATaVlUIe4t9qtAYSzwUsO2ADEyLBK
Q/fQhBHL0ye7u7dRlORWtvIxE+VDwAxsFzXq62Q8KwjV1eyeI1HRuEQ5pZSAS693Bi7iJq2wTi5d
0XnXuOACUVp9VvjdUi7Suw6Gp2rfl8lTW3ROUJLT3Bcbe0DbTkog232Il8TMAiFSKTtHef6/G8Z/
VBNiEdUwqSllsEBEsv/9vdH8nqdKN/L95390UPJvKLOnSBQc8CYpQjQqfzRSqgqpzZZ/11/TYv3o
o0xEl3TsFgpyelxmUX9IQszfCJKDa6T/2F/9K0kICpJfe3WeOTJwBcsvqfGGPK3Yfp6UpK0VMzOv
THgH5mLEc4w+BIMcEcMTX8tWvRM8+1dNOowRfijFPcDIwxRoSmvDt49ZrK6TsEKOVy55oKOk1ldr
tM4aoqhGz+5kMl5QCaJZTNBtFDUm4cQ9+RX+PjsnGbpG8NbF5aKz5KXWDqs8BNVWpbcBR6MEsaWf
5NyWhM1qiN9DLHKpoh8SdrxsWImMJ1slDAyn4Y45SrHD944UbbKi85j8RilalvhADIm9Tulx54az
QYxTQOUatQ9JYC/84Nija2ixHMVWsmAh86CM4bHsMA0p3VYgjpGkdKcWTQdNqXci1HpBoM/NGvJ5
E+QbPZGRZurWiyBXr5Kix6aGVIMaw957dnbpPXNXxp4jafRiCm+n6wMUInAvsfplilUjKW5SXMw6
CEEo5meBLp61UV3RlXgzK1EfWsPbB8GIQ626twN7S5kZQW64N3tq2PBguwGFfuz5a0VCAZO1KalO
Gm6pZkYy+nLM39qyhtmrIhsZ303m/LWSEP2NI8dQsA1Po3mSrcPxDd2BC8Dv5FY2XJhj7V2tkvWU
l0hnHydeZPqHUmIpDhz0EHGvShvaFpzKYanO5KaFm3Q0JQKyVXnZEw2Ljj02klUh74yMcnWQF3pr
XXQQsWltrozgSy10bovygKZx2NpZ5XgGVJ0U6obhf4QtxseuzzYuDGHMu8WDS7PTJrzHkpTAStYZ
cSesMWP2HFghq+SoZ2BruPt6Mv7tKTq2hWGKM9fWGRXTunFNt+mL0l0hex4ZJ10rhRxwd5IIYLBK
VEQjVbyjB5rL9qS/RzBnpgtTDUDehOEzKkGGwQUPn4MZlDgl63WdQwyo4xUSobmhPVputI/8z7zA
WyVeiQgD1AmgM+W0iOtdIY0vAqOioWRb1EWnKujvJUW6pEpwTBjQzf1KWnmRvuz7bu9Z3hfi/PWQ
RSzLcqLECioMV5oZWbIfPGklsaox8UKKmp6aYuauS4sGJUiz8YTnGKO5b7KWukO1t7rfr9OkOiTE
Sc9SK9+zMycSCyGFTxPLXq93dfZ1ZBR1w41JEMDRHaKHuzwlVm+UwSaDEHyo5Md4lJ1Rrj4a0Exx
T2Z7jikRj5SnIluKLXcn4JuW3eQ8d2XG4km988yqWMpDQ2eBgijJ9G1KEyNP5vMQWzu5ZUAY97bk
kWyooiILQZG8+CpbwQTj/ZjekrzmPa8Rh1rGMY+n71VuIEy7uAk9VTV9c998JXhUJruwpiylcUKh
I5XRw30fwEeNrn1vX0bkuGr3bmfywhfFAiLhkmHNIRSPioelK7/o+XCU6maRwDXOZfM5tFB50EWS
ntWOry3Iqozvec0FECAJ9VpctUKa/XSEnH+fjv48jWdw9uc78S9nyLep6ShYUiZ+bqwbQo1GI9p0
UGID7OklkmurRqfuNS+2lWBi56UmwzIc0dKO9OYqfHF/1hbDvIwNgrYMc6EJDQB8A1UiWsXseKfp
UKbLm9R/ICPfkTU85kPaXPPKPRZSfjfm/U3Sy4m8vuowyzZ9sbZNj4gEU8xkQVip7y9qMzvpXoNH
Mrsre2Plo9e2pWyfJ96LmZuO3kN3wZ/vGv4mGrEhF+NesSGL9dGdlXtOLuxjOJJKPJ66UH9rug81
cAFQZKuSu2uKdZgDlCFWRHYwQSPeQ8uSbjLex/B5I66jENCvYlazVmazmH00YbtMemvXjfLS8HtM
xZDg63sbJHiE2EkKMpRFg8MSbhPzfdJ7dZdW6VIoJfrvdIv4n+EVOEmrK5iBVdzA4CstXVIVSAQ8
ha24FB1dqi341p00179l6SCQ5MFvqlsQ1TLpSWz9jIG9GxL4SayHoTvfBN1r4F01gMKN9j6O7Z1N
Hp+MSzjy1mTl+zGb0FqcQujFjacc3FGcDbNbWFl9KguihSpK+sQwGSkCchb5JUMdYuwzpMiRcoqA
PTN22I+wwwwF1cHkyG6qdTjwja/1Uy2Vm4G+QG9GJxLlUvPtG637xTChTSmPKaLzPICw0lyosJda
hhjdmvAdIPIGDNPNF6vaJxNzUqPApeuzRcEa14w2qMW3KZ111JnHgayUVCkdhTGAlp1H5F9dCYgl
FtmjjwHP6Qbb0XIIGZ2F9zoT9OTyWpfGZda1q8YmYMMoj0IJDq2lwcwr14VOiAXPevA8An6LhVbV
q0KUoAVhShuoNxTxXGKcCrNeQCgot5X6MmrSfRHkyxpSiCeX+7xOnAL2iV47icdYLoEKzRZo1w+M
o0py+co82JcSXY1pLRm0cf8sNp3MRkRS7zS93QymSdikmAvrQxTydsy4WzEEJCZ5VUrKXgLB13r9
umvVe2nEgOV6NJQGvFCOEIMifTiUafVGvMPZVWWYC+GDgBxlmslcS3CWFuUxjlSHr/hMb719rUvP
MS2fx2S5cZWVLCM1Zd0bdNFGHqOPTi8A2hVcrh9GSsSBxlRVToc9hmMV88mwGPwIOUFx7qKeJFz/
mOTeB9ueg57T6Cberta9OWteU3vNRjSEjHHgnzA9tDM8DDCqvZmU8mZWMf2jTjFk7CuJVX/+Eebi
ZMuMjNH9abr/1MjGV8ng0hpawlSYG+fKQjOIDlBgmYYG6HOyM0ICAlIZdUZWoHR376MKe35tT7IY
LPLWm17G6wy3Pz6IbVoq89SrUaqPW4YKh7oiH1DqiIdQLklMh0X15JgxvRe5IxMm1Wt7i+t2RA+g
QV3TNnlJFddDAYy0lRQ3HxHoEruqqpnlms+BEuKwM45S/lGg6JGMKRIlVyYwNpncyc4S77mZ4b/n
3ijOEonsY9ovuXz2tdvfNM1DfDNsXSNeKrJ1l0keeFrjq4jS6bYCGpt4zOJkKHzfhI6UU3P09tOW
P81MQIJkKhXL3ZuI8VdXasFw23gORMeAOOE1hhviXD3MRwUZGEJalFW91NWraIbdtE228RUhmX1q
s4aj146TeO4LjcwONdoJK8OgTJpLYcIFD/JrqKakYkvB5b/btzE/Qj6IrsMAWKDrGjvsv59p0WN9
c8t9//k/ZlqoAGSgV9wcibKcLHE/ZlrWb+pEh7PJ/eS/T6uxH32bBjwWMjcGPhmBIV3aH30bXC5B
GyjLKiFXiAvMf9O3GX/q276/8m/7L9nAta42argOcww7qeSSOQNoh0tIqNx6WMukTKCqm38uxMJP
fcJD4IhKWvpSTpNRH8O/jdGG7IWkMNeZtUR7RFgMymFNvy9qkLII280amRaEixZ+Za2dTJ/DcK74
N6k6F1MObr02+9bp/VPfpPgIyjm1cRec29r6kqxiLU2BpK63UKT46OcjW5SXon72tKPUSJd8Z96o
1ntv5r/ZIACM+XtWE2S0JJI9xMiiFNzxZgM7OYXxlLtt/GqZSeoqolq24D9F+QAI8xqE4Bi6radB
1aqQ+fhHwfB4DA+K+xSk90Oz7M1nBdBTLEiPKTdd9ZwPC4PivnvyTZJKgHQJ2b/rFf0xTcUlN+/I
DVyw+CT0qCU9PTpI2bgT/Vuf6niiLinKK29l1QffSpbYhBzbNBdFG2yqtF/VRXLSkt2Ye8sxVtZN
yGis3Kc2tWWApFi8QR9nKTYOy6ze9t2iE2vJlDdamc0N6RzHW4O5mx5BMtvmvgMpfSBSIZKgf5Fs
MI4vdjSNCeu5S3Uuafd+azqRurPMYZ4grOrauyQ4a8MmkRxhLvLhpL7zUOgLyy9ygvjXsSNyb0ED
r2ErzOdq5Mj5LXyov0pz17BzW2h3Vg0AwSZfiPtbIM0KWt8l2Ryy8iUorQ0znNfD3LausDdl61RI
TivtR0IbTHY57fQm0/Jc5YnOgdoIFTsbG0T7WJQf07vxExkEkLMin1F3cLbJ8EzcdMNNXYe6ED8X
6Vnt8UBDXV1Y8UpUKwmcrLnsm7vKBLmwkFxHYN56H0ugtuDDCXiYsbEioHwEIyRwsM16xmQH99Vv
18w4sTFb8dJv5vaaz0I9dPm89DCmobvjfZ7lT2yVWkahzBUVTuVFoTsRe6lyq6DQNmbDhY2lWfDe
zwiYrob1iMeNoF1MD9ah7h2MnjyvVqzsahUA2R0AHrFL5DEW/DaSq7BckUvC60PNZxWOcm2SHe4A
foj/7/PB0hYCDSdqy9HFvIwYOCwUjdfLbnWR9w7/rOHetQtBJs19UZKwz26Da2gRqWvYrmzNxmap
4TslJt5c9+8YaSpKIcBSuUWF4DlKehOinsnuk1w4NPTzdKLOI8Hp+FCmsznutqobrmouKwRmMltT
g16IJz6qx5x4oaZyl5Jy1YtuPqb3LZ/gwARSGg18L5qD2ZPfJ6WOrm4km3SVc/CYd7P2mYVSX8MB
9pVZBsVVChamDw+YwK2sZR9+UroV9Z7kIHk0bjVJKBfytPJ59OV+ykSL6Oe22aT5i0mIB9L+nl4s
swMHej3atEyme6GBlfyzq73krAylGaPe3P3oyp2qrmXzDk8dwbUdOtg3rbkLlFcjfBu696Z7T9K1
0twGe9G6a5msZHM/QPCtTq70ND779kVJXoP2A+I1S+AxONI85OHSB/z1rod3zGBLXlloPVThvMrR
C+YzOFthN7cnVNfZy3lxER7E5lPnptkCrkusYFkiKeibeNMjN+14c4dLiMw0Otjc7qR3kxp09OtZ
Kfa5e8GjKN2GbCsREyATpdIsM7w19Xu+J62smu7Q+dIa3tiNI6c9+CqOwWcuaOPWkIi7LwUJz1vL
nkuOyt5U7Hm5/G4bqSFLcp4FX0z+DKDMUOvfagkp0jx7438kGvdqzL+8O4pjHZv+PdQXcDIULBI3
npPd3Nz8mvnQyxwsS6sC8nCrvOBiIeKZLinDtNzyHQruqEtW/+WShDxwWiZmtKpCRfJPazaDZdWv
Jcmffv5HSWJhFFSocwzCAQgC+bUkMSg7VDRXOBB/9zv8qEn038gNYbArhMwXEof/zzWJTRmDekjX
5cmwKP5NTcI899sEw2Zy9vNLnyYcPykKsb+7kcdRtS4S/W0y4WbWnOLdJ+DGS1jWsMdtuD3iw8em
fjRCfZYDvsylu5RJg1mSDv/QFY4/AWYIwZvDj0+N85Buordq2HDb1vI7joA4P/Tgqw1xcq1HhUDo
BpELDMRTZM27HsFKUyCwWRtuSngshAgynKIV4Xe6tdQjhqIL1tFcunMx1xf6wuQvZqCzZM6xPru9
qZ/6J3LpGcm5/IUWYg5je4F0ZtVtg3gXIOoxCA8scJYx19qhBsVNQVQpUX8dRJlTfJWydRchkaaQ
X1beRmnPcreuyxXgbHXYNkv3YJG7Ngu+IDk6HUFl85LbFHrtCzcnpXMKu5j1d9VzNpVpTjCvG6DM
5HXBn6BTI2kOqPm7fh3e86/Q4jDGU8Qsd65HR154cUiJHc4RTRzVbp1EC9W7yrDQ38hYrMjcJRMr
wm0yAxzMM85ehs/yKr3V1+Gg3tu79qQtaNz3UTIjetSbtTf5ob7FH9JT8zo8lBtzq38FF26+oIiN
J1rskqME4/wdSVDco/wbUn5rIIRhIdgk8P/xor8ZeKRnycrceCt9oa2KZt6/xRgwQwco+CZ+N/Z4
EaFm0Qrbj0jb58Uqm/t8NBQygX3o5/SQLTwlfx7rTvjVOe4MVfqmO9Xl3N0RCUYm04ncsqf8GHE7
ZeJbYUFfNPUs5gVvxGpwxCrbSCvayDln+1zfa8ucI0kh1K9ifs+4+GZ+ePfewbu3j+VbcK9Ls5y5
g74gA1i6aM150B9dsZ+slOsA+AHgbUjmC3fT7oJP82ye65151s/GMX3Ld9rRJERo1kgrI90yJqDC
jd/MD2rljcog7mxtJHJGORxLxyIRQn5298pxJLxMPanlSaqd4WP4KCLHD9eYT/tibm/V8tYQbWg4
zORHCY/rouf85hoCJ1s5rbot1YI4QcywM+3L+LK/rLy7oHYrJdpOaq2Pmt3waw6xpZtJ5gxkeXPL
3qo3BoOkBMYEj4oI1M+njb2kPdSIscDLn3qWJf1TZO5FeBht4pF9p7M/kItBV9WlVx80uhntta/6
wR6W/bJgkuYSV+NHG2U8qcUNomj+2uD9ZGb63L+mk2WUODKeU3oZH9wn96l87aqNQaSHwvfI0G5j
c7GkbVOs7BpnEBwqRmZLQ5o+UT4oo2MvO4vvpXN+KA/pnb5z32h4+nvSGVBu4ZPMyfcmIw9C5+Lr
A0fCLOEXUN5DvNHv+Oc+3g9b/S7es8a6U55IhgA4TO6kVm7CdjZ6HmGw4lAKLLTaAMCy4L+rTlmV
B6mbk57otYAe8tfc5NrOWaKQBZLOyoCJszyTd6nb7k3badxbD93pv3wCkoJlK4rBKajgev/7ZSo2
+T/b+r7//I8TEH3ptKOEzo5jfkJU/tGUsxclMlrI/P9fe3LjNwYEJkxZYSj8IDlX/+cPTSrrXvay
lq0QcCZk7d+cf/Yko/2ue/7liX9T1MtETtWNXDMVtJf6QW6pQD/J4NNeuoQvPmprNdkhzQuxmhSs
OeWdm34qxeFgDI4d7pP83Lsn5loJYZGhvUk7ZRZhP9aGx6QJFgbFVZifUhYTmc1XyLzU4f2IMq0j
uQ6TLL+IoppJ6j6KQVqjE0m5GXKbNT5InmVqPC/cK94z27ovjQqf/uTaiBGCZPOAn3vKOfdInxD6
SF7kHr9yKfGEWd8VwLZ7qSaR5oDnbdmkPtEtMuvOs6kidiE+4yEkmyOv1kWfcMRu+yxc6KjWonCT
sNWMta9KWeW9vlSMyqEX4Itj4KFACCks3GPjPHVPHVZ1Xz4fOhHSag4ryX6N0cb4SDhYql4UwkGw
c8/ylv2kpJNBDdXFZ3PFrwFedcqRJkfXJtJJmwScuS6K99q6HzSkbtkZ/i4MuIeIDtt4N6XxGtXR
fd2FL3Ji35WquTUieSYIuUK7obxn8CVlT7nTRbPpk4QJN7sDFstFhBbN0eJ52wFyXIM/86I1nbfo
GPW/mATB2icP0at9dY2dXxzKclOo+sys4GIPCAhvJRgEhQwZUM/8QEHWTekQ/cUC5LUY12bNwYh2
EFlv7l/U9j4kt3Z4sWnHu13nnntNYs82oIx8Feontjc3+ZSb18Q+uoJNI1rUIHxMpkVbDIG4edWw
klsZ0jzetsp4CvKHJP004rlC4n0+JbtDAFFNuhlGFMXGCx8b+kqNeb9cvskjIHLl2UICaCU81oeK
wjbScLRVwVJYvP9ECiXLUv3qJcJMU3bGXJHcgBW5XFbKncWnKQXSMuSWnfDvStGvtFosUj7GlN/q
HgDqzFlhER1qZucq2gr8S5GCrLN/6apLbdYHkyvBwuCe108qHilPJSGHdOrVwGlyNDbJ1YpOnUSm
2JyA4Z11Xz8ZzazcJ+v+GsMY8OChS1xdS6a2ZeLYT3gT3WxF0AptGBEwZcUifW6QLfoaiHksL8ph
UaYIwNFeriR51Whz9aS8ZMhxDeK4mTMsLPDx+jHLcLA/+mxMCUMqJspnl51KIhx3g7ap8nVXLRTI
7mQuE67cb8dLxGcKNr1divCGbb4eF2Q5QBHjrfbY9aBmeix35a47K0f2czvM/++c/pK9bN6JTjvx
xuqPSTWX2LpfvAD/Ph8KKAUxjcysW/mYn5KDOAJUoNKNk8OQ7VtWTdU8fUPH6z/01ATlzDsbxDdu
2ildN33l2xPVfIlm/t5GAMrpSnT0fTUu+mIW33V7szz0YlfoXJvRtoNvVG4CZl7lOuT9LG5k7nX1
tk4+lfxc20deP48QSFv+xiJa1NvhqSBwiUs9O9bhY8kXVC7uUsFQHmkGeg5neOr0ZRltm2op6c5Y
QqrYNO/gscniVVXKwfGAbq2t5xp+QyQOi9wprW1BmrJxkOa4dqPukd/dEkXbkj3xGLqAPBmdZf0O
g+511FaYXOJt+kLM0CTD7xdZu/LXrroYqI5JI52x/WBrkBI5xCp96TYbNB6NWNaoSkoWlufWehy6
a/5K6CscH9s7YM2N0HJfsnrFaqSyD3Z6TseNIa9KvtrVRVP5k08EpZKqwQcsilURLsmM8DLHXjIC
iHmeVwaOgbsNgvuB91LaB9kpKQ5FcWjEOlJJL9zhMjMMvmbLZMNK1F1P80sxb8gymmrks5Geodkj
IeZvMqTHg2UfzOC+j7aEY5fVPqmWbrVNvFfe9k4mOJGM320lHWxBNP+dPhyzfZosYZReLCOc8RkQ
G1yGGy52O9qO9aW10CxsWir3qrhp9lUr3kMJScdDW7yn3SLYKMNpYkRWS9IYS6cfqL4PYY1IBZ0E
PA1eGiXVcpLcdLvKvy/eQQjYF4s3FocrExIaGp2sw0Wor1zXSXQmUWe+MNK+eoqjNSEmrPz0ZUeU
6rCpsDSS/8ttlwBa/SLNGVqWGG5PI3T2amvp78l0E0s+I02FUvniJ57TCnOtt1xM1f/l7ryaHLeu
rv2LoEIOtyABMIdm5xtUR+Sc8eu/B2NPSRr5tUvfpapky+VpToMkcM4+e6/1rHaLA1eNNRTld/m8
UTtWj4CvBudrbA1OIc+EicPTynrMkA9Gs0yAOdhoz/lUu2n/ILF2tqzfEzMWXuezanMdfnkVzFtK
PMXyu2OWNHqo2hTvzMiEl6Fsi4bIp3qTx9ouS+VtFheHoQ0P5TcLRVmcdGMrDnulOcDMCVq8aSya
6BcL6y1jXcQ+YpPdxc0x+Nzt/kpi6tZxpVI+0B9MAFdt42v6JdyHQK95xDniGbtIP5PCid58Cg56
45X0eCsvS/a5dZViauD4segxiL6nS47rGx12FRY54HbPDDeZMz9L4kXVTsbwqKRYfh/6iR6//2x0
DzHRy/5Z+15uL831BXdu9hp2ZojS0RaAPqcpspQIQ7mrT+Fd6xhXzjNTBDCcDZMrz2ASF8JRoBiR
1a+82APijh8oIFZixJHwUUep9UwIixEx/wablcS46hGUE1xw0LW7NvuWjJNFt2qkf5k+6mgdHIhY
iEzQMtiFtG/A6xqUFHDFdnX2iAc/He7m8Fmj9zxlR86CiKY0iL+tW/drIdia8V1UvHRsIP6jkb3J
wQEF56dQbQKmHTQhMUJItdNieKjXibCzMMjT/IyPpb4f6l2SX6NqIxabXNhEvHt8JcFNfTLd9tvK
nMmyddVRMo9zUYjw09zoEocSL+OBgqVv4S+B72cDqLc4ZfK02v0bhBaeN9G3xcM0u/x82bhyzSQe
Q7dttg7+/jZa9W+YEdBrCh47iyKzf18whNYiEUabLsOLi7IHO4utsviamyF0wsZty1MX8Iy9KQmh
eI5R7AVjH3AWDB2EsejjRFRheIIjFByOkHtSQezNGqAYTLjlG3yLLqPjM3aeYTZbyy8WEKtq7lQd
WWSn4oWvk9XCr67qeDOCo94s7zhrtq3gMLrUqU8MMLAgEvaDdjdNtA2dun2fk43IyZC649HwOv0j
Lr5r41nbJfeqdEB3sixJjSNXR4iJso1YANsr+wHMG25339/7CGpt9a7aj+EHHd+qc3+cs/5Ps6rE
8O6XGh5Gl6Sg1oT1IerG0uP6Qw/LTLuijvoo2GgI6Dr61etI3vS9mz4J8bOW7Vt5yRdgywS2jeDG
rG7/PxcgI/yUZXp8qvSLIDOJkT0QPRpsZJWbFrDRXtKPfDJJ6pbztn63hlf0CPmAiPGToEZ//Nf4
9//8BJbx5V8+gQWcwgxzOccZi2L0D58AlnzMurMveKhBCoJfDrFcOmBjiVsmPJJ12SciGBu4at2J
l7agCaN8xiAszX3hk3j1VKOjIcI7WThQ72137Oz//gn9B8ctTcw/XCAHuj9eYOp3APFCdhNFV19E
5mqC8RyZ71ngtOqroe+mct/7WH27FXmdkXRYVnGpfYd20dcPkfRemjJMrw8ZZEKFovvH1f0jVc8L
0FtiKg37FcmzaDJD/i/TcwOgzq+t6r+8/udBHe60KkPCNhTcoDxRv6uejQVDCzWWgzehZ3+YnS/e
UY7nHMRFSzaMJcLs93M6YDSexx+na67W/DvndN7YX+7wP1239csz3psFfoOxSTez0m67BQ1SlMdc
zd1K0l6RiE+XPrkzGmUXZ2VGsgQ0VnUr+RZn8UbFbUE0iYERqenoE0G92EQhS0Q5bmKjQTJt5l+V
3z0kpfguo+icQHDoRAjPzE00/VsHipYlHTSwaN2oaLsWT4QEtFSwdgrDu2my3urZABbrb6Sm2rdT
uvgpXy11bFdByWwzL0kL7MhCSptNvkBsJwoIQ8vvcd4OMKgBNshG+6YLZMcvbhZsw46ujGQgmS8N
0zR5CFhSJIkJv7UVwYzYZG71+7iUZHeODCq5qmqh4OYiQrjUp5zVS+Fb1ZsPEcI00gCv7rJ7Ne53
5qTFwro3kZo5Y1KAD2uvrSqVDwEmvW91McQDRmvXyD9bVyhxASpF/5XPWnBVyq5zgSDEzIt7t82V
ahV0arIazBRqySiEYEoFCLh+8lVYMhk2YX7XGOkGGAe6rcmv6DAHa4QGHoSjCGZZ+UDxxHeT/Btf
8A99oCWcRRr9LnDvWLT/++yJB5oO1Z9nT395/c8H2vhtoQfwDP7AUC6bxu9qGFp9hiJiHwAmwRP8
uxxmIVua9AFViY0UP/4fbAzabyqIrWWP/eGKMP/WIy2ry674Z+TAn66cv+5Pe0I/JDIOnKHcsBRV
hFIxtu+ygP5Y0DMUYkhLwxZY3lQpRLanISevhKAli0Kr0LMPpUo+hokD+wSZDfVMI9mEKX5rkbnz
BQ5msx7d1Vl0r4bDbhozt1HM90gNmdMIlV0iS1OFgc7etA+i8Cyn6OEqgqJRqIX6Nx8cvPa2IC0h
ChRSIXEwqiNeRP29rHxALvTgIvGxnqRz2IWMXn2GDrpGckjYgg3q6Z7Xvfk4GMjQmhRO4ZxqPdlq
jG9qIUZ7O97UOWhAUydkaCTKHufRZ2kFO1PKGdJq/rriwN0QKRINaH1h7oZN8mAMupdx9jCb9FAJ
Fu4nIE4B+a5lQe8jJM2JebAcd+sJ/blWWWf6vQ4eiEMQKU9VwWnUwPR3zcreFQV9JfQETyXTNg44
yFrqrgefn5okwfg5VlzTCnSOhThXefQdYwovoWZ6WUgQC5t3dcLSteP9nYW+c6JKvVcbuu0FAEcL
K9W1t767unH9UV13FZ6yROZC+vU4Vx9yieCXtSDKeqekPxqkZGil8iHI49U05CuFiTsakimdzwI1
amCh+OYYJ+dkrhDtBWie2sYurTM9QKuxsJlKqKJfQ/87wL8qaenWXzjFibzuBZ+CRySMSgLoOzoT
/lspZPSOP6VQ74exxE7VAu/MX0YyRHvhcUBq0WGyzjFAK/HXOJGmEzMuKCD46jGJJHMYnspGfY6n
miwh/wakDNu3hC6n3mdIdE2YAfRdj0EUW/bkW05pqQ6SVfoQ4521dDEMhj6F6ZqZ+KSGT5Cfwf68
68SZZto1jx4qoXACKzpM8nBUm7c6qa8wtt4Hg3O3RX69xMSOlZaLRV+CadTlc7qTfGYXea65TY4U
emp2SkDng4CCPn8GLk8AOwDS2eDOL6Aazyre4Jqc8VJLCbZB8ZxZybEPIqLVzDXeSXUF1AxIWRLt
QJf3mNwQes8FSWYkwNkF318bqNsgsR4XOJNOElg8yMfcMJ96wN5JjFR6IkxPalP9H1yomRp2MOC9
KsMS7FVLrvV/KdRMtJB/Xtf/w+t/ruvmb3yzKsZd/V/RIRTTPxd26zdMIQryx2Wsb0jLmvpTU6D9
JuGVQoXAdiMuU5U/1mpoH7lIrpJggEUC+TdAiagXflnYf730Xxb2QFh+eyc0m27aiKIXFBfCFGmx
qxTzG3k+5sNeF69k56HtRp+l5PclA0uFVrP8lrbe+JmN2RnrlYhpgo4tkw/uVvVSm+4Qozh7Liim
aE+8dIB1YWfRApzpy6p2rXlFxwj4JjKL507t1smwySMXbLCKm98IvCn3sjf0ybDWAXOXNYzDrZ7S
EDo0zd0UcgiigyTq6IOip3Ae7ZExf4GrFuvMqn8ecLl4NGMzlzHRoG1BgCjRFyNNEd7sNq4ObQjH
eMM8ETk317yd4302Hbq9eVc9CZ+hp22lF9RIyJBUKjRIDBfTkS7ZOyzYQ/Ie3xsfGalrsi1BuFD3
7QuC4SU49MhhKLuyDgH6T4AEiDYR7dNDezYakHPnFFOVSXu4Z8Q8uR0tP4KiJifLnJieYeSGxEoG
sX9pp91oHkqG7enVT4+dsGfYHpxTFOnqdmLEZXc+84zgppVv4YQ6XCoZOeGcuooIEjMY62tVc0dz
0zbXs5o7ESyxT4QFFfF9oQMYcmBSj7ntu/9IVT7GeBeX1z5xJ0/0zK5DL8HaS0Oo7y508J4bt1o3
Yr0lP1NlgaSDwVwYKptKqhKbyoTH7qF4bUCvt/adlwWbsnhUo9dG7Q4CHEhZiq6mPnua+lzzB7dI
/YCfQWad2+vnHGMFPjyrclLkotaIiYvras23oDnQf06d4a50ZWC2qOes9IWwvBUmIruIiHMgIeJB
cYu78CLY0kG5h+TWDrVTM2lZAqIdYXBLnFuuHn8H06Yx6KfYnYfyc135r5cn3X4p7bf2mqO4zC7T
WRg3pNvpGqHaLtQHe2bdzi7IQoQvYVymFOO1RilD61T8ZhlXpk2r7VPpXp0u4PCb51E4pJlDHZ7a
HzXAxW0q7WpaKt3rNF3n4UKqKipbWfR6xJ+y+IJucqTRevAPPgW/7b+Qjg2DG5OyIt4ZTNdxFU4r
tD2qF2/Tre51zvAdncIL5jR8Q7k3wgCRbKM5SLtqi41kU16nvVG4deKEu+49PBI8fYjEY0sHtz4k
d8EGY9iZTFhxp527ZNeob0O7H4hX41Zr+fDw8jHM4FOqjTf0mc1uqg/hoXKwJc5MTPdHJXGRSo4X
WMgGMC67PQeGTfM5TK94iuKguxYaHOASQWnSbaPiYHDtxCECeMkxWnryN+mRvLPXyn49cyPZ9zlh
8fQZZSZ9/a7h2x2Ow9GYP6VqGyMuGTfFwKzwkpn7Sr9o6XObH7PoSKBsjDwHMLCYvseITTk6Pc9E
W2wE6Jzaqo/ULTDvJft0EcNQTxzxP7XMI3Mb3jmBbHaw4y6e8Rq9QoImo5XYDujZhdDdYH+6KIHm
HYHuKZQaTkOvT6ZNt/Xc0pZt1ir1zqpbwz1bz8f+KGzDV1XdovXo3gmdBxUaXnHbxsMxm9eMl/Uj
Ij5jGyUrzlwgIbMbmz6KC+UFe0TsiRt9I691YSf1R9pw+ru5n+6zT6QpTeiIoMtTkyUNSmLzHkRu
Jb7PrkjkxDdCWOtgfQ71LbhZUMB4ae+a0irSNimpm8jAiGa3KDxN+X30Gc8IL2xHjpV+FMWzlj7O
X1xCUW1aFlHKFKKQh4ssMKrwBEKiAzRcXXDHiIAsRa1ksVlxBs/TPUjEQM134XBr5mM87LmLjei1
6lr4Q3uhUpZBSgRNdfnN6g1/FjGgW9i3xM7mp7J9CtHvopYirRLPHZpKXHCf5mfgMSXPQ8CSSLpX
rCMlMzmegPcU4JSKv9cejaMkviT1M/ACoGeBDknyaXneVKCW5lkJk3Wv2QJ/pN46jhiNAhsa7CjF
VcueoA7FepCwwpYsoOUKIXn0ifC0XHWX7j5TiZlcDYiqtrRKGcpvCR7PSYuzjk44bxjTVcibA5Iw
1zS7PPjSlOgRnVMiD+0WGgIBj18mEeabKX4xmVVm1wZ5ckobPrQJusFzZ+AhlDkR1E98xwz0Wch5
6GLtyRDwOwI+ODfq1vdXAUfvNQXzrBC3jPKXSvsTGXEvbIr0WJNUatKxH/yVKdJFx8Xt8ND+rwz3
HyzGP573lrKA/hHlBQZ5g87Gn897+TwqtZbrzaZG6p6POx77Hl9TKrzOLfb0QL7rUpgH+iXzNH9V
rNByMYQ1SZ3BA70SFVsIiBJzVDS2sQPqcUDlR5BIt27jc0CYL5/blslx7L+LjPQxXn1JE05q42DC
EeQ+MLAkVfRMPhTjJiOcJg32RA7KEr6c8gzK4EFj4ZRcJIsbc16B37VZxLq7Fnxmxn7vRMI57w7p
idhQFBAc19LJG5jWCGydS8V9m4hAHv4F5vun9jKAI6g0FugFLiSY/1rz0sugi/dLL+PX1/+seWHS
GDJdxl/Adobxm4FuSddlDDz6v5h3vxe8JigGTcQYD3T5T6yaRZMkka0HRcEgqYOIvb9R8BIH8kvB
y0FaRpKrkssHwhyuxJ/v7CmqBlEt9XIjqURjxmKyreX4WcxJzy1LllVLyu/CYKCkKuXPbsS/oAgd
TJXoeQ4FCQDbiAVY2vmwCnz0ES13ZEF7YCamPKERyJZVpqRU5vlqHGkY+CclDFYGUK9+nA5J4a8z
wLU01nVfLsiPqrbhaPIDkXmIEPtYFhV00WWsEwZLaKOGn72WXDnzO6aue9j3MYL7TiNzvg9K3CCz
cq1jLCohwyh0GL4p31JhQn8ksWhK+vRAulbgBDoCmxzt+ci8rZQ+rXZxjJRoQGdEGsJkRwp7dlxt
zRlLgYBIBb1Irc77GXM7al/mXZl4xjS9BoYgyLwom2FfV8xUxcyXCYZNvVQxn8xBHTCjLEBo04Ci
wvG0+R5nAhSwSmmjsQHgHyeE/OLr7ZgpNOb0LHclKe8Q9/pXlVrZojlRFL5X92+hwSYb7xPFjnUw
sMpiuJT93YyHY2pjbPup1wv5SbQCjxhxR24xwLZiPbsDFg0hwHRShlWzntL0vW+bxyaIXUFGwsgB
D+bt1G77kbFk3YluU4S7ET1lxNzfMEY4c3CF+d7gcEGUUddBFnhWn91USsimV+aNUtJMjZZAFkWY
T75UvVi1SHa8QIs5EUNSHtoEQe3IzJKgFrMJnIGg1lEsN31cU+XJ+EYH8hOU4hiJGCHCjKpFgW1N
WgVmrSTDitBn34Jcv/x4bv+hS5QI1AqWJcGay//6H0JHWrK/LlF/ef3PJcr8DZoWTBaAmXjef5y9
fx7Lzd8IEeI5+2kC4MT+c5VCA4makokLPBcyhpbpyu8jFBYwsv9Ab0rMN//eCEWXlhHJH/df6J5/
fOvKL/svdFcV1pNEwEstqcymy32tluSIR25f+ZdZQEmswooLGmK9rQp4N+YAttMck2Ha9NeqyO8L
QT2YIQ6UEt1tUuk3XQCVJ4rZNagoXPDPcWRMJX2ltuYqRzYowJQAZUtuDWoEsyl384x6N0K/lnqd
up+FeC1q64p5e6eJRwhJRjl9J/ENrzBMFH0F0XxdihWuXcKHm3jftOtB8w+aULN/J04fYCWOu03c
yFudND2hxABXBM99PN56ZcBa5ulhLK0UQobUDMlGQXFEqoE4usEc3qYMzxXj/sAv10NEWnNw7jXx
zooYQ2oKscV+fJq0/mvuiI2Oa280gv0imDSmyyBkTgm0ITfQKU/FOtUJRou6S983j20QfRWGl6SQ
Y/LC8wV6aHHmFByRExFQRJWNJ3V8T3PzWJWsyJ2pA4SPTknOCboheSdB0qbNwbHWUzfRKpMiGV1S
06GwkFE64I9r0ZVTPMfyuyJB6y+gJhNmPzdoOeZXs292xLI9KCxOwCRBiOLvywCsF5K0G8bqpofR
Y1OAx1gKySiHb6Lme83SvTxVDiy3qzRrX8Q5HFC/Enav0IANO1Q+y7YTxc9CFK4nY3K6+FL7O1JC
1wrU0tCnpYjdUJnwF0bV1ep8RyxTUAnWIRzTZt8UFoUdB6UAXZ0Ju7P1kd3pz3lQERz9YrLVyTWe
s6mlBRKM4lesIvyx+G46K9ikiD3hj+xjAuHxvK5atAZtg4tKeMiEHCX94rAOiAaURPk8hpAc+bKL
KXLCRPxok+bWzjEjAl/d9immLNXI91aGNxCyPkLkTTZJe9EU9nNvrSpNdiXjNaOR2eKY0ivzgor8
EBOGp/flxaKyzmfcFEhUJ0iwVY7xJZC7Q0tSTjJzsInqlaYL+3FOH/rWOGn4avtgwEWJ5UNSDuay
QhNM66v6fSlXh5KDXxYqbiplT5MuugGsmJhtMErUixz4fKLZrolp4kTwKlBI+Wm2V6bkY8x0Rx3o
zZhIU7SBZk5R3UjDu5YDobsRasEl9hwZKBrVy5SR2Zv5a2ss7b6cT0KTQEII7ATW27Aw2gDpDAVs
WxnJfyOyVxkBnIfS8tqEoL3W0hjAW3YngrIorW2rhKfAGt2MnWs1inwAQb02RNPV22rJyWp7u5Y0
pxWmdRw3e6gWGzlHb5+OKrcphkfA9hHt/zyQd76krMT0RWpRDubqXk8wFqQGSgDZyVLhMhi6Y1W1
U1Q5rauYdSPGNhohnxa3E+eeKUZDJFWfVkC096B8dJO4Hwt/20rpW6Hhgsb+EBJa0WU0/rEk38t6
9VEhJpyLw5zy60PsvsF3XX0kaneykMNFuUjqFS6CAgYeqQh9or2Web3tGwavveyU8y6qIMxY6b5m
ElAKd32CNlEZ7hUkqUos0BaqTpHPUWrRR8IxjxEYWSL34qKF8ou9bmJm8punVCx3MhPiKo5p7hSk
k8mpSPxUIGB32QYqchHtzAhH8M/QSVd1WBxSKWREm1zmCXmpUHKvTQayIrHf5ZKEq3n2GGd/lkHi
qgXwBwMucLbIuSq5uDVR7NI3XkHfWTVZ/ZQF09HELakooxfo5tnn8Uww06oZ7ZmSOGRBOBLySEm4
nYNbZKh22mrUU7pui9AUU8BCkkHqZ9Q7Wo1uWntoQsq3zliL8bzWpIsQcijt5n3gh55vKftSJLiC
bHWTfLo5JxuiIOC0kE5NOb9mufqaTY9FnHiVFdzPfQX2SfO0IQc22FlPihYcjaBELR35F8uKUeOK
j3EgOn3MT7XRNgw/u4pPSQ9EtJXDKkf2N+fBFnxNooUYUZ5T84Tlex/pX0WXrOe+W5X9eRT1deDj
Gg27Y5DhO8t4J8TDxTwxkjK8hwDYU5KypoCYOhqGWXytehOZ2IInQd44pY4sPJtID3TUzMTWWpW6
EloNy/HDJESfRQGzkhaRnyWOVIWO4iuk1+wEMNaa4IrEKBe9tFMZ+oi3Qf0gDhsRFUdW6VUllUMf
X5hEsl+mSAcPsIRXAEZWYzs8JCwHUyG5tU80R1a/DmQAUkPHn6mixCtNnnwgg/KnJvsvqmBswhGL
FFgqcu5pRvjAKwWk9kDTiDjrdx3MNGG4Zxdkm+RLUxGnTn3jgXI9+kGAI2gct6pQ7skGOHSshGMf
kMGS0QNBl4jR2FvOHjA51yFB3ZDINi1OKbuBLy1rnAGEnj41WBJkq0NZQoUihK2LCehdWp6NV5ul
l6sgqgTJGydQx/FjXQ0IOOjlVMolGcEFJVP1EoNey+uTBRppTveSf8nVNwiBKwjYFzYechHYThU3
Gw7qFB9YFO9HcgF5nLhH3xT/q48ccn62Tb0bhtpLwoZua+UZdI2UWHF7hKAwhbyx1la8jZvesWOE
Lzl/FevFYEcL5onU060KRCdgix+NB79v7K4kjZuB9dTgwUf4Pqe5LTGiqMvxqM3ZRhUsmJtIVSuJ
7S0JHywB97MsVQeSjU5zq/6DewZAGJEimBhZZSZJivg/5mTSojH6Y8/gP7z+3wW5KRINJpEmhln2
h/X29zkZf2QtiSEwPVAvUXfzl/4syJmTIWgixl6FI6IvBts/FOS4kvj/GelxpZh3/07bgNyDXwry
Xy59kX78URQXEkBFucGjomBc2Fnqp/SMQ4DnLr6gAzV8giiQwu8LsiOlfRTtogQerV0XLmgBe39c
b+jxVu7wGeO9d4IPmETskIxu15aJn/7KrVqlSySl12yxBQTp/QqcoLIrK1KTGJzZlbagGBZC6XpJ
RTzE7T68cViPBRY2b54O8Zq8z3IdvEbJPgi2wbU4ju/xLV4HXAt0Ivuei7pGu/TcHJNrfm687kga
ESAGB02Ddc2uGNTLtQJgaCuq9GDh8rvlbXjIrskuvyW7yEFkf1tKgWv0GrvxuvrCSfog+YQMr2dC
91ZsHa9p5WBN4kLgb/NLcemiJK5odKz5geIIeUura3s70ScwaIbn2RGOOZ72ZBVXTnBNi22uHyu2
q9qToGq/0/+tHDxZ5fxBIzhBwKWvtKeCdrv9XrqLWGwd5F5sMh6pHG10IVF0p/BcPFj5RiQPbctI
Z+9TJ8SuceIkIgis4JhXAwpVJ9a3BUoSdsp6VxLJ42CORfduD7Nn7EWHUdd9tvMTB0czEBhFxoOJ
PxQsyrZ6Nd7zsxzylyO2XzfHeSM9RdeAXzM+BTZGGIzLpH2ylYPzX6y76+gUnerDUd0hkr9LTu0B
uMKwji94OGa3H2xOauwE6/Gl2Y0Xi+KlXsaZvuip5o3EbkqolYXfF8E6Od/dex/fxSFxqHy3Cu3Z
A3lKPjLodMPuWKZu9Zichsfa2mqwRTK7eipB2Mginu5VP7mato4au7yX3PbA1ZnX5rv6RnnQEavE
d5ZiWuUL4W4CSa+dC9kt9AvfZsANgD2teEXWWZ/7W39LNuN9d4eUZFd/tpdo02/pG32yR1zUFSwb
ODCM0Yhkkj8YZbrVs4LTRNlUV+OpvnVeeVP2DKGOjSft03O0qzyOhNf4VhyLr/FpVLfFF1cQamcu
CClL89V9aU/ae+MlDjycvbZRSWGq7gyBk9SumXdMFviG6PwjPuGJupLjwG39xL/SW3Psvii7eReD
6fDfEmYuJws3xbgi3fKLW655aALsyMamxjr9wWedfvSXatddp6O2QRi+UTaRg6Tbm/c8W3vzYt0l
x3pP054BnrxFLF9aeI9s9QCueD82NmeO+qS/aACw8bIbtlSswXJmwa6+jAwZKDTtXLFb3SmrzUyQ
Rbtqd+ArGGzb0DOD8IdcvNyo4RZ/S7YS/H0VtmvxgfogZKhSv4W38V0UbOOu6ffGkRYk5Ox5wmy2
MokBYnCFcgo78UlDYBPfpelhbJ2Bu2d8iBh/5WujIWOJHCZ11Yo3wwW+JfKJbYAjZ4yYFdqVXEOD
Ip9gspXFJV1yHejWWlhMCZrJg30sGzptK3k4TSDH9NtwY7S5nukCaMaDnituYxYrCwxonXq6DMh2
sY0h6QkdvfNwW6d3dUSUQLam1aBN5VETxpWU2CD9JK/PUWSKyd347gdfxYMfX0ZOr8Y1mjxWOSeh
PafaOdKhFSlnxqoNXcj+qEy9ZYq0Gi7Cl/Iq34LIVq6sIYgtWWRoM74yk280N2fW4hzhBz7DeY4e
mWWyyHzIHmrJ9YhJwDbOlJyIwirxyD+cXVrzEL4G68DVT9K2cCCQYwzQNxLisjXpCIVmS0c4oVir
Xruz9Ugzd4fscjh09/jpbxlz6HE1wQGvd37lPqYg2aatlrgxHCjRU5pdvzjsuNcxmNqxeDcXm2Ux
53627ovJm58CVljGf9k7sNlUJ/rZRO+FG+KHWYM114hW9/g2xOdsm6GUWOEekusNIoXMgSXYz5tA
ILcQOlJxQnMXY3zX7Bkf4noJWPew3U02jha2LU8O7+hspPILyeo6iRJ2dTAtO8C9ct+RPO3jRsnf
uCtENz4FF7KgF7N8ye0x4AOzJ5Y7WqmX6GLsTBs5Hv+ZneGwmg7hRly/vYkAAnbppt6Z+3rF8uj1
R31vPtWvqVNeK21jMoMsVspXaKy0cRV8tK/BB0wJrzvHdrqZtszxtv2pPQm74iLsssugjvhq7/Xq
JRCfKtbi/EbExGrqvVJ6zXxPPAjCjVQ/4btq7rvmnrzcgMXyNWS1eSkudN9nWk4HqOLxwJSXowSj
RO5nOXvehNqauSr/cBAqeKbJL8GNyeMBOH6A6oL9Px6v/JTKPCmvBp9K3MXAThrJc55SAqgT7pM6
3Ea8OB/oWB/1DIMYCcY6NnuGDu16yvszLFxmfZ+F7Cjis7z8Eg2f8D7UTrM83qdh7DVhf9dmxNMs
I8HxMdThsj6H8Xc+3pdxC2Dybm7+wc1ic0mqWqJILXLZjf8Z0mToKJ3+VJv+9fU/a1OZIAXKXUOm
DY2/nar3371iU/6NnHtVYZr0l3kW8nxk9j81u5Szv3eKJQ3jB38ii4y0kO7/jXnWD97NnzrFP943
cnIY6LKh0YP+c2HqQx4eowpfUlHORyIONkKiAVKd8TSTIapc5j51qgZNJPy6zIeXGJKRnsQLF5b9
r0GWERtOqdT0NsMQu5IvSau4NV1yT3dEdDta4Q3sizFj9RIaRN0Zq7FrSSfoV4ztQEdQXMgSJZN8
kKrFZAyvCyxMkIBnTLA+RW6uKN95mZxnWVjnk2LiiDLOKZqPQXAtpJGVzu4OT7lrjkr9Psb9tR7Y
Rel/+UX4MRsaBFNwkXil6mWSzDmvjUeEWS+J8ZyKiFTkxBYHhMfkUGUtigzrGIv6Gz+4kZNgnfBV
2LFACrBhAm6ZwpWUJmRPTKteg0TDbGqk4lZQj5WZiSVc345EpRTmtBLEeyHoDrL0PEnmPiSzCaM9
E7ZjWRbomnJg5fdiCulCZlJnIEhZmIBW86p1BHnHNEAm4UqI/C0Rg21sRaeuVK9h0D9qUoTe/7lS
QE8pNEzmKPRauSSMcqm7PySL/USLEIDREirpaPJezQs5NbDbKSm0nLvT0uADq6UMlwPy7zPgZi8j
Y1RDkyZawy20jN0Ehq4Q9Z04hk4LskYUlXMBpKdHBC2jm4mRKPdEqK574jLoMYSPncV+PlrvsTy/
lzVH8kl8C2kMmhNNXys5Wxy/4zxwAy2+mZ0KEI2usKIJ22noXNNI3sFADOssGV6B3IN8jzyof/Op
H9kdpDldoyDoHV54H4kVuM3pXlF3COJoaSL6EiuPJ/SuiDpnDiKakNw/arxXa31N1xoc+AzHRzvq
dbtqSAIZwntLuxNhlQ8Fqa8KcrpnMaS2oWwi1WNb+OTl1qfS+rIoDMLkjUD7Zi36fKR5CciIDCjJ
bA5KSiBFhF9phhVaEvBQKm4Qq45vvcHY3Ze59h5ZOtPLFsbqs0yEfFdMbgJnvkSl1dYfWVN5ulEj
FQOKQDBukGN8bz7SoD82BHmUxJpMpvFqzk9DKe4qud51JvZ2zMPzGK26ko1Iz54CCjNDeeoGlENG
6jRsoabwESZPkb8nq57DFJ82R0C9wwHLu8uK50x7jRfIg0gjS5RyBwvNxLcs90QvpepKqun76ziw
YG7XqoGhJl+H04W7yYknxJJB4hACC00I5qBBFZqKTGVzYatGDBACpX+cYoSMVoqL3aLGFp2Jsa3s
l7bVnzWsakX+5QPVIZEVnQelbA7qCRlg7H8VAUm9AgwYFItmBGr4/3F3HkuOY1m2/Zc3Rxm0GLwJ
oam1iwnMJUAQIEBo4OvfQlaXdWa+NmuraVl4REaGKzoJ3HvuOXuv3Xz17X4wOMuktMuNiLOF6BEy
cFSmT/Ve+9FN0cNWbr6Bkqy4d4LiIbl1H0N225C0MwVW2eyEFtJviYOArzMWDL1joMQy/vr8+U6G
cJh0VCyGgGOo48cSx3iT48UxpBcrCUei7Bb8/JRYBCEZyUYuhNf/3LHqHEOhGtBdVNmUUVT8L8qP
P4guf9kp///P/9dYFUmzDF0Er4j0h4rjv7s4hvUPhWwkyVCUOdPwb840E0/onFuI6OiPVs2fNkvC
P1FOs739kW4k/zubpar+Xfzx9x/9b+IPYpVFY+itLrC0NHcqo7FVo1ziZgGazbwz7iKnGwU2JwnV
1f3CmPf9XiZns3kH3j46ohnDt0w5SY9P8GbleLzlvY+t+xU9hSNQc+qmRBrCbUfHPXx0qOgY8t8R
hz1KyrlU+WgbYxORUNEo+3EAkzBghhNr430auqvSNKHUFpTukwezG5IYkCod0/R46bqS0Q4leU5W
Hh0VNfIenGkqGeWnHl0EGs5NChvqAVa+66aGc5YcqDo0aq1qT0qf1leU3vh8q8atlVlcVzEOaSGN
ysanUgB7EdHE8eHWHWSs8Zo/QyGr39Q68SIie+aovhSDdMpGoXOO6Lb0bnHZ3/yKXnkJdgsupUHJ
wfwKeWbGwC0hoVERt7Kx1cm1eAjHRBnAiB4H3NSV8D2aBad0hMwauBTro3tIJxlmgS6N5xZKp1lF
m0cR+0KvvPaCsScc0RbFklmLaI8AOlQK6n6qvCcleNIotoJmt2ZsI5TDMucAOucP9obsVkLltCXN
H+gEaWQcGgKPFCHai53kinkeFnlwo6SeKoL+OHWZyTIpUEgDDjDb70Ta1xlzHGWdEqx9kBJJpL1A
NV5FvWin99gz2sHnSP5lgtKDn38eUwDolnXKofbq0Z3NS4F5zQBUaB44NjhnKgjps2hvNCkRRgos
3wdeDbOBO9THa40iLMyJgBrkj7yDT5kj2wWVHA763LmIjf3AUms9Ic48h+gCCt+RJga42XioK4j9
zZv6aO1cOd/wxMh04DXYXNBV2/inqVpbJNRRGJ5b4/kGJjB5SjQKKFwqKP2wTMVGIRMmXvVW7wja
VSQfBCUEsyEureqJMLJuQ3AH9qRUDr16p50jGLlaUAnunmV61NMHqNeSSVuKVydrlM5vNHJkYnIK
CnEjJ+KPFk/7tKj9hz5p10oa2FKbiyxtR+rFFPr2PRMDo+w2RHb60wzqbfAxmqAuejwxj4rUGqQz
jSauKnoPkV59DBrdqnhbSs+TysxA0IwG5BxUEnM8EaKKCBHpoGBOXtPG2O6floOZyrunOBOkcqOL
BKsUSvV7E0Sarffa+JQawkV7FaHjPb4K0S2oVG2JEWs7lRgKntVGI4RyxNUW1Vwjaj6nXNDdTKd0
qYt5wNYToDTi+KjQMyBS4KYANTRRJdOQfSaELQDdtXI450a0yRPgKBVJBiX2Uah7MF6e9DEg2JsF
WYu8oBHTvamoPrskJ/HP4oDZqQOOrLymlJqQpj/tJgeX1wA9REyB1i0LxIrTuKgNu2G4b3OZ1m+r
ItWIhueytiRX18tv49lVdgIpOn08l4TDvKVPzwJXwBQ6aLPOizvYa9DqM8BxRqe89Pn0WjEDjB5Z
WIz3VdXBEYg5JT9U9Tu2kpcqlj1ZSL+KvDo1krhT5l6jEY0nS9sjjXLuiMaMgkgZRjlJ9CLIUpDK
ZIImKVjjNFZJrG7cCXeX1pcf0V27ZKrh6o/HS5x0hKJQWJF9oN5xZSRUaFU0iz+ggAhP/9aznBrS
lzKzX9J0k6PKy/q3oYnfI5NGSUqZ91TuTnMvtoz3PIsxbGMlyHPTRcswCJj9HSKgnlpAdx8eJBG3
qYga0OXfCmOdpZjLcp75adnalB81E8NsK8TqOu7llywjLbJrl1i/l5IpOpkC6qMWw6YxzV9Fm45P
UV2rAowMTf1oABj3j26dZUQcmb0vMCbsm/tSSGOv5NRVkN8otIrb5NFaYEMAh3zr/TSfsBGOSFzG
h2pQej0BunSAaRuRepHcJxqYCTa8uWFYWBsszJe6NXF/PC0UbwoNNsJkuxqeB3EygZAP5/tN3eAa
9ZSEfsh/cgkkz3ItUyZpmTh6838ZZOGn/1uzgErlb5//pxJI4Xiv4ctV59h32gz/UpZZ/1BVfPn/
1If9hWuv/YOSjAdC80KWsPWjdPtXu0D9hwkdXyZgHIsabYh/rwLS5wrnz8KyWdj950c++8H+RJ/g
qopLsTProKhM+HkGIsm81s9m9JOygAl3HD5cOcSidA4KC3BvFWlDuhD5N+1UPJ/hPau/JguyKxCs
wRC23dyvNrkzpg0HzmMO4eR5096btnzLgVjEHdnQHa2He7OeCFMFG1Mxtj1ZCXcpPHB1yEONre8u
lghUDWUX56kvaCNq/zImJKPz7nW8TA08HxUwLiPZGUW07bR4a96ajaaNqM/IIXkkTzcZ5X3zaD66
uQlXy0yPRwW1Kaz4hXTvtpOE7ylqIqY38meX4RsptKWI8GYc8YWAiVMwnBWaCoiFJCTw25C79fYU
3ceYznmCjx6MTJ1PGzVNthNOzHhCmiR31bgaciMN9aHcKuIAUUrEjHJKiFmWq+8MeUMVd1+CyRaq
tbiYCmHH3ykIEzYRQOxJ6Qr9acgLt8uKlSkx5ZFMkAC46MiL0c0t6Ypkiux6jUWbfmIRHTT5dCfb
hoRLjJ8ogobWGxCC5TGkPfXYs+NmYMzvYN2xGWi0gStxpQvbYThw4p2lrXeSqRL6Eh0DwPx8y06a
+fBL48Lp9N5/Gdm+7E+jBSoMC/C0zjg2jsTjvKlSWHc/NzpARAuhKvQ7xAdy/WUxcMiVzex1xQBE
Xfd7o5TMi1U/nM1RYBs+FTizyucGs59af+oqvfC4WwpUtPWspRmJnxQ7BISwCnWMUIZ4e89z2ZWg
ARozuOcm+Jalk1mLl0+MLhKIhZru7bPGxzSRKHYb3uInLGKt+UW1EZKwSSHxDGSmXbrwM6qCX0+a
Z7XCWkgvRpKd7yR+TsMDxM4MqiWlQUu7q27Q0ykrYghS1FDNdBxzKt2bvDGiorcjqF3V3JiVDjFO
Rql7bm4WOPNEA8truWLzrT6t11bC12YqGxJO3FZUnSgyw2IikBqDcVzRYeZe0fLKLWX4NpUi0niZ
kHVPfvmI6kupx7GDyFiz05gxlmgJZDcgJS+gTG+L28YkW4ow5r7pLUxwdtk+sY/oNA3E/NiSX5TG
1Dkc6LiDW/KElELd6H1zbnSSils8YeNI/V8yjyt7VUIIDt2IjSA+pw1emfz5vPBw27UpEhs4Ps1d
WXS9Xd9wXCYi81LjJFndVro3gOYqjg5t69/EKodqOF6yVN5RJHwmiYAwu/IimclZvDfZkJu+ZV/r
tgkmmDZvXbGFZN4+fWE8jAORrGgRu/yYK595E2FKfPoyo5gxfX3qlEHpnaCj2JFvrAhM2BR5oMFE
wI/cwb0+KfRExChingvOp4GPnjtGRPJdtkosy4ubjZGsuFYoEfwbSUjCSD1I/CehZbL1JbfWKn2u
puh9yBjCdmdebkSCzK21tahOSxYgQf263a2FrK1b2bIjhKvGMYtzuyslGDgtL0TwBCPMDUNHsYtg
OBGHZdAYTN4LWH6GiNTzMzcsP7ulYdUR58VUY3ij+BRvwLgEOdSkd1F6sygLOjwCqvIjVD+tcox1
hhzDKeckGVHDnwvz+4YWQME62mavUbEf68FBOrRo76U7Gf1iasNyKDl9vVSYvJv79Z5dZq79nGct
I+zvkLoI3PpFiVAgJ7wpPQqPYyStM9b3royI9CCfcmTiIrwieLpR3smGZcfDDZ8fP/OysL5Ys6vn
VYhFFru99cRx9nyjyxf21B8tLs7I+ODuDBMUy8hqF1FzyG4vFbL6rPlIgEnhxTPAbYni5zAUdi8H
FcDCirHLSCKHYFxlIntT1G5FdrHGHPz/ITI2ze3xIlflz02KPaRF8wG9GN4NFMxC0/zWT4yZAlEy
tgx+zaz7oDXHXZrpVwOvPuwSX0qi7U0S4K9KV6ww72Pzn+x0R1fO9s/YwZhbMer/xg7Wpb8VPv/D
5/+r8DH/odKrUST88/SWMPn8d+Fj/gPV/KzQwdWOrl79i4KHwGxM7v+V2qPx/f5V+WiAjOgKzSyq
OdiaL/hvDEqovv5e+vz1sUPz/2vpY3I6SxIraYMSJZ8/rzG+tBMC+R314Wu+QHJRjPYVMAhJI5Pi
yhv5/TFs513QqwbvhrX8SzuJB+N0u94kv+gdDtvajntJQe3c2o51mge3RqD6E5333ok23auprShs
nr/FFGhGOEmODP3Djq/mJl3X7jVBtAIPZEnUiTgLe9jfcdeWjhVwUExYgGNOBgs980nxMC9WwCkC
imz5NR6uA2xUyqgFbmn1+Vkvb79x7nZ6cPsFDu4j6ll0XhIqu6fbvTaOI5y0HSflNXlbC9Tr2+ID
3Kzk1R+ji4F6S6NBkZ3CnN/wijNnv2HR3SKURgeBWKAJa+b0IPUmT/HGdp2AWxeD8VqeTWmjmAHv
5fP5Khv54fK3CeoSCVyIBGf7rI12xfyF1UJbG5j3r/FVfEQHeZmcb1trh2d9GW+r+WlqnOevxcjm
apbMXNdmxYAJKNvtYqRoYxqfZ5yYWBo1G+Ok0Pc+TLvxMOyaN+DxLyYtlTMJHWSVoC+XiZCka04O
STQtMOzbOXkmgq9uDfrMc0wH7ifju+VU9fCiejG9Yaa8v1hrJfzG7c/XQuXITIjTeUth6t4x/k9k
JnQHvXzpDbw6C+MbMeMT1CN27KUGuSaGLgWMaYmcNaU2tSO6R3mFtuFX9AglcVBigmCxyysqirLO
QJ7G1cYS9iZ0TbxAkGgLF7fBGrqiRvQaIQ2d00wHafKV1r6DBQXNKxHb58i/T/CQjdt1Ni9W9lZT
DKL6ZKX/fTUjd2YcFzhG9TXJKj2yrpaAWszGt0/Im688HcK3sA9gwPdYbL9LqAEXDtkSpvmYUIC9
ysDtS/6YQ3OXV2Yh/a+EXPy121cnciJ27L7jN/joMxcpcopfYn7E9/FwH20FRQLOTexfuYDYYZG/
muvJ7/f1m4Yav7QFMn8iN4GzQ0IPjtwKDG7j5Jg9kscH9VAEp1d5qYMahRre6ku6cLfbjty9BbvH
PF24P5NL/zr156zd6KkJ7ytAjnWDmVkj2CpAuHhMOgUM/YD3KzJg/OnmVAz5CrfdMmi7Bwr6L8T8
pAAWrop+moxHK3xK78rN16eFcuqXaSguszOTRcIJ+4G5hP/Mgj+qtnLXDx8dSfDHDhkN1GXkMtnW
RI8WWN50HmoHscuiivd4hO0aLPK+3Tbn6vzYj1cIM24dxABu1qkNXMJp7d5u7coRgvk2ndn5fNu1
SXbFuBQCIaiI4ilWiV8HmPgXZBGjO+nnQAGowuInTjR+P0+zcKJcmoEZpKvxWMiBvNFZWZSd6g9e
cn5eMYPs60d/mLRdf9Dlc4kFF4sayhWjy9pgdgiwAm8zSbxUvewathxiGw/jC6giwhZgC7vmNzqQ
M2yJpFhi7M1TJ/skm71c1Lj/0dbyn5vklRiSoQvdVg1dVUad3BEM8Oi+pAtK1erI2cP4ro5QS1UU
JJzJCIDHooRJG1O0HXnDLfZaMnV6Ep0XkUXiPL4N9+5lrrqmbE5W2OKSbeQ1q+6lt3zIlxjz55R2
DEUkGNE7qwL1jHtYpXY2FnAAwLnSES70NUSzG+DQGaRgI3RRNvgcGjJmWQJe0FlFqquvRSooOl+M
yn30IyKRlaukDOof7ksdXdcnlGGiv8rOVogzNYnx9IHKF816vKpI0QyvCwFK2l2Ic0h1qsj2GxaW
aUHCWMx0PbUrbWnIoVRBZvXvhBlxEHgBpjUtVNHrgREcy1Xs6w4TzTdaViXBlMtpWFtba0Yc4/xQ
xEv2gtzb1MHdOo8X8bE+5oOvHXO+HUaSJPMeNOkfqOqO5L2O2uvYEq+k0og3PqrHmbBkYt1CDgAE
2G0yZ5zOZ2ul2uOWtYN5Gcpvm51rUSy5j9K1mNlQX0WyipeZl3q3+0/6amTcQCb+/NJm+GEEeF4d
9RZIWlCxWTJgW5Iy5nb7IUR87nK33chQkxePb+GGA54oE+4w5oUu9P1pHS3fa/M3QmeH/Xtz8xPE
WwsxVNHCUaNiwPyifDwvUG73nQ2k+REYppP0V2V7t7/eeP2hrmSe3oW65GnEn7cb7DrmtdVsWB4k
1+GilfslkZz40kn8EBGFvTxekBU0gVWxFi2GD8ypRJWbmF9x7cgPAFoba1nnXjIcp3ehM735Muq4
NO90ONqFdCJ5GoUndSdEGkGif/A+vMsLrYP3FNlKaDjKw37MoCyXOZgNHFcxGbwvIu506bET7c9u
WscfHdRliU4vKNkFN7Y9RnvZBstUBsoXQ5gZbn3VYPqpuYNfwpZfVM7sI0/7knbsUHngh7Xh3UqD
G8LgB1mXEHE5dVgAe6BlH7AcMWFJHj/tKxRk5cALuBAAZiyE98od5qBjP26W2VX8IuPP7OlRhDCI
5xx5QSFABw2/QPeRgZEtvaOMjw/TpxSQzuaUghvt7twPWNjGaUuM+xVuFzdRAgShDzDQPu88EHK8
bFLqhB/UFES3e0/THwEK3ZcVnsJpqyhvk7B93F7BuE+DQ5UPhZX7nL2MMGh2Nj3ob2uCtUt2mZYT
KgEtp/RTvcEipiVsM2pq2euRwzHG56Mx7TAQcQtywhVHZlzhcpGhpx3Whez3ZIxYRDQQs0r3jeb5
dwajxSNEIEoD8gGoIMgE5Wkc8BCWO6sOy4hnxwMLGxkr9Qbr3W8bT9GCrl3JZP1UF0kLEUJo2i4R
HDKHnsa+h89ta/0+5p4wYI17YrQWpVC+Vk1Qby16RocHR69PYEDKjfBwFLwe8PJonwxX8Xl5Rtey
CMkesPSd3pNZtkhOROWELxywUS3PCQ2vzzXewoww41CgOzQ4k+5pvx03ajjUkEAcVXVr9pLeYYZf
vD4ArBhXtT0QIalN4BCaUJ8FFvk+rln4PmXEYkwNcjTg2bl/wqJm0oIhKPp+wFRnjH9bWcdupWq/
0lWb79jTkxwYYauCH1YJxmXigwgmTMVABD8c+/3KfGWjdUUHZbxDYOaqD8fzQ7Rrwo5MJxNt7aPm
hqOIVJfRyoaKv9ADLV8zJ2vduA26gxoki1+oOXZmf0P3cYY94Blb9o2Ttcuv0pfBtvdSOrrLpn1n
0yG20SUl4dmcywLrD24dezyTutOfZdSW0gezxw+I82ESNFtrKSxV73E0fqeHi88jBQCFlFf1lUcA
qIi/ExHApiGRIZAu6oJBzPbuk8k40KTf409X39TuXGAuFSjTHAK1kBnFl5HQKsx6uAtNT0ICNa5q
FoH99+/hl7pLYk9SAbCU2xttrfowssqodYj0oBYGJ2P7mwbSJaHBgZlj7vHwkSSZwyohwRljHe41
w2EfTCYbMrb2WPUydXgT9Kbf5dwsy56XPWCC3SfHRF72mWfOIFRGuDBUzNq9Wz7/sMiR7kLuyljO
7i+A9hUqbuRMqIt4yTWidq61tBcpawgWKkDHOdavOgNvwnvk3/XfFivh45hL24TvlGahIcysLdab
l1JCPxVOhIV+m8IG7LYn+GigYEFyedxV/IlbMvpURUdrDyhyzeT8vh6rTYFOJYkMxD7BnBfwAD8w
M1dUD0q4uqcmL146qonaNpgr0q6hTbfozrtqL61l6tnOFaJjRuz8YQwbzR4YQxFA5FB3Y2VmEoxP
BzIZrtR8xdoAnxthrduSCGCjiAuIgBzCeqkqfq9uBi4PG3zfr3m5cZyy0ZdtmBk3qqvtpi9jzjZq
5jK68zhyiLmfTwGAIjhkSPJ5I7/r9T4urtAhNNRHB46TkHFsQ+Yk+YhdgWz3sPxSxSUtoopGC02b
P9TCr9Ou+koEqprK4+ACtuidsSeDwC8+lVhOhcQISFGnYceDH1CG7QXvj0MGqh0fhb9+1LfphjQ3
QPYkhZJ6OC7aF+Et3iXvj8v9VP2k79l7c8kO2ZJiMKhP+koNlvS0CD7mrZZtLLqIbqWFxf40hPpq
mbkj3e1g2FR2ZTf+JffUlS3ByULN8Hlz0g0QG+Szr+mSAlFKlgUYm5fuhwRytrhMBe8/Xu/3HfNU
yR76Taz7ZAo4cTn/KainsnfzXb5Ll5WfLXOP5pytrqRL4Q2+GcR4tWnbHlgfmBb+uNoyXVyYpcUz
BW5hXFnHauc/d0w1dyw0CauVhIVJAVTwx4/6T9S489F8/JeAdfuR//zf/yMTmUxj5c9Knf/h8//U
rcETBV3hn0OlvzZrVEgrtIgs5Kt/oFj+226FgIbGkYbelYGV/BdVK+haU+WdOLVmbtC/1axhEPe3
OdVfHzqxzn9t1tBGHjpDubdBk2yFJuy3CvnGwDgeqP8WrS3pYRTvxHTzfBuYcxKZ4tDztoICdDRx
oN6ztG+iXy/r7otJyuhXTP2XCZA49qSAoypChoIYKXiEdidvi8yxRELwOAss+Qg5D4rAImBl2+31
Kz4KuhvYJvCog2Bewl87GxywTJ181AWZCrIv+7pPzUH18f7OSWAlu/EqE71bc031q6kvZHNlPN4n
RIj4M77lLWvVfD5/k8Jpb9Cw8If99PD0ml1uOnHnl4NXeen60bjy84qWg+UG2w+q9SykXNfh5gun
AfGOmFJfN25Ez6bHWb6mJEpaF+xAToIwD/D1Cdi+4lQ+h/rg/rSIC3AoMidv8lJaF483nOsjWc1X
5EbZW/Ym8snVN3IMExHB1aBVhGWD4R7W/i+VowPoJ2CF13xu1TpyYjPA44h17RmzEGKFghhZcRhV
ZCfb7XWACrEQS6i6r52xbvqDlvp33FMa4/g96MLn8PMk29HyMFE/dLgP14y2EOemlATl88NXc4B7
OKgKwF9Z6QHEXXAxIwL2RjIKVBwPpC0SZXhf9C/9Jx0O2uDtJ7XCjMPAsglAj1Ecgj/WUQ4XLJrf
2jdP/YRFGXDgL60pDR/KMseLxY+3NP30DCR3Jy+NuelR5A6Sw9yNixWNF01ec3ZCaOFma17qwFjo
HLGZ4lsQHmCQhfioiyvRmsDQFs9rTdwGXvvnZgig7ywjJ/EEl0LdxwfndwtzrbkAewICifg9ficv
8C73zErpgHe82gF6hDlaaj6p8FatmuDuN0EXEP/Hl6Ibb99czmXuRDilBNKQWJLWTqABbB5rQqhy
cmbAU7hsZDeDH0Pb1a645NE58VHy0j3ZLOgzgS+779ne4rI2vurrxKTqQ/K6dbGVr+JH9f3ZTou5
A7fkriPFmNuPU7fgQ3ZmfqhdyuVIMoWNMccbFTfWA+O2hPk3fd2vfPPhS502f7Tqil9OpuAH5JKz
jSMRao0gqppDo2GyV4xCDhjNs/6knBIuG7ZM+F9fDV03Da0dB2RXd0fDI62F/2PWRuIvB6GSACy3
TK5oUWo5GI/iNr1tu7fpm5R0ioD4hT9SbOf7kXxJN0rOJDnzJYw170eyPu3Rkz7wB5KpvkptQi+s
M9cJY+CEdGCppxYVvp+f5Igv3l83r69UMYursihWRaDRY7TW41HeUp0oWLzbl3Tw8G8lGcmfOIc0
1yIJKbdRXj36/pIpnHeRkT9iJkGInIWgf+6VIkRU/3jD12dy9MI6bhyUkZuR+i0hsG4L8Q3BLW6o
BG9L6YExSkTfEnDhcA+uS5YKwMrxQY39RPeeDRC4QzSDtD3lmqspoMxgvDFJdPrIo5W6slq3jsly
DQU09/1q4LOlz2n1OGmfcWI/5fNG4cZJiEmB5TBtEyO4XcE5feqfzU+Oe4sIGByOjzdYlI2j7dKw
oZONMXPNoRhAxDK1yd2z87kzaqCEeemVnel+F8O6J3wSDV0XTr1dXWSnP9wgbtUyZKgjdIDFd7D6
VhYrZ+UcDlcwUSue5+/v6/W66her737xvTpk9mH1ujocMFxxQOgXwQp9AnvAteVFEVtPlMOs99sW
vjQHIJqBkGoWiWbf5R06WAJXR86vBGdxVs4+xz2TrecFTk4JaVMIqN31cxzWobkzjmbI3FrFYgfI
tIY4p9MMQ3C5Gr6N1XRmIRdpSBw5WLq3j+oLxyKG0Y6cdpYT5Fo4C4zKfY5Oj6u3BRu47+2GqQAw
FNKAEDD2DoZh3iSO5i6NdMVOz+pytoLeYXp2a+O1v6YwvPzIV6mQIV5FF3H4eJ9bSzLgVVuzfBZw
a0HV5Bf3ULTJtq0Dk0vgeJtcq1l21kXjJJhw2SKj50VjYZ7wzE60wHiciB7Ns9QFWX8YpNWB9ZKO
hc1YdgYimuoHyAwYC8XphDBzOZd0kGXLcTkWf9ig+GC+MHpWhxhxh2gtTw0MWkZUszfDJ+sQ7Jls
T5uTtMHCN2wyt/CeJ+lHf5kwAP80G6rS9+py391PhIoAw4yIU3QsOub054CLnvuME4INyb3szwkD
RLLTBuWUdx7Vrmx6IApK5Kb1jSjAYSnIoNGVwIQLa0eu5Ry+vymnt08DA1c4ayfVzU0JTQv04jHH
uBKvCoIoKiYQ87bGsFIhGJ7fj46QxQWKqNwzSzwk35+8s3wzf/QfJtjZvniutVUx+U3q8X84gfvb
j4A5K8awgP9Xv9OkGNyKU61si1hnHTi4oDPjNUd52Jm4BzxkgmJ/jj8y2tdPQDWZ7rZcMfv39029
+BTdzKnlDd0C5UWoVgpxxI+PB/vWfMRMNnc2brSGDTYIxYWsOnITcC299wchMNby+yCR2Ig3b5Fz
69F1BFYy7uo32MjF150XOMCr94W6R1ss78/weep33XWAKPslDO4+D0Fw5G/lR8za8djDW0NcCwFH
nvu98Q8m5qhx8JLHPwJTg6vm0op5Y14Pwm7Axst0YZ4x2ARkLETVXUdf1i82N5NZxBWuRsou8XDR
ZURfRC+pDZQ28nDpV9JU8NsJMgdwFIcpv0ArbNvs03Z+XnKyipE2VIdY2ohcnI8NZiXpFVWpTQI1
H+JyCr7R6swdgQGLzo2O7g+853L6Y//U+yV/fzT7KjBE2/xWZ0Uza+hL2x1g3zAv+SwMF/kAlUkP
NMenGQtx9Gf28WYvGi3aNxwE0cPreDK/aYiMCF1BbH5rBJUFj8KBKPvJ0zFZDllrCmMmgXETXfBo
bZ75WtmLuW7fpu24UzbiDrO7criv78RfuUYJ2xKnJ7My6XyvQhN8z+2PZqt5Stixv/CHfj0w7K7v
4EeT7XONLT+Mdurr4yP6qvE3/N6+7993Ihc4NPNcsinQB+NSGsCRui6aYv5Wo70UA7PaZMfnGUln
k9EqXE+uUSMsXfDeJMAEk1gkR67H9db4JdVKtVXZ4Y1P54v0fPTomK+DOzG9e63Xz/WbuZOWxdra
GIcFnvArRNyN5BPltXg6rYfa9WsagwKz7JcYxuYHCOTkdzg0mQNVmUYisOnMp9Q5VaWtRx6ecLQF
2bAz0bEHyI5/JEQAO4geGnb8YKZNSz65dd3yvlZPAL1adlJGYSHJb+MXjX860+k1X4MxUkjzg3gf
8ARrB15Nmv8O3U4eKNUGm1PjoxI5iDvpoLwjgVCeHhwx+OL5Nn/V14MIGXvRt4u9ShPvvngxLipj
K0jVmwieI5b1RvXi0Xm88Ys7qmIw7HzWi2a9edJ1OIvQYsB2Y81eTGEeYL+5aCta7cwEwED5gBN2
jx055THiOQg9ZcCfYaLTJN0Ykv3cZPddMrJh84qCWrK8/kd5QRgmQyOUXZzxH8YhZxK4wU9GFDOT
6AW294f3ScFn40rFlz4lYAt2dCvR5+KGRjSECN5p2C7i+Q308U4LjFVzmu3rJBcc2kv+fn+vf7JT
cbm9J7v4vXvh3o4X5IEy6jCgTBF3aRzpbs1tsD9uotgX9xQnePSm7XAcd4RTcoMsaLVL73fqEad4
nYMEdpo703g95V3ZGBc6uC0sWyIAccEFcb2U3ocxRNmtO8aFT2U4M/m1x/UxIExa7El9FC4vKos4
E+5fgiqhmInQZ5kTuiwwg438mZPFu7UpR7enaF3fQpBP+qd4Kr4IPWRMEA7qRuM4GGIuTrwy0M9p
ZPNigx2iVNtS2qzi1DEVh8ETQxWyKai3dYem2Yhgioy/1XQ/5HYsHHsiQBjUrbrtsjrWhJfrrABY
fQFOANQjunJhqvubP+MvbfpYk6s99yWm8+ySVHYr7+/5pQ9pS6bNtY5ClD0GBnGLFZj2+iUZA40Z
O7euaLff4rnhXmS28jZGfq5wC9Blzb3nXrui11519bcib8ZzNeHDaA4JjzSOyAh7k2OmZ8axB/iN
4heH/z2MqRf8/BHWKx1Hiid6yKZfJwODN+Cyq/qFYz9xrNn1zRyspQG2xiNo4Ftfjl50gp+w1fz4
LGxo8ntT/QkVO8xyR8dETjmMXxIJhOHEMO+6hf6FmDP60n7foteP6JUAPdYO1l+3Jgm+hkVebVmk
8IxkR6YsaeEby0wK+ScWHpk9i+Ur3yN25CVwBT873nk200AyVsM13xNgVJOdhIkkMCKy/D6IzLC1
kBXseV5amD/pIzJG7DBDZov5mwgE0KPHWOE9XXzdfIaXC5SeeRfSq40sP3q9d74uw7xgRgDEeMu/
sfbyGKAPFGcRir/gqughcjLn+eWAM75vQJE9tgnbGT1ERiI2A+5F5cyVbjvXHDwkTsROG0RUpRRM
i8amFRiOobjm++0JXof0wtjQqfzUVVeVr66oSycdtnSbuNxtDVC/2be9uP+gjS8JPFwZWxO3AOcI
IFLS4cZ0KaKvSzoJ9xvGgC73H+mLItAoRXoiLWe2H3UtD4rTMgmfGaxkPw4lraMXCwjAJNevX2v1
F04Hq6Kc2HaP1pORrS8peW6cjkwm+MjWVvQeyC3hVFWx0i6k8MZMFXHonoYcu9WSRjSvueFPtssZ
xaE/sFDst4/ymAW6B4X8qrCcB/Mc5NgdS2XzeFwEOqeH/9zWnYnS2/x/3J3HcutYtm1/5cXrIwPe
NF4HjgA9KYqU1GHIwhEgAMJ//R049+atNPUqoroVGZF58kiiaIC991przjEN1ZI0RSRLT/zX7FLY
R3zDH1t3/+Tn/6d1Z0q/YYZDX06TjYSpX0733/3o0m907EiKUlWU7XyFBt3vvTsdVBKOP1EG3YSB
z/yDxByhFRJ4HSu6ZfyyuP87vTtFnx3nf5KY/+Wlz1//g8Rcl0dDGGPRCCI0MI9G9MEVblVVRL1D
bYhxJUYQXBd10M1uZr32VLF6yyMouBG5ZGIGaVIy1iojWSW1lgOF+5VBTZw1TGd6XzPGdcnN3Xbj
KpcmDUSIeLFIwJWUY8NpLWMJxfrtCmh+rAbLGozy+3g05oAgsahfhLnHP28BlPt5mmweXbxI68ZP
FNOWOulTfLynIE6bgeKtn1btSPNQgCJHPGcbKWhEelok+SkWJhxlbEtXyb2R+xBZ3BZT7gtVREqQ
YU8T4lKz/RQjZtSP9KNI4tduZORWGGEv/NTgJYleoX+o8PsbU1nxZB1gbsRn3U3SiHNSPiFvvuUE
/ArS52BUR0WTwho9k5TfvKHPlqNwX1dd5bQKSeBDubgZxq5izIYIz5cadAayGGQmLcy62sgiTf76
Xu/GdnyrJXkno9+/YbDqOPnnJjSkkcO5JBPHpMQAXCxsZfQcplt6KKRpr0faYezpy0eJa6qvaYMn
7a766C5XEUoXpdEx63ZBUnzmI4MhwrzFB1S4lPGWkehLveNUklwpbis/ffQ7/Zd1hpCGVF3FgrzM
BOkszUTtB+PiWvoQNfTbCmkDj5EJcQur+pqek6pd3tFhpBaLdgTxSJbHvWRwipEsR5gegVFvB6WA
plGhCS59q0HMZbzrJhZABXmfSjYCOOdcNZ/rlJOQhKBEYzjL6Up9zpiwSta8oX4+os9eezzFdcOR
AOb14OiPgRZYDIwvzOUTEUJ2lMpOm+9a/HOTdHfq6muoqaCkXQ47O9F+BPxJFR3HQS03Cck3Lef2
iDbzLP+f/VEEwMjIIjLVWOqjsFWYHUnVRGJx6t0lYhfaU4tkqorpx+XXfcKQbRDEQCPQHqcDjzGb
M+7uICjrKYYbYN48ZYjcmp1WL+JVO9394qpOhOjS96UTIie+zNluknASyH4yYK+61/r70OMLN+By
xZq+BhVgVxx7dF366EpICtp7zy1hskVlCMYlNkvL4FasdA88gzeokq2PGBCjfm3qeWihPlctOsI5
Nf79AYKyXKYasCjFmN6qqVmqaoKvUGGLKJws1b0Cp2x1S051H1P5djBXwJ30KbDCWF/LqrLM6oym
EQSESQ46dqaMBAZloskkn2OIocW9BP3zRVaae1OT8EpdjImEFILRaaIPfZqWKfE/MafmFsSZFdEx
rUcv0fuPm6kXRNIDk9SHD5AMkfgIbwKpvnJP0+bBymEFXdE5pvbUSq8i6cWaKrh3ifZvh1DQoOUn
91An0dPnj/VYMHcevHbMXUsu0bUhgJN1OEQPyJhkjouPtTjCqaUPKxGRcEN2md7pIt9WOhe8VH0P
gASinoHsVBybx3UpNCaNA0AxZeNXVRUMZNLfEEiLVePkqBum9DNBWzXQ5UEDu4iU1Cukbq22TFsx
lGQtm36ZIJc0Hz/cr9CFOvJRqg4oeR7FnqTzriT7/+CdWRNVdk2yD1RsefKsU/4XYV+GrP4VFPP3
n/99qGbNO7OEaFnWNKZryp+8X0iuTTxcuqqTPjB/6fedme2XIZ+OMFv9HX34Dwk0G7LBPq8ZzOPm
zNZ/RwJt/m1n/vNTV/9i/kp0QcxAoFKpFzQqNPipUWVx8sP94RYVq1NTjB6Axm1LsxddsnQaKvJ+
VaJjGMrWk86tVZCendNBRLdDusbtxxp0sqj2+IWBWzVBnBAkZHxZLZqEug5FgV7QRFhNKT6J94LM
OgrWB7IQoRbcvjw3DK66CIqbdPdKA/2PihD21q8NrT+YdXZoI9MViUoc4+hn7M/SLKtGqCu2iV+a
AMkG3X2IYmjpRrWppHjHocnPdeVDqdHYNoa6qZvTDZZhgUqKPFm/Qy2SVtKHGhd+jTI7zijPEXGo
tCGRH1ZJ8jLezJ1eJ58PECAtHemO6IXi/nIFnxLXJiz2en2bhblkVfYIFeueLtbt9oFkikDtgakf
Mi9dQUiXgyMUFDDhI4s2errGvfd6cLshUSjL41hmW0XFyt32Hb6pGPAWoQg9s5H2qlxuzLCUquGr
TfpsRozj7/q51TXXkNmP0gF8OkvmdcQsUsgKLFdhP8qSm3YWxuPquRWNo1bTHMIcj628dMfqLizL
LMaIUm7IxzBWcnLHTEtPfBgzL0lpI+u3DXum/ShFdB9CQ/rO47OXDGoQY3m/MUkaEShWjAZaUcPA
lTeXXED9fgcb31spvGJGbf0hrpnc9GhMKPLwhkwCxdGkftVy44kCsJbUw+hyjkhaYEGe34b8HJnS
0WrNdT6aW50CTZIZz2EztywzzFtC7JXcLSfywFaWlgdan/q3ccJDvRpIrZDBz2HnHezkZnDJ5UGr
o7OUt/+5Cxyjc0tULIVRvIizQv3XpQcLD7P3P5Ye/+Tnf1/gTEhYWDFEyo//yT/43dtKagK8K6QB
/BvXq8Gq+of1TVThunLvoRmQZkfsP9Y3KFisir+7Zf8t1QA2279UHn955sZfRQN3ZSS3PGuC64Qg
iVXGnHlECdBJ+tDquBEKmAPgrwYUuqM4fpQ6CGKrVohQvY5rvexf8lz7HB/56W48EuAciexaI50G
pWPqKCkj7EjZSzUTabGVH+Ve2KaGRiNQ6gMBGVJbdEFs9pu4NBaJ/iozLIHnGEgjXfYmszBaxbQf
etNcKff8IMwMkISJrkgQnHHuyuKt/3W07SA2SN6Y1L6kEhfIDZVAYRe67iQk9JcIDUx/BFabRGCW
UA7A7SV/UmSsYhyphfQoNRIgHoJeNKbO9FobWbi0NdFkzO+uhTtYm6YcETZHnBSuRrKKGwo1sUnW
sWR4pnb1K8v0G4iNU/RZqVD55XxDRUrObLVoU10lERt7PEmPEcDPZFHcD/rsCb2hpxJUyN5p8CCj
xanah6cjKK0VEPmNuemuw7fVP2g3aUibO3AkjQQR7AYg9N74dzDmQyK4FdofEzZCinZ4ANGZxs/3
Xtp3Q0qqovI+ovyto3ZxT8ovDbx7XA3vslquMxM8wiSnbqkr7pShzmJWLWaHpkNbKSuMiFHuCRON
lpzOjpqvQZzU9bLT3bFDuTpuiKq4Y2/hmDgMJ6ttnmuz3SQdNRCLNqkgKBWNUMsXCb4KeRlh1dBS
MLWAu6umcvUOAmCBm0A43RXNu09FmOsMYyl8FBxt12wAlXLdNILgaeAaqqZYF0x9H1XrqMPnDWtp
YzF0V7udIJbC/mYQTVcn1RKr9lmHuQD9IBAz0cEEaEfy48nKsY8WWxW0YVZ8xLypikiqWPkl0s9u
APKrOkzR+QBM0mA8xyvo1yKkCAg0Ite7Ln1Vq/KpAMplxG9XABeZVYS3dijc5N6/d91s4fhS426j
EKxTMg8dik8gVPt+DkAjd+fa3sG8zQqHDyzczuOBiqNmazUbOtKoWkcC+j4HLMi9dSe0F2xa9mpM
t91tzE7RuO6zJ1H29PxOPGO6NFPgptTqXfpltPhtCOGEBClW2wElrpoL7hx9Mn01iFTTkskpLeEO
pk5KMnE3h1e2aHMSYy+ZFZFDyc9j6E+Tbl6GGFFPlo/UU8rXoEMpNjN9hRltjT2aTzHTDrfHeG5U
MApswnaRwS2Xp2WTBNj0fQIXgltK/QE5qmXIMhgIpmGCp6Qp17By855G9uPVoDnQo5Ru7sOrxjU8
klwhje8myl3N3FOakV7KlCRa4b2uyl2OOqOykM1X4kp9TK+kaJ36slgnvbmlV3HikHQQWutd0/FL
Uph9XuXELZPcGRqRSfpwBDcBCnhE9WB4CYX8A6cEX8NoxdOtpFVxjd2i6d7mOCNRB6yin+6xeuKv
vZyGqYogNdKZWDD81Q1Y6dJXgVr9JiFYMQCzEm8hdLfdMDtSE7N1pnif93vORP/RG+rcZSPbR5HJ
RzTUf10x0Hz7Ww7R337+HxvqvFkT7AzGXDOgS/7RNKnQ3aMVhWuSbxA5rP++o6q/6YYs6/9o9P1j
R1V/Y6flkdDvgfaa23z/RsUAS+hvO+qfn/pfsOfkSidi9rgXgTq12jkZX/LbvtUmv0Wfk1TaETIU
OyqZV7j9WiYUSTQcCzI7VS13qrJGnP1aoGfI4FC339Wgk/lI/OFjqWh0jUumBLedMqzHh+Bea2Wp
18aypJBWSzRYUs5x78esI3bCTS1RnWhArcrZQFNO60eLjaM3Th1ILHS5Og0LxeDEH20VsFmGrs+C
FwYwxKXEIYwsEcNTN5BL0nEfpZ0ZDLdsdPklOAyiziKsbcR78rjxJ2Vy74/sOWmnj+4uXEwieVWm
LrkmrR4DwQN3ZNB3RvDR4ynK71+1rh+6pgcIUV4/B8lKiPK2lirHHiLEpMYR41m4K0F8lyeN7nkr
hJHwhQ39LWsUrCdNtDErUw/G8rEvqhobmhXtKoF6n0dMcUlc/elGMPxUnLOhLdxG0p56HDjlYwDl
hzctP5C0EchNilSuUj4Likk2Y7h3Wm4ZfqnKr2L3qoMVjOFB37PopGpRqMkAOVMUGxmcrpy0Umz7
SrES6pe0CS0r8pIcfZXGyIrCTlEnVyfs3XrgYsPILs44brgzyUHt5MUdhDYNZ9oehU+OulMb6S7j
KJKhFTSoE83bI7QSc1O3MJQpA2IruWjdqmYKjUYzvd8JdDb9oX9KRSJG2/gcNaAPjUVRpKshAnhg
9T4sgFVJ68iVzKtTpY8kvEdgkKymPUUCwjWxRWR9r+6kdiibuyIubhSqZgZM3bwjTGfYN5QYBuaM
IoM5DvDAWITl3+MpnDa325di0sWpCAcVMGC03aLSrm5DN9pAjCAr74L4xuHKrth972JUOtPt+kIT
EcsIFH+qoaCp0AwADflWH0Jrc34h7K0fIV8pz1UivRf5qGC47DGqYPgCDDRhbxJ0LHUZ0tVmZRLk
Kyfo27LbUHpip3V+KpTnq3Q/pq15yRIsq1WOANK63o+ZwNZsSKHwaL6nijFcMkTvU5ae71Ivf1Qp
t+JErE3B1vOImZ0mOHHaNHruBsszrHHzn1sZsTRrEvAmU9TBZZmm9eul/v/01CYtmT9XRv/k5/8w
lIHQoyGNVkhmpwX0vwv5PK9h99AlkTDVeYn/01AGUzz1lI50GsQP/Z3/LY3032T6SHR/sNOb80P+
Owu5wT7y15nMH145yfJ8/Q8zGTXTJv06aSZiZXU5epOL8ZOlDAD7SUYXChwGTXW1idKFJL3fsgMT
VOJWtX3Smvbr67qzO5tlwrZav4SC//zghEV2846EbhubLtbedJ8e8l1fLYsDqqBoffvOEx+rwpZJ
jf11fnGr+ilwfg7C1/32gi7YKvBzAGmx6bBub739n3tRWjPjQOSzJ1WQzV791xel8euz+3O5/ref
//10QWdRRcVP0Ol/Hy7+cVEa2m8WIXGyJtMF5Wwxd0F/P11w5Vkik0KOOxwyKND/eFFy/lF00bLo
wM+nln/nouT7/3JV/uWla3+p1wda/ENlRjfU1GUoL8clQnrPWiMZWd7PaJfF2ZSdYpqkETYgWcbs
DiIGwk7xCvZM3CCBMb3Y7V+p+N3bE41zQgEQ4XiRbbpyiNZhhfF3pe/jHbR7n8iF3JsI7Kh3w9PD
yd9Ub1in2VqQXPIU0Lh27k6yj6ZbueYpeT5SBIUX1A6L6EAU9wwxYDv1m8JO3XwheBysX0qyWF0J
OQwqXQ9CwgK0qFfY7/Eq26fbxpaORfBw8xDMFG5Pwy2c5+0rQiyXoEPNw/LOHGHRUYfYootPwS42
5ZLjy360n17ZWUJtcQtAAsFmqQ/CfYFMRA9+SCEHHEH5TIT20QBbF2AKNz+uaHWFKCg3OMN30kZ2
RfvrDwvg/r9nuP+naPM9+WTN4//9Xw1Pyd8+MgJ4ZnKaJqmsZ3MYzx8Xkuah3Sm9hywAf1SG7KeZ
fMgAUaKJX0tu7sG7KINx89imX9FR7d0Ms0JJtjdikRrNMhHrimN8Iqf4GUeMC9trcsGGiU48orpC
OrRTN48lY+Lnm+5g28RVC3cBoIW4FJ6i7TXG1sGJh5R27yYMTypnpzJIjJ3GJI5ELTxLUU5ISrZi
Q82gKMsYccHfCQh+GiygKrlxsLcQ46keg58ZcfAw3QF5RR1TYn3Sj7DQpaLMVphuwZlAZ0xqmORS
KWMxA4BR1kG5psTeifFThlI0w8ybJ0uw/T5hmPO8a0fPJmqfOXV+TtUhB/VRfyro4+tVfkmbHWEO
K/GNsL+mPEwB+qvv7gMP9GpyaeK8TAicGaJZdjr64DCov/zbaSb61Wd0oY62TTb5MxM7+hjNRbVf
n2OvdiTvZu/n4I7Iy0hS6Z87lMnC7BxfyK/1hxmCr9jkmxu8CdlHvUkG8YYjGtJm/TVC78TpKF+k
/mPRL6Yw84573UaqjLhqf6SWdavt7MXUnlB7ofJ0p0BFQY1GVvf4UF26z7nDZkKra3fnBtBdaUvv
Z0F4B55ukRsDc43Pnca3adv06bjeivZrGVxQo7OrkKGyiD9U5F2k5Dmqnc2/xPvlUiGjhX/qPVp0
LBSEvDX25bYlgMRHuWuDHoXFZauh/trxEm8fZL4s0k/VoweCGR2zO3oBlw6FF+FrKzyidt4RBg6k
2tPEj5YKgjiJHg7Z4OjBrQ9mAtqlfGqeAFrbqIHCZrk4fXRuERZr0kYQ6xCDA7qC8yECvf50Jz0J
iQOrCWzb3b30h49sQ1yKI3sjLpr5LWVC6lRbsphdPCAa3X/vQf/xA1UtPEvlAy0xGuHqTVszJGkX
dLCd4disTm+GvTsdVbcMGvtV8a52Ej58YQ5XT96UQH7GNYDPA2INAenhKvIh4L8bPvNr21y2x+vy
g1gLJ6SxiXux9d4Y9IBVchW3CcsQyAzYCcOlnbiLgg8kPg4xUnYFnsLyLYxB6NbXPyStOj05ReT+
uYPbz9+PuHu0D70DTPd6kPyPkBgA3vAWQ9TkJ+fJnRA3LrMAaZ7XLk1nozsID3E2wuZwpKB6bvCR
KyvoGbPeVgOC9nZkKGKrC9TYxCw5YPdJ+jzBD7lg/nRe99GGcSnqK97GfFxOl9jnakGUfwXheaGr
ZIbVpn4CI4aqj9x3G+k5XFyumC6A6HLOPT4Zh/TJC5jQN3LjLnNPall86QvliYO0TSQPN4zg4SBy
mHogAR/8NHyTgDFgQOKvpN1b/aQ7w/oDUffzY4MLYzms6bLxzTTsOn82AhBGtGPpUD7JyOF6sOxV
x1sWBaQvLbUddg04EnaxV9+TY4XgwKl3E6sk2UKuDj+hc9NweuFD8VSuGyzo8xd5UMDQyB3HVy5N
G7an/7KTW/ej9VAePNFktKMgt3+0UPBHZ1eRb+kbje2/HFZoVOXv8qnfDKf45X7oQm1d+ADx3c9m
ecU+dHVNl73KEX0gBc7xe42kcXvBA7fMnNiVCHiad82bS5Qwb97Dx0uPPtI60k9Ev0zIFJFk+Rr3
lqNVK7gdwPs7711Gxp86P+8XTE30vtaTGkr2G6dKbsOBe5ygPm7/m9tuM/5LXA+BSAgoXTZAV8gX
BBtiXXpOFvtvTPqe9lOF6Tsqzt0iWuQLdLLk17h4JAoPkBE+pu35TVnPgrwvKmycV2QcOilqvPP1
baYTJe8fYsWnaVywwfD8W/d4/PVxusIFmT/raXeqjr0nLza516rLDkcDl63CqcLPA9xGADAdZgQn
cTOHa0GtfpLBRHj3I6AHjxvw21rhwoPKKFzuB+nSreZ3dF6LSDx3I+DcrMXSaljJr6nLG9EeC58G
OLAKL1k0eKXzcL8XXXIXgFP0vJX6C7rDYjuLE18eLhGYR3wniOp/CQK9qz9itcv8pgfPhjS80Vdg
6mrTSbNlYz6xHTu3s3EwFad4j6jcAaBQVFeVY9CJALULrwBxcjHafO+hxPvHpnLrnntfhaSfnpkX
oiBc30hjfSnZhX+JO0n80YE2JL4kMrn1q02W0fbkw70/Q0jMSa5sXUAySeve2m2+EbtNjjGF+7x+
4sxFRRrp0bbCuCjXb2Xik8yA5ko6yOUpRZpopm+4ACYHVMY7DWhiRu0he4HzFqqEs0+PFIv/A9np
/VjjDx856DywRNGzNCc88uza3VK7mv690J8N4a1EkMJwOVO4Qi20ihuuayw+uSNiEXOajwFyhJst
hmBYQfGk78sWc1sZRxTNO/wOEoMQs8GU0JYub5ykckpc3wl2CkRfWsaU4FAl7WEJFHsBxp3I5E22
1l8Gh2UnZqlRw4gQCS5l7ZcyWt71L5T9i2YhB4U3vSteQi/DblfFglHHgpvmDYJEONBcfb+tS/dH
JESpWt+20cu46i9mwLNxMSFNAZhsktKuLvmm3ILVN4byFX4GAV0z/niS0t6SZbdig72+wiNcoUZ+
FvBOeup82uTfGGT9ZkloSofD8P6iHR7rksQkjhIrGCZjMHyrQf1881AH+RokT6cKy+1j3b9IHjYh
HwVqFcprY9Es6eqtwY5jmSDAe1NyRZprTheXBVs+8U+Ts+fS95gzfBoLzB6qj8lvSQzM4NT2k0zc
7YeJwNom7AmVr2hTFqrbnETT13SjUh72H4j2YbC8qvZn7N43wmy8em0+mCRsredn8yi4sWciLp08
wqekJcNolHshPga7fB6q+XHt9SKy0ds8t4vKAVhC5NV8KzvDS+/VIUQBmwMeCx6FgNsEOAXmjSL2
gevgwuTaWHX2mngRuw8Hj535gGkDwpOLxGE7eZz6AX3akRFcgxm9PO+uRHO/QO0Kp2cUsx7pUcjJ
nZQPb48K4pkKAp9S4qGl/yzs+Mid4tx4PdIBzfxW+AGXswJyhoEWLW2FVlrl1b8ew3ZREpuyn5+v
Bilq+32zy/Oe1wRi3868KaA16F+Xis8xWMZpdA2jjfiKN4UH5zD0yiAAJdwPsWoNMXVhswXF5iQn
bTGgZLYJMXbkvQVAh77QenAwzoXJ4hruMRJuUpsMAKd9aTz9xVgCsw7mj1bymG2EiMgII3hOvRTR
78Rrf2d9JEaPDfLqpF68kthP6h/WJ86iuCyfyj4gxqC9XI8I98hg5ZFvQby8OVix4w1aNPu+53Ro
Ry5NOwg4RIfdw/dxdg7yt9OmdBhOlKimMSV7zQEjhws7y098gi65l7iG5gLpvsdzhQAbZk5sAzNl
Jxt9FAuo0EV3DDG1XZCgeaUDqH3LT0MdEfGuUYm5fMoWtxVLLewJ2heRk/uRE73eT23IRJgy5Eek
ehrtCDQ4Ows3mZ278SHzrytriZ9pN3gP7AfijtaabmenZjlxZ0JE5d1pPAEDpycZOJsuo6/vrj7G
DE6sNaY6UGyRT6iadw/a+Z6AaVWcRX84M7XpvOYnPQ8GT48gR56Q5PR+sn4QbQN4KXy4KdHhHui4
99GvPWTeRMBzjGKFevjcfxykMTmsYld3YcQ76PUkhz8s8GdJpEeg80bAXXu4XKQt3LgTHBC28w1B
7vtooboP9x6C7kjwhEWnbP34TMLRT894ZJzrbvyso421mQ7pFitO0C0NjED6rluCO8crkHIqnzd5
1HlU4r7xBhNxKcy+A3W+qkLj/GO5T6w0n4Sq+Yjo4kBy2H7o//MRPi6FwwqwfNdfboFAqqEtB+kb
THSXECMX399yeu6/4tGpD/ennL9mSP5cghVy2g/pFUHqR85F8EPABnHrb9lZXHRICwOEkhh7f2aI
mpodsL0+QelIFtKXeBg+SxeEySZqthEK/MTFH6evcxq8uY2hOP+4Hq/O9IoHPyzXBR5NGXgT68Z8
71EVJkEJC5uoT2IwacQTrOMa8AlYfCNParfJkpOXgMhgIcJyw9B4yMx9/HlDeGmfQKA6eGLCfAkm
wMm20+c90I9nSNLOY1u+EtbzxFlW/769GppH81nz2TRPna9iOy3wA9hXr7VxiK9fRBz8q9ksTU9+
q63JjzwM/sAZnnP/pxTOsBCokB9GaK1FCAX5u/ZSruUDvhrbCqUQnM6RIL+FusnO8xkq5rarlwEP
6gHd3sI5g+oMr9KR/ArQDLCUgmMhqR/UUIlN51CtmUMGtVviuudtYwUBqEg+V1A+f+H9r4gfLUJg
XKHm46mveYFNGG3fzHfVyY7p6bpBsSqFJrdXwr02LJDAhtB8qQmAPW3VH8KiUcgeZfJ+WJtuTkrm
osx+gQfQyUfQLTLkYQwZ00s6HwFhuCxMj2XVP2M+9TvKaQ7c14XwoJr8VXFRCzi6W144e6weFABQ
iWF0wm3kV7KcvWmrKcBotYpWOcc7MM4cs9bTi0h9EL8gq4Yz5PYL3l1XPACmLt2viOsOsz2PZHwW
IRpOUGNHjak0v1xaExwKfcmldzVn0wor3qLVBMNmNT8juhu+HgpHUlxKn0CuZZ6FYNLNuZOwmkJU
a7c13mDygH8g+oWoi7kKcIU8CUGGBSUQV8UGn6a2fFBJPGtfJFIJXxnVFHKzmctQ2dAaKZ2s2UuJ
1cVpF114XchLmBUqdYu4mdbD2gTloB7wcTtfLKbb+AxjAk8TO+vWZAskeIDjnp8S1ij6jTf6ZHx6
5QZn2IXscI87kMQ09YPUKybcHp9xcraCKtA9+Q0lbIlx/7auPDKkcMlwmW/IMbCfXzsKtpachg/N
I9wU/l8ofOtfcOw8ZclSOJcdW3XfkGLMGdeJDhJlGkALCveWWUd4DbI18KjnIugV+3qSG7LWHIIo
1o8b+5u5N69BPLmG94C52ccea3Lz07/U52jPxlhvpU1aOmCiwjhxMPeUW3iBS14GQT0tvFVIOLKL
KWl0MM/2HCHPeMt40VzXYlAs272HAKXiKLRsXW0h+qJrnXnrFuNCkx2wGhhqIBLZS1QTHin375AP
DAdEsnvbcuLlVQCAcBpyL1gYRVhFzrAYbWmPeNspl/dXmfUOhdzz9aI5imMt1BeZbaL45TbSXHlT
u9LLAGQSOpQjawT3glmiRxTH3vngvHKANzA7weEZ7eTEeGzRhu+86sep8Ih5uS0byEntjhO5/VU/
n6m+vesydX1zIeIYj1ZFCANxGyjOdljOHzVJgPbq/PgBJHECWshtFbHMUo6eru6JW8b5As2AYfht
p/OqgLnzPWAtl2cGXce7vWIlh9w4m7dI+yueeQpkeVwCT3fNfava0RL1BkHrQDAICSG0FE626bKL
xawQ9Cb2JidsB85iqNry64ynZp/HRumZq4SNgLOS/V09U6dySFbDfN57XLpWqKJ6Dp/9vrgI5/bz
tvr+5Oc/1Rf6gbQAnzpiTB9utjZbjoXKsbxgLA4d8oec9nIDtokMlDeGEsKOQ+p89IlnkXUn/U4d
1DGcUfDGc0nEq6vzYnxisjfsnydzFdwvbH8vqbNSjw1v48z3TJ2zZZMDYxvsRQeoSwrnhvSoLbiM
/eSZs+hCwyR9pKdBqbpkygz9UdhGGSwrhxdk8yadpp/RRYe2ZDf9HJbyE07w8PEdu7nzuZ5dZs8k
6eAy40VHJxJ6bTQh/ietZ3AH9mUezozB2XLNh/3EPJwLYVF+W3vDZU791ixirPPxJtc2gksRSjUA
ZX8tZvRaSJPy30anoHRj7d4d8X/xTKEmZNStcmiGkNMOmccQx2ko5BHM0II9cyO5OEl6nk+M98Ml
3Js/Ek/O/5YLKo/MlzGy2hf8kM6o2t/GQuNW4o7gCOIbmwZWLgbC03iS56XAFfdtD+eGLg+/1lY/
06256r67BexL5+5iA16UvHglmwuIG4WSwfHgQw2tbUwnkb4gaEl3Jlz2Xk8Xa0uogQjitebl+f3M
+BIdcACtR7rPqoyCFvwERRQfGXCdJRDiYVe/bNjx6Gsws4JoyA5RuKrX6jR7mIS9zcnUDAU0qA0P
FAcsg7DTVuRAzn3S+9wwdEZaCvhiaeEpiyOVR0KrB6aEfUXGCqqekmDy4Hz49YqGs92e8OXTIfsA
CYizPYFce3MFVko8wsD0gkq2I5Wbovf1tW4/S6Y3n117V6b6Gt2nH3yqrFbQjLwsLO2nn3iB9nBB
BhdI/zmxlyQM2sXzkEJ0p03lw42c6YEtvZITTh72rSEs/WQJU4gJRcRn6iBvY73bd6sLKCPZ1n36
qU5Ldq/i0BLigKivp6Wy/HWgi21OGDpHCf+KzmJT4DyyxxVD+3LR0mJunJpC+LbIV2QwUgCkXgvZ
2hd+4JVwQMgD4afhCmSh/MnjRc95HHwBBvfGF9fJF04RsE+LcovJxo2/I59JB/0RSsqrs9IP1g58
Y1C+6ryPSwFkYmi+JcxdlmB6+DODBarRrOKXC2uZO5Lw3RYF2ZPxKr3KW7NYGicFXC2X6hs9iI7e
0qG1/PuOnI3hO+OD5ujU+QP6qrXxJD1Jr9XlfgHPBl3o6gluwiDmcdG3JW2dj3JjvQaPzGHNi3ax
7pR0UDlh44/d3Ta1H/POdIxv1MBckY68fM748at3PQr7IrNNRzxUq56DIcaNIF7f1sU6PslYvc79
TzP6KvflF5oS+k4yNiGZJbQlOIyrx9poMSo1+1Y5kXOjrYuMfD+fZpPL/UM+ovm6jJRSBJ5GrvhR
LFoMn+d5Ja8+uMf8M7BGBi5nDqNz21q6FP7jIHEEzt87XwiGvRZKQEs5vCzAudJCS0MaaU7vEci5
HIFrJ/QzDEI4qeVwrexr7qPuc3QaWnSa5lgwzzVYOuCkWUapW9eseyeln7k7BLPYcJscoDlQYOZJ
mfzxxW39xva6ve6Ewzwgu72l3o39wf71zAHRQNpmokZz5m3ky08/9wBIiV1/P/frnqs2vbScAl6p
YyP7XVtSYxYLsA07zpp7FP9hypHxcQE5U6/JlDi+UBXCyDHA/31qdna5OcUm4oOh7uOCtno+5ugp
5a84r0Jk7mH0XKIPay5iqWpXyGnJNMBynXJoinbmtrVXd3szbmQPD++Ck7ujPemeEfK5OkLAweWF
o5gDLdUmq56FB6oIF3bPsTbais7oxOH9IviM3TnE8Xz4mGK83TiRf8q1Csi9CX9tsriJ3uol1apL
zsgRgu2S7RYu0tlAucTxln6aS2OZ9r2trsrFF2njIXPWHfvakge1qX+2ptMQfN46wdyZHF3NmXdt
MN2rp60egP7jmrw61y2eK7/lF7X25r+4O5Pm1rVrSf+VihoXXeibSQ3QA+x7UROGJEoACBINCQIE
f/379rWvfe+x473y1KHTiUeiSDR7r5WZK1N3TiOvnY7oJOzJaNIddg/epsnLTFn1d2TRcG1lpv/D
HH1cMKsxKxx+uhy/4ZZQRC9PoZuSHSJkrPir9Td6MN+Y/nczDXv0BqyrwB8PLxl5W3Fqc2//9QQW
m9Qfq02RPJYZUHbPVrGAaUnCu3dZTRYwTUDrrLkcUZoUMC33k2KJN2ZzCGqPtoSE4vEKKNGTo+8F
Pbn/vXmSBc9MPPyW4jJDlYycMm5mFp70Dwr1Irq7z6iCluLxjRyBLYomgH2DQyysZ/Bc4xCIoziK
GX2IT4iqRDVM18AO/kYTiVGSvX641gy3N+/mNew2tWeFEBa6TwcoNhRXcy/rMhi9vXDX9fHdeoR2
AMazKHxYKmNjeNeLYKrg8dwuGg7ggrF1yOY6VAEujLwPRMfunPrwDanvzxyY9hJI2x72CVKujy5A
XAu2GMhND1/bBbgFHg23sY4VVqQawGZErDr2m+bixQLVeeQB0acdk8cMw+Z+NtUDkgO/hkQKq4jL
6xEVuDpW8zo5op9WvZwgaRw4EzQgXMa2xzhqkr3XaK4nZzJkYPYrH5fPxzTdW5QczAASGYcbMZvD
yPs5zpqoUBkWcS5TNPoswSy3D5aqvHVb9zzOKZVj8kbC24R5IbrRLKy0OPcY00yqACvRZTP/EVel
wI24yindkjLhsh1fElLgMcA6uqgU9RPKk35/Y+F19QMZWJH2jkadPt0pJyM+fR1AGWIwalGxcY96
VN8b7GxodQOW3bfBe8QAhAnuy7xHluYwXWsreX5PHk4F3X5506bR9uk2X7i4KQdd4B8AiYz/4F3O
GoBWIX5On9v87RZiX5Mw7RgimBmfI8YPt6yCdM8FrcDN2VNu4BrHzk+rZCya0MKRE29yM6pPj2Xp
oVzjV/XN8CinsAXN5IKI+0MeIl+YWgsaC7+n7dBD7Qa2U7jXLdSLb/orShnPdCr/DhrmjIsX1QnG
IxBQ0GFAm7q/4OIpwte44roXQnBReW1SDPcdCLlmWgF9wxUBNFEL8sjVpeas4o5uoVncJ0dnhgYD
MwTJwQbCTw+KQ5VJK/DTugds1vDjEBYIqXsQ/VAKiiYopmNkznJ3orN4L21Pj/F2dM7L41gZZz7F
3uz89O3dR+9VfMnZ/zG9JfGIWOWBNO9BF6m7TkYkUZqYLAWGY4cZ8DtI9zrbskg7bx0rO93H0gox
j4JEMvwTrFVH/lhwh9NCxHE8BoYz+ajWuKTCc2myc6Al495Khhg7KlEWDM7Bz7eo3adlIH3UwWuc
zb8BjlUXWgsDQ1Bg6OKXh7UFtSrWC3QhzAu71fTo1RwvC8qnpfhapNBI3JbuoojDVRHlM3X+PkcS
CDhdTI+j3+5ydXYZWx6rjUDEBSt3pzFqudXxNhZbG7U94tEtEWAcRq5Qf2bvtOD4lh4e8YC7A8Is
Kn08tKiM9Q+B6ILZVpg/9JOMe6DBZYtAZBzxFiN0WiaL2zdDLBvb5O6sw+c3azuEaO9c11ZwuOzI
YOBWVcZYyRYBjnDcmJh+YwBHD84+QZ8d1ctL1GNZ6XSQfrMMhcLyGvxIONrNrp+9kz3dn+N4bYG2
3KmZB+5j3RMAzunqjdmA7/7Pa8pL4/mYfeBmcT/P4GtQwHi9sPURRulxPqc7YJb3n0hV6Wwei7W+
oCEL2fO5BhP8Zn7bQo979jR46Ma3XAo0VkWm7ycwvpMn4MzTywDtjjCc6uoqyGn3BUkgubtlBcjM
Vo8hPz0g4MC6DpiQq5ZmMEpDi+iSpAvsSOe5L9MWw1zw8CmzxNbnLdEmEFXPwvl4uV+LhnMGMYJK
YQEq36wV5wMzloBbAfFD77Rbbv4Q2kcPDpmzrvZgKbHMl8PQ+aPdcfMyndUnLP/SZJ8s2dGu4Reo
PZmRgYxnTh3doiNN9azxWP3l5EvsgVBb3ERaDOXAFLDHnQOufnH6A/Suy225lcb5XBs/Q3wCy+QO
DfvkFusj+UAiyGW7XpLLQP3Fjfpz9Wjjgu3AqWCUk5KkXnL2HT2+bPUSNP646sfXO/7b9PM3Ck0N
10OKBu57V/rkLoxI2HRGMWS0R0iMc/Zf74Ky4ZLU2WlNdjiTXVmAfXfQTLTfrjk3uDPNGA+iS3g6
w1tob/I5PvAU4zIZInORUeCoXAaib9D2l2WmeyP2UbcMz+EQiSW+8I5jvK3gv5gn9YiK9y4IbpwR
txSlMRjB3k4EDXKjTKAAYEISHJzBVxxoGFTBfAARVQTRyVXbcmZhKDC1DJ9T9rU8OFFCUUdYvrkQ
bMJ5OYqva1EVrddwA/EHhsYPVomcunaA3PltJ3LvIAxUizrwnwnEyIfbsqyiL+GtH+mMU6qy68zC
SVQJKfo40kpkfyuQJY+5yL54bCrvnJgCIlWc2SLdKovRB8gk94+g1stImIUdnQ9e9RTj9C1jkPZh
BLWkgQwwk4LPAF1kO661eOSmoRy+eu9Aj08xz/bHoRzD1wSWT8H+xMdsco9gbVLnJA6z9HlGh/GY
GIHk3KYp98Vw5SVykc+YVw2z6Q8DAQEtHO+kBEfgNOG1h4KNiNtNFi7FavwMZZ97mK0gAuql1L58
d6ixvKUoSXEd5U9cLSPs+swF1XM3/WkiaYYbINY4LkICyv18jT9guRUUjIRTvy9wBXo6VgRHAEED
3CoOSN6SZGL3g07tyGb6+ihXteFUGdQcvdv06KQLYCrAumwFV4FA28Gibwa5Cd1H+si4CCh4nRcs
juTJsC8DhvSPNdeDv2Yf4pqyHFwcwO1LyCEdbk1Cube+fFNxA5HRSAM5Y7/m32iQKeAAa6BOn4zl
UkQfZ/2YM/0lQLxUomTsQcQesUK3k/lY33JA6JGLubKv3+9z3hPqiH0e2DEpmxlwF33L4HUh2Xmf
neY8xDWWzs/TyuIfLN5ct/AnqIBY6+N8jWjSNZK3HsoO8o1F045rnIdu7ijhfibrhorJsFHr0Mvc
6om492hjqgjkmjaOrYdyADGEs6OA8yvvpHIlu8sSlMRdNpGoeC8+T2QuVNFh0CM25N90wR0rMnly
DIcf4G7aDvPt8XFBpjdLkexDPLHMZyHKxMAauTWFiHcawgfSmMBmxSaLxcUO8px008qTd+exOBnD
l8zdytR5grrYW9oRp6OaXHwm9JYtFJoUYZOUDETqOZ8M7QnRWKCTdgUU/VprIS1/4xcwm+RR+mlE
BhCatCrETaUKmeWC18DKa5uh9sKX160jLFRoRt7Bapbp6rqi/UUDEOcf3ZuWIPF7Bfrb842Wlo45
m6AWHdhb2MCcMSPL/p0pRZ80Zqpjt/+58yRouPCPDxhWOxhTLVS4f5gc84kLj81lsWFQBHimt53D
x5rTEzWH5sQG7WLR9WUSWLAX2I7MghceiCvgwmmg0Tj6LICs7aCqxhvsLMI5Y9ImRqwQtjLd+1uX
heM+/7hz+2AbC8wtjt9HF8KhrYYJ94ajvNWz+qPH0U9cz9Pz7hg1XzjkhRaLP0j/O1MdoCbwmBhu
eQPdaTrTqYSPfj/OpsgWju5PE6iUSDauhkLBggBvoswJ+p4JjP7pst9dIjvJj061qU4Ugs43QrHp
cywWq5d7J3ScnbrlPh5teqzy7IAzyQQ63f8eL7u5sU9hqKlu7+6pDY5wBvoiDTLwFRtff5Ksl9oS
Gw13DaPEOi3qC7H+gC3OzclxVmEOa8yu4IIYh5Fn/xuY4x8/4Vq31LyRvqCmU6LK01kfQD+ImMf/
xnlYTtKsiWHgXYPo+mZAOXCHDaMJ4GLjVoSndu+7y+Sv3l9MPH0Uzo/xmdL56Wv1S/TOxadZO80+
W4p7htcY1k9qFqR0/9HqdgkNuo7BlaXIkir997NzDKP/0+zcP33/7+p2UgWZRheCdFw1bGYu/j5y
YTKNzsyFpOm/a9j/oW4XbhtYcUgqynj+tPmuf0yjm5aEGt/SmOe1VfPfChxkVuNfjKP/4b1r0i9a
aUvL7bIvqweJgFKihTUIhOCd7QjL9QKx4+4+e066SbaQA9pPAvqK3TMw589ASiRs5osZuaIbpmuV
l3s+tTFVE94xJ4X1M2fD0R7B6D4/h4YsstNQp+XOmWeCrvQADbx+dWTPvsRZgwiwrR3xCEMfzxMa
wS5Ws4A4kR6VQGS48thZ0RZu4rszf3+vnDfcI13BgRTjORJGM5KpN9RIjm6Inrg5wbvYhUBjRIGO
yJfPLYGMB822CkkLQueJDgH4KCiifvbaqBPjo8Uhij0b9/pddzKDHgll6Y2cT2GXXy8Un1ePAXLm
TYuVTSAKVj9ogWb2m5WcNVe2w7xZtLcN7scYlyfi48x+PWFiVTIELU8DtEDxg6x13yw3WsNoimuO
szcz6sPMlTfXqIvr02tCuCmicPalW3yGyuknBhzVBsNI0HjhRJqGxl/9XSmkmBm/zk3Gvvou7pjF
RxQ3KAFTg+dsUV9WKnprSuqakOY2uJOpQQGMag+jIuAN6/soYH5xGFM0hVNIgdUZi+c2RgvKFltg
+pv7eXJeZ+tq2u47BhsdpHJ45yJUe43RyvLK+bqxPMmjNgZKxdDvpzS/OC7QuGhHOWJ5dF1dTs1H
MZPA73CRBuUDsVpdQNiuzUJnwRzrmbOzbJf36vRLZdovh/A8OU8K3WNWAl2y/2LcsfCbyq3cmC0M
GR3FDvrPF3R4xVcgGEfUV8bVttqKxznNuAE4qN/Kub4v/Gr5IgjvJXz6p6U3r5vDMeG1tTQjCI9v
jBTiqEvdyj43+rorawmGYmPL7zK8rgVM/XwbTg3W6ofMDIxbko5i8qOuvcMgKZ0oXaTELlNHtmti
Rsp04fgxO6ITXRRjM+JPXDvZd8RZEwQgYnYnm8MthfIe9LrxG2JO6BxfX1a+IzlKwhHZQNbZtYsG
Hzcpln+Oc3vZU7QFKgI/NkJhFws4/SJsmf1SoerAp5tgT7Tm83qAHdMo4fCx4rpQv8vdg70NXtLG
sZ09GyPGUt9T1b3UsfyN0bqvvZsVQlK2NhgMyvLHNGvWA/km2HpGaohsc6q7aOFrn2C3znRVfUlm
njZ5nAqocdqGuJzVOzXE0JkJBx8b1mFRuDxBX6M0Tafpltrez2CTufLiL2Q5qKVQJ2Cy/NbELxCS
KwD4rB4Xbj1m2BQE5kz/HRnx5+0Aw8Shs1H9mm6PUUTSw3AYntp5wuj1SKNZE5QFQ49CKFaJUPQz
LN3pCkhwZmaHWRdCwHnGdMsjhb4YJp0SK3NtPjqO5X43mBPjhU0LYq2SeuVYo/mQmI68iRGL+zBV
lVXDvADaxAP+P5dC8RuG3NtI0+ZDt8O5zJEVdHsGBjzeUGFhm2bx8H0XovnXsBuhu2U1goFH3ESA
drt+EAixvqpjoiKviTC8haJ8F2a82IGzJMJkTm4HlqGB3D2YeItB+ekN2pR66qtnSdl182v9aclv
t/Wrb93mtbya+8utxPwUEUc60UZRaB1X9y5W0PVi614k+UD0IYFGblHh5IDn/+RJ3Gcfq0bSggXZ
4w41JXbUHDmyhKyATAs8ie/DjHetc9i5rLETJjtucAwiO+qNXY5LhltKP0fM3E56qpGDcbCProQo
p8WPMNTOYAQSqni6a93v2gDTu/sLM5zkdneKU3N1sfXGi5quN/1eISaVnggVXq6OiPUJSvdCKydT
Cwqh5wh7WxR+8L59LIK7VJSW57E8bZekfXklIKoOEFLDg8+HDCxMtKzCbR3P0I19gu2hfce4tUNM
dQ4hdcJUTCPNB3oynO/WEn9beqjgw/hONVag+mQZQtto70izw//9sjUhQHrHXvR7HKLhBuswD2ra
SQZbUAASD74mLImmQ0BXUJ+gDbQufDwRqepFVGwuswFDUlo8OjFhwipkg0KHCBMFEAJy66Gjo4Gj
9gQIHb2Lnv+O9E2Q1gYNnYBpLGdWi0HGbQ2ikINOcw+N779JWSz3NCKLU2C91JS89RQFH8A0pJBo
RIlMAq0lXIkPIW5Tgt5Dabuvzl6zYVnpBgffOhhx6etevKugj+/D/PGFKIQUPgI8cj9Vg8f0ToJH
7ssRaYueWIlTeAxSp0LSJgkMMcFtG+8I9mOiwkO5sL7s+q/hS5mPttgJTl+zi+2Rnuhd35ovBA5J
GmOcPZ8Axn0pX227Oq5HU7GwafOCRNYuuTL4QNYlrr5AbX4PAamHA9hpRlE8SpQ3FT75ErQ7M0To
GCsBOR3dSguEVe/t40r78voxVJevbtFHKAJkzLG0xZ1QJy0xfDA2ZTKV4uWxGFrqwJRLZIG6D5V8
OI8ZjSbV9Ta7x92Ohrmmwb1Pqrj8qGJ0wzR954/LDvuM0cXL5JDIQyy9aZWeLI2gUsToejqIElnm
w+VtpO75RKkIHI4faoT3jCNy2FMtvnMCjWT0OKjoaYnSUJ+M5ZBuyANAYGqc6qFu+nCPpAycU/qt
5wTyF6iCiXicSZxsW/Q7wbQzSKMk/WRkjHHUKE1GYQliSBpsjgeUDS9uIqQ6vhVYkUQ2rRrCjSzg
RBggYihHU3jz7G4t5twd14o2B0bX9enD5nyWuaudFxgIiiaaURxmoPKfog5UGa3O7g67znX9xf1c
nYMnfidoWtBDsftsbrN6lq3yTQdueEx966s42ZwM2o2zaJzOSYm5gAtxkR+sLzat0RY9NyHprxtB
kI1bL8ul9Eksl4c2nfn+l+bc6JUTEEyAhj6gITo3W/HOoeDmlyW3rnqQVe/GCormLXxgdQQV8ElP
mKBagrI8Ov1JfbraPl+n61xYMrKPuAzHV7xijFzzeiz1GPOwBeePSEcsqW2UjUUZ4losLOd6lz86
5wwpbzqkVPLrCJbbjLVNL6MURxsPhlKH1FsI/C7JJQGbd7XojPiBeYjguTXGIgmXhZxe+smoHgde
bqfHcT4KXSvSAVwVLzu/XZ/BDRE9qHkzzu6Lbql/KJNuNmz0bEHmN0Y7GMJ7w6ySkvaOdQWbWtCq
bgpjGGLWjUqKmxmX6GUNGWN6g+mZ81HqX0SUL1mSJhgWYmb2KfcobZ/qrEMDbe2e9s8ZQN7skxT8
JkU8ybaXn+EEyau6A6WCeuTHUPIeVyTn5TVRENtNSHy0G/dmwTnJO6VzwG3PUb9pqQ39R1wTMDwb
4QKURkAquAv4NeEy6kxocCsvnT6UNSGGyv44gYoqx9QNFnwZAM6AaZGLlLi9eJhRcQDPifKZLfN1
yTgFtj9ju4ulJwk1oargjpvkjB1VIQQ6+kUTVw32feJMah8UHLgb6xr+bTA8dVDuM+RRGhQvNQok
Tok0TYw1IYZhoTtSodXjvnSftqcsbpFY3XCZYHPuw2uUo6JoYyzuZqUqONq8cTxiuPqloJb1uAcG
Da2ZGZehRKwdIaFrDWAZRZ47igVYJ3TdoEarAsNZATyPrqwj2PC5vr1p4WY/YaVr/zoeADqxes+C
lyg9MzDE6XPB/yhIenrwltNDT65aSB2fj+WYN3KmEM52ReU1XJhUrihzvLRK5LjJN6/FEd3c+CWN
HyKBsNjrUIIvvsglWNQtmSJb1Yxe7mE2iQzqQ2DOamxIH/keDyqV6QHOCZOT6x1uncJwG5wBceb0
NZfCYXk7XYmxdRCz3rwr0vGJRlASxqEddAcBzzkKq1tUAdWBMlGGdCT73dQgRaYLAfbDlG3AkumV
m2J2mwhRLXxzIhHLsCHGitCuetIguJTDfKKxUKtLEebQ3VhkHzx8nWCacf6QEyq32wXQiD+uMepC
Vucd25lNgU6m+GuVs8OhhE6XIir2XQIZZTEhaBgJNgOH6mUpIX7JQ4wXh/dKiQu0J2MmsGJrqzHz
OHosL7jyjy/zOfGKDL3EzMuuskP/MTD381GtnhvYlx7YxnltXpsU2PLeOTgbNzU3X/BUZq28vicZ
9D6a0xFSwZUE7IlSMfcIfaRuVJ2hDpUysdT4xtPAGIL7voOzFq7OzOkQ4kO1L9bC27V2yTlESRyb
6+7NmmI0iT3NA4M1Qrn1tTXNEBD1g9sIWok8K9KrrrtHvr9bMxxq7mBDqORMODX8p1DCoMo9fhPj
dqFKkMaoOlX/tcYbRaUSNZ10n3/Cg5cJGVKOGuMmhx4FFoa7RhqADdt8/NfPmhIfzjHb6ZOdF+i+
8yedzxzrpA+KCREZ+0ZEGVTomKXAfDlI/ZEQcr/rhCzGRS+mJSdU8FkoTSq24zYuWAMGCv2CmkWe
Fc28y93iLFzzL9wuYICDV5xEaYXWFyf555KThr77wKif7dai2CGJFFmvNO6egS0Tgj6VWvdeO4lg
7pY7y728VQNG+7MMofR7nX4dcxB9VXGfN/9Yi7Cp2kubz06GzC/ZgcYjvM2cHXsKSvYxIu6kgxNB
UH2LcvROkPOXGMWQ+BAJU5j86iH2xgozzyEGXewlsfDiP/pSE3qXac5cBWVbFqLnci2/TKMjM5tt
3E3AFb4YyoR4m+tguiqTgAS7j94QmVtJNTt3qD8olfnTZo0XiiYUG8QLz2Ubqd7gnUrsfxgzwYA6
5O/RpmNLPbJGenLz3iAZsh5gxuVEK6PyiWmcSewwNAkqfTZseBORFoAszk3fykQyv14MvfmYnWkr
83Te9p8Y5oPk61Nsx3VQXhgxHF8YXbDZ72B3qDvR6CXKVGgrcqSauAmhldDjKvo/WtEquVo+AYip
fEdvXAUGSeiByugVy09O1h57TqQbS2UhTEpt3iT6aiYceI3tYjj7+iN4EmaLnhKpRudfR9GLGmpL
JC4dfEka+sqe3fYZ06PUSkfIA/juQfOeDUs9C3v+jesBJNlWYqo0dazDjXStlweUYWCc3QU9Y17e
dashwEcetKUjuWixSVfeM+jEz42K75a5MJJXEGvm1W/D7fR2YpkxiNXx6i64Ib3nDpW9lKP4/K4K
GqFEt4PzQUxut03UyPMWAtMO76/56OaV8iyPihszFZj4WCSNcBIYm2WQhtg/z1yj9rqGeE78DGQ0
IKvJo4zsv0vuFwyBVH4zkxoXjKoPC5zo1nI3axGdYFDI0A76F6IjURDAZ42bMZzlFNlodAlRssTM
CM3Py/Oy+25wbI5uUzZWztcQDZ/EGuoaR8DvQIQub1dla2eVL0H4omnbwsDV6pmGbqqP6E9Xw22t
i1ppZrCZ48NWDBONcej9fd98Wg2stw3+BaGNXrF5T18ekpeLe7+ttS5zdNNj4uu8eu7KlQ25ecgP
GK1O7OS6oKDBsMphGSXugsqbLY8qhhX9xjw/l3CoBGZyV7AXd3FtFJnTG/D6x0Lfstd3z9/KRLQO
+9f29X7sON6r6zUmu/JoHNCeHd/qUXjN5vxTRzo5Ls0dq12zwOxgKn9k2OshI4CK2nWutIZNs8zw
Kn93zBujvRL1qmvDy0fG/H8Ly+b/+1fjnr/5Vtx/8zn7qurhlqdZ+8un/29TYdp5/e17/v41f32K
v3/Kt/ztKUW26p8+8cs2b4fl4/s2rL7vj0v7u6ma+Mr/3//8m8nqZqhJa62re/txcavT958thrAw
VU3MghRFI35VU/Fm/e/cqQ0ZUPnPbjD/9P3/wMt1XGFxp8OdFVMYHWuPf7i3YtmKa7VK8usv7q3G
XyT8sm3JlA0dPxCVn/cPvBxTVw2TWSyVTGxfzX/HDUaRoQL+5FH0y1vHuu5//dFa5JUrinLOb49o
eFZhLuffhXmdX1ST9Gu44b42FYrh2+dTzB9X2DA85xeNonn4yI0SN41hrao0gXI1TktTcnT7Oc3J
HEtZaSsVfDp/sa9cX5vHEUfrxJJ7ruYWIwALkW4JYFk08KdPbeToIzPiWB06UzkZCgafzxdF9dFK
Tynu7aT7VO/dHbeanOkPdv3L5bEdKmI4c929YoZ/QVwK+6g/DxoFRlZ8QAG41/bpaHgPpJvqPik7
+txz6dbDMUiBK7rkVavOs0l9+4qg/sablW+YjaUnrJzNBwvthSyZ+jLLoa6LLlFBsZ9CGMjkfHuH
zUcte14W1BpGUa6vGagCLKh+fnzm6IcGFa1nrzoZdt+V0U2zYz6zCQVqurladUigC8+of+7mgBhw
3kpvBXo/8jalMo3NYrSWxE720isYupPR5jEuiaFqD/7lyNCijfd8flxYKTgtrnLT8mHvjb4kSFPV
w1KuZoN6XNfnIiyH3UMz3u8GYWCVPMPwdSMRvV5c0cPVFrAf7gCDPs6OWfh6YNFDlyE3C/mMzfMD
ywI8FEx9a9zoKi+9p0ptnNWvWK7QVV8M53ZkFCxNEVWk6/4WP14ClzhOhxbXCxw5JYaEbSDjkU7G
4wPxpsb0MOGk7fW2VxS8VAzAmPwc3BTGC+W2pEKrXL3Cnq5JUf5a5enWEVulSN4xh3HOkG7U5OXm
GuRiIeNAdNHU4/RuvnbmrWdq/j636yvVZH84X6jOSI6YXsqBqg/XNzndXBv8hFEE2my5wxlt4/Ey
My979Qh81FaRenn5OJSv8rM5vUsjgy7lihKpb6PhhWdWA8xjCHPYyorllrHtyxGM8SIyOGgWH682
Mh4WcgJDpZ5W1Y+jUe67glkY0qn+o1dVkqsN09YNXRZO1P/Dqvqr8RtL06/f/49VFWpTJRFbGGMJ
s8w/raqmIv3BZetPLCTeWhjRYfKmScqfV1VeJvSlqeL9hpf2v+WJbVq4df26qv7xpZu/OHjeul45
4uDJqprQHBXXqIhw01g8T9B7NMNxMVa2w3SANvmqi4N8otuFAqca8aSZPK98BjxpJOd2xPD2a9HS
WktjdXGiuDVP+ok+5vNOeBWjaS8gcSEiD9JdjneJa6/Tj9Fa/jpv5DcF8lOU71ZCN5hGlDgFIiV6
I/Q1KDwzpFDnJXc3yaBz6iVURfwW2qJv28P/fsVPu35eP1H9ojkk3k7MsmnjCxk5SGBS7Hrpgahk
SNVyPgvLs35solSz0zV3G7yMiCcd218lMz+o1IRAhSEKRgEhAm/OFPRG/UoB9xhVo6TOkIQOUZFO
B1yirAZzpWHWEgHeqBi82FMabhNVJH0KDd5tYhpbCaODM5rrd104WjCa3E+qTXo6T0Wx56HiifWb
lzLyfA3uvJZdhzYUVI3QhAtezHOFsU+GZS3vroSPDx4zBu/Sxfej6xWoekPm3UEcrmMEusktTl9O
gJfzDbjNwPXX19WnMx923YtZ0gq1O9oqAKi5DRbpW8Bkd/pp+y27TLqY+SUIJumgz0z/KDicJ2E0
w5tx/Xi1Pw/SPqvAxKwyvH0SVw1F/IkNKSU9DYAGqj7G52LKU0gL8d1paG7jbwZipUX2ydIFoia5
EqgQP3+WvzO+Jn/mCeNSRnyLrIm0APSUdo0RNOTQMdJCj8BJuhAut7naDHMylee8Qm29vzh71m5/
woz9jenwjw9SdQFZP2ZCLYUvLBOYFywsWvw1AHqdWeLPDv5+En5/jTAQMhYKLxwpzzMS03Gps4Lf
CgsXAYoI4KYLQoB3mbc1XnFntNUMkgQYtqMDrT9FvLa+0nCSE+pmWhVlhF8OzUgp1MQ++rFd+cH8
aUsDuaRgttCPHuPnOF86IwhBQZZmARgXdhJiVK2O0hALRQfSkN+CZhDDojIUAbA5MyIQBq8t6mi4
A/EJDydamqMtl90Pofghz42xEqhQOtuHjfBUxZVm0jPTRGoPs5LA49dsZWskVjiT0mkm2Ux20zsp
xiLDbzTV5hXuK6Pg8YZnx/sDNeN9pRPbi1Kp95jPh5GzPm6jybOcpZpf3gJ7S8RtAgG46Bcj9zsM
jYkULxpm8qR5sRxgRvcvOoOtjB7Ou2CstM6o8tkAcYJpRJu26sayMGX6bVBvAekrzn0mtN10pYKe
tbONRj+l7IEiGWiQAjFFCME4RnEMHHwyfZjh8BalU0Sb6VQI2Sm7BkYCZIhdLq12by102afiqULn
OsV0qyEVg4RYzimGWj3jXFROKIe2L4aOH08cQe4okQEInAXmR1tVlbzS6L1rP23vGZkh76OfR9xa
b1xR5XP6gsIeEOzhX6ntQSaA4qDksasQDVy5LbdWGaceez5GLoxUDkDRgCkUlhp9PUAkUfRl4RNM
MeLjDBulk1/aJcegXxiTHhdtx8GdZ3FLnVAEFV7BISrascWREFP0VDogFX9hLfNxXRhMxAmBO90Y
Rj93VGEMtQL5k7aXjW9J63b4yyCtBRY3u8ir8oDpgwfTZ8wrrXMkfkI4ePZbMe7Jd5lJOSsWSuBL
eJp8AB3Qqjmv+/fN8KBRQMOfBEqVwPWYFHVkaY2BXh+jZanMLcgWRA9PWxjSdeggkFs0z7mlRCz3
JKwhlxoFDABFzD8TA25sUdmPILohWhjjQfj389qNkvu4lYPo2s6ev416wa6Libnz9AT7AmeIBhBW
MHrc3csUo4+1TbxlqCP203hUzNWtwXpF6rSg9FBQ+lshbtTQ6kI/MEgHxv7NFgAO7DefCq9poS+o
CHU65AOFpLoBpgWW/Q8vfzC+VXWaPItUqP+p/OELfmkqiSj60/f/ofzRaFWxC5UNQ5J/aSoNVdL4
D1kWhRGVye8Wo/pfTMJbyCbB+NYwf4kEQYRFvUV0ok37q/9b5Y+wyf0X5c/fX7oh/WJ8aw6KdKuz
64OiBx0QtguEjL1LeXRjeHLdE0noXFFA2fWb9aH5Fxad79IMie77Gp2DdHCNb2XbMDFwD8VXm9H5
67kWDA+jfHiFGNt0LxichFYUVT9cON5Krh0dvyvf2IJxkqUxhI2WnFN/tzstl+DvTpLgrA2gz35W
+XwNN1J2kPz7qlwUsAGKc3uBQM5EDXNeZCdKh+YjnTZ0N4fXsuP/2nSc4/NjqhiIWEhFTL8mHlRF
mWwtWIKFB+c1QeNi/qabIZ/js+SuEE6LWzYoBseRbGEKd4ZqPs8v6ztl1/Is1Ei+PN7kDCpfmF5m
RdcCEnXuceGKyW+Mf3ejZUYgcY+XFLm7GICsa2Fy4I4AhCa0UHCmn+dP42Sd+GnfaFNkYfMgLZCz
lHg50WsLvag+lQniJY/X8KRsp5yq4pB+PZ8MVMrbG0YT91PpX7+e2DKg1z6GMo1WzMYwknxt0xLu
fjDQsnHoF8YCYc/tM8cXiTdPKPuqmjbTPMGMC6uWu/uJbZwjPtjzGQGPN5xQKoMrhlrVZNTgfJSt
EQxNieh4RhZjJxDuR+/pfBdT7B85PdiEOwT9lu0MVCFox/LHOXqGw5oBl9CI0jcDVXVCm7Wul8e9
UICHsNro2sj1FuGpI0aQ+UR8mElKVPdonY/mtRJ2QgX73BFyZbl4K+mY/Sz8keUi/P1RvHaGEiPa
3sgM9DC6Un3zY9ikiFSZ5Jd8wZ/DxE+soAlwO1OYyBmEMUVYb3OhvEAUDhMjzI6GTyTA/A10gtlW
M0IwrURXtPxGBFqf3JLSZyc4OpPDbJacnWj9s1ziDdbi6h51wMCRwmUSaeiWvlCyd8vKI+X8OE6b
+MgEDG5gPMLwAMKKpy9MraqFNULuwJHfGWj0r0wL+Li2lLjNoTa7OMXg0xZ0zFAwDuw9mS267urJ
Gw4rpDY51T1oJ0weHGcMpx7utP2eGWca0VnxZXbf67G6UB1hJ80A390K0sfiCvhKQ6DH18/XQj0R
2XfgrqQTwWiEk5D+By/3FiFMJECwtCJKJW/uv1/uLdUGCfzjcv8vvv/35d7+i6oaJECxMuNnrtGc
/h1DtEmekEzWeXYDWVhK/3G5B0Ik58JShP05L+d3BFH7i8WDiHclDLAVTVH+HQRRU381J+aF84vI
FP2/uDuz5caNbIt+ERwAEkgAr5wHieIgiaJeEBoxzzO+/i7Y7agq+0Z3+NXRFdUhq0SRBJGZ55y9
19Z5anzxawexdtvRHkaf06JyKDk/p86h8VCZ4w2hhLPqeu4VxSKcnCbj+xi9Sk4t9VcdP2kmnDbS
cqT4SKivpH6JwGUFI9wgxhKVfHW5sYti0pb1UAfNeh5njylTw1q+E9M2l0DLkJ6k4l1LwrkaHFXv
LWLOE797+rBxmHA52nOVvumsYHEOA0o5dRwEPY/5YoVESd8RtVOWj2NwS+VGbz5swohciIr9eDSy
O7XEA1o/D7W5ysprgIS4YyPLz62OPS7kez6GpgG6tXUjfaohjZbMitr7zJXHXCcH590k390t3xnB
msPWyxkZVu9ujdDswUL5EmyC5s3qPks2H8+CNaU95irjoxv1o3RxwTjHkQq8p7pWjNe2vobasM2H
c2shXRNIZDm+RzsX63LZfTXWy8gwQoWcIhWEhkxcR+1O9NshuowDqbdoJCze+vScFcekZYztv0i0
eWj31PhcV/dq8KAguRjy17aol3XeLDwfJYr7ZlXIU9gwU2S+ecrVnZqxHmIcZpz5zZbdrMKV2I/v
GRcr4UgZF/1MGMS5v5jWvW1f/OG5YF7JcG2c0FIes63gbZRPHSCjLP12yZr1hqeIlqAgF96znwdp
zyqW8iooF72+0fJ8rqnvCgCmkosYy6VpvVWogvr22jDw8BAJquaiV92tzogTrUEac1zVjPVg3HLB
6FocPV/dtuI56G5d9ZmAIZZnH6s6MwHC+IA2IRyiu1tjv4L5bU1OeV6tzhXNzm5zDsjb6+IIBQJZ
ezEUorDYJnw4ctZdu39qoufWJ3dIvRY9p+Vmq/IutFG+tNg9xqonC/2hjV9KleNHXsyN8kuRj7SE
9PEl7faeoEkTXkbrq0u/R6uau2QAqektjt4GRd9qAeFRyl3Q3/Lsq+LCJUG4TS1nrRXvwqY9lOKC
ee25vF48kILoUnNujfgorXWmbTq32XU5WNQM+l164fFa3Zk32NYiFOb5hwOy3Bh3QXg/dojLJUTk
9nGIs0PavabjXjBNcqvPwTnnjDdDicbJ5lBgaesu39s+zx1Go7Oq8My64dJixud4d9lw01x3UdIn
D+QlI8spZbw3Gt2ipowTASn0uUetH62KBjBq+CLgEcpmYle7073c4QNqo9nY84aPp45vVKjeA4Rk
Yfwmw3BdN881UrFIQa4QYWmjyuJU2HDRNSdfpVW27l2M4sQ9DSkN+eE14NtJv4/yt8z7yGNzMVIo
56DD6he/vkTGObAMVOS0rZz7IEISn3znpcpN+eSjBkmcryHRVtbA4WTSfmx11pzeejPNjcWW3TZf
Vqtt2sRz5ppVVMugRwI69kglrNxA4iJRnDJltltxTtWcjZ4ToqPxxJpxmAcMDisVjZGTaUCsx/ZU
WRAv/JY8nl7zosWYpFdREXUySWJEfPMdHSmKYBDSC5r3X22C9sQEID7pHBXUsJ39OKT4r8dgUYzF
nDQpHOXWcC5jTt16iJS34tW4PdhdM38W5N8eTRfuTz6RWitGwwoeN2c0VbSIYpda2aqw/Jq3lA6I
ViCoq8z8XuuhYxveqztad3nvZttA8sFopX9ImiKdy4iDYmEPjH9QRsgMWnVH46sbSg7wBVYIEmRy
smEcOm7g9f7VJSJrDP1x2xS2yhb6P0pE7e8l4l9//s8zA6GRkiMBYfUqZw0yVH6cGbDw2NSIDoeG
30NTeNAfJaJjGJwoSLNyJjvOr3NHInHJmlQN+4+U+z/Hsb/Mgr2v7D9f/5xpoOlyGiz+HFj/x+Dx
z9euGX9pkSda5oRxm4Ox24hVBPrjW4FEVm81ZxuqVxtCE4LylK8VVIScLB6JZ4QjRDcUTCpQQ8yX
bFA4ACsCBuaV+qB6J+cFG0syYurnw0pMt7LjiFsObMZvFeFR7rhZRMpSjTY25HXO7LIfWUeWXrVy
3F1Wn1OoDRCk1raGqnvpRZu+hqEHhLPba+GdRjsQLxC/Ut16jJfgiFj7nJilZo0BxO8ZeMlz6z7l
tG9VkukFBl5tSyj2TBUnxFUxbxzkEvrfnbyjT+pN9RqKkIFA8AMyLuxBYLeibGUOC18FpzuL39Or
eqOfpx/VG91j1iD382uyUwApQ2HLb7RmUKv5O5Dz6U82r6HuYgwEBuTNUBMoOlVx5c0L61W/Jr04
018b8nStL2sYkSV0wvCYHJJDfUfkwZqW9jq/K+8wRwOvMVc+hs2p1qPdRw8S1wz6rXdadvQgoQT2
71iQxiuR57N3XEXV7BHk9oTdx9aZ4fuk6AW/MMEnnCUidCgoHrwUOpmLqUKUc2MJc27Tb0k3nHPI
OlPKqM/ut/vtbdC+6gV6MmO2gggpcWN+Utww16M9zxNLaJJriM0OOfxrbclqTfMY9UtZzXnx0VN9
9b7Kd66D++nBqnMfIR6eqWGZwvIeDjX+DCiG5jmdJOO8sQEl8kE7G8doLU7rUnvDWVHuy70wdy1T
6Eeq6xuNeB/4mIeDa3YOH/hST+dE9ijz6cE+UYFSt/IURX2khUoZC+mASwC+DCooiyIgq3CB3MfB
+uo9pVfz7N1PjVcDvXYRn13zTjbL+JrvoX5gLTXhkU198nbvfWGPYAqJBHSmwSuikY81+MxfHbNW
wSx3WYtNeUW2vqWX/m6HSwnhxL+h9jGxGYdHpvpPwb085lf5ybNPs4U4Y9NnitDd6BZYS9oI6Z4e
9HN31F5T0HHghviowyJAIIL8DHV79YF2pD8ZSEXGg32HYWJPPyFEcrkvGbPyTFTCDJeEpOufZBd+
2tVaeUb0OpQYSeDMmUxj3ptbAoCJHAJ12XCSEPfdLevoVnS34WZzPeSW+yDClUQmDU0Q4w5BJ2ct
c1NVZMl6z8NNfppnPtnte3ACSHRfP+TsthDv3vpLeZH+xpMHnCmPhKGcuzdApt+oAkr/HD/49G99
ZsAzxV9r6iW9dTBC8PQfLTgQ+iVBf3uLYTXM1rX21GVPUbvk0sttALvTmqSrK954E2Hx1HfnQ0bz
giqFPz1DMBJt+ufwljwl6/5qkMe8cDkDTpv8MUBcgBMjPskQQZaB0GvNB1X38NssuIfL9/Ld/fzj
cogDOL6GBLkNjiEV1e+NHNsAg1I5z/pH12P4EQTzZpohjQ/xakLD+oh9yZWa67voq726R4Vj9qa/
kpbhzWi6+BemMqv2qizdLUEEN1tbGYy8w0+buRbRPhU9LyaDZyOf8YnnoyC9j+42IroGByhgFg9H
znnDtlip8nl8Hbb9AUmn81WW8+ES7t293EQfto3Wg8IJ47skVIVu82NJTgZEMaSp4MPop9D4Ruq3
VD9xl/FBCCnX+Ihj++MX25/gFzkz1fuqfuikw9TvonkkuzJscm449CZxGjrgGvBOMdlZJhfcNIzn
7xPT97VRzEz4STiySV79qLlc782XSQYB6HgYEGjl/R2NNsaX8JlSVj/ePyjUHbM5FJDDeoSj2m3a
fOc7K+YrRDFcsxquJnIO/VM98j9eAdpOpgczNPS8QMSJ9N+qD2+bMyEYKPsKeR8RbB7SfYQVD39h
4ZW4Z4Z0Rpct3cl9f48qk3mZRAkxC7uHqLmo2oeaPPZUC4FYSgYtCgEPs04hfXBLACz/Reu3TN1e
XSysw60OdmqzL9DjcF9K636TxstJgC+zF615VTpYECNi2nbhBxeb2TAcFJZZDBxzna5ng9CyXPYk
GyuL9kRzSdIxhe7wSKfpa3xtT1q8LtBT7rsHR6x8GBandMmVzfslX6RLjysPER8jNn6QCz+ftfuB
ipzGH5rBYta/ml8Fw2gcAE/tK7TX6GPEY+Pf8Xe2qHlKuEgu/EPvA4cZsFtzS5QN1o0VcyAsoN4i
Q53KmmGwwM2Dj06fNxe+aC7mF/833ncX6kLb3nXqHSHJHWAeHBzUpYCp0Lk6Sx6yufDrec5Ovw2N
vRJN32/X9YlkXp6AnnNowM00wYEvPDEepcLSGcHnGe8R2tGiaxfVw/R8aYly8Zx27r7RVfZXCW4H
oO4rnuICYHX/4D+pVwEYMV9GDyRLMjafBioAdytUsDZ96myDd/UCfatcRNnhdbKkgo9a1w/1xSIp
BQ3ADAsfuyLlJKv6YpI6w/G99C8gQeHTMSAiQhcPFbO8g3Wz6kWlzfnTbUxqCVx7y0bFG7CoxaXZ
yPNwRum7GUGjYDa+xS9gGgE97IvH0Z7nh2AlX3UyPlfDiUdnKGjyUEt+Bz07WnvdO6AQgBz+tXvW
lzqxUnCU9H2FxpTJHF6T4qG+T/kIqcdY2wCV3MGGaDb5GtfaJjgqlHHW7g0mf/HNB2rheysBLcdm
WdRnKw0HLVmiaEHvBnsR0V6/9S472Za1V7krNixqaJ2InrZf/SeWDrYzeVdkHzH3jYbDJ14OIE7K
hJv2qpcvuXYaHQwmNEWodrJvZ0CNFFINtoRLO6tealP6VK7vSc4k5YuWSLvyX8thJ+zl8N56+Ge9
bC4HSs05qCtW9GNk5yuUaMhQ0WCRiY1HQY5Qj1lZHXgUSPzXw9IQJ7kLj/nW+aDq13eTsF+uwed8
ZM/IGrQH5K45fjMAC4zakyVOI/qwCnz2aofFwT5ZD8lz8uY/Og9T6N8LpgAbLpZcg6yl6wxuG360
u7Ppht/rp3BbL2B3bP0tBebKx4XwPF5K9Rla2hKxR4zv5Z5RG+e7WXUx8k00PkvMRd0BCVNlbuZZ
gSbiPMoPG0jjQ+s8cZMsQeloL95h0nkT6RJvEy6bNhPeAkyXVSywS3K+dVjeFv2HN27aj5p/pp/c
aZGeiwdaThAuQbSReISPApDnlNKFTCV/edYuTCD5k+Phu05gk1N0pc1+FEfnUR7MI+RL+9yjUwZ0
0c0xhAEx0lDYAdd15037xd+Y/PhUvvO9Ru4ID7BmPmkRX1k1P+n00fnv1fuA1warLRdVWzr1QvBx
P7MicgSDuQR6onr/nSUMarODb8e15ogfoDNgWk4+FOfeySiFEv6Bc9sTNxUSutliwCR6nzyG3o57
orlq2RPydhTXaw8exr+5NBWaIFsTmakmbN2gfPsvklj794DNn9vZyL3++vM/laZ0v5FbCWKd/ygy
f0hibbrcGnHaNKg1S6PT/aM01Syb+tNC+4p0S9Bm/tHQtpBu2Q4cCRU5LXSJf1CaMp79W2X661Of
pps/xXZadae3VqxgtB4CbJMjB2CnL0+KE1vvVfh7T6aHU+WZT3ZE461SgBAUanjqCxZRneooRqRa
KuMuU1TMnd6d1zC5AQ1QyXChMTP32xaThEejTxuGZhUmyGva5q2wUV4M6DYrj2U8qtFWxKrmb2wO
LV2IVzQuLiXy88TBfedf0uYpVMTKQjNR6f6Llin38Vi/BJyC9PHYmuhSeD/xXGc7tzf20mTjb6yt
sDRtW5q5etSs8Hn01ftcAXCZdsMy8avnQccaVMIAzxxv67pUFEI/WAqOv9DolrawOUTQvLHd/nHs
IeEZk78QO1lon5yQwBY8sqhQvaZemOi7CoVOtJNaxPyYUbgnTjmbaaV8C031MymH+zgfAdnawbZM
5XIcsOr0iCvs5Ckap/Yd5hqv+M5S5dxV3kLRQGkYrvIUJ9ABPDfei65GwlvSNx6N4dtP7HvdFQUe
NodMHP3J0NDUyxjLBGHJwsE92WjemlRkOlNOwAmIwiTxry1d2ajq4Cp1Ap6Tb0AOqO+qBBGen3/X
HhKeXOEg2xJ0WOcGJ0gFD0WiZh+iJhTGjyktAtOgWByfaHudfU1leVN0ORsKGCBq6BowBsJdYGKs
dvedJ2hgwHx0w22jjiu1Sealg2E9EJ+dVO5Kkw0woFXb4NjP4VTFTCDpScu+fCx1e5Hxm+EpGO4h
Mrp0j4qZstmvaAm/OOc+pR+Si4ixSG+9On1HH7hJtUVVqUTFBXa3bjrHm5sauxMCbJ0N90UPtBWD
kaUV3+oYSrUfyUWdXZocw5cw5nXvH0sKxM5A0TYwIvG8HgUdh+LO8A52jofIZ2wgbEAHMicuaGDg
Y7aYJ+RHkUb3VYjAyUw/+9rdJ0W1bxrjo4403v/IUOaG9Lay758qPBrlqAULMttJOde5ekFDvLkE
aOUE+kFtoZPxLHrUt51jPBbTrKPX6vfKL6xFHQ7PZkFx1GolBRqwtrJ7bTKTM1OeK/M6LVEixMCi
QgtwXaqvR1C3SlS8DBq1bWsyEzG3GlMXv8uuGYfLaGQ4FRvwXUsG1iMJNUIAjHchGkT5o62yUSqq
c18pGGQGfqVoPqTHOLsdkNUpHVBK/RTr4bMvBOro5JpIY0vO/VahdxTo4zKo5PvY8DmJHUVZFHlz
N7rqQxyRpoI8mcmMQ5nUUOigan5WMh3HWoGrXapqskpFc6eq5tHKvbPuOBcjKiEgef19GTnvo9Ml
S6/wWYFynZFbzwxJjfCUKLxZi2xskAf1VrJUh+Apz0DT6gonyQa/aZCXYG573nSKMG5sxmTSCe/d
RrlPA9O+q/vxwUoYwdAjP/aaMU1gOJUlbT1eLRnZK0NA7RZYDGPdfy2MimCQkKKSoUiqUSaR/86H
0j6Lqn6NmvzeA3gvanWjtlmwbJ34YljVfRs7x15C3EgKTJtUmF55sEd7aXTtKTduwqPglkm7Diq6
gk2wKiJz18v2ydQAlleRpM8NLrY2tm4niD44ZCkFQHkMk+HZSs230ubObVIw0CN6pxbWHzYtH8pI
2rbYvm068aUIm+W/ed9HUkTjWFNxuQj9f1lhADb9OsZ2tL/9/J/7vvyNnGWMK2i2/+g8/2hJy98m
Owu/k9/IRPrnfV/+hgOGhrScHpl/wpHgz31f/sZE3FLJ+Ua7hIXmH6mWeIV/2/d/eepTy/znfT8P
88gQkYc6snPgphUVrT4FgaGvRM68DRFzNqOGxkMg/chBRmqTWDlW9lEinlVrQLCtOoty6vcWubj1
UfnZa8VKsYDDD4lVcBu6t0YoM733YMf4PqWdp7czX412Ug60O4o2sjdlVK3MFiREnawbwmlaJ4dK
Z+p3BbufXQfLfOhXoxw6/K1OHj8EQQGVNE3zBoO6xNI9yBESgHgMsQ4meb9o0sc4hJACgLkRw0nN
/e+COqUQYM0TTvYYw/xyxZmH03145G2eW5a1j6z+qDfM3P1GbgRDpNq5aA7u9QiKs07/TJP+TA5i
7+UYYozhwTfNldVHNm41nSXEc17DmNgrfsUmztNVG9EVzpXwaojXzNPLep4nrTNXp/Vp7FvCw6yk
o48y7poy2sYaoYJGu0pgHIhgZ5nKUVQk3pJcaFvIa0pgqRaxJJ69sXVQWca0b2kKkYiaP+lN7XpR
lAW28YhcUk/Uyyr1CXIAQvpvvrNhrOno/ExNCi7Rfz/RWxz7/3pn/+3n/7yzmSjhQJI8LnJe1frV
jgGHDvkJEDpmR79/68eJ3rHJPMc6B6tuKjV+3NkTL86e5DRIHDnXcyv+gxP9RJf766jp51euTwqW
nw70BndQLmxBXee8dUF9E4nAKeQsgpSmQA7jKQYE1IjgUnlkOvk9cCMJRKctlr6qrFwSRWxOPAzf
Q9RYfiTUB12l71A2XfmEeUq5rxyDRyr8T0Y/jH2SuzygvaA+KMRzC+uhS79iyeHZ89NlO4DZCITv
zqkwkBM0D15lHip9eNUjzpmtCo+tQQwyzO0KGqjmXb2J5qHSsCiNudo2u9zK1o6aLe3Rx9wt93rY
8fGOLhj46LfaX3ZZrAblvU4gzdKVCKX1LToJoJNiQHIEKqL+u43xKzTmJg/clV84i6qLCfokhc9D
QF3a/aNiC9q0eb+NJYP6urjXcqg3gkNRNODp8GwEj8VRxOz/6E10FsBqX/YWahKmy2pu9u94af/d
9xqVLDuW5ZDa7nAr/ZfqGQDjX8Rgk/XpLz//072G0kyyX/J2I/1F8fWjep4qZERYli75xi9zXZ4H
BlTKbcNwft9f/9xETe5dau4/jU+2/U9uNV38fRP9+Zkjh/v1XusdTRpNFjabdgjPWfTFO0SGN/xx
N104Pll2QQdNhyO5fUqQkg7xeBtpJdXofa1I2zkC4KjqznVojWWtL5Wo21ZKvVLKde1c9YyEYo+u
oMm9ZT5RqK+9bpynpr4aWpA790oTk2jdbrrR3Sg9MZMDQ4nu2owMf0swEYhCWHTmkW8cJ85YCjx4
OOg02wVSsFj5HIOpsdW9+b0OLbLMt4oJR2G8ZWw8WVteQjdGCkuCcYxnCEJXnXlUjFi6FB0Lqyw2
Db1mjeBSaX4YKrNJnSypOH03Uec793lFM0+vLsiAZipJPd5A7RMne621n9Ox3PVWjoDYVZWjqtFj
zsznHjWr2X8osU+cjvi2DIBwFvCbqF8b1PkGMlrXI5XXz7eZaiwN5VGkNTIguRgKOs/YaAsTtgLD
7Ebqu09CTYgFoAngShVAmtwMFeO4FLujirKu6u8cogXsyqTF8JGnh75lygh7qaeXqmNlLJLUmeud
urd05RzRMg4pWCijtHljHTIRrA3z0RlAqhsgKvM026qQqqIRFBKeUkqdLnhMEt4RHYpjp/ebyjY3
o3FRgq0Iu2OmkBopho2SGB+hm1zcslP2fqG+ia47+rpH4qYFBiXvyIFx7atV2/h9Q6a9rTkNJug3
V1m0VhOowSlD8IK+R2cBAks7xgPNJxKUJ7t5LovoWHaE8UhnNcJiSOOGJq3HoSIDHdX7vN/WatCA
CmjliwmJYiCyNvd5D6C2qeNn0ZqPgTuuB3tcoeyYC015KZqa+kq9CGZ2o7GrlPCxa5zzkJN7RRdf
rzkaonPRSwtDGIczOpNeCZC/JnSppkFeDefcQRul90vPaK5SYc5dcWVtebXSQ53JTZaiF0/Hjaow
YTJyXpLWQFeIqvgtxskv0HnFHefTuvzqGmXqpqBr4M1CR3f7967CLAMGfk+dqhgNjDbpZv/bKiy0
v9Qy/8/P/7kKO79ZuqGqUqJ3FToC2x+rsPMbR08hbQOR7X+Utz+deJDkmqqwDVPXDPsXeQ0uf0C8
0pGmmB7xnyzDvz/zX448f3nqNnvBz0eeaKSxl6XqsOnMaldHmU8rRxwsuziV6XAtVOeBDxE0VBk9
y8K3MECai47Gi3StXY/IwEurj0whT4SXCRuFmZqM74em3sRjvEx1dA1BptNTM1DASE4HZbAeCyh2
TsbdFJp3sYutolWtc4mbPmoJPKcXp0b+yXVNsl5LoA9jU1Fxm29Sx3gKmqtLr6kOnbCxixehha+W
gTCwIHcxqdu1ixrVJuc6Nd5qUGDtoL6w+878TAGiAj3JmPJYxJ2Z2rBRPJfA1ASvfbQRFhGSQl+F
udhbfc4JSlg7O27cuYZI0J2OYAW6TJXcn+igTLCtHBlHNI+EsmD4PmTZoXVGeAcUdT30K4u3p3Le
c/cQIlekQNqIXn8JaWuqDFxTv9hXGD4DAyhRodxFYA5iHJmefGlabu70O/Xqrc1YUtDcM9K3Up5V
BKxK9FSk7lMGtlOp0ofQhW/TsI51DKhSz1ilubFOu3Bnd9q+s8UtZhFm1Yg5gw6PsSYB7A0PWNH1
laQxA8gmg/rdi2e3/JBsSI0KFE8V6y70TlUWr6OewJ0uXdhpsB118Il2uYiz7i5U7L2ZRodBK+/S
rj7XXg83tGWwJndGOy5qQ91E7XASeQ2roZz/roRmHGY22Zvye6uZZm+izy2b6B988ynFcwmwxM+7
tdnBBM7LRehAAPZGCLn63MMvFrAx2Bq2ZJ24OGaCeXehN7se0HjEk8+PWJywPdMKmpU0yty6ZXrb
P4QcNdsOSlK9TiYPHR0zN312k5hIPwuCbITkWG9NKkFwPYzLNdvdUWtfTC1B0Ghqa9uPH2yBeyXz
n8q0HlejPvgbP1bWI3qqvkB4rtyK2Nppg//ZimDrtVCWUnjrfn+WgfHVhOrWcbPnXE2QHzVbRgob
xQv2eeijColKfeaawOD87iK8atYKcMnpQ8L+mIfLypAMQ+tnkcbvsYJjVRALDierict1i/wyz4Gx
uXycctLrang8cOAy5m5ck3nG+LLzk13rFZe8KNaD1870aZ6QhM/0fQ9CQ/FSgdUTxzAgYr7C/mPb
azcsH3OnIDfKWAxp/OBE4KY9TKRdeOka+a070aEpjXtZgllNP+qy2wkLAqhvPmvhOoCnDWavW5gx
g4RRoEUg18fF2GLrw6pJSKEwjRPc74UW2stWVmtHSm4JdTwFYqvnn1qinVsEIukQrkwFdF2jvXKP
b4SHajfHveXe2qy9y/3hbhjiFUOQu0xBGGhikWq0WahVG6N010giMkRX+eA8WFXzTTfxpOho1VT/
o2oxBodMJjIQeP/iLc+gNKBqphKfpJ/G/9rydM7vP4/tJgr7X37+x5bHQzKS+39INs5vjmpKS/2P
G/HnyoMeHT8gmfWZqvYHL/7PykP+pjPro/IwQe/AtPlHYzuTuufXHe/XZ25OhclPRb60WzPPjF7b
9KVJoEDBh6sGJBrDc8Z+bPnDfYC1I4UAY4vyMVXyA+3ynRlQviaDujFdRBv9IRmbQ14wx8FO1fpI
y1JSiFp4CCE+iKoCVBeIt9qSez/z9loBIS6tl6Fd7gcVaqRXrjEHGcvWMCG6tCfHuOaVzroKeKQA
IN5a28Z76nLGgJb/EKKerJFzuMarp9pLRmsr1bMWZWnM8GLsopr+9E8nGtSjg5elP8tuDTHt+z+r
brm+FqUeQ09GPLb9VzAFo0QvEk2kbrTSX+hWsJd5fhiT8RT3sCDMczgUtPiSh1KLl0Y7AWvDTaNF
SwOey1kxybOI45dOGx4LeVJr862JEsbv3HqO+q3nyAJqv31J/WxteOEmywvkk61Cn9PYlgY+kSCx
0KYyIujMGO+3pB1Cmp3rfBs8ViLAa3Y1WNwMd4XC2V3v3JNt9k/G6K2ztF4PUXjXhaAFu4ZYcqTK
s6qpP61U+6SU29cj/plaPoee+6Wb8cbuR+jwRUACb3fRsRUZVgZ4T8OPOaiLJDV3BtKtMvdYsDsC
4DKbjw1ocFERnyLJrrfFQsHtr0Y4/dXPxlU2nUPSqOZfnKBWZpUotrHnXIdiODh2uBYhZx7V7s7s
p5de7TdlhTO0H/2vqDf3glaNY2kTsPqpMfpyH+ZED2PxNoZV52GdMIAH8Mm6s2JrO7beVgubNSga
ltfGIXpnoPxwNxWcIopKsLtY0QXxWKM4ZmG0j2v4NlYyly4xe1bxaQ3pSh8eW/YhXX60PfFhnrJR
XTaKLNyasn2B+DMz43w/mGhWDLgc/oidVqrdeyFGDdOJtktqNLRdtPZd+7Gtnb1TK9hyUHDkUr8E
jsurJ7y68xmrWmSugmVlbqwV4yZxiYyrxEtMWJTbW486Q1MTBVCZgO83DTw5gzdXZd7QwHI3Ov4b
4SRLRSGEWe+WtRp9mqq5DayMnnS6yZgR7mmLg9+JV1XWfxWeiSCEcN4meRAVh7bQhmCoKKd6UM9+
PBxdWJh6DCYz6tx1KQn7Cet8FzjhRo7ZQxbsTdi/qrSeqiIkprFUdlpenenW4ztJ/Z3a2ncYxp7T
5tlX222naBxQ7fMwSnPGDbYIrH4vCxRQlbbX63ZpV87O6eyP3oaLSYa0VYZbLVbeDFz1Oag6bvs6
Sb5xfaBBUdK7qujuDQ8DUo+Y3E74tDbkhVsFSMSyO4VecNfXKQeR9oG5pZhZIbLm0CEN3cCAYgfz
0GjRkKeMIPr0FqYLWqhgDGkJ5u0kDnZo2gfmzg0IVlcd8KgM3oJUTRYm4EE5JE+u7JfCopJsQvmt
yW7qoc+Dzn31bXSQBcBU5UoNa7ikY9HEiMiaUO1iN5Tq2tK7uxhVo8jqZUZicKZe0+ygy/ZxZILM
6BZmbxntFaraJPYe1XbyM+tAq63l6JDwwvg4qBzoT8GyB58v0CA39kpMRqGda1gLxwpWVUdDM7a3
lYW4rqPr6rlnPZ1YfVVx9S333vKrvZIbd+Gg7wwO/EU7biWS9MZExueO1X3QOSCgbe3VKPHgyZS4
IAtiVXR1KgPTGav1aGLuRvQFOloO/ZdTd0DSSXyLzPusOHXea9zEc8/eZkG8N9uMqTmAiR6PkdOS
Op019+oUCZGQIp0CG9Tc73AIt7YSnDwZZkvTzB9d0+uXtip3AbfVkCXfTQd7Jq6WveJNnkfLPqSM
R33UfmmUn4LcfdT1ZqNWzsGNxYs+atfBMlYBt1yiBa+uC8fYyG8mxrq88LR1rtuvWUV005CVXF5s
wi0kLabjQcudwdGvy7pdJgxaFGr9aFXmQgW0hvL1BR8jAHaVvxoU3IDmZpVPhYe16LlMmmvBOshZ
e1cn5qVNDGijefaBUAH0dw8R3/Sg/E/LjC7az17Fydk2WCvPirvOdO50UL4eS3c+VoR3RPeNBeCZ
oirCpegP/TivrX7R+0Qx681+AAkr+zZ88ZJqFwWsddR5zPB5xAbDRFuTLqVdvUmaASzHH3A5ogcW
rcohFOxILZGp1RkqPdU896ySKTeoy8goj14p9mB34QxJR+rbRWkOII4V6/1ffDSkVWGL/+PuzJrb
ttKt/Yc+pDBv4LskCYCTKFKzdIOyJszzjF9/Hjjxia1051RuU05XpzuhRUvE3u+w1rNknMIIuix9
GXb8zTSEgcnX0vCvr/9RGlq/WSZyLlpcw/zuKfp5GqLIlKHotXTxl6G0JgsbOZfJ5ujXza7xGxtN
VruMSSzcSP+MR/GdbPFr1fPrW9e/LICGYrSG3hCE7wUoPxlHXEu0GuswBytnqIx6pch4kMsMqUk4
w8oK5duatt81l5Bev9xbM+ZA3/CaVt0UXCsyQ8NVZuSXMlC9KMP/URaG58v2WzqN0HnIb0VtrBqH
pIDvWZHkFWkbtVE2KugB3+RIsVon5HhJ2sVG6z/nUlxDgoEZqIPlkhJUuNKLHIOGTwdMfAlTkql7
1IIe2k29TcJ5rfYhCV+Zf0yR7IfR4PlTgHAfgK4p9lPCHTugrUiwM0r8tvIsOSr4YXkkl9Gy3Qol
WoGdWevNq6ARrwXT0KojmVi+xAzFkUlxRZPn1QefLZrqps3WVVTAUHyIBJyGZL6aA/bccRycaovf
pq1Za/fNdigKR6qtZzsgMUSRiTGhFtdIE0gU+soR8tFBUYiLa/gCNk5hpzbU66EVWHoMO8XzAGox
ZbgpNbu2jil9/Jd6hMOV1TYDFkOsmhrsop48joX+YEuzl86VywT0XmpFsO7N9mays7uqzk+2RDRt
lrlDGl43mewoQe8MkFDtJAHGaCue1Mq3vaRUGyn98MNO3kS98Bgqi11dc0/nOSiJHN2oGCXP7Gyo
trpO5nxRjva5kwAxN5Z1U0QgJgbFM63a842P2Q+dYawoJxknK2btCKUVJzO0SgTVtQDBPxb8C+m3
pukfJ1t06x6r9kpqIDpa4rrPIGXUEMBk/MTxVG8jvTZ2hgCXIfSbPLjJuDmqwd5XKA0NfrT5cLGU
N8yY5tysZFC1Ofb3kFqPMM0A/ENFaLEhUtwm1WuJ9b3KJ3TT6PmNmjP1X3wU6jgYVVtBWWKgRzH+
fj3HIu7rUfjX1/9xFFrKb5oqVKSrssqg9+dVOP9It2wEMIt6Vfy0nKNF5gS0UVaAUPhOdP1J4QL5
YQE88Da/H5//ZCqsql8X4dbyvjX2kQvp1oIm8WuPPHdTnuWSL7Ycys06LMmvroejNoeHDo6fHFDC
zHClbA6x3G8BB1t75KS71ia2udYuFlkXfujjVtM3OaqWuj91RnDy68w1Ct3r7O6csF8hTqK5LVtr
Z7NJkhJmZ7PKhJY8Kz3aCK1ZsFb0CVDB/dCmHIzWadQ8mnaA/R/blGlixS7C8MlnQC139lWYCk+G
LxHOp96E7qLhaAmutZRwySg7tNkdzzSjYDllq59u0R+ebfVAvbGOi/Qq7OW3OatchIEwhTqYFJgs
KH2jVLpW/fzQGNBWmu6p1LFbYM1BDcfc8szJSvlFT5WA7zP0l7ITN3mUXolSOkpxdGkCbEBiIJen
ujMwARrJNPLVe5SaHNpBUR1GBGlKYK6EoT+a5VaxBLLc6Wqo4m9WLRxzKrehcjeYSAWV+8x8rHzI
iljv9azyJBGgo4wf5ZYJOOo4UY2vdH6lZ2BcLYxhHcFL0luQ3jKTU0RDajwCqgm+VdVDviRYjJU7
y9ZuNOpHHOJuTURMrRF/pCjA4Js9SlsvrvKX1hBipQ2gc7KiftWydCOpJI1pJUaqQXakITtFAduq
ziboqyxYs8nhNX8CXtQz+Tei3I1YNLAyjDddj0dUJ5OpFwBw8gbTDoOWYquOPRnB8nPE0DGM9lW0
G8j9tXa5PRxl6TmiKzBRS5Tz7AaM0HUDMq0kIo56HfsMxfRkRbRvuVtX70FJ66E3aobRszmPOj+D
TBB8bJGDo88k5Y1uH2jnfDTXvWQzaWxu7EDfmIQ7BOF9pKmerFWUibL90MZvJdN5KWs9lY+EUWhv
Q8H2r1L1dRkUBzW/bUrt2HDL9srtSONsWQ0eDPEY5ATKVyTolr7bGUTKj9lNJON+VAb1WCYloRXK
TlO765bPrw9ZcoQRnBGi12b/5uoTcAythM0nwOY0W0T3f1d9CsHZ9Otg8i+v/3HkakRSgoNFIshG
7fvJ+ocgwtJ/Y9X2hyTp56GksZy4uoVa4j/s4VQWhRqvs8mO/Id4bUacf5m3/fK2lz/Vz1PJHA2c
hT4XXAIiBjMj/AyxwwR8dND0c2ZPNzTUGLcNrnOiobLoSc4Ur6M1K7IRPGmcntoRPb9sZbTGpAxm
mIp7gy5O35oAuBX9fl48OcQPlfl9YqMeGgd2/liwaHiVCC/52LtqBAe7iJ9V7UVqRtdsh5Pe67fC
Hp3USlDR2yu0u45SSajqrFVjFzTCoScVgOYBw/hlCJPLOJhUJUkxuFJeXneZOEGFftcgYwfNgNIo
AFIitpOhQFhMgLIpxY0tDVthQhHUSVv0cQRoNJHmjLnVTKQrLfG9PjG3eTEf6SBu6yE5mUry2HUY
z+bilITdMS4mN4PFYnVw/0uyMAtytidiX0W3i2SfqM3ZKxKYnGkBLgwgeVBf8lZ3YvTyASQSk1NI
Shsvs2rcrCXg8SLwukB1GknBIhFvsu5Tmk1vqHsntY3nRmvg0flQVNM9m+VNEY4OSO9D3ttuj7oz
kPW3UdGYHwDO0uUnv2ndbG7O9aR7Y6PcToV2m/u1VwoWJHUeE3Qv9PUYpzt0pa4cz/tEUzgSDUeb
DYicTXKvsoudWNwwnwu3XVK1R0MjlCpQl/1+S8qSeEn6wEOsvm7s+QROYj0HYHvszxTGJQk2ZvgW
MZi2pmslYyN2jA67ATyMK014sdv+Xc9HL43RwpAlNSjdOq6QIERIQViAprQ8Bg5qC4YLC5hz15KR
SZnd494defemD6d9fo/QoZqc6pWqrbHHHFKm1oJAkHQJ3Osf9QotBBbFPH9uoYw0A0lWWAu1xM1h
DyVdvk8qXC/tdCySt4JBnpEVK316MKlY/aHa1nlyxDoOJuqYCDjI+ryJlM5LpuKbVXR4xL43Tm6u
l5c2obQOCJry2kpc9X7Otzt9UVIEs51MnFaksZAeFbecy2NQ+ZKbqP1ZrbLtmM7bOOi8vK692cCW
HsznoCcXtKidxcUxsAYWs5dIqUupQoFUHyUUNknHR7/v4AVq7NGwkpSh0yfA/+xkl8Wzm9vqR+4z
7aoEA1pLctUyQ1qUk9HBMh1HwJy1bpEAgmmrzcy7LcQDm/PHOiTXfehLCD915NpmtzEkootT89tA
9IMc0OCBmRE4guL224gMNwq5aSQodbgVrTA5TNGwrekd1NhCzM5QUJrCS2iwfCw0YxXm97G2HUX6
GTPRKdKle1A9+DJrEVl7SVU8bardql8SmWHDqNldA163CtXNUASbVma6I9O9pP6u7PRdJhue8DuA
vuMYbcaAFB6EhQpuvmRcaBMNMnzfkYwWDhCapza7Moq+XBk53J7wogz6UVGyMxif+3AamGASkab2
TGgb6VlEDBc7kaz1mbyRBNMEPycb/T6iUIgcJHxYJMgsm1xkj+C2Fg+EjydlArRjBtfweve9XEOI
mDiT+K7hQQJJ4V+pY3NktX1QtdmLJjgBXbWNacYxnlBQ7BN5YXcdMtyhkiaddDlnsWrxYcQm0pX7
slCJDXnqqVcnIjJie2TnreCa1p7Lnh01MjKjeZ2nZ625UWack6Rjxi1uyVx16wDje8xsXeAHT1LX
jySMjnhVVMALVUk4qL/J0/LUafGTyIjZtai2qr5+xZezNfP6SlVb0FEFkLR6R3XqIDB8TFN13RsA
+XLGYGX0DuZz00rFPpmA7ZLW4KZqBjQ5hKFN7HwDCWri2BFh4MhdvddIPdMmzZ1baT8JBYZ2KpGa
Y+wTZKu5jnO2YXMjYwVOe82tm3Tb6smTH1YnGyFRhce7U6rdYMR3pgKxH/MxPJtD0ofXBu9r7DlM
jEn2FJ+iqKUnWJrRMAaZdIc2/dCR/YjPyoJUYkJLGPkGytIrAZ+bVoA57mGFqd9KDeeLltOzNmQN
pH6xH8Hrw2zfqZP2wSyCA09DKFfvknSJ6WGVDJyzBpohIRPXWEsHOWmdJuAnEqXmUb9tFwWIOl6V
fngtw5Xxw+xio1VX4mQlN7pXF0RNsgfSTfWgl/EulABJzVjJmhrxPUaQTC8ATDEfyLXbyla2kowf
3G620Qj/81/cO9MzqyrCT/whaLT/D6ytBZ/oSyH319f/GCPav5mKIRhPUs98kZGzYVaRpNu29oes
6mdjKA2YalLM/a/4/MeGeSEdGgvR3/yjG/9H7bP9l+Xpr2/9u3H0pxWzJCrFChTkpUGUx/K6oXYD
5EpisFFmj75dJhsN80YeLiuaKEHnWEhIcCL6CfL+YgR9YInCKX8cfVDTWEjj9gmZTL4zSqL8SHu5
2E1+MpPwbIzqba8ipJxZ7gT6o6bn9qpratSMabZpcrvb1q3w+jFV3BA4ul+16FYt7b4PjpLSVTuy
QnpcEgJbebF0ZZSX6hMRKgzvSXDso2Otod7GOsdYM9ym/uCOqUS1lFxSJEfq4vMgt8ASw6ZonvtM
OcxE4/bKk5SH5bK7WM9RfqUIFDc9Z4C0DUHnxxDTZXL26jeUNEpFBGF7iUyiPW2EoHgUlWHetg2L
inQQHAHsBqI+QFtenPVSOskjfEVlVwoCDAli47tTW/JuYmEY5+ZbVj0MenGwyL/qQNelc+3kSb4x
kGi1FdEeqmG8tQitrFj3qO3hHfq4aTYqj7Jc2hddVxCOtjUPP9v+XDhdJnk23/lEnpxcU14z6zCF
/pWeRT3EVe1ZD2Am9u9xy0Gv296Y1u/KYNyFafCUSPrWZpc5J+VWDuf3ach2GlleZotzTZtxn3TE
Qjeht0QY9xh0LE1nCNDcRNPrjDbeOIiBUYgZ7tS5fA/ZWNSEuvXGSDlADT6D09MfjSQbPF3PGBBa
ZuAkUjc/M9xh3DCGQGVT21Pz4dQmFrZQBjJTH95WGY5MZZJZtFNC9hhgipsoaZ9YOp6KAuIPh7+u
gRyqIwdfz4FOlSrJ3I1c2XpkvbRojzMIJ5NdbnUL8K4vg5sgdXHUiqsiVa9kHNFlveSe+HzYJJ3Q
T2N6KOzp+0xIV0ovDkc+dXpMevl8qerGfDSxMLoSXfIavUWrtyRjXYopuZv4wGchIPRZ7HQr/qbH
0XXd8Fk1QhABZb8Vyt6YymNXDJeWUWWUSZ8++8JEU52yvDb6j3iWoS7N5RrGHPhJnSU2bl7NIjgo
M0Cts1Gf5M9msO/beMFD2/p1YOAPrmJ1pTOa9QzoYKImblXvy4Gxj7jPme7b7USqLQZbkXc7Uw37
QykoKwezBxKFaanos1MAxKbQcFlpdgtPxYpdpQou81TyjeTDMSMxXIeygqt3UGa2jvq5Y1UmBjRs
SuhvYxkuysToaDADwo1HwXCMq3sdVtNDIpFgPyU+0Ju+eInV8kbLyvtxQDoVMD5gAZqvSgWBm4GB
cdWWauFmubWT7exKKEn37Jdav/9/UZagyYo68u3JCRpQa44mv2083suT4VYN0gbqRDumahm0evvv
vcuwWXCnyCyoQOhywP79HHjRMf16l/2H1/+4y8RvrMMUqO+6Ii8uDe6SHzYN8RvjVVRR390bv8yB
+ZeZODCd/REV9uMiY0S8WLaEtngz/ymfXVniyn7Zh31931+cjqzlakzqcr3NLeW2F3ZJW4GKVC3M
m3RqwUWjDloFVXkq+vBGEulbXPiHsB1uynrgvCdUXU2YC+jRruV82uTavLOiwFFT0zXrZo+8mH1R
jodSBpkt6/eWVnVgUzuZjoZoCXU/qtmRsAgyMQui9gjPElTuxqXLe9p0f7yOEg7qaRau1RM7qyC3
kHSvH9LW6W3mkdNYJeuirhwzNN2+0u+VTn7EjcWE4cPguC/mK8z9Z7WNXIVNTUG6MtqVz842PnQJ
QEOkNyDP5DXd5E3VqCVtn4IHf8wdpSmBo2pIhIrQMWPlyrezxz4YYLeleynk3onj+GjOyMMCQ/0Q
c7OPy/igSoD9KvNFY1wStKa84cF7r/ToRGAXPW5r7xHtP1RN8anp6U0mvcpadidyAAdDHjuTTWYd
O/NwcPqqbFZjw1HeWHPi1anhmlUpe1Jptmhvwb/U4nbqrbvattA8UImGUXsnGR2JJ/QNqemfbUlx
bb3EdyCif/WzvVBENNYcKA95anjQ/mbgiC2Sh//ngSN246+v//PZxkr1Y5v951Ntq0t8gqIuu3VU
lD9XqMRRKcb/2gF+PNW4HDVkkxaP2nfSyj+yXinm11njl3f8tTwVYuwztbCrrZKa7B2C9ilLCs9K
YFXHRNcoKj5CrRxXWWMu/TQktuFJwuBYxh1QCdzBWP8z0774nXk0bP9FioJ1Q+mA69jYWr7YqT5z
9RmaXJjSNvf7VEncerYOWRLftTIWJHKV8nyoof1ZlBOILvh8ahNMtAyS0UQWaXE91Rm63txCTl5M
ZzG9GTLBBUqXFXugJKegY6IwEyzTS+UGCSVyenPdiddUeRFQ68ubwmhcngMWI3r7nPrwHQuBfMS4
mlg/K1rHmrvb5dgTa7ll2GZd5xifyqk6l1l9Vyv6NlBkJ4NJoBmlm9BvbzQJGXo4Ba5oo6dMgK6E
BUIKvH/txyy8KuhHcUy1q3yICil0Km5j2WL1MkSOmYa3CQLuyHqYrT5y1Al/eJLRK1pM+Nhv06RH
S4mGQ8xOibCvbOm6sAIcAdIMZ3/M91rYvslzykSRtXF8K5tXCoONjUktpOd3kMgLm7Fjh5LVV85W
rB4sI/aAy3hMVmaMRbJ4HhnPIkhYL5ssrRpWSj9cR6R1qXyJOhfkh2+TNNq081kit8swXns1IhSr
V1+aAZl6hiahWSJ+pILsn+E1pnYc2vAQpeqj3IA9lwmWyfu8QloNsYFvvjuM1sGs82OmBVglEhIJ
yHIVVIDRXL4OqXTMJz6BrAFOsRn+i9XY3LOYhFRZpf+wluPh788g4+vS4z+8/scZZP2GlxuHNDZR
evFfMgH4R+SKYk3SZWPJDuV2/9mAxHFD/IuG8k8sZ96fhxGFEFYptjPLEvqfwRSEzD7na4nx8x/d
+OIDVfQYDDUmB5LvJqcFVpm6/RMz1tGVrvU9qhAMcMj8Vks/5smIOvqV9ckGGFRkb98Ia9xHs4wK
86UZb/LxFFabap/gqqFrfuLpk6N9f2vyFFZE3l9EdxD+hSmitumN7RTtjQMA0Jf62jikLnK1Q3PF
8Ogx3lRe5c2vSu9WVw2Gh+66oAmyIXXvlZ5lL1Fh1+DsNyZA9uuMYGTivMSa6SvxosQJEMYnv+Bj
zekFHnPI9wGP7Dp/M3A7Mkd6ZuapAUt9SZ/GisEhcb8v/j1qTOLLdajXteTKEaTuY5Y5/M7tW4FY
79PQnPLNvE+Hffqk3c3n6NWs1/H6/WJvKI2WGOv3bvUAaQ0inLFq3cYxVjzTUNyIveS/AS661Yo0
sPV4pzsMusez9U3bRAft2N81p/KswdtNLuJ1uprxfcJqWKOJR3nYk6BAJE/ncBxJnPyndBczcFxN
+2Gt78FFnpoT3QK/9au5zvbTVbiWIBXOx/wMNnBtbHUAi5fwTRyqfeYkB0jBq3kVOdWaULx7pu3u
kgGDlBq6r7IZj903zZ2c5KTuYR7tpdvmM3tIIOJFJ30/OYQpr19zt9hXF2V1fWWwwHJ7vKtLZUYc
Tfw4gYj17/JH9aw+6/yqH61nyeEXbeCz/1zcz/F1Qv/J3/gbsl891PUIChI46muoqDBXtXwXQ+ug
6JrNPTdTdg9TKLhEpJ4U2zx/QtMVTS9Z86pr7sByN8DVGbd3o5ThrnF0YtnmepWVz+bw1IC1F026
qmXk2DmCw/5eNbe6W6M6mNprmfJwihqHS0UBsLxkVGxqljWIpAHrkhBer/Nne/1BGC60sN6F0jsy
1pC0HcgO0ofgLypr6L0mh3m+k2MvjK/J456KY00sG286wRh96YcH0r4zD7OrVnnBnj+i0hySj+TD
3wks1ME215nayjeBDf/elYkUa96VPbNo0Bn+91zwYfTskFSbaUcuwnMaXAv1KnvuL8b9QKP5Arwr
Z6fCHbceHo1xD3GvwHBbgbgUG2OTvJYEJMnrB/a+q7Tt+VStu2xnMU3Xwqesu/NTFoGqqwTrlpge
mgO3I5ZnyWrEYhgzJok3MHZ12zGG8lRGBBm21ZH1hdS+26ZL+vqW9Jkb41w96jdhsLfW2nPxKL1r
z8YzKuyNfc7vw5fktk426hb93K3/Oo/r8qX2aA+62sNIURqImTGIb6bH+GXh/xHWM7wOqCBgGGDo
WNva7WdoOUb4Xui7kDy0x+Y1/ojvy1Nsr1v9ucHktNG7Jyjksr2bNuXq2eT/AizWr+oUXgLikdV9
R8oBlGviHwZvBvci7TPyz87asOmOYu9bW4Rz2Vp17YdedtI98ZvGxiq2zMXJQ8gYeaHzgGG4JaSo
NPCFn5WTuam3SyriuI32w4dS49p7rlDNZ7Ce0ISvDadd8ZfOL4hX/KdcncoV6UL36op1EYdhyBOG
TI0s8O1GbCIM2Jwrrc7fd9v3BXsYvkNfJCRinUD0ltfyjXaHVrmDZ2mHHLFJs7HHTa15av08LOKa
ifnLDQrJdfSUOkl/yDagXPlLGtc407KKzd0E/WpDPmaCadHsN4VZMiVZaW/lcX7qnOSbHq7zwBs+
sXViQEHJQyXCX9JmyZojlfnCIHNCMNnCb2088Y1cpOCJukZ8wH1aPT9/E/phAkFnQlRb88teN88a
yZd8XMHTNuauu6XMZUc43s8ftvLeTbtWZxaYaa5SXMo3xQCoqTz5wIA93UtOqJaWlDr5ReVU3TSZ
49/YuPevlJ11r14me6MpK7ErJbcJ3bFzmBRNo8M+MJc/9X5cq56PBJ0ejWdSuqtHRj5Ow2q+2PiK
EyfOv3e0gg9iaYNkBAOaCbTx79svC2rFr+3Xf3j9H6WPJeMbW3ozwzSX/cOiYvsh+JCBRaE0hiMl
mJZ8t2X/Wfogy0PVIcTvujz159KH6CIVwNRSraF7Nv/JmkBTKaJ+KX1+f+vfQ49NFUAWVd/Pmg8z
gF6XWjPRXxCNBrJF7DK/GhLMQUX/YnbDZiqalQA5ExZzgbPkLuYE7K3GSeL63LPE7PQPSbZWPng6
VPUY3J+akY07XjTPNOztHOSemQdHXeRrI7svFX0dzoeyjx01Lx7tLsBq8GrMxkY1+lshJV4m0qty
JBI26s6kY5Mp2uyDSn5ETL+r2po4pBTAb6k+aQTDFjGHl9UtTs5daGfnRQxrjLBk9ADja+NF3WU0
Tf4z1psWUb3fG4jvOvtcFsP7GNUnRAsrTSovZR/dzfrs2dYARqN5kOr7ocl2ESMbvaSmmicGk3Oj
3KsGC8M8Ti4+aetmwZM4htRBAhp1QjVYYG1oTDexYVBO1aPqKwe5Kfd4wtTVnCT9ruJbbKEEHKmV
3dYGN4G3RXGENu6hNRz0YL6y0pHOhwRhkVtrU0GkMBTzwSblXJDqN4h8R+PEoJplSWiuDBQhZf+i
6fYuNB/bJKc1tDbxTABO11kdIb54DHQRXhlyTTGR48zF7ZzqrWNKZCjVEdUEFPC+2qRG+ZalZO3O
rEzMzkuT+bMQ0j42yO1N5Us7a1e1zIzbSi8KCpm5irzY+IyAhw+heiiJkWBnEYXnPhquNVh/iGMo
Dkz4jn0Y08uap1hQObBzAj4YMTsy7PI8p4gLrKw5pzL+uXQ+dSKT3DwKPtQwuU/96igUU17HNYIY
pejvWr18G7L51DSGO9u1N0jNfSpJa1gdt6ap7foGgYQgRCK3iBitu4thZaEzNjluQPNu7MBgR63x
3GsG9HnFB+IXHCareMmYSOmE8CWKuVY5tWs5vUhGQJHop5MTTorD/P9gx99Uf9xOlh9s5mTy2jR6
LsLGHbPG0e3qpKEI5yda3EaCO1Sqmts5o9LEL44O/Sz3DQF4MaoYPR50r9WAtrFqq5KOhrRvEPsc
isnTQ+0JA0CCBIRSSS/5jYym91j9XOVgk0sLp3az8RuqdIvNXiCObE78bAOUEfaHNqvxa4Hbbwhe
i4b9gV0dNFT8rQURwORDxfHflbgGhySiTozuKxnEd1lVa1S4N3AO0SekaCYjVtzg1xMyRujQFoxZ
uLQDeYfPPQs3S+gQYIhVMw+EcRFLxqPekfc3jjdGk92gm3JtSePSPBgZtWepBOwrqvFbPja2m8bh
oVFfBpVNSD/1i69hqAjTnZACaXtJizhOaHHShgJ+Dv2H0DbPiZ7tprbZ5Zm/iwXJFOS1Mf7dBejV
o6w6droM9XG4VwLaHDxnJGptw2k+TcmLKprr0Io/ywozV5eTccUtbFdzRDrCQHYJaxRjUQsb0n3U
JMF6igpCoGLr2DNBI7QTtAsy0xNYGPIKo01o+evQJ0TiX3xhcgcJeGio0onTU62/nxWw66aj/nle
yYu+vv7HrMD+jekDXEUbzy+5r4K7+MfUkr36sm1YOn/L+D1a8M8Lk/GpuqBTEFdCbeKa/XNWwD3J
70mKkMK9iX7+H+DZYFN9vTDZq2s2lGkVhDPa0C8XZhSknYiUvt8qfXVVjCWrP8itA9O/kWVkylJy
BC5uLEtK+mv4vbu0rFywIAetZtloMpBnKF+y5DQK9TSN/VNZ3OiMsfquP1Yofvxm2kl6eAs89tZg
X9osi9M81pigkTBeNF6tkj0zFC2khj7dEdxGuLreUJovRSWG52F4STXYu42JrEnvz0Vas5ScBgcx
0jvTzdtxmN3e1IGRELIZGBDkeqAMkiggS6TNO2gOh42gE5ul20/Igekra/yAmu1vJvs99HFYErHd
xNmthC5QNnJgruIuH8TNbI5A14CE2D1Hme/fUfxAQFB3I8+yjwI7zeUHix4R0PN9q4Gf97tCfoLr
PFhw4qp9VFMifBazLTvFXJXrBpirl7EOMXSk9wYEFaWoPrpwolHVnShnRmLll1pND1GIrCln24jf
90GdH7Dh7GKeczLCSGeyNupsromXe4vxvFaAOgYGIUUkO3WfOLaZ7UK2/jNB15VSH6S4ep1SyTEz
XiyK6qnnkY9n7RNlwr6t2gvjqrvWai55SExONZjuMC8M4vxbNRzgbjKiJP+8Qo2XVazvufp9An1b
LhVyDMs2PnFhMaAkQLdi49zU15GVXesaK6ah17ymqB4FGZNRF1frss8c02T+JAvSYy3ZxZV56OOS
VIH0qBRkHfWBvZlL2pIe2Dz9AyVBbnoyCOWI9JQuwWua5yfL9w9xSwpU2n5KmnyrV4Oj1AMe+Fgf
V0i4DL5L6kZTK0drm4Ybud5n2avSxq/MTSkodHnJHkwueUacyWCgoE0Q3YVgN1LmAI3sII7fYSjZ
mn2+E1UFQqS+LTSFSQFGzMCodg0pecJIb4IcTofPZitvlRelVm8UackLN7ZKU78ERYBKFNPBelQy
Rm/hi1KUN4aGp0rnM89Hvr2uSnvf+pBvp1AhZkOBHRVKBaR9DvCJ6XWHJGRYFusqG3afTfuwrNwH
du82O3itJ5NG7z8UsDhs6NVwJDWIC67OxudBbxB48GwbAGEwOOD5ja41dv4Zu/8UDcCIFqCvi3Od
f8M5el/LBI1gt4rMNnRxzJiPWapcZJ0YnV6GPEhKuc0jnKM7iJiARIsQoVskCQXahBmNQo5W4d97
jYC5EsikDLbOgtXzsgT6u7UXGMFfr5H/8Pof14jBNaLTPjHPxvjIV/nzGlkggtweoHiRYtmw+H8e
OYMERZaPfouwwy+RcujIFi6hQNb1fRr9D64RhQbul7br+zs3ueB0fVnqK18AIOSVckTEQbDNZM+y
HxtlrwPoVcdNqu1Aq7NUAUI++yfTX//0PeMo/0rVWK6nn5kaX75l5pcvrKRpPiSNJHkBA08chxA0
43WZ7A3JmQlf7H5fwr6N//+/ZOf9dXv/y4/Y/OIpSAqw9K3hS56FN6XamfbZ6NZ64TUXGBcoojpt
NZTXPaE2hNOqv88g/utXV/+vr778GH4SwdnlnCMftSUPwgrQwlWlPzXalmdYculLUT1X7eYDZSym
JoV9PHqpfd0cVXHkf8bTGncSWHLa1Pb3h/S/v7HFwPyXnwOyxCUCgsKEHciv7yyOhZar6SR5cc3X
YaZVqsQMEcskIzmtinqTq0AAlI0YUEPNZ21xCamn0d6PCKeqHZ56gi6baXIVcW9kWBy4c2tQXdQe
UbybKaE1EshDlDhw/YhrUPYS5nTfeVDjfV5CXuTi5q7GB4C4tkQ/+tTqb5bBjBFVV99jcIAGs+fU
luQPtrQVsgP6jZlhaIUS+JrgwGYvGs8vEdNfBVn7Dq+MkK/BC+qt3K104krwkPXPbbFF/J3giJDo
iM+DuI/9c2/djtJRZiMo4q2SnzJzyy2FvQ/G2jcUImjRzOh25iehOykTa5+JLAAJwsjydwwhHNUe
e7xevWvCm0LwBZYcLmlNLIXDXDZXHLO5tlKXrkuuN3W1hqPuROpmxlBqsIVZq2/Gxb8d61U77wKx
ZQw7OZXuwIyyIBama5VkGXUFLTImmOtAFKkn3ULcqRz2ihojyOERTCey7/lbRmTafZK8jPv/4e48
lhvH1i77Lj1uVMObiO5/QAAErSiKotwEIZfw3uPpeyH/yk5XUbdrWhF3cLMyKZGieM5n9l7bQEfl
3zKfYA25kpmcy/sAcwvcRaIb4/cE3gmBjFzM8TaC3HPSvXl8nNFCt7AqXoYCR8rG4HVpbjptsvIk
0DWJ09pIN9JsJ/ONVq15ZqP5NKvrTmbawJJ1b5nHFJHWiJ8WoUmFdtie+r0gPovxTczuJmGgvJ1H
V1JP/SMfdC1/IBksPoTmMivPGzBr1GjFltVziuW2mRhWgvY2Xv69dxIwQsBRqKdIb0HrsOCh/+5O
Qsb78530F4//dieZf5BUqrG21AFac/b/cCcRjb5ABbDPSl/B0xxU31sbiLfa8qxkU1xWpD+2Note
2MJyS5+yyLb+wZWk/nZY/vLMrV+OJEUKk6hv037T6DNrqJCiMydqwLbUrEGkuqkq1m9Sc1RNiDZq
CUXGoN9HZ6nGj/A7mfl/ZAkJKIF/HKzyXqu6QzGDdvHZHFXgXx4jn/CrUavviri84jfBTaXu41DG
MikQrbKwpCBkJDZqIhYfY39JCJcrpKZ340y/MRM4IjRdN1FeT97kk3imhp+ZntmhSTYTCXmjLN0Y
GVWpj9CXjVZdvqpmSJzfUG9kwwhtUQchK5lWaM+M2wNd2sWpcFZC9U4sVKSSKoFko3gyyMZspvzY
CRNbLesiwp2DQ3eVJ9A1Zpu5VTg6qnLR59c2ZlbI5KhK5RWYLLeXmk1qGL1T6VSZebqzog8SR+BP
m4dJJYFCmseWT2QuXkJfIxAFY1Ig4B6pWICN7NeSehuVUbnqNWET1AAB4VpW8WNLsHgRRc7cIJ4E
KbdL9FKxKz2fPFEjQDFmJeiXEjKU0joY4F3lFE9dP3C/pxkRMskgfhkF3xHj6C3smIUNnVs0/puP
kxjgUbhSZWXTRAkABAWssEbsLpnm/COxig6+Mn0GCQKtYZJTrFHNJaoKkbVJ7qUFy9VpsIHp74Bd
OX2LkgYlNiOj19n3P7NR+yJk4V0jryvBekgIelcLk/5giSOw+ncZ5yuUwHhVRv0dPCy7AFNUyYQW
cDkBZYC/3D2lY0PBre0klj11vEBqIoLaAPfgU43QeCu+vkHec52ZEyYNirl8AnBhgpexhmSXRuox
yMf7NpsdXaYNARBuTaXT8LZZeFoqan08GutSEDZVrL/08DET9nrZ4pTGOL40JHEKFSIQnQZ+S9qV
54SZs2KEX1Cls1M1yGJJJGsfRfUusgagPUvAKDeRXOf3TU0+SSd6bcCEdexYfvE0nVQK7xJysyVd
von9sF9p/nyF4bUTGu2+MG8yMfPmxnryjQFBVKo7SHbA0uj7RoK5QSa5tux12I5K0oCZj1Q2UlUR
grsxceYZpYPW7EOJ6EqAji969lIu2GcgTlmv7NqWrViB5j427ivrDXHyU+hXG7+e0CWNR3loDm0D
ZTUT9+McnTKGDKLAyptXNvvSc6OTGdueOg1cWEU4TLzMH4buqnaSQEO46WAU60t844QgXBZvcQFw
N7XGyQe3qvnNXjR7ZzGeZxM6dWTiccDnzWpoymLUFzObYS3NtlUXr9WZBt7Eq52LFQSn7phT0cBW
ewqUYhdzc3elOBMpHppQIkxC0TIYXIp+DPWLQrMWxfwmV4arKM1OxWQZm9qxzwZQytGmAAI7MVzm
GawRK2sJQbaa4vld8sgi2PLQym4ma76PWokSIXKUit8A1GFLGFINxZqO76WpzBafI7qkdEi3taCc
Jal7CsfE1eXaCZQJwqx45eeHf1A7JwY//2qS7SjgR8EaJOrPSiWcxKImlqnGr1ay3Quc0rwl9noj
BpljdFj0iSEfwF6OzhS+ikgx6mCnFgROjQyaffOI9H2bA7Zs4rXFdLmGEls2qacRLZMY76p4J3U4
KtgMKkpgD6zqQ+YSA/sKUffUjNrfvJ0KTmhDW0VY2Xr+VUHLPFKKFlH9iBJtaxFaKqvVWpPTg1Y9
SBNJly0Vz3wecHTl+DqSljBb8V3XDULBXmrQqC3Bfz0LZ9Biq6pGAdLoq3GuN7NM2JL6IgrkK+Yv
5ZTZ3Zh8hM34XJfJXYsAtcwSt8GGXwfzBefiHu8TUlEqPP+xVmV8j6Yd4v8zxfEIfP2LUMyfgdy7
XYMu5F9dtujgkuBaLrvM/9hKK8uE9OeJLM3Iz4//VrYsE1noI4w62Xz+tMI0wEdLoBlZmaoSi0wq
kB/LFlmToDeCLvkqKv+xbGHbShAOslSYYsuw9h/ULbL1a5NH3fLTU/9lIpvmZqsnUQ6iPWm2hfrE
p4MkRaY6GIGBv9tRZ+390hOs3TA/i6TNdjLOOjwX2RA5sQivVmnRdOlfdKVDXZPsMW9RRsdbPYsu
Wp5+1gsGRMErQpKv+ZyKIdamVnvi9TUrQZfZelmho9Y953t5akBC5JngaKjAZv1hIgLYqEj/xvBT
quqd1SWer1wsi7w8qDi2ORJN043Vo1AOcODDwqmn1Ot9bWtKxjZIA2AcGwNVQIrmwswQxIIQhB+7
aVltzv2zCPrfIGt5PrV46lHC6xREonEvzI8w6WGjMcMqG2aUHbHkaNOzLH4duyvIRXcQ5Ks/G/cW
BEG8J57ZEXY6DNhf2nTXtYKnNbQyOBEqbiSCNczQEQfQa2yGZkqcFRs0UI8kq0c1gRzEYtaDBnL7
sW1ngn70tTiScykrr1R9uJYBJDFGZB1M3lnaLv5maCWWPu9S0XhpTbh+IDT8SF3WTx+hitoia8oD
ACPMkg+WvJFw0VojCKlw2FdBeOi7YMtYVl71hvTUSTG4Ab9wu1m76lPk+n27iWUfuUbjZEayH0W0
xFXX34pptICTrtrIzS+MrjW/mf2b3A/Xkq33KjAs/PvgxQPr2ESbikCRCee9GI8bX8zsKH5QgAdU
Q7OPrH3CACEXlJso4+eUiv2NHAISbuvgS9Lj+e56V9KX5M8Zi/6Svu7fN5iYjUHihc7tGvTrFyou
igANvVGMrKZgX5uUycWnEWzn7ElMzJPlk5GglW48xM8FoNOUnFtJ6T0zF4gCAAgpBLfBSMps9hzD
4kojdD2NwLK5c8Y44HeBrMQJDF4T4VborqVp0ZtW6Hx8+Uns5o1ELVvEnOMlcl7dl2+zQL7BWLFS
w/BUjYqTkKJYtT4dt4h3K3pWlBdl5mJFnEPesl++NbwJUTJPbtmRk6oKAtqAkVOffG1WMpAJIYhS
DVQnLWMkkF+Nnryk+KIOnqy29si3mi0CebNpW5AeOHUjrNpXUcfH3raPBBruBYOYaTzTC1ghMMRz
Vj/SApBViPHAKvYZxJ84qVmEKu7EN+2G/FDOol0CqWkb6S5v4tUgxU/C4mCCUFiM0MD8MnvH2OVM
QkZmQwcdvnFyZmJyrFhnujgnm5XHpMyOEePdcSrxYZEV23K/dQkB92JpkzX3JISks2WvFVMsywyv
fmbZyA/U20LXN5lx1vXZHUlx/PdeS8j8mdfQ7prS4m74D/AqWt/fJry/Pf7btWSC3ePy0GmLv5mT
vi0KzT+430iW0S2ZXv7rGPeHbnrZW/JU/nv8S5P7fVFIV2PyGNaPGCNIZvpH19IySf150vrTU18G
CT/OHktJagu1ywCjJT5r8+wTkyGVl9V/AXO2CZPS6wTVbuitkrxlBqjmbkm6miAobm1QKTLzMase
nji8eAhY+BJk0gJgRA75lzrxr3iBcK5X17yIHtow2Zh8GseoVxlyjrdhO7tDlZ2sfPzM+np2hiF6
wv7IiR32d1VkeJFhnEfLmGhkg12saFTL0Vs5fYZmQsgyIcZ+uFYIHNU6YxuOcD5b6c6cYk8nW8Wo
obog8xeL7pQox5wKeLC6FyI6TxMTNCXNvwJJONt2gZhtm6T15ik4CkDaZ1yIpUgIwgxyRUk5E6j7
rXRfpcpRCDIS31TbFBh2DoQaq8CzVGRzSjDoUC0sg8X+MuiC64/uJXDTTtr2enyCl8XEcAY6fM3r
eymqyO0kFz49yM1tqNRuGveN2wCeWdVD9IJiZh0U/o0V4yUJ2uIsNPOdIWIpDQQIGmYgb/OQWWOU
goEod2I3IkAo9yJk6bzuHoBzvEmI9uRGdoSiPUaZspWi0JlKdK0ouraG2JzaFq/o1LwpIrDBMpXH
VTGHD6lkoClQb/VQuwP/Di6qh0gG2oWpb/kUtEF+8KNxTfBjuooikCai+QIkpp1hUKjceJ09DU9B
r93kUbarEU11IGqZcaOKhrEXWNuAy014933DjkukH+D7NRI5Qeo3LVGYQvuodqE9NswJQ8ecJ1tF
e1opuq2OE7ql0muj2RPqlzQ4i0wdReGUmRhS1L2sDwT1+FsoulgxP1MDH00ZvXbp9NSWPj9WpjvC
MN5DtiY9z6ouZksgdZvAMaaYWqW68Sga3JaSSItqhPqTP4FeKytyCpLwaVIqhEP3vv6ug+7Hp+JJ
MNIMBdtai0BK7XI3gyasdvNWIUHBbUSDCzRfGYJyy5J+U6BHyvfgK6b+NsfhTp+BeU8uT0lHUAFZ
ntuO7AiE7HmztFp0m76KyjZL9Me8N+7VRjnpzWRrIuz0Ya4hviZrbQrdVIjX66Z61dpdKKcfakee
Qy64C6loYWW2unifKfIpDM55rTxqMZH3vspOIy3Hd6kGhhHTyZcarWoFjLFRiSwzZWohrkGhaTb/
sx2EWUqyqt7EuulkbA0lwaQsS93a0j7SBfDWEFghfcgmEmOMOj1qp5TmiAhQWNHNTCcXSeTvDLnN
C1gZQE4sECWqb9CBow1lF4DgbZcXhx6tlxA8J3LkJWLwL+6TQPcvNlpJAXLGzHRhYP3NeBd15i99
0l88/tuFZBAsgMrEUH9XrpiwvYAialxLuO2+ilq+XUjqH8g/2TjiwCWtgLjD7xeS+gdPVFOJI+Dv
TWiI/+RCQnL624X000tftq0/XkhhXcpppSvJxh/CwStCwk9UnTNxWIAtiZY/T1mX3ppCcR4jhVzt
/KAbCx70LVd1FONEa82yp/bPQfsWoR7OoQCMkIVghKsYYbocr4Z08M3kpib2YjApBSuYd6OSjA4e
uBBleXAjCfqXebrWhuXqCUc0W3K2j4+p9RzHmTdlz5bf7KKJsUoagHWIUb+AMYVvnw7xdtJTlzfW
iYcRDJ9vK+rwBORn1QeTI2bLHrMz6UaQr8fTBwxat4isx1FV15pkHkKCyVUGJI3A/KBCQmpZt4MG
PsosGKroChA/rRtsJdI2eTecaAbcWDHXvtEWdlIHngjvPwQ3rpblOQ6HjtG35vgFO52BodSsx+tS
Gg9pkzCeLB5Jj4F4JG86NfL8NqU7fI2Ygwe0jnmAZjQuGdNI2tPIAgKlg7bLNV+BlWCcQbwgqvsQ
JwiLuaoshDHdKZPsos7FxgSuPuUAKQXZWAdawLgsv8/b4ENL5i3d52bi56zMllvoKhHlsh0n3T2p
OKt4VNPlNLmEIzQhQ+AEG6dtYqDxZdKYxYzsmLWOkXA3ZRh5JhaPY3wzMw5Ev7nvrMiNi2TdWBJT
KJJVlHFLFMBOLliiasqWmtjO6CtKfyJH3IzcrOiQ8jGU0uI7FfFwgNxJjUv+m/Ex9LAuEG44wqDu
/UF3ira8pfWmRdDvk0hA99LdiE3uaZPlhq3oBUnhBMTdwssqj4kexh5WSZ5MuTDhM2BH/YufmB5J
CMdZDLdxB6TJxxok4dUUpuI2rz7/vQU4cCPmNoZmcoIgvv4P1ACQhL8p9X57/LfzDpC2zCcHP7Cy
FNnLI78X4JxlcHGMP2V8jGS+n3csu82Ff/ObUo+jUF9GVzJzJoZY/3AuJC/L/R8L8K8vHQYBUnoV
baDOyfrjeTdE3ItiiQ4KlZrX8Cs7jem5GIY1K6eQlFT9mKsWc8YxUW+yjtiTbg6288S2oKbayTNv
NE9d2NpK3hwGUqQUVV73fnw7hiIFuLTvEsBnbT3ufRlJWpm9FMzp04X6qfl5uQGcs/MXN50w7edS
OQtGeDZU9OYjsxCGPReButcdeulLWmrSAorunbIhE6Gojee6Hp86Qs5Xfjo+G8Jrj1HYzJLdnM4M
zmX9M8yMV0lvQidMww8rUey5DF5VmKJVIp4FodzmykkewPmYiddYbNQHcyTSSXlXZCDW4PftEep3
RE9RW6qDQf9SwNaXMd7EJfSrQdAvcmZ6ot6jq2rBlnYcbmN1rxTNtmpYZSjmo4DKPYI8riJlF2NC
YqfIycAFmfhpg1heJxnb9o4hkypsxvBcxiRBSfU6na7osBBlrTtoh2X7UPjHvGeUhv5XFkK3NMzF
RMxU4NaqPxSfQZ02HDvINKRArkqIblUbr0XfdEOht/vKYkRcUUxiUDQnu+molzE/Uciq8q4QLSYL
GrhgzenVwJOg6qooBX2+YHk3YcnCzhYhKfD9xBEhh5s8sx4PsVi2l4Few4oAQFTjQYQ9Ary8z9NN
GUtOx+MZnhcw2EZeUhbypTPdCbQ7fbEojZdgCTTkqUYSfMDZwmjQwBxD9GgqB0zka19Ibb9CHMrd
G5Uph/mh44qdW2APKN1lzUsk0lx44wKR4AUmFCbp79yba1W+FiHgwgA0mAAyWFvHIkJTlg2xeMmG
m6x6LCOsmy2XNhldkdIzk1FtI7lpyiVYF6J5hhMi5P5EQgpyj+dBkOZs2XU0ePmEGrtSvUzE7YHx
aYnG8+fFWVWs4xRDomKjwXUV1nNSX9osZxyYlLsAbd5R0KPDv/ikZTSuqSr0BKRlCmPvv68sxd8i
C35//J8n7QLjVr8eYVBdfj5p+SsdzhiFLCSWP8fs307aRQIHUALxs/i17vxp1KHobHRNSkuR+EdD
/ieVJf/+15P256euLifxDzIrPxGsvhAUdaP1OFwlqmrXjJMrNaPNt8e2GN2aVnocFYKjLLCqHaZe
OCXk2SIyVUqABg2Ef3h6RE3vfGPalFrmpBRrWYcaP9N3xYg+nyS71Vipm05LryKw2ageNn6ZH2Dz
u0nTb6cYJwksWGaTFiSrenSspF6b+AYkHDyMr2V3sD5aNk8DVqAswqtDHvwuG8VLNU77LmKe2Ms4
kPEAOOQrrDN5ZKyQuv7kr9vRcCrLuG9IEWEEPjLBzB9aYdpGg/bWVeKmMViiDYQCoSUawnTXlx3i
neC2JXxJywknbLroBe6ELGqE+FqfAiLVMloSZI1NrJSehfybPMW7UmbOb+ExXnS7GQNmazh1pNYm
xX78aBmBxD1KKomda/FslgSQ5COjAHYTAWd6RgaLeG8k5yi4t4aOvHvpKTbelSnfTtPsyrV6CJT5
EI+IeTsGOoUVlDtTTIHcSv4H4dxPIWxTubZey2XXOSbPtNLvctQ8WDMBCABFHTlOV60SyuT4+h95
xnEgjldSKG9IXVmFUvdQNuRbhnUWr9pSz72oGbe6Qbk7avp1ghFLVt5RBFpNYEzH5mPBgo5mwkOx
Hje6njyoc5LuheBNFD7LIiD1T5x2Ik4rL7YG4FdxzsZ3Np0+i9dtbOz6UQlXQ9OdSB66y6LuLlcr
bYU160JUIsTPut4wMNg3tbZuRJ+oRqrcmgO23auitTPVdg8C9VoQ32IQiUYwAuQPWg6c4Exppoiw
dShzvCNEuLTQ1Pz2DoLNYyrlDzWZYGLISAfm7apIymuhSm4go3In3Dyb0gekDuT+kK6G475LHBTj
6Jfz7VJq10JiY5BZ5Vpgp7rJzKt2kKCvU61xSnSHHNnerOA1w2rEqc24e5KRh0+qKxB/Y4zI0dJr
ZoIrKo3PHu6IQHp0Zck7JckOsh/dYISwG1nZ+43xrlcTkL9xHQvlXjbDLRCOtQVazUj0NXPHTR76
jtkBCiPsLU+GJ97w+3mQzqPQ2C35zKGke9MUntTRbLlMlGvezwgkGwj17bAbAn5VMWxsYd/SQNXo
B+viUgzYGfrsXLe8EOzFDNe3mRY+dGnhtQZ5rE0X3PnIi8JJPwmhSgMxOp1B+g2Ys4l6SYZeFs/F
RxFpdtu8Skqxt/LIDQps2ezHNUZwheCfyzwJ7RI9uZ2NsTuInAkIFQagaaIwnfC8v4Wj4IY59mdD
9rIm8kxl3hdG6cqwk5EcYHFCGaSm9BraXsIBEEvy+yxwN5oSlnF0GUMynaXRWKt9+lB06ec8CLwd
kdrhKcQCrLUGOIb5sZtobKbimOT3PdVOduL45bcU8VRnkoUSKTY0un0oW7CHFTsYonWjaC5+LBY/
RbyZsBJ0Qng1U8EJkwlXFZpOdhvDKgXwR1aRE+ozAarlVlT7k6CP51y3TvFs7uRc3+kqdqY0Ld5M
QbhjRuF2CzRbDQ95YXpGVx8rbf40Se0y1ODUd+ZntkxhZSRQXVA9aELNp0V4qJDrNyPhSDqM/xCo
QyYc0oGxmDHqz0Yr/rcY+X/9pINtvk7R34sSL2GAOOjnP/7XfZHxv/+9POb//Zv/+vmPPOTPL+m8
tq8//cHN26idzt1nPd19Nl3afhvZL//y//cv/1yE30/l5//5H2XRtK8grD5oCn9ckDMyIu3YYCKg
sR9gSfD317tq/KIL/IvHf2+ksONIGKJMExcTwfc/NlLQ3jACE4/BLIj5zY+NFOpEa1Eqyt/sw982
GQqTKDYfaAmxKS3SwH9yvUM1/eV6/+WpL4rHH6/3VBUyXU/rdJO3FVm4KNHqepsaOQrckbl8Xa3F
ECu+7kUIpSW/PKSKZhscbHGAOEtUXRE0dC1bDxGzlDF8ic3KRuliA7Va0+wcl3GthXkwFKxr0aBD
JQnvNa/iRUm2jTEjhgGZv9j1heZsmF+Y9KwqcXJSS3lZAKd9JZ+Vqb2EBmxncCtshlb+YhXhNKug
GqhE9ym43KFWOHPGprNolDVHJarC1g20cBH1iKq9kLuFvjtGDShdTT4yrxFXtSw+wEzbpFq25+AD
VFEHiOVUCOxkqiU13djQHQXUwnVyDpKJhBAmQlIhb4pWdlPiCxtZXIcE26L2Omm1fPFlc5/MUXEr
15OTS9sapEcXxNeGCXTXZptqlJwgKw6SfBKrYpfzPRH95onP6ONTHeKjuTADoI379UzSo/SqzUi5
Rss613FW3LQ9xXrRAgyoldMwQqKsoX8E2JCE+1QlAChBc1wE6CHbTWsV58pMcJqB+geWjZPmaJUp
BJKIYAhmOwIrjymdLiVpTNnUnenZ7YLlQtm8YsqFPDxZgCQskaC1et7NTfqSZW2FazoA5lp1JJgm
06M0Ke1Om8fLFKrvoiDBnamKUyBk4iquGrRx5XOq6l+Eqn0JOJ8iZn6sw8jlsDUwc83wXkK4/Pe2
FYvFksNd4sQRNXLGMPD/zcCaLuC3Depvj/927oB0IywRZj9nDIfEot75NsDR/gCDgj8fcY/ON/0R
y6T/wRoXcAHinm+n1bdzh5BcExkzwW24aohQ+0fnjr5gF34a4Pzy0n9tK8ZczuSmN5ONWN8ojdOT
gQ79ZMI1I1QnidY/s8Ce+puRBPEYUEdSIphhoLNcm50Ng2hNhsrOODVMhdf5dq6O5BJEN3HoSMSS
bUjf/RCQub4YK3aQd9Y9cKTKMS7qjrWsjYbEqaV7f92DCZJdRBQ2RCjzCEp5la7HvXk7PhbkFAa2
+ZDsK+qQ1XSFPXTWGpK7bZkVZ3YMwbZMu1SGMySslFW1z1YvlW2Yz6IGT2aFJgj9KAA5AtpWsc0n
z4H8fhjXePMcEMyO5aIJ3L0PEEAcKJXCSnCjXXkxEfXsiyORl/6WxR45ROllemnDVYPYaBPs+k1l
A2GzTRu5s0OT70h34wZTnBdeSLXZRUx0bebba2kzl5ukQvsKVG8Fp244Apm0TdQ0ZwYTy+uE+oha
ikNoU3nahh/EjbGPXDA+BFVwjHrBZ7IzSf2IyPCEJX8s2HGHW6W3x9XtuPMqW7enCAA6lFsbVhHG
yKFac0r3xMVd1GQ/XcP3+kRUvfQWXmoZ3J3NqyjX2jp5HR3xtT8tKk6oMa/ocPlB4OwvODRIVl9H
L2C29pyRJ64KpM/pTX1S3mKo76h7+TI4ji7iK9Co/oDP76rwszB3wT5zDTLvdjXYgmvsYJkn35Un
BP7p0hyrXQuSqmy8eVhP6Y1BVZt4+WXeVxzDdJeryuaZR+42XBviaiy20QvF+hXo3zs/UFYMLpCF
jfIYvBQeyUuetA8vBVovloor7bGF9nPsb4XHysabwUwqXZMfGnb75iXZ3cHl2fBWrbob/cu4zdeh
06L7afbSqt6+EcC64g2fJbd/s+DhAAoqtlWykKMQ7a2ClxkSwRWEmRetjHW57q6hE3xmduA1zvsd
T2ql2sr6Kds/VavtNvBCh1vDbldgjHkvbX7c7rhSiNJbyGO2dphXKP/tz8Bdz4fBixZ0Fd/jsbnq
rCg7B41UD5+QzadHwIe0z3aqugrtdjt4NbjT83zffQpvpnbTXvANGZvhaqjbZKcGtvFYHSNqhNNw
ZBGauAMwx2t2VZ+hG38S4NvY47a/aHttv2DBeBMb8P3jlk/kRrfvzS2cq+GWxkR47I68H01FImiB
0Zoi5MvS1Mn77IX2lnUPWyDk6c3164ezCrbBTrhbQF8kjmz6TcrbyC9a6cz7yBPcYEXfxk7YiVxl
+Sj37R7X9Eb8Uq0S1yN99ymyZWGFJ8sVYf/w3vPxvNE/Rj4W5roRGPzZvP/NUSKwd4XsEM7jynyb
Lu2NsQO+hL9IUjP7mVQ/ddWyP4l2soM/Nz+x5u0nUEMpmqimHV2hA22AmcuNguauT9/ZtcntftCP
qeaM3WlsXsrydbLaTQdLTGkJRL5INbv1dElxKdwihl93Y6Fet7RHaUBxu2bgGTLebGxxIsFxtFVs
SnJ6Fn2nHJ7N6VAVW4kvHFzm4ViQ8/2paqckftbkterfR8ZR5axKaSWN3fL/0E1gF8Btrd+o5HwM
624XPahwksT2bUg2/DKKXr02DtVeGlbKtnDVhdB+7nYwxmyGvrM9v6tHqBWPcIrko+zpHhrK6OaJ
rGdg3dZqUZcFTvMFezhfrNuNJ4QM9RrW2xdxgiqnrIq9eBeb9CV+Py2EqH9veQC/h/RRHT8rpQEL
Zmr3vykP0Dwxm/uxrfmLx/8wddR0iuUfILF/lgdMHelKFCjPui5JS/PyvS3RYEmzBf/OLvq+z9b+
wPSkATMGYETf8o/sSvLST/1UHfzyzLVfupKms6YEtxS2h/p9jKRLyBJAU2s+wtVdrSPRjZrtyKcz
B4ku+s02kWovHItD2MT7Tk2ubKAOelvd18gqfAKKLMOrwkdFwbcTpJGLR8dTp2oz9/VBN9sTVhC3
bI6lke2rOLoUYOhX1Rgs5gJGe+DR+n4bJvV+qC1PGqJ0ZZqwYwokyAWRw/50GP2TZsT3sfVcCOIT
awtXswTCSUgjD271ITuJrQnqh0GEwYsyjejJ77kBlp5iuqhR7fblZzHpx8nE49lGr1KL0LgJXeZw
h9Ls8QZO4Q2YFQ/tLRJ+FGXjbSu+ZsxvOqm4kju31claBXNm3hYENYDPHU6xoCMVSdbob/sSEoKU
Ia1P59nVWKc3UP2ENikgBaVeUTZb0YeC1Pbjoc3zW7MEKZj694j+GbQqXwxVfFOGxE0gZ6ezhe4m
tgci8VpEN01suaIVvMG8WjWMaoY6uKZzcyKAzTXHjMlK4D4xQ0P6LET9KfHDt2aCHhjVL6iXeCuH
bUZkShWkHYGH7XNUdhsNc73SZeZm7DlWmmerI8kvZ9hLXHev8JoqBYV07Y31u8xgZO3nya2S9R7Y
2FVXmU5UGpyZ4Z1JDq2IY0FN+9ruJnY+oxxI9zEKBkIv5GGnxLMXDqot91cRX8wizqvxEoPKcVhg
rRKjUlAW1Dj7x9rVTZmtNN+BACsrbEF7F5brF9Mr6bkMxLNV3/T3zHRtAsrQcxsuWIKVUohH8tAo
5DZhmIJE6kERLpuZgbSyPNplMSA9FPV3VqRA8ZjvMTbD09AKkgNrEr7NjT9+DdP1RGg/Ucz+aPpS
FKdOYg2el641VMzaI9tnt18VrNL0vdo0awTcN5NC6xrAi4wq3GjFiDYgNDzStcoMTB26N7xAgVug
jJAYMKpyF7qtfpHGnigu6jS1fOrTL2V9Va3p1BK1WXB4l2aOdiLcl/5TNwyboaquYdns2VWwpXwQ
Z2s9d3Kz6ubqzuiqi6VxTQZ8Xas4GJbvdrW0naXwvY/ym1ye12GIqFHr743I502d2R0UvfCUtpTQ
YEskc7Fu1dupQZeM/tjQ4FAyFRiqeK9n0IyM2mRiLUfbsHq1tJQzwB9adNuNsf/3Xhu0iTqEOVVc
MAfws/5eBoV24Jdr4y8e/72rVBlh0a9q2NoRLfGlv3eVGI1MnY3UnykD31dVhqFxJ3BxcI+J6k+r
Ko0vh5yAlRpd8D/D96Am+BV498sz/7Wp7K2wj6sOrjfEkpzwrHMcuXlwm+ruGN6Qx4U/oKlvovGt
K7ys9Mxg3QunRL8XBgL8tl1wIkywysDQaezEV0boDaSwSCfCN6z2rIDZll+S4gI6m1joTnRHcwdV
dRYvRngA1FJqBzN4HKq79ZQ9jLJNkox67ZQnDLJCv0PREunOlHjjfCC0vjd33ezhhc04FrP74aiR
4kK1uCgYDt101pLn/8vdeS3Hbp3d9omgQg633QA6ZzbTDYrkJpFzxtP/A5J1xL3tY5duVbUty5ZI
NsnGWl+Yc8xhhHWzrfVbYxxK/UXn9K4QrHfZIZ0ujUfi6UPKF5ptdAjcE75KdjBNJw63QgVCh3S2
LSLHMP4cfoiJA0YtnlZVtcq0tTlecv+poUwnZcs4GGyNtHtVbDw0YLGTDwyGnMm8Dtqayb8pu755
lgQbEDq75iE76MrONM7NiAp1XJXEeVEaAwS9i4igCjYfy3hWgNl8x43EPeoAoVGwEvOFXI4Gr3zz
o6WVXUjgCdiZEUlIT8P+o9gPwWoQbfheIj8AH5wax85J7U+Z3ZZ7OfwiVahUDiXfTHzCCwGFAH5M
TUFsbr3xImQXjBuA/5T4ym/XT89muS9fBXUtldtyIL/n2Q+3ccLu22HFrVNSYJOL7T7cjniRC6Jh
7PTiY/VBmM0vAW6h7E648Y/IEYxuawIZwpwcb2p2fXtD/T3UvOldozvmZBIWAfuyEYECeKJHUT82
oltPK2P4ku9qsFGTx6k7esHNoPYGhmc6efIYYCtpXgP/3oOAF4g0P6bEH46PfPsGEeHhtO3qJ6vc
mvGPaDgr2imdtnq5r+kGyqBeBEwowanJ2FhQkQHreQDOp4dA2Gn8hxeJO6V5KmgBCUfii2s99/o1
B9KOSRKVBJpAgKWohEd0zFim+FdwTC1SsVvU2i3uThnvNP2p4AVbLn10nuzIR6cPEqYPRdvALlSb
1zBe6cmx5jPp8dEfL/yNBUmBHx6x6X5yloMvMbxo1TzX5ZIR+xe5f6Efy54xaywJ7vQQhvQbRipT
euhpZ7LnGnyPzUIXPh/DXPEzl55DWKi8Dn4C+fCia0+aeSksmsVpz86ZFA3G0SgowGBtJh0rDJ1E
72+knR8iIAxfVO3JkN51c1+Gn5J49TwcpfWtzyhZ0IicqC1LuLzxzurcQbyWhcvCkWwkehVo1Aax
j2tW2G56yhxlpTLflnMiC8qdie0q9U5GedbBek8rgpRxTmtA6MOX7BB7ttocmzRhBcrYxAvXsfWi
kjZa3irrHILu7Y+l/t4jg8f/eFavqbT10o3OYjc7BCOkvKPq7bIADF/yrCuwkovPkh9+rF8T1uxR
v6emW/iKPXR4hZZkfcqyg69Wa09W07hm96kTTuR/1hnKwp31oEecKQAxh1VlOaCcsFxVQGvV5TIO
7dBfVY9+vMeLJlD5ZbZMvKK1FL0FqWE9XmrmxSMa0WVDMsm0xBSE/wrUrjHgiZn/9JWDRSFM0JfA
+lghda5WaM8zxfUVR+5dTDdquwNsgdfd15aBgZF7ab5Pn/kJbT4a8aY/DCiJmGnBFP6BpDB8J7x4
05JajOpcWozXYViN2gmPfEi8UrNsCQOEIaa6PbHP0rJE5opCybpL/T1tIXbYPampjEhQIBDyhUoy
wvPPUoxPsgoheH0m92RlsJZ+XxvAdHO+5VPPitfWW5d9xRTugoKo0k0c2FrqFAgj670jS7Y4PKFs
L/gqxoeVr2j1Cx5KcIyr8lQNm+Eec6YLyxES4qsRbJt7zO/shtcAMqcOABMTH3iWkdXo0QqPXnFL
p70Ub6AbVgpE6onpkYeZa1+JJ0T8iWUn0QYAsrBKroG5E4Jt2CxFaz0oW4QV2mDXza00H2KYbTuZ
WT05bP6GIFuQOyH5WsTh8JQsCNH1XzhEMFmQcPnUCsuCRciCX0G+TjmGUWKwpmHUSBrTGRACoEvv
s11WsFK+vFfiRvViadwklKSv4ZelO11LK7aM3Ui7WcmHX67RI6DiGO7Np0Y5zwiiR+XP6KbyN0a/
Zm2p+4FdtXZNaHvzoHLLJQRa8RLt0uOZddn5+8aV+FYv2Y9MhrplcpXEtfUKkaExXFFYNeUqbk4K
hB9qv35Bvtz0zjrJLw88Ql1PQPs2Y/TbbIryzF8FZVsGx3he/C89fVV2uzA+RcPGe+KFkf/JHUIk
m+fK8hJ1FNrf2MKGU52r4cADqiGQew5z8kHecgVAjjOGJ40fZrUz/C1/Uu1UyLuhv1QmS9hlyTAq
Oxj6kndxKuwIASBXPWI2evLJVO0ukXZum6PSrTGl/P7DyTdfuKoNhXD2lZiTxLERpk3fbAuAuh9E
4WJSj1I7j/exss81h3dwl6zinGxdO+zcadiScp/HF03Bd/oU9Q8jjgyjzdFh8CT5rgnmptmKDcQc
Z4wPFWqbqLs00D+MC5nDoX7iteIRt8ZV2x1H45B6rtlAT3BK/933Vm2zKTti0m4lJ6KJc32VS+TB
o5JgqEf7wlSvP6ugItQ3C32liSDG1fSlxWlTrocj1G/prLZQ2g8KwgmDm/46eI8K4aWt3ZP0LqPs
8B7ndwriCiO/i0+s+JhACe2JiVUnuzJw92JtscTGgpq807J4BeGC5M+R+rppdOaofEvb2OKkwd6H
s89lkoYNFIPuVL9mGKV4ypV7rN9l+VyApJp2lXbBLC++htVLHV8VJn6UaJjhtYdYsf3soeAO9/IN
z0it2EG6Vt6yxLb4kCxd8HPgnqT988YnQ3dHxQmqxV2bnwhOoB+P2/ysT4cW30vFqo+nO4y3BiQi
SoldJu2ieyQ9B+2I6sMlHRkHveWkLiy8HS8gKV2dWkcR1iBjq6Ra9lO/FJsn00xXQo75sNwzdyAS
z7C9wlpouWmDbrAVL9wJqrqd5xVoEcIIrP+Nq2rIO4c4NmQVO6+FFQRMdZEXKy10JP/eiOwRsq1K
13qL3lqmsnDZX1oCngW3fc77RSwsuPQYECzqjddcdO9BIEg+lBD8rFBCzXB5/rTmWoN5pNQfx2jN
aR6u1bUSNwuAmZ8kWJAEKx8sHklXZTySLNIzZJfqyF0TPkvcP68vJYuX/cRIVjyH1qbVrwUnIK0s
JrgVfCUvc/nrlnzdDFWGehIX445j1TxWi8oR7epRXFdbg+InWiPChaGux1+xsI+jNXmYtOjbYTiG
njNBwG9OOvvrPgNT5VaSK4Xnb0O2878z1yT53zfoP7Vb6tyUfBfIFVJgShlr1+LZgiTlH7Nnfv/j
osBKXTtAVSx3WMeHRlp+UvEaSG5P8cFfdU+B63MRQ9av1hTOi2bb2miMTyo7A9YE1Cw7b5seDdeo
l8pec7OH/MrutT9s0tduA1/qYdolL+yKttMa89Q6Chaf8Upzwo30qDhAslzAbOvyQVt6DG2O5V5b
1W5xjE+sy9tNs4LmYYsn6BKiPazadXqiEXFNCphNZVundim9CA/r6q44xsrBZL7HS891WayqQ/Za
/+geTRyKC/CIIDcW9a5PF9PN+MHSztFe/rm99zy4RFpmYFVhGGr8LyWJNE82fx3Z/vLx30a2wObR
fagoQpkJI1L5PrJVZaCI8r/8st9HtqqGcpXhMDjW39e23zyxWAZgXP2xz2VH/HeUJHBy/8PM9ttL
1+aN77fnYAKgVA+kzbLRBWfKaGIJlX1phrSMSvagCf2PyGyeEZBugpHyZ2pe4bfYsqY+eYwFM8aD
d7UTUCOlDK9oruXy5MfY6lVEy9DkzD56N1PPCZJ62TF6TGDGBvT0ESPJakgcnRGlyaiSnDPsOyyO
4GH7qrQujfgeGdBKEiM/eYn/lhWiQ6LYuSh2dbkaW5ZE8YyD1VYKd1SlXjuLItdQgUYbw1mz8kPY
d07thVdi/EBHB6cqbUG0FFudgKylrI+uXMWuRNiVnskvvjg++OKr4GefDcTYXMPFCfwuHIqljH+x
mfepcXu1sDAgyo72o9EthcxwaWQeOUmWwaBuKk3cJLJ/ibN8SzPjxPn0WLKQLvEPNZXmZEEuED/O
MKBRLILFSqwGqmOQ9lEJ5oow6q2YnmIWjDkCnbDhkfQb2Kj6quY4gk+7kjKRTFoFoeslJEG97h9V
5YukACeilUhw++QTc4oKctNJMU5KKS219qs1MnuAXBdr4iqtVFs036KJ9B/hTQQqoxqI3vMXebha
Ru4anN+t+ZYpu0h/7rpdBk6LfB2LKOzms0p2khVf1PjNgoIXc+/6nCGKt5/T1JqWUUD7WVqIQ3vW
2uVBrKnwq+OoCkgAmWzq6qaUhq3J3Lfx/X3m7dAanxBt2WWdELeiHDrWuO002Y0gbzWVflfAysuU
MOMeTSxxoReMmoWMWYXa1gvZbB6THA8b5uCyUnd5nq3FXnpMA5b2Pd3HONgyzugp8LtlyMgEdV83
jPK6FpglAEFu2JImMRWygR5HCSc3VNj9Duh8rZEsEsM65XK3DsvimpnJrRH4drTyZah8uxw4lBmP
+kGyKmWLoaa3TvTBHkL/WMBnCHTxGrOOWWhAH/um22akvYK2uJdmTQVABZ8QiCDnWEUq6VYpgeRG
enmNGuFj0IXr4EtkS1XwHlTRjSnHeUfvRJLQGsN3owJmcfsVJt3SGK1VID50/sEzuCwimWEHW8vI
eAbvCt2W1BHEyelHltxS+t8c2TLEJrowzM3G4JTImqcyuXqzzJnRGhifdYn8edJTWzaEz7Q3jkgb
G0TSxEUMqJOFhYl82mg71x/TbV4Beqp5rpBZI5ZbR732XiO/jhAMS3m/bGZddihrD8hJyYy3GBIo
zhQTIUX+X1ZAzFJL2NwFNZkVmG5ajzchV4GDoQLvB9XGFojt/Ucxq8TnJwHo3cZDPm4hI9eRk8OG
RYY7K8wTpOYeknMB6XmEBF0somOHJB3R2zpkCV7MWvUJ0bqHMDWlrJbojbxuWOtivNRZhKQD7Ux1
lsPECenPEgTwXVBuJ68le0xZVOyCoIkYjoVk3kQ6PyGhT5HSxxAmBrLrHaWRaG9TtjwZrDIE7qLd
C9ldTS1c1sJqrKjmEHM2cUv1XTwXPVFNPu3YJGmfgukdRRW9qD98mshCc+ShSuTv01K+pZphd11+
k63shzHrSRUrWIFLXoz0AZEqnDxEp6I0nGJ+Uz5iVE/Rbc0QlkRe9OgACxSogXiyELCmWXxnr2QX
CFsZCDP845Tx2fcatbxsgJNPPRZyJLEN0lhDD+qlqau2ZByN+lI0F5Yhhw45bZU+6bO6tp11tgW4
rqDHeK3hnl4UCHE1BLkywtwBga4w3UUZ2JQglvxDb/oQshvR1ythqJ6FfHRHoFhqIm8aEp6XVQAF
qEU8MMZPhSgTgR7pX7GCziEK1nGorRqRJRtLTseQWcy16SMyzKcuYWI7tOQqhh2HfvueS/3J7DKS
Jw1kNtrgxGL42taDXSYsXQao2WJPgEqKKzt5jTQcrOp4JZwSDnhqZzNnDW9PlyJtioUV/6Gqy+Sb
VVgmFoXWrSWd7NpnAhTsSTtLvvSsymDVJ3wSjBIGsg96BlI+VEAsjwqah0pKMYGTTQQvveBX4/eX
qQyYHaevXn8Max/1NwStCvE9JMYeJf2cgz7WM1KBkCRAbjKbqI7C1GCmNXMFjTkli42VAZEgYoNl
ZtEuVvPSjQnFMtlvtaJKLFa/0AfESMyL/HLSkWcxfGoJ45THahGwJ1PQ7ihluJDYnzVlBC2vufD9
9ttw3rJZgMAfmnnzpsw7uIllHGQamqroGrCk8ygBRr5EBAbWYokHwzh3Jf0Dq/5Kry4JPG+38BQ7
ojOWp5ea0TDbQGlYCoK8+ieXmYA4QZBgc0cKjDjgW9Myq6P/VVMe31JUz7NamGLt5zLz3z7+zzJT
/o3dv0jFODudLHNWB/5ZZsrkOepzAoP4u57wrwUPS39wqvg6iTyalYHfSkx2ouBQUTDMUkdiHv/U
cP+rtfpDMf7/4U1Tkf4qC/jpZWszLexbiWnhUMPIMzL9knkGYRfFU0q2QYgL0d+kzB4wNDgSkGWm
wHbvtZsc1KdT9h+pyfsO4BGzJTpJKkdhMk5Dg2BgEOgrc2zbRsujAgZiJ/fxIxTKD7Nq7paU7/us
OwgKfvi4Z7wJpak02ue09o4tRRTX5V3suWFHTVjpQ32Yyklb1LK/GgSQylrkKqUG0FIYdrnuXwvf
XPoJunzPsjuzfGoh9etxfxmI4Sk63HsaHPtCWmUl02MxewgxKQxSdKrAVAyZv8vU9q2r+n3a+8jF
huadRbxTFSioeWSFPncqzXMFJT/4df6c6/KmMJonWY9XheCvJgsJmF8DI4EFnMTpQZ0SnzmkgW6I
QlUJ6fDZHTX6viCDOzDlQ5bikFFrEnvAaE7M4KKaOQsNeCJhfKy/RFI5sGMgJGyuZWz2iK0z5qfq
IWle9XpYFV1ymLLmgeuUH+0q7YCiWeVDE+3YKCepX68ssIMmaKVF20kPUpB9lAYgfjn7rKwW8wnj
ks78SEpMKFjWzfhaxcqqRKWMA4VfdEcOZDLdLLk6mD7zz1FzIm6AIMrW2F82qs/hgkVFVJt9EweH
GhOm3HoXLbH2wFE3Q0UppnF8Vwz5YhFwT8lIWO83pgFg2iO8D06KUVwwlhw6Au9TzPk4o9ckDK5V
8opVKLi9abr/4HNIIwqexxrsMU++anLM/BeFEoodntifzqF///g/V83WbzIOcwmLzJzJwonz/84h
yIRIlyCr09gCGpRn1vK3swigskHkGrYKjsifziLiZXRdJG8W0/h8sP2Ns0j9fZf8swP9p2/dwiH/
/SzK+NrYOtHg9bm3j43xoBbDPSrHs1clT01bsCIxvYljJTqrCoEYXcQb3Ir3hZG8BMgsqPFoYawK
dGt2UWdCkV6lR4kJcYxgVuQwMGqd1sUL76NER1bFDVsuIUkXsTXCV8/fmmRWuML3baIicIRc14gX
/DSrYluZ/meJ4SmXH9RMYPfpb6cUIXUxsdrUMQQtTAVIa5NiO/On8BJrHoV9MLlGiM+Q3U8ZmQaZ
ISHsNAKUV0FcIv3se/oQS9gbA+VeYb40aWQb5IsNTbylPd7GcNoUXztoIfPUEUyuUZ81gehnUd1P
9IVtY5pfci1uUmV6LqiqqPW3st9vU4KXhE5+8nxASFZ6rANCbTItIQIuWxalt0VDSZ8tf+E92KkN
+i0pc8ccYx0Z3AJxtxjMdSlctFaAPpODUQgBEubHSoltCh9UjWb6Pjb+a9q/ZD2KVXZBRpPc5EH9
iHrjkM8WTRC+2LjmOGt5qcXCj5LZguKL6x4RZDkVT4NhOl5j3K2wfiP7y5al1tEipFbarBjIlMKp
ImUtVc9NtVVqnxydMlynEIc87Wx6qLwKKLWtJJ7UoLgpQvSR6ZhHrOBp6uBm5AWqaTAYeZLuZCnd
ZNG06dLpOTO1p0FiZ6Pp+xylTzkGwwzA/CAeZ5to3QsYsYoiu8A+KjnCUG47tUYQLyN/HYf4CI/3
JFJOL/JyTNae9hU1rVOnpmOmJe+m0S64PCi+QHsYIjtGHTy1IObvGWt2TC4W9FjFE91KeJYpvQ2l
5yUjvgdra+rjpfZUp1OLXS7Gq6AM+I1a3jrsLPharF8qYw/n6NDitouqdq0L2bqLkm0WIevl5fjk
A2WU/0K/UXLlq8/jwxg2X9qIwUjSCw0KgHJNGvanlvVIq/nRmURt6qpxbg3/WcqKZ7PrAO8zVm8G
QAL12D1qrHm53AhLww8pvkNifKvLeakJobYIrEUToN3T1ciyR40IaCDLqzYBf4zTPSF90yueIrJ2
SWd8JEHsHPsqwU6DqzV8qKF4N6N8C7gHBpkYOSNcDnp9reEPx1BcfMF6krzhGob9i9dB6Ddqp+wS
Bx3WFV63XURwnsNn7JS3vlcgYWUsOktkhFZz5bFcdNO2VTH7KGIOEDEmmLexwk3BhsYoSfaphY8e
sMXUw4phD2PGeXWkjRFOfdhuIg+rdS2zDW2Qwin+CW+grYnisfe1VYduSmD3S7VUaIDM1bXaYdjN
k/ahGIyHtKifxgIldhuHe0kb8rlduvgaa/20WEr877FP3Igla9Hra6NgA1RZAgTnkOVpDLo6Iwxp
DpluNo0YvVcBztKwdZMGKUco7uuRyQ74S7s0/JOlJ88C3y8WFHjDDQoNFngKjqRlLNd3APWvwdDv
TDThmIHXeIA3Xt0wWogZXLAClaGk+qnAtr43VoY2HAXNWgwF2xT6oZYGSPDUU41FShHkg0m6a17S
J3VIRHXd7xxl4u+aMd7LU7KOM1JfibrfB0ggU2HajiQ5NVK3z5W77DcXMZJfqyr70U0vQ/lVeP6l
lYqXQFfe2kY9Bl5Vu/3ea1Pa+4q41sAjYFcdJJf0udvQDgdftd4x4bh5nr+IiQhFOpleoCmzgCZ2
jkkSFaj2JCLHKXrzGE/IPAdEBp5AZIen7FrPvDW+edIgxKmyjq7aWkopa/9srK/iUCBsJJOTWfFC
663IEQu8WqMF6shQUHKgCJoa0826knRz1uYeLbVcBUui/lZ+PwHcyXtIbQWsonzi3iLXKt1HSbIO
vPguku1LPJctdoNLGhpjUw9OR88aWZoQgOJuI2gyfaxlcsjbsbiM/bijTP3RtP5zrLas0meKycDg
Q28ne2qYKACYi0vfEfHY/HNLJexW7I6IuJvH7VRL/6NU0gx6uu+l0n/4+D9LJWiZ5CzNkXXE3FKN
fVPlmb8BiBBBXqIGRC+NLvtbqQRCQiNXj5PgdzHf97YNbpmFYk8Dhc7K4W95vWgDf2nbfnnpv7d1
39o2sZ6ySirUkvpav+l+xcgE11bFvMa0XMEQ1w053ZrupKRAMhRKiLuJ7n6kuLRfdlbqUEkeBokL
MrTeEgXVLAOOIIpXansaOUEaYIqon1mXM2xNnnOV2EfkavIwOyNYb+UfUkGeRNU9oJWoNWz38pzs
/SZZ9VGb2l1nIm3BGiEydauLswhBvsyRYzcnQyADN2aolTGlCVilhr0tNQwk1VksxsSvGp1s/Oo5
36r+kwH1slXRuuaHkjH6VJwsmdAX+dBjNk2UvV+CL0ZbpcK/IC4tKnM2yjVwgY8Yb5pEQELIfm/2
vhPUSljf0hB3RX9sBNgV1SQ8h7VBG1UZX56RLwSg8UnHAFEoD3DXbTl7qxNv5eswtQpUjD3rcAR9
6mgL0ofYmU9+rUoLRUYGHXKTt7Ah6k661nV854pbR2l0HRrJToLGhSeGItkTjqIlnIvSRKah1ley
Otc1CP2lznHvqdJLaXULs+QU0FBeJEmHikSBKTNzEbVccdJi+BBmYqKk9BKuYgWD1CUDqThM44M4
ktftpeTNe04XFJTKzaIRxeck2VblG9Ae7GujTwZc7ObyzC/DDjKmJBuU2mmSrQe5N5/SogFsOhMf
DdQvIgjIVieJhGpiCOapYrif7bllhWUwZ/EydWexcrV+VyQXD7CkCWAyRUoUD7qjzuRJ1RI3pD8e
JL1iUS3XzhAlt1YQN2JNFHjPXqDrVlAnl6nQrouAHa/BAGDU8qs3Rl+amSHj6KttUvRbKZ+dckmq
EtQk7itmmswHOh07fqbYU1RuM1x4UlutVAUJTu09UaW/y8hgLMu/mDkrKEV/FVMGEtiE3sB/LcLy
UqnkFdbHOAxvXVUeI3YcVUvyuIDv3yBIsMSc27NW6MfFpJ4kvIOjJIBx05w0IUuizh1TrBzqlJ00
qseu/vD1zK18yW01NBQa2mz4K1HfukLjO1lhrHOUS6y+7lEHPS6xdjmIi5G4hKSXkZsN4PMkO2Ao
UanCjmPp6scd0Qs+Zq6QDIMCNxt7iImE8gfZauxQVeyqYt3TBm6KEaLDkTDFTCG7+jLXKSm4iF59
Y+R6zMV3KW3stkcNBhxD18GHXjtkGA0BDeSRLhtRQHpKZIUhb6yBwTPMlgKphN6BwEzLVR227Dy4
baWks6cJKxz688UAhVpXWLZU+oxlV5lUlHsFLlTPTCBUDO5+3G5oHQWh3Hhlc5Q1xsiJz8YniUgf
BFDijbAs+n3GxLpvrnmLGishaEx7jfLsI2SaHD2k/kDw4iDEC2GuceMp2GsNx4ZwVNhR+Lm4UCHa
ekljaxoOVWKULwz54Go91lrv9jpyCbHeGMJX2bFia9+Tkeo9xDFetTgDWfMJVnwqu3sqT6Idi9ZZ
wFnOpW+dKny0Jne/qCpoIIpVqE3bWMS/wIEYDcck1BYAsJdix8fRNZoGm08FkJQ6rES/WClNz140
QhU9RHY/QyuM4aBPjx6y2IhRkimSCY4y1kqXsagTFROeioaEHEXe9KJ6nmTRUXMWdm18zRKAU3SL
QlVvg0b2F206OhX7DxOdiSBwgvM8mw2mSoOkunK0/SBbdZHyMSoqqMDtxAi8zRpnrM5ZhAzXfPbH
d6lNEboyS0v0RVqk9BbkcRmEGUXwR8aIIC4eEyK1MLTYqs4LJfJLGDnSUzZ1cNo9wVZ4/4jew5Cm
6Lstp4/ZuJFJ5Acd5MVuN3k5ccs54g1x2fs67yDkNmVhF0LI8qBbTl2K2CHiv+tdqgdbWc6cuA/P
UlHuLT2y8yFfR2yPMlW4sQTfsI9bdqAUejhrOQqtYfJIrgbuWiJKAQzS7gZBZZklsyGmwZeGdco7
fDEk3j3V82M/fPiM94YObH6N9AMvhKXiz++2MOFRRn5pE17YMXLjxFxoQ/AQoOwTX9hmbdQOsLJJ
mswsR4xsPyQgRRgWfZXbvcqYvn3vCmSufoK96fjPrclMVYO6hQMC2DjnxgzH+C/jK9ZAaHu+12T/
4eP/HKMrvzH8AcElWbph/DH4+nOMrjBGJ6QS6AeQGPZxP42vRMou0WBZzVifQOS/ajL1N1hgkMsx
9GsITJiy/43xFfXfLzXZLy9d/2WUbkiFORlNKaxlPeOQ9LNcQZMVf9VWEbtYwVTG5sreiouHWLJW
hrkyC2U16t0qGAcTRaVifgi+fwPpsQlIHffaajeN5gL0Hd2N6Soht5UoP9b6Kld+lKa+iasB6Ddp
yuV454RZpCB/6KFFfUD1q9yNFkm+p7S7ysLVnD0J/jGUzGXkwWIOm0NO7JaERbf3uz3ZRYLgu1LA
JYBYIOwHgEEsB8nLrfWDkJxH/1pLJbfEi+HJS7nGl1ZU6JIFkImtQcqFRseZWcRUXJqYliwM93mI
7K8jG1lLXG8M3wkuP1toZXs1ItVPcYpIPobFWxE+pePELE5bM55cF8AsZG2by57dNsjlVbfDaQHc
79kTOjsjklfuJXIJ47WBRQ/6TrKpEfjR72MHE0m9CRdx3LkqbSSJavz/pk0PijffKDqSTHZZ7i3K
ojPvQh9C+Aox8Y4brxDWOstOTTNvY5P75zGgJzYD60oeCQiwo97sLHFamqkprNm5VV9gxCCKEcT1
z33SaUEAYZiKyTNFXMHcXP23J10zf9Fl/YeP/7P7Mn4DosEzyS/8j3y/vwbVBhRVHdYpE+l/uWK/
d18yhicIHUyq5wPirycdly1tmUwGO9qsedn2d550GsxfnvRfXro1//Nv3VdmNErWFkW+zrOvHPXR
mBj3aRDXUx8giiqYGHErTuL4PIzGqR2D8zzXlQpvF6PHnLBgV5F4J+vVzhRpLzTmsoqFTaF9dZXO
EZByLQbaZrBQ00imf8v08WvMm3uvCPchwgniT6geE0XY1UP2KWIjKeKQ1CkJLr2IlvRF9IKdwdXd
tLUr673Tk3hTqiULb6WEXUqfxEaanT57Jk+YJ7NrE11OxCYqzd5zRkP8ext8mnzlfjPywIABZTSn
FY1DtrZryY9Gbjwp1Rd02DXBKA+tlaMTgfuTlnSJ3qhskqxxqRRuKdUseyaZSTLsQSpTlZrtk9/V
No6eBHzqipoxUfU+psHaWyYBeQKf0RoI8eu3mRd3jqgizGKDxjwvgcNJZPqyIpNcH4hCxcNCl6Lm
wAPkJ5lKoj3m03jzyu6l1fk+ygBLT6ugr4bHymdRu21bKwFhEfgusOhQ1k9g9iGzsYmHEA4sRWDS
MrEkaPzmBeCcvwgKdFd+Xh7NCAF4Pfq3uhJfojo2IM8WJ4RC/Fyr2UXipYcEePOI4DOkiyiFY1tg
vWI0ppLjl+bSLkR/VPksCKmxSrOjlESjVZ/7zsAuQkqY5C9jvVvCqQLQbW68frz5DSsIUb1OPa9O
gLcQJRCTggoInFhfGgnOEiE6WWU+Bl6I8k2M98PIxHkE9kJg/V6q+xoGKkqPNjAuvUy3yjuMTQpr
3KVcxh9+l5CJwUA3jIXcFgzD3w9loOwqUwpc7NULjzzb0CzcMMo2VpZfTANLR21s0h40EVgqDexj
MWjbxkKvnohj5eqFHmIEQNeh1JtuCDftlDymZFU6mSXv5RLrFvX41Hb3fopdBJCr0E8O9TA5OPZD
28fZp+mHSkk+vLj/8ihXh16gwNcaxhfSMrLUR4IBttnEQL+eNhGcg15hjp8s0wqsxSYNiHefAgxm
4+tIRFznhzsvmjGLEFWArn11LdeV5BnvbS1eez06R119zvgQFC5fTYkLuCEM0aqQSzd2pA3XPFFO
Q5ne6NbvWimd/UJBFC07JlNeS5xlNLH0lHArZnGG0wYDVWFYjzq3o5J7n53sn2rpPvLo5ur0j74y
sBRzCjMko/XX/8duE60EB+v34hCy2q8f/+eVYf5GlIA+Z4ODTmQY+BNdG/A2KgeZLDRWm98DzNXf
TH2+ugw8vboKlvWvK0P9Tdf5NFSbIiPev5smoDEw/Am/8PtL50XQKVoyILpfdpsDQESf0Mri/7g7
j+XYrWzb/tCFAtjw3QQS6Q1d0nQQdAfee3z9G9B9ckc3qkJdRYWqUSxSySRy72XmHHPr9+/ROMg7
Es5efRBKenuQFOWzBsfIGpIhVx8YH3bFKiOtGi8Ng/NUhHesXPYZbqwhqMDeY8yq+lOR4++W/f1g
xlB25vFEpNe4armQvDSBlWkgeXSFD8RJUFUdyiB6nu2+XKNpE3jCez7ywEl7rHRiwI4VS8BWg93Q
d9xhuvzaDzKW22swDJsmOUuDCuNFo9iaXCvQ7ts6Aew0tU/VpO75SHtxk7lTP2xmDcdTm71p43hn
z9a6Y8BiyvFhzgCcgJFsEvs62M1lsNMHpS+itdbK7E9ij6DQE6i7t7k17u2stlZzROI0Gt8QMVOt
NdaaqMM3VhjDqpCrC1iHZR7fzs9TX2bg6zVkaUl0VSOK1lIeLy0TwDRTkLEW8yVNTYERtm3hi7/K
wcQSFlcBCWZRAqm0n7VvQwqZrSvcVPyEtzzGbqd0j75ifCVqfpFGZV/WGrdcT8grvy+GjsQTRI8o
wbXIMsJ6EHHNfoNoTobpSzwC61DuHpIjWMHRLtY5Zy6tKEwFwzH0LHXaWT9FY3oz4YyvEjk7dNIa
ZKC5KvvgQ2uT1yDUXmurOFaGeRx6Qom0dm9KycvUswooI1xSUyxhO4XqP0fDMsDU7lp0F0a6j5JT
MWYHhQ2CLFffhsmU1Pb9x39vuWppWOJRYBElrWCb/y/LAgJ3aRT/fPb8H9//W2Oq/MIPRanxu5Lr
93IV8osgagayP/Z+OkzQkr+Xq8YvlLBsCiBOL3oPBTXGH2A4ulxOPxW8JYhs8Y9sBEBAfjp7fnrp
v379z+XqrFilnepQ6aGU15F9zk02vH6PgNkni7f2/TsfgTYL7ltrV9dJQu9awaWvg6Nd225Uv+sZ
+KhYnJJG/SrLcj2Ir9ZEmEhNSKwu+3CWmZUPtc1/9DvxrggD0xSLZCs62cYb+dSOHsanqFe/9EDn
+cyZBBnavh1p5abwI4iX7OFv1MbUrY+zznDNEAgpIZ9pIeuCmpzi4EnGg52nwzlldcxmnthUiNTV
lxFOXhUMl6ys3KRn6FxnXqITFBUkd2PZPUwwZpsB7nqdBW5XFxuir3YkGbtz1SO24L8y+b3VIXP2
DyMhSrwd26JsVpmWEQJMZ9hPkmeHk9sruPHH2Tj4U4Fdk3j44pKY8N4zJPklkzcbQJeRJjCYSv1B
6lM3ENPW5huY0lZuZcOmKcW4iXzgGmXPRz7epAmp9AXvYo9rPuyKPTF5e1+GahAFawXwcU5wc58r
vEbVi4W5HdCXSCFcutgsHAParW6Fp3iqvuN4q1bfRNJ4cnTfyL3XERYb4eoIZEZu8fOghFs1TXYD
QKupp3hlJyT1zdZcRBiA70nydCbV2Ofmq+WHFz8P9qKEtUK4jNnvenAoac3vaiXrCh8moSpEKeBh
1705HZ1If4VtjWPe3KT5WSJCKmWn27Fmj6xoI+h+WKa7JaeiVX9Omboxh2s7Zqesf5JEfZ8lL5lo
3QapW27HWyNv9hLB5P68sxhBJ4q+NgplO1nXOMVpQGquGmKxayxm2ad5ZhNcBRettV9EPh+lSLvB
f/lMzcrY5U0WUawlQEj9PJSerCLuCdqU8Okr0rOqTXLudONAEs8lW1JzKGXTHsmspLpNf1UWH0kR
uYX+NeR31A9OIZmMV3Z2gRMsehB5d5TG3ktBz6AK3sslI98MPKL91PvirKdf3dK2tYttTiHXkbAK
rVF2QsOZK3e3po9OsWHe2jne0CAaW2u5QvLWmZIvq8RwqUhMOZRGRj4y3tVN4nJqQTq7tIGxS3vi
FFLZS9ViY6U/ErZfoa44KYMNcOClnW07vJZqXl41SKFNGXwps3ytY/zqoUT4vJIfswynnHjVUjrY
uoOhZIC1NsnC21vmUcFvEUfhYSgYe84PaQ3tta6vFVXKwOcONTZT++uY6K86bgd5EhCTNKc3wrWS
Foeghf/jV/fKOJ0auXIamRk6bxwIWc/vdEA4WbSdreAymtmpFrhQDOmcGfmu93vHsj6Nko258dQO
MQ9r66CJFqxeBJNv9cuveR/nIHrv+ukAW2srM0prsw5+kH2mt/Gk8k7p4u2gzu85E+qRPZoZf+h5
A9S73YUSAsqSoDO/bL1BANWeLE9rJah+jXGWBzB+y7+8LU96kpx4c/Zs937Y5uwZfn0QzXCQVKko
KXEqMIDl6EWMmlL5h1aN/MHGjzGywRxE4I1g+GSMpop0XIfNkhmrv2TT8GBpMIIiRlnGVmPdgzXm
pDA4xEVDSikegCmKVz3wj0m8WHDxauVNt9nCylQzFnsX1BgeaRSvEiwW2lIm6yokWgKF/JEDw3dT
neVqOWxk+twinYuTNvSesGJ6Rn+dYu5RpwJJV/ZiSZ0zFgvzoCVxbjyMo+qVkM27fvaUGDq/ubjE
sM/X2Qv6FMZx+gWHw3osxl2amOuRQD3bHz5nzF91loD0iik/0yYWhyIgWdiybq0xbqxBelH05l7R
8XCryYkRwc5OTcdH0lYEYlMpxVbPFPp0GybJaP7IgoTEKVYCDSarkhWVMnUgU6qaYWmn4UKbTUbv
wUOFJb1PSUHg2DhVWfph8ef9TmSy6qsgONjSD9Pk7OFIannpqwTbwr+5+rE1aoxlWCdMRO4UN/9p
WMdK7ufq52/f/1v1I//C3N1AES9ozmih/pBKWHxJp/4B1c2/9Fd96O/Vj/4L83iVf5gLsipY8rV/
q370XwzSkCiMbIb6TPPNfzKs+3uOG7qQP//qxk+dV6g2pVLzDwQ0zVFG/1X4z/ZsvmdpYDuZrkNP
ONqXaWKK49qAupttdWuhYQzltUkRgQ2eNJ9jaysVl7pGgjM80ZeJOtvZn2gXbLUMVrStyMXrFQna
WkZ0piCvk6OVKK6n8l3lYOi6+25GQ7drfOD96EFdo13P78MFZOrEjN6hIMpB8pPiY7x1huVwQrMI
fevs1aB9dl7dHGvIZXiqBoLmcQmtMFmtJIj3dvrDqlG4v6l3sOkmbJFVflHirW0fEwo+ipTqMMen
MIQGt4KP4a+SA3rFkMSFmrzPlXFT3PrKsUz4Uf9VX6Dvn/KH5K16YqQVCRLHcGjRYzDigL7fZc5U
jFsTzhlhowqYVokt5MzhvMTGmSG1WbNipMtEcjtoO3U/s2soNkNG2JHpnOGHdNlOPmgHiAgyvdBt
fiuREdae8tagbNtxvnUq/IpVhlc+WMMGMQgILZ2WG8N8SwY2FFtAnBtQeWItQeQgvsfJdz76xNmt
QcQ+6MYH3ke09fBkmU+9i6OxRc21NcdHfdjmPqpDcWgexqdIco2P9K16QH/xLz4XYFLKiKcE2GqT
ATkDkP90Lqh/W9f9/ft/m8jYv2hsB3SbVaD6K8Ds965oUZtbCNeXY2PJ5/mrhOpX6Tuxj4KwYs6M
P84FhjWWjDpdU1kO/NNzQYi/dUV/fek/T2RiIhEDKddb7FcIjIaDQJU3wYLMp+xb2NNBSaEamn5+
zfXyhqLcm5tM8dQ4ZAYCqGkwJwwaM0V4XbN8j905D5/0wXqc6csbi3gzfWaGb2/80kPq4kaq2DMW
wP9axK9lHrlx2G5zM3melACp7KhmblOjRBbUeiEXJrs2xjSLJKW1O9JWbaWF6sc1WXWr0fqye/Xe
EBhiVM24kzJ1LY+Nic7ILwFVmqBkZmsnzIpgH2D2Cq2TYxRd4rUi35alf8bo4s2GxVwFgZjyUnTl
BYGw7ErBSxpsSe+JV0qSH/OgZ9CAWsGsCq8jd7hB59Xr9k6VF6ICGY9zN+300vJaO9irI/z7HgGp
HzBJCehZvoS2XOzDIePkUJPqEiFpMHmzVVBIfl4/sWGAchR5sbn4fqeHGLxRWn5ZSItM2q11uRQC
8WI9/5SV52ngFUN9wCyzqjp7W+Xjk0Eb0EgdRKFkVww15LV5neT5a9phplv2hNEM+sTKcOsNfbob
C7TTUm8h/JEAYsbljSQdhGqmuUH2Ijk4MgJYl1ny2pMNy3qC2l5LsmGT6MozSq6BdN1QUtBwV16E
PcCY5W2aByxcg50kYz9O72UG44DnrzIBTEOZXpI6X/I5N1kHohOnN3Mc3lbVJnm+Gr56Pd/6c3pM
gapFafAyluoj6Q5fzAU2qhozL/wqUliemvxadvq9XESk6MBkT/pkg7XQSVX0Kang9hFiKN3RsB4l
NbHJzlxUgbr4wFq8Sc3gPCf1nZUMD6Y13DAVJcTaKaHro/6jFiXdppZslwjufU592HQsd/GhnmfO
6yXpLokeq0Zd9/zFl5gBhTRnp66kH2OUPpdJgi0TFddslmQHsfTWSkp+9OGRofzILJZSSDuQvTZp
ds5YW+VKctHV6q4Pcs1tY/gxIxo0O7qKZHpDXOl1Q1Cs/8WHssa4mSRTnfmzyd/5v2xWjQWJ8dOo
6ufv/61YU8iM1EykDsqvHOJFDfGbhoIvcVKr1GoQRP/XpfibBYgMA+b1LGKw/6CkYB71e7HGl0ih
xDKpCw70f7hZtRmH/WVKzqQKSy36EW4iCr9fz+w/TapaqbHaVgkotg7KxTjFO+NOeckhs78bd+lR
O02bhWAGJ+5cPc+dclQNVFG9vplSGNvjtjYVGO/AdZr6ICMAeAOiwKDVLD6LF/lBVTfKJh3eJPwI
Uh9devsZsSKDm/q7/mZ30zzYqOIP6nvzBeILh40yr+0fMh4WR//BkBr8DlHS0eNQu2177ML3GQ9C
qaxV1OrCtV7S+2VzGznasbt2fLqs/UAyYqEwNY73pLG4jJ9Wt9rt9rHjww3g6D6bTEbaFeNc+ygd
MFjv/81PPRcyc9Jlr4+MZ8lj/k+lCBubn5/6v33/H089QIelvpEFo19zcbf98dQjGWDTY1jk/8Db
5ku/PfWIBsC/8BHkP0sQNR/DP1oUHL0aUO5fv4eH/5+0KCSB/O2x/8tLt5ev/+mxZwmQ9ijiMIOA
C7tPX0V0WhgaBz8faMG35ZXNt4Sk7Ut+V9zZ9dVNln+Bc1jjZc21a9qdxJlYed9gMNNcZGLcGC8Z
YI66baie83jdS7uQSS/emMkGwIUtFWAFC+5jvsveK+3Kpxu2au+g3Gxu1p3xpnIvOUa2gxo8Xqc7
cUeHMw1uW7sg6wPlNAcbzXIqeSvmt3F6DmkR2o9JfZjglPARQmPOa5BWGMXyj/RDuyr34ktn2a1u
mleYKPN9jk8K971j8ClbFbClnPEeDSnOq6Tpudy3ie7Y7/OZcIMvBEusv5BWJDD6VvzOoebGpH+F
l3JYCb4923X70QMD8QjTQ/UYRI/BAcQI0Vx1eMYkhrlKidb60XjPstWHZjshkQ30QvOOL1o3mXHf
8rLU9q671486rQivhDzFrbYWNIOr8rE/sMBpBZadjXwav/wf2dl+qOqzQlzYxWCdt+o4hWiXtul8
FlzGdIPQL1p7mwVeueuFsY5uSrs1tRs1YbA1ipsMQbpe+P+tOMr7fnzwIZxVJ78knJAoD2cIT2R+
66WrbotsT7Jf3B9CbvymIVrbeovVJ97tkNwNflEAsd+W/TXx5/LdjJCKiZSkPVM4dfbIgMA+LN+3
ynq8t1CAxHuTxZfqJMCynnrTQxev2IfBPFow6rbovhrpK6+ex+kYfkqfy0rdsb7hn/Vo7n3HrD8G
JGkgFfUn+xuFawsd9YCDeuq2tpStCWjKr9hjJsuZpUebvizfkeqK5W1E1jo8MnaWP0ETRbsJ8hil
0lpZcmbM9ax5o79W/GfdPsfiLnjUrE0OBCI66jnf7lJXU+8mD4t89Tl9A9X5UL4BKEueB3icJORC
2QuP4M4qc6OaB8s+sd70sQEwziN6DlGG00ieeCzBqJA18RhRn0nK3qp3iv8AzcjIKEOZsmsnFV+e
hkvqrGTb0na14Faue6dxo93g9evJQzi2gl6KkN7pN9NuvAMLBGJNc3wySZiaRU6Uey1TbmS1uIcc
1VmCLzeVB0qjWIuGl0SSQxRe5geJo193ALM7oxWiGzpH2gVJ6730A8OmOSN/QTDnMCmeywNSGhPv
5ylMoCh7EtT09C7/wa9lT2gOk5Wo6p10HrQzChSZtHqELtgcPpITzm6Wm3l3DV0JgGX2NVsvoAz1
HHvjU1t9h+JUpMc+cuozWEGkEe/DI2+I7ghX9E58iCfH2LZ3oOVndHPrCryZeK2TvUTCsgMlkpbE
CLPVwkOhYC0fp/jJt5AIN8Qq74chxLbHabAfs7MAezfER5Xdb/Bi+PsGDJt5jMqvMXkjd8jWgDzu
aoaM0r6DdCNd9fiofUz5LeY9zNZFtpnDeyguHWtS8v02mJo9mOrDIa9dbdpmymMwAEvBBhiQB9Jd
C4FYu7/hDpzZsQRwnlDmo+IAy7lGtoEvckC/6zs4ODF0Iq9nEqOsMq/Rbk0Gs6r8d9ehOoZwbmRu
x4US8V+GA8go/nYj//z9f9zIrEWFzHiQnt6CWP7HjSx+WXAYrEXtJXL3p7AMm4heCw0F9itEvX+x
oltMNv9wXin/5EZWlb8NB9ii/ulXF4uc4083spDzagJzxumdWWKtMTsrw2gf19IPKYmvZhHttFn+
tg17L1KxmsL03EsSIFqCOe0F95vB5RYdJ6z1aDFzKll0Cknd1tWSHbsk/BC+2UmsxwA3FFUCQwkY
JxCjjimBnnMmlMlB2PNJUYMHyy6v+CeuKezsJtK2gnmBEePfrmCi5qG8ht2/kvBVm8mAMi/a1GWx
rzviSJVjHfWrWjI3VhzvBDYDvY42rJU2la1d8/Fa2vG1DbK1NtvPftm8NE25KZnD51yhg17uIG0w
6ABPzWLQ6muvBcmV+Gym5nRdEgE7IVMZQRVlZnDXEIU3FCwi8X7FdUYOUIgiZEZpLwM/a2Ap4m98
b0MYx1KrASa3VyJgWjCjlSsr6Bd6dsyVfK+EjdtgIR1BtBYEOITtS2sZ5bUo5k+brZius68z6/Vc
yJfQUl1Dx/hUEynKoGWIhBv5rTMrPpbs6Qtt4Lqw/Ht1YpPF4d+qygqz9CVglyi34TW1k/mWjeWq
aqxtBDUk64srvJ61hI4xClSvGfA7VfAvgvaakBTqn8dBPWMq2xtdvRYqYGNDWzdkOFnaJUfHZw/j
Q62kG6Ebh0AawdRzMQy3AI9cEJKikVkXpgdMUTvMaz1HjvmQdtG58JnulLMDuWRtTedO04urWqNk
iSqudyUZNlqoH1OensksyI7KXKVoj1Eub3TZvIWscSq0NSoaSN+U7vomPvZhz7tvuqmRrcFL7djc
nbI2dC3WNkEsrc1afQ0n4Pv4fSbGPTTvR+T3XiBfZ24KRfcvVTFezISEuLrbYXAlHLgvCZBPN6WS
noMW5jJhX6yNjhZVJ1kr+0oPtnHSwVhV1jpGpECMsdPbJTATyzW0/i6LiLlvIYPM6lXNs3OKQr2l
AOzhb03cILHO3dcR1oyfWsOjh37HwGFnPjcxNUpGPHsAZ8V47Cp7byo95AJ/XS8fJYJFVElax1ZD
E4YDnPSTtDzNo3U3l9EhH9mbWi1rPmPrV7s502CzNcdJetIngqoLCHBd7GvuWAY2z/iRdgEWDoTo
+mYbwO9NNLcLQrcgSxlesIbFzKbwGzSDQTc0zwV+zSWiAWWOuYoZxLcJOvRh2pq9vBlsBlpqzvIt
3pVDcyiJ0Ku/BRvYaFgWVPNdxJQraWRPsraafRsbHCqWhBCsRBFmne1CopK/t0DlWSHyfm7uQovd
vvmR2+PKTCdkmvCi4ulQ19KmqFonyXS8ku9jla54XL00lbyaCLq+vf1720vy3lkD2TBOaPc48P9z
e/m/0VB/Hqr8H9///y8z0/qF6TITQl35dWKt/kV7qONRxhMj+IlcWExOfmsv0f9o3GVYZdQFCrV8
12/tpYH7GAoLlx8DjH86VOFC/am9/OmlKz9dZtDhDGm25G4bBDMSdKhnImeHCgYNRnKBWmZQdsMs
HxMLxUvRtdsUcPcUKdB9EfEUevKW+OWeuUztFWYOG06yoXf/8MkGWcUFjq4QkNXa9ImgqOsHXyWt
3rqmzfhRlri/7IBsgmRwwZZ6mRIcZYnTxrc66djGODYYoFb3TTnIlyIBfIdv30nnBIqzhvjFDPF7
OGrUHXIpFgBMxl3YB3vZiO56qXswOpWkXHtEiRh0H7VhuUlrHUsJPEMF/2SRONeS8ZITXREFpOIQ
jeNUNDxxYhzStkx7L+yXEJ64htOMphoPo6E5QSSTYS9tq5kV+jgF7jDETldcbS5C9gX8bPIeq3t9
bDdxEtAsGQidOnzKggkwveagrgb7u4JvNYnZJe6V+I+ctQIdCKbZpHnn/fs0Kqa+pMIlsFFUHerD
rK41WXH8DizCS1AAfTK81Fh648JJ2MXlkEXk9KOvPrUQLDQT5GLikqbO14N7iTWBAUtrVgnJy1hr
+vqO7InJKk5jfAn6CnLJPtUeK/s+sfcc9SgXWrRMnwqTNELstAxHZekuwbuwsbxsJG0d/x/a0HVZ
fppB404hSROwQTpukeFI7JKblShBDfaItIXm/COb+h0vY4cszLUqAKgjjwCGJfuzZ21ZDd9FeEgH
iBy/ho/WALlHLmQTImpnoWO/zfWTrPdIeZ606tL7w71c9QzOgo8E72pFGiZ5uRt5ILdUv5MKXhdZ
TyTjrgp2nG3UuImoDp3ywFWJo8Gn2rrv+EOQorWagne7+1FQgFij76mjTjzJXWIuPboFGE9mYoEj
li5fhN9tBqJGRbypfY3pZdFIQbzGfsB52ryHGdZbu/Aa+alhqG1IzyUBxeVWKMTIoN0xFCKKk8+Y
NIi8W+yEGQK5hqzFV4QYKyPaRpMEWUMiegwmxXxXEsvYg1wnqqQbFrcirYiS7kumj2qdueo0ggWc
1lH0Yg6fWtCs5oK3uyGpBDZFz4fFFuelyFNtdKTJLo4+I1IecutFAwM4Afhqdfi+zaoyyFQleo2M
E3Ys3lR+5jKfne+uhUhkUgqYBq4qhhXxhK20Ilz6M4cNzgctBbGS8INQX2A8EKex4XMeG/u+ehj1
ZVFL9zWxBCATuscgzn2TRsM6wxSdd98kiK2stuKiQvc0vsazvg4mrKBIbcLRk/qvDMhbYZ7r+R7m
0apRxCpUFGY1hTNIgStRR5pEj6awCNBuWNbohS13MgkDUfrZ6D8meKkNuY0tVBWLQqMtP7s59GwM
+jCfIMXtZUIjseNmMX/bxFgJ81FhKWSCEQ+smoAKFDI8WL4CixtzdFi+SeCl2vYlqflr9MCQpJKg
HnUVtS+iMNY8vrF5yfKzpbxUgqo4ey3grBkNLtzeBz/iLcypVrnvqpdMQpOtiS2lojMnj43+2NYS
h0G4SeuPtnlu5BtEho41ytyKldxYHryXFRpWdDc682XJURBrNqDzfZbfEUpuqKp9+dxzcIeM1TQD
jwd79Zjfr+NYMZtdY3aOHODko38Y27e5pEDD+mKqDwbCAk3f9MpNKujd8eNa431fS8CJ6CDs0CvL
s9AuYfspoX9WaOcbtGGo6Rg8kP2iZWSE6Ic0QaxtqicLrRmWZAaUuRO0nh7la9381HEedv5ZEt0G
r+OpyAanxNrNdtQVNWbtUVrchtie4THo9wIyUsJhuWzSJCtgGvUB5MDPngMfd0tinwaiNrI2dQyF
KUaTeTWtumRFTmG9mABzqOm7/j4jciPvFmXzpRcfCmRR35DdUgvu4hi3coNdGnY2Cja7J0WzJeV3
QKQ4fFb8cHPOd0Z59vvXlvOpUC66jJHHhjYPl1VuqFnz2DGDm8HicKbFyHuuNdZf+SLErGQ8g0gp
bMON69lVC/6vCY5ALI+okJiNnWv0gGQv6aJfV5LkNkAQiKia7a1JdUi854KbLvVPgFSrUq0A65Ab
xyE2qyk7xWhyFPEcqpjFEnYVM8lHlXZYPozh8veZ/L3WW2fsQOumMq5xVNyyLgG7lDyI2FjCcthR
+v4mZh4ka9G6DAwnsMejab6a6t5oT0lwNaiuZSgyaqmCwCn0i51BBIYWvSkskw2prX9BD9obOMKN
crhGTbuseAk1QLNCddDnoAkN0yClTt53deaAUrih9AjxdSc+XUHzOvAzU+ZlAdqY1L+ztfILOSqX
itoyCdT2EdklGYbTnGtlJYyG4Lr2OKbMu6L0OJjSShCLow2GVxs5F23s+lJ3a/sa3HUJ4dH0JI6r
UcO+oGtccFblY+QW+0hGkDOV6V4TuithSTUxXlXC+PZn5UUvmJqVevhO1UIkbRZeM8J5TetsRcyW
ze6bZ57xU3NoZ+0r0Aii5gKKQn12k4kUk8VmJ+JXY8R5bmQxSYDTNinnjZxCPy6lY47LXR6ea726
Jb4sc28DkUgTTw8ZdSqB7xoMzTJTZWi/ny29OCWpJL5IaHyvG253BKa9vE8Hg2JkTsNtHsj+k5ZG
16lGR0x+cBwo+zbyUd1SFEB92YjmkCP816lYMAAfZB/GlUTGpeB/k6L9hNwAjNyVle6ml2iTi+eY
FXoUiTsDrWrUMRMjSSgmBnIQyX5Sq5vUiX0JQC5SF397t7YJlg+G72Rqt5EJsNp/VfJHQZpbmo4r
snL1igy4psctX5PvRRCbmHWeo1yPGAfWK8h9q4xrocq+Oumc2u0pH9BLIlrkyeMd9H1lKwHZ51rs
3sdAbI258Wxaa4YzkG3BJKfyQY1ld8nUnIzmEAuDO0Ndp2G5jzONaK8amN4Qn/TKG6Fq9GaBiDW8
a3kk5Ni+okw7gxB+YqF9jYcARSpDWRMnjaaQCu6XbMC1lPKuytd2hQAxlq6Bmu+KKmVfWD1Ainiv
2hE+TFk7ogXzhwiO/5sS9uuu1HZQgPb/UzQjJPio7LezNN/asVqPqn32uqVcmkmGEPUaMbLrwy1I
OfOSqggcZZFKp1SL5j1P0tWW3wvrmfEFxeAxms2DyeHVIrZOChMcq+q7iq6gu8LEFjDMHMd3sPGE
RESboVOdIRsPg5LvSg7PHDCIKS5Wg7xMAa/dGU7FUp7mFF9Plmu7oRNP6Du6VdSUnpL7NyMwn+op
4xiV4oOmlMzK7dscSOumBMVMJRqE3BJxcS0TVP6oXWwtdbRg/hgCbhCbe4Vjb4rfp9nyfOuNS9pJ
mDgnSetVZQjteome39T2cD/41WtrWsv11JM9T95M92YO9nEovpsGVbdxDkKxDedq46N+KLvHOA7W
XQfNfHS18FnLfJKuJkdCs68QJURIyD4JKKlDf98GhEPHzTpTHxPxLE8zA/PkU9MnQNipAHzPNMlI
qpU5BR4fIbToDNxyhdtRIeSIENuaGV4tkXQ9FvTmx/8pc0Wa+gwu6UxVOzK1wv8JP93cQC051sJ4
nLWFcUhYh/LC3IuQtuk4Z5tcJVj139tmIyGQjaV3RW2KrmzRdf6nLS4b1p9mxn///j/abKDIMj+Z
R/2vW1wEZQyR8eqhQTUgOixemt/a7EU1pmL7FjTfTI/Fn9psDQ0q/DCcf7868rR/hC8Vv6KS/4ov
/cuvvnh9/jwzJk1jmH05qLdFGG6a+Idilxs/m/i8qKErF9T8YZ/fopwPfaVwHYC5EWr6qE/Kd62Q
vJoiOQjVfh+r5glfCDWeTyBPnLEEzZrPhFImCwdmXJEv3FQmCznotj5dG6xljxxi4mrzN4EKqkJw
S6KBrjtFQd7BMDEKTZRTgQnp1DC1U1UiqAIDxL+CXsFKjn1Lol3P+s4gy0IaxGbChUuqsStU/TpD
V6GyKkkLmXGMW9qDFQd7U80etQKjLjmO9sL6L+12K/yQDTZrIbpRhaso1f1dadTswEJk+D376Rf2
8441NE+tjaSq0T84C8F3WfYS0SwIqa+mW5GZmwwvdZWRIEmoX8p+0TTqDaZSR5ceU3+862z0W02t
n3pMz1sLKeyICJiBGXWuIriMOt281hn9n08kWVTr91av3xlttFCftIc+jIr1ZKU7RvPEsdmVp9md
7UR1+OHrZk8ZwQpWw2M/Supx1KKH2UjWaWVfYgrGxNQ8+rijnmpnO7d3XcFGVQU7EeryVSGGLS+J
7erQnhkWzTarKuyafgp7MxhRegELpVYf3v0huDaRgpoOs7eec0vUrZdqLxUBKkwQ3FCeb0Zq3eUS
z4Cp2/gD4umKZu1+nPKLXN4H5UlkUeYoPSvypBtX2pA7qe/DEkgZeGZIfGHY2CUAJNhCrpUVP1Kr
2dthcMvSkTFQAK7AABI7Q1RSFeISRENySX4bFXIVO/tckZTCzuVqN/JbgD+8F3gzRDizgq0aYsKx
dpIPTKVIJzLGJp4rk7Cjtv1BmNvkj47mk49VjSD5iweNskur9AdMovWqKSKaE5kpPbECQz5i5yT5
imrGIgyDBBZ2cxo47tKpa4v1ygUKKev+jvBVwbi91bRHowLNBnXLhndmScHFD/ujAW4ri/VtE1Zf
c8ao1c5+ZQTFXtFNXl+HPW5/Pj9Q5yhAfGmYac4BmE3DPgkJ5xqGlyTjPujL80yhnc3hae7Ywxv6
Xq/Ooc0jqhDSFXCZQKvmXcgSeatQzzYk+xX4EhZzfl4sXfQ6pAQNplsHLarnF45zw5Xp6GaE3lU/
M7KX/h9359HkuJls0V8EBbzZEo6+SBbLbhBl4b3Hr3+HUvSo1XoxE9pqM6GRml0gC0zkl3nvuW7N
SfNf/JRQLe3mbkQ/Y6lIclDd/LenBIbNX54Sf3/9j82iCOoDQpBuamgseVRQhX9ofUTIjTpcRxH1
MT/eYAT84ymh/YbcmBkszwgJ7oj1FzuChEccQZrOk0LU/pkdQRZvw9a/PCX+euk3mdPPTwmeRVav
ifGyZoC1mmJjF1uJXXf5PpYGto3JZzqwv06krwypRqdT79V4L4TqKYbHOITZFmaozfdr0xLzctMf
94Z4RH8NE5Z5oKxHoatXy4eYVJtqTu8EZqlhTy+J+LQqqMEBC8hKrrb5MvitTmCvqcZIVTmDd2Xi
4vGiV5JmzzBhhZk3gYRM0JL2ZmGPSwrNR/LSasw/A3Mtdr+TVX1Nv5bLNhdGR0nHl1wc9yzBnKxo
1gNahKAgmohsxUJLEQO1g9dq0krqDpZWrZVKJMyUb3yQjL4lCWtxIoXPUl61Xj9GtXGuh+Rtgd/d
ZOZmUAdPSx7VjMjUvL0qeCOEmkqDgiPPn428ZUpUnhJs6XJprtsCGyagWOS7ZgQwN1bHJ4kYJUcn
RtPRFzlg57qcSonRaiK9F/nyIlGaB4Csi6xsrJAxBoHXy3KaGqQ7LahvZit2W/KEwaRuMDuiG2FK
Wr8JQXCJB2klNhODA+06ChAoTWuryecmukFmZ3foUseiIxg+ckyUKeemGclOIh6yuiYL0p1lCpA5
PsVzsetVFnySkMM7aTdZTiAuWUAlTk+lkr4Hybq7ZcKM+m1RdYMJchjX84L43Wm6BMSNSHCjiA7S
H5LOMFat8c1nzpH5IwxMqpucm47cEVpXMdoeuAObvDr1GSMP1dDvy2h0iwbDYSnLvobuMe7FgxmR
z2Ppm8ZoHSJvVoVenDtx+lQi/bs2TccYmr1IHGeG/5almW8Nozshe5HnmJuCib4QOEM5HJu49MO+
8Ey5ezSmidBEjvyKfs01yR3Hxo8WIhdZcCZzcB1Iqan15VowOfpXV0lRpihxRqVLNf7HyoraRS35
eWWF8+nX1/9ZJVks0S9D+1cViuFP+gvc7CY18g9bFk3zT1VS/w2vOgpgQzPQJvOyP1dW+LlURcK4
BUsDraX+jwhLhBL8vUr+fOnyL71030jdHOKBXTfdrarlbeNM5uTKlbzGT8l3sCLnakR8VFQbpPd2
keaol8KY9rZlsPLQ1Cq4CHOTskvnpn9SSnleqXnW7ZrlQ5O+TdidVWl8Tp32omf7qDD1bT9eqJwt
btPmUoJC11hG8/oF7r4Giz8xkkdL7Yr9TLASmVw2QrGy0pxFLQ5AwoVCCLc9H/mq5Gc5U43nUASp
NEpkiJrqdhhUHBNj/hylZsYmStqo6oETyzmtl3e9be6bIjhm0vxYCQZ0R/6ZSl338uQsYvXaLfdw
Lr0A6eech3QhhDGHnChyy5iQX2WPWtSxETLmj469TVAHXq6NbKuEyygP/tBknqGO6zBVNoU1qyRz
q056K8qjga+tctUC06kEHDUkZppFnm8qYOBgbWxm+LGJWiEWGdddoBhXC8u3hlPX6uKNkda+XOE5
VTu3YVxKaMI6ZT8hEWiihJAcsx4x3OgPebEtFRBtsxB2TkrGbBjm+opdLVm05KVGkY4pYr6WZLX1
Q8ReR7RLAglqYTzOgI3zvjkr7Lo1dItj1eOGVd5SEw5er27mqWD+GthRO++lMQDZMz+Kbe6TKscq
IfuU2IcvkvRWtOFaZX8CXgRffpi6RLlOce/2gJxkFbMKhpW6S+K10hQsGKsMPaF0mAVuhMTcDVp0
bSl6QgyFtJyLDfynYRWyOljNQkxcAHmCYFSqdRSN3yaEL7GUfauCbA+ufFuGw9oq1Y3QQUAnOyGl
HyfRvpSN5yzthLWwKMcJvW8lt9syEzas1oBAMUarNSSRuG8gVWkoIMKy93LzZjsemPkNd8iPKlCX
g7K8KHnvF4u0ERLGQ5RTgvLWxqitQ8jLIYcC4LrSLNkxlxlmn2nZ8T5z6jSKeGq0hK9eGL26GV2N
SIQ8+Cp5NlRRZwfTYx9VrmzcqfJX3wDOLNPW5fQnKoUjBRjyak+Sr0WH3R0RQ9Me9epbhDFQN0m7
zXmk6mXyrvBCRI/ZwcijdJVE6UaZxQ+5zO/hX6zR5W1LkQ6kIr84LsfPNkbs2xnxvkZYYsKpLzC9
MHVyNUWV7TBlFLXUjT3Pkt+lwUZQw/1SBfeB1gJSLabNWALu6qRyGxq1x6qbg/BbAD5/1lPoCOJz
0WBSIYDjIFS3ex6/DsSqi2axBelM+iC0tjkWrzhjgDduGxQ47dKTj8UH9ceujzxyRJA9asyhrwR3
nttPA0xWrUabGMpEgvQZDwvyDTFgoWo5olASz9y+arCAEyvazPi/yGZfqk85exZzAu7UxyFY7JFB
VAcnTVv0rUKyj8paKmgAKkQbfWromfCQqeJbmJqP5ojuIyVYuCogCajxYco0hunjfNepJl+VHFdX
ATVN7SNHBckTtXvJtNaFqvhRx5Fylq9EuxGhB2W1CRXqnFV5LNUJV0vfRPD6mtigCU+bfcKI1R7p
NkBh9XYtjfW+jVOCoWuyEgCG5xzd0DBtOtIvVQCNEeIskT8ZqdpOLdlFWIl1HyT6ReqRHpCEttcC
0xak7FCII2NCeS3hmghvOicLpq6u7UOte1DoophhA5NmoMAiX0WmSsqFzu4LXo7TDC2rHzB4GJSW
HIG1pJ4VoEGhLhxMlt15KB9EZOSMRjfAb4hxk7LLkGrbRUSJnFsjX0MNnLlWN7IzT/l7Tssjdouj
RQ912jwpcuoNZn5XifqDEoKHED+tCsEwj83HwRgxbkRuW6I60t5M/SPojTezUD7LWjmlEjA9vQ1Z
eDb3cSYjckIMnkmAMyLRyQFekw8nYM5CdrDpFgBj4ejngraJNcExUU0n46AxTq88MX1RlUcLejkI
gszOph5IX+6GSf/clgAqY1yHc96cVbZ8pt5IkEj4F0QlTKK8beT6uddgG4lel2vM6KUEpDvMFYgl
Wh6hyRCW/TIVzyB4T5EWvo2VAuU9fawtsrLTyBkREYFMeWqk1i5FMjLxmXWa4YZq6QwFGqucu0yH
ZYCpgE1NFKHAhSXSRqSJCK8ZXOM+PyjKRQprFh55J9qkR/6bybga7hPTUk3OpiIzyf+upsUXT0/0
l27u76//czKqQ92Vmbqq0E9Qnf7nzIs2iUmsjglUVX5w0X6ceXXOvAqwEc69uqgQrvRnN4cAiVJK
iIEM2AgBsPlP1LQENf/azf1y6b90c1aK2TEPynEtY3AVlEy6UcByouGxVcmbJW5ZTS0JPHz5vZJy
jNzjtG3K4KJxVJSbxBeMZS2pwY5YVsqwkXOgYFGm1NJ7r0TQ+orqTexBjMSxFZNtw1qLjRtOCInq
qwRssCFm2q2Kx6BvcRykHN4EZmYrSTd9C/bZCGME/r2f6JAiRQn5eIX0h6/3sJ9RuZrZR76kp2Ic
rg2JjCoxPbjkXD3sWXuCmhSmS2cWpAUbeBKQJUJdb5OPoOxO8jTsiFHbmHNwEUSJzkixvMG6KnK1
kWPGUtVXzPJUKb7KPtskGqfgZm8iC+LMb+KDKVk4jdZ2Ul4otGdCh+wsJBlJr94nrPJWweAz07Z9
ReizGTxF1rI1KZvKHCPL7H2pa48ib9RtdGw/HXprnv8CtWLu7gNjwZY/sqqeV2Oe7WWIALrcfqlq
dwyaZDebXHVuubXQ+7q1gPKPNmndECUDexy0Ejhi4StR+y89o+E0SbRZ6ZOFzKCe3s2h7smEbnHv
vk4pccYmIiVow1WEGF+OtmqW7q0Jh0YenEmQvVtma//vPeVB+mKrgT6QYDYk8f+jLoAx/OWU9/+8
/kddMH7Dfs+3l1kY3+SbTe3HLMwwfmNZiF5el2Woxr8fAH/UBQ31If5Q4GRIF3/32f9HmKj9JgLy
4G/iZb/jtP9RXVD5+X+ZhXHpKDLxDejY60xwwvz3n1T2sxoIyzBVxXruzYS9wHiQmu6+DodrGQdv
Zp66cb1EjlQ3hg2z/UFK9SdJlD2jhHiYCfJ6ZtZe5upe5A/0akDwTrg2ivd8goHRlztBNLdLIp7Y
AjrqSC4GoSU9aP9Kw1uS3bw2xLpiIV3wvSWLgkiOPptBb7ZMVzHIA7KBSecinkcVEm9BaUA6RAqY
u69P2lQn59JMEbZcopYWMBwZ38dXmKvfpjBKW8iBR2YqHp03bVlJmYoGmb1pRiCS0CV+lQSfQ4cU
HGrdvdzQrVvVC+mR77Uar9VYWEtFfonCxa3jGjVe1tmqlt2hP6LWb6UQBVgDntaRmP6xpUw8OdkZ
hL6EXWP4Y9Z8ClO4bjIoqEEC/Qqp22ejzA9Jlc12pwMkpDMe805x0TqhFWeB25nfCWkw80J+7pwi
xGr0eM9/JSGT00EzBJ9BFR4Zf8c2wVyVNLF4wssuNRtBz54GLIoyGRhT+Vg19VdvxK9VXka2REsO
GJ2xjoYIxno3S+1DS633KI8OVsbvIxXLvZqOhHgGEEGgyESOotKeTNXc7c18Cm0j0yb0eYEX3U7a
SesjHHBMQdpNTcdRCcLI/LxkkMdHgiULuMUofyxfhANHEx7VBxNQ87+3vNyGQDeMjiYBP2Qk+T9G
7brJ7vQvbcffX//nEAl8Pgty4D8qX+Cf2g7IPxaGcRm7OFTE20b251G7LlqSblF7EHb8jkT8oXvW
kESbokgN1HTrNpb6J+UFpOwv5eWXt36L9P25vBQJAbRNZsnrBswbuKo1qA3yw/emX5b4sYu7yujs
Ng4uuYSiX89y9Kz6RUNkKI9NQv+Qny1Y8kKVr4Wxfqnn6qkeYkdEEjMhq4jIiMe/YDSLxwlnZQry
R7hFSxdJex1kYUjTkm4jR3eIRak3krDHelB8Cw+Wa26iO+VJ4YB/CE5Icg9MjeQXcPbFzLxgJX6Y
6HZQBaLi2dYOGRYP0poEDrfZcG4tL/0jT9vyiO5snb6qArQwezhRM4+JamvPqGk3xd2EslpYpV/x
g3xdcAmO1irggHCHg32OVxxNQTSzvWuv04P1ImwgdDjY211Ml0gdV9N3H6+qo3iFVXYsjta5d3p0
efGNU6TUCLJtlWi1HuPTqv3E7zRuuqPlt/tuLa3lt2C7bOrz/FDdIyZVdvMhJroHk8fd9Nlo/igf
ZYTB9CykHpl4W+9LR74bcF0m6xJ7ztfNcojRggGZfBpCjml+w46SAXiX3rfdViCYULbepQUZTP0p
NA+N6VTiqgNhOOLGQQ4NkFVlZO1rmT0Jd1KQQiQ5zJ1H2o4bQELSJ4cBCodkqyM60jNFP62+QaJH
d+p4lz5U1VZCk1ku9/lpebRHyG/KnoBnp5HVd6FHqGnLy9OtJ1NsENSdelMmHpV2Hyb7mNmIQRS3
cxvA2V2xIuHWA6IWeEOBYvqVbq3L3qd8u7yp+xK0pps73bQ22e3jGVkxmVf46zlOmQDtGEfgt4Wr
aL0MGgCXlck0pQPmQTCeCz4kEDwFHPtsJ4iFGy9CIY+grzzx6eJwXFAXSXDoCaQPhxPZxLofPpkg
viWvHDyDHWi+qu+NR4ye+bxjFFCU96J+FwROoTkmYdDGvm7uk+RDm3xsXjhy4u+c++5R/E6/o3Oy
g3U+iqe5dXTJ1kbifhbng460YXtjt5Bye7KXsRKAOXDqhdygNaJ4pi21jW2AQ3eIeTU9Nue022W1
t4WdkDHC4caYMG1vggtKCjbDvvikV/dcqlDa0Xks1yIDmsUuvnvJEx6Mwm/ra5E7Mdrh+U4X/LDc
mwlsU1vvXSSKnYjQ2oHHzby2eW8aZLDAd4E7npOLMm1LY6vGTLZca2A4egfthyAyIOhMjRg4k1fF
RgiSjEMmLRpnlKDoDibN43RcGbuJiR88mq/yHaF3o37IyZX1O1OUnkiPws11NwFU+CjfCYGNE7m/
qh3DsDUzxpVRfrepZ5DSs9Uaf0reisXJecpG2h0hZPkI4cXvz9mLCAeMFR277xBOMt4rXyRelhHL
vFK6IzTpLr1jnMdSB/SYnJ3EaAucEad6eTBekYqaHpKsnfFY75fH8iqdcUHPLxgguHnYxuUvKPC4
RhFfcoyLmbFXbR0aY5Xe7lyL6NUKR+C7yB7Ijy1X/CQmZJx8cECod/mZarDOejeAyrkKcKrB/PvE
6kz5CN51TyT+GauEvcjrlLX3uMNPEqeutRPjg5KeGdWo2WaZ7TbaDYofzjU6bofJt1Aeh0sGxijA
Tmgdbqj6/j46yidJ8bXIkZe13O25qpviSpKQhsS7aEYLjXpaThXKVG0HyFh04hXJTNI9lS9Nr4hg
I+Gw/avbABAXhECoiJTAtNCK/5eNuyGq6KR+aQN+ff2PU4b1m2HSNhi0GRxk4Hr955RBGyDefLp0
+BBi/jDs/jhl3OxPN/EV1/RHnM/P0wdkYRiAVVnR0G4hEfsHuTzybY7xl1MGbcDPl25wfT+3AVM+
xoVSMGbswmoNzMjPm+AzarsNYCo0Pl1BcTMshByzzPd4FsFHxSetBCoqzqdGJHa3lV4zcmmC0Piu
l8AD3+mTwopUXybHYciJHuBskMfJpz6p7yJ8L9jp66pYWicgg2YA3TmZCGIHNKpsSOkY2GwTOigK
1udokeU+F+dMLhcvA6E6d/DCGPlKnMOxHtf165yhf5bGUxDGX6WRbcciJL6P6+En5iurVLYB6Lt5
UtywiMB3zc993T32Uu12ufoqhdFuMZq1lJeOgQ44wBpEK7UW0M3qFcgDLdwzALgZGZ2qjy54EY9D
FN4NhrGX59FV45oIwOyx1HIvT0Cd9bKDjdOO9NFh5+yaoARGsiDNzMuaAIcDRbIy1yVhqopIlCMj
1sXaVAvJ97go48HTVcweqG83yWKs+3raFKn6OLJ0TrVjQ0Mxk7eBsQsPzDwfxUD6nmSq70jSRNfe
j6qyCbRrEsTwD9A41dEDyXQXxUi8uJQvCRHzJqXYvKn2a4PCgQtrGIH9LAEqWH5RLZWlzk0sNj3i
oUBIz60oeZ0Ub+Okv+hj4of8/JuFR1+6bWQAGLkZ3FgsybFJxD0xFCRoNyp+JFDwqyGKTrFGinAh
+QWkCisNNBuV0z3ky3vifhmED8+jKOy0qHwz8toNqskJTdnvtHktjummaRe3r5Vzk5v3VqZeRoj4
llKvikBGzkX2H53TRZCHs1qlb2lNcTMDtxOqtR4KjjABSRYgSgS9K0WfYkqqCcoS3gWzMInnU2CM
p1EdWYoZXq4jiQ44MNc6Qc0p4mRBjo7KMm9lJrpiRC53+2ImyxkJlD1Ur4gm8ccsPPHpkhlouhV3
fEGQXSVbLs3tJanU+1TGAaeO4b7pGSZFtSyvmM89t3R3Cxzcf3W9vQ11kFqyg4eLygHov9RbwM1/
r7e/vv6nYxe2UR2pko5giXX7n/VW+o1xLQlHlqbdoKo3QMKPeqv9dsu+sG7hG9JtdU8V/PPYdVvo
I441eOHvEWn/oN7iVP17vf350jXe2c/1dmB7yQ61URGnvqWRdSqxi8ZsBxba2p5tga7vNZ3kPHYI
IWpzInVdYuWxx4OwLl8VC/VH/FRGOhp5Tk8gucX0kRIv0viEb0iyT6x8n4Hc7rvoZr+87TPYa6S3
BQcp8cS2FpihO7518rYulkNOpjYubvomFvDS1DxEVWUnDXif8ab5Y6GSgnBgEuMFKYoak3VLmD1J
6QuLLga0oGJQQ9oRy5mMJY1QTn7L0qZgeYMVvrGT4drLvi6IjiZlbn7b9dQhKUdKd2+wBEr1jKFP
pZ0M1kNwm/kOf8ramwivT2eF1LNKwhDL+h7paiF+qqyaalZOhloy68m8hlUUHEqJxRT8CD/OqndL
BaMa3HZX1ImKWEooQHnUfpY9TEWK4CEa2xYQC7RyVKlDdz9g7cFxkXm5TNSlMNtF3WxbasXApSnB
tzWHGysoDlkuuro6djC/yeVFuR/KzwB/3W4MwMx+VTjoumRymyZ0SabwtQrEQ38FN0eu+RvyyhuO
cR2Y6X1jiBud5+skNOKqCrrLgkyyasxzkOERrjMNDXKgfWUCZS5W98vSXeqkvShRtUuAP4+SYCsh
W3u53NRM+dhzdcR34yYpqtgZ4GAOWnNLBXnKI+yEarRLTQTLXSa8i5xLcpaVyYOanrOezyKLoWOz
uJ0L63sJSOFcgEoidxYLRn4jEgKx8pvwJt/V+56ZACcpAn9tRpGaTo7JDNdCb4m1T9BidEzIv/RI
fuq66mYjzJ5RwnjajS5tKdJD2QPCHYmhtDW95KkF+7ZIgBPw5HUhdxL+CqvKrMUPPbJuEZXfOU+T
f3OFNJEsMUhm+wQh9n+om6ikv+7D8Nb88vo/K6QkAYJWNU2RZdC2lME/NaBUY+LhyPT53XZPGfxR
IdmH4dRHSn3zC7As+4n3xj4M+SejKaokxVxT/klHSujP3yrkXy7918EU2qp0oHWR16rwhOneztHf
WcGbEbyVTylqi/IJIPV3+WY9kRavutra2AnP8xFXKqL8KPGa5XHkzPteOazD1mHug17JOh/4Ve3V
qpdgrIlJJuVpb0uKHevoENZUwyA81Bg0JXvxWDM3+0NHc4rbClIZivIPrToMzxYHQOLon8WGqcET
TLnl2p/Z22QJGY0We9w7FvvlatbndZCuUZOQ0xaqtjl7lRas6DIgCMBcIRP7WMNwCTYMc228lnbR
ymyu201d7qRpl8mOUA4wshlOGM8qsxzcwRqifoJBvsvJIVNYuPYIN97LJ4gbrYK1aiVtjFNdrjHf
JV9i7EWvMFen3lHQKnhwYDpv0N0IF2eRXd71bKO/Sde+scF/vKAEt2yY9cIlfeBAjbhSNnuigE4d
034sjA56JmOdt56uU4LylcgF5Qt/P/tARLNhdGjrR1xhb9rsZdqnYGGQdWSMysbsacyoJvh3UDaQ
xotrgRpfuHL3PoLD1UJfZFUBFSgC1eNjRVUnpz8uwWp+ay0bzcH4FgWA6+rl1aw/jIm50pc4uwnb
O1aQ4jZcbj8jR5sgotg548WY7wvLkY4DwDUrtUWLeYqy1q3vpN1hdrdML8RriTp4G5kUX4dnEQJ9
o4E85hT1fV44wGMYf3FvKO22Uj/E0enTzRRj8QJOsFJ6IsFJNEdR2mFFeQyso8gLwORl66S+Q4+m
y/7Nw/LGLZjBK1S2WkQjTGK5dIpSMmYOPWiU52WLOGedokWgyL+QCkU+50oA3C18VYSXK1hV3QCa
MNYHQIDU09tAa4icdnqSlo0oOf0zFmFjo43pqsmQNeDQstH8yordZU+ahoMjPKUvwaDY6PikAg2t
U3KxqG2o5phO9C9DvFNsrGPsFfLF69boSiNPkDcqSVcaYqq9AR+0V49S7QvJVWh58F2q+IXPLYu9
XtpVxhkJoIzcDs0X8XzpKZxM+A5sfudVPtk8lnI4AK0hrUaSD8Yjpui5gQ1QrvR5y7gBEGPU+Pqw
wV7KEOIegz/zQyt8UQwCrRfWvHwvTL6ydPI8zlE0AWnkV0WUcyM8NxGUYxhs2VvD8C97CfSNXp6V
s3AowogPYQW5V36OjprPP/oLhl5TemRO2JpsbNtnjDuOWngqURXv8Vd6MK/TWTrPH0L1OD5Lr8VO
a78N0kJWA5OUIrL5LahwI3Hue3wsJUDH8JA2jnFQG1eh9SCfBSbySWmF1VwzjWKebHfwqrF+Zjvg
Dnn3vNgIbxh7MkE6hOdZXYWv7PDyg/yiU5qc+DaSWQ02od3tC1K3OvYNCDzI2XDeud13yaMe03tn
N3j2dpOfkPFq5/uwXAG7miK4IKy8/Zlk6fvqLDb+8qB9UZaiy/LNafMOXyFvVjpruS9DWaXU9FsG
3flLfY2v6PkM+x7eSOrRdhiQlrjVru1nd5aV9wGvLWPw9B4za/M6Y1Y6lHFIeB/oPZboZIAXI++j
dpPoa1yjYTcDu31qn7g5jJU0nEPunvgIJQSTevkePUjCynpBNo2cLuFmEHfzLoVXj1sycYTOYcwg
CBswBcomkrwcIDWcD9M25GPee217lD67ZMWk86J9MxQgdpcIzkL237jDmen1zXVyh3STLvco42R5
VV8J9zK+Vc7lLWIiWAQrZXgNzAsCJHtLlI14+VRiZPokcZ9QFeCK9nrVn2K/jjextCV2s+lcgYqM
ShQgZfMOlevmndZX03HKXGj5vImcUGzztfT4fZvke4cO/6sLdnFGhFUv6yF7kxpwMNK+ijahvi7i
NXEy8X2tbrIvOT8YUP8xSSfP0qYJ0cg2wEBW4itz4mFMbT73cZdYbiY/E+7Clw7T7udNw7dOx411
tOxuFW/C0I+SJ/MuOZrmRrxEh+ghqVfZK1nLqTc/SdIuLFaRq+6W1zwmVBnX1R100lees/hx1Ag9
5i6BSXppJF4mjigrdsu9PLkBEVDziiQRVQOnhO3ISQWXPVEV+sUmPuZv7aO85biQrbTn8XHYI4Kc
ETx9wjI0NlALkEfdZB9eP6l2XWwUUJbDmotTrmxbEtx71UY/Khtj33gVXIu9cYrOkYsRyvCRRSZk
yM9rU3xZiPRps3srOgkkRcnN3QKLjXk4btMiswcJLCqh5/2aVCxvLF+beVPguAUAQiiEk417HbeY
ujpjo7uHhADkbWRKk+/4PWnhhvHJDZdxgiJC7EV8UetH5Tl+k/2Uu/ZetIO3iadi0tQbmZKQIi2W
XGE7X7E9QzO7fYzjHYFCJQQg7PweeYHml8FTV3LUx+ilLAovCtam4oXFCcVMmvnak37EFGFgFbtd
ich349QGfnY2PeGPO2Ry89ibrEd1OZp4mCPSDfW1ZNgqSw47w/6PnmeVJvuywKYI6qD1g9FDIIgs
+pNsRJZOksvRxxMcpM6yxtXP/r+3nbbQjrBnZcCL3xJJ1/+QlxHG+tcB7//z+h8DXkYH0Kvoo8FV
IRX5mW+FI0BVmXOQq/f3fDsVLjgTB4LsmIEoPw0cgIZj1iWpGSXcH2OKfzBwYID9Szv9+6WTOc+E
mV6frL2/DhzQFCvD0BjZGmiJ+KY+MmqVeHxZPuEgFhXtptOsk/muocDd/D65dOiDe8iGq+/sgSSm
B2vTEv/0Xkq2sUn8yBfu8mN4iRE6fCTX8o3URulZep6/YYS2hKDvCX5e46lqh8ewQ+VIPLBDVsF0
gmSYGa5s3Qik+iXCGpt8CCxVg2Ilrju/2U5H6VHOHirK/Yf+EZ4Q1/M/x/hECx2LEjhIaCc5C1Ux
QXDcEfh+fCChbAdHC49vt+t0nu5AfDLkskjWJ/ouHgAV4l3E9IPNYDU9l6kDdCheAPrgqvzKib1c
UYn9bCfYd+FOWmmuYFsXzKGI0t1gLzwKdr2St7J9N/EKeoCPwKNv3LaH/Byz0AZFc/niy7imiF5N
J3B45Now+u6JcmBV+3LbrEV3fb0qz4szP6Kgx/TjJp4+rsiwW0HUeSq/pHXhVR6ReCREuHr8mPJv
JhZNfWELNqxW8M5ecocmuJHsjThth/fSz9Nbpw7hJ0O4/sU/Nnj+sWthvaLgkoVT2iz3RkJz1voL
m1J59A1oxvwqQ5yZW42D1Fd61p4kp9vU28yJHIs9Uv9iXGAbrNpV9Kl5o194pf1hnU8X3p57vcib
3EZM5KCg9w2XT9DNuHCabGdY5fvKNViGBU7ijV+R0/AW6jMMPheCzSrx+AE8qfJ9t2LHf4r9ajed
A2/0wGs4i326UnvXxfUdBPKwejK+m7fBpce1r/VKtCfnHcizazp8pMeJv2bgr4Tb5dZHqih/jpAK
AVgxQMfV7T8DQ+YNTNmrCXSSP4pE5kryAjlfd4TVu7Vz2+pVr7KjekhwwpPmt162i2q/Sg98RJdl
F6GptsnHWJ0YdLhz5Oqrp+aSfhrbW19Zlq0b3ZsVQ5F2pwoXE5l47JH9rJJWhx6InS93fXenaK9N
C8trB5Aj5lZYHPgPYLVp922mM4ipKryAK4VFbMCKGy7YbT85HpRR7pmPxLgVJG0DHe3u9/8DnrLH
IIH3hQRrgEnt7IaW7he3PX1cEDFheXAh5mZwmulZko9Df26JtIt3IEdtzfn31n8IvbJCTTVgHZhI
Cv/7gs9ED/zX+v//vP7HOEUi4QsVof67w4uhMvX1xzhFIquLZwPKolsuhPRztjILPkbNf9ptGQP/
GDjrv6kqG0Eo/yrI/38oL1bEvw+c//rWfxk4z8BCJDE3zLVuMr8zaqjwi9B8mxBNK9hxpvYlpy0p
XtVdqAxv0egLt83GeJniB0GyttJ4Llg/FUq5HgV9P4bmChLOqoc+NWv3kGzsuoSFiGFbmIk+1w3S
hiHQiw1t6hQ5ydy5DCHvyrg0YIDBycdpIrMpG5QGR6y5n+vvlukF5hkHbAhAgKFyMD8eh6RHSpuN
dkJpi5ILCi6Y1J0b5sFrltOFLeF8F7bgfAyDKTlf2j4MVmGrngODKSnTWqsjG0bjEPGxlIY3QHiM
IBMrem0b5osln0SSFRMR6xRedxBVnRzZadd5c8jZtlavi/EZYa5F0rePSBMNQYibxdOgQvob2aVJ
8W4sPkpRBQdc4R/rnNqsOIh3x1BTNlUF+MmyTnFi+UvIuWp6SLXK04Bd1TcP7k3MhwFPayzC0tKN
IT1NauTE5UwNe4w4Yep1d1UI6wlx24soGfvwPp45t5uzO2MWMEEOYCcWZBLCCCGq7yE+RQgQRal9
CetqnwvRKjNp+iDysxF9F6vCpuOApcAuU633VvIkWuVdNCkYbmG7ChIoGvO9mbGKqVeGu4o7JoRq
h//H3Zksx22sW/eJoECfwLT6jixWsecEQVES+r7LxNPfBfvwP5J8wzf8Dz1QhMNSkUUJlfk1e689
3cSVd2KWv4gg9eVMYzRXf9JHeXEamxUoPIYqPqd40JYiCLx9jncS1l+SMG3xsgrke9+NA49WHt4Q
bcqPV2wtFgNaNqCUYs8ZBTch1amGzqhBQNPKD7OfEbXTbAoB12AxXTc3hSHuxgr3RzN99driaHXO
sXaKpWEQ3V0AUrPajUhpuJgoOIxjGkZ8pchXeR08gf9NMYdEeXMw8908sCYnLQkA9jaCazDfgbYL
muJkx5eWeYnmY6eRjMFqsdKASTaWOLSsE63RYj/5QijKUD5WI8x7dzr3QBGKEfgVXWsMIszFS6jh
YIyD17zrtkFkrs0UfEQabRtI0JA8N05AeYS0tFPWMhugRPak6aJISijkOzPERM3grBNrJzBdlPr9
PMdfCO8mGxN8KyrzjzGDfgf9PxK6KpMb9tE3Zk2j1sl12mrLbHzu4peeyKypFQzDBg9iZ936kEZ0
1s3BMR5pEtD39MI76C2QMUVxeyvd6EdaURpczPDkqreIIASbxUoHysJLHkb7G+FJ7aixarFPdvC1
NZ+TGGpnFK0dMCYSvLOV5TuPIKS8Jkwu0ddargP9pJxr+QMFPEdss2gIyn0YZMe09oHLseAImg25
R3I+n2CCV+C72bWgsaGbHmxxHOpELCo9Ov97by+6AW4D7hH4DCZ52Bzxf7cupeX49fb6X17/2b14
aNYtl7Um4k0TPSp9yH9urxncKwwPrYuOSh5gEV/0cxlgfzEM4BS0LzZy1T9YEZ+3l/UF6zTbAKQ0
M0f4HwIh/FmF+jMQ4te3ju7l1+6lT2JTwXBIicUuC0gQ1npqIgbRqtrpgRJEYCQF5o3Wu/hu8aC0
oVzUDZrysJkQqdaSiVrC7WVTMYGpD+pwpYtgM0szJsve6jinHTNaTdIAy57XjAYBfvvS30MZJCrE
0O9KJB3rwH4GEgwroWIb8e7EybS3JLDbvjkVFvouwoqxe14D3Kd+Gt50EbkS7bCfumjtZ+9+qZbN
8BEFb25I+JszpTd+KIylFvXvCShrDXreWAzMRBnbjyCxgbhWoQ7xxd8NRL9ZNtjfjiTnIQJfmDQr
NTSIw4BbaC2DK/hpBUBb/eT55prcyp6GLh4AhkHVJkyg5mWQV3PnPrS6R9fCiMkWYnxuS8g0ztb+
BqQzHg8eSkdHI25l8I/wFAa2e9TP32stA7dtsVYI9rHVrQMRbCFQHiTDJYAIV2kwyXODDvT3sBtS
/dRp1N+xcwj8FNghJPxREKSZhewyeme4aIM9LSavOpoDa09jfBqJyUhL7EYwbXZtoH5EjfPSakTf
Rih3nTR/7xxavjkpe4rxk7d0WIg686Db1T5o/9CpkQsV207Bs0jdw2hwpYr4muo0pkPvXMfMX48E
wwhEKLkXHjWUn2HxtcWx2SfFs9+aZ+W7M50SrFGDLaIZ1lXF1YHUkvexYAnNRDplYcHjETt7uwJR
araPXmivCTIU7oCkRJu1THdtmLP3KVdSABwyoEb59VOfhcfMZgwo/eY4eNbWspOvhZPjUtBWlR/y
S18lqHXSsD3XHvJOrKsQDJmSfdSeepsMa5/Y9vcJdiRLfHDFiJZV9DxgFqtE8ACCnkQRtIk1Ga39
A0DDZYysxwnJt1GrhjgDzv2J/5HQ+HgjXcV49kS6D+0JlBLAVoVouWMRY/hLt4IfD2DeZ+2PWH7d
Q3rPQ2sVpvmlm7OGaw3UIzjgUr+2/b3RGQeDKKMkiW+TOVjYbLZGqrYJ0NGK/KCiqi9DNWJ+J/nQ
zI8Yy3c6DFHRh5uIpNacsNGBJNLSWiaAFg1GiI1bMmgX2tYsP6hSmdYmCH4wsqK/hPdfTT5NFt54
2KnpqAEGxjo/1M9xYm+Gtl6P0auXayTFvlfDe2trO8vEyiyQ3RSC7o8BJmrMmlibtH3lzFt3qY7W
ciXuq2YX5S70U6Z5LRyoMr5xwuSQZAEwV0BcJN6WfN+UsWxga8vOeCsRVTWyOfrkH/6rB2vE9wK6
IpEMdQzt1d9eTehr/jJY+8vrP68mQa6eSXPCzO6PCdlPV5P44jJpw71Dgs1MMfrpamLmBsLIFoIl
9R/31n8bKygchsDV5Tse3gve7j/ZU9v6X6+mn986s7pfr6bYpWgunaRiD6PtAu25GLElSfuJDIqr
Y9YVovxInCCPPmmeILmRDwYUbtupX4jRvEoyNYLePDVVtVbpdCv8/Iizs76xrQq/5yh49uXeJ/TA
F+cAqqbGdF5zS+jbtWbtDYd5eOHA5eCYi3P9BkkKBvxa34ydsY86+6bpY2DhTOHLwRMLF+h8lAwn
W7n7bgQg4Ffl3lDEEOWQkJOi/NF0AVsPtNNaFaJ+a9qNbdsHxxsfJn1GPBbbsfmR9MWD5fd0jjXB
GRO2b/8+FO9mK9+axMAmlr8wS1zZtbjxLftHPnCydpr9hEJx3UXyW+0HMIBZB+bkOmUwAHdVam86
151eajX0D1XkIssLNaRQwVtp6Fus9NnZ7NSakpiYCtSeC4ID9JWyh9u+HkG0Dstw4oZpXFCvoADv
/SC6ZJ3zwyKtYmjkzmAT1yhGg5QKy9SWz1UZMnB5tyf7GvSbyMQf64cwW7XCwKdSdqvBma6w29Ui
ysa1aeflTgXdky+H+aL5ppfl1jWGLQG+8FirpaybO70ZdhY5AUVybwGfStJ7rcaGpbn2HvXVeqzI
pYnDJ7MG+k2Cvb+oRXaNiQUwdfoYI7rrYrbaaA2ScoL75D0kckwweXm3Am3TpHtPE/G69Ly0G4kG
xtQ+54Rc9V10KoanmYE95BdB32Swv4e3O2NQjiYXrAeIu2mSXa2/A1nubXHwscZ2jEhd1FwJcviJ
+0qYxclHuuvBd3fL4LUa7ftAttt8KM4hGAYRfzNQQsZ1uCQR4ZQMcI6SfN+M1Ov1eBlongZiABZt
0vItgWtb/FOxXe0BiWSTfpsMhKyW6uyMpALzQduj3OPHm/p3aFlvsg1uLFj6Qy6eLLMo14am7QqA
dKEM7pygBpaXxQ8dY+EBygGorYUa52EBud59eGeqeeb5LcMfULoxLKy7Hn9DJXc1ZPSWLbLpfO8Z
MbvYEGZojF4lS5sapcfq25hPFMbYFp64FGtnxMVPBxqNOFjmzVO18iOB6P+NQPhF5eHVmC6+eU+p
BoAAb6TOWxzsbT7z5r2Vh+kn9ckQyxL2Sew6GzT5hgoPiJ4QjHnrpLa8My51d6mGjOgxIwGHqKNh
VXkMZc+ipqLqaEgc19sbMOx3vRz2cfSWtEiwUX+YnXlBx/w9dt3uMbK7x3QMyBa3stcxC8ydZvqA
tjDKFNJfuYrb0pvECUTOVVcNYeAoaytxrrJypejGHNQtNt6f2ow2remu8YzuIytbGQ1lBHZTp8KX
EtZkA+vQaUW505wJj5NZhWvdVY+pwf461dQMeLHu/YaYjCoikdc6loZz6Wc+b2OyaSdpSJslaBSa
CfFlwskvjY0W12cAYscJX953WD8EQMcQECMgCJfDWOEaCo7lpB4zZOKbiSwKmMk6vhaXrtvUyEX0
u+9Kidca13zV4r0xsstkVpgvbjDzb4bwZECg9cbVvKdW7ZuEAxaxrk4VSWmtQ+kU6mjYjH7nIH4x
eJzUQEqv+Q7dmH8O4HBJchfk3jqNiZLxCDEuiR/qlR4yeYGuWPTEYgBKzFwdwcpMjU5M/i7aQH63
suydhR4SEAtKi4tPQxluji9MYFOFel9rJCOH51Kai8RDHcAsYiKkxpHjc5DrD6ay925C0S4E8ahO
qm2zarwYqb7vs8xBJJDiAvpuxvU35eXduup1dtlhsO5HRtRNgJbm39smIyUzTFZxDo4Gi0vg74e8
jFh/H/L+9fWftYiHIZwLi/bvj9C12WX+2SZD14W4y4YPxR1t7/xbn20ymzwmJ/91eKDR+2yTZzkd
X4re+/+Hmzh/k1/a5D9+dJfaxmJeLMTsKP1ZVZzKSDk0JnI3loRD1EOIyKM+FY61Ab99gYLjLYsy
TQ9ZZL1NsHLTBOBABfiEhK12fLTZEeeAw3JN3dYKc2REUyZJpgjygfzwa1RNKzLwNkhLiSmlnNDj
tNnVBr8j0sdJd8iu6vYhRj0TXYPV25upsTe2yveO5j/A7Vt0WTci80KtlhnY5+xA5htr6MkPG8tv
ZcM6jua2W6RdzU6lLz4mA6mDGyd7zWRToowfZiKpb5r0Fl0zKjLWTnXtP2XEtx0LEtZFzEC6MxNI
gQ6Q34b+NrlxbZA02V1QurSWQGX46FSrQQ/fHGSFJNFzZuZnw1OMvAcwGMMZM/gGWus2zuMP20Kx
VG4ko8OqCU5xDXe7m5AjFRKviwF+svFudbzxsdQuKpwuRlyj1GqPsZ5/UzqNi111N9WosYEjAl2Y
4SPTM+gZgf5q4dWip9hFhEnE7rss4VK4ynJR60k45Q6+mXqj93CACBjrq2AZZ+lLK2FCisla+qSL
Wp1cmU6xNU3FNReJS5RbG0Bj0AxiEtqb3Vj03EcRCiBm1CivOd+gWvywpfFh5DHmd4iXdFFtP9wm
fsFCGAGOGVpf7br64YwW8nFrP9Ffp6Rx9v2LIA+DAK2Fg31yIofWzR60iuZ+5sRP5TM48DtR5uuO
CLkpy1nt1oc4HnENJWv8NQtdyZMW3ZmE1MSAvrJ9hlpjJKBmMHqm2krcRBrTXF19TJhKKt1cEUqx
akeuCT+ku4VZe5qscG+GVGQtjpIhQSuCLx6UDE+pjzWuM1pWpx2p9u65NkkAMhlBF+64YyJ97+X1
xYaErFfRecz6PecyhYrB8KdakmDwaITdaQIBDx9uGZQfTfsW5VzGVnqus0db83ziIrCnJLiQk0he
DQ8xTetADMjLs+mSaBO3T1oMZ7hpjMcMDWEUDyfNLA7OaO6Twf9eApGbMUTu9d97PhPWxamMLHl2
nDn0YX/bK4Ll+O18/l9e/3k+iy+6DysDmg/mDv2P8+/zfKaNpEkkkNrF/cHpyNH4eT7D8jAcE9Ij
Jn1mnz+HjNlfsNgTv/n/2CD/QIPBnvG34/m3d278djyPrqNxONbprqm8Emd2hFBpcqvi2DresSsu
tVsdyrzYjbF2bHRc2il+BwXSljUw+cGNtZnceJfF8iZtfYh3CdLIrokZzBePEYcLf/aiMmtfKxA/
ZedcIjRrYYaFWVmHrOi/1RmmhULbpDK0F4lkpFRgmG3EPkiLXU7ucGm5ywwtYuIsde2tR8QV5q9B
qW49v760fIg67WAIuU+7CXJuvvcqe02NuWn0S0FCk5FPy9D7MWBuxva3SYx+X3f2sZ2vi8rZZ6Cn
B6ZSbtUv0QoqjSjnRG57vTkmwj2zpoA0YkYkFF4wEhDd24rHtnM2GQlVBOp2Fj5vFM7xcFfC6Apq
mxAxOOrLnpTRyD/kCRpsjVgjBGVGvAkQe9axTcbytNJ17TnJ/K39Umn3atDe/aHk5Kh0b5la2W6S
ybNKywe9I6rAt81Xo55DVxx29XFafC28+7h2WkryKKwvRhkxZuIw0xxaPQeRsShuyjrvHwonuxY+
EB+vzsZtWBQzUEn7GFMAerTy5BTj7fZ14+TZ1ZNrWK9xUX6PM6BMzdD7G0NrCQBjUuemif9QZBbr
0WjeuRW+Hj4mw9SuvT73dv/eo4P6hurLE3/sKcDv/B9jJkuggvrFoPvX138eHf4XnzUFPlvPnw3A
8xjnc3+PQXdWTLkE9LEHcX/e36P6gv9DvTfXhUzRfyrtnC8YxXDuchj9ARwT/2TMxNLkt7Pjtx/d
/G3MZHJyCem2OLuZjRQsjVVHjk0fEu2nFjrrgUzX19I1VqGCFpAw/PS42SWUezWPA7aS1LPWDWBW
OSsV+DSfCJCa5oYt0rri0u9zPk1BQEsEiEI46dJIHnNrvKje2uAXuA3YzsuCIoZYVMPBNpH6LNCt
o+iTI8XBOQ7aq4rzZe0ThF50b1R736LY20K1hP0DSqNO2AZM06FtukMwKHJcaGvn4Bwzp/XO92Fy
iTNKNmsnh25Zw5iFX6R171bhHqt+XJROzZYDIQB+CtUtWJKda1JR6+G97GBFHkwtEuyOYY3E5oeT
M2qH+7RBFgeTWuzMIQalxq/R20RE3rcpGlbeVouhqWfN0eM6MFqDPC9WroBOKoT0XpSCfsTSJn1m
Bs5HkoDxTCFqo+O3LBtZVrNNIe8qU197abrWdWKk+vTaDNZbBM0nAijmhffSCVb68DqRvJYZh9bM
D7KLt4Xpvauu3sWlv637/t3tB0jhtr9hYHcozdl7HBwSunkGOUFELrncwVDdC1HsRRzBhesNyivv
pq+ctbI4GXPysvpZ5CyhRJgVbBK7AHebpRUcBB1OLPEKFcFiUfgU0BmsXFGeMhUtpzBbo/BgTlnq
TJ5CbLF108FJs7bZYO8rkW+i1oXImWGn9chcIJSQk7WIXgMHI0quAWAz9m1Izjg7Hd2I1sYQsp4L
dxojFLbjiJtsVNQMG93EenftlFDBOjkGEhqSEcFETUZkhg6CK1BWeQmnxZfQQzAH7hgcPuV+dxi9
xNrK5kc9ICRUFJtBS83a3TR1eJfTkOTYbHoQGeZrlX1YGg9V9lrrj4bx4iEWnOgvrLrBMR7sLDmu
x/CVmhe9vMdQRjLa0M699UNrtj2xR66nbfgoHGIoH13JYrxZK1ANabnPG3XPwcHFirTZe2uhAAcF
8uMAKlxV9esywj/BeCoG3dcZA/lHiPB8Lzpk/YxeAGXBJxjxiAWtNDqiTTxbGYLAyialJFa3fJ0b
t6hvApzDk/41lhZ4SntVqX49RD72mva1NgFkudldXUe7DukZg/N1x35CtYRVh2KdBuWL4RLU7sRb
DSPAOKoXHUZtD6Aqq8OnzkMKGGsFBXiBrwbju8+d0gmNriM+ZK04k+W+7U0XKFj4wmDuhW3H+xC5
j06v36vK3ObOviTPTdBgwYo9KyPV2ITEj1GjHVI2iJPlv4wNiHcJPYtxm2XIG4ikoOLfHZaCUXgt
fVhgZYfaZzxE4TN5xUxG+MKDtkG7+qLYl4FfBXxRw+npzTtNl+zKgMhOSGMWcNPvLCUwQmU4J62V
jNW27AOE1gpfiLseFM1T/2bVb//iS3KGUbESwd5nQBIwqEL/TibA7uS3S/Kvr//PJQmqgnsOAfEc
McRo5SdWHr8FJJ1v/GcW78/jD/YtJBE5hD3/mTbBt/scf3BHmpY/zysM8WeM/T+or/9QS/86/vj1
nc9q6p/HH4zVVWkQZLkrBxTMPUBN5tsZWhM/zhZV5ROzOdgbcAnryp12nXv1GWH6xMZypun9Q8mA
MbJqAgnKZTc8sArdDWwN0KHsXQ8k7cgD3ZTygyJxHiNGS9NoMEXrHmCANxFnXCDfWumeQ8d7KBnG
JY65dl04nhBnYsYWfYXUmuJbkUQJD1JHlCV7SMNJutSK64Ctm1l1ZOGNjpPT2JPZBTncjFcKgzbd
1Jr+du2RGl5DMu+rb5PpnXRC2qRd73vZbGJuaqWqJ5qMHRFqF0Djm052y3xu2mkzZvcGb7flbo+Q
5kU4rEuP1UlZha/DlKySylyPMmONjHBinHKGw825TLJlOtSHofHXXWcby8HWsCJ6ku4FXzVUh5JB
SJrLc6npC6slLCPip6ikApZhvjnNg164px6tgQ78Isrca6mpjpwHsuiTalPEuB5D3fnBtH6d9v0x
rdjSKjQJDUuXvlZHYUyoiWGfJylfsiH+IHfW8Tg9m2m+c9hzZJFz8FAdBUSCUnJvOySEmubvWiXw
UdrtsncxCXVYmhLCbwqN8BttPQgH/igDBeeck340IVcM4eyYRnBhCUd4BWu3tli7HtQO4pw3uqVj
7WmSTVEWu9D0dmPjHktMV12h9r2OJ6uPNhbWNgdCUhrj1GFGLcv8Rk+S/TgKuCRvqiEKg/thLPHO
jdWDHW4M2V9JKD746Z4aaWlP09Go05XXxLAHH5hYHFvDWZmButOtAGn3mJ2QN+ISeYsZ2o9pR7rg
g0QtVlI8GEQ9Np3BPO47Y51Vg5TEU0dDYCRHmYjftXKILcGoZSBNHgF+K/47Zu8/0ELWSMunKdkY
rlraoKyHUDKsZqcYfUuDi4e5jpVKA3cwtb9H2RP6mMr3QIaZS82uYMW7II0eB71E7IDsnIyrOQrU
z4aDLMKNyzRnmRrOh6RIFAT7/JsPZ0e3HRPPO2cesqr/Y/ghvN80XJ79l9d/Hs4GOMH/erZ/OZzN
LyQu4mZxXRqgXxPWnS/Ah3DDkIhuiT+VX/89nZmJ6OAHXb7rLP36Rx3M3Av9djr/8taN305nEYSl
ZiWZ2DkhbmvbrAh9auwJTySyjUkZXrIJRR98g/j/pFrn2s0fSntYCpJbVjUO1wx5pMcj3Rk4pjvQ
cLkNpj1Y6Egm3Xi8S3ViYaOSOvyc80j7vTy1RYDnGisgtCtqnQUkmX1dkXvFWUZp/JGJZE0COlTS
eumJe0IaKSI/nFrddjb0Apsi2siWxEbAAf4mphdLgRmN6Yra7tb2oOUVIQziivKSj5f7YSQGcS79
SnfkKfMTRrNq0ybf0xA95zHbgya3+1VNpinb5r0i9DwV/V5LHZyibH4JGcbZUmOStKpjFWZbKwjv
U93ajpa2nTuBvsa142vaWuuHU+C9hl69huEVcGGkWyI4Nin+bke21yG8yMa7m7T2wcdbI2r0n9j1
4Dls/VQD8dgC1Yg34dBtnVJcvAmnWBHKXTdSCofJuahskuaHfSCedQt1ZzhDxRpgRFcB5niu85Vn
bgx8b0WcrwYcs4ToORMMRz++0wbrUbrZqoIgncXOncvBKi1jLVR1O7rGNYywzQTDzeCXmALTm9hy
Lmxor1nB+Ryoy2j3O51az7O/9tK5MdvmRIbxJbKtmwHcvtNDd2+ZTAWSSrqMdnpi3TcKoZsJCcNa
TCrY9s2jGPOtYxHlUZq7LPFuba68okPjludru632YasTOaHfhWQBtzG0lbq6thXr5tbvD1Xrk1FQ
AsHWX/vBXsuRJroNH62yXkf911nbnNTOMYA84HtQjzKwjRa2WlSryu3v0ygalr5MHjOHIh2pmsdW
sAPSkjPSCeFR5U2BQlBeJyKrK9HCDSQ9zmUjaG4H96XLtVMIjKjwnYPRONymfEok2RVelh0nQ235
m9swzFyVzAiRUIB8I+DQedQZJHWpXPGQn8b5oc+Se9cjyd5fNyjOXCzwUdvDo8+25ETctkPxXesf
VUS/OIj4ldgmYAPas+QCzT1UBn71HFTWih38LraiXayiMz/pjZGnW8Oo0QiSuFGEkLUMQFBlvnLt
nDD0DIlzfiOh3PNAwPRgkBbomNlRVRh8d789jM63JoPXz7Chab+b2dc415Br44nqoAXab9aQQl7o
xw1E5EvLrGEKwltpH30jO7ajPQ98rn0PjTs/QMteuYV8bPnHqpOOh3din+QfFQgmmY38bXfjuuz1
bYHBchjU3ul4HNoflfZa8wgJEFd8djaVZO0LMqFAQiFtwa8cfxWPoTM/Z5F8t2kfyfYjPI/C0grf
Jv6BS0Cpnt/H1GXanWVyxWmGvoqknT54ggWaG30dxnDrdTpyTAlUjfaFsqdN7UMbh1uneC/UdI5y
/6W2XqcJNxy2+sA7Gv2dsLqvfayDWEeomg+CoUYSbfVgR9BlwATFdRf/5isU+RhwXMZuXFgAuP+2
v4Fx9PsQcGai/Pr6zytU/8IawLIEcXvWf1B8/x0CmqYP7f8/PN6fGxy0ZrMKDVeRY6OHnk2jn1co
v0XXY/Iy80+E+D+5Qv+6QMB/9PNbnyeRPzc4did9K1exueOYOwtjUTK+fsIejjEMh/Pwoh2tV/vK
wpaJyiwQpiD8CN/zd/VkLj1c5GrDK3K5JO/RxZ04rlvwo5tkL19cA3YbjJCdf+y+IaaajdRXf5OD
pwi33VEehx07tUekX6gptgh73D02OgLSxA70JUjJLa6CBufDPr8BF7esL3/gXZP1qB9ZXCp7Jipt
Rzoi5xZQbfI1qSist+MlTe47zhuB8nShviFBGRYF7u3hgmym3nCq34x3tbX4SMcFJ9iifUW4tiBK
ddnduF8NewH7mnukhwfL6PJFMnIR3GNyje9u0Wzbg/fIUUbxmy4g2KqFv5vO2YtxV3817TPBM96/
PGHSYCVmEgJJ+AQIyL/9JHmGy/P2yzh99oz9+vrPT5LxxUSuyX7PBOv2ux2OpEWKThibM33t508S
8wCLOTtuN9vGPDAnnn1+kpwvbO6oT5lr8Ef+oWoTKtFfitFf3ro7//5PVP2h9OpoHAd7R3ATFGJ9
a6fulgDrfmlGYHKLx74x9pOj1jkSSyLEq30q8OsX75kWYO+Bo9pVt0XX/iDu7btoO6gr2i4vZMTF
HBRI6bAr5/I1sbs3v61vjETu+qnYJcLZatx2kQ9Qht1RlH0P8HP5UfbYYVqeAoxhWrWp+IwGNrTa
3H6wRsRLRhqsaxFbq0zF87BUfc9M+wRUCy8Tc7SieJ40nnOjmSdo+UkjTrakvhB5AgOMzLEm+mht
NS6FPh8OQXONweBbbrEsu3CXNu5GpnSPFbVQNd1qtc8GwN0oHy1l17UnFJkhA75K2o9BrZ6TABt1
mGUvhWdsUQGAhKjuOp2lu2lR86WY+BZkgu8942WoH9AvQIEx1IkYRwwA6bYa5JuoCiqeBOpMcJVN
+4P2JEA39dTT4ZoGQ3xJZWKY11CwgSS2CliHs6N8YO8wBWKXZdaLPmPSdP2tlrSx/pTcilDelmnx
kRIupXSCo+bwLenuq9TYeBjDAjf6yLMxWiZ9d5ijeStYRFrXb3XIF1mLAcw02UWW1HZkQEnNfUtc
+1gzMULXejUiAPtaZb3ykDAyno5xEjG0x8yFCQW1YL4Z+31gTC8xQVSLhvJoCm/ZwxhwwCfpH8bI
JcnOJE5h2IZ5SIKpvfGz8nWoOJU6hAuoAW9U2R2s0tmbRv8jtVHVTWrdDclhiIxV1SAoxN/ldOoW
qeW1SatlP+FoKEeQE1n5zaYEEzrusbS96J2xFRXeERQ1aVOdvQhnNO4XDTUZWVtLZMMQk5myJ+OF
7OGDDRaiQ4wDAYQAB9LfLGDKRa09xixPIwbzEnKK6N/cdHygt/qeusOyDpgksSkCal0A14KkGc6Z
vbWOZR03iuqrnTQpOUNxQykJxisw2WG3e92F6KlhRUCqI0zSUBguOC5WTzKnCgDIVRiSSMU9pYNf
N4lYNWCIeoha8qheacyyksHb6AVPAHscOwlIstaaK17DZ5/mMJHpu92Ey5AQqYCdl5QOFRqsdKtj
o6x7vbMddDWHQ1QYYL836t2aCIOmpEqf/AnWc6DYwJqtwq1eeSC3wvJIauGN7PKNEfuPsYHgL2rl
vp9idMJhdXR7KFOZeJgqlI46w73M/sbmGFWRsOFS+cS8VdaS5+dYtO6PYhDP3dSeoij/rmVMd/69
hRymLhP0JyUTA2VkdajZ/m5QzRb11+vnf3n9f64fgTMAJPKfqQrzBfOpAvG+zFY2B5W+5zHYmEu1
TxWI/QWGmc8c+k+c8q8qEJKSGVNzYxHFYnv/jLXsz1Xab2a2X37uWSby090DvnLQbL8pMLPFETIn
v3k1e3dTA75sY412SnRbu5UJi8XiaVITNKwEym9spqt0VPtsAt7PIVGacktzQETBIC9CCcYGoKDK
kJM0qx1Q5Ch1+xLXZBS2D1lq0P/r+abD8TpaHAGxIGayppeLCUWqTh37pl6VqH6nVTnad13LZZOi
aCWHcQw8es2T+dKYhyq91Vn9RvlXXz5rNL0I4U5a9pa37IezChIYkZ4guMwQk7c73kUMvUl9uIkh
wDWWif7w2tfxKnK6RS3fFeGf/FwbOxyJ/s4l67jYdGJ8VGHy1RaDsS8re0NeySKxsP/KkA+t6zKz
Bm4ARiy/RZN3ZEa+7mfrnTHuEkKCMz86+bHQ3yphN1stmspzXqYw6Lq1Vbprh3lPXfhX32DXW1je
pvXkUTcjezd1U34gA69ajsq/jkbyVWMdGcXJtQQKH7QZNHkdFJ52n3jtXeVPJ9JaqLHb8TYZ24Ve
bpyi3TexvKuL4NGN2iX9wg4Q2Yq/1UUh2iOH0dLT8dlbtHOspzOXpbvM9iYAiNwub4VItw6i5KXh
4WT263rvxNa5GsROOeUmhEXEwk1Av3abF+WVP9Abr4wCAVu+s+lhFQ40n9ObcM3HDo2zVQVX2zEU
xW8GBpaG6t3vyNFo3LR/QwvO3UFuT1GQIKZhv8pl8qMMWYz3M81sWqZlvU26cusQvdkz/DaLEXxW
/SRNvzuNrQ9DKyydtWGVH9YUvGQuIPoxbmoW0vKAa+2HNWbFuXOfVMqQSrXGI+brGH6dmNhkqp7t
Sdx1AK6T8MVuAM+WCACtB08vLnZHTMCQvhEWSwgyET7Q9Al0BQf1VKbuXoz8G9IKrUZGMEKKdTAW
xDeQ+WeO6VHY1d7O1UNI/q3YlNnH0PTLYmgR7VV3pEE/9a6GkKBPP/wudx7aEES+9OV56megQI3B
24Jm2+cItpUf3MkQpo3nKxO+Yk/lg0Y7I3tAD9tTkbIz98xgb5BGvQxcCP9d+0zw7kuYVW+DF3UP
ZcJwPGhckr40xJxAEBn2OavZ5ekEwbaScuG72BSKs/Y/3J1Hk9tIurX/yhd3jwkgASSAxd0UQW/K
2w2iVCXBJrz/9feBvtG0pJ6Yid72ohcdEkski8x8zTnPkURRFh7xS428I97xpEfVzYR/XAbTIUAm
UcbhQ6GiPS+Y3k/IXQ3SL6+rc+MRNEB6SEmibwihpyWow4z4snn44sk24+JC7dE8pBAqgeIN32S5
WC0txl21EV8jWdqPYec35Vc07VQv+AdM7N+dOVFsYtkgvciV1IQsBMzZeyEODkodespmwDmUx6fO
3g0VhanVg0dodan+1rca9mk6nCUyEGW3+C/jCfaiv99qf3r8j1sNK7YHYQouNRwTSCL0a39cbJaL
7nGx4C1S85+tcPY/UKRjlEPqQv/0fS/wR1PFaJ+HgcVaAgDYRvyl/Sv//m8X269P/bfxBAFeXebi
GFrKN8jJCd4QR3wbW23leMdovKggh4o5H6VX3DVpzKaqf0mrsNtIxsrM2cLHWGeziJFBXeWdvQ+r
8GQ2Ol9Ot6j9qDkPwGyMDIUKc2ak4qr9lidsUoUXfx1nUJzV0AIAyZlX1uldgocVOaA4NkW/9eYv
cVqs+Ebt9OKb3lXXbZ6tq1SeLI2OCIBamty1aYSZ2w0QxfRym+TsBwb5WdjcaOidXWAUdWk/jwJN
OqsYDgKQDqQZwrS/UoxgF6UlLcoqmr44QJ3zoD0FsTij9OEWJcSG3YPIijdNlo8t14UsxKo0h02r
40p1q6ZZzVNz61jVZkSibKngEtk4s1SWvqalth3c9qlGCK1hKUQv6tPPwetgNs3pXRfOTQF/0sjG
CHTdTSLirWHj4GrJiYVOL8eHYSRPDfQGmWoe1iLuxQJSbfailDrF0l7L5q3hGPSq8dLF4V2lkTIz
V26xqqzikPdxCjH0JgJHjWUqe1JusJNeN9GtVghq3JxWh91Eklc3ve1uepf1NHG7cxo9jgAWC3so
1uyhCdKeJ66y6zofbuumo4uUPujnVR0/ZJb7GjWHngiXAvJJm3yDDbupw9i3aKFUp3/UHRfqbEIF
1cghypttOJZ+HhFa3lgzK0xCsPM4fBOigG5FPsVVNxORXWnzp6a/CKfa1/UlCuNrMxg+67HYd4l3
F7SPEnEUskp9nfT6JxKGdau1m3nKbsp8eoxifV9Zj2M0+kP+goLsMKUVZuBoE5I/VSWZ7zriLTfB
3JSMqOKkpiZAQYW+tkK4L5CLBRYyXm+EgWJWTOQMC69R1EOVpNKS1nxSdNAZqZWIdfkYadueX5je
B6wq8u6rcMqjq48nnXkErUl9PRpZdjPLIVvNRXE3TSJDaBRcqZLCQOOy1Kd25yTiORbVW24njw32
hFIvV+yzsU/3RPsSOJx2GC7Zg9jjVyqRgtnZtG5IgsqE/tBJpPQ4a5CbGTvDRLXLzNAhZ/5vPXL2
IOeRpEpPwQDqv5A3HN3+09b2T4//MSjTgQMuf6iTZYsAVf5xpiOpMRdHNezA79qYnwdlwKHoRDAJ
/pMpxaN+nOlYiiBwoyVDjfrdFf1XznTuld/OdO6Fn1+6uZz5PzUrujaOea8rsQsobYFq3ZZZxuY1
uXY7b99bZrEF8nPRsgYjSH52huCbOcljG03ruLN8Wz5VoTj3LOEKvhNrj62bwYltYIhzACZ1TXxM
7YwUBFn6BQL3QTPQg704jCxcxOMuSgX3Xs/KrVImcpODHAKfjEgGLuKqcEI0DKPfJhHbtGljCXQr
k76SibxC8Q9I+SQaFPRUVWMwXXX0Wo397KpniUdZ6wrc2mh0ms1AxlvdkWWXHZPk0ex1cHq3tSEp
rZrbXpfQLtJNY+T3lYJyEE9+z8g9b4N9KVu+yiEh9jG4tjrn8ukXcXyOTqbU9ZtY4VKtyJ2ZIVK4
NWza6Kbs3HPrfbT9cDSL4JBlmF/c17xd4xb0nTZ5Y8Xml0lzreVi0wr5UZBZkxTFyYhZWUvRI5at
9FUutMeOZ2rlw6oyzfcox/aola+WA1kkck+iB/fKjyOonalNWAUMtRLU7LH5ZUzqu4A1WsO1g/fm
2Nr5JsmoBK3aT4xpL1mJrnLlvMV6eNCq6T4h0qqAYlfb1kY1IZv0Tl6PPSW1+TgPz6QkH82pwJ/M
2qATe71LdqQRUI261Sns3wXzMNIgluyfTROjUUqIUbP7Jzurb6soRTtYPWmD+TLDGGFgcJJ5ePRy
77aa6ge3NMimMFdpkOzoTourrGxPRj7dTWbAxmCJmOjYJ9qrHm3LuFAjFFmjcU+ogWc/RPgNMGLu
S8N9qrLiuQANFdahvyC12X5+tG6zS20M8xGZetMA4KmzVwpZUhJjYu+CkwAUrzduiDdiug8nteuW
8ZEYb7yYTWGYgmq0mB+CB2GmeOlAUhuz9Zm3LCQaj6FkALm6oFJnQNnZXw29IL4Nrl9lvWMG3Y59
fGni+T7Lqh3asjUBo8qQN/bIDI6J4Gr2krWZI+zyxEGaycuAe0M3oDZpyrqf8vZeyfRupD+OCBVN
sVyFNRnHXbtvs+Bc9bcBdr7AmwneuxmjB5NhlhHxdIKanTpZc3S9gwcWOHizkWHjW+ZWKlYybzd8
/I65wCOXua9KAQOR4VpWt+CAd5bIt1jh33s32NQZRdmSm5rbd0bYbEokp3Fi7Cbg+O3sYnJ1P9MF
iTXXr7MXb3KKQiA+R6rXUxEU3Hox21QgDr5tFVvauucQw0VPHwOUhxR7rTjwUT+mIT7wnCi2ZKQu
4FgsWIg/uIm27wQWuFiQithrM/koxcoeEZrxOVS0fhrOvioorgsG65LGTgsxixkdDVAxr8ua4gxr
d1YMhyIxCGsDIxJGSAbaI/+PRaVFCV9eadZlEOnXSYMOl2SbYaTgkuGhqtLXzKLTClE6rCNh3maA
0JCG2C/SNe5w6TCAuDLm28xoboUT7U2iq6spwDGOZh0cwmWuybnqrH3HTKQAgdyyMJ8Rks3mEj/w
0dr9o9NmawMknQXW2fa2fRhdrOkUM6PA/8aXkOV1Oolb1gJnL8Z2TOc2xjisQ/SxSbXue86GsjUv
Mem9KOfZ/9nxZztn/uw6D5FpPJVGyOemTq5MJVaj+z6Eox+58tjJaSu6ct9H3aFZbHO2cWwVUPs6
X1yClyxFqtwkR4OQwTpSp8Ls9502H2RJfZLG63EWd2n4ZnEcdXC/Ud2rtwjtuExQ4Fj6epj5Zkza
iGByfq8R+5Zlve4LAxaqNCHGYybkY+Wq8NUQuT8qQ105ojuZRIc0oMEH28Rhox/H0kPDjw4/xK00
RwQDZsep09BZy8Y3zcEhjHsilyrNzZXbaLu6031T6w99Si4EI2Kvz3YNbD9ycfeizo/VsuC34dFh
JmW7AFc0bflykrFT2S+TzLfBsvvBpyVQN6qhuwkxW8caEvDQfeJ7wqplXIcdhbMBWHHBbmBgMN5A
W/gFynKDkG+ArFMRrh1N3SS1S44fz8JjYOE1qD5gtiOsV4JRfJeQPrHMqwd473Wh33QppzXSnF2l
N/e2O13+vmNjCiImtYLxmOmSQOJSkfynsTFG6F8b7H/z+B/FmPgHwmamwiRDGQtyk9b8x/5fIFVG
x2xj9yHu+zcTEP4fg9qHsL7vnsY/ijEWmot10HVYgn53JP6VYkz8m2Ls55duG/iffi7GTCNJ7LxP
A/B8tBT1fam4yb/pDiRI2Wn0YQJgOlrbsK1J0JOpXzbQpKb3cJqdLX04FJhCO/WZvebbsSk8pl2E
KSwbyMl7q3v3Gi8EuuR6lcH2DATWDQ09jW2chuKZy+WJG/fWkt2HaPKTbOx7lixrADyvEqc4zeT8
jbnpbZViFVYweHNILAWYEu6GVaIA7KpEv+SFto4M2tTYGvfmCJjF1bAqA36Kq2yb6Q4kanMnkwy9
rAZA2er3MvNOZoegucGnw9FjWLh0W4tBqQNgX+65RXYpNzecwHXTVsdAcMNlUOv7XoMM3wNEcFaR
Adu+u7fnL7bZMAOmVa8h3fTuRx+am0X0xbT9a+1IX0T5RyfMh9RlD0pM5kmpsNna3jVOpzG45/2P
MS1twwpgdd4+ZHl+loiyFJ6nQp6rNvfr1EVPZN/1ksFyKQVAnOZbhSZX6w0fOsomDygpIPUac+ET
foUZ3jrj7/LDTp6QG/udRAXBLK9vl/xPT9PXJbSRLj4WXI6Yc1hz7kLmbnmcvwyEbYHZgpqR78ll
f54z96hygkva+FyyXqsZX2ikfKUAVFoYd/IlHC6S8EIHY/QAfTJGOFgswr+hurIoCIBXri3dpIKd
tqU2gIqBK+Nw9AbU5IWPeXOt0TfW5VELgw+9H66D2YDCremku+JbH4eVGwM1RW3Suojv43QvR+Mk
ZntLP3NONZxD5rDXGYFUrvdQiUUNmtS3ZclMFj97BVmtL5u1MXR+lH8pXCp9KElDmJ2YAz323M52
zdTXbr+MEdBMWx2HmBDB2Dq6gXtoMPIXte73kC/NTvMHPrduCqRtUlvmwFy+qCwDknRqpCdKS3iz
lEYwdX3raRdppj5ZEz68gmuyeliBc5eGr4y6ubwKgEb6OaNGWVC4wRDuZDWyDOzo4amyFdkkmpjP
rUGZqmlHDLF+SkU6D/yiQgPAWXzTxeCuzfJadyz4e+XgN0GzMkdrM2n3HntkZjc9JYY+Ws89DrYG
ZF87Tn4ylxthBRfVxOCOtFXcvxs5UGirfQFC+MYtcW2SXFCBTJEeQyq5kfl1I8V90oAmE58ZAM1o
fmsGILZC+U1s3I9V92IEFlClNLrCSLkzjPvUA1wYV39reTYjWxznpG3RjSOX/s93i/QQMf+qiPnT
43/cLcY/TBvTu8NuzSRa8KeAANeAAo09xkEkxln9C2KTRt+mkwc48k/85h93C40++hksPoZg3mw4
4i/dLcuE+JfhLaONn1+6w933892Sq0aWHP/Obgyqj7olvoozMqlxobcafRkUetoSI074QssNa7Pt
iOa2S4pNhrlGK4b90NvHqPBOUdPs5txGWqW2aomUsRkyUuBiBUv6CFfmW6TXj4qkI9t7SkAdYubz
M+u59FjdxU9DE/seYSEBx22vO9tCw2cC+6hKPxx8cHNJXWZNpGUY28BuNy1eSCdKVtCK8JiyVAxO
hvGs8wNIt2vKp6qJ6DoyAxi8JkjLIpcZMNSAm9RvCtC8RXM0ncceHXg/2pdSpAcVZHd9Smy4nvpF
T+c+En464DifuDeD5HvmoA/PZW1q1P6OKlelhtsyHstN0E5+kLbXlQMOrkw21myQck2Iju4gTmju
DQK1BuNeXyq7iSPRuauQF2DzW41FxJi2MD/MAJRa3m4rIkm65KMunadG4qybQmtLTO1jXF4HIUJr
rbkbNNyihDQlkXHTaOPGbBh8u+Qlso6ZLKaRTdPc6E166xoNcvFpxDjyifBnUzEXiJNi3YAGDV0a
FWtM3HUI07uYZxgq+WpyavhbqFInqu49TpVK7uitICFeB+rVUeDI2NJy0DYL18REzRs1AVWIWQpU
8w34xDkXywSxQykecHBiWG7zmRbChkBSezSFXvbCmzvh3yk+W4yEJKZYUEM8/MXTNBHf9i20ck4l
AmmlueFXu3aN8lOz+2Dn1aSezaF4LaLqVtq3eoD4MHemdyNj0rls4TKrOehjc80nZjeFjI6icjrW
IXlBAK6Ex5BWvgTGAEKGH++mxD+JEIwCYV2gQUnD/prG3rZOcFcTAcF4Dmpy2p5N0T0mk3fE7Po8
DxT3bvJiGUSycB1ltXcocfbk6fyipcmjnKS7JjfZ72Wzj6L0mUavWg06mOQ2OwZQEOqGKQQL6sQZ
H0YucyzPMFV6etXqWYH4RAy0XpZ6y0nvUKJJhuQLWDxutVNW1nsb308c3gASRelIqzfiLQo0c2NX
9tL73njgyiaSHBejhSUqP0rLhwFyZuC9TVGurYY+2Qlc4k7+kTNnE6Ph85vcmgNOM+CoHZ/pkZER
dtpNqanzINRDBov1b9x42LqOcweGyJIhgOn/P14ODhjM3y6HPz/+x2bP+4cwl+2cjmzlt82exw0A
kcATuGe+o6X+kKxwOSBj4a4ClucYiy7l5ynwEsKoO+Y/VTB/6XLwuPd+vRx+e+q/NR5TyFC8K6AP
pBGONcp/inDFUYdcS5UQ6h5y5y63y20VIEF2SHOJFb5Gk/r/ISiIhCKizXPu2nrJbjY29mB9a1V0
hMX4qjNDiFsXjoB9oklYNX27ya3RJ0r7OvU6RqKY7Rc/oFOw7Jc7SOXEX2X7AjqdDhGfIeedphNv
pANQH8R0ZyXOQWuDrw7kK2NUzH083Beq7GAT6MTnlsb4GTrdR49EMCb2YOEuJoX6Ejr1ZojGJ2hP
BENpwxYzzJkeplmR63xbWumqNSWnFjFQc7dPwbOXFul1bJ8qcE6qmHYOGrWkMnx+xUdpDOu0Nk8J
fyckkYA5vl8s3zJyTjNCQYzFlCmyfW+Qju6EWw7gE+bmKzNXmyyoLr2Ou7z41uKEoG/DyzAeg4au
yZzlqUptBJJ4ihSAAa4Z4OrTUQcMoKEG7KYJw6iJ83o6KVecYg2+A7dxkExHa6j9sRmOjZuTPJLs
i0XIY7f3IherWlMAfovHsZ+2JOztoxYvvMHAt+o3bSfPOqeXLVlIiZlkxNqPW/sS5uZNZUiCzpYV
IyJwkZxDjzK4kvp1mNV4BIveH8zgvkPzagTNsehblqvTsC1UQTPDllVq4VYLrYPdbxq3xtGZYwJK
1l1aHlzv01VIPtLxiZ3p2suJ/mphTuLlUsD+axETWzcVDFpZaK1KMFDIng4MpUAHIwtR85IfjNAw
NuvzaDLkt0T8qufUHjnsQaDcU8EIFKlt1ZKTrJZ2LL4BdrVzA6QtZFZXLD8r+NZypyzWBNDG0qZ+
oifbqoycIrNggaxvUoMRfD+eJ5ecnPopAfAQmeQDWtN7D7SGNR6DY3N8AeiwiU1oWFrnbd1u3veu
3PGikLVDYsDOY+fls10a/CXnzUD4i5DHi821bct9yuhSD85CNFsU2dspG+4NXVyrOVo3GpcP7MnR
Ooea8TnrDxHsr7Q3D45g0Tp+KbEG4Dtd1XZzO82XqHnkIgjbJdMAf63GWzfmzTHU82xT2BGfxuhk
tWI/xIpdsuRjmml0MWnVr6cqn0CTM1toGjjQdlz7QWKRmmqxWiXhDoNKr5CqcEdeNQqRJgmdmhvR
wDv7cXJPY8BkOPQyX/PmzZCCc4iY1xNzF2asiccCbIU86kBFPCf4NNEm+QZkR2WV90AcmXQX5G0g
/lKV7NZiCK4dtsc2MpdB7zZmPO5ZgKxLnmueZHdIdF//xlcVsGQCepk14xclj/c/9zFcVX+akf3p
8X9cVTbifH25XL6PuxB5/BCheP/AKmroCPgXUefvPGYuMcww/5yScTX+WFjC0HEFlyVyThOAIiHv
f0GEYnw3+f+srmRh+fNL935TVyaOqWMRz+ady06r0FkVafYmzyaEHpbfFuODjppOz8VxKMNToM/r
zpNPvJN3oTadIzwLK7QAFzVVz4EG1byvub+m1iNh3NF82aFZoA/qLatkYU9A+5R8AcFBmJWagdEU
Zb+ynGq8UWPwWXv9XTd3z43ZX7wqvZ8y49uI7FtL0h2Ik03dxoeOUzLU7jLJOYEtm0ILIxs6t1Tr
mftCsmoLVofh07yI1aJup6L+UDADCxHTZWgD2bi1cu06ZIp3x26qj7U91rsOMHFOtHaMPBuZZLSN
47rZZuolhfifkPeND9zx52GTec2tJExV41/qGWy07RfFulSxl2kzSL65foUPHtVdvSvw++cCQTvI
MDNkPdMuG5zyGNukG1gKuspa6V+tTgMAcM71V069q7ECs5OO9dekgwsc8n5Z2gDGfXoYzenBa4xt
LpubqhsPRmruRaSdC6v+KAv5yMCD38ttaNeHaEKXPlsBtfmbaQS0W12EXUPfJQMHrsd92KEtnUCq
kY1oZvAO3sbaBLXQGLskze9NVV4WqWcos0eFQm5VU/5yIRs3f+fzwaWCxRYjUB+4lvmfQVouco/f
Slnm0L89/secQ/+Hi6sHFRpV6Xez+b/Oh4URQoAJnHiMm4w7OJR+iK8XPYNLvrl0HBgev+cg8jw5
IjysfBD0/pILffny/3o4LEhYCxG4sBzbFr/VsVZUUJKEk9wBEG++tkQAXhPwkX/9qdK/+f8/7//l
nbopYiw+//s/QOT/zb/z0/uz6EF+HqZUfdxWMisli/Ce0DeNtKBp3EZNvm1M8j8NAc6zxIJRgqUo
Bj+UeOiSgG0WRrVB7VkqXVnkg3PXExlCXrC72KnbBzPP/Zk0QDxBWxsNaFNkm7qJUFMbZP8iM0v6
nTIVtg55JQBZh2VzLvg5LuCP3MAIbsk16u3nbCI+jwAiR6sldCDhL+BYcGGVvKrn5Dyk4tozccUk
mgceMN4WNuDtwq8H92yNb4bkaU58+exSX0+MtzHor+MyXeVBts51JsvG4GcBOQ1adYsS+oWRN0Ma
8pqs8GEy2q1mkM1uIgsYK5pqXms9WaehToCTu1+UmYCEd/yFK4Kej+pZPlbeuLVH3W/7p0oRTDvA
7csncRX01XZKqcoFOZY2yd9U2hFVdIouQ1XkPVrdvaysK5GwtZ66iwjzCyNtP6/NKwKXVp75nobY
ljI45DAGUeaaR+QR646qPIIBLSKd95D5vEaeH2zyMOTUF5jzHViz+Tx/6nO9S6KdA+mqCfYpwSkW
YkBG0HTtLFVsOO1Mm9xg2Eud/LAS0AuxEVRAZYqabuw2wpz0d7gs4Wqcsoeh4Dnq9mspQsgcioYn
ffWs8truhgtE7W9NUH8lMOU1a8xXd1yE3qGFxK3o2pWOlHw3z81Rh2LW1J0/EmxR92rvQI7hC3fn
FLHvmqAPumE3lMMNrINtoOQepQjVKSGLeXqM53fHxbDdDy201/RgJNYqoq+SnQVE5CUHpmV6Dyl5
ULYO8jbJykM2F0RwzWuyrVDymbi19FNY62c7BqqPkM4dXGTT7XNvhFBpo+Pf98ylvrGIBxSIvBwP
W+R/2VuC6P31zP03j/9Rkzn/wEBDpcc5zWR5OVh/lGQYYTg2f5k6/zhzIX8wcnApuJaxBsfrHyXZ
d+wpRZ74V3rGXyjJxOLI/uXU/e2Z/34aZqXbKEaG2S40VR6vMK7Qu5oaIon8sbAvxniUrsLqEBXI
bbxmvmn7AvvJXDywu/+iFgynXWb4Swr71VgQnbKqHnSYnRnszrDiMAgWnOcM17P1vuQ9eL8ofsEB
4k+mhQyMwsVONo6mU+VYXfiMXnVLIwZvX5PefdsNqygD8ad6/CQimbFFp3p5TBvDeNAsl2S8/KIl
8Rsxgt43gSemchVwEKN66fOpppMmL2HMl21nOkHwZLdDz2e+DYKCLtDHa52wwE4Nr814mSsHwYr7
Fdz1rpP7wkguEJfXaWL6DtLZVK4QESH3mtmVkhGfDlvEnYckWdKhXwYEMXaennoY+D3tFXPJvRzE
s01wtFuZO0HMoUeMapbC2mBfmI9QPbzmGMzOe6MTWwO33ii+EvVxZblfErCEidCR2oU70JZ7L5iO
oBQ+SI0mT72Oj21K4FLbdZt2yD12fdZ70VHoJlVwrofYDyJ9odNah3Sa7/Kge1GZt4nq4ZaJaLwx
B3vjEPBXVlAz8GUHOn2iEjcKjIkXeOYV98laq1wYC3p7UyaWvVZej863lc2KlenBDEFQZqBIbJw+
nYg+4lBd99I5eYplnpzSJ1V4VJjRdElIOiizhOEJa252mCHz3Mq2cInibXdKpqCLwm8U3UR+cBIy
y88Wp2a5dVU2kovSbOeK1Nq0fHKNb0kb7FKpER7QvwquF/y/+GZKHXQLq3EHFncoj0JpD5lG6i3O
RAgXV0XcHz3kjNLzHqxg9k0m8okWhuvCrPbKMDYWIu14tHo/rsRlmqJ9I413tno3ubEY76d3QRgz
jMCDNyHTbpw2gMYkg2cmYfi3HCuLViojBlYkwa0Eibfmg6tv7WQMki3tgr77+x6r7K3ASfPOykVh
Qb/7U63mv7fv/9zPXd7V1//9HxSzyzn328ru98f/UcryUyFMmD8kuP86V1nZLVxoA5mtI6HbLVaM
H+eqxGPIvg746xIu9D0J4Eeru+AgWPKhBuH5fk+C/Qvn6nenyC/n6vLS4c86iITx73On/FplCtDm
sJljubPm8kHUxncNaZZW5xIveA6bbXa7s5eBOR1S88Gk5p35Il5F1rCa9JhdzEhenH7VaITDjd5G
IiKTw5uIvgQQRyja9lZvnWqmaGPMKrur/SI1rtLyM24W8W1PVF5Dy7Wd2u7JbEEE6ajSSwLVZOZC
WAnXuE5uhVRwh8aDZYZbiC8PXlyczHIJLPagPtyUGMIrWcBW+yS15GhV7coqcd5LfBVlGK9r+3NS
ziUyEt/CGD+yz5EllZk75QBpKCGNyt2mdPpVba912NeptHwj0VdhuUS69AG2ElYuWXutuQUtJcvE
URh3bj3tmgapmGmcQzmTcNrC9yRBe0ZzaAlom+nOgMHSoAqG5+QaIbLkQnsMiuqo9Ba06XQM6mRb
InTAr4ixpDQITXFZ1PRXWj1ggrK/zdD6Q5E8lkXPGMG+TuUHIUg+HO/T6Fh+oKersIDaaXybmZrz
gpwOnl1dQZ9FLuuY76587CwUYqT42CXLmtg5d1r8CXL30iPnqOidRxi1djH5AqEYKtmZHE1+iYiC
gNVe6eCKoAM+G3P6mQzp3mjlxuDwgGq4XY4Um3F4Z2mv9pKUMltXEQ5sWdWX2Ct2M9GBtEBXhkie
FhRNLoYbAnm/WN50DvqjPrm3TS6vEl3bOjUicMO9H+J5H3Sjb+IVxdazdZfYxUUmbE+Hvv3UQgeB
m30SSHr4GN6OzEZNrdj3poduwmGQ6TEY1KLTyKU60Y+YYa3YlK3zkHu7yDexlt5X2LDJozlFLKVr
VB9aSEx68dYZzcHsTWddKUBUWfA6pdmOSEtfqhaXHOikuQYUFG2X/V7DZsuNmZKgTpFGfPbs+qJa
b58P/baIjXVvEURPTrFdo6S0Sh3BYbDh655tlFM8W6ADkPCy88YuQyWBmbLZVJ0gvU9elIWOmjw8
6e5kTB5tV/qtgb09A4EQYkLpvjVQGFri5/rRfUNjyAuNgQoXGw3nZxSLe+w2pBzqBE7xi50Zmgz1
2iv7ddDVxyHDdCSKh8SE0Twk6oQl7EPDJRMb/Skl0kZPGYx4Zy0mLSpsz0Gbb7/bbxZHa/gpifXN
2xvuITa/7hoT8nteh69eRLgHr8nTUtCSTFQDdDcxxlDF6qVFRRQM5s7lMza3uY3XnmgqcziVXvzh
dvWhNVvUz3a3nmyJajzD72iuSIzdLnmzPQrhJqeX6sANcmrQUargOu5s4Be4AJDvqCsoy6vAJLeK
oW6qy5t6qhE4IrvVGuJs6qsyg9jEEWBKbWeblkdWRIChIPZn4+x4+nvkBJc2Yz8KCXUbzPmDVmcr
srp9Da4timZ8SinOAeBOHHUDbOAk/hKPSBqYKuXjdaXL19yoDmHX+QyVLnF5RwKJnzrPeJLPwKHW
sVPBGUM6OnzkeXQ1jd7dZMG6FitWr6dpYgkUIT6HcDYqDFRl+DzXXwosAoH4pqt7Ad93TPoP8AP0
my1Ss3zb9errMDW7KLPWcWbd1ipaK+tSmvF7114TEbnSTHbW+rRxAviYTb8pqnFftxHrdAzf/RJP
NLJUijtfmAnm2Pe+OKqeFQoS/Qn+psXuDVn2ekiLdUpQUHUsRb0VAXub5IlZJNmbJI/V+kOAWA7x
X34VUyeVMn+y0uBZdvE+sFwMS3I+5YLc3Sja9PVw5HfF78N5icv5ubLldgblMBMJ19nUNw0vXPot
3td8WrBcU4wowprvqqzfMllY6+ZTL8SB1SC8afNSYwmLkpCckK+t+hLD9vEGwqaCYTVIRq5pKDYJ
UieFizqv25WB/M1B+cHmi/TXMNDxWUmO2fyqoJsoB/D5itUKcggtMu49BWRfCKJiI+OuJSJgYG4a
FuO+Rwnh3eoTMK52NnYhSU1BDl6r7S+xU3+b3Bj2ePihVH81GzgdoFd2er4WDYF0Fodyle1pVW40
SGxFYaJPf7bV167Vj51rrTQ+wnZb+hKIYQ0THK4hZtut15I1TeqD7lUv6aSfSjfHAWOKF3c2Nk77
1nj44Ymg7Sf4syDB0Yuv5FytcoNwvQic5pLg2ZNn5WjnSqk7w+xeTPQro57sQnEePPXRMIiZw70h
ooNq+SnBeIy7lOAyZDD08Elv03bwcqeJbVOobfCY3lbcJUjGzINtY35pjAG3QDyOz8SgXjeuvinC
+dqqCWgpo+zQJA5luXtpe/JAjfK5aly/wzpYteYmVfU21qqtbperHsNNaAYI74m49mwiLI5zW8A6
TEDJjmsnjQ9jr+1cRT5DSyoYSWm9yTUjOnFrd/EqZ+pTlvQy0TbP0H7r1VIqX0WadR5YEKXF/LoY
jRukGmbi7QSDmqB7AK6yD8PuLYnrQyORkgbTtdVS9ozFC0bri8twgvdgkwAh//tWypSKYOnZB/Ef
EIz/UimDHqWo/blS/jeP/2MAQdSBzsgRlqi18J7+VSmD4gDmxILJMOV35fRPlTJkaA5iYE6I2JZd
En/0o1L+ToJySV4hNmf5s7+UnsCP+9ME4peXbv8mbmvSKZN2rMpdKqLkIpExaxZbaWuxXprNdZKE
F9rPY4/AXxQWZJnyrcrNiJA7Ot7SAiKWF5//x915LbluZdn2hy464M19hKH3zGSaFwTTwXuPr7+D
6lboSKpbHXqtqFCFQnmYhySAvddea84xk8J80eqHdFVAHt1GDJq5f0kmqKrUhezAnCgnwXeMLrLh
X0oc89g2OGQrwYEw6YVk6N4UF/AbdOHJn4rQyWMexbgfvieCEzrG2qVEqmGt2bVw6PObPl8zjABt
W3syg1MNbpohfQeGaQdwAcvasAsokb0ReCMtDAnAQ5C+t9FVyEm2fBi6RhAOYYqZKj+WAx1gxXKn
uj1qOjiPzAL34DvN1DphZTUfDRVNqQRPA4yQpgy9vkHMUAzbujAfE26700+F3DkiOYy+0pAH9WJI
G+oVDBNYWrdTaL0Kk7AD8ApNUTlQXCPeltpDbJAIrYYPTTPWJ6nE9VKF30IY3UJrPAzD7CnSV64y
q6Jg9c3oKJrzrRmBbo3Eqc6HnnwcO7PYZZWx+ml9tbdDK1uMk/alN90+MBGYxz6LZm+uEe5TGKuI
9NJzZel7tQGx3KB8h6fMSKJ1fK33IhWkZbIpm4RtQ/oqSBltAr91lKS8wxtdhmr6FLZTgSEGoAfd
9jPo5VvuE70YFKi0wmlVlCVeZ6O8K036pIph+UKU9UtczbEDD1JlpyjyDfHjFmM8CXBplVB+YY6a
JRPthP9R1/670KBbia9TlF+s0djOmgj7Wze2tPadmZJAz9kxHyP+Nqscw5zZdmpiLfV4SzWuAMAA
Ixom6LvNSH0bE/gidS9urY4DzqBbq6braKAFD7MTOaDYtxfAmbZRmiPG6YJLOyjXOaU5NgBF+U9e
EZFcIbq1gDeyJv4vqHxDs5jj/HlF/Nvrf18Rzf/SMJAwCZdlRX+0Cv5YEUkRhCOkkgmoyA+1Lx2L
33sHLHsSgymmZ/h+CZX5pSer/RdQCaB50m/GFF70D1oH8r9gEP3pnSt/GVCNoTjkQ1y0IH/RjiSS
/qMnj0zK0fiuSB33GbZ0hANq6b3SaieyDrkvr+mU2GLrdXGyTkra/82wtvpq25Fymqr+G0plZx6K
7QwKTBVfOplnaCqdR7CMySDZYJBUqwJ6YRHPKyNYoZb2cJi3ftt/CbW65VmzmyFczmK3NMbuHFnW
ydSmZaJFR78hwjg10NcCPAYgoax8pbyVnAZzWGhp2nhN1pxLU/tASeO1JUFTJTMbDlpFXTtdoXiW
v1CsmXTALF+CsN3mWuvEI2SkaOQkUoUbQQTyI2Yc/YZLJNCTlKg+02ZtBs0+8VO4TES6pIYrVTLl
nOQYxeeEYjUzOZyV6kZgCGPCsk1omAb0scu32d+OBXPo/BaEmZeiD+4NiW6HbwtN8pB0lnYiU7sF
Ohl28Vsgp4uu5pGkyu/Qbo7Rnj0clUGwbtkXahLkraEDuUOLBKuslLzALIN4gBnO710I365c+kvs
H4d8OImI2szOkXwE28GQHkviUoNBQW5jOrEuOrX0pXFCjACehQwftQiEtm4CAiB1o8kuOXtNMrIZ
xbTr2/69IIImq6StlgarqRXdpLHI2JKPyax7ZALbTBo4b4wXfoZbLuU8j4i7/ERTRXb8XAr7RmpZ
+MdtYulPap+cWvqzyiNzVntC5feuhuE2BMUUypYzdsG60IkxhTykx4ehhhSdLdhz2WONXaxjGfWl
fR6UkKtGr6xCNjkZFiNKKb6mvucGUtNLLETXR38jK/HDoqJLrXQfZO0apobdV+W3WhzVlLCWLHdl
wg+aZt1xK+pi4z7OFInKjYN0T5FWFq7dftRXZVifSL99R+vwmQjnjCYCE+v3gsV0JPvHRy43IJZq
DHOTWAX2K0TpxuNSMrsdrBH949qEHjEnC1nSroNiLWW5/oLXzhG3CxYhfBcUhbGXmOnGHIUXfyZl
rB88LByCo1nlrguRbfdZ+BT1xgcC9icfX1WBvm0w7mmKWgMbKaErAqguEhKa9CABsUrH6VWm56cO
zcVMi70ZsF3zd7eB6NaPxKdQWfoSHFTgfOQUvAmK8TYZJc8gMuapQzMdedH00StwsGqidDjozxPm
FBO8V2bNJHonDdu25ZmNT1actBxK/UwA0KkOm0MthqshVHr0/BLwvAQP+LiYq2qTTjQpxtQVBb7n
ucv2s649J2ngsDbcxBg/d1lX8eI/eWNC8YuxjhEcUGEZ0cO/9Tiq0t82pr+9/veNyQAHxH6E+EFm
wverD4VS3cKigvGFQSUzykc9/vvGpEKVQH4hWrScf8Pq/VGqq8SjiQqZuDq1+qPh/U92Jo3N7089
7YfC45dP/tdZYRbpjQSLJ1llhoaEtjddS5kcZbx2SvrayZpvj2J6xZ8orbuocmYBSBejElh5PP+W
vBpj3Asc80SDaZKM+3xl9hoJyRZh56FUCsjkie0YeHortO9AEfZKrW4i0/BIK7wJrS7S1pJ/pqik
fffbeEhw8zzd55qvhdT7uDmmWcWpFdfMuovTTIOUZDEN7ClNGTFcW2iO7DDkv7L702yvK8UJpvhB
PieZPW6zYhHqRXJIrFTbVI2m77KxrTZVPXb/wWdTBhkcHUnhZOzNsvm/UbNUiSfi10rsX7z+9xve
otwC+IhX6jfW8O+Tcf4zukc0R8C+zb9OcDDzPkbjlvKbVOmXcykTHIPzkaECzFINGSTlPyjDfuN1
/1mO9KdPbfxlgDOAUGUIExMszvCkBsStSO6rqtm9m6+V16Cxi0OwrWxlp3/n7mR59dvwLq3yY+xG
Zwje/okJozNvsd/ELlF8L5ENJOjGkVRr3N6gDrFP/GMQPoAo/EvfET8gnuh7Koh3wTGKNhXNUbgI
w42jXQBp9cdvPLBd4opUhyW+0sKbc9ehnmN6QsPsmYSAjviv8EBL1UZkrnukvLDDfwmL0rooOIVs
yz2L/8kuERYwuNeIb2lvobD7X84UrKb0Kn69k//F63+/k2mlsIRhFeBh4bZ93E6/382s6rKhc4ez
Sv9FW8fSbWgwvh/aO44jv54pVEaV8H14E9gdkab8o6X7sT38denmvPPI4MKWLyqPD/ar6K1hVCJa
Y5GsprNIi1m49q/jCVdY1doAOa8KAglSn4ojeFN9WR2krXhSLiQeifbMPS1ktv5Gt2X6iiOKwEuy
1NejTYy4aFtwNuzRlk/yKYBAqLvio4iic+w2YIT28IW9dFVu4jMOwiY+WgPRixslXmJoi2DPrIxd
x8Ar2bTkdu3IrNgQWFi+a+tfNt3T31V/D9Hkv/38f2kyWaEwhGLD5x+AH90FWvsHMV738q4ZXGBq
i3mdL+bV/BJf/WDTboN9udLetQmFnY1rN/QPafrS7BSvdSD9PHoGW4YA8v7fv0v1760wXEG/XKW/
nPyausnNSs0IIV5oR/9svNZPvXDEZe8kXjjtgk23H8IN05Dw2m/R5indLei9BnfE0rSzU3uQ9gTH
HwVEy2gtCnK37D4+MWuhkYJjIDFpS9jdtvpvScLn+H+D7+JffLsPedS/+HaRbxKfBNNB5ub/9e6i
u9EMo8L75jsBiO0SLUqKMKaVS545Re41iGJ23aHadMtun17NwYmUKxLPbRbQ7GGn75yIuBTrKXpu
V7grSHbpHBWb+z1whmO+B4Mm1O9azMTvJSN6A5sLUGz8r9NHJ3ACsMPN8N8b9P/3M/Fw0hj926f6
ZbV4tFx//VTRNBl+0abJKmy8ul7p6kIDWxKv6dPZJleoXc4YEwemKUD0FpCTBFgmpsZo9hUOZ3QR
cHQKV1N5AkBujRZOzsibsVG1RIQMfudVoGWy9EUw+7cahdLA1H7oLm2znoaIMLpN1u2kFADQJaa6
0TmWCt2SBiYW9qBDWH0ZlKc2eQ6SdTU+q8arlOw4PNB+JCT+nCgEmRASRKxPs5g48hSHEhcuQgBN
/YlMd5Rd3z/E+leqfzVAXUBew+52ikflpMOdVZ6IZHPigcg46LDFtrulLeOwFaPb0lwhRjB4x2Wz
laplVNnCAbkPW5b5ljw3ZNh+54sj81lLZyOj1R/V1rK7dMvq22f+79B2BTHhyc+NrSzSJz1ZqZvB
SR3SMTW3XSRE2qNcWoWO+BxtAsbg2kt4bLdgKCNhXVSlgx9HeK92WbKrdr2TLGMAvYGjfVRnmVvB
4i6LvHBhXNiUqf1aqAFuFS1RuTex106XdP4w+omGwNU/SY2Tutkq2M7NOrgo/pEC0oVDNPzgsgZF
Ve/0TaNs9CXj2Q1AiCPEsX0MJdfiveeLYBN5uTv0br/ODpBoqUCx6lhHZVFcpB1fuyTb5bzgXlAk
R3sVKvAFteJwFePGpU3TWkskEJiAaFom9+Ayef6G1gOo6MxuT6AF0UnQMRaUH2CcNxk7mbAgrGeE
Bc0vzhz9p7uxenOS3ZSvNEyRKRN1sxo2vG8nd0m5mjbaStznp+IQmiuDK9ssWOmRFXfVjQaK8hqv
Ow1Mb7WY7Yx26qJ94k+VXF1deOHal0PoJfCj1rI3XqNtCkeMewickdLf7q03L+WTj8LBKVfRDumx
/CrDdlwnX9AwxQVM+JuyNJbVGulFKy9LCYPBnck6czD1NaCv0azT0eXEjmglXYweOLWN9Jbv4zNi
488SsLatmI5Yu/OPeRRKR1R3kVstmlN0StNVPzyn6UbRtta0rhn/asaVROX5kTlrGz8BUY6R09/L
+Z3+7pv6mvRLogaE6sbBBW6EcAepjRuKyZh/TMWVUdtacZh/jGZRX4Zdw5MGUPMJk8MqPljFyTeX
8YFgiYu88I/wtrnaqU27XXWBMgYEmRyjkRvA1rZ0d13RaV3llaM1+Qju94WWxbrIHGGJn/wZScgi
tidbPzCydjt3KVxU+zAeDkDGlp/D4rNeCd5yp6T2i796gZDFA+/swDB59+efL5o1jJod5SovfdJV
X+eTtQqXpmesN+rizufv10m/IPIof34EBNjTOrwMi+mYf5w4Be069xMfCDc5JDUnvSBTWU47Y/Le
mHM0u6lzwnsFhsQJb8XOr9cojPihTCO/YFi6g0OXXvSQ5+kO299aitWDiuSyQfJ9FNU+2kH7oG/F
YMJpV5+yy5h3CyUW32nkdqd7s7PSDeqLUrfDC3IDRwkdabI13h7XIXzxF8nO2ODUJ2nSjr4ele0h
3Bq37gRcfRVuszdzoXipJ7vpKj80O4T01ll+LRGNbppddFKZ4a95FaJzeTF75EPwv/RQrIUlQRqN
TVLGYbwZS0ScjB1v+U1cyKHLnHVp7alDXCIayIbcNslOaHcIEsqbsjE/0wMXbpE9JSfubmOjOANv
0FhKm/CAIH3RuYqTe8OR7NJLctJ+EpXERbthdTKW04LwTKhvj+u/DknPoUfWL0WXhIllerD4qNDR
DsLGXEzrcdkdq2N51lfmCkaDXXuGR1HvIifqnfrg28mTiD7esbjnF8UXgiFv3lelWzvx6s04V+5y
WKBWGJArLrSlsS/WTJmUlhQ8j696bTjpVgC25zC0rSdcDxh3oZPzM+knOCEIysuD/hqdjA3Bd5vR
40Ne+QAuMW7utJvW7ZIlkC81vROL/TTt4lXqac7sDXzMYve48sK+/zGWxpnt/qfa0cm6J0/5Xdr4
V/MqnYPddFSWZKWJr+WNw4yqYQTNHHZB+VV8rduLGdyjp1Y+C2d4vwgI7tqP/xqzLn0pN1N2azhv
B3M1LkFyL8JtvIKu13yXLS3ma2eshnWrnfRxJ4lr8rfzEj2rG5KIB2tB2SXlGwvZcBqIXNbVr0cm
pxavE6wNcCPwWYXePUe5UWM90NbJbLlFsJSnbQGLPGv40E1MIoW1KlmD5upg4Z8yqi/TB5brGSn0
MvSl6XvtHwHW2jkqujZccNLS1mXsklZRkyqjugGiqsx3yhYZD1x1Jw9Wj8HiED+NvCmv26AapUo4
RzH5FLTbAF8Cd/XoUfoTVAwWVEdqN5irtG5JKz8IOIWmzkgPQ588BQBegtxF++mD7TQ7oerkyfOc
7IZ7u57Dg78Z2fq/QXICwdxW5zEBMjTblrYsmJcWq7HJXDFY+V/qWrjza8kYIQiNdTnVUA0EHzLt
UrV+akc3+MKbavftLhcrD34+JCbhe7K+o+JZf2qkxXwZzz1PhkA/HfXYqzivHnppCXTGCVWk038a
x+CgTS/JfR62mYGwDJeHPT6CacCB9JfhVjerQlwr8S4C0zuvW25nQlbMpfreecrC2lYOOVIf7Dr5
R/7SEcoIX4dgV1TnVrzSDFxkjljsoWyE3cJg4LEeWpeBqvim70gjpzDFR1dnDtcDDDWGvReSdPPA
U0ya5v4CIhXmdfAYwYuCSEO7tq9heJcnbxhczdprnwOW6k3sPxfk+ene8D7skW9szOzSbwMbAtEi
devj/ES7XiYzkigv1lsPjx9iqn5dDWyF9TXZaxeFCawdSW4RQ3RYa+AgrvpOiKmFWfbeohdYn5Xy
VH0Ep2i+ZLM3jkuJXIliE02f5TJwkpPolo7xuMMaL7lbjRcxyHxFkZeQVkA2i4dDHtTSnO6nt/zH
qBObncu21s3LqLqq+TTGh2DaCbvG0wFwIWZixuISWp9ruBKdVPhOZleIbj6Ktq1/mbaBq9ma/YUY
xcHdvjbeEFdV1OOgAT6YejuyvUFWwvpkbLRNdNI2MZslRcZPfmB5URxWv23giC4L+6u1pCJilUkP
k6ttWEXWVDR2bn/29gvCIVZL/ZXtPzhZNSp/XmyxTyGbWfveKG0HYpz775xPMbnRx3TObsVt+glP
eXwBZE5llLP1EHff8HhCFncQAIyLftF5dCQXSu1an2Xr8TBMyiYmeIN0eLhrNY0bm1BGkM2F1zFx
Um8sUaD6Se1o1sNN8I9C6BVEPhFP+KoslIXoaQvQHO7kaZ/xE4ArJzgr2+5A5eZlK8btx3yReXBr
Nh21bL9VLuau+ZyX3YLx/7pzs7W26Xb5YXBL9hNrmd/vdbpCDkDz1Ma35InOTTtdDyirHI29YHby
i/YTX8CLL+/ULV64jxYjGnnnrVtgEJ/ZTeHfyhtR9dTPZldyEOR4nm2mcAkOmNXQobuK1mdDVFxv
P2fu8wG/2s6/zptuEezV9XRiLqd+CeDD42V4DL7ThoQ4NzwqK9GbOZb2C32jLEKnWRLi6WW79iac
jbPmJUvrYK5Npjxb+laZXbwrK8Ut14QqYF3jizU+M2BiP+GTuQ/XrVsc1Nu4tl5LtMon2auPnDU0
agqyk5fdoX3SnZmHCuu68SE+B9t2V+96bBa71niO8i3kU0lYTKkbE13ZeVbkSWtpbbj1kjYaD5Rj
bno3XCvXfqF8WnbLtXk07ozO6e4NrbV2NYG+wYHbdTYMFlPxOouohj15qPEmwbW/kNLArqSb9N5u
IggG7OYsU1fWDfZF7q1NdU3cwHlcGEAN9Pyq5+g8r+j9nZWPjpOp7jTgJRLgNJ7eU3lvarxzL4hB
EnyAu3I49/lS7FdFuhSeq9d5eulo/vWZ6I3P4rZZWU/6s7FjsGp8iRewry4NSAwNn7Oy49HsmcJS
uR6HTQ+eDGWtiwuYVdnMtsm9uWma192SA8c0wmOQ/C04yQxetCXx9Dg5rNwn49WviY+we0yNOl7i
pcD9Oy9u2mCbHoYbCB/WFXVDdDF/QMxyIIMjMbuqU527CwsdR1UvdIL36Jx5ukMblGJW4xiziy7h
V8Dc7mbe63Vy+Kj4cmKXzUOjV4RWcjk3Tj+7kdduaxuRg7541Lehy/a1bL7nDygYNDnrbmPd+uf8
W87Gg58YEPxIAgdoQgD7ZIPZNc0n1Vx0kqP0sOH3/Is0bZhxdy/6gb09uDf3aSbcFZEtlaBwmjma
M+7e5pXNMXUrQX/fYVIMEWQrjgwrAWVv7/jI6kN3eEL6GK9iT9xWi2G+MokfWekvDQpqyFkvwk86
e4Sm8JaM4Z5i5ImchvbVPb5pe/ErfzEuvht9K4T5YB3MUQ6h3rHro/gN7yPqUR0zYifdDLySzdyu
0A/MGLjvjY/yilDmEKytd8CA8uv8KI1z/v+njpzyMj2ZW0Iavk2W+5WyRjDt6B/dFRbL1TzMp2IV
76Or/MKIg5C2SEJrAhXVoWBy5CNLjewma/NYrAeXltEueKLYf83WnIHQyvyIrmhHrvyRHasrAqoh
3wuaq33nnmjfJeeOxtwRt/IL/W8fqH0GBoqRtZvYX4Ibe8W1fM8WtXNXOEnxC8XX8Sfx91Hoysh9
j8mOPGeb7X0Zu9/Lz8oVP7tpUdqbxA29cCOuEv5yRjIOV2LR7MxP7ZztgnW/QfyAXdbGdIpbixg2
7aKukVZyTIlHN0ZEzkU7dbuO5ZlKhjJyl3pMlRf1uTmiFR25RXusCc783e+txG3Pyr09GJv0UIWe
iVHJpsI9hgfCXu9CwiFPtSmzvdYTzh0S02Yh3RoNYK4jwjRnd0rcHzY5/nW8RSdh+bbU31rCL3fK
pvespf8aOBhPN+0FGRTn/IZuiuqY/JjnEzYtHVZ+E6V5iHJybfD35Z5WHiL4J6jGQvHYAf+05824
0V9jecnbXBWLYY2lIF8mdGfalG//q1jjJvZ2Oxgop4b69vnK98NhAB01X3xQvskB7EEMZmIK1vdM
8Z/pl6RZV7sxQXi01NPFJLt6s8rY8sI96BHOxtpGXOwoTlzBubABPn5TeNFfmzU39ui9LXvb5Eec
Rg/362Rfr7NXPZIgpqvY2wh90+gca3ZxBWFqfAWF+588GkYxBHKIOYGh0wj999Z9Umz/Yt1HxfnX
1/86XzCYElhMEpgG/DlfhgmapRq4S3+bMNCn/H00jIrzYWt9DG1/G7PR9v5Dxck4T8FExWziMRT4
RypOZtR/a5b++a3/pQUsNFGTtPlUrTSVLlvekJiiPOan+bAfJ2TOY258+nm1Eyt9hy2KucHklGny
JNCMjPMHyOZdsEyv0EQ3Y/HzTSFZjjrBkrSaBAQyJjMznKCXoWoKL5KMVS3jJSAeapcFELeNyHwY
f1ZW+lyn8SJrE3fUe2/GCS1phDWGtaNEzN04tgdAiabUi0VwUtTu9NKq1FoWOv2NZvL6kh2gVadr
X8w2UrCZ4TEdBbnclSn+Ir9dSthnVLG/RjGpHZnozka9qVv5CY7+Zh6Gc9dxOpxQgGr6TCwaB5dB
wkkhnysgqm1z1wyalEl+xoxIVUwWdq2tB9JQZihPs58hMiqFJbTHA5CEysksPBwy2qRJpPcW5TmN
C/qagvjaIdOpxOq7UtrnKa8kbyLxmkfbKO10KJepj6YzLywRIxVUghQoihgnn0qLCrE0VCep2tbJ
xfhkjh0CoSTJ+I6t0FFyCQQSinmxpYyIRXIyU1VkC2f8bmNAFRF/yhhQfbrNCFnB8J8bBDdwszWF
lcOS7LTrjkL31crTrrfMTYrzQkwuaqhvZKGjQZmtH55/M6S0LtIvlSs3huWzOAeOLg9uDUlLbqla
zbo2XjAPr+tSJgogR5HSk8bqn7qo3+j1jELssx4r9OZvFuFfTlHea1lZ1h2OZH3+zqtVnlk0IxtQ
YRNHPT/vKCcHwzWmyNPDkdTl9KMR852q0bCxpKZzBdrfI7GcKkinRJuuEmAtEdKhhb4VsRr+3RFE
YRAAfZ9wCyNHJmZSkT1ECBffH42NXPhvoz59mkl/Saw69kBDPoe+fLESBlxBLq5UUXyJC8AGeRog
S5o1+IaGtgjn8iKKEwnJoCeER83OhUMOewyF8CSOlvBg5r72g3YJBv0oC5tByZb6qH+VAmnRs3Qs
qhhO24CImAwy+UV8zIWt1JmGR17htK78mHA2MmWx/hGQ4NRNcB4e9tuyOsVT+pk1HLM0nR111OWT
UYRfmRgEbtH3ntzlx9EPZTAC+ouZsh3huvzqzBZohqASuDNzQg3oPCsIzMpQFhdgEGjz5QvBxHBW
YU8JzXXWqQiaTRJFOg/Whseg9D4ohIbArkp982UK9co2SxkNCSR2klWz97gcROf/AHhMY3Qm1Uqw
tn50zVISgOTspfffowxgb+0MZcT5jq8OE0pfvpmttRIaZjI+ZQeh1lbZ0fJmAiJmFNgT9XmVbXrE
df/Z+9TDm/rQ1zK0e0xL/w2mnX2K0dif5+CoQP78+j/2KUtkyAyE6n90HX/MwU3ESMZjI0LEBJPd
QlHxxz5l6hqcBP1/st0ZfP6xT8FJlBR+52/0hH8g6ZAeoaR/mej9+r7RQ/15oheOfTwQtVvjoEwX
FbZBco0TnLg6x4qKbg98UyuSKQNZM4wkiAGVrNpZ/u4z6CCCuhSTc91g4cpVI6dhhLLT6NCRX1Xs
VKbaYUlgZeg80qMQ6aVOR//HL7oNgIMo2s1oOQVVBRANAJz5nKDtM7GjDNSdmB1DhJIQPiIRiJ3s
C4rsHi8Bmo3R2kr8ERX9IkLpTQ6Nqp6hqFpvgNzXJsSZ2CLeEML5JC47gKBSmXG06c9tQ3BHX3R2
NEffZWIgdQqUQx5NSDt9YdWnfeVO5duESRdTIvOeqCQdeJCINlNIHUWSpZ+JA901suyl1ehaTfIl
TaS349vEP4ciMrLcoCViTGTClTXHOo5jUuVQnyJbDkhpbPTqMJtYNzKTovKhZY6HJyMQD5Z6wFPp
RHV9TKJ0mZP+po7JF5wG/iydh0K6C4N+NQmzhmJ31xr6pdWEAvYLPkOq0BYwxEWXNsehqAY79Y0F
KT9YHWK6UTeok45mgKwXiDKm020KXlaQwBOJoLuU/qgP4GpDBKRWVnBSnhwdqKE9jhmr12TS/TOR
X0o0amNa5Z3IQO03yp/A0ECRSneKngKJEaWU6bd8zOnbJPJTOkifshq8W49NYC7zi8GuQBAArdGR
jUJ6bBmqUK8HizPYYzMB0bIq4WXF7DIKu00aYQDH7gcOmGnCY0P6T16dYN4AxgP1DaruN/7dv1ud
LPNvVfTfXv/76qSTPQzJjpxgYHgP1dkfqxOcFpFFDVEnEWEsOb+sTlADVChzrF5U5xTgvOqP1Qk1
mk7kxX+jsSCH/4MFSlf+ysCypD+99ccn+1VyEMSVOYd9kK/8iXGIgrY+JwsnphsnZMzN0p8pHE9K
2VirgdLBC+tZc/XI/8Q1TqONtoUcCJpT6MMhzPxNNcZr6oebYTbEPUrKTcFhBWmTSXhshF8dPAun
zoDTy5n+SDZkAjqmrF8+ZXpD0Rri2M0zcn9btaNRMgNzjRdajVozqMJ3Csza0WJtdMIyWjf1wIF/
2Pj8DVKl7YSq3kDtI//PlLaxyAzPdHNK/9jamt3D2+xYVfMSpKgzoThRG4cHpVPWqTjZqQQVS1fR
PEwNHFvhFNL2EZpgk5CDiynmNYjg0c4E3Qu8yS6haZmeRIlGslyvmwzIU5eO51TRVqDzvH4WN435
8Cdb17T0wUI1C7HSDqmRnPuOMtMXPgIgT2SR+Y4flRshQOg+JxXJkig0NqjzV36nvYeK8WoU+Z6I
6K0klMSnmWSHdU86Sm8/rWnQAdKxpWkIbVUnIHqOpFtaRkSmz541WOE1aQPE95AynshQpCjqtm0J
aD0Bf+uoCZkWXOqYMIVZwLYVDARoyUlTMmm1jqEyLgvyNYcA+IMgj7tYIYM4ERlbxB39+lIwN1Y4
vw1NTWtTHZap9vgWxPDaTAL9tRKYodxflMn60AWZ2X3nu6CmxIJRlGTxzqtbMk2rIJy3PlfVVX1m
iD31vMj3kvrQOxsDjOcY7wKt3xXlY8qelm9VkyceXKt7JqaXIk3PimReShX5hK+n60CcvmSldGFr
k5CJmtdTSeeIBRQbCfOhKvKyYUSXlCgnlPFk4tavfY3VWCIIGFH1cq7nvSBIBv0FotrUkbxNS6Dv
oAYGbrQEPYJarq0keXtQcmTOCcBcSbVsXgUCHczYfO16MO3puEqHMViJKWnQFvSDAFtqXKP06qeX
uM6IaiZ9qGqxXtEDZlufs+7s54xzomBDRAqpWdAJFBGLNN3uct4oY3n1a+tSQXMlsWofauSSZcke
is92tPidibjTK5GYjp/exE5d07NSmAo2UCiZc3Uy+6pwV1u8CSAfZNxfZp1A7aEphwE66SlKasWk
HtDp3TUEzskpRy4GMWrob30hvcaFfNIL34ME7GpG5/ZjyU0prKl18c8ThDyl98AP9lnovzcZkNos
pc+VJluSTO6a8JpK4ZOYYfPvvxvzyTc+1A7pDZOs5jlKfaRAatzbTdufMxNINLmn9szXQb7UkjBu
rwoPBGvjpfvsmBLpXYOSFSpQzGjZ/MZcZ+viWwnMKJBoeGJiyKKnXCy9udsnccfIl3tqBoYSBMeS
6KdSrK4ZnDYsoC9xDLy29IXYrcBs9OjGNZ/07DQ4mVbrNrTL2sA4WabpWWhz4E0dkiJ8l+T+eY5k
N4twLw79QpymbYZkd9DpHM5DtSwMIGgCxxTMFN299adva1Rt8t48lf02NDV71D40JBxNYTnFiNW7
i13KioUJPj9tOAyCcKob/RAAIbGH4jVtRWZtxeh1k3SUwsorfAJYSFIJ8e/4w//j7jx2ZDnTJPsu
sx4HXIvFbFyFVhmpIjeOlK619qfvE+xisy6bqAG3RLFYQJGZNzIj/Bf2mR3rtkZL/zlT23iZ6lOf
DS+W0DmzlflRXd5KvTn3d2OJqdDNMvhTrn6UDevAVFg/ySy/dZQXTjW6pATiqSXzUiXptodJXyv7
gslVXV8iSdmPwqUseTp54lNHYy1MU+kwCLQXVOiPjRq7xij4XSJd+w4PhPpVReA2lcpvl/mN4Kfd
qsIJ5OLWIOatG/mqIC2jDerWok1h1BIHPh+SNPencpqYK/EZoSIt1bnVTUwXVN0rF307FC20a8Wv
JSwZjCGDXriYgbER0vST3qHj0LdHSebxT8cHa1CeoDaRJxH9UcVzRg7SJZTLWCC1CYepS3ZSBsuR
R3hf3NmEMUZ1CPUNOxTKsLRsWznQ8QMVROCYZEQCeVGANkb2YMzjY1UUO538C/f88IcS9IvFgAdw
8tHoMdb1FNkDDPKz0lojQYFPWCwvY5pnKOGhNYgDZc25EmiVIKMAVHk/WuVHPYeQZ5A22szlcklo
jLuBQKArjzNfY4JuTgSKpK3A3VmRNFvpLJKegtstiNLGbh4/rXhhG6PWIZ6DB9pcdsqkM+YWf2Q+
WLL2qrFlWPrSIyQZjAYwrLShV/HLrevqKNSvUxuupKLAPmbZuWH6HbZ3r6+XVaay/hnaiwUpsSEg
1alW5aTtTRBSp8xMf6iIYiXWPhDyndkkblUYT1a2UbXczkRtJUnMEqUQzCGWnmXw+ql4m62nCR6l
ltVnK6pWUw0kKEaeWGQ8fn20qehhgMIIOwMCrSi2tW0k3WVUkdTmYZNVnxqTpCL+meC42FJKo3Ep
UkTCxijl29F4kLDpLSDROHqcZDn0U7U9z+HyofQM3SAi0eTDnQLRvlJKXyxH35gn8A2mG5E5rGtz
q4XSY8TKqiUZBY/Qxkdu+JHafgUqfknlWxIaREf6AsfuSaAyXQVnOaTaHhDQtynHpzGqt4OsU3mn
medeq7ZV1bsSlcFZNPLJK3bhkHsFPJ2sMZjga9Z3GtXPhWFco16gkcOiwmeZPqMkobJa2smVQukQ
h4khvZXduE6oupqY55AJd3VxuFFWjW8LKFl8pSKbG0aKADkws1EgYIoCnHgQUfhz51VhMHOd5nAF
nDigv67jhcsa7kZ9voQBjdrTuczH97kL+MI7C739tAb5CeqWLXDdqvUQ+5wYfPxzrwy45DkRknMC
7CVLYKT/s6BBjOpXQeMvvv5fVwbAuJDEJBNOo/obPQFpYvxuu//3fwT+kYIKguqu39uBzTvb8XdB
gwIgMlegbCWZ2rrfbhO/Xxm4TaC76Kb8LyDD34LmItj8SdP49aVzSfn1ygBviEJqBYk0aTFpybOL
/OKVYMP6+VOUbvfCFOR/H/4/dCeaR/rrVOCqCY9dlFF7wLAWwkn8FIccpXs6qFqjRX9IKSZ40rXv
1DoHfKabOL6FTXFlc3KowzhbQbpCldy0kKqqYL5Oae+OzOECbAtZ8ThYNYKFXwi3qXxKrA+tljAv
m+sObmq4rHXzRQ8sr0ICYK5hCyO788QMacKahZ6iP5k4flTsj/09IdNbR0o5vSXE+WcApS+X15o6
FTp4N1MSbxBNjwFNXfC51jLDBBIVXqJbvgKZP8g2ep0jJpLmnR5CHG+qTo54wB6Q30KcdAPn6Z4O
1iZDgUmq4moo80PcGvtFDDw9XrDmkudp2QCr2Gtk6RzUuGr7lFzAnoMuCEnQjR11dkHh1pxYooVv
g95dlngI2tA4tBoNbcbSf1pMKkZrPjZS4cPP4fdLB44bFARI45r1jiuNVGkroCrbuaaktIivaTnX
8BMmRwznj7HBvxRo+z4D+Vub6ygcnlK9wV7+NXby1Swsz8oBQ5V5sZMlItYlpyzam1tjemOL9Jvk
Vaw7X9LkHkmp/JhxOaUpUwfqesSFuWkUPgYdC6iwHMTOpGfCZ6Pws1pHX81WGiWtqSx9seOuRHOi
cKh41Wr010j+0ZX6pqdTjtXowaBbI7uTiYbxUtCdluL3FkzltTEPlkFp3jA4isbEWB85O5qaz43h
pEvVlTmIPEiHEieDFjCM1+YaxGPodPHMO6k5RlpsAZTu6oFhT95nPkcWLBvqg74UuxFErhIyY4JM
U7ZsgCoR7J53xGjPZlgyXNYKEeBOYLczQ1cR9FhHElGDxZkk9ErTbzQKRyqm4lqEz566Mli+Iv4W
h5duMGwhG7b/3KX1Hvpk3COxbEg6MgeSxX9QY0zGkL8urX/x9b+rMWRaFRY0GKj/wjH+z9JqmJTu
sD7e6wzgP/yixtzjrhqDUMQagL2/FYH+vrQSd2WttcAnUMxG1sr6O2oMIs6fltZfXzrJ21+XVkEi
mkXxCXSoFjQcLjS6pLifFJdpEn1FyW5UFFKhmegbM0rcfDY2w9CtTaXYl6r+Hnc/g9UdSgolKfhu
ziGBxzsdYJcurDqDNYAMjzN44dN9HMOslBg8rrl7/jSTpsrlXIaLCoKWnXNVje9Z1bYBg1X4RkJU
qeNExTKizgmbv6Xs8qU/J5LEWj21JATCdsdz6NW/gREUiLDdc98yNAtJcjRIwThmQBPIVC9iG4iD
3BktTtsjKagcXzAzx0IZuGVjOe2NH6WKVmKGJ7JqMSx8W9XLHOBAECnP7d969WEJd0J31IqT2j5F
cCijisu6QKA3SdV1BFwt5S4h4tBIQR5YOc5vRkV6Z7jF/GFZy3GR5lMCUU1bmlUJsCvkTlKWj/ky
HcZM248FjqLJGFQiuvWhiJIfUw7QSACbpREGVAFLRhd6Qt68xgoF55Ho8aMdwSWiyBcpxDlL3eTD
QKllPG/7OvXrsUGl5oeyfgKIkA0VmkMM8orts9VEn2GVZeuD7pgympqk1MwayRnVG1X5CBVqkXlH
y7dkWYjH4CaVpOmsR9mrWvZeF0gAM6uNiAdDVY8lakupgzUAUtm2zAHqe7tovau7mR74+dDlOwqe
4SB/DfDjS6zzJXHksIDZ17xWrbal3YZuYWyiSe/UEU0zWvtg9DOLcPFQ9i+apa/TJUWVmPZmto4F
61hDImykif2gPwgjRBxj2ci1eKsp+SSKSNfPsEvjyrFi6QwB9NKbLHiLiDGb5E48HA2ZoNAofJmo
8nk5nWQ9ehAG8iFj4cVl6o6UkyeC+iLEeJtqodhMObEQeM1xTbuQGTzX44yVqq5dVe+2kiDiR47G
p2E26bBQQZNE+korKQfvGa4LcrHW71sbNW7JSO9Erq6lqGA0nPGugjpEwA+1zIfSkfj6eG4on40M
zDyt3HpzrNGJHa9ajauymubvdYe7rBFk9C9AeF1ys6z4UUBfR0/Lt+L4LDGa5G5e7crK5G23sms0
ceygQrW16UT0AhMQyiSS+aEBOzGkfVJO65mMnZTRRWTUENPuiJC0PHeAKerRosY64O6j4QzPvEz6
bmccMN1gV7KM8UcCy2/zuRox02srUa9oJj3NbbVW++Ypz7Vrg5FJ1FWuUnLuaf10kCYZWQ55LQ2O
s5HvhqRhjIrQQ7YmBLpRZcoKFsS+l7kcNgSPs+HRGkHEtT30KcSyQCRdsqh7ufZZV6+lDnuD+Kkz
ZyLeY7UuNv/crYyjMowEvDkyQ+N7Ec1/3soYEfy6lf3F1/9+S5B+m21S9CZJ0AG5LfzPVnbHEePA
4Y+WlHvf9K84Ysavd0uPblIlCm/o3wcLuH0YfpCNvydC/178lxPRn7ayX186++avW1mhh7GZFR2f
00bLkN7zdaNyE9a7fJ/3y7ZWMiKDPcucvkUDrFxp6a4Jl9fBrA9B3bhyrO71po6ocTOYuJn4zTJ4
YX2CcTsXOX2PrFOZJsEzRENtFOFGRS84SKAuSXOoNDGgtIFlrOO5tfv7EJPw9Rs4owv0XVwDUGXz
n1TH4dK9t13HbTi+ZCNp+/EghzBxgoL+x2LukV8Yy45mvRI0YyW21AjFCTGXCcoLW/AdtrYUAdlR
cxXMqU2XOExfgyLn8qHqu4OpT5RD3xqrOnQTc42EYrYlQ/ER0VckeJxq26FtgHJFHrBGGr3i5EbJ
jdfn4Rnt9hLPpxKSTSRI1yWx6G0Er1ShAf9oqAFpUoI+as+qWG1SBpLi3LhwfuGRzf1DY4msOLho
pdTiRKrKj9xSPGMK360pv6VV+GgEgt3VjJfZ+IFkpNkzliK7pLPMUJt92YuXbDC9vLdes3DyW/Ew
tys1OtWh+qlLaEPMf3V9fhpgztX9Ksl0L5uXlTKqK6Mi/DFwTihRYhJxR603yTX9c0KxrLrHbgSI
WWBniqMvBfuQKY49eKWB1YXjjDU4mgoVs2PcI2LAaEK2NoZsbmvJH9H4U+DMLKLoNqbw/VOm3aG4
isz+Z+j6673F7o6zm9sW1tqzNWQ3WSURaCa+JOg+QDxjTF4iUpiT9U6R4QmA06WVArSb6SQKkQqs
aka65RKFpIebOpbjh7qpN82Ur0IoPJYqPGqhRU0dXE5x5Na5G2n6jERhG8jCjev6Wg54WVtxJomD
eF1nH4IVIxNPhzxR/BENUixSvxUw+QeIKVXQn7j0r8fkgxOVdszJozcMGppUc5cFQH6NF33iYBXK
Bw18FUNc1zJCHwqtN6vGpqEivO6EU5jGm67ODlGkEOqMKe1QiztW0BrPLAkO1a5b8sUQP/vNIiub
iZHKTLn3fMd9tsKlkk03CzHC6tUbN+BTaDXnMqRHXYwYyDyWbeRNQewLoD2zLqDmNfVTsz7Od+QX
2hMDnF2lVtynv0Miin1AK1MhvchYxyhR2LQTMYnQ3FQUoKh1bWfdh4qG3qXDS10FNz0gKEApooQh
VUMB0KhD6IPvJRKZ3zGeMKl1m2mfMgU4LtQ4COesSiZ0M5D6jJ/Co8g1WJuObMerQWjR2Zq3eGlX
zUR2HhtFyby9J40Zlq9qG21GhHfJeOqF3f1cndXRYUxAIurCCIiWFNys0PWqKm8yBKZCYDxZjG6t
Uqg6yI4hKJfKqJ+7rHSkMH2squzTNGO3xVq0xOkF6Cb6PvECMm+h9oxHCY754sjc0VX+DRYcQ9xl
7dOkd8D7HpWx3hhU+Io8Wn064/MrVH/UPooE5n9hK9UI/fQdyp/bZdcpCbdS+zARR89gaonWfA3i
0Evil0V9FNVqpTAEaAC2ZY03A1zLWvWET4Ffs8BJdGEmkHfvs0nEpEviXaOeDbF3ZDmjoXmgNIFG
wsB0OTv+ozds8C8qFgB2R4Pd8D9u2HiK/veG/eev/33DRtbjOdMpwmMr/EPQk/W7zQgV7b9Rfv8u
6N0Jf3/8Ezb432+dd+4M2zTtWQgrJo6qv3Pr5FXcXUi/kmcQM//np0bO/HWv5l/NuqgBrV1Q2xmi
ojFKzWjN6BGCP+lI2RDwymOH9AYDrFzwOp0IwqYBbYodc/aKfbIPvuG0J3yOA09FB7L76ioajKkZ
oXkjqxAfQhmjHbXKNtKZlHoTd50X660+AV/unzHvCqy6PsalqrfbC1p1E65CKkBaPwNGAOh6PYav
KlGCaddhXWnBSFjHpTgZRL0virHKwAh+5j+R8pUSUrLsfivsSo94P+3WuIceRv4mYSsijEZw5OuL
/IjHn7SSSEv3k4fCdC8QiF4J9POUM5WcQ4fhi/HRH2oHuI2tbcQ3PbV3Jp4lOyfecllOrMT0Gq0Y
NfnWmt8WZcnfFDkXBlBvN1UexnNlrNLKITDG438cWBfyejWpd6+gA6Ezw6+JT8iT5Q2k/oobeQy7
jhCeqbrV5HNJTPOYHWLb5kwybSsFWm7CeWON0RkjFrey+pyGFy4cOCpA6L3hWxiowRUZ3m91cVUQ
wjQ2CeKatmuCrVCc5PKcE+zUG9/8mO83cifbyJfwOKfr+BnG6oGoN4EXKiNMEml2+ULzYU4Dgo3W
qKTeeCMbMRBCqlhuKXp3ot24H2X3DpR9oKL9Mj+mr1C3Z1hy5Lbhj1/jU73T3HFrXTFhMqipEUAN
LL02U6ag98vKM48s09XKwuhq5zsSfmRgeaNQKojO6T+B5muv0uyTH1r2zCHfTSB5sBNEftZX7Tr/
DBrQomsYHsbLdOY0ofC9U68bbz25olbFtP3SOzvMcuTi6koAd34ZBtY+W+qI+NwzRW/w9ZtT/8DK
mD3296Qy0W3P4jZFrI6aL4zLFd93X5OK2aTPzWf2Gn7wji1Xfl0cwbxxp7YvzVtyaPwK7hJoXD6p
nyA4NBXOwjNXaTK2LiF5nBeX4H05B09d78zbeHQjyY3x0J3SIzW2RP0WolfKRpYchmgltPXX2qs2
4yFrVrkXvcILINVY7KqCLcVF4JyLXQEgAgGGzIXyGFNN60F6xYdWAlowHHTHwfDAtmsqw7BLvrj3
2bbkcewMF5feZAJKDHRTcBPonPz+RydYCf5X+q65xaosKGr0VbKFL5Ji0yvepgepwEcnuqa5X1QC
UiKUSUa1J6W+qPJlhISgwdxUvapfpfNJxlmciVf1aaSEhJhqFfG+2zxpefW+YDP4CN+CzTgcBGUj
4B0mMwUw4pQWMBtW2kPw2BteOaxht3c0zq3Vs+W1CX5qsoKuGe+ARGzF7SscwcwZNdHp8Wo37N+Y
/TYkU0FW9OUu077aZwA8o1XRYXdoPtKDesso8yTRO0ByvIXzKv9edtpufmvY7LfJef5p9gttBRYY
09LNA2YQQLTq4bwEB+WT7zz+0KuO2zlN7XolrRtaK+h5rpMv/srfhFzCSrTlNwQ5uMsea4qFLuNB
PADZGFXDi3Bpvgn6JtvLqz5yzNlB5yuEbRe5lORltbxZZqKGODQXVzZ9YWCCnDrYuIUf49ylOyrX
ionT28qwDnIeu91Xc4vKy/w25muM9iFvI2OMNUNM/QZfKaNkW7ETEt2M9l3lPHD9wGjoyERQp/wU
sGIMXNgxWJZI3AOMa+Bf+2aTnd/ekg0TjS3a1JaBiq2vRIeThN0eifmuh/14R160x3ziXUOr4SAa
M3ig2JqmwNy5Q5IXu3vkFpZP3lLRbHhsrotwo1PCSk93D2us7FrVnnn6lr38xLDiK1dv8UOayw7f
Bg3Us7ScguUjU+1C/pxLbz5oqdMQ0yB9vcfzs1Whwi+V5AlGDmIzcjJ5g91e3oeFM8Ze/4UaQXSO
yQKEv3Tc4lXoCfb205obJVPc8DSAw9dmgGY2I/zl8X7Ze0H8KJ7veOTlQEWCsBf1jxlTOp8tL6od
Dz6L4tCgaIoOxdrK3uy2bbuuifdx0svo4LOLH+YX8+T3qd9to3zF2Aq897KKHcNJPkY0xOU5TPx5
cevelg7Ls75T14Un/Jgv6qv+GR2rlyyiwPilGN+r8V3GnNYSmCgJsc8rhaG6PtqhV/iVr/nhLrK4
SoFv4850Fka/a1dDi+VldMR2TxC5v4eosbOOzhS6Y7wZIg6PJnvQcbaei9jHWgJqIMw3gBYviHqq
dh4puSrTVVWtpMU2jiqB9ZVW+6F5MhSOiWs1zn3peXzE++diYxK/ITPct3634trhDuf5zXyXsxVT
f/152Wu+ieYYcIAAHbexGEcL0DyWS5Y4vT+/Ns+q9RSfSa9h52lCX3lfJhfUK2AVCkY669izimLX
g7OKv4r6Nyoe3OqnD12BTCkypbmRIElEnkxvy0P62FVfHXtMwAk8trW3l4rpnayqL/Va7DZDtmHJ
Kie/XHYN8YAbU/Iy3HE7yIdVRc8FwgPIkKhcgWFIyNuJX0h4za1+42HPaQ7pcNfSkEF/mPKQkZll
KjdCEZfehukiZGvCOv18TR+N8cFsXYHs9hEikFCgqIEzMzASkP9hY+CHmD2xWRvtnjEhNpe53XJ5
VNfJ9h6qBIIwvLUt7GMnW/dfHMc29WO0ln0uvETpJCoPTH5wnGSAU4L19HCvvT3zOSDYw7evnme/
3lg/Vu5ScsEHoadR1waJptE+KYGAMYkveJ+MLA9ccgtqTzENI5HvmtVwULzal9fzRqLbW9nHG+1i
EZACI29bK+XCiFR74L4ld9w1GCjSGeqCLDOvgNqclOTivt8zEbYurWu9k0oKvh70s8Ca9F32p+kD
1aSRHHW0AaRrs5sLX/QxiH5x1IjNQyqZ3sClv6Hpww0gNK6sQujQS8eZ7PpbTJDUrMofIpyMbaXc
tFtHPt6Onq32AZuoMrpkDjv9NZMvy3tTr1qZ44Rjut28cGZpguO9G9Sr3m8RTyL+PI4S71l+5YGC
A6YcwTaMiRtgsJtXTBNwSZkC9FC6UslzHoxj6nxikuczn+w4/yTJVqVj4iYFT/fY/kZUzh+QlErT
bfIdFcgqI2pvkDemtg+Mk/AdrBsNofWHBykKvKx777DQdK74xd8WwxcLX30k88NQpgzWM3irTnpc
yY8FRBQ+IhTHx1SvA8+HNvPZkSbdU8x8/59Vutnn+3KzmA7R6j34xqA+RgxzRFqB+iujjxAFqT0a
mK3eIUD0lc1TPX8RdUbu5nO5rAyQxEeoGidQvkLoq19je8KCooB8O7SvHEIDCu6eGaC0M9K4JyWb
+BHiRkK4F1iSJa26Z4We0x8N2gUSFK9CcsoNv+HqHWXEwLUVk1gNttRx7MWTdhzW05q4vdc+lYfu
JT7IX8qhhp6yFjl0/RTPNKBoPNuuNbr7WvMQWHR78Irn4MospsByRWbJ7z9laliJ85e7mAx3LWxn
c3NjJi1/ZjrlSF7xHc2r/kPeD0fOqDC6EI5ih/Q1RJncw32cLj7gHD14LxZvURpfjEjw+dJhho9p
II5wDXH60/0/PD3QlOPa7eEgc0d4Gr7VD0V3yNYFu2Q3ntJXeIZflDksdkYOEHdV7FPHY03bfnng
nNXr23jwQx09jCnHFuc97rbXexpd4bdCklwy72dWvHOom8m8LZhcEYArLnexfd0DzMYc64zwAP37
67RLwm+4l515MzxgW2bhKsnhMXjgqlKumEhZ7XPSOOSblHeNH9rNcBR9YXfrhx8RWUpq/sG5WdRp
8j+UMtMByBT0/3/PZxL773mkv/j6P+75sk6x339Pin+964OWxbev0i6AAq9h6v/DvIMNXwLkSQjt
Dpn9012fqhQDFrN+7wn8W1ROZuh/6d754yc37lrA5/tDXIT37ur/S+XkEFnxIOPn8LjOslRMNqV5
oFpZxX/GdKv2IGEDiQuP6TTDRG9Y8BpMb7g26h0XtBRvxLQq+hU3HO4ZZQ5bDxTM+KNH1JexQToc
/Pm/Kgaqz9Ir6UclbR15a50omUc+MGxFnGzubsEBd+Cqc+//rb0BVoq4EtbR3nxqPmnCztKVrJKw
jW3hTOUYBJawkWks5chky+aNWyqPkcEQzpauTAIw3MQvsND6p/EJeOW2f9DfofBhLSp2yUt/A4Gz
Dr+DyhY8DtkcSLFtAsO/5Bi3KSWyy8NjclrW0prJ5q67zkfFLeXNsJGdac8VhZMTj6KrTo6gbaRP
NXJcfLwgp8VtxFz6wm1g8mcH86/CfF5JV0OSsE1p/iC5hQy24VpziGgZMy4h15SZRRcLIrdN0vEM
G6ZJca1rGU48wO+5dJFjJmc+Q7w0goDvNcEaGv/mC5/8EXFAIyJg81c/f9TNTn0wwIYx0zDpFWEF
6iN/uo3atm12YmzZ4kOovsnb+5Fl9d3s9I3gBS4l4S6sYJiINV1aWFodAGKOYEv+DHJFX+GbXpFC
AgjTcwmHjO0Ie+sxOhBlhYczro1b8pRg5nZ409N3BQyQ5UP0cMcXBsQM3L94e3YS0QjbxXkgv/UZ
o1lH+xi/xycgJSQRktrVYiy19nC6/wf9B7GTapsDQtKxEH20gnvigB7Hufvg5o9zhyGA1oK9CYjs
5gyTGS546Kzn/jh8xPOq/CYxmutkUWBL2uE2lOnaHg5UbOOqAmHJNxFO/KpjG3l8lR7vZJ5on3DJ
9sTL8KpuZe8ANnl6BoKlwqQ1PqvH/mE+zIcaoiHu1qJaY0ENbslpeAlunJqyq1afOty60LS6r/Yh
XsteuIPC42LFjtYzUwUtJFTNEdsdgQXB2pIUJ81sQ6IQwLboEszPpvHSjJwT2dlLG52bVr1ZBDN2
nL84OYi9LTKCx8LBp23dXsSn/lBuP1DKUhzCuNmc2uFosJ/NJ/bBYD6OJPWqlYE2fdgOwAOBol2E
J45s5hcm2uwKDsU67iuDXXvNXloeM2blIiYCb/zMk/34Or4ymRoV52VOkOrYjbHY2rEPtY31YJjf
FDA67Kf1Z1Vi43KpQTNfMNuNnMqSDxm/whnE3a3+1A6geWmCL04hljg3F78j6xxrTnA31NkK9Dy8
qDXcRinl3PAdbaun8MrxYifcqXnttRdcQyeA53BxkH44kItU2ovhgxq605bfVstdukil1SLsmYK8
drDgPI7mOvHuZ/WGCSz7uBN1jTfsZxHyJc3Ay8YgtEvGrqIqmK5BBYyo9DN5c+a3Jd06W35yzpKt
m5mO9cb9zZYMxBP+9bUF6y8kgozhz7Z4HkDoPRPkA85Wu8qwpbrBE/t1e4PvU6B2Rk7/mQlueml1
AIucInOwN90Ch+O+QKWu9LK8xFyCDXL5jhK4g37glsPc7i5WocdQDiI5rFIsTNwRUy9P7Y6cCuee
0B+o5VS3ZNaX+CkkYAWiDbf8Dudhodg95UsMIfUTTYUedXp2cDbfp6uxRvI/MRVI5w2FaR29p5tw
Jz53m2YzPxeP43OwKm1+i/vgoG+XS9ig2PGzlIAUZ8Y1KeeNgosrF7iRLiYChhxec1IbZWn5vJ3w
DwV3ot/B8kPZWUCAojGV6xyGB99EANFMqbaX+/kJLZSqCdWW9Y4m2MXGFFHQT2mwOpUjHBG/js4L
PDWOtaaEc+dQDwDOZTgNK1hnh57RZ7PVciZkgEQCm7bwAR2PfYA3E2VCwXOJ1eIxCg8wzcWbuvlW
DJtPfn7BT4Otskmdx/BgvXPuLdapYwW7VLka5IcIy39Zbx1sVgSzXSY4OhPRBFuPalu8ydIF5NQq
PpuRh+tUv0PDeGtFJ/fCC6NQisnBZ/GCGVh+WfVuuS/swVrhzE2cnfSnLX6CZByeZ16LQW5nOTXV
MdlN0nrK1oa8jWAWR3hMaicQDmb8XvA5JzbaJUCyAvBxFuPVDVKPuIeXe2NyGrWfXS1hmk/Qh6+5
/IJRtpudvt2S2a0SPrQbpVrlUMRgftE5q1acEVsP+IoYvJeyCx4NFlH2AGcyZ0NHhRgGlwvMfM4U
wBgOS0bbcwNk+rdbHkooEOwwe25Cnnr+rpQ1SGID6TbIXzTxat47xMAK/Cj3+kQ/ik6DfGoJ86DF
IA09Tu+y+CIWIpWcZO6Fj7seMXrNxs32ySZxklXgiavR42ZiC49EDR390vnc4PWH5MBHkNpB67FZ
XcStfDHcAN48qKAN4qhyLnfFvvPbO2l+tL9A+631J8wDxCPIe/QAykRDRnKC9Zy4Y+SXuwhyz4Q3
nrFnIiHPHMo1JtunbM8VjKlBeCh4pnnNC0od5GCW7hrLmkO9JQ7hxiZrTUN7+sImwWvfK1cQD367
Fd8CFEBYUANd7RQ+xJ6Gv0hBNNTaZwsMWWM5sGGX/JlOTku64iekyRtJ0l2QmubZRaY1W8YrzkQY
m8jSuBcfxGN3Iy8o7DQKND3yQ0Lrim/FZ/V5B079THzceC774hn1N1b97FV+S5TPgdgwjw/XBeD8
rA20w0WCTWNrzzVQ23JWUh75fcmLvXzlPDj8qQdgWZSiJYcaDKW8rqtr3H8xhUfWa4D2ICUZfmE8
IxDznXgzImEjoNpe+Db/6FEhZYQmJmKZPO5v/Sj/wabKqI6p2p+uEH/++n+7QsgGlwXVUO+lLHeb
/x8DQwWLKikADd/pb//kjzsETQMikAMZp5Gk34d8v88LNapcuECI2u+9F38jMoy56H9PC/944dBD
7jeMf7tBzLhSNCGepXUuj+w+ar0rWMBkxWq8acgUtGxxW5X3VtNwJDSvykBUZlgbbSqdagprhTo/
5JS66sl6UJYHPfClwmSryWSvM/aY2nnUsmtHXr0YcCMSa7fqo1YCSxHKk1kpkE1pSqbAs5qzbV4F
tslGoJCh03Ke0/F1ApNWNe0xHETY/hWKHZKTPI+uFIBY1UEBW6zUgSH4JaGCsR4fMwFpC3qQr/fN
lsTTYVnMVcXZqxOKz47CMUWEKwr0IzM4XWstHV/RXp/KbWAA9NSpW4wh3QdklY0gG9kxzYfayj7r
eII4qaGIC7QUTPfSpM6R74H8rH0U6uQ248zj1QMxNLu37L41NKF8M/g9LXMKsGUmmd8vnmGEHBVI
GU6am4Q/i4EqqEabvIIrVpAumMd1DrQ968yHNE5dVRPAZ6IApbQ1iZPfcfZP5mIzcIDWK+PYKda2
rjEwynGfEz0zO3yG0uzgwnzE0XKRa4TKonldRCXbKlGdugWRhrncCma4gXVk8Cfu8SjnaXPWtZIC
kOAopsQZsjna8aMTZPP+2cuChLRgGHh88bFjTv+Py4L4F8vCn77+j2UBhollarC1/peLQEEZMDD9
YVL/UywIj4KGPxBXu3xfTf59VUADke5tTaIksor9LWWBdqe/WBb+eOEWpoRfloVISXVF7mJpHY3h
Z59eVSOmkN28g/65hzFH0mm2YGpBGdKbFIP3/TE6nSsQyXDcdezXT0MFkFuYXBXGB9FwptCFglPd
FHx++HPSC6dFp+cmGNZKJdppw0wtNJ5UUUVblLZSAKeRqe0dT3zPrZVLsM2Wju20E3R8eSgJalUe
LB1ZXJaYJnP5bQxYzBzNzSS8zjzoDM+NT3rLPV34WbSBDjPrve4ZYsRL70laTK6/p8RMv8ylgQew
25XaQp+wvlmy4dIG+xo/VyouL+McPvwXd2e23LiVbNEvggPz8EqCBCkO4iRS1AtCI+Z5xtffhbqt
66pyh2/41WG7O6JUVJAUlSdP5t5rxxJad7Ha+OMAHmw4uUDIm3inSQqbq8h/GJFwd8am0z3b8J50
P3iGj3KUDGOnDTH0BAHP8SBma03tbanBMx8hjootEw+JnB40E5yUvmywPylt9qCq0BHIa2AgW3kh
GHb1UQTmG3q8H1ZuZ8pzbFmrlpysMiyoFuh9x+rFqLqHsmJJ0NTVrIzYykKxYDdYLgQo1RqxLXrL
TsY4hZ1qk185l2R5l47cCDVyGjG4CMNazcEmyqum0lcBE82m9pzayA9ZXW0Fri+eL67Mvtjo6hMK
YnQHx9KUHkqk9wEKhhy3pxlO60qqcyJftKG9ZaGwZnhGSJd0EC38zsrK6FhEezY5hHZenX0k/kXW
7GP4W1LM1UORO3o6pqZYwOeV8SmWPbucvW8wxrAyIITmLA7PGReA0JfmYovbF/tBonZrIR1WccRQ
ilNFgZmoyiu1EA788Wnyu3ZKscGcfR7wSTXGNusEaaH1tKWx03ByFSaqk3jmcp6VnGsldTsvEKTl
iLpnrUZLNmaM2ArOw246GInaKxcJZ2Ue55vGr+Q5DmSFcPPY8SPuVKnOJRZ5YM1vjM+zjZriUTXG
c87yaIRjbZiD0wXDolB7Z0poT2lrtfgtDonP1l/9sN2LYK1jL1gV7QiJkx9jWjpxrn4qMlZlo7hY
erb0ImDVnqidfZJBhh48EBNwj3uR76FKrFjnsSdHQLfmdF+gQ8KvDWC3jg7kzYJ/WxZVeS1Kshwl
HkIzqj67vrkNQmxYyOZCMNhmv5PzS2zwimQ0GMhU2Vu4TP1cRWIN+Wn67NMr5fwvPiRgNkJBpGIz
B4ZA9f/IzKj2v/WOf338fw4JfExMtCUOnqlPpJBRpv/TOxrWHyJfwlaFqeo/FtHv5hFsI75SOkQZ
7MzvzaNGYiz2Jr7hlDT1j7CNijwdA79ozaanbhFXxSyc5ziBvn7uHjPZdTU3b5qVADFEs5nImA9W
hYRYHBvdkT1jBWflMfD9S9Lxuz0mLDDaXn5VehO/kjAvR8gDEtPbqVz1EApi8ZabbIuKBBM7dWUQ
xXVRZG91VL3pGNOturo0erHizbK1pnjyBxWzO0MlSdm4KNFH6dYGTDCjdWAwQFXd9IFfPHtINbDo
udMpk9AqOKVReMck9aobk70vRWTjF1tFbfYQbtaJRofm+WymsqNVAmcF995V1rMpR0DkRjh0ZMhM
sx2zfO9U1E2ueCibDlglyPbsFrFZNttyngqboYKQMmR4sZ4sK3IC3ziNfe/U/lXPDyPaTIGM5iQZ
zz0LHOiuMmk1TYNNyVt7rQ93KiCnjWCaHvBryRnRUEtKq162WvuRRdmi7Z5HbPCC1Dnk2i1C31pi
8JmpnrLKK+Ni0VMif71qen0IScIZmDylSqA8qEpzKArwYh5rKa19KpDBtfloa5wMMTmw1KmVIXi2
K7wELN0T9lng/BDPJ0+uSNB1PPFPVFtQWLDWjsVYyMeg1JK61CEWG4uzrO9dcJZKAJjr6EWA31Vz
FrUEWFCbxw4zS1tiVG0faxn8zdCstIggR8aPMrDolGxXHEazQkMzLV4SJHeY5E+5KzEgqxYVWlx9
KGZydVcFcxE2NLh+wHeAl43JLO856Rm5NCyoC3Cdo90m8SaRPuJRtnU00jWJUjETJlqHMuHEagpn
5MWEwh4zkjYyVx1PigEi3DuHUbDr2UNYrrHQcn+OD2pB4Cl6nYbcj72R3ApSgHuAMnrJDITEAC9g
cykffHRxNRM+n+bdR9MQaCt5OOHCmSvFRD5bWz0CSkSUbhKTSQRLgqAXPQBbLQ6LOJcOgUeQyagx
5CLMFtW/3IjMfeUHTwpuGZ+oWj3KvkYQ75RqJG1ZjEFloyWLIGv7iH7kzlCJqCistZAFkNFzXrDS
g2ZEptOnaABHwhdUy04r0YbC8SpxtRBlAcX0sRlYOGYFFrFoJTFL5C5glvVrZo7HvoBJr9HFRd6q
EjrcS+06F1OPLWTOllgWiUzG+FuybY4MpiVWf47iBq7v2IizPPYem5CsN9NcdkG/NzBEz4xWdOBl
zLMKvSHp75hzyRlxr03VHP2JfZeDRe9iRhr9gGgKD0HtIzdNkJAkktKuglGYq5WwThsFT289b13g
xKbmY+hQpG0wQOEWSVKKunsGwJEWLMTqq2x7TG6df2lCLFWVsZa1DpYx+WMNmlZkEFVOo1l4L6FA
Q9hUjhLw0XRDbxMgFfXE2naR88VyZXs4KjyaCsfQ1GdE+HH6756hABHmkDIkkHbsYf/+siRqTEJ+
m6H8/vg/L0sT3JFEzR+O3V/3sFzODIOr1Pdw5fsUhKHADQvumvQdq/5/IxQk19h1Oa71b7vVP5ih
KPpfTkHE2z+98B9f/2mG0gVC0feqrqw0KblaODcGEz5Kc09DaCyisMAeaadolHwc7UYc4zhduE12
U02m6BXFGKlBwQRSak5yp9MJAyJJcD7z0QyI8R4OXNQcegH0bNaz5ibvEgbJTGJamLSJM0oKo+AX
OctRD2ZOJyuV3aOECWpAVV34ImT4BoVG3tcjGKlY6daQpAhorPrkaAQk/lXGXLCSVYvOo6aXxYcB
tXdehSsvjbRFHJK+k+AhwmVkqtxKmnawTTLikagN77IUH6Sou2HBxgvjPksFc/46dIlnH+ZJnmwa
fViWvcK5ONqeKDl0JoDvMVHC4y8ulcYYRXgNlS9J2xag1vPWReB3NPonaXgvO7jN/N2SjHBmNbNW
UvYDqhi12A0N9ERPOodiase5sDRT9dkP4quZNj3Kp3TRDzWOI8Qjepdec3riYcxXrTTYnnczSoah
AM7GcMvHahbrsGJIVGJVA1mB7BbckXyRwX35mJADokfl3MqMjYcio8K0zXGUmZXTmWUG/AEhtTJs
NRU1FVaeSGy3Ladi33erxkvsTkDSKDcbTxcWXpTvlEw8pW6/q3RlL3CYV2KI6nQ8C6Xw6lqEaVYR
Q3154auJ7VrRqupgYuKvfolT/RCQFBhX43VEfi6QIRIldBjIxqHxrJqyg4/HkEsx67dAkQ8ZQBrM
Cth6yDhvkPuM1VkNI/iUiCMTp8etJyIA6EyWfuND2lLI24j3OuRibSkPFhcjP28dXrswRjtXYR8R
EWREb1UFZWDHQr4ZkcwWCvslFkLZWC+0dOxmWgH7OBCm0L5lV1/CJlhKHEW+Gy0yTwUMJiH+vQ4g
mVKc551CCsdExcxRzrvW1YSUlsYT15K5tJldaUIWHcFNkRF+JeWTm1rO2HcI6DOHKd+8K9PPPijU
ebkBnDPyGF/n84P9yiMVt7OgK6VQ/t5cEg1qRVjTrM69sHqrWQwGOVhtTm1REQ4qtL4qMdcB64kw
wzhQmbcGWUJEpGTIXiSrzlEDbKtnxDb68a70Ed8q7L3GkU08V4NV1cZnK0JEWqfvGgK8pBNPZdbh
cMZl5uXJW91Fb6Fby7alBvsQ7HBsBGjUlLlqTduuVIO57K96AaW55O/hWz5kkpeT6BHv5KE8FVhy
A3aSYso262oVKpHw2SoS9QPUDsxO+Yi81e9JKeiydQQlzuvfZQFodxGy5hSZ47oTQ7VxXLHYw8qd
4RyWyFEVUvpYBSU9Bchj5oPDEqaXp540QCnLPPKWYtMh7EUkBsh60PRnKxc2iTpl+oyAL1jS9mW1
VZMUqdVdxEYuE4CXJtdRSq+ZWgKQJKkVHUkriXeNT7is1C9yX5/pH8917L2YGllqCska49FguwS8
PH9gaDALYSzWvMyELj4Pqn08BBtXSxfh6B/csBRmptF+uG6xk4mddUvjU3AjkNzeopBJWx5K2i9m
xSrHtK/MOhmuCpq8sPMO0AA2/967qsWRqOowdmQNCAaeqL8/owns/vWM/i+P//OuyskvM86cxo//
O7f8vquaf3B75YTGxixPX4Pu/31KT9sMjSeE5/k7feDPRQfJAtiYYVqK0hQ//0+MUYxQf7ur/vbU
lWnk+dMp7df4/kG3kQ1m5ul2bPPnTIWO0+gKcyBfO4WSfogkY6ua4TURIPP42J4SsUa/zlbdfDWS
qkQYXzIar3Jn6LPnFJ1h6uorX1apt49pB7d4QObdJJsiSFdNVO11FpdtwK9f085lPzmb0NC85K0p
wZlHxN2WX56Yg88nEQYVf4yQqQI1JwqEpMISVaQIxI01dwHquWDeA1hKPUoCv2WjP3YEng76m2j6
Wz8FGZE8KZIHXI5DT/nIM8uJUMzBAGS16HVRse5Vcbr9RC+m7J+Ctt1F5JSJXoHxFHPrmCNhuitj
vVLo8s3kFpF+Rw7BluEVm4f8Q8eWXNc5DhDMR4rVOZ3BcscH4KpJYN1C+pCxZMDEmTXvpCOO2c+w
zfJ5JVsLrebylKW0ANwK1Gq6+FoPI2YAvazXeoaqXRc4cQD6O5Va2RHhRlpQniX1sR56epX6Naha
WxvJEBUFFGZevg4DVDSdPjjSYC17T1yJ1llAuWTIlZO3zQ5RHJokNZZnQ5yfQHY++myO4dhm7Jxk
/YyiiLGpbydGvo2whc+MGOGadgegzeCrfDaN6NMH6nDSdKJKQoaFqSm9Wh1Zr+Qmp5n83I75IulP
Oe3EKOEIKDcZomVL+oKt4lkE7vSZY/ikMFZIcmTI1zXlbDhEWvFR5ptIHpexkPBDwhgnE/+raPKm
Totrw5RRl9+YM80T761xTzn+rljLFp0qz3NWz0BNF1mkHOQMPqXJ7Q/uqa0PyOlLQ6QeA8rkrJ7x
kifzFRxQeYjXZsL9SQpbdll42gcfn8JIW5T48ludcGCistArc6bF7jFXAeiq8YNhXsSa3ATagDLy
F1r1afAq2lpd9y6cyGx8iuB+cIucVaO+GpKYvD/lUVKkteWhCUgwXojWBZMwAE07bwFwJABNok3I
scRsyrbkyVZOOJWGpA5GYtnw+UvFz16LMJ2ECH4i8qZ9gAJOn00Of+8ASNAudBz0QWNtRARnodg/
lYVkA6OZGfIq6XEOlkOwd9VxPZbNp5YD/uMYztPkEIsZen3AIpjkFwJpEGOjzILUOsmeRIC4+1jx
UccwD2a4yS95WR8FnaG3VvepDY+EqL9KY3I+DA+CoqXzpnAPSe5jakjPIHk3eSmpdN4c2lojEBOe
Yz1PTXfVCjHgEMS7VnAo2zSyczVj9kFfpsdMOerAO5lFvxdRM2nVS6CoizgBqxA/uxlwPhGkDaSA
PlGcrBdDR8dMMR15molEf5Qc6GN+TsiJSj6ukmH1gGoD3HgR6b1da/DMMGEUjI+6obyGueCkcXSv
Rd4RJSGVvGLCXEpLKwxPkZCSwyfiHMiUbqllQEm7aubq+VMiFy+JIa6DqFyU2MFDQTmQZLIVfXHm
DW8mOFIhoir65CjTVkdIMTPUnQnA+qSNgarn2s1AHTSJI1KNSOVO/wjS6L0FwdC4xJH1JeLObgQ7
WfZLhZFJHunbKoUqNrAjVnGOFysfnIxJvlfWOq4kb4KYiYJfRqfCkNaa1BUzyYKdKlnBpxG2TByq
AoUek+poZH6RGukuDnYgZEoCQkAieZK7MVxlHVk6TSNEMha/1mWYUDuRotVLPa2fTc1baVZ2Stxx
E5MK6PV73dp0tTD/97YPpqrQNsAqZq4sa5zJf9s+gGDnL/x6xf/L47+v+MofNA8qUgidmTYdKBrt
b5mEwhScTkRVYSLqPxqBn9oHlUYGHrulmD/82D9vRKGO6QajaSqnplj/qH0w/otQ4ten/hvNq2xj
sJBhGayfRdzA4S0l8JhzKwYbCKyPo0ajwnU6IilVkw694S/9DFrpaF2NlbXpUR+nB/0hX2MgvI7P
ybUeD5hLMWa+c5YdevLtEV0hTt0kR0i7XFHWJNEUT1giCDGfBZ/BE4mfJ2lfvMvnfOEni+zZ3OoX
dHLcQcS7cvoUD9LJ3JJeOZM/PCdw4jeYAKfgKdmZ92TnLbIdmoSAG3xBumK38995Wpf2Ik8plWhw
E6xiSCtPyak+EPH6YN2kVeWEj9lTD5ScziQhShgfSPWCb4pJ4Y0wmR9OD/lRf/RfraNWb/0TZwoL
ur37KD4LO/ds7NyVfJZe9K38iBL60doZR/ldJ2CPTd+xXJDm9mgxfSRcVb7nbyTAf3rycuKeY5m9
ebxm8RC+oQS9hDcZR8QNxFV5s07mgeWv/GRxn5OX4Cfg0h+UU/imXvBkVe/q2Xoxz8Oz/J5eRzRz
MkaqHfqxPJ7lXzq6tAIt5nXIL+HV2ImP42m4MyVRh2cVN+VbupH2ENuv4bUcYBiz8yO2bg4x+ZLv
q4v0Or5mh/jUXs135Lg7ayc/1g/hV8yj8s1n4Mh39wNOxL02l+I9vZnb7jDy0vmUKOj+ZvpZOgb8
mfCacdpAbj4pO/2Mt+cRSA3KXOsoPptn9VF5MbfyWtsbexcONlGrT7zdaxI2xbOb7UjDmolrPKl3
Yu0O6iH4BLuVPCE69x/Dc/HJNCNHj40o8m14Em7N0by2F/Rvuow9YGkQOEJg88EwVx1ZePfmVBy1
m3QDbu4dp08ae1qudkyO3TvnkrIhAnTXOcEGzzbiU7Tbz+hP5AEFHQ7mHtxLMTfex211IllyEy2i
RbWblNX9Tb8Hn/JdnP7JZ03gCNcSzjMycoIzva1k3QU+muoFagfrbGW4ueYmjLd+9AQeZCkT5vyG
RXjstoP3UNB8XEbSqODM+8W51+CitSyphZlb36GWjxlYeukzIFQjQ5GnpuTa03IZKo2lKpFjAsZT
+AhbHJVEvr9nFfpl5vRaSH/MJdGXYpJ1WSVxKZBLdlI4iqSgoyndSpiUUhA14SYla0A9jxZbCaeq
H+kErXCXdBg7iXTu7IjAZPHgBq+NT2LezMTdn1x6f92+JDI/Rhyc64z5uVfejfRspefEevNY6Er3
jOGE/y40nx3POmR3kb763n1ApQwbOVhW/EJaW0vfSZBE3EvnnSW4DP1DaByV7l0SngvjquDrShFq
Ge0LHrOgZh9sfYo5egq+8YD0fmQRpa/4+HXw8Lkdx+yXKxUpF9ExEcA3Y8QFn82s+EvgZ55h1EMw
PrGEdFJijNCddR3TFDRJnoaII7TmEd2PZtRLWfzUpYOKi1kRXjLSdgOBdGGm8+lwNMoGINC7AYjJ
XDVUGrWZEl7OKoO9NMPQwS9X75how/hLxVNRPpI1qy57ZK/DO/bnDvSxoDlEWMCxz/ipdESnYDg1
XvIvoQ2xGsCCMKNdERHR5LZzyDxrycDNN7WOvAe+sEpDp9VwIAKAxZXYvkfmHF+5+FJFxWxQmemj
VFsZ1iOtI1+qxAxczMxr92m3xmDvFmR4j3yw5nTZkbYKo03ic5nAu0K+rX4M3Y+A1VDdTNyKNj/m
P2gDTXZQymfwdynkiajcVO7CozTqvJuyjLv+hWaQ7+/nJ6G/8LQqEh965hNnr3kdawQ00ldABhdw
Kv6syK4qhHUorD27eweMvpnELN3v9G922lzG2rale9M6qGHF1cpfFEwimz2BFKGxULLdkB6iZNET
o2UO6ap9N5P1FH2cIfrFaQPnw8eUD6V72Kr1l8QbZ8ndzOK3fBLtSq+rTtsJ6bx4494h5M9uXs+s
9CIkJ4LARAEa2LyqV6n3XCbn5COxh1VuQ+3G3nKMgycj2HJtRtOq7krc0+g+3E/46IPBNWNhhseU
rnVLSE6R2SZamH3fz9vw1slXwTokFxK9sXjnJ+/A3BfQVzlfkE1nhg/9eGB2XV17mE04I0eaari0
IP0Wvm6fB+PBXXw0PdhcSmf/LunrXlh3BhLbjZqu4/7fvaXRZeodcgV2KpLMGORvJG3ID9jp/9rC
mb8//ruFE/8wLI39DyMe9K5I5v5s4URYrUwqDIjWKk3kr6xrBUAs0x/xhyJhkqJ9T4BY4ZiigbKA
p2ma6N7+yQQI/utvE6CpT/zppf9o8X6aAEluqoSJWWkrQym3dYIHSvJ2ihBPe7ziIUFtpWBjUVQ2
Ncwt0CIsugZzWOXWnKp6tuvbfNdWTOQbkMZeK3z1lr9VBtIvPCMmhNFalT5AN9l/cDN1pcdDP9ej
6IjAQ5wNk0RbUDGGouuXvTGxkRpsptBDXSeDWErAbOXDS5rDgwyKg9YlTs0EVq78d7nC5onhrA7k
XcTUIof8PK2Ryj6+uq4O6gGigw+jDNm/Xl2o/E4nnhUt3tQhpq0AmKXkZsdkGpBKeLBVOpZRWIR5
NE/TcjHqMlyRcaGnreNL7HGnpZGs76qc86K6hBHZ3xR7lrOAqVPxEYr2rukUhQl0b845MW1TKLnB
R8nacPVtpOo30gwWZkQwWAGKrSt2ma85ifDGE3QSIsx60gpagA29oC4L7anJEWd1TI6412sUmky5
wbpiwh3DqCi0lT6tEvg5tASHaUH6PnjFXoGVKuDeS+X67AcCJmEyLsfce1YqZuAu3iwX0IvX7sLQ
28VI1iytfiV45g100zJUol0fWx8RyeSWcW3yifeBLr6s73qPG6Angz4i+AA2dNqmtsQswcph3MX+
8zDi9sPRo/tEYMoMSChJqmGwZT6OJmt1rJe1xKkXybYH7K7gW0XC3iRiZSKUk3JRGIs0Qv1ldXOj
VGxpsn2FymoIjL3R78ogX2ZtuKk8InjzY1hVTGTMZawOTmQd+1haFOzjLNff5LgN4qw6CaVB0kr9
mJvZQxxoFyHDb5Zpy6SS1p3Le2JKl1ytrv/qOyvXSVbHaGex60715e8KHnGFvxc85ffHfxc8BZY0
hmPpm7/JyPnPOytSVVQtfw6vf76zGlBEMQ6bP1RdPOq74GnAPknj/Y+6dyqT/2AxzRD9LwXvl6f+
uz04EvDHEN3jrUVdcWRp2CidZHcSuZ5AEcRS2ebRE0DIdd6J/rKbvHttJWH+EbFDEmBhB1w0hFGy
x+xV4IqVwMuUQ0LlOxq3saIRFyRHyU0+/di2eKuWdV2VTtcTOaWJKKC6BHZFzbCq1G9mnbx4mf4p
YATEkbzsDO8I4eWMoHftpxGOliLjXpFG57ayNgMxY5B2rSsD+HkZZ6vYRY5keo/dSMiup7Kmxfqm
diIjmvehUM6mnqxGGtqU3xGQqLYfQgBqyk3BWNLX8y0KPjzHIuIa6C4wxEQCU2VEw8KI+h2sh0Qb
arg3k9uEbFVPUofbseKunAT7AkJFDrNrkoWOXLAad9iZ9BuGAMIFgveQ4TuTkyc/JX4qk+KHbkSJ
H4Z3V4HvEDT3RlP2MCjbmd9n73FsgZls543xFqDLbFNz0fgsydXXPhc+eE7oWKH9YJZrLOLHhpdG
5M2msy163FaKuYiKhHqtzn36tyIb12hPTym4Fy/MABVMWKBY2Op6/KYX7iKKhX2UkL7oewB0KO7K
iG9A3qfYWieKpzkhYYiIR9pd46zVW9YXmvwloMEVpMzh6RwlK18GUDodS2jOLjiKThbYWtfizReL
L1awaKnDT7H/8AMAYGRljS3FMMctXT1q+ePQHaraXE3DwmiwNjIGBakGVo3O7CaVvmNgdIyqZBfo
V6+JmeQS41LF6ZbjmQPbZl4LmJ9XaKEVgHFEzGwDm79EaWBzQORT9hmQC4uUdOnYcU9TuLeEaI5K
adtoixbQP3d/WsdGcgqPslqVhtP77V6Jm3UegdD2huW/tzjCqGcvRq+mADYmhwxJzt8VR8SmvxbH
//L4/xRHQ2fpp7LyIwJOxMY01d3vfSBfMkyFEsj/snyWqIDf+0D1DwSlqHwsnfJILf7J+KT+YdAD
Wj94xj/2i/+gNv63deAvr1z6TbqKerZrdTX0V2LUwot1IrZ3xoDFvkDZsqxRDKjNmyyuc+1T077U
JwkSGGUDOvF6dNHRz4PhNTCfy3M1jz96872qUEcgD4TTJSuLaSbYMD0q9VNeefM+YuIxQcbXPcZA
A0Z7ba199asR9qPwBJRcLw6jYgep9ir1uDMtBGgYRUFFLRDDr8ZNMIduN69sde1eYJTZ6lelz4p9
tp9s6j3PldRqC7973CF8w3Mc7kHMEQGbCkfI45a5HJaoVwA81fPEZle2QYg3rLxl9Qb/zQbXRGjp
PD/SoNj7fkFMFpZuwZnQQd1jtwanAosGTpSNxQK83RrpS7ZIHayVuVOGNHWPXbPnNUr3HphA9eAe
/R2BecwPNOYMUFc08o8c5ls16hOd2cICng2FeNtt+kN1y1YmCEMk5e1T3K4bYcuG0Ott493DycBc
rkWduQohqAOwk9gOLNjn1xgwM3xcs05djyOxBfhH1Y0JDL9nOzQbbtBTInmuN3MOqq38HM8OeD3n
8qN5eceNNdt/TcEKc0G0P8hmOLtzzJnhU3n09Xk+e1icwQ+tQRI4xrkD7Qdm6jjxIq/J7Bo7bGPp
+mbN7Iji0+Y5xM4ww2nsyHa40l6JmVzf9yCw8MphR3AgKC3HxR056OmuP7cLPN/PmDYq3mstH+fF
gKNszA+Jfmohm6X6JEfuV3riA6XDdQKhqSYGUZmbez2V5ikilNBBzHmLWlBfHyiYleCdGIlnv10H
GansocM1l8liSnbMHXS2F2DixU7LZGmagEoJJAo7QoA639/n6Uq+HPRtMAd7iysYw8eM4DpM0bf7
3pyhj5yNi3wfn6DIQ4HEVjGSgcLc++Q+8y41kIH81fR3EIBtu218Ag4UfbSvxWWw1SUTL1taSHMC
2Jai/b//qEvB4Yzma/pSu2rX5D5ckru/8TfxKl6BoFznp3qvLMzlw9MToKRZB6KH0J72X1ymTRUN
BCp7JBIQ6Ekz+PsyrU+d4K+X9r88/ruHlf4gSwoBI/8SivJzmQY9D1xeIxbL+IvFgAqOBxRfq4gX
1rREqud3D8ulne/0405PRID6zzJtZe2vONtfnvokSPlZtpH5ZZhlUm6tYjmzvQZEmx5CCM1W8kh5
A6BuKB2cQWWhDtCkUbq5GQNE0UWQZyEyTIKH3NfWYyKsoxZyCgIqT3xrFNYU2k7yTlFdo4eCTCgq
Z7duF4jqtumQO3Krv+pF9xDU6Ly8oHmtLGoYFtg8R68RjtsmiG5u+mUU8ZZ4xXmH6n8Eh1GNHwJp
QaJVO8FE1OlcW0aFTbCFBnKX/IwgxOoAQChEjXYLRfPSdnt+7Fj8G0eVkseqd58E8mBiBssdAE2v
E5C+G7aatLYVBOtAMJ28CpzUjNGEGOccHRtRE6gL4k3ffBgkb3dTCl4xIkcV13XF4qU2LiNZV2Wc
7gXNRW6qQGoQDaB3Jt00RtHex92nzwSf7yUyzhDpkUpoPnBtOqJr9Oq51vpHEmEXdQMRa1LltTev
qNd50iHt8hw97GZZX9hyJ6CBsQCSMDI2tLUFSquLz/DK7VbuN7nrrbouOCmsw5USzhgtat+7POPm
QQ3iByHsF55wVFglm0hGmrrZFuWto+gLMjA4vGxjpCJ37TdVN95LgwlNmS8yaIhF8NZ3oNUq7cXy
YQynRvxQt/q9MhiO82Q8uVunmrtUUMtFtdOUzfPgaSeJUW7ViD/0qmp171vVyaNg5QkW7nt9XUIR
q3rOsCQK7ZTUwZGRvkdyQRomt1SSH2ru/3KkOZ4RvQyDilP3xUCXL3XNrGO3ICTNIZHjR0sUAAVn
GyZgKwOhrdohgQgLZkb93p8mnJOFzV2OHRZdynhJc5FcU9daZarKPEhCHIyIV+9p0r0HI+x2auI+
uiza66C/1ikvywMl1qRMwityxsHeMhLRc4VmoFuV42uNmVfyrVXeZKc4ENdekVx0DU2FlM0huc+V
nl0jWbiKUByGiXqUkBHUQpVo4+QBfedmFFkwoJ4M+TQyJGJQnBwkdvqixbx2KDdNl5/Q6jtCGD+n
/Bp4rAV0gX6hhqSkMB/p+a/l76dnMfnA1zSr8XAzeloGffT+7+2/p8KOPlQzCAeUyfH4fwq7oeLP
/72w//b478Iu/yExtyBaUNO1X/tvU/5DMVm28zZPeeY/du3f/bf+B4HkiEc0mnAa8ancfhd2pHoc
FDJqetb/Px71Dxpw2fjrcGJ66RZ3BAK3FP7v18Iui6FYDJ0JarsnsigpZ7L06hcyiChWjKUFzlp6
CqP0aELwFluBCpC/9KxGuryaWXqww5tS9MZGGVSnNPOlW5yMcuMNtHzlm6YXy6zuF/gUH7MR9o3K
AhDOAvidYoFlcqeM16hT33BFrSzwZQG7s0AYTiGSIkVwkY4H0J6GI8Pi5dhDFkG2kgJaTMtx3Upx
M0ft6Ixjt3YH8jo6bpURI8VyOFR5/oVF6t2C2mkicEZLt6jRtcq+slFAtGbCtFqCYNmwMdfcx9RT
HkaKoxyh9Et5onWXQw0Mz1pvvYVdugJ3+9Ex1Y14ZnHK0ySKaJe1Gy2/BmT4GPmR64aLxd9aakK7
KxXtxEzDrnA21ZL6bBT61tU5OGGHiGp41F1zLZnjTMcLMCjS0ySnabPXYeSN1Ej/8rxooWO+lZLk
XZA1oFsxU0u1pTzEX3jRuNwYc6nNHU/A0eUhbc+j6DkxxYUw+gs920bsCGOKY1MymNUx14nQzUdp
KxXG0s1TOypkO3IFQhwqLGbWgwjMi2ppV2SypEH6FPQAX4Fid1Ap83lrtMCdb2ZinVMmsFapQh4W
FjkXsKTpAVZlwbaAyjZI4S3JSVrLazuqrB/p7akhkYFUzVWzPcvo3JP/4e48luRG0qz7KmP/elAG
wCEXswmtMyJS5waWitAaDvX0/wFrOCSz27qstlWrrmYFMzKE+yfuPVfT57o0LiooCq9fKDGQOX+y
r64EJHotFgi3woiRf4myEYipp29TYipsl7lChC1qJDq2CiE6IX+wR3GSSpqSw8Z9oLxFcb1tffrI
BC2gCwgz4z+uw7nXAtrjwrWTbOW5AIOj4tZjTlzG9gp7196U3aq20P1zq/mCXiFmdZBvg868CVtr
xqAQIWS6d53wqsRAKylGTiZmQr+8K5MOkZ8WbuKAVxggEG5i79np7KchYMgcGRlLWQkTp7xvqpyP
eG8867n7nGgXjxj0ItI2phO8V75x7s38TtXrfSckdFWFokGH+6YkxufAPmVmBMpjXsAyUvW9k5X3
WeIswj7YCSN6LUH6N4W61SfRVRzQDwIGKBpkVCCHsqjf1lMwCvzyIvLmTgebGt6op689V9m7ySF2
873ffzhWj23Cux9tZ5tLBjZc9nxrbiqdHXQUvoRDt9fMfpzbgUE2OIAihZwgBJGcEkqvf+QFm1Fr
/Bh1tVylrAEIwXL/0SpvsDEuqmm8ShBn/mrHN2mjfrtVXPZtXx7/Y6rj/MFfybVg/CBX/JzqOH9w
NaDU/j7t+Y1bYXKp6BzzSLFY4k32rR93ioH8W+hTb2NCu8GQ9bcG3v/SLHx54l/vFCsysClWXrkh
EOl+mMaMg0PWgcasZ94ZMltZ3aaN02Led3C3VWyhYp362c7I0lPnMfYOwMc7TsHo2wmOPeSpoIW3
rn4kWr2N8f3mZBGwRJz7Y7HqqXUH805H2OLHj9K/xRE0x4qKMvRD6z1CNmAU4LFBXE5AHYjk9t2i
RA27/NGr72uU4WwJZhkDoTL8sFtQiN1y6IxbH99nAdy5DnXYeMNt5qbrIWKlVmPXxdBRHIfozHx8
wS6SWKz8BczIQguKM0HOq9aADOEdNIb7aTyQdY+CgJ8ydPkhsP1Xz273Q1Evq4zKmjSNPDhiyr5M
eDgh23McDZvOi5YMSW+UAOUkzplTasrbYEA7W3XZyxhTHZIpfl8W2Fw0qwVvperca8OnVkGyNiiQ
7QqSpKXYrwGK1VldGFClCb0lVRiallAxpQTFt7iY6LvVwQmMY9xx+EaT3lRyziTBI1sV8q1rVEp0
KFxk/rqyQIQOZU6cLfF9PjPfQVPvdYfpCmGvC622jsJrGUejhtO7RkwQhL3ZRcxiNPfe11XEQjUU
tsi9Mkn+1k+1ax5sFDW+1/tuPwzu3AI22YwGShQfDypFQsgbr1bWqzJklOxmjPzHd/pF6nI0Gz7c
N8zFRJxv/9nlqwPhliEA/9g658h/Gh/b03z5a/n65fE/y1d4XALP559qgR97Nf0PQ7MgX9Eh/4nO
+Tk6pnQ1GWbbOkwChs6TOPXHMTOVrhw+xOT9+KO/UboyGfmXvRp/0S+/9hctaOPWVsiR4m4yK962
qnqTqdWjGsubJjcPtZ+uGZg8diVmhhYITsGipq7kNiMxu0ASpFL3DZk858pZ0+xV21cHc6CXq4XY
Nv4rX2zZVNNtO29a85QDZA+tbhEWyTHL4m3AxReOQMmVFlhTcvDc4Gro6WpwSvI1u4OmuA+FRi2m
qOdOm4JP852UEE9LW9kFY79WSbzQdIRICqwrL6xnalicY9/Zq6Y8u5G9zip7juh9kTbac6U/JyXZ
1RLHlVRwYIfDHZUe7BW+Yfg/DGEtqymITkdFnls3dY06AggxO3k0+R2M3W1ETW/ozboulU93UqIb
8Up6CAo7b5M57SVMCNaL3K2sPynXyI4gQmKQj519csGTqlvTyrZa+MEucm+H8sUKnVWqW/MIu0YH
JcjvikUNS96QnwUhKrkOrgVvnMUsyJUL30Leb6prnaGLnhUPfIrxPYLf7HT5ZEXWwkNDr47u0Wm8
YxlFDC/zfC0dXhZIMJwCMEN9UoRcGO5JYtx1kXPUNDR6liEHEgtfRCNOYRqvjMICzAgOloNyFfXj
vQ8Uf9Ds0+hUD55L7WIBfhnUJ98xt1JnFBDS+chqi3t9pkoUlg7w5fypb5V14RR3bgkl0zfXeeuu
Kl6hNJI7fYQfahCqVHSrZLj6ybAzrHah8+NLH1Nl027w8Z0sXZvr3c5DEZAKezVE7UaV6a2PqWjo
rbM3adlTY+cPybskNWhQEKVAjwx15hGewC7RxPgOoQcbysqKzYdQpKgRCC61vAayRjrXM96iUF2H
pVzWnrHEAbkyIv+lK5k6TN4dV9qnjMNR1/lrrfAhtdSbsm5u8e7MBxJgGj/axBkvVsgMPm/h7zZi
V5u4m3xv+IYTAu9x/6qOOmQcfUsi7W1rE46GKd/seYfCeO/k5h0tBA8InKNsmJ6A9owBGxg2i1OG
Dq3fjKvGADQ9IP6ItY2GRcrjBYyL9qIncvn9VQqZ2jGKW7FbPepKgjBHXROGMetano/R3jsyumMZ
ea4lwkvTydaphhG5pyg23Wo3fd6EgRMyfcBw+tiQmVH3DveHuwmnZmr03c2o1mSnuPKbWbtLAGun
sEHIGDaUsJOyUPrlVTJoUhnbjeo328NLkft3WqN+U6P2vkCTGOmoLoNhWEZcO4zybgTenKzx5yFN
Q0Pz0MBuaDEoh5WzirGnCQ2EaKatW4Lhy1HMXJoQHB6k8WjLgebEV1rsoO2iHZqtL98rvZnLEBCk
KpO7MYaUPGgLzOIMBruLRfeT0AWNdEMJOnQzmz65UBWmdgk70MSLWwWwuOmmomllE240eizP0uZp
by98o7m1Qgj4vnrqS2NTl/YlrmHy0qv19Gyh1BeCHi6ZmjktMuZKQt4Xcys7HUGo2rdx81jVzXNP
ZVV0y4BRQNDfVVZ8H6vMaOkbVRbwbePsjKHaOKO35rSBipERrUmzX4pDW5gzTWr4SNvbmL50LIZ5
bFqIOX223p9uy1pPk3vFo51tXXvVVwB9PbEetE8DqbFTE24f5UDDzD56N+mMoXItuX745BHryD31
2em4qbX7EHG9Smdt0mGPdNo+NBRPMMekA5d04mn9GinWsqZBb4weB7u3KqbOvaOFt8STqz8UkJlo
7s0YX4AKTryl7e8t/zOz802T+u81Y4Ga8YCdO3DSGRgM08qGAYLDhVIzUOhae1EwYDAYNAgGDpLB
Q1Sixm6xOjOQcL2URVnU33RMKiomFoLJhcsEQ4nbLZG3a7zPmMgczmxgPQ0zj4HZh80MxGAWUjMT
qQA0ihTbFbOSgdegCGFj0YOCwn/TRxIKhmPPhAXG5srRR4NajV0h2lPb044FmJMRdaab2mQp8lFl
sj8ry2LVUJR3w70K4QuxyuQTTNByfvr8nEbrPlQD60KZ7TIn37iegltIns1CZbl4CTT7FrPTOWrE
RuYEzhntJWtwS3l86VzI29i+/slST5OFPtmtFkt+24JF95+rMzSbX6qzf338jzYQ+hRjQtO0+cu/
93Q/20AX7gaLejRRYko/mFSgP4aLU7dHVoMt3Kk1/f5HPyo0lvusjFhwMQq1VSxGf6cRREPwtUL7
/anrX7CmRZp6wq/7ajMoAeO82Ctp/cJ9V03ZKx0sjiKJVh78DFJV/GirZ9kzysF1SsItKLmDY4c3
fZSTkqvsLad4bRoDZ0mgSw5a/ANDuxDJjXDdXcIgPzbIGGLRG9fZbVCxCkAX1COGV9liqAX6JXAD
L0oYIV0pzVu/7mYizm+DBJedF2LIhWlfEBfTfSN2HGE9cHwf292sdvRHGwtgWiGwGpo1Vs1oloQw
wJPwrSuQZAdcsCz+xzF+zYfh1VKgrQewG+LywRJ37Ikpb5J5GChnr7PfCFyH9h1GdHoaRvw8gD7M
GLU1R6A6wn1shnLH7uOsR+EyA4oDU/DWRmiOhQ4bQBCvqzw79L229VKmal6SbYrSevPa+GhyvnYc
2ihPj3ktH/pGXXodUSZxuYJjcokV5AyjHJFYcWbIwDcfRa4Fi0IbvLldpliWwCiYU15cTXXGRNRs
GcuObzlxFdN6CTkFcnxj+q+kvq70NgQMWbFxLpRDnlavEZnISzuplwwtOJycYtjU+KdSfYN0j7qv
23cj/Wtnl49mG2PmCRa23OhIg1JSc3ok+p6mfNjZvdaA/iDc/dSxCSP9fZ0H7sKMcXwShUcx2XGh
Oixnrs6kg0+PSY2dWz5FJYFMFum9/VOPEbXFmd2RXOQbsERauU4kuyv0T1FXbaWjYaEVGz0HOUiA
oKr4rwOXuFqIqyivHIAHpVfKRT/kjzjEo5lHcFedpXxWmASUA6z47mxwuGvaJBXlzHW1WY+FmBub
wax/bgtjQcm3juCLO2l7k/DbWdClsrBaxYRiVbB+syhC9oX6rZKHnmg1o4/2Ru9vzZSUN8XGQGN7
1U6XmECtAerIP7rBharKGpsFuYXv8S+OUHblX45Q9hpfHv+jwWW7ziZfIG63uR7BMvzfEcrinY0I
7Bn1pxfyxxFq/SEsncUJaxhOUTZHP5tc+l/WSehHNRTf3zf5f6PJFSbP/He23+9P3Z6O2F/U8nwe
UtAeNA2pAD5pyn5XCly+2ocdIWVP/BJ0iU27Vp7SWq5sXOH97UAsapTNGa3RbnJFu9FWUa45eXdm
djAGf6EziXYRt6iJtrbVkj7TZBrvHDvloSA6oGyLG/zxaNHfcFxv81Dd9G0MTofxrr3NDVYwFimn
YQ6lnvinvPGvY0P+QZE8dCi4h7F/lpEDMZo8r6zzECbZO12jf23KcxuUR6eDvmScwUAQcJcupDvM
NRu6H4pV4UKZVeWiI9Z1gI2c4GWvaHoYVqfcDrwVK8nKUmIeiRQy+h5V+yrxMhWkmngw2gfwOIND
qBSQUrSuJIN05yYM1l6TXTFf7zU2pTpTJxnnF2dU9iGb1EpT5i39up+R1MmmVaP1yNHvjJtxWsJG
zPQo055tULoTfHdkW2uztQ3Y3qZscUu2uWRybyTbXSV409j1hpm+bOnCBA6dumHPzU54xHEm2RFL
dsUc1zOpZah6r1naImLwd6MKqon1cuEgQmDdHDIW7FUYS2Gxzap8pemvKbOIpGGInykLviMzUQc3
YX90EnCGIV7rZpmREKSIbGn31Qpr/a1Z8QoOZBoise+d5wy0b6k0+2Born7Fq1aO42KAN+B24uQp
2c6OocKWDZ78jnxtbAozrdBeBsUkaw9WQQ0rKa6coyWgKKoqrU5gLnO134nOvenq7vsCJkH8QR10
L8JmE3bBJtZrjP++nIPTTiOAgbykQJgYNO7MCPtCc8w0cj9uo0Cfh/ar0hKa16mc3MTzIctSgkPN
/+VbFSXxpzU86MCZUpuUC/fRCzrwk9HWql3a73Y1Iuew7Dsda1RFsT0wXVG7Dw2IVDu6C/g9o3VU
HboVVHvEd8/pJcAQrgViQ9f/NPTgaNXf6qS8+A73FAs4ti/uRvjBPu7SrV7em3m/yAZBPq2TzScP
pJnT2bslTtwGP2sdHFR7PAy87Yt8FFitiPopobEHW8UmmJDMTDB2jk4ob7rpIx6vGPZeSZyL2obt
IhXhqWGiM2AGhRhxSoU8FXa6C000e2yrXO0K7DlfD4VxV4nuXhPJobOyTYpa2sLfYITDLEg7NCXJ
N6sM5nwwydz7UP2RXjxaNuax7/KLX7wMtgK+wt/lU6/PoBnzJQpg76lAKO5kwb7kY+S2qPL0+MbU
kYDb5EK4PomKAa9745ySknBVhrCwbPNdYCinonZum4jEiFC5aYR/CovuPi94XlHYPyPo4YtLipDZ
bq2xPFd+u7Ey1mbe6MSYPzGvOfeV066gLAEaBRbCPJ5CCgPy2mGJFRRHIKtHO8K2pt8EYBLTZ69d
hZwuprwHnJ7lPt3lsTK0j46Fl9l7qwr5UewHi8zk3k0ZU7tbIc5Opdy2ir0fU4uxnvLPHhkjdqA8
t1SUvOIv7RgG986XkfHXx/+4UXUWUKQs0GL8OTdGcfBzbIxueEIW0Ad9vzR/3KdMhk2gAmiRvl6n
5h/AA7i7HcwRLvnsxt/pSMRkm/t6nf76vKde69frdDAL2aeVTqSJh8AMr2esLNMRCgqg11Ik4CiY
srWms2Fg4M48z7hQISzMyFwPvgbOIweBza4VV0bW1DfuFGKWVNs+NOCB6w8hscLIBvZ15c3Yt2z1
tlsJ0T5oWbjLTDSaofsph/ichuatYbfHgG092iVCGexjnofL2iCMt1ee27BfKdTGrVbu8tJjeJjs
uVCZ93KU9e220ZgNNuIzqQUHoJgLe1y2bXUvk2YHYuzBV+/0sLyLM3mT2cEc19wTXeRiUDC9SdQN
YXuAr/FU+sllcLmSvHY3gvnMgpARGNELKUgRI75omr9pEHYUSsf9ZC96sHGxW98UCUn1BNsJl9rd
I506KWz30cyCZWL5+FIKe176n35l76KiuVd8In+ib9qUa9a2e707VL2xUzQLcCLSKMhkA9avSqke
Uy9Zi+FDr9yD0pKlFHOT9iHbs+7Oa6EIBmSzWvlLA0oBVFn5nHjRqvfEjUMn1Ory0li1hhkE15fZ
vLkJ1IAx3Kuw62OJCCSGbNgm+Oxzky1g92YO9cltizuMRdu4LlDekgAsPgcH0PCQOGevsR7Q9WA0
O0SN+mj1yKhd4tpddSPGdG8YykIBm+ZyaguDPCAg8HWBOppA8xh5tm5Up6IbUT4kWKVdqLQ4Qead
py/L3NhDi3lsIm0NMBI2rfYKYXCuODwJSzu1XH010yY1QdVFPzz34Z0mw2tfTotU+6pI79UI5MIK
IPpqyCxzZ90X1VLKo09snQsUPyBAOUeVqYEndopuD5l/bnpiUfMpYIoz92tISaqyyMk810Av6Y1D
6YQvEIiPjk4gTfy5ChiKg2OrQGLiU7IoNawqMjMewhbWb68ssvbFG4JlFsq3lrSpbsie0Ki+SGLZ
O9JHmohgJdPfGl20LAQAL4IH7EQ+BnEIZ90cniO/WkRMVEvxFiUuCD0L3C8hejR7vYBeNbR3smzw
CyFwnAK7BnCEbDbLma366wjxuT+Vrq1cFlZMuJd96kU6lxNjII6umgpHyoa06L8Ipd1JAggisp1y
EsZym3wntd337fDQclW3NQ2l6q7KtnuvNLz5frryhXeJuSR0Cj4nH5aiak8GG+QCU1Fn1PNutLdm
7awrl/QthNgjt5jqaLMKcnGpvLfliiASBgV2+F7yLOsqvM8r4oTjFM2osO8M5CIRMxE7rs9FVb+p
BXgCIv0aQsOlIpajji5GQYdP2qsjQZOly5YINDtDGIj9XiPqqLk2Vn41sX+bxlXTs21dy3kOGSFq
F51H+CzCczzjsmdbfBMq3mLKNIwyePhQB0y3XVTwznpC2xNwmTg911lhzsUQb6Ziowc+kV0FhAox
DVn7+6hWyT2VfDLQaPHO2n5BNHy7E1PEjCaIb4s21gAB2zLO0g4XIhK3oswJhanCO07WjUccsxG0
V8yrm6AY3gZQ+KkQN41mE7R24xTKe+Dmu1aOByRZu9FunqtpVj22H1Ipj71rzjPYDoNS3Fct8irV
XScQrRIz2Ledu/xHN8dcuKx9TQvjtyZYk/7H7a/zr9vfr4//eZVjHOL+nRrj727xHxe5+IO+GNav
YOc8Ocm5439e5RMcyFQtXEe2zj3/szU2/zCZEdJj/x+A8G+0xiy2/81d/ssvbn2ZLsqmbVSrqpSN
m+XDrAz8yxhWHyZ1vjdcTEyRrpZ90xMUG5V1GOrkrIqUwR6eOqu6xiRUO6PAPOkREki+fKFtolBA
XMiAfnYJxuAx22lTIxdbt4kNJA+/M/q9xtHnMvZe61rbVDUp4XB1O43qP+wwI0bpKez0q7TyZSRY
EIBE4rC17vSmOklVXcO4u2/YCzcQcmOPZDR37boS38xLTbDxYLCEAXKddQblafCSxvHVd/Q3o/Kv
UWJvgeBuaZoW/vCqoRafpRNYxCxZSnXB1u5hMHQtu8xw2OoMM7PUXJuJvy7c29jRbhrFXpdG+Oa5
1rMLXoO2/dy12UMHx6TpsTUGo3s7+PFd2cSnvKvvdZQ2XtQg6kbfldlw5T5rFlIWGUi5hhYDkuzF
tg0ulcdUfOZqS6IlcjPGbE7yonAlxh1RNb5D60mOqmVsJkUagwN09+GqU7NTiBpeVt01RxyU6cE5
CuwORm2xEaKeS3Sdjk7+aequgtS4DMnUiyfn1kuWIsVdVNJEZ8Hw1g/kVAnC46oCj7ZVz6G6Y60d
N5Dslt8HJK3x4GkYoeAfrit7QFSvftZtuJZADFMt3fjJeJGuMS9bMAMR0Yp9s42bS+Bd1WBdsp8X
8OCzQrkqBujilCmIBy6tKADnZc29CRGnA3PuGA2RLfKeAvjki3hRdtnOafZgnpmmkp4iv/Ves/bi
clHR+9JBPZUEgNtuM++Es6o6647C5Jb1/sYIx52i4tzk3e6TuW/re2v4liTmqh7kRXUvkU9QnrLK
ymplMTYvi2cjr7SNTMtFkaJ1CvOB/FvMWCorgqUyJM+yKDG+trB2GnvtYohtjOIlra2n1LfXhc7l
RXxOPWIvdT778ZCi0W+J5lPANFSpMVOid3vCuIT5Tpuys30AQ1R6ms3nPglrtkvZzT/6BHYMi2OP
UGlOReOv5OOTCPtLM/X18T9PYIaejqpaaGpwY07M1h9nMBocS9BnoU75k/P66wnMfgKsCL7Q34eT
nMCmxXHNUFGdokz+Vj6VZk4Km9+CRzjJf/nFTX7xX7sp1IdR3fmlu+kN5ajkw1MzKpuxk7eREuz8
1tsKP7oLbEZrevhOnNypjs3zYAR3beHgUqnzS137G9tQvhlGOG/7YJXwNUXxfLBD/2mMssdEBCtP
2i+Wi17Xk6RZoFEwq+GgymYd1OISJYpN0cdIkgaqJfhUWZeVy6CMFA4jfAdPutOGzy53z1E9EApH
Te3ZZfHaOtEh64N9ZaDd1up3SI1zxJE7MhROAoDp2AqmSARAEJbrvGl1t09y46CU2rK3S761cik0
bVWpZFsHzoYYpc1Q63tVQiypUcWzTh7ww6TppvYz7C7mW49aHmBIR/hGt20MYJFj7BEuMpzqyDwa
anWgfLohgWNRhD0TrmYRojRIVU65PN2D515WYMvMCHAJcpAN+JH3Nh6gIIGEK4jnJrw5sqN521Qv
ATFVQ6POFAdQmJPsPf1DJODyIITXJV2OhiUW8vzaUO51sECjolPWkXep3WGqmQ+Achs2EGPvr4Zu
fAmUaK1rzNLS0XguoXvVOIusoEf7YxxM0c60qFmWSDYsN1rpFbehBws86ZuVbSHiIaK8Ugi31IpN
lxxy1cIEVF5KQSZonmbEKjNoTG7Aji9yV32zSSbRAmvtD8PFJQRbDckg7GHjd3LvZsPOtsL1P/eg
4epwgDPSRQmyhf4qCI81GyXTrwfNv3n8/x40k09cn9ITvtsIp33G/x4z/AGbDKCLVIBfF8kmWxDc
LQ5LZFdzp9PkF6nfhOPgAOD0+lNs/DdKva/HzPenrSKkBlA0sSm/CP1GGdtpLLyJ1H7pjPegu/ul
BD7/eWD9F4vWcx4ylfmf/0c+1JeD7M8XBg20JSh4GVD9fpCVg6tgROEnBEWUHUxQrxh2Th1uqqzf
V/mTPsZX5O+LvH0fEeXntMNWw5w7JkjeZkOhFKt47HBouDMbRVqlFzuaKtN57pLPCZSAjW8edO+d
Wa8cselh5NehgdnvmKVbFE6rzgxWNb9fpc898ukjXHeqFs4tdTtSr/pev3Zt0LWo+8OIzXn6Gqjq
W8buFZfL3K0gM3bY26tHARI/Y82Y96e60HCFkMzZMMa29p7NmKZ5EOIktYtWbUak1tUmbO90Z1zV
/r3jUrrhkehzCA1Imip2zzmaIbNvnlHZ7roCb7alMeN+hO/OQNpairafK/JbGQwQKdkAnZHmcQrj
EZqQtNUV6FgegJYEwxubeKXpHnO3WwQptu1wPOqlj7WCNRVNYuZ6RwZo8whzWpYcMvKTx2pcpxwe
LJxnZYMMrt+UBN6YJqvxW5RkQz0sCG8kbABPngv/I6SokhetnhauI+uFcBI4L0KIKWW89eJ2E9uP
htauZCk3RcDGHdh0py9a49NW61XSwEBBYcVxmnesyMdqllp3vvoxIC3zQTYW/SYgybv75OsJJY6w
JKEsIh0fRSUZIbw4fraOkAeKzLkEPr4edRpQHANA2kwzZpkq55oISRWMDs7A8zLtWent9Pbkg9qI
1LvBrBZB8DrY0cLqXlimJF2P/onAhvxDT/Z8bMrmLRnwYPYfLdIxfeU3ZwkrVEQ7VX1XzOCUZ2Rr
QUSS+PrELhPJQlovSgHywIrLG9OFHg2X0xsAo/rWws7qTRzxKvQJn6keFV3risugPWPZYQXTzi0+
5V3nPrLygSqAF2es1jqUAwfCiAs4UHdL7o5jLcNDAY4mzNuFwqKpTKo9m1PGd5MHFy3/FDJBT9OU
4PDqpaHn69x+yAOiy7OIvEPuXXMig9ibGrEm+hAkdUgixdyzdHaB1nKAOFXHFV8ZYM3kQJnNPhxY
fbBKrytWN/294dy4vDI+OR6h2pO/CsmueZHEUuFegke4siM89SP1sGsscxKDJqyiMnDNstyQab6M
mRrJ6pgi81L3PqbJblyqgbxUDWM5jSyvoF8U+LBar7oJRPlssU+qYB+o3qpMr6JpNp1qbAMGOjmj
2UIEcxKj4lonRAwPjauDENB2VoPeo4Exz5qPJ0G2uTeH4YZWFaKWHa+18MHzW5QM3+BRrSMBN52J
10geSI6+JHGvMdqshH3qgERP86fCvmQkSd+iIU4mY93Lxhtk9atQtK8KCoeQ1sOIYayOb02HalGB
YIu0EdfJFTvUvQpHduD5pSOXvvbhpMBiyjcfHSskoWXj3AZZOZ/w4HEP1VQrWL16YCZlMqd8WdNa
0FAYswIZJpwcnGnxPJ68DPBRGfCxX8IcBqjWLsjS4MOkvRvBq0kszhAVAOdZSAY6BIRwIdMK8+qN
rF8s3s2SJwgY/dGuio01qqsmVtdlUaz0zFpXjd2SxdgSG2XolXpQUFnzA2ARxazDitxhJ1pFjjFT
dRauTW30j/y7/5QaVE5MVdXXaSUucxtrsCvO7NiWNavAlsV43ZcAi156UI5lB6mpNJgJwyXLn5np
zrQBvEhuzhHczSoGYRUxbI3x3rGNm4VCxcR+Y3U4z62rC97NGLXlNB7T0y0rYcHP1oG9Ro0xk8Yy
TewbxEfzzMSJV42btIx3DgsIp2jvlOIVJ2Dq+vseJI+AFqqDgURUfIndl1xj1tzn4Nq6c+HpC2+A
npkSVRpSUWndkQZ61kbWJgYQnKFjDaJlq+PD9/au2HiE6WEnXfrMflNNzvXqoFhHXZYbmSScfd2S
CQNKiJkgUnJg5spHBYdL3zwJP5+BIvLHaqFmH0lVrfwaSfFY3Zl8/U03mjMjmjXlvlNd4un2xUiY
g7KQ/NYlstmgYLvHYZMH8O4lb6/77CRUhGG7Ncizq9k2jMiPEr1FRuMsAw7NNGQDgQQAVedyGqQL
huzEhfDwzVih8U3EBqn4euRMMcaAHQ36eb8FykRyJ2TVqrWvjQxOkxkQVypnj7Kwre6pqgzeSNP/
Bl/+ykLmYuTDLg/GbRA2517heKviV4lCwUN9LaNsQ/b0QnGMeBZH8TLimwh7b0mwzrK3jh7naEQ/
oCfxUcNp7qTvut4sfS27kgEzTyAG5L3zkYp8VQ3ZgqTcWdM/qLww4JuW9QRlCQ/YfBAphcsuSGcy
MjlfT7Z5Qik9s/vgmvfRzGH6zKBgLqiK8YEvS+9S2Q8eYrbBo8UxzhEWzABP0sgovRxu05Fol3ok
LpqpjP80FPBGUcQXnnXO4OuYYb7XXQnMM1wxnV6MQX8ThMFezZl/cf6WSU3eD2F8XbGx+bExpOCK
j5KFRMDy+r0Zx+uxOUjHOSmOi5tczx4UAZ4kObt1Ne/HYuHn2QObKL4pXn/y4FrFsTtrB3fZhA5+
YtpDPbA+9GB8yEmqJFNqZ8jkoa2pcnqM2esyLPi1ORTLoewvtYyL8393YWDnaMKjzaBHixAeIUkc
i159aMmRHLz4JDloy4pGsTna3RnZO/fp7p/bJTgmjjU8gHza+R/ir3yHuAx/7xL+zeN/jCPUPxhY
CsYNjoUy/ze1lPqHADmKv9D+kTvzcx7BmhlVKT0EOkP89b+1CcwPDBUGFUT7iTP1N9oEnsqXMv7L
Myer5rd5RM2008dtMGxCl1h11Duczu0+Lb1DXGW3nYzv+RydU709u343Dwl/9j3/KSijc2MbxxK6
J+boG88EhO5ACTfHlZUb6zbBI1E6J8mNl+TxjZYoG5uumC65vaohgAwHOnhHiHSJ+iEAPpmPMe4Y
frqXXHQ9XIwmq60igMmXLrPeu9UCDPWERxt2MS8IOWB8MrcLey/B9vhJtE+y6iEp+tVYcRwxZc2T
+ETIXrAIx/ZYego+XgrSJFqkZU7sY2ick3K80Q2KI8xJt6Pjnr2hhZ1t0kBrK6GO25RoaMtvMIaU
21jHmiJs1JDeGjdNEu1CN1sP1euUJGJ09caQDr+EL9ZJjdREYayqQ8V0dj2gb6XFe9nlq17YwKWg
TDuIbxwk+zljBMLnrP/P3Xktx3Fla/pd5j4V6c1EzE268qhCoQACuMmAIdJ7n08/X+q0jkiqozt0
q24qQoYgCmX2Xuu3UbXvtPxq6uKmqRc/GgISvzv9Kw6My0y9DGwOl1f+NIvhJ4P7XaTEZyPLd0pL
cJ8oJL4YQ6/XunCZs+nKRmdnQ49h5N2UP6X2cxKKJ9NY3KRf7ubgzWoQ92fEWhAKo9KTIvW6r8+L
aww5bv2RGFOiFJsVrbk3RDwfqdq5TT1uJiymA7kiea+dslS3w6r1ByO8KJgFZC0o3THjAi0v/Zzt
TeBOIdN2Cc09cgcHli8vsfROyh5ZW9F0qesx8OKgkgicMUo3TpdvprgmzVIG08svXaGRqmBtBWY+
KS4vRU+zi5Y86624D+r9guchwkoeEvOiJ08j6yAZCTshAwkakjfMbPd6r98trfQqItdFI7vNDWSt
HR5vtRL9QKu2cndqCNc28t7PcUhiqlQ3VpEd+lFldMeTgaQosPrjInUvOaqpYsGzdJtIEsDeaieB
uW04UuPojhVgoy1MtYH8hiKLYhbRUfroUs4ZvnhiupaYt0YnzZ2jGnPnT+lBkIy9LnXV3sJGZC3I
oNaxT9XhN5PDxIInkkojN8ujKJcPhUpQ9Yh7x5r0fQL+P+q6N1mZG4QlU3q6q9EeUN+yF2aq1hG7
BV3nQesgPXpMhsJGGusy0Hux/jkNayx1uynT+Z55cvcPPvCJkAaFITsQ1JfOHs7z/8AAkv78Cyxk
/vXr/4CFLCybhD5r0LYyIpw1I/AP/Flc6ztF8lO5Yn6pE9N/w0uOPFZahbW/H+v/CwyhnKULRDVx
oa+l2ERW/Y0Tn9KTX0/8nx+6BHD1IwKN8s+SpqyQkWqeqO6qLUd2yKDv2bJMV6F8i6KcTy3yZNqz
JrfU7ZHQNJgQ2RVH5B73VJApTkVbM44sfinv7Sang0GlyYYMEn5xwKl7Qz0O7a1u3rpqE1CDCzfl
SvVuiR6n8hY86o/Wsd2O2/zMZlGKbrUBCtg0vko6yqH8ErbtXr0al/FbghhNtIPHkqMx9RtU7n2y
V181IJiGB/UpP0GgMUlV+KknL0KbkTtcG5nqLO1uRosyzA8jHQ/UAzCV400CoKBK8RQVVIocipzW
tENA8RMyTep2RF/Ubpb/zuknI2f8nnysjsl4KyJJVG0l9Ogp+13PilyGWFH4Jk/cC4T2sWqT+OYs
H6Q3n4wH/jk7ds/5l/5KC4fX+QqecUd/FPyEUaxwafUuveC79KC+oiuepO8pIE/j8nvpHEuRsTNe
psfMdAS2WTvzqciefGrDEFelYYD8gxrB72m90wqX9UQNOZ6stXPRBSwioE/0cUZ+yY2rBJ6Eej5E
2EekzMHE1ZuSo0HYhAl0RqIemDUnPHHLKPrRA+tfPFFacwq+kDGQ3k1keImI4XF4EB+LDlmHw+xK
2sCEC4T4KDv5oFTAcMaNeNKf1C9csGN3FFYSd3RrzZemb8mQOwM5iHp9nYzeX+MgPz5Ye/k/1d32
hGw4tNlf3fdza58NPwY6Ep1pJ7kM1g7PlJt6hdtuCp81k98mzEfp29ry4ITedeLrr9+/R4nfdoKr
x48dy2o5U7pK25UjkoS4ETsSW/YzvMA8fTWbbyD1rNdxMLPt+f0zZdUQq34OT2o6Sf4lG7ta/s6Q
HFMYjaipEtiCH3AypAzkyfyZI4TS3jlVFUrJ0hdTpl5UstkAM07wfNkglW1PUvcWxBu0Qzrgg74X
IAXMt9o8U7kesFCyq5H2QvEacZsR9v2RUMoi3abNNnIXMlqa4NYL1XZeNnxuSuMBErcqbpr8bpbH
jkSE8hbXJDdElaOMx/gzL17UZbRzIoehTHnv5PFhWq566g36OUk1N1G32vKBb8MOO1DBFL1c4mjm
vbZaYtS7cB/QrROLMCfTXWydY4sEutT0l86JLXf4VLob/unUwKnqpvlT5ocxw6KHzyTU4kNbeEpE
2YYDeGjWNF05ug5TQjc9wqwHtWaxTNenKORuUmwJ6oP6lYXqdGx6nhrgMkZD4C4Dhu4U9aw9YaUk
062c7K7CzeNAJQ9kNANnoUKvjknq4KBDaAu2uj4X4UcqsDF7ZeLKdOAie8alNFZ29M16ExgrUbQl
XyS2U9ySGMB27pBgC3Aa0uOIoTCQo9kVnxqi8vjnqOYt4Da5Bww47OtnYEqeE6ckrbN0eRSTTd+g
OHjqtMlKKOphG9LtxTpO/1jJ++mlw2ceEZJn7HEHppMTh0jePVhgYFLAS1Wwad4rY+Tai/gZDX5D
t3DoFBUACkHyfNvbODkKDiKbJCQI/Wg5hpx+U4Oay6d2ogi9XgQsQWsEMooj0tVFxGvuOmRMvl4F
pNS46Qzq7WiKK15J40OCCRt6oUJGjM5C+1IUPIHuEh4VOud4lWwLa8Tq4uG9zlbqIgbuDiaxOK6K
mKl14snOXzsUWq+zgtXGAZXXAQVuDGSsx0DoPblQGFw5EFnYbaNjMeftpKzkmDHysoNNomjX7qRi
F+dXecBc9TxFDgi31D6JLUf2J/bjMr6OAHnFXap/JtleBtbSNYFUPKD6B/xcY3HMQPYjRAzmbuyf
SzYAPuv5eLA6Ru1z/rG8Jslp0WO/TkIL61RhG7PJP6zY+m5agpMWnqUKlWmjmq54q+h4RkJ+Pytu
H+O61RjRO9dMHIMth6UldGTORV62NeHJbjRXpdoPkxc6tsFPepdzQEc33ZCQAt6p2BqVSCQmVt6S
uODcawMJCSMq96ruFvqWcQxFItHiVmOCCwJD0eJsKy8hwLkQXHFV94CSn8M1/dCBw6RrM+2G4az0
bs+7o/b41ck+DtW+WYdKNF6uMO1LdSfyB4gEP5k+zEMgOnzfcC3+9fr2qxYJ5kXc5sO1IOpGfUms
AoI17aZj3Gp411Duo0G+IB+0QqeWHal8J4KWxYUjfnImsgjQsYyAlAe+dUepEtYYwdGo3JSYM0lp
7TH8Hig0VjXbqN2ZhPIX+sNTfg+2BV68wmkf8nqTwrKSYcObg/pNvX5Ygu9K8jELqacmN4NggWRK
rwqfL4Pj+0lSL8Zn0r8QvTepuKtdghQifmt24m947rMTf6tl7zUvDx2/2iZlMJ72rDQMKP1I748n
0PkExXMnHKfEywierd9neGjpsFY1vIAe8weTP1vynF0D0BAH0omP3BlCBJWkmJxo7tUfWwrKXsHB
AVjWPmnZjvgrbO94KdXvgp3zgXFEJB8W9JWr514WnLA/k4DsoXypK483v3HpYYJgIlrwdXhf5KcH
/p6wXr5fSN0NLZekntVeSFcHq4G8vtcxRwCTVpq7pBekTCvo5/IWJJdxoetbdJErmhUkr9Nz0kLo
QHhX99K0zZu9sWxk8fhPHuxp+TZEESzAAH1V/2uwy1+FJb9+/R9IjkzC9wqXIFiRfkFyZMT4WOjU
VSfyu1D/R3EfqgZFogTwX//tJyiHGAIZ2J+6YPYB6+8M9v9WWmKRbog+iR5CxdJ+EfcVfaQREoq0
JM/Vj65l0FGjTaUDcpewAnnLANzUytZIgIHHPPaLgH6uEOJBk4b3XKS3M5gIBbU68h6W2DdK1Rsi
xA51pXmg67tuynzcoKZtqAHvznW9zeIm8aYxpY2EVrpgudc6LlBResg1pq/OEq7dqBL3qor9xpo+
54ajfZA35CLd1+IzU4bXM3622ex1g3IaCYTE7lk9dWF9JqYJtRlS744PdUOV6jIMb4Emb6yBaAVL
3PRJf4jb8CBYyYtklqehJJYjLFxl1A46GUp1V35Nc82yO2wWUXVTRgm9KNGDd4St1P5SjptWk44J
6bp8D9JgtDNJpNC/wgTxm7S7NhJ2JlqZikAcMy2gQYmoVa3LRBRDPwa7vjNvFk9vnTAvwgrOKJG1
+TWMP6Luo8JSJ8MgGwaxC124b9LxYo7YezrhXqjZk/JedRNr8ms8w9FUbYu17TQMOT3zgF5yhm8j
4lQwdjG8lKEN9xn80EwlwkjgdzpBjBRiWHgoQuyKPBN5vFDn7Faidqj0mSp7jrFMcZUCY7ge3yUw
Z61QbtuYY0hI37NcoIet8Mfe+JqFIxHDKwLi1VaIzYq2ns6V+7VGTPaShljvZaLGnTm5iS+6eCyz
apurk1eP4zmkjeeffNygcCLoCYetRSbEf82R+gtwrP7l6/88brDvco6BT5BA95OWWP5NJwVVQ2Qi
kxslrYLhH5BjEALEJTqbP5PdTwITcAmdCLx/Ac7m3zluVOVXiQloxY8/+q+lVOpcJ1mHEnorlSfL
PGXCgnUOywQ1i7j0SoCnQ2E8SsV50j+ixdy18KMQKpQK5N/TR3F02sEbqXakuVE+hPcK13jqLu/D
t+a9jrW9el/ky86QngLci4zMjSj4yzsFhmRGI2nfmhRW0efmocgQdpZ2L8g76UrplEBA5VUAmbAt
VjjhbaKyQGNUuC9VP1+d97DbKFPvzZMSH/Wt9D18Zjzr1qR5gh6D41i2J4az1sP/gnDWFwoBLtAv
2gerO87CXhYvdXwdqssgoOE9CswGyuyRNFlr196t9EPxpJQ4YTaE3wnaIUt2Ft+YJyX3IvKKk62A
n0CSnzRzM+MP6jcBh98UuURSNbhfbWU8DMslrJ2mwbNrL5y0hPObW9ylvd7sa5AW06KKod+aaFtE
66DFpHciCrsnkjlvDKjriyIQWcpht/akkPyzWbHWfF0d0Ghb8jdB2HTThmYCFV0qmT4mCTiwq244
oWwgMBUiOArt/LzE12o3ekXu4DFcaxQFT4qvSNeiC/8OOYPB6i5egEPF5+yLcK06eST6TmAjGeQM
5wov7XArpSf1QSs/YmR4RWL6iY4KHAJUStE72gUp0Nta8omIaETb4l9DN5/kR3ymnwt5KPb4dErv
sHtuYJtZU99LoFw7/NIUrwTZyMAu9iN5PVBvpJaaTjWwdZEcBJR6MDCexFiDYeWO9YSddqzd1niW
NZ9uFn61iAz6u+ACG14Fwk0Q5Se4drG5hrzfsh6iFrrResUj0gN38WM2X+AFJ2uyG6/z9A/aNSjR
dtBc6CVz8R7KQv6Id8brzFjM6n6c/fq2sBfPh5kTFkgmIrPB1u6pBGrxcp7L3XjE1kvMkzttuOpU
CIjnnMShp55IBre6awBBGsd4qu4T/S6ut91pQCKSbqjBjskDoxoSheeDPLgB6VI1WvUjKYIrl1i6
SUp7IcAWORSa5Bhceuvlnh+RVMq3cBOeDGWH0AfukoE54QfQe5oKy8OU7vJDfYA5BlOAp+eLeL7P
+UO135dUYIQoRZv+vVizthYn/PSCD1JZ5Zv6iWdcqj7amEgxTyBN7Vv1SGHH6CPrOEevsbrNeoZ5
ewsX1H4T2GAvpYf9d3awFtLJUfqYf3gOjqz/O+1C9m/Ph/I+uAtljTA4mtdyN70N4Fx6Gz8WieRH
M3umK7yOyGXeMCEuId5c6rzzfcE67lGR0qUG4a42/WjV4LUmN2Wr2gz4cXaaKz5uL0Fcum3/XYzP
jBLU64FNvPfz+z/6QpMwoVKPQJgKWQz/bX5ef8OPekluhV+//o8LTWJ+ViVcqYDgFDCoXCh/AOPk
RlgiDXYYWjVadYCk/7zPVk3k+r9VJ/47ffpH8s7qjSFnAlaMQm9u4L/FhCKV+Asu/tMj/z32+4fY
iCmMLHPqEmNbjBISAWrcH6MemCMuzX3LAZk32BStlvUrrZfqEsqpNy1cJ4NOHoPxMGSPE/GbOFh2
jdzeqlh6ENKzEX0EyosQrb0x5jPSGifTpG/WEs1ORinBnBPVP5s7o7f8jJIrOWfXCxIspwR5Iv7r
amFEG1WRQkMMgx3PLXnPZFpM9DDn0osWdNj+mc3yIX1Z6IhfWtq6iT/QiDNrWOLBUXaVUqKZBr7S
zJTkrgyZR5aDNqeoj9dwcNlrkbfMsuh2YgYW+C0xqUJg1K2myWdyJxKo9LN4szp9QkjieMJdR0KR
mxNLWkLJVoiicsHyOGIrtlEqH6awp6xFOIm1AOyqU80dh9CNZEkI6lVb0cqkLt6kZrjXMOEtc034
Y7Ylim4j6W+LKR6rWsHHie1Dz9qtKBGHA+KFgwY9Rcf5QcZqXRiOjhJLKsi3a7mItGjAmbTY1Th5
BYwldDMRfrBiqEar6H1JOSrV6tzBfF6rjGkadJ0V5iCQ7greGe9LEwikKOgBtvbJ2Lp9Wfl1BphJ
TpeIUyeWkkedQ3ruleOwBlHHw75cQCyZM0whc1WNvCZgp0ZSfbQ/gMdt6GtjaIf9eMd3dIrmVObP
g4xmMXQysM1+ba5o6N0ugfCmQ7EEoDaPPQFkNpWLA+20ag7jgCIwJtBmKIrTDCInN/E7lci8Ucqa
DQKNndcuKCb1pQd+RX7atK5AwK9ADHcS7iQUaJx38ikEjpszyReH3pmoCy+G/FIJOd1LxJZhu3Wj
OE5WWnC2SyLLu4bkAiFsoF2kjVkIrCDpt2nOtoOeuZGoX2PmMMxkkBKUD9cTMblBujFn9VSKwUuy
Ql28h4pUyGyKTohcrDfy0m8N1EC63mzzQuG7IxuUta1SV9/FWvsai1mA+K/4OUbopBxJPUlpGRFC
4lkSye3kraVhv9WtUxbdOtCVWTxikgbO94eosUd6mmCs71BzbsqMHKRm2FQ1+cfQxBKfzVlu4CfI
vptoszoGTD/E5W9yBI9dxM4YyNuRGyDpjy2RJ0UkHGh0btcqqCXFeQxcUyLIGUHVNNBs9ii/xGGp
I0DuF3SVFrTv8hUUkL1SvFxT3Vs6AH9r2YpYe0drulAEQATGxmJR5XOJqQEv6wCvHt1Ggp1y6cgC
74QdbG+1YamNh8BNkcDB5z6qwgGXtN31W1I4PFFL7yczRbBEeRT2CKIt6/gFb9N+IFWlXCTcEji3
a9Gfpfi5bYpzD3KmGcOxMEGw1dd6Ar6rV+tZPm2tUMP6hKpIQkFcORmK0wBRdD5ZL32AVaLsX9Ti
s1dkd2kUePEI13t+nebR01vBC03IFoW02LQ6xLhA4qLYLISNFFy9XNorgx+X+D/aQbCz9DARpR5R
CjgVX2VI9g2KtLy+z3hYE3N5WPOuH5D8gQWnOZAlr/iCstka6q2g8xJb9NyqnKL4Ze8JaiYO0rw0
iFbwue87sT4KS7fRgt6TlFdDC/20pVKsf546gTcDQr/Gp5THWXT5nobZfWeK60+868vayZNstOmD
/ZzKnHeZmCxn8jUan3wX0y3yh1J5nPO8cSVsyG6nJO/DmhUNN38m9c9LTdUnnfocDmNn98P0po99
5JiR4v5zJwkL1EvlMmfb1C1MT/+ZYgewYlX9cZL4N1//B8VukkCFcVfXMGCw5/5gvTB/MzWEUyJ6
q38VL//vJEFBHxZbHCBUO622jB82Y/W3VQygmkiUIMfXIeNvMOzSOgL95PH65ZGv6/mPDHtfLYFg
iUa1XdT4mWbdxTMJzbVbSUdRnrqJpDvGVD2UU35U9GRbCmBxcb7V8uisJzo98vmhyzqvl9DOFgQH
TVZ3mDWlA+uhNUKYHwx0pNlcbhQLwltu2pRhgtrfHN4hoVu5ZqHJdQOcqsYy1df0lrZdTLRxwwA8
x507cCAXHMwye05ZEY4lBu0mLGaK/vTwrpXCix57YGhEKPEnBOQFZJLR2OEs7TOlOBNE8SkY423J
LY/yo9fE5N+NwIEE9DReks6FXZJPq87hnRQCCQgvs4gmBR2vvNHK5VxZQnPutRpljFifgryL3F7W
w90iK0cQzHM36STtVregibpHKRsxy4XJupOn4GOxU+hyiNgJ9HGYHoMhsvUu3UtBtC2tbjs1UBuW
blAfP+x1Jb+RgbPHJ/GACiSDFQuQAJvBBq/KRRNnd1EgH4mcNVD8Gzlu1K4ttkWRHBUE2FkC3Z/M
xOSRtBMh8pYy3dVNikSFcjeY3XVeiHmqRzdBaysXVHw2Ddp1Q0Wt8CBk78oUQgHMh0Wdv7dm4zbI
6fOMgEQyMQQCvoQ2RRKcHYcF6IAlbo4W/G6mdk1VlUZ4wxdSopontljdeiEnmCD67iYlKV6M+MtS
0ApDoijRKZBuSpE8LS12kNqcv42d/rrg7XO0Xj0PNfoNkxlHHWawAIL90uJYV8gZyl78+OceTywq
skZZkCKjAjIQff7+o35M/zf8Xrpv3du/zqK7t/z7//s/+LH0vyiA/vL1Pyw6yM0A6GTkRYCDf55P
FBiRcYdoU1PJX/qfHejPTUfjP3D64EE1CRHgAf256agKRjN2JIuO5bXq7m+cT9APv5xPv/zo5ors
/bDpGPU4MS0u+hbzF4hPOnqJUBHYrRAYTLkhhk1DkCheWXtaogEliAEQ7whDtV8S1dea4dzQAF5k
fJKneN8xugsFQJxV2Bo06gj9W7FdgG3ehcTmNg1Wyyg7RANx6W2yr5RiF0zKLur1JyxapHSKO2NG
qV1NhAGUd13Y76Ym+J6uLfENUZVNesrRELpKRyFo9BnXIA88siHq7SHWtkDkgDmXKkOlqePuqM1r
0Og4ZcyXMh99C2FikQIUtWwMeTJul6C5IZXekilz6bizCSp4GjCtaHW/N5OK/D+N8ryWFrwhdhKy
QmrS67hOEIUGZe2Gi4pSPMs3cZ68tMwloRWfigiAEodDEVH1glJE1qN9hprICOP9AJYLFsnm1tOL
SUBcKd+C+iK1xBnIJWEjPq3KWzB6AkIIKFCL2S3QOGpajfWf5sphZeXl1M2SweNdt1MxyY5IxIP5
IKAFSvpw1+l0I2sWS+J46YMa0KqgpEMTSfhmxdPDD6ESMCrkxfdUkHEgBZzOlpjHSE80T0vlO52F
UmSxjFgwiUkGV2nyGWgNAYqg7lM20WVAqd4iLpHB2BSsQIXpc8nRE1W5I4jmTEwO6dH7xZKY8fRT
1C3fFjF2GlV7Dlh/g+qF0p4gPZfrYjzUN3p3djNDuaHe8oEbjR+yJlJolBKPJPsKvxUaiIAbzyEl
DS+Mvo/XbVySyNBeNDxbmtiCODfPdcx+q2Q8CeQ2K8J7g9xDYfqXZSQDKlsIniMVB2IeSUzLAFDB
Ih8rLHBjuFxYnFm2QpXbUaKhg5BWLu+jykoXMgpHDckriTQS4GLowJPiQlKkZlivRsEOiJufui5E
v+ObDBQGWu/EGGCIcKaDKd6SOrMjWMjVhxjIkBnWJEdXex8bnkWrze4mUoLs1Pxu9tFuFnK35qoM
8wLZbuVLiXmfzi29CDX6M208JVP3ppGwZKJV6Nr52hDKa9JYJaePVjkf6Gb0Q6s9dOvIP6quIH0L
UnlboV4R9MrRKj9axP1YYs9RMhIkH0NMyOWE87qWPxNyDsgzwSXX7WgY31opF21hiptwILyPt3N8
0vvsYMkLjhWwYh1lhCbBnPfpXhOsay/lV8K4kQAxG4zN0xiDO6tIPFi7MiDrBuDXIhxjwkg+F92F
mHzXTL9SdXGWGMMjH7OMEWAe5vsqpZOXlwYsBvBdegnxwpDklW1rCzQScYdFZiGv4XY09UdVmW9Z
+ECZtj+u+Z1qvEnl+mqWJeovY49GWwL64I8lIjyKCRZKX//Z191KbEuaCOEMRfCfrztjHVp/nMbX
O+OXr//jupN/E1VRXa9I6VeHA319BHkbEjT371caN9Gf1526Mt8IZP8n9ZXr9c/rjhBuqlsR1AMW
aqrxd6472eTi/Gkc//2hk2JMODeO6987o3687ijE0euqZP2rTLohaXIY4WxquoWnCT0mM7NSyZco
6dx+sI6m/CXGF4UGByV9GQVczf2zmhH70iEWq5DrN/0dMTU+KQ4Hbfb1Jb0FmLXEAqdrrN8izvfe
sKiupJAUpWinmtclGi41TMYSJc6EuDFRwpOQ6d962O5xrB/akoRUZDDa8lLKJR6hUxyqoDGo2BDZ
JWR3dway2ixHjh8eBTWgYrTfx5RcjMGnobxlVsbhIh8M/HSRhbaEw3HpLRrriWHRmJfFeo/d62FQ
U3fQOenEHGeC7so1daDSyOLPZxnqBCqL43Xxei7LQSKWYWB8jjrZDnjQUvVpDi2rO3UMZr7NTT6g
IpHco9ncjUu+y7MZxUB2aaNawY+MiqWXv7qM7UYejpY4r32uUAz0nbZkbkuIXUoF15pWZdcoVRVM
lx8y4bPmXDgzUS1RuvgK1sVEahDGN9tAgWmWZfxRHBotynxJwKcB0WFkG0nEKZ3WNwoJnlMNJq3G
dmm+NWK27SCnTaLR0ZwZE/hpx7PUfmXyWjGL15zO7dA845m0B2RaAZf4rFpQ9uN0lNLsvRITqge4
xasAqoliq5E6oUOcW6eu7z6W3nxIqByIUDXAWulXs4o8RRvvetU8SoSOUrrXYF4zvL54icjKaOvm
MwkB4NJoSzQ3cCRnO+x9GJTP2OkfEx5DFM07/BZeHA9Ol1uojTTJVeKaoi/pNMWDt+AfHdaw67E8
FaKODog3GbFpIYzcJM77oQZlbAPieDXtMGO421lNc2fQPBIHGmbabJWksQwu4ewvk4jNIlu21dh+
xpZ8qFTUi2LRs2xoXtZV59EQfUudeCawHzQ0T0nGWRpE6KRLI9MUqFS2pC7+mDabGYgyKIJTovc0
scyO0jykDc3kZABiavXnIr6oGqj0kHzrgLKrQQUsn7YmAHOIbdEwUsLRUqBaxF8UIC45nzXJpJ/D
3Ollyvt9OcUL/RgMHzfdCl9ngt3DkgS7rDgIC4OKpdZ3AZDrOM52jxEUZ9VLrJZ2Zga7xur3qTEj
Ou2aaxPrR0FLUFOKF4r49mqAvCzP1/Qp9OsIRRLzLi/lbVZoO33MN13zOJTWpspgh+Td0K2fVuWB
VPhtsF61zbCKWgvo1YafRDmB49//o+8ZhR0Gd4WF6En+b6gPQM1f7plfv/6Pe4bCb45vScWhZ3E5
rP0Mf/JHrE5EbigaYoif6SNqHpBmyNxQbM7ST0Y6TBirUIxeLk1cr4W/sVSR4vPXW+bHB77CSz/e
MgXJejW5YhpYhfa49GQ96Kovx7kbavneqIu7qJJQCsFTFxF2aMH6jKhctgp0pIzTYir4gpQeVWac
tjhMBEiZxPkTzNs8CQLnwrDs4gR7Z0bG6tzFB6sRz1WSHvMifohSMHHEEFV10ku6YGMVkWvkCw2F
DaOEWbv0ZZPo/x6DW098/yLqDPJS9tg1ZmubA348FmXaV/oXqLaHvmTR0KLdOlg1cn0opdepTikI
LC9yjLS96259AtekRi+9qm844AEmkNBO9CCwEeTRSRrwlxN7MEzJ6xDkiUMrzFaqyeqEJiINDo8U
jH9oXfB9H3loyKLDXcEl0VPkvY06TPRDUzwr9WoqyfUDQVq+hV7fyBbqwzkhyaRQJ/FhskgMLxt5
36NzGMXcEzRgoUaYgGmtWx8mZ7xSrjVlR1m0PszxJQys10aX/FCKtnJSenIlXdT5WazeOza+EY0v
hr/7yuycQuJjviCIqiWnMYQLjoFrWig0xS44HcdVpmYzoV8npXREDFoV2olG0lAAz6tVzx9reSOH
uMKiwjeTjSi/sAceKkCdWaYUIeImzJNh185A4dEVhuRazMWhLL7pQp1xjWNbL7iPx5xlwmgYpo2z
pU+eFSebLIQmz8zzUA1oh18FmO9ep2cszp5LlZF7tSaLgk2CK4nf2Z5mCapc0cHFpzDrbh09TMa7
XEV7vJh+TvJJKxIiJSk0EZEJK3SeMBA83T1I/Bl6oZADnaI7zR6bkpCztRRikjxNuLbdZV7Q3puS
K3D6VuIlFbNNnqePjZxvFyvbmgRWJVJ90mZYEwDGSYT3G5VDnZD10H7rhTdhJvOt6a6gHry9im03
XgScamVTeyK7XgHKYPb9eWTuStTgYVLIu+W5m+fuYvTvCmuZVpmeOWQgo/jam9X2Xp1MGKxl3ubR
l1QHtlZSaKdsoglySuZJQ3MyqJoD1ogVkA4ys3otjO+KfE2QSmRzsImZ5vACCe1Ja82T3gFAfHRi
4uX1W59M1zLQKBWR7cpER1CpSsbPFCDR5/6g1QgRpmNVlOHO0cOSrzJJks6tsTiLYnJniY3fRwmP
mrkuniwbJRcDZbnnY4AyAVuKwTs3ir3AXG1YfEwQR1gwwBn68EjWN3LKW6TdJYbpynkLxSm5Y33S
65YXh4GqEV8sJd8r9Xw2zCeV6z43kOCAraQKeseJkU/vj4H0sAzGdaqSA7UatjigqSaeZGliXwLb
VFvrOAeNB9Xp5LrlSGII6Cs65WhuMxjfVETnnWg9eKKwjeCEK8O3YlqCA1bgZmQVS2meQ9UsPUVp
ypiKupnP09LwrgGMCEGGQGPW5BT6rXBomCtU0a2ghSLOFxA7O+pHezCi3VhJG6WSyCVjpq21HcUz
XgsQknSpqwGMqCtCkgOVKEAm+oqdZIAoxM6iTfTTID8R2IUwG0a2IrpXJetAQXijjDQH9PMmrIxL
mEu3LKqeNCHfT7G+IRntjlhHCDWk6yC1Lti6IwMODCOTnC4/8QTZ8xLeWZ2+m3ll67S5CV30HDZg
Cwkza5yxzRKTIiHc6m3FML4N83MLHB3AvaHbFJJybygVj0J60jrm1Si7YNrmfM9uSUm1V7qmoSyK
4kimcMTSgiQuNk+mRmV0JzHZRZhEZ8a+hFeoV760DmeCEvqFQOULL4oZJZdGZLlPevmRkWwrKeZ9
UcQvXUtgxhhvuo7+NF3zcxEVcMmGYqQp2cO4SXRgb7cce7xhGRrRuGDgnfR2mzX0ipfFfSwHOxnL
UM9CYgg95Gd3bfJ0OyPWHRVKc+by+sPS+W9CpuSfrYpQRhA21PnCy3Dd08/7i1VxjsTeUKAGtuH4
2o3FHdIev1ilDEQxeoHWAMJDM6xah7HezWgfBGC2Ai0EWZ70UcOkagU1CsL/5+7MmhO39q/9iZSS
tDXeAkKAwWCMbdw3Ko+a51mf/v+oc/K2uzt1TuW9TKXSVRmwsYG9f8NazyK1oE1R0g2x9SnGTF38
y+szhC6qwlYON+n/mAPQ2f9Nffbz47/UZ+hOZVkWxq9zgFn6g3sVmc73fNPZE/tjDkBVptJrgT4H
scju7ac5AM+QjR4zBMFX+CcVGlP9v6vQNPSyfwrxzV/08YzQzD6CSbMJaK5QLqzTeT+N20jW7+U+
WluejWfaJAjPHUwPOj0WyBSpQKqvOCTus750Qyk5mRmaQhhiVfw48BGRjedazfemPVDlYf8XtiP8
/szM4MEerbNF52SmAaLtvd1XjppUjpThT0H6ngCYrjrlkNg9soh0rdbWKhrs23Ki+5cSdlzaq+eF
z/JgQ8NuP8JgbZQmz7x504xiwjmP+38SOHQSNOZgtZ2AgUYeMLHOWbZD+SEryaAZz6kD/MH1DDbW
wqfJVbUZGvRS9jICVHGVdQbhmEXja0P+HXDYtW5h/WuUSb03GTH3seRG/A8tFziU271gWMvS12Gv
dfYiDfVSDRg/W8Zyv5qMiQ0YVtpp3LIqu1oBTjhDBS6QoTFV+qNmt68hBIBEJZgLjh4yFvsJiv9j
NuXHypecWjZiZIeGS5m7SdhUxpHxqQzjXDmHT6gyAaphflEn+FSK2MIf4iwf15XUXCtj3MqktCaK
TConfpyZ2R5OSCukXU/MrC2mG7JI3T7W3BDVSzjM3y57ZdGKSrlyW4HpSe436hA73EsXbWw3rT7c
VoR9ECRfMG4oV1nNjdx59jIpjPciuRf0hf3YL2qQ+1gZtZnMXyjkuyY+BN7kOvbxYRomhz3DvWrc
9pZYTf03xjqLYjimcy3HrHwTAo0i4JA1K8URRV/Ez+vPVaA+14O+8RhJM9GsP9vKXUXRqMrNtgHc
Vc5UMMXU1y3lpZw/m5FrWMlaofT0ZbQmlKIKJWmGNQD4wmKaWQKUrBGla0oJK7CyGh2y2BihPyVu
TalbUfKKHn0tJXADzDj0qzs/BkuWVO5UvIrxqubSqSN1rKSUlmzG4f2z6hlvHoU2SJpVGwdshsxL
BgKMgg/mAlmUzVyi6zK1BBGNfV+dAiJm49qZROLqWrjj5sIgVq9l6n11LvxbOgB/bgXAOiubdB4h
Sdo68UkEIB7T881TGMjrgdO8nkuVuLmGIOoxWbJ+rvFNqzQhSLVq/KI+rUnP5DyjVVFb3ZVpXRpa
GJtWRqGlGWhtelocPyPurrgpaHyK2t8SmUcjZCNebp/tXF1YrecvCx8tcEbzBIEWyzXtlD33VYIG
q6fRiiyZ5qtb1HMDVnOrJv25kfY67ZlPm5bQruW0bbjujoZBYEOmYpQMkaP549aj0bPJ+jXnzq8Z
xKL2dkTsrCc/Yh4lrQGWLYy5Y/Sp+lX/w9ITsCv9u52Yi8K+loN80+fJLk0TPDhiPdKEchE89FzM
Axd0GOfHmgu7N6pzZzRreRRn39TWChO5CBE9sYMkUlnyQTZ6t/MoyWcgWphvhffeURZETJVmRf/U
AM5uP60IBX6PzxsE4py4nFSpO6kSVj7jtlLKpawDusI2nJv6zTTAYRVIb/PhRhkBdNn7nnq2baq9
D0bbYjGe0NblEockob9KubcZkFmCoJ1mzB2zZhVivseg53QECfnAaxFlbtwU0PRYcXufFSEDtnjK
2gH3f36rene19t4V8YGRwp8anD83v39TlfyyPv1elehcnursLpsNYfO8+cv6NGjs3CilCMyz8TZa
S+8uvIUQ5UkuEm9ivx5b0FX/7gIDD5qsYHiba4H/tVdXuPB/WTRQCfz0+C8Fhgyuf64I/yPT+ToA
IghHYMLjjz/NMj8KDPTMX0w0P7YMrP1xw7BZNw14rP8I7Mxq4m+qiy/PW/9lqZ62vmxGMip3T09Q
O760ari1KmuWlcRwDsrohrwtXCuI/mR9hfT2m9I0oOl9dxyeB3zRRSddGdEi0cm0yLUKfMBVz72W
J7dAbN6IhaKT0VSkQX7KUVTed1N5NkmSmozS9aRN2YeEBxd8DGjaoKgPZfnQ9T1N23MsSKiyMgd3
2aJNtJVuj8eyeqiUT724GgXrPnXosJfcaz4zbBW6XNES01MHjj1We7skoaPoTqIGsiHn3Dl2jufX
pg/kgJsU/6jXNf5CC+zrQUqxyjO4KMbKmdgLN+Ru+NNRjJ9RpGNbq2/a2HZh2yBPHNxSVlzJwDDb
Df3K9KYLWdnMZbWzVxRAMMLdAPfPh8+HVlZARuiAxcbWpmloKMnQhp/NQy+RN0Fi5pdSAWvj2Ixw
BSrYlkVrkhBWOtIQuobf3xmFgd/2k0jQlcRRqhFiJkM99Hz8KpKxm9SHCr0rNLqFJKAWzhVSQCgx
FVOqq+BlVb1357QSmaqqRxVbzGUWfqGlT91Fyq/jpxRiHUJQ2QeQ6LNbRilQvZn8p3iqPhQKubb3
nyvtNQlJoillAejRvE3ZLVkUgDGFYKdOBxIPVsy9HY9CUVAwDh324GRvUEZC2OSlMJhC2Bc4+OeU
ctOi7LQoPxE7ooZ9VtgG1PFjSYlqUapSN5xySlfdSu97StmKktYH29VT4jaQiyh4TQpfS47Xk34/
TdHOE4bDEQzngdsyW+fcAFK3teXgRBwtOFfebZl2NQC6xG2p88pod0qufGAU1G+sXlzDtnvSJZGs
Gxv5dAxcr6uFI8BQmFK/KuYUZs/ajVIIKlXfsiNylVHfJZ1HW9mQPnOyDZ/5iCfd+k14MWnym+FB
nt3hDfsfa2Xy1dS6PlY5hU3VodzN1syzjjoBtEZxlVL/KY7zj7YMcShZIiSWPndLoUD7LHVmkF5I
FGImwwFwDHIbJUcvJiX8Vx/ZqC9hDKFKQubEkfilTf8bKRQA61+P7N8e/+PIhpvP8cs6V8ayOKee
/JjZY97Aqkg7xh/fVZx/HdnGH/ORjCOENbTFef6lJzT+UDi0uXtZAs3iqn/UE6ri5wkDqG0i11gm
sDsQNJh4sH++y726JX/dECa5JHZ+nUYM/e30rGOxIltp09OJRQG9BKk9FlyNvgbfonkgABBD9qG/
k0AhCfxolimxncLHNb633l2nNm+lvge7Rnmuu4WYB29H4Z2zUF2reg7IBGD1UC5bTT/qwDD6stnj
pnzy5PaJ+o7TCX+tVW1rGJtptZaNp0i9mDVNy/Cqp9k2G8ztmMZ3ad4cYw2ycXnM9HpLvLNTjJ5T
W1Qgk8ihLTDKFT1EFKTfIruzx/duzNzak526i2/ZzaOu8IBEjLtK1lyfqlmXhlOj1Y4RosgYPuOQ
lha4WaC/d3l6GCtU9XLvSuqDXHOINHndcSobyMSDMf70JshwTfdOZCFcaE/E24kRBEMv6ZuZSx8j
5Z7mYYtOTIE/YbibJH3rtcHOBis4KudAsjaxBvtfnq54JFgrUjDTvdqBQVvr86NE8lan2MYdzcEf
RZupY8ZJyrGiPAstYxktLfAkg9hmS42dzWSWaWj+CwkATkJV3KThs2Vl3Crwc4sXm3YvsHQiGKu1
ZX728548j/eWBGdCDfZAfxdhlQJS8yuAhfG5GnDpTUw8ockkmNKSRLo3xvGQ8ZKKHg637zXbFk6f
iSXDbBzVZ77Qt0tbLxYt5hYTn0doiF0lkaBZ1FvDA4aI9RerDhGyBeVApp2QqDmiZUBdowjGr7HQ
SnfKSTuhG5uTqIPeXii2sdOiq+wTZMWoGi3holWbjYe/HPzOpW46/K/tsiMlVrAytXSQ6TF3Mexf
WtMHJZQZcReOsKdtFNQnxXwCxXFo2K/H6GwlMiDMg5lte//UTdcaHwgz0CXSsZ2cQcLAemL3gdN3
HWNLun5ia/sCy1/+UsHJkUcIGzqTjvQmTwtH9sajOjNnSwP8Tg3n+yxNkFOUzskM2cmSHhIenmAx
EC7h29t/ceGsqwzB0Ix+r1at/yVIFcqvk7nfH/+fU9i0/gAMge6Hsxgj3VfnnWkDl5MxcpvI4v80
0X2ZzPFcZm6poMlFb/+TQoeFqU4Zjq5B4+31z3an8m+n8C9Pfa6tv3RUUqjYlV/XzSaQK4gxU+2/
CRmZSMxnPhFMwvLMqx9QDrJfUlycTQg26nzTQqSCBrH1gMPEE+0yKJ6qu5bIe/wWo5II9t4wnHtq
SlENsKbNZTft5aZgy4QEgnqKsLrGzabi0FIaphHgrBA1qeoFl1J7NlKb2HmygVi0ta+5Vmybin9C
InfoBeEoCkLDSv/mYTb29WDjT1tdepDkCXhEWRYnA/qX3mZuYgJV1wxHM1Lc1z6EpzojTFYKHpJo
ug+sbOXNSHorWJNPs4z0fJ3Bcd4aBQZV+OMIkMZ9X0ZIZJJ86XEVwaSiILQh2scdsjgKs0MvM/cu
QRbjkrI6OEo58CyJfn20lYSyH/wQPQBJUo8tC4NaSE8kozhSfWYgx2jHCcHIq8CV7O4zyaalIAHM
Ts8kWR8aJVpOhGBqCe5ZI0wuOjA3VkvrKgvXxcwhl6Z2hWWu9M27zIenFxA5E1GsixBBbM9PsGzb
k1ZUZ80sT7Uq76wcj7agxFMKCJcatiYTlPioAKoe4FmDULPocIg0ccbOW47sYnSFYZ3S1j6q/lmg
0gD6MW7qCVhVnMlOWdkPky+/GExu02LYqVjiQkRNbT9carW9dtF8X4+Ug4EPODpiaiJCaQVmdw4d
xuBFLUKusLSRa4VV6Skc85tSrnej3DtxJe+CsryzinNcMRRu9bVf2EfNIKleIe+GT/QMi2u+5UXt
jj1AFdyTWvQI3XlTdKGTmRgopZHl/GwIi8k5zLozSI2bxDNu0MfdMh+7jesaFYC4JXkUBnv3NAzJ
ixnw7UrFwyhmaOQ1xJF5K/Up1CEmYJrCQYt72+Cia3LcIaBCZm6b1Fk7D5+DJJ4jYUK+918agwS3
0r6j93Oo7BcaOqiq8hmClwclUe+qrt+KyEaO1UGIChexn+wQBi1Kk3mqPb3EXPkWkZOJp2HFAk2q
DwCM9F06XCYY7UiqnNTOHgxVXeEmhLEqrayAwDC6uqGEmNSeE9vbJbZNLwm8yP/ozfqoBmixGW6W
UbaeMG0K+xIiAwhBoMsCJZoClBKokWA/Kc3O0LLeE9l5sAJM3irOQlJ7LBI+Spq9jJ1lorwJg+aD
RHTTupeJhdPtdlUN74b6TW0SJ8B+2s3+enGbMDtKZ6Bv/zyqxqKxEEHbh9x4LynlUg8/X4qEN8Ul
F/NLzxipmk5goGnWi205FMe8JrNkor8V2tYvBvphrK5tvRaTdlsSMFl5+ovHqxSWoTvTvTOZbT52
uA5XpswMEf3TjVEnjlkYwIZrFFVvPfFoMS76XqNigLWCFjZOIaFRTAXWbVda6yIokbuzK2YTn/ak
0vr1e0eygafU66IHT5kP8+uRVa+h/dYaD3Y774rZCZTeqh0bfP7TwtbTpcQlPGbBpvW7/ag/cmms
DRGBkbfX0XRnD68zotlHIVazePbrZDXxzU2/d0ckAh0D6BxJCRsHBuvVSpUlTuDQBXB0xYKEMgLI
F2+UoTwl7bs0i604SiIy4WUZFV9aqAU/rj14dzylBrwcqnLRdpQvKTpCeaC2sSfTvKsKchl8dvyk
s84xqCjU++ai5tqhaZSdqqiNQJTOMAGKEIms6TlTPe8bmQ5d09uE592YxrDutX3Grun2X1xOaLpO
WrUwNcX8PhL7700dtf6vTd1vj/+rqRNEolmoanWVV2427P9o6sQfLOoUAWVG0SkRYNV+LSdY49Ln
/aflYwf4ZRSnAdZC3cV87586+aFu/T6K++lHZ8f5tZyQe5MQgiAItomijotOVV2rClfNrIA3W0hy
JKqIHjgTjMs5q8ELWd6w8Rmo3GP5zmIKHyXKA40Z/tFxEfPBSYCLNC0uBxSKnhBYyGo6J0hLdAbW
GMHkDLaTIGKVw0lnmpPn9jKE6xRZsWsXGAnybGsS9QOdfzdp2cOUICiy3a71dnI5LCSmfoLoeTNU
sKf1EB9z9tpg5YJywswCebY9oR4lO6VYVKZ5MgJrHZs7tcxnS6vdXRXjtYwuHcNBQpFrinR1BrUz
wyvAUjVkNFbUOUV5bVuw/83HCGq6SBs3JiAj5VQejelJL1VH03DCdTlMcpRACEwsT7pRi349mQra
NW98Bti99hKgsITSDcFsOo85G4Dckm1QNj0k22CH+GvZMgHsipTnfZcF/TEDjFWYwUZgdkkgpxLB
vFC8NlxYZbgpB8mtDcCeAZDWxAB1i6hfy4fHPvAQmCC3AsSaBAlhvclyEIobGKw7zAbTOr5dD4Sx
VKvbQpYB8bXoxVCytSxd5eyRkwobkLGw4uIxROsTpD1KBU4dDwxXLztxbGxlX3+X3rJ4Rsiajl6x
L1WCw5z5Agtil+PYTop4X1jKS9v36xhPpI48pRIgRT1jK+QHzVjLdUXTOGNiuFgYNiypIveNteWa
xEZvjo4Z5tBjs6y7pvU2VKYJkI35wMR0MyjWfUmpklbjdbSrfRKoN7mnvJmytaro+pK+vsmlzvEw
2w9qtNO54Cmd1mnkPWYF8TuViXNFecj98mQQJqdluNflmqjJ4q4T02GSKnzzonBLO2HmMIMGIgTd
IYquORAUjIFGX+xX9ooAjmXq+4cpNW9V1pldJ/ZR0q6FVjz53sWSvFfb9Fw9xFboKxeNg9toeO82
kJAVEskte1rEdkUDPwHyz3Gu41OyIeH4gBgS1d4WcDTC+lKaxHMqmmOqxTEhcET3m1uMvoeIRJik
9Q5qb7z0cIvLpIS4mGwDG03yv/oYh9klsAuanLnmvHb4L6By/offfRu/Pv7HMc4Ci2Ge0DBofHcV
/r/ZnPgDTSwaEbpG+PvfE4n/ms3pf6j0qQq9JJqc71O7L6c41kWFBvP/g1Ou6n8j1/j6zNnP/HSK
49ktwirIvY3kWd+MEjFfstUwrjU+Rv3cvKR1dx95PuL1AOQ3MjNRqbcJMJbRQl5n2TN2L3U5qW+V
hHlIuE4k+7nLWPPHnB2AXM4hcrAIFkXiT+jEpE0SfFMIJW8l65D2HcHAvctni/rk3Na9C+qElCDE
eo3h4rfizOLqiLRl2ADVp04a4tOkkhfccawV9akEzVKg5p+w3pJgC4LFpMnLtqWnu7b8zlF4CKNH
enOko6Rh2puOrHOuXHLe46XKBEkrCDHPCZyXKpzC0rI2LqX/rqrtaj4/KKX6yNXU0KlZxARv+LVu
pCpfSzmUj7z4iIKSm8fAyeklnPyQrRWKegwt8F9TaemJ6lIA8O1qc8Ey0+la2GmnoFc2YQ+ezMJ7
Uu4KeXQTFlZhiZKk6VgsQ0YZkb1X8V40LcvklAJ6M6QKU30cc73KModweEWGH+wtw5QMqwbGVTG6
HuJsumTVIdF9pdId2nzERxF9ahGE5l5fiNx3xtg+hFl022YxSjed1o/k9zFAridua6rSKa/ROLOv
MMQ6K2b4kysbSACNox96F92MyftsT0obfdTeeqiiByWOHRu1qZ3my5oY+1Dw+4M0UQ8MBPw7JlsP
KkSzplcgMSa7QPr0xSkN1pX/mmTzC5+fEkVaST3HY16zMRofcmt8MUOYkIFwukrZNSNXnaaUu97A
Xc/wT7CfwSBSGEerH/dIjVZlZC4VQjkNiB1lhRsmf+lofKnDU/mtZRue59l9SOBdmMsOuiS0vhh4
Kt1VCHfHCukoDSjiKF8TfKQLGJDap6cT/WaOx9T8poc9cdLXOX5qgo3rN4h3I9OtmQsWZI/V/mtH
rqiiHbGpsMvJnDST3U6VlxZ3XmfSa3Y3HY0noUj4iSz8IB7CmDjZRMaLMnYPYxZdPTNHgJq9CftR
tPvARFCqnEKpWBVTcKuTuhRgC9FImreVV6l/JR1t3eeqM3jpRgWrodfIcPXa/XK0/d0efp4K/Ryl
S8bCj6NxHph9LfPCQmfEMBTeZjSh2i+GZvExY76fSn8H2Q2xS/5hvmQfyjtx2Oa2Fpt/+S0Cn5bk
CYpzqvYvv+q/2fCwFfutGbBmvu2Xx/91i4C+paTSsfGZhql/byP+2vBwi+iyPudacGVQkf/UDMwO
eRKVuSwE1sGfmwGdNsBGQUC/wFf8R6q/7xuc394lXFiaatoqQtJfZotF3QOPVTx7Y5fpg5RQi6PO
Say7IZrFat2jEoU7IslixjiB9DoAjdMKyVV65dWbc8Vz6ykPWfsOGFFt75Eb9dGzJNfWofibiE7t
HN0gtIbcwHMwHDxa6kjOHKTo+GjzPQSLq6oX597U7rWqIoBs4tiUX/zE23gkkDGyWhf0IBITr0o9
NdObnR/lQP4YMOPCIeaDE9cg8YWJoioj/lTb5am4MOU9TiD9THi2mJIBD0FvbOjT4d0aafVpeMlN
Z1tnlXwCo/DXIoCBm1a382Y8Jd8JWJHrwdFtI43HFI9QbQCFKGQdVZz3PTdtpPW7QUtu1Dx60HW2
P0ZFtZsAdw9XniHuldzGGIJGLXkU9a0UcPykTE2qnm0BR+KpHwm1b0amlRnGf8dCmJvGb7mQoZgk
aX6pBGka6OwYvgW62yGDcyqlIy4J5p/Zo4TfMw9BdizckkgjP4M8X74JgChK/2FOgcsaep2NUPGj
4NywJxo09UyTs5RHOBr5XY/4PRuibUmKgVnagA0jiLsCL1morvBB99uqG0bQ21yKZhW/eYRm1kXk
6NrLMHwbWBMRZWdl8bolJVFLlyz2jxZm5MKWNwG+RAR9y0gBKhCTGCqSTcXUqsxJAajs9zortkok
35R+vFXD9s4SH2kAIDIansymOBP+4A6dhfV7QG9tV44oW+aRDXlsQJei9r4e2dLL7YpEhJsKNThz
TscYs7OE93Ionjr4B2ZxM8gZ5UG3FMFlMriH0/qg0UlFLeINRnw9IYVlzKOryltOTeJ2aXFXaQyz
aHOqcVxpYXVS+2EzjPK6KB6YxsA41ZcNd+808iaFFGLmGBrZ3wnuaAJZP9FjOQp3d1YFK0lTHeQw
OsPx0Q0T0x20YZVKfK9Y3ZqCMChduDlVAZw6guc2FbXCVPZHaa4drGiTUUuo1BQRtcUcqtHYk+uX
u6BDVM80GJPQpgpOlXEeW39dzUR+7jkEHG4fZPsuJrqurTpraczlDVoZeCo549f0w6P+KXTdqaC5
NVW3ktFS9ETOxkXoagt7NVI7KdRQhf9eBRcip4ADFLzLGS3P9ZbdO2YQL+2YJpJ6rFJmhOQGxQ7x
Do+R2h0s+b2ggjPbdJtQ0dlUdtmc9tJP24KKz6Tyq6gASeZyx/jkx+YaGg/9MGwAHaZrdCujQ88N
nF04WUfTd3T0OBKUica/nwbSBQrBJFc/ZSVvRoxifp9zKGGVRI0syQGHRon1qdybCDLTdvgs8tea
I4oZhCVeQXatQaIRJPqvHnzRfnBz4OhTidD7XwI0E3v5LwK03x7/465Di66oM5ASCQIsqa+DL7Ru
KnBLYRPV9F3o8KVjUhArMCojsu/PmdiPlmnuo0y4LrrGjMT6R+Ap1Zhbop/vup+f+i9+iaFiuCKb
qU20U8LUKA8bTpXG3vKzbMIxdOysAikbgTVkbg41dyRPuuzIBOKGXzXhdJR5C3fYPaz8nOjThfSO
m1xP9dkmjYVNJ3eTR9VMEXBTr8oWc61BNy/QONuu3fgYgN9ki/SSOb4D9y19GIF0p8bLdqzqGthN
aKHnI80bKsKOidQ7lPNwi/aiZOLAtD/KelKbGBeVmX2HTxgdNDrPMbmohIBGcX7FYIBwPlznMXU8
F7SJ6zZWLNeM8BQlWsLqifQ6rG+jInMLl/uKxBPZrF2tIHAbB/sk9WsuEEe3WD3MeBk93yTxdAT6
HqytYRhXiU0sc5M+jFKLax3jDZYr7odNqQa34+hjowGgOIvXYrJDg0hejSl8w+SmZy0ZE+bWTWdC
mZivoDv3ia3r7iKEtJy725g1TV+hy2qtfQDpPaqHEBE6WT8z2A8WfNoJUvpkMgkr+6428OZBjVdt
b2shLEvZrJdQ5RPrTQrekuAl1L1lWeB7Yxg+IKvCmnzp4NLbpIwPcOo9rFi1n0I7TgirMvl3CUuz
tzRJVjk1hzHaa5saxNesDQrcF0nrcFmzDlDV+1Rw30zltejSfR4Dw5GSdTto68DvDwO1jknNM1D7
DE2xHXzU1V7hViFCRmokBnrLXm/d3NKfUlgdgzW+CmqqROfv/jWi0orjwzD5u5RcsYEsVg2FZDlJ
K19tnb4H1IjHghk/SR8+cjd41JaoiPBRN5MkPpr0tSKBsNUe+qy+qnJMOKF6sKToGuUvdTztwpTo
dMVAqDimbAqlQxOSiOI/2tFGjHc5ASx6Or6PKCaWyhhuFS7HwJI3ls++qM0cz3/rOmWph+rGIP21
N1GB5N3aiEpX89ubyDb2sRE4Jj2XPd0MUor/nlUV+8wkak6hle3R4qzaxt+X8VMKy5NQ8KWKKT3r
PdhlRAJRczAkX+kdl41N5Mc03UiD/9SSt6J04SpKsY0ioLGaZG2mCDh1/VDOrFAtie9llX42Jb3a
k557ozyDR1vGPtSmlC2uLRaJzW8qeon8gLhf+V9+DWDJQ7xgmYYhz+uN/zo4s3+VU2j4lX5+/I9r
YNaMYUpF4cwf85Ljr5ZH/YPGBUkE0cna3LvwXb9cAxgcFZj5MowSVabF+nENoJaGoILTj2XNPzU6
GXz/366BL0/dnv/7FzmFbw5imvzQ2gRFfwHjgFHnUxk5FjNqH4Lz7FBeJN4DtZabZ/YNe/oHuQK+
HZGFVMlgTtVlUbDgAOcUQFfoq2Q5Gs8miiaoDCsWrju4XJdEJSOJ9OUCRNPIFMOvyQ4Lp3UxRJtO
Z7gfcH4Znr3VQEmxtXU6xAaxKG6SWr5RyEk2zPty0EGe1y0JRRH1rsUH3tQXiZg2VRysVRvU6WS7
picWuU2qBkoQPc4doqcfhjFaJUPf0ZWJdWDkwF2iz1LvavwGGruY7tzGzUOJNkJIyoqxJR4asRXZ
sFOScvUd4kDOxQB2EaoU11n6QPgniPSRILP0vsSx5EXTrvKqJQm0hNnPEPm3EW8wwfXjyCq8U52u
zE4jHKxUevLMizLHt+e3pVnsVI9ErFnf1ymwa8XNqClk74XzBbaoK3YfVb2mC/oWMjcv8+ajMIgk
GYaLXBobvKkAjacDA/tla3fHfsT/00fVu1+OO73s10b4aFcQWcmclb/phA9qarkvm8c6/bS6fFlA
/ZLLTx9zik++nH0uhw+7Jld2fjtIW3M8FerVQEs+GOeuJcyFoVGIUbmyCU2IGaeZSnTQlGLX9fWi
I2I0la2bvO1upSRzmD6CYc7X9micFZ90aZqMSF+x0r9Xa9JIk89c2rK8fhMCjbX45nHkeUyiGkKQ
whSRg+ydTWsbGnNx64bmdtaaNyUUuDAO3FFoO2UI7UXRwt+vG7cX+ioOJDRlxFWBHwkx5EOBPCjW
sKiVpwJuyBTfRyARfCgtEXG0MimMrbYWfbbGn+y0s8tb3xhgKa0BbjY5x3Uu38gI+az04tWdW7Kl
SmkrG/smo8qoe9Ypl5CYrzL8ZnZYsH1E6tqyzW026U8WNBzRflNnQAm6vB4rNZlbQCTpO5m3Te9e
iKceF5hvoNaDwGx17YUPzKqtH0x1m2DYkoht0pmvRrF0gI2AhVybYS3vEvFbbfE8X8y+9ap6Gy3r
72AuEF+IpjJaTLrM7aGva++M75kvnq99w95HGirtnCGlXpr7Mps2XpCQ2IDQwE7XoG/w+HpLX4oI
KD7E1c40CXrzpa2CZ93vkj1XCHKiKz0pkXMjryvhkXm1L0yywGAGdI1xHQqyNDJTcXw4RewR6HU8
PpYniM4IV+GCk97BHklJrbWPsmbQTWTVmCrlNz8m08PHRaniZ8PgXSi9qxmUpAAqFHp1PybcfWJw
0ucgusZrUeGbDkNprdhzijoRjWg9s+HOm23buuyIseVfWet8LBwVWrEegYmL7mObd4jnH2XxpiMg
75X6aCX5XjU1eHYENSfmawhGHJUn+RIKNQQbrKpxqobcU7W/iDE9FlIAYs1Y9Q3HkbpvPDpzEhrS
SF6mqFUwPisfnhovJ1Nypjxb2TnDI2vf1robjNTWMStfn62CPPUbu2bZWQAIrZr1v3niiJyaWCuU
AthtEaz99+t3tt/80oX99vi/rl8FdbgFy0uD9ccialaH/3X9Kn8I5OYmYgI6ru/Lqb9u3zlfl+wB
IGXfYS/znf3X7Wv8wfND9o74QCY765+JGRFU/nb7/vTM9Vns+OX2LaIxUDqZvYiqE2a38FIcL+Zt
UKWPGZ0+S3exY5Fb8DnSnN61nzrDNenlB+YeKB4XcCQIOkXblR7wyj2hCsiOylPtYqc4eo8tG5DT
nG8bLaQngkzHb+wKMBkF6HJBebIg2IuVsrigdc6OE7l8cKlTt60WWb6YZ+RXwy326Qv2uHJpjAvz
yoEWXcJbdafukq19Hz4a0NDRPb6Jo36sP+vPQ0NG7DV/hOX7Zt+b99a35prB/OhuUh2AhANPrXqT
bvKNtPeWLZG+wa5wgx1ZvW7BX/2mv7FuKXa3+YZwkePoinv5rrvGj8qbdWcfI3o+JOTg+bbyzrjz
DtahuXZX/SjvhrW6i1/0N9EulWu1F2/+rbzTXO2u30F9DJYTp0K7IDk3NFdhRHO10u7se+8g3fu3
8W16K12LU1kv8nNxYnhSXLLLN/WT3Uu4SPmq0QU4LmnnzJ6Ms7QXW4XcE3hwLkCRc3JI780YcNWi
+vBhQRhOGS3fSTPM0Eg+WvVmYvxXAYghz3ExS6ZbTE/rwHLMfldAkELGZxO4uyDayJFwifI9SFRM
lkrCb30ZfkKCmO+N9zg7xSCYmwWKxfEVBftwO24L1QUnBQRMqREZLPKjtuGellZFtFfjZiWzLLtX
7sdz91ySkTLsc1yaiiOn27a6wVTTkeP5RkN0SLbG/3F3Hs2NXGGW/SsTvU9NehMx3QuYhDf0ZvOC
ZJHpvc9fPydZqi6SUktd21Joo6BAggTw3mfuPXcrtu0pNm7qk3ywt/mm3JODeTVcDJdF43rP5g2Q
nSvtJA6+sZROADm33VbaNd1ePZgHaW2Ac3TDfbPN1v6qVHbGWbrmAlHO41n5RmkR3Gln/4ZfMMSu
K8/AizLWBMNBsi9TwpWzsJfyCgnFcJHeO+tiV9xFgWtfStfG2T76r87DsEuQyK3E0lyiLDM2zgbD
lbOAE7OS3Cbdqkf4EyvvJJ2RiEXjvluLpU3e8by98iayabHHHlUKVyMPHuJnMaMb716BEOkIRkmr
IzPWRPuy92LSlwZU6NG5Ue6j+DjBhKytBB3Fv6pzRtMLhZo4mjOOYPwXqW6EChX+Dc/EWPGv7HHI
oyHcjncwNccaWcw+b+GmYvYgvKdYhjk37AJxr23O1VfpeUowCmbhPUNF/0WRFyp/E+5UY62/QqyG
xsqnHRWvJrPRZEBJuPNiir+ateZBD761yUHVr3K2xrlLMBa4koIQrAkxMveRAL7K4Q5rbMbvexU8
VjfxKT9dB8ZLMmCSImljOGKLWlb1lr+RIMgDYegh2LRbb5/cm+am0l/i7OzE47xKToB52FGW8b0X
ntmNOmBeo7NFHUBmlQ6d29pkDwkJQdnSrpZefxdkDx6/zCC2WXvXWeg0WDDuywGLy6YcN8htwPHb
6lmJ194D5GlK9vyKzSXMzmoRrpXDzdON8+pIVz47yFG9cJJFMvgL3A0Du/uMX0+QrjBSFLXFXRfe
FhBQO4io5V56rTHMM7HNy5uuP7fg/c0cW/2OQq/oSc1a3ynVnpcMzmKBBFSmSNjkE8fgQncOg32q
u31in3s+CBpj3Qs/vhi8tyZa+UgC9KuQXGvog1QBoXNMzEttKqI0gqlO/WskcjeMblOM1mrgStjI
K/GArtvIekYzM0O+76r52B0Yfs/lAKPQ1famcONluTV30cIj+ztdlYdhlz8yK+EpmcjBr+WNsmLj
seUScKP1uO9JHk9d6y5cNLyiUe7GDoXsqyEWvBGCi4TIYyY0A2lbC21uuwVgKReIe5ythLrQ3UDf
e3NStGYopGfD7A1R2xq5zTlclwRon6tzf2wv6ov+kaI3O1dEvzi3ZMgm+baL7lu2ApN6tnLVxJWD
5Rivft/aBX4/G0gbMYtOo//Ok/un0YEx7Rw/Wpj/5vF/1i6W9QdccBM9pmpMLjZI3j9qF77ErBrx
pIkZYhoPfBgdEF1gEnBCcWLj1Pi0LdX/YNenowxiy/rr0QXTSvbT6ODLU9e+TJDRH0EDrQq64rzH
HluhPLfGZJ1TM5cxugFZwRrsPYeMCcugXZlwtlpGoSkVM/NbdWkk+lZT9yUiPGrrR1/izsxl5l+Q
GAzr1QZxouivQ15cqk7GhWVf09LOxlK9avyOaUO/G4gRC1Wqk8i5SJJirXS62+fGRkV/joYAzf+b
X3cnJ04PrZY694ZHrid5mt6q0ogB0jNrX8cSGo3+2OODIpzoqbegOAXNGnPJgZST/iJKVH/XgkEh
dgcBT2gvbCWfC7XeJcpAoUR2qqeoM5Xp4KC/qKjlktiAwQJuoHU2SdRcsSDatmXu2jBdSBugLdE2
zNteq57UgSA153a+yXHalsprTAcU9v3GYUILKiqnM4zY/WjJuFR9fx02w7pUnixQTErMxy/W5mHO
6CBkqztYlwOsTCetjtaIfwxkZhkPLz4+qZFEmArQmZ0bNzmK06Hzlh0Xr54QN6OQVj4uejt7G4x7
bShc6BEwN556zCVZa631QDuZTlFseq10477tYMSGK+EkSKXyiZcHSR1nt+O4QvNJV6apgiObWNVO
jxkj1eI0mNU8T8VNFpbMkLqVR3D6mLkBM4M0HY6d3ikA17HEWZp0lSojtPLwmBlIXUuguVDj7Qj/
djs4lyY/kq1X5vzW8gw++hAswVeyRVL+TeRnqn9ZWf3l8T+aJRnrF+8LBLoKR8unWaXyB8eJBl7p
z/g0OrCP3RKOMPy37LsMNDYfuyWcwqpBugoMDOaVv4RNUP6mWeKsmyJM2YypbMA+N0sVzsxIUwpr
Lbf6Qveduci5iSUJQBr2QqaDeDH0RWeOmwbgR9jimq+JG6ZUIMCPj6EXXYSGd0xD43uv/T9TPqZl
3qejcLIGf3hRpjXhxz4usNtRl2PgYyMaglH2FzGLCMm5MZw3gzg0z29ePKvZNb4Rz6L8qBsEtWfO
phltduv4p+IS5Gznlux3o5EYIhwwNlEIRsq2JHaWg58vy1hFlQhqAFhkxxAxL9aYYwgx3mQDQHiJ
5YEofOVJuc9efQz3115ZKmfL9yf8JQI8JQqeZNS9MFemBVwz7gT4Pz9eCCs+w23b2OlVZ5y5dib1
+bOkKacs4qTOayay9C+omlO7AF5obK2gOqRley0NYiaTZ5+2/nUcOzRZCIlTkteVYyPrbxbjTyOp
5wxAmOFyOYT0RGq3DYV0GedXsmgXiXFh9D38QAOvChKLOl0qxQ4BBpoS9TZGLRkN9kusPzboNpWw
3pm4fvSaJSPaGss/mAHM0BBsKU8w7W+cji3bKCH1q/CaKJTTItjUaF2CipyCoiywHek7r+iBxMU0
P8aVKVK+mVJa84o4CinRdpJJAaasO9xSAhWNI/Rdp8j9zAh7pnqSS2LHGrAUdjWVTrlHKxSV/Pwr
I0QOLj/p5osWErnJFi/yHbjew9HuirUcieuaXHgmu/OmL93AVOdpo5C6du3UOSiE1wxjKwLMJwh3
MxYGW7PkG6rDS80fHSMSv7YfHhovI3k1u3I65O0Evao+DiJxnSNBHzvmT217ctinVlaBrTF5zbDa
hpX2rQ7VQ2zad375lFDMVd14asdyZVLeGiI7J4Z/62REqwpxEQrhY+0jA9yik/ATn0/bSDREthQh
7uaxLn7vQZUGid6wLLb31Hz/zKuxZJWz8GOxNx0TXx7/8+y12PmjRdAw6xr6h2LP5ljmx+l8UQbO
9WlPxKQKVePEwGGMjJTg09mrM/ei4PteIKrGr0jjlPdEy89ygY9PHQTu5xOur6pMQuRsrolG2Bo9
rI7IpyUM5pgfgbtWwYy8XqYT0mWD5zXXmTN1I7KwKmNog2a3zNVljNQn4JwYZCxdLcGQGVApicUS
4DEP8rpJ75jr8qnDsiIF8kYaLea+J7C6m9F4K5zmxLZA9nGxoHVrWVKnNYAC8vRyQvNaEVwOcNz8
bgLA0tkYtJZ1fu1Hnc+Sn0A6SPkzJaz26eTMMZpsE0op23M9WdQmx4VpXCIEn5VDDFJOGg8N0YHd
3G89JgSJc8KJwcg3fvUGtV3GIxxdOz7DaD5oAE8Biq71nn28QVatmopV4V2GaBfSMGIuzhwiEzyp
lywdH1IfBBwcEpnkwgHWXS1d2LFCU8paTK/L3ZglGzmV7qopIrIy7uL+JffUFfCkF9tnnataO5H2
m9o7s4w6SnLiL0tTpZEmBZQQjbB86JFzDOFdJ0g69IKV1t9qMVG/g+5cpvK4zMxmoYbBuWn7ZWUE
p45pezXoXAl3NZ6bqNtX4UuP7lszEL6l85IhxqBWF1Kc3XmJuArS/ogTmRyOgiuuJB2hm0lD6OZ4
j000UbiA1Xk2lpsyMeYIEvENSuIyY2hZOqBTWO9ce6Rbx610KuXJCJMT362y3SgS8aoFBkdXlUja
huCZYFbIRflaDkLbambN2a8UOq9vxYSn81gQ2ptWrcYLjng3LVmDh5zSS7JOwEBYWJCr9N7y+NOL
el3qFZla0VGxdnKApNzxd6IQgJS8y9+3eZ3OI1NWgVNQnqGC+ufzzH4ngH49z748/sd5pkzsFeyc
Gkz1SbP7IddqmsmrGvQtW5/sItOXftaS2hTu61iy/i5x+nSeYfsgGgQ1Fah44J+/dJ4503n19Tz7
+NT5SR8rNkSVVu+Eprke8K8F8uVQPCspQyf/tZIJvtbuZFubV5PcA0OBpdVrO5NAak2oOiZpAU6M
IX4o9JiZCqcaZKCFgqmp1ApCOeNdCu+5tS8kKoiZLbpyljviSi6j50avtj5j+CAQS0sQYmkwsGaE
6PsdcQbkPmlk5XJOVfWtTZIGgVQrycoOXX+ETLCpVNZsWb5SxPMwpN+GOnEJqt7j9HmyMn3fgtYq
i8m01rbfILIzpFQvElMjAdNfZqJYoLxhdW/GFhZkHHxjxCYqXucFS0pxtIwSgWc1U5vqEOX2ou1R
h9qn1giOcf1kwC0J1DechZs+g6dcynMStPgcmQuytvAq2GzA2EiQaRn2L14VLUgxpYPDYiheCatb
hBXh5vl08oeyt4ibBEB5TiWkYdEdO73e1V2JgNcPFx6YVWs0V4xG7oLWOBZ5tGlYuNsWRE7QToE3
XIHkdiO5vCOe7FAZ3+rkjPn+IEfe3GHA2qOZVBPjIIk7wN9rTD78+pgR0Prgv3swIucb8uBFbKWH
0A83MTGkoWW6qarM9QY7edgurILAFWpqmY36mENMEC9ewgoxhgmgUNNKwRYT/TwekcWlSV7hCAWF
OTrRI7lmrk1XXo9iq1S3gtrRRHRTKOm2LEpYQd06GTB29wbjkhCdp6QvyaddVC2T06LZ6Kq2arWD
7Zy61GKdvQ/lt7DV2NkwyfPRXlja+FhVyZKEMTJipBWSub2JTTEonJmTTwSYaCQsJVj7tvfmpBhL
In1Z9XzXLIjQAwVHElFItuhvIl87xXG6NVN7mUt81xgUnJ0Wsw8LuvP3T9X/SZvkjCWkrv7zPyba
yIcPG8MmHY6IrFnTPIqOcFK6fPyw2amTSRhTrLVZyPFiEOGdVhhPXl7gSH+tIVDnvrLRdIeZR7D8
zY9j+m5jglmD1qKL/KdZIu//v5aXk8bow+N/HsdUrQC0yOYCEvQxZZCD2pHp3s2/bkF5zejbcW3T
2b9vZX9uQVWNrals/neo6i/EYajv3fFfzuKfz9ueBo0ftqBByidJVtCzSLp9qCTE6nLgHQK4D17i
X0QFG7nGu+rHI05WuCKnPsUkhGH3WUwfVjmkNsDAI2dL0sXQYiTMApSXGlI6aUp7OX9udVxvIE0M
I13Gzk1TEQLoQM6vTOgkFtKI64yio2gQGDpgbrt92MHZKutTGm11DNGFxYxBbR4MpyJLvN+kgjqs
C54Ru5DHs4iUbDNCYMSMt4n70W1wSc6HPoXTGl7VXebmZrHphmTeRs0scEiTkClVCC/hjNSDjSRw
qcmF29SsvVKxdCrpoKTSc2xAhE5fPFs7miZpRyosK0BbxQjOy1habTWzCEvrVNn1fGk1ghV1OAAK
S1637xqVALqC5HrlvUpODYmwzCybZUQOlRe85g7R1qWxcDiP5Roa6Ug73MdXahcS64aeJApeZBFG
m2gw05eiy25KkGaRF2mrPEnYvSUIdYbKXDqghwUwh0TT31QPsYPVVyjhkVhRs0qBthAxZToFvK1F
B9VodqpRXTqddN+Y/crXM3x70bJKRwaA/RrsibLDEOKfJZMXNcW1N90V1nRrpJjVixCGn3i1iAps
uVz0NlwE/UvCqxJz9eRcQSpXEUo9nJrFTOOK6riqOHQ3AfHVOjeYYT013GfshjpuNzm3CJMtDh23
XtsUayHZx6J4JFZwTYw3iGV6+Omy7CQaE3IWF2RrLWPu04h7NeV+Vblni+nCZQ7umtzA+F2foiHf
99zMg64/VJPBnAubaJRVywXu2UBF+i1UTvLnGfyaMqLb20bRZzIXf96iD7bGRVD3JESre7VIV/BH
5k1abqfnOjJpMMf02qLAtbxiPgAqEsm1lwWzUgI91Nlu5xfHqoKT1SdIPJNZx8xagFppkggaW+Mc
krS4dVJoO22fbYIWwr+k+99qR1pJ5IHYWeUaIclQHmqCQISg3d6Aw6ym1IRuRI+F+7E2WJDLO1AH
q8ImwjPfpCrxTpI6i+Pj2LSroFTJ3ibMU2FFHmnfL5P/+2naVr2fJy9AGcvA8+sv//lf11nCv/9v
esx//z//9fk/ecif33LyrH36j2VaB/Vw0dA3XL5WTVz/OLym//N/+8U/+/rrISfyNc+q+omklG+v
fzmQdYXTkxNUVsFj/Vt9bf71QP/6+J8HOkWw4SBFYQqMjJSB7E9hCzNcQPkgazHOvY9xf9bXKjU/
hMUfdfnHWe0EV8RdMHEOJ5/dr9TXyGE+XfnvsMRPT/1LfW02ThJ6eEXXtjpe8SPxidqER9vyIhH5
rSVDqcFGdC5icWgd6BbxfU7+VhR+M4NhZtDPZxlgoETdm5L0MOa43gRLmUy4wAVcWavZZrb7Esd3
qMi72PIXFpNXTJ5slOR10lqPVEnMWDWoCN2mqVM3jc09bpyNjx4w1wlLC3qXFMunwMH800Xr1m+3
FYc9pcilpQIvshNlL3zlykJqLSe4jnLbTXug3gnPc0IpCHlfw+GZYtlMJHLRi4HgTRi0ExjDQ2Tq
3hih5YDCSvAPZiIPDwU3WfKcKq8BA8S2Z6rbGxjiEsSHKmuOu7EwoVF1q8LiSQxkY1oeqTpNDrWj
Jf0orOf9eO7keq/3uIx6+TKugAFr/AUke5lW40ZKy24+iCBDN9pnLMW8e2+Aoqi89KT9hbY9G6Ti
touCpWLWdCLFwZG8XR6dmph1ckROkbNwMBF6zs0AzlcwNFa7gw4JXklTIkxS1ngUxXG/aDtc9Pq4
7OpvKuTuqEDKir/A1sXc17wdS/KUalwf1lbDAhvrM1ZByEQczrXwlpx8B8eA9BOni87G6m3n+8F8
g0k3i4JHz4IonCdzna8MI2t+qVUX0yi5i5fIpQiKvU0V6CJpvrWHyhUcy0NTbnWj29UW3i4twf5F
kFUU7/EiHrSsuEZZSsYUyza1gUlrVouOKCt6IaIMugDnNMrO1CLb3FlUWAC9DMiYCZvZkQkCKJcM
RWxu+QLaJGkpcFlC/P0ICnpBZCJC3WFA5JfEILy0RN6lPrlC2bVuJy/EoYcwEFMmYEnykAs6S1RG
5jc4+mQvkqouc3EMBj9odFO8MfjIPOdO7SCxYD31araIhbmCUYmHjzEso6wkuJ0y/BL9TtTaAmPg
ynRuGxajTpnf6M5jgGTEsNsDDMuZlj7ECDqcEbZBapA4W62hi+w9S9uVZrMRNta7zLpAR7rP4u6k
mrzoIANoXgOdNrczYSNI48nqCcYJNW3ZJ+ljgc2yNO0tHpXLriRv/Gw7uOG1ed+LfdMVZ8WKbiJJ
gqE3UT+FemPLvKG96SJMDkRD5ibXAqjQsX+zqGd8s17qgER1LjXUsysfwGgPaFQLCNMCPFoCIB2L
ZGUP39T0ogVOGgLR8xVjLk/U0kpSgbxPIFOApglgU006hmBO0yY6tLJ2lYA/bfLxVAT5SgtubAKm
FkKgZdW9b76hS4zxOv6wcgVw3mGxmycoxax4b0flnZoTJvX7tiPvfA5UkzgUVIde4J9lmRZt3ufb
728e/+fthX6BVhBHxPd59ofhEF/RUGxCjPqxM/w4HGIsTSrcxBR5n3b/vLyMP+iYGJozOOJqm6ZN
P+70P9vT7xUEce1/065qk73iQ79K+0RzY334zb9cXhzIWdvKVra2OHvKplno3pDNzVHahQOAqFbD
TjRcQo1ah3lzNPzoyLDyxeiUfewoR23wZoGaLAdPc0uzwl5rb1XiYwK8ymN0qffRuqohwyEobD3C
xLOAVVPGxqfFsJ15l5bFu93xF0HG8UbaVJqSPBIpj6qGtInFWZK9qqPmVqFyZXaSW+jBwkER10hA
lSIHNR50vqwtJMwS+1Cg9rRasWoitm2Ua4F/aEqc0WO8Zfq68BRUQVKCS0xCu+kHxKTpdSyzARoe
nbF1bcd5AYNyJjDzIZiSu5BwtnF7F459wfKRoQxQX6mrtwGirDqINrlQ56qPGE0ZT345LH07iJ/6
7N5PYANWlXnU0TMkFbhhCVx61LolH0iPnLCIrEyFiHmleM4L2pzEX7HVkpMawtTw2nhPWbfKJTLV
M0B7cMV7U6UoJx5aFt1OdK2bBgVqJMiCTX0T6eIhrrWj4JeaROaGR2xNmC5z8tEVdmljlD+MJLuV
mO8KIYXMsFDLBoN9p4pqzdD5yqlUhiseY3+yyFglWL0976ALRS1e8uAaNRBnUHkqZPLGkwdBTeA5
r7KN29fSgbULJt+sREB5+uKlBlE4lEfwtktzzDiKvW0Njg8cIRzSpr9An8KSJBaAR8zqxqAzLVj7
XSNIn6lds2yC5FKX7lnQDYV8DwB0l0y7yHiyrpQ6djH1zpGM8ygnCgMiPF70undGqp5Tp8jZgUTB
Is8sEuBMoJ7q2snt7Vg4q8bRTpZinB3PPxeesrNGxQ1r9cacgB9GhasupptKwzujv83DuxacFakf
cLnILbHtfW2M2lKMcrrve725rQr5lnwyYVAkFfzfUrrNk3Iz+B6qWXtR6TFUNFCMAwkgmFwhhMn1
zMysS98Lbyrc8mTvnCp4oWHNT1PcvoWOAJ11GaKYCSzW02r2FhWlCWZZeWbeBBDSK785YkSv05DT
BL4w6JcgoYP1mFY7eva5HeiwH8nJ00T1MOBdMXN5ZdYSYX1SSSzaeFLqEQR9h4ou9Ju9zYaIJZRO
3vxU/xHbvCglsjR7TE7a0BMXEtjwJ+XuNjOrB23EZeAEEwYbuGsWxETxEZajZi9S7Zgzjj58Pfjl
RT1X+/hyEt50Hvv/nmz3ZDQvyt67NMOnVO83LP1mZfoyDjbvGTu/1+GCjiOYBKE6bmEFh6HtHxsB
QdTjj2ZSWiQnKVZnhi4vk1Y/ChpsB+WeTMp7qsn7zC83Ie2zCV4tYleXWWgXS2X++95l3Cc67GEH
27SqmAyu/m20xpXw+t4nbr795398b2e+PP5nJ4Y8D+483/idTs8t+LMTI2WWWw4t3o8Qkh+dGDcW
Ch58BvgJuAmnidyP6Rpfoksjbpb0DYwL2CF+4TJTv6r0vvzmX5kmpUwfISRhrn0d0HZaLypgohJQ
3LugdoNszuDAynCIFvOwOTJ/wTPtoV5em2TrYDu9zFtIHwhvY+UwJCkco3Tmg0TQ737vNxMQG1VX
aFOAV/5bWz8ZSL6+mb48/uebCQgwLT0o7amp513x870ELQB3Knl5tP3szT4VRtN7D2mngg+Vt+mn
95LDNADcDm9QjW/9K++ld4HDp8JoejN9fOZT1/9hUiu0WjQqyqS15lfzVFdwP73amrIjSIvleMmu
2GY2pGD5HpeF4T1WUXuncSf79rNB96dQ8qids5HH+FIdZILg2YDJ2l0rfIAeNTCytwIVqT4MOzUc
HoKw2skqxBgrdqNazMqM3F0RuAM3mVG3HK2jK6LyccgIy7RIBs2SszlWN0Mb0xixLbGls4UkiUOb
oBay6zU3l7nmuT2ZKiwl39wSLr+tFFeWemnmkcuaM1ME6Y19GmoxJk0fRJYYykWpT9G17bwt7Y3C
CJZd1BGi1CHuw7PlSesqPtYagBNTIlPnMfDf5AD+DUxCspNhudjE3c1qFWNImcP0b2AnK5Z0gRQ2
X5lG7HIxrTUDCgPsj75+7zExWvY7YUG7Vf1tkfAjmmXrJKzWDg67Hfoz2GgNxH3vXIlx1ZIGS3cY
6TkLN1RwzM89YzGtypxk2KT1sMi7eFPgw7PK1yIYN1Y3FQdN85gN2nYcohtfGhX4xsXZGRGqo14P
lRwvuUFMYbMsFAS5zCpaIASS1j7TkfozwCV0z9VGlbqdPunEElk5tzW8BC+eR8wgzHhYEoV+E44W
+3l4kt6dWWXbxgoPRqTPNadYxbXC0AFut6wqaAOsWQfvs1U7NwBoohu6W1rg7pzsHI0sw3zHNfXe
DeznznmtW81VUjRkEcqHYKGqMuYlaSG48GK8fW16a/rSOcnJ59CYSttoQOL4ORvSdaLARAeg0jrU
oHW6Dbv4JFTsJYaBezLLWzKAlWqRp9pUy0JLz3H4WuO9E0o016n0L/sxnY/1h4/V+36MUBVk2zjF
NaZzfIA/fqy0pBj0PlFYRheYcocuuLCoIEfTJ0fNYbcKp5iJMiOB6MoOAbdayh08rGedMrou7w1/
yK89hi1m1qw6plUiZ+otG0tUFLMsyZY5cNdRyiapzKwEb1faxjIQ+rzCwSIxe471nAG0sFapXs1r
LM7A8ucNBT2o05OhD8t6ijU0MJRVM4kFKMOcRWg3r3WXv/3WtwBDVuR4BnI8jIv/VlJMGaJfboGv
j/9xC8ho+IFsGqaDPRBy5gd2DGIwclMxSr4XFO91w4+SYkrCmdQRyHTfoZr06z9KCpJwVIUFIO8t
hfhUGt5fKSkMhssf3q/v1dDHp/4VGmAblcFBkBvrSmsIZ0cJJgF0wbp4XRhoHchLYFOMOZ6eOXzB
hxxrPsColV7l4BLHs6zkiE/rfVDeheg6i3y46SHLGp5zrDPpXAc4rTlddHAxgX4dWQe1zJ8Smzmi
MK0bEbbHNtGLmc5K3m6wsEuK8ax7RHUKGCGtUFdJ4GyMHM5xqyIhYpgk2coZQDFdqQUAQCyDwkM9
j0NszC95Iea+E92PCCdtWM0FGALLjLZlnx6DdFxWAWHVOoGTDQbG8a7EnWfg/QFJs2onANoErYF2
0mc6QYM9Qoxo0wb1xmeho0rmA+LYmZ9+ayc1mBWCMgZsE+pPZpgeO6tfKi3ARxO0jcOQgUkx4emo
N9+KBmGUc1+z+XEGZS+xYZFEsBjLdJ8UQHZqw0Ce26/hnt7EQ03Sdog7qeceSmYNlm+n7dYTRy2K
DbIp5NsilC+rzAtn+jTTUvTgNZQIzagOYXYbRgFYsPzGp3eLldTtLegAJgq6gB1b7+/0CrUW4V4V
ilA36vVdFrZvmTmGTAmCx05tb2LVP5POsrIU8teJsxb2uECM/GRiEB0Vf81JhrkKuWzLM4jAjThG
C4g/WHYpL1+bpSjdSPOS8AbAw+tssU7M5KUjILIiuxtuE9tZKyLKiGw5MmXhdz0JpLhR0CwklX2B
EtVvvdkfq6hexpN3X2gMECgGSrao5rIN/dtKzrd+FLxFeO9DA7FZfvaN6lvsWGcFQ5qQSFG3S7g5
XJrD8Kj4YqkxoQhrtnwp7szRrha6nB4V5HuDkq5GANONr52bPl1JpXed9NFCsCEYdIAtRnuWnPal
S+8HfRegRBs0xvTcgtO8155nur7KU28fBc7aiOqXSKKu5iarFUydrLZDIixzSHxGjApHPUjydTO6
dXZnNJ2biWqjMExHWUiWaQVOFBe+I83y+Hasql1UbBSWI0M1HMxJyEEAybXStrsBcJ6oHIG71SNL
PdGPucXfP5O1y1660Ib6Qk2+lWm08L2rwX8qQlbaZYWpT5gIF6XF733MTz2ahctL/86E/EdRhv1l
CkrJjJz30+M/HPMQXrByIBH906r1s9oH/AI6TOWkf//ax2qfMZIKKdP4jlXmcvhxzNM5Ep8my7jX
31XE1i8d88rfGC4+PHW6ks9lSePnZtIbpr5WUt8VBUVG7c8s3klGLq0VhT0C5VPBdCk1UWbK2n2j
s1wra/lUx7wlq6pPz16hhDuFiaTfI+dUExmcuu6vS0vc8ImFhUQMlGGHTO1y/FfV3pftpzSy9mmU
7yNchp36Qhb2obPTtS6QqGsgn4hghk3T7+tQOQ7iTlLLbamZ94PMHo28ldLJ1iYA9rBm/jQxOXNl
nfUlpHV7n/U8XV9e571x3ZVM//1u1ejWrGG8Nyos6cNslqvhRQIasswlzlmTCOlTBi3Jqp1DpReu
lmeXklV8i/1yV3NcycAsEp1Nn2JdRoV5kqk1q8acW2a/TrPTEKvzoNfgnSRuzYzTI6yW9SvmguTW
qG9D2X8uzBpHvy8IQIaEJcmEm/V7afrYBYq3TANalFomQC2OiTLuo51ocQ7YqDroRNzKIM2yRGUb
VIztdDJv7F5ee3kJM6N20K1g0rVvNF45vXP2luQtonLyahFDLjtrW0pZc4DeVeNtYfQum8MpUWdl
xxrA/puogSTl927LrKuxCVv2G5YsL52s4U2hkxrFMmzI8Eq8uTQ4S8RHC3DFiokYDUiPpeBXL8gw
Er1bO+gE4MwUnJ9Iwe7t7ERFz3DLOUaJBN0zuFDhW1mtfSw7adGk4aYjV9roBQBL0y0S71FI2T6o
u4WW6jRNyQUkGdcXyQno+6IKCTOV2B46Ftu4JjzbNrabwbsyVP3O75sHSDW7ps6PZorNP/JGN2bU
nakhOT7Iz2DA+T2YbuhCSO0XkKJN0jgN18KkLTziOWWF9/WwCDTHjRnhCjtZp135aDekchINZYZA
QBRn0jtuGm6r0PZw0tTJ1me7sqQrlOgkvXlnsiskpv2yVvspNFR5qKvMxJGorQYndwtPG45VbIa/
9XGLUYx/AP5Ok7N/08ApMofW56r6L4//edwyAZEtxHWsd74TP34ct/IfyJRlHcLwn061n8et8QdK
LIRw2ndVxBf6MGY5TmjDsOBHOr80qHv/1b5U1R+fOk63z8dtHGspOuJmXBupdvZy1BJRM84DIQ61
2e69uj4bnLPkxl+ZHLw+IUGh1MJptyEERUl99sOcWBzRdjOFTEeNfPQ0x0Mr4V5m3P4MA39RlVTL
mcSiuzBvVNEQg5FOUtT+MvR7bd6S6A2hSrnKrfK+JM1jJvKGT7qF05vBBtt4E+28Nz4Uza3SAdjI
k0eV+aCetc+OVCGikwz2SUBZye0IEtB/HRHcEnjBaKIG6wGtZNGQIYv0CbsTFfjJ89WrXLYC/K0l
3HpZOSalZs1Gq+ZEhWxSDdZVHUXzIM/ucBbMBir6oShdXR96Ppas1KKG7YnIk4uhAXQe1rvSY1pQ
lc2MnK87dvCQqnaAqWaWBf9VZTpVdv+fu/NabhxLu+wLDf6AN7cgAYKeFCXK3CAkpQTvPZ5+Fmp6
JrNyKqqjbuuio6MzW0qJBM/5zN5r15sh4PAbdEez0GSY7DcEw+owWokoZCP2zIQsRgs1uQbg26S4
eRujeAtE1a7B7pucF1JPxaqE61Ji2mL6dihCEZfr4TyWdAIS7D4C8WgJUvPopyNOO50z0LzVcrRX
MaLlWfUQZuCQ9BjYR1uD4Txy2D0BfH42p1OYzYekJgh9nCCymZwaKJosIV2hJFvcFniUyYBbQAgG
lxeIkIX5J0/prohhz+s99MTWcmez55xjg1gzTxlY7bHUUanw9UzBGqKttAlbXDLABBmrR6wCAclj
8VZIRkhYZnjCLeKNApFRDEX03Cdj81mcmlumvglMRrKcuQuBWYwmbUtnFTpYbqgaz1IaXFJdpl1Q
VoZ8ypv8o+h4N9osZ3JTQkZCSuf+qwvK5XBDpcv4GE3B30+PDaq/30845Fl//vqfJ5ymUPkxB8ZG
pmGw+Dk+5oQDHot74j9AwV+IATCNFgIhxx8C4T+Igv+voNQ5/JaTTzXZuv9j04Uk/oVPFuQShFiO
W8bZ2vL3v8yPzaFp6y6XqCjVh/5F3ZCFraak0+E6IjXB9t9q2NcQkmWaQkZNot3yeey+VelVzvfJ
fSKt1V7omPidbIUTCpLMlvBonv0ZDBDQIoPnbF0haux3dbJSrXstv2cV+tqPInxGer+eYakI6jlu
b52811qyvx9r4SoQwDqqdrBBeGbGp1hwkmBDzDiSdNAm0tX3Upujc0auSdSEYlPI5KxFvsC+YAub
47NkXv0CxkhyraL2Iq8QWZ7Vq7mdP/C9AY13mxV2Xtcy6oNYpFd1dILaRREmePobBWFtbEeMIduR
iWvtCrrX+RfUXKMLfcOUHoP3hE/6jtQdLXB46bSP5ljs4J/t/V39WD5iw8PFNjT8ALgDVlVG8WJL
n8E742QQNU28UboTCJomqBgiUv41ou/GUsHlkRpHX0yfCSQm809XD+Ja2DgM8e3WOQxual/G1eF1
xTBgf0Jxs2ZCvD4RLGVrqycntG/Ybp3TcFYcySF/nJV5ZxNt/k00chGuOmx/4PY4xfhTsHnrsCYt
ywWBJLG5X4gsKyF+06bTkOw4fAfi0o38LJvpOtWIZpm31aCu5boF5zohXrUbZ6j2Vv3YzG+MjRQw
2bq4HeF1G/sA68gMTuAYB4dR9UjUMNDSBt6U7IUEopIpeIk5YbCF4xY8Z9FLqkPTJZ6jcmp1i28W
IRHSq/DLD4tVWnq5NgMj/Ex6cUVlF8ENnq5D8TBva7gGhoNMKxVecvNRSOBfNTdG9C3RhN1w1DWJ
IQ76rPG1A1WHmrch5mq8M6zwZoO/Rj3Hytg1vGSnDzQbwBO60Ctv09Fy++10H+4Nlz4K58VkA1yZ
KdEaUOa23gaedAhlYs25xleoKfrbNG5l/SST6GSbd/1e/wAnR8pY/Ti8Jw/JQ3OXSSWQ5DWyeeET
FX1+Ee/lDypwmJBP3ZvxnKGSHSDJNrfkqkkr378zeCvejA/xq8MFmfAcOemn/h7HttJD/YFGm/uP
CqoJsYJox6Rno79HzPuq7GQx4ZoKZn3nEuzN6BQIs8yADJ56n/MAdHlnEzAG6QOVNoN21UOerOL2
6XkKIIBGyq3xIQRGix3oMymPZo1r+tCxHLFwm6PJ9HT/AV6yAtl+9B089r1bCV+Yxjbo4YS7cO/g
QIHHB5qVHJCuLaKSyTXDB2zQ7DgvbRut5PqaNZ4urQfk1jkIEl7LZlPpZCMGhjeJ6/mtPEESnNa9
06z5JupZ23BqOPg7MwTA/cm4E3g1RRcBTn06rtJNtVcu1o/wyXhNO1YFNgQQ67XzUJqiurbDTb6C
Y0XbcA2vw3MjIjgDk4k0DwBa4IJESTbtUd3nO3PflNzce1lFcOKSf1hAMx3wptF5rNsYX8CW9ch8
1Pf9MTvHfLvg5qM0uhg7vAXFY3ahLRbRZmMgZ4Zkf6dEFthI9NfROnUIGlsherx8W6E9uoE3E6FT
0A3xUPhnVm9Fw5Bz7WO7JKIFShdMJSR2bMX4xS4mj/tXNdAHhfYk2ggnRX4q1JyLz4F1Dbe7pJ2U
4U0+Q+zfZFvw+67i5DsQR5mre8Wa/JpHMSTG2Sb8IHyIHquD/Bm+Y5/rXnL/Un77N/mTp4AougZd
wy70pkMLquGou8JOcnxbdfNTehL5wBR7WP4sKazaDR7bb/EzvGvH+Zr4nvU+XsPvLjpwBlyFe773
D5bT28nROgkP/iXYaSrJYiiAbXaR5XDPnuIzq0F+p2I1e6RWeubWcPyD717mjXoWjvG71D6k7/F7
1LPLWiHqIBdN32Na1Ugk+oy2/N/WwYaS8zmp7C/2dRdpXyWb6iv76p9BYbYfYrDrP9iVjfPCCFN7
WNbr8Ga+8iM5VPi6O7/nmwJ4aCM7Tb25Cc2b/yyTF0r5mtyF8LsF3+WwlzG7566nOw3Xy0qOyI58
LRfIfAm6qhw1cuUmo/d2WI1NsALlU52zN300MTQzV1iicEFa+j3xU/pr/ypdhMNCVmOsAVBOeaVl
VS7attpne9IN7bbiouPTeQJUc6mI684PSbNvLMURumOXXA0QtGAI/TVcU0W7yOxR4722g8zZOAhh
WD5xTvK5fTKY/Rt7s31pSNJAUMRnpnEFbgYwN+8U3lyuI56G8zTsdf2D1KV4AZ6DEnLEdGUtiuXK
ImoOCkbnoAfS220deQWWt13xUmTaRPG/68L3Yn6OoZceSBBhHNscquhJLx/h86KgSuIN0eo4eRTM
3gF4X3GTS9c+GJG2MsqdT3nX2jQFOt7kpDjPE1SOrzK81UDEwm9V9Xpk2JZAvvKWwUzvDGRfQC0N
z0yJtGEXUDx/DKGbKVsR7Csxhj86dgxMuYAUz+jdV4RsINb+oa3x9w0Zkp6tQBDXTjxp7ar85EJi
ftCM55hQE+YvX9hK0AzOry06bnQZCnZLVxk36OBEgy03jhCehYfmOZvXfX9kdMV7yOwsPDZeCGRf
4l/eNPouje8aeWcdLhaErY/TzHrFQ6NtqmeCxZT4MwZ3oV2QGJJjnEUuWV98KVtHadwARE20I8+E
lT6r80OcKR+6Up6slCmP367jmJeZydyhfLfKSwHxr8VO/zCUR14pwBR8qBn1+dyDWKfkQ3GY3Pik
ftLNEP68ZfARMHFJ7fxuXPlcTS/xOwtoB/vlbjzWbyOojS9/3zwmPzLSiKHBeqYbvfRvypewiy71
Xf7kCcm/uxf9HJ+iDPXXqnyXX8L3rFu1juhyau66bf0gPUENQjMFyLoQP/uvyZue843Gm7CX0yss
DQ/h2YeZ2elRK22ECK6wwBiJzQ3WLF0lh27T+JE8a1uffN119aGtjQNB4rZ0UbbspIk92yi8kjZv
SP9d5xv1RduRFbOrUAUyuSOG2SlZ+izrop2W3CG4t3DalhH7igNV5/P1QJGAMf/hR/asn9KjsM1u
I4rxXrWT8+DlG7LKjVeOZZUZaUx9tyq/6i9I/PqHWK759kW7ij6x8HBxMHPiuDnpwSlKHlbSXeWt
ILyxY69uC9/Su7/vbnHyQ99Xbn1q3wlCRrXtqQfT+3d3Yhj88LzQTxHFweT+b0b7BtOo/78T++3r
f3ZimMtZ3EqMvZc0q1/sOWxwCbJSabegfSDW+XMnhkJNRsNs/ZGChcbn/472We4SqKWRU6IunNx/
JuRhU0Cj9ZvlUv/lRzf4l/7UiM1F0BUMJ71WVJ8CC5JF1Zw0XNjpJO40wNxZUL52BuXvhKynYoJe
SiNDHVH21GJepSCORnjnYjxc4EGcg0ZcG5mKG21cqcXk+ioiWPyb6BXZ2VZ2DQVyrM+JmK8N8HBK
zWCUZghwMwyb0dwM/YMmBl9sxVdiir+MGdBsh0R65Er/JIQxLQDjlgQceKeV1kqJqJVLko7y3Ctz
TNtisKkRANXqV17nu0gzVyNZgIK1bdrKG1q4ZK3iFmDRVDnY5vR8BucZ5Ghcg/OzDyx06uCUNIQl
roGtnEQmNCulG09S37gqirdJvKsUrnmSbZh1ndWU7hDDDLknBxr8tRWblEQ0okpnciUpzIKJVw16
VwynU+yX62a+9GL/3EHRMYS91L90ifiWACCF6r7S9fqk+giYq0dJsICuIY5m4BQPJzmQV2hYMK8n
a7ObdgIyKenaBpPbWOY1mfo9g5eVGtb33jd3gVI/1z4K0VLqPZSF65ytIafFALY8l1mvTMlGqvdd
yWH1UkBx7QNqRnH4NuVoJ+GUZG63Qeh9taRhlamQPHdmNK5DI3pOZpAibZ3Yaa3vkU26PBpXXFjO
Irvy66+Rmkqd3/XiKWy0Q1hq9z68jAvZyt8NxIaEI2YOfbohMGc8957n4VrHh6NQwkvNxkRVU3CS
Z5gwrEx2p8IpisbJunQ7l/LD2AbbKp/g/vt3y6Ax4P9eJfopT780MoGHqti3evtWpYk7Dco+ELiH
03hjxf2hrLgRsvpiLvECmP8l81ObYZ6H/aeaRYdUpfhhw9la6VNamwh4k+2wHLoooCX0Sn58abpq
XUz85uY8uyh9ndSUtpFQvXYCUWsdKoclTWWuJoGJ6ynnlYcqsF6eA2sUtzk/h6lTYDIQVcNhO4fR
61hGtyU+DHaMk1fjqZqk+yy9RtzDqSifBYHonHa+xDGFaYOKbELU0AJvIp53Gy71PQWajr3GDJqT
0WWe4lPUycGuSHkrSGJB0GMp2WaJHc614SYM4Rackef307EqjeXLdlV01dlmyVZ4hjKFFVVmRoCp
RtN2zZScgdjsFF/ba+iiQN10Cr7oxpPhpi3QWEUtT2Feo+y3bgm3/LQgfkZYP9UC/UH6cPRHILhd
b8saQjuJoTSqu0vNkKJhB6Iiz0pgCFWQVwQILD4kFompcpgeGvgsZHfiViNgBWyLAb/FX0AuicAs
fEG7FAvkxcxV4TuchTdVi7pz3ulEQlS1dDFwcD9mWbkpkugSAoj1cwEKA4o38WD4w7ZHfThnjdM2
1RobkC2Wmm0yHKXJSkIvERoPttoPS8ZGG8jlvkBKNy7TBQFlCYFBUijCci8w/cooOGoKXW0/U+NL
LGy4fFuCZ96NrgEhrPJAjSTf0bu3w2kYiAi0mHoK8TVlSBEvSi6mylbg26lWXzHfQNXVEFNUm2xi
8iWauJAkdvf9fUkbLa1xw0PxVOFzzsm2Q5mzTmmCa8n86Ov4PbS6/ZykK78vvAGvQ80ONqXuqaTw
NExv8O8bkYKpeotQEITTxpplj7tunakzuQ71a5F89wAk5VrYDbgJZT0FaSY7rYySp4HJlgT7Lque
suGloPif6B/1rDoRXrpGcAS4nIFHBmcsJffB1ivUgC1T7kVSTA66H8y4tnGPQVT/0EXBRdI2SS35
GuVR9im1hBhTtpCs4jTn3e2Gm9S0h4F88nCOnMwk2tlnR5zSf6baXkwJexO5XUxYc9PHSM5AM9V3
XezcSSAi1yAhEP6/05gKpNGgJqv8rjTUWhm5clEjvxV15HR+x1C/24TDst0wz6Y8HHplemlB4GnJ
+D73Ov2gcSuE3Rh+IG4ZrfEF4f7SV5NE12yHNrjrReXNYbE3VDCYy/AIoLAcKy+Bqbsa41tbpHbv
Btp8f8Q6/1l02cGQJo5LlCRx5igDAe+5IBzDiTimtttNYQj0Y96MI9TwzMBjWYwYXYYq8LQoXLU+
HN8mdsIQXMyckIwwPrEph/jCEJCGeTGna765ImLww5rbS6yh06y591Rxfuqn4XvS5rWYRtvIKLcC
lxXRCqtWPvcVw7i+XmszzsCIrKaBwrDN4I8zfmLVbLNXf+0NMAM8mEHNPdxhbgq5gAITGjxnBd5A
L66ZPJipTFQUbBhbrpbDSoU6laOzxQfLb38sdejcXfSKh/+qZfXxX151Lvmo7DmxCYl/rxuEhPRX
Veefv/5n1QkPWCJm4I9Z/Z8wH8z/meP/RH1Q6/7UDS7j/8WeTo6q8ke6wi9VJ6Y6wMayrLM5lf8R
wFMz/rLq/PmjS7/Jx5G6JNynreplzUGUH8uIY5cQTxb4+FIDNkbcnui9JvQjeKx1JWXqsjYiDVaF
YVekihr+mzRzvPEfEtDSWrNlAX5jPGMbGzg/fgzZfsi+h2I/K/cy2Ez5d95Wa0X66iZQD55kmV7S
gf8VPn3JIxwtJMBuSrzpu6beiLcRwA81+uR63k6cH2Hj5cFGjhuQH+du3gKNnPMnQWPORqpz9IQy
UJ+cWnRlIjhHy+3C7ZBdtEM6UCogagMTb2LaLdAVHprBU4S9FVnrGBJeC7jXI4W4zMjvDBonBwdJ
cpFgYheEqYe83UGOsSowkZH2qr+34SmLvG1PikOwQ8+YXCVmG1xPJIVdXCXC+7RFK9i9hRrpLOwj
JH40tfSk5LGM3bliWlztsjlepfl1wU2ZuDg4JujJdfUi90fNfx3mTfwiW05WHUhpM23xPpPjszFC
V1RP0RUCi1+8k5fsi9gCCTzpuke1YGpQriOA5zirhVa3WQa3xW7GA2cAJh0c6EgNxym5l5WtaIeg
O1f9UR53/nCth03t2wohOTEmS7pUhQxNXpUSszwLWda1m1JjvHQ0MGwzlMBa56+yTbDDrv2prtOa
13eFtc813P7yBuFo9RjZxw90+rZlvw3OuBYdaf2GeNJ2C/ulXd81W928jK5li6tjvRWdKToGolOZ
e4ENyMgmpA9ZOTUsTkszgbPelXbRn+QO8fMmSAiAWw2MGXhL8CfmAPE5EjNXxZLNRf6QP3Tbact8
fFcf1Q8oJyl69XQVESbNlzXlY2WdWyeptxm13ezpiSsJB4kqdSfwZZ1dvcwbGH5DQsPh4Jy+hrwR
koPZfZW44Y6I7OnD2Krn8BQ98szGFLVadCVWTzSvU3xmwGMw+vliTsQ0gwVuzaIKQRB6dbvbaTfc
4Crh5tIaC39PVlx8wqpBeg5bL3D9lXAVhccFwiXvo/bmkwDOngx0wjoPn3XxIyVpVX4n0ps6lgar
BLeLFWIZ8zCbvxfA79HW4r1mk3V/nf+Y8KA1J9LoJvs7NX9l1msB6h8hpGGAgzdYsABi9BsC/a/W
5kiztJZUF83WnVeOD9qp3Y7Ug6vwR36xXGOfJD/6m3YofxhEBOk2uohiybizw1dX7x+i+lRe8FTE
iTfk5rE3ku/ug+kOm/T1IL33MUueNa8MC24kuN0Hly9j7OSm8UyP9/YePvgvwWvzOL5nKmRtW6YU
zJ0GSItOLhLF7aoc18T+SN0H81dClIjdyB5lArpCB2pOMp+aetv5O1b/q/id3z8hIjNblw0hkXu+
DZmyCq7XH1j6hfYzUGyFOXjKKfhoml71GFsrgRIQFwNJVjYWwaZfmcLT/C1vgzf6ofA2fjBhxB7C
H9MWy6uWEVhH2VS2LErXwdO8lJQ2gVT0jtMP40k/UGxXL8K7uNUc5WQSCuJF8WGw2LO5U3dVuqcu
PixPL2Sz0bRHuOPGaBtIdK3TLG18g/eQX1zcRJKrErA02cIbutJ6fAW/gDA7ZNKZ0w9k53x+UzHd
jh64d112uvxRUB8xt/YF6UcUq2hRkV6vFGwJLYGKj9h9Bf1SzRxsxbFKebMOjC85CZLmM1R5ZNLv
GStptJ9zfMNPJllb0VL52X3Du6tHK107coeQvbAIaRncC7EjhspaLwpPGdND1ex1Q3qRJ5yx/rqB
pCADGh8k4xBSoMb95Ij647+7+sCtSFWuGpYJxPa/zbyYDP1ZXwUk5s9f/7P6ILgWdRWC1d/yCkDY
8icaIbT/SVti7/+z+tCQOMg46ZADwkeiZvhZfQCL49sZOPpFNFv/qPqQtb+qPn790RdXwy/iA2PS
+8nQGsUDqBiyzELWw+o+2ChZ8a7IRMeKA7mt10QPnK6YnVryX+u5Wlug/rW8ddOc9buVurFO9hK6
I5nPtkLkqy8dw0KgL+QzOYSPAVmqEGEtrAFlfw2p8TOr2w6VyRaGYEFZPQ2l6qZ68lA1/a1u9Fuf
+m+qr9q9xgg3tmQOzNoVrdjpDNA0DVlNvmheIqZpksSmJ2C70L2BLzmJerbpK/U98SGmiQU8Kwj+
xBwajbQOSvlQV9VJTxrSxfrFF7Su8Qgl4uSYOivP4BZBFCn5zrM1nPR6XCHvX8nN3dJkog0GO+U+
KWeMyLX/YNbJJWmrl5Tk1ElRDuHcA+6wnodkYUSP7pBXcGWTlwGxFpyVik1RH0KlKcvHNgqcrO4U
6OD50STIdRSsXdG9SxaKsjrajEF4EyvaXXHmssIF6IqDtImrklFX4IxxysVCeccIXF6UZozW/SS9
RvCDakV9HTprnTJrnywVXgG7B6UjmRtNRpnzQR+OydKPDDnXWP3A0JKEu+khUY9lBPoN86FKDw4s
eBVy2KUJQHIpmfn3B9wLJnm6jDBKf58o400gydWve1YKCLwkbvo+oHnFz5751qptZ273ap+XP7pg
9EyrvkwK8tc5RV0K9yF/z4nerorkYcrIzJkqRiFDZoIzYuOSiGiBS94JWXhJE/E2NfxWorE2SQc0
g2BXLbuCGepDlbAjg23c0dUp4zfBlp6lVF7Ux6dBu+uRymmXU4YSGmXKjGflaZ8SS1NgxZRU6wxy
wy2H+YgC+zmHgjzi0wOD4Knq1YhJ/oqWI3tm7Ih4Nh1z0KM5PD06QFF5ZcL4YFFkx357hI/uttW1
Sa1Xla2fAehrVAWvNrPTkGtXRYPD0/8I/WFdibfShw8cDqxCEDQEWBRHQv9IiZdw1Nc6WUoYzZBt
r4O6RsyHBUZg7UICB/BV7Jaa2/ca849vXRvPuV/U9qzLh9YQ99kSiG5FrmK9iBmXXzxrP/SUqS/6
IT5uCNaVlRjAMkNK968+6w22EIvtnVwHbIb/5azHaf77Wf/71/886xVDJtScuQ1rBJArvyrNNGwL
MHzxry0G5p8HvQpoUjHQf5novzjNfz3ocT+ivuV9/cPX9o98C4vz7vflxq8/t/mbkHZS1BG6S6wS
vkqtmRk5EeFmDCK89wxS6KrEQMAt2y18EfR5jiYBPyQ8U8oOYtW4UU5pPL0SDP1tmN1hTjJ3SBnG
Cwm1EpVm3ozvcPBsEBmOXzYB/YvyFVUsAvJTV3PYoZwBDIzdIPQa69YIJfUy0Nk4PchjfdPSno5I
KFgkt5R7DQAMksuYr2cgLRQrOABzIM1N3LSoPFkTfIJ5crtB3zZ41goZJ8MipG0PYz9sVYl9SfJt
0LXEPnJ2AnN5a7a+Bp08Y7ndim6CkbcNx1VI1GfgT+/k+e6i2nyo5oke1KwOGmtOzNSP7P0f05Td
ZGMSq06Z67OXkSVcV4nqVqXbBDnKKOBcgpq+xEhPyd4Kdjpx6h0D93EInaaskd3U17TmRVGjDtoh
7EQtOuj6+ANixTB1IB4/+4I1RwWrLTuwmKgXNnBWW4dh6E+AYo8jjXIKhjMQv+rs20hehDZc1cUI
Lo2AD4TRRrYT5WkzSwL4mohulyVr6Ze1rWBsWEXEiuZJTs1b1eyZCowIjKo7Hebj4My8OLXVfePm
tqWe0nrcGwv9aTTIHkWsr8Gt4bUc4Va2lNadwqGo19M3pq0XKwD+KZ50bGyZ9R631mrQgIUtnJ7c
P6WD8A6ypl/IHq4Fi2Thc8oQXcJpdjooQo1ZP2PUx0wtnQk5vjWdvGkIs59b0J4cs4JAoqpYbAOL
ziSmf24181wLVAhpfrYScC1mcKgkAo87ncaB7qkt0r3J3l2Y1F3Mok5C6GtF8SYpmUVmk5OXsMnY
dqyaUt/VcfwZmswcY13ZMCncqFDMDNqVVs/XadJezCl02mjaTCkK8NyHSqpcwlpDeYWqo8K+JzMW
hWda6ySVFdKunOs9ccXkxPt2ZyAlHiLa9wIhUvuhtapTGESRAYCsNOuWstvpaJsxptgCMXgZ2oha
i9Ya4q5KTi8Gcrp2CA5GKa2KQd9081Ntvgc6qCIiLWGRekWOTITuHJrND9HPVhj6BLJ6YyM/lfNN
KdjjGIlK7sm4abNm0/cFTz0pR7FVObPI5faeKG9BDEsnKb4VdTiEuJo7P3JMoXGRX68nXDjjtyBP
aOBsoyqPOpm5rSRtmvZY6dYp7a1DmBvdNcesd/9fhm52hYnl0xurneSjyqe3kQ7/3qsGTzIsSpkI
Cw1kMDa5v79qzOVM/rWt+Iuv/89VY5j/I0qWJYvcDJiYxV8iXPmrxcbBBWSgiOZa+aWt0P4HwJiJ
xnjBr9Cx/ImJodOM6GzhZWgaoqT/k9uGFue32+bPP7ok/rZKz7pG7QZjrj3FyHci1kzdQJ+Wdq7J
XKxRMNFGYsGydrw2DFs4C3ZJMK36Ttz4S1BW264SNcAH0P4oS5N1jyYKq7Jgou5P87MIRdMJhPAy
SdpZimU3JrdMYeE0ixNaFSaU8UMYLT4qTCBZGjCBm5nS03I9FzNrtARtZuDLD3OgPglmy61TsE8T
oqZYyZl+DyU8G3P0yAWPpT/JXpuwYhgxTF43IQoccnI702y2jckifntgtDE9xH5RsuwOuw1GgUMs
+evKn+xBKaGisxASOPSzxvryp/5HFgwffMIYVTAG6YRvEzfyqGLFqGSBQQYLNlNWHsUWc1WikmtZ
99dJRxFD2B5A505DpQePj3+sx6VaIwTL/VVkkbQubAE/kd4uw1vKqKFpEorGHsudph+AWtpZu7NQ
GA4WebffVnKi45Pj0AnmmwwpUWRyl4GcMAbRVZqnUdxPZI6yypMR0vb4DuUAu56+NmVUzVVhUxaf
ggm68LzVm1MlEy+aonyMXy1wDRnpzaTjmmpVrgtZd0sD0oiWQgA1oGBGKNx6Bnp6j/xSaC9SXzxo
VefIJEHGPuniHHn/3lODTyirdB4udYkVUww2HX8rwFk+xb+eGn/x9T8LVJmKF2y5JbHB4GD6tUBd
amFmDZxXC2aBv/pZo2oqJgnqU4wUOGz5q1+GERw1nBzi/zlt/tEwAlfGb6fGbz/6Mof5dRiBVzuT
sPkqXq2lJLjz8M2dltOETs46jDhEZNKbY4k/aAhPZlCbCi7/G7T5uBOID2tBm2uV6IyFyJY1DlgA
IKlrTPBg1dnPCw9zlavESO+KgM5ZgMfT60dZrHyUDPDnRpwNHRlQcZZjskJhMfiwn4RiR/WMXyLh
pkYJP1sh69XK6+ZpHWQahiJsoUwANfo0dfYR9NOT0b91Qr+q6Odk+jqLXbZMnzf74zqA+lbT/1X0
gVPwmJojX55eg0y55lF6mmgcTRpIatA9luFXcC0+7aWSNkefdlOj7RRiFpDURz7taKllKwFhCd+R
EfdSm9G4Fu2113KvbQMH7xMGWbT9pXRsYt0dZeEMI8gJDZAHlbg3mT1OtMdJSr7D0i+rQLDK9FTG
jTfRTmu01b0UbXTSFjIr3VdqfStpvw0K3UF8NSp5O9a7ORQ+WkV+G+pgl7JHSSQdRAL2UzbPNXIc
UhaZBHQ7OG0gFKp7YH5XggIiQ6x24cQ0p9YHxrAx6jycBJKBP6MRsJ6aD7UhXQeCnfGpYvszbaQN
17wMvHpudi0mVzEpmTI3aHU6xyKZQ8nRcIMEaOv1MHRnOaGMTFl+JV7ZMLIXj2NmVDtZNjALKHqD
mqd0oG3rlPHH2UBaUTnQ5dEG8esy+5nTcFMpeLSknJNW3BtFsxem5kiA3lWrT0ojvGSR9FBwoKea
+BFWSJU6r1IRybK50sudNBD825Gm29abvEEJjeIbXsPFIlFFKf11nnyp6oAovNw21ijjxmAAbSn+
Vhd0O+wzMq+z6o7RjkcftdMYzpBmJ8XNh6l12qLKeZ58l6CAd1MTGXz0doXmShPGlZiHh0YdHgX0
DX3P9VjLiTO13XrZg8m95uWjclSmzvbh9QnVZ0+zkdJ0VEv30SLdWbdtcZAXCJp5q9jX+703jGeN
xoX8k4NgGJB4TC+VaL40WpxGaGA/B05L60MrtLF4QqKlJ4qz4oXcordobLaFyoYlQeNFSNyiqh9K
pCmB6mHf34ZGfamUAMkabZdK+8UsBUJ2dcAD3K70jpEbjZpgTe8BjZtuLhJhpCah5c0Zo5Oo3gph
ABc3vijpa2SYbmWd4pCtSjPAzwDu8CO25hW8YBwohmv6tdvjFUiZM8no6AeGXPKVhSoxoeZ2MLpV
37RrgR2RnL5ZjL8q7Do59XBCTDvp6Z1woyFVRvxRWBd9FpqNiKAbIwQrWCxRNb6dwNb4847FbQTH
QyB8rwGanSn3gU+QaWFK7Hxb80lV1aqjIEMeQv9dK9qqn/SzBNmiDNpNY7XQULS94OOlDgktjs8I
QbYpg7WEzQa1OQ8QOd2f1RyuDBaksUgtYm3qNn1ocuWHPF2EPnBUXPxq+aJMDIJGdnjiSmDuVuMv
kvLUU8oPTJyEP0+HiVRUqQ7cgP9WsQsNNI0oTR6k+tsXeWoyYsMCda0obLOsDnNYNB2ETkI9FWzr
SXstI6DeGNn8DP5L817wb8+TTgIkB3WSsJfVnDRqP1VFu/27b3luMuSzSBB06b8aHqW/GEP99vU/
b3loRow0cPFjbCRk5tdbHliwgW8Rxex//urnLU95hbGSS/6P3JM/TaLwges6UVd/SCEoG/4BKAnX
+l/c8r/+6MtK4peVQx2BsODBUL1I3My58mVItSM0PIdZbl0Q9jlmm39q2eD4UfXQC93okceY2FKj
MTYlVkrLjpaCu0ecB9cqmhuiQKdPrMfeRBbuP/eYqlM+XolsbQtq/1kR/jd3Z7Yct5Vs0S+CA/Pw
WgAKNVeRxfkFwRHzPOPr74LduqLlDnf41dGyW2GpyKJEnMyTuffalyaE2AKEJ0RGq8rdGw56ZEdw
8LWDSHBG0lLV2QOq/gTd0dwEIYjalAX8eogqlaVu/ukr2IwzMOrjsPMR6VYM0mb2dX0N/BQJVlZK
Xmr0btd/TepHmu3LHPVv1z2OJfMDBvWqH3ixKjN6Ue1RemhbXIOoEgNi90JSj3LC4gL9LpoA+au4
HSpyWhXUtYHUuUNNBL0y30xkKyVCuU/CIXLEqCFfIlt36L4CMTmaGXbwflHg3jcxRP0Ra5YstDsG
zot6jD2y0tmCYOFhQXbHdmXuKETTA6Tf3RCV+0lWL/MwvM25il20h02H4WQy+p3vA6htCDitsHDk
A2LW+j1fnFEZ2iX5LOXW3lRIcRa06KUSDNecjIdMQd2Q6G6hheuxyt3RUE+mOb7HlbwRheJ99LP9
BK+4lqq1qjZuiQ8PPqvrc/QVZuDpOd7vRlwPaO2s6p6qshba1O6zDrpu6FpW+hSJ6bol51YvS+R4
4t1Y0nmg/sxEZVVqd1b4HqXGQ1B+xkl9FkhHBdqOhdPK2Hcy5zTy+2xmTtaLzxMzcUJOPRTf5HB9
Re2bWSSXOKz2Laq8LIudXIJrZO5/Z1KHQEV89YX4lmtkjR/J0AvoCNMQj5944DR12kgn8QufgiLT
v6IFH9CEl+zyg36CxihtqkU0Dtt+E0nEmBQ1bpgxe7ZUa9sn4V2hdQe9xlw+1vK9jihsnPN1WY5P
tV87ePKwr2RHY1GQMU+cY0cQ5YfM1x4DKSWjdNGbJYvyLJj7B2Il+U9m4SZLVyA2zN3Yl2vWSw0T
JPHnF4V9dDrqRyLdZhhhHZfngezVCpeaJnmLGFnORDLIIwSvk9vP7acREKEiROy8HaPKEniMbOyH
/BAkomdGzV2asF5arDJ6wK4aqyl2zZo4tWXuZgXK0cBPU+vXdsaKiyUvzWrdibAyzYieh4bUMQqF
PLQ3hsmVlLxs1Z7M2YtkFbVB3L3LYfQ6D8FWHa1DbYy7LtC2iY8ML15Ep0kgnSqjfJaqZicgx/DL
YWt21ZpF5SYTOWAKuTiEg7EaEae0M3k3Yv28VNQZIA+bd9Hla9rVWbtu/ZMIQ2ocg/sCP1PN71H7
nYLAeIyOatzYabWOCYZeSSWGO4S6g0Qam+RmckrK91GwThle2SQ3WT+C3VcYeqc+qGwqMJ2DTpx3
IL12+OiSOTx1kYKwS8OczdZKWvT9Y7StmObVFs7JuDO9xIg2kUJQrhqdUFSOBIaqz//q2kkJW26i
eELE/yUWRFlKhfnlhvzr63/WTnCysAs1XYQLCMD4e+2kACpwUlRYyX+4V37WTnHRGLL4IfEaIhav
+nFD1n4DniJhpFku1czl/knpJILyr6Xz+ztHevin0tkXrRGm2qhshsR/EvXiwU90J8fPGHQvZqFu
86DfjJKyV0ORglmQNkWzqsMRWklDuekVitUsYNwOSq1ZiYKJyr8E6GrV3VenhXdGbO5HoXzqWd8D
v6PzRdfEVxVuOk2wO6pYXMxotFs3ZK89jkl9rVvZrerQ5Xv7sRoREo2ENo5948wzdo25qx/iuj/0
MuAlnYIKPbxclEHaS2upBGQB95MtAgOxt0bqus+aNYJLe+jfxBB/Y2TSMWq26psXRfVdAsDsSRO4
q8N2mbtVb7AEWeiGESnPebXJFQlSp3JRAwIi4/jYFoqTAclaFTFck6p46rqKe2QNjfahiPeTSNlV
MyZbn2MaPVUkJ6oEXIOm1V5qc8rAAJr7Yb6vZHRpOkk7USjfGTJnpjkVXppxm+/Ij7IQt2FNV6Pk
wWJCl828IU3ehel0s8CclEJf13CnctlY9QKSsbFamxBZA5RKQm18ZmJ1zpTmaBn9B6mH8l0sqq85
Vt6oqHH5BKTa4KgWhpj36e815hCTJq4CU9rUom53s4DeqLVWZhRvQPGfTdyNGALWc6bsIhnO/GzZ
kJu2RoYHfgjLF5lsXL/F5WtEH6U1OB2ceMb3r0oCvKEYwv3EwoP1kacJne2nKfU+dmcdhoLQOrox
eW1t7VtNJxso35tq76opd5Y4JoRgRtIBgGDA0CxHZWATGWKrXbaOxmuFRxN5Hrtu7snwwJC93Obw
wUyBicScuRp533VafKhwxBpMzCZOjBITZxueNSK/G6hjOfSxCn/pPCLsgEom4+vvVWMlq53XQy1L
K+UulaZNIYXYas2DSi5psFRZU3tMoJ5VNW4iOLdybZx1/C4VdLQ4q3bR+EhqxKnLq73YqMjB8nMY
iRepVK6x1HtdL68l9CPmzHAWXVlZ+Pe+Ndzpc3vsC+U90MYDf65HZldP9E47AzEELdMhIsYzzMc7
ZcI2n8DGWRTkSkYprbtbBe+HGmFCDpNyr0XGqRFTFCiEMkVvpT7eNabqKVW2IVduo1Tzk9i8JsFL
XIyXkTJeaBhOxumsJNF1CFDOSTwUMgRPcU52A3nxGNdpdPWw3gQZzrIs1x7UUNjmPA8deQBh+lWY
CWfDR8jjzOwZW5dopzyQZvSqzJWbTptEt1zqD+BfbTimkDYNf3wXsZlBDD3pxmeFgpiNK3LjZaPI
qBtDV15pa9HAloYEuJCYp+Xdrq39fU1e6Zikwr/bVYliXAJqr+pLWsvf69spWX/Vt//6+h8lS/pt
oeJjgDREKIfGMjT9QfDil8hDY3egyBAf/uSqZBWkLGI3VZHYBzH7/V6yYOIqvFf0CvLv4rN/ct0T
l6HtL67K72/991XRt+ueGnKAtaAFN9AwNhU+eMILGRgJN8O0TS2qFLoluwlhOBQEcIVO32wzOFe5
8Y6abRV9crVpz1P8EAgX/Xf7mZukpyC5qLlBO/3E+U/hEhYeymfsv9bqR4+o/W7GyQVIIL9Fh4nM
ilzYlap9sgvvrvXsVeeSmN5L92iSMnOKzvlxRKmuaB+yts5bVwm87JSX58B0tCO6sd6WbhBC74x4
Z1mc3h1q8rXcOdN5huFo7YRiI3TIhOFtq67qhra26S/SgdlcAodwNG9JotgY/lqecGaeU+Y5S0qV
vNU/A8uNRx1rozchMmBU2e67hLjHAwkoxacUrQ1lI1HLQXDxD3usjaat/GsT3ibmLZDvRTpMkhTc
UmJ10TUNu+xz6PfJge41Lx9QplnqkRlSNtyk5dtsEjD3Je2iwHPrHGEY9XU4LlpXJXlQdZI2z50E
hctN99ILwlmLPB4UrUcZSAMDcWndxS55mQSSitdRRB1xmhuSoWgg+LjZKqTXR5DHCNeWHTqIo4C5
zMwMZyTzqouYZKrIDbhy7AfhrcnXVvOpDfJu1G78/di5Gt8cmkkaaa5s+LtNYxu4oF6fNeV4aZWX
xfYXPtb8eVLtCZTfquZnZHfdVpK3CZqxD37Jx/aKIr1CqBxwPxO88Usd71oqiJJTMF1i4T310YjQ
VzEVtLPkTWF394lEdh8Xgw0neFKOe7LNOP1gJ6C/eiAc5Vi/j8kakYxVu4Zym9VvFZpghSx4oryO
/tEcX2Ioa2720IREtB2DB4PZMv2JsJbN03Rb4p3vttwGrbtaWjeFM7eOcsnAgJUeBdfcPKN7OyEW
wSrP9o7fKMlXRBz9AJWXlUStr5g6cG8p0CmLcGdcZvFxzF8nRoKdGt38m68C2HMIeJDlBdVFvOPf
LssWRtivV4G/vP7HubpY0pmiYRz6yxhN+g1SF9EpmIOMBQDG4fntKsCJim0IkdR/bgnfrgK8Ra4t
pvR7RPA/GqPJxl/P1T+99eUE/z5GE0pDbCwEZJu4h7WSCjKhCACKAWgUY+D0Cv5BqdpHWXfby/1t
FqkHbWQxpZifesNeXEiZ65BQzqKI+PNwuG1nuImV0W17VjpZmF9RQ+Hb5cTJXvXI8mKsLZyagyLT
bi0S/4k+33Ky3idK51hFgxsMvRPJzPYtGGJazKHLZLsMoq3qfw1paovVZNdauQswQGaa5sZTuiYS
E/pPe82RasUcHJI8Nk5YyMe8Gy1bT8p3EOOHXM1v9QkgTJ+N20buN3M3Hf3e3Kncn1Uybo2huzDE
+BpQEzT9EpygrFuwSHQ6TP0NTAsNjk1GZupQ32e6dtCi4RROo6MRP5EmKMjEwTXa/KhjGEzRxcsd
J3cXQKMohasaFTnyM2MvaVgNEUSpFac8y5qsi7a+UnqEPZ3bBi9LlMD6lYbqEPE7+zbJnWiqYUlx
VWKuTiM1cY1KX7qFcNqAOu0W5ikQ89txoaC2HLR9O6/Vodskkeg0gnaISTwqwERJLbt3UTjUcbcu
E4ISmTalGG5n+TGYM0y572hK3wQUQ1Y9bYaiPiIiQmm70ILJ/12MVKran5GVOCKCbhLHzlb3GkmA
U4aYXNsrRue1AjMn62WvDJc9/sPYNDdBDZ63JOer7a6R2X1JyuTF7N6YuL4ZExaR+lmhi6wt+Y3r
VctlI7imuK5jWX9Cz+QGOcnIRuMa4tCRpoOnOfww0NrCBSNGMrib4DU2k7weBp3pHL5ILNpWdtuM
/TEvMmSzlHGMJvKgejl9KdltAM86Lynkx24SoauDF6+kdy08z43XVOQWf869iSLMekp68j878UZA
iKim6a5l4GeNFhmcULbGBHDkkhAflwF2sORZHwNoKR8EA2FCVe/ExKJG9MgWLWJKoqm7nQsuOo1U
OWKPF00st5lWXRI126il4qTlVykcWoa7EzGYljZfVRYzFNSkk2/aLLgE0+iWY/o8FrVXFMWu0SV2
nAjqMnDJIYvNQEwxzsf5drTYDVuUEfUZXLJXdO0x1lFIMCpLAbgJE/cIxfSyAM7e1J4ZDrFeSiMn
62QSRG6K4R7KKEasS5MKb7GJD86QglOjLJmQzQgVNefWHJM4irPlX105JPwXCnESzG5k7e9lFiYi
3b9Ujl9f/6NySL/JpkbeIkVgCapg6POtI1f4nBozE/Yzf8yXflQO7TcVaq5hkJoh0ZrrVKqflUMx
dBHr6g/98D9oyNn6/qUhRzP28ytfMCzfC4eetGpfRhKNZUWz7bLEsMZTgrsiA37BQAbZBPp+fZcj
KCjQK/XNShE/WZoWd+V4UtV1vW2na3yJaYszO9ib/SEm8mFXPBQCcsmVBmzxNdk3dnePt6K8Fjcs
NjGIH/TqvRDTuzZJnQyJVS2sSQjP/bckuKmQeYy3GnAitXNxAAzxyvyQYjs5JvfYuzCFpoHENrsG
hP255O3kfWTP7UEKGckusXfNBr4J8ggA3BrAL92t9K+MNeidSR6HK+lX/PZdvRmG/WR4M/mUuodJ
agWfcmHw6cFG6C/EOszNUYt4W/eci4zIjPI9KNYGsEzd30TCNhgeVdNbnn8BTDVOh0D5mNvXxLrN
g0sKMOmhPassdcZNgjSqwdIgiCtjr96rr+FzehkeWF7MWedkybYTXBP7SRAR54gf7xh8VW5orbgR
kSZJjpEWOKH1uvA/yRMa11L/mCmgP2klW3UdBmx2L/tewgYxbQIGCUZ4H4wvlEupvAnZmsSwL3s+
FjsvYqCZw9RQqFZz6BTdQXjn/GP/VGuwFTyqJT9aWJyDXSlX8oswE2IHZfk0jV5HIn2z7wNrNxaO
oHoBlrVLdt9O/iozrVWgneZ9VFrHIvhih6ZuR/OmOIJ2w227MQ27qVfyDVBxvg69tGs2SrsliyMB
HO8pkkPQNSSM7JGp0lr0VI93HGA8xpMZOENoD9yTbExEya6ooUT1SO7WCYsuMxr423GZMTjpXfgx
zbb4IAjngL/+uxCoSZh5eIUB3KOmMYnG9UQQxTmbD0TrgNwgpbxY+ln+/P1nCtiwF9D0MxrnfU1n
34qzbbb9ThIPqXQ/KDe+z/gi547EZm1coXDHg6k8qYYD3deZci8FWZDchwNGxtSebB2P9CW6zbeM
X9fVY3TO1rhGDtkdHD+VrsDNMRYWmlcGnwYd/pGS4ecYvCEOFFSCPfIgQqvkpzzDjmMX8UGq1xAt
TqGRwWxdafsOYvO9PriYmMlsItQiODOoER6hhx4Nd0SMskofETxKOew+lEme1d7y0ZUZNXIVgedi
fnsKoDR/qVdQnWAkohXepaaoHGE4i+BJq0Zd68E9S8iRWZVNHHdtw61X4RPFtkiSWBMKKOnjS79Y
iYCEWtzwUguWKpTmFgpYLiSbNCZWoCgxPZvO5G/jlLXFs5SCikQB+hZXyjZpH+sRQIb80KbXgu8S
BNy+S9AJV0UAS2w/vYEArJ18JkpUPwf9ipBR0waXh/uUxWy35REP0y3Y0vZB2YHNj08dHoZXfT1s
9X35UsKNCKEjomBxB4nlqV1/Rmve86ycVcqf2joimeHmmh4ut5x+2gbG1sofctHTFK/ArdY9mFRW
ZtCkXb7IhteKz4wqzOIGG+lz8BnGZ2IJUgQ1xim4Tx/lD/NDjD+K8rbFC4DNIC3xaI03qJC2rPaQ
h+wmprK1ck+QrhzAlkY8E5u42xMvr3QbHN9UvtbTB1u5CFPGZd7nxk7SX4JFx8QQIHAt9VwXmyCA
RrQKrzGqosqNVa8agt4eFYQy9Ytt8T6DrYXuCrYff1tPqHyWnstSIb8CpnZC3GSMOhCspJVt4due
MVQI0zmSkQ/hqWNYkqD8bAnqRndLcPsKANdRrlxI1WK+8vdib1sE297izitvdXQvqPzviANd+0/J
RwKSPGf4D0fUS3fyeFaVBrX9YYLAG5EEF62BEjbdLk+dOPyUmcnC1CtPinjBiWEr7wA4x3fzBRRw
j04v53svO1TZVrcAPB6S4Lkc7CWzcXLATJXv8jGI11259VPLMbVzi3m6rl+IxIuwMxdcF1yU8Cae
RAMryeLPzt3CeoaZE+HI0/nvlAztoipwpHDUDuqxh1/X9vk27q+IzQSgxB3fSDIfUaNW9PqBva3i
P8Z4ssLcM+QdJotVY1GfzLchs2u6WDHc681NG4d2ZAKHPEvM9rdS8mr50hbq6BIvjIr2KBnORPHC
JnKYH8i78bD89fcWQ5RrI50iSs2MJTM6i/1DGr8rMWdAjwYp8OjgU5EGDwrQUnJ1xtzlhRNnB6AG
TCXCo6JjfTOg0oHOiSIC/PGEQkG8VPz35DQ9ROJWiA+FfFM0Eg9c4hjxoZGf+XeVquR0QDefN03y
KNWAWPKvHqdCzQe9LV6t9yn3V1z3bs3B0cTKfhIa13ofqgdEciuxPcBCm26NQ7aXxHUtPFb+2TSo
RlRsmayPSPtaotPngL6dZ+9F3BfX5izehdoNSqwl+JzjWLW11+CJcc2n9Yx7g4UHaE1WpuoxI2B+
9Jp8GxnLMov0lNXN2DrI81CZF+/BAaDVKhQmnvfPAKCfYU8pdY3YPIKDG+MDqua4g8mopI4Q75SS
PVl+iVREJ3b4lU+2go0/nu3xdjRsRH3aaeq4ILrxvervwECUK4WWI0SMIK64jt6wzCHu3V9ZfHRC
rcYEz+cwuoN67qLFgsmDZ2jO1CH1pAGR3SGxdRHOqlvSE0l46RFEGsJmiM81XFh0qvzRSw/l7UTg
Bjfi+2F2vjLlvvbgRofqe5a54bazce5Il4C7Zmrcmmo6EBSw/ne38qxqSbEFo6Iz8f77IRDW6b+2
8r+8/mcrD/8dIRVUdswWS4b6t1YegqBp8b/fg+UWi8PPVh5PNzZtXvHHGvl7Ky/pLKQNbEAYU3Fu
/JOFMHka/6WX//bWf0UWdj0usVxIlU1odM+TUawDYboRSBnFwECEeFCckpgKCM4L1RHW0Lx+TIMQ
1kTcg9rtQOqq6S4vJaDJNE7LPdUv4Tcb6WsWBI+CXxLmiQ2vLqZ7v8sapyE5TPY14SiqABgkhAtQ
1RD3Kpi4IXiP7ZefqNtpwLmHGnWeymORaLfNXLtjF3lLw5uL4MLqsQQoN2y0KllHAvdafTiTesYj
oesXY0pI8emCbcea0sfs2oivyXjJTQa7Obz1QPbaJj4VZk8WXkV/1wSu2JpuKL7MJkF0gaYeY+1T
i2pAWdcOkrzP3sAyoie2IZtCy+DYax2wi+TcS2c0+LZukf1bWe4wTk+R9WxJ4R1J7aY/Hcyisytk
wNYSl9pTO4fQ9Nil79u+37ZdgXcSB9woOLkaoS4ihqQwsn0bwTQP3ShozopWHjIdKAqQ+yqIPFkZ
M+jKj+Wse5b1lRcjPB4uVpGIMyO6DxpE30ZGR1F7EqlmtQk/HAJhJFbbPJtWcljcqmpN4DuVKpKu
qvkWyL4ss35uJ8H+d58BPIscjmQQwwr9X2fA8rj+WRNiwTn60+t/ngHisiBjTqBoi+7jT2eARKqE
yW39z7Ze7vKyga2Xw4hX/s6c+naXR525bNjQiiz7un9yACjGXxUhf3rfEm/u+2XeqFNd6aATbMx7
mq840UhUYFfDsmIRVD303XTCdZ9JyBpAWrNR0GtM4o5OZfsIHsdLsbeYBFUP8cbaqLbOMsYlT6e0
NinLOEd4OveOuBt2M75Lp3/PD9yERyomGwqbAShJOU8FgHjLeC3fO+M6cePrebS8fqDRIlqAyYCN
lNz4sDAnFGtdchPldaZNgoHNrE+4xNBNJvFIOCtLY26oZb+qEavNjFgBPSHpWjPwXMXPMpk5CFfg
QJG3muVOfZdYAGjAjUbdfkjHm76sd/14lUpcCwS8niWfnnbfFV4fvI4fhCKaglfxLMbvlm1Nb1N+
b3RryKyjvpUBq0ubpATixsVDO0rFJov3hbwuVSRi5Wr5P5OUZUjS6J7Z6/f1xyDgG3Fi60DD0skH
MXvG8m853JXNwQ6NG7V+iXGq0BxIxA04sQinOp+2wH58BtG9rYQ3VdLTca7hIekA64rVhbZvS8rC
W6VdonscclwHoLT423DN4DIbNvObZrF6NFbZsd1HxxpHxWPWPiHHUXJvdHP+cCDVDcpBYpLLqL9V
VvJT/ZDdmVwt4QWALHdl+nQykvCFAQLgBivSNttMZntW+E9y4JZfY+oMcNYZQkatN3N5WLNN9NgL
Kjf61b9OT4nmVOTjJtyb+ChcMfbcRPjJTEzo5JnFoVW30ac+rMytdirfOiShOaI+4ixtwk8Z5SDV
qzdR65h30K3ES+nbpHiSHso2wfyg8dT2cJ1efXHTH0xPS200JeXWWKdnbOK0dQsXddXcRQBZ+THl
2wzqVxrvsy9iJDWCAs4FDpglfJTvIzgULsjX4CFLj1HLjY+5DtfMiXDtVCOIDwXyLe2df9u8IX+0
0l2DXiXYwwdp1rJyKEfTQScLtbTYtpWd1Ddc4ithVz80d907OI1m2Z5MUOsRFlckEmzIl1ulX3Cb
EmIWpppkAy9Gfawy3lcIdUgwoZ9VYT8C24COHWsQUm/zYj9+JXfRJbnsxMPApQbjQHCW9YcgFkhH
xQPQue3yUxzvanODNArSWnNG4AzwXHYASWCG6JZFygrYJiCPe60/ArsVePqGTa2S7Ok0JDmbpBbb
cbRLpJXO3x+fnPKiOP/qsgFUGiS1DHeQc5nO8G/MdjR0bNl+KRu/vv5n2ZCQzUvwAakROGQpOD91
GUgXVHgQKrAIPjeH9s/WUaXGcM5j0DOoY7yhn5UDhb4OhVTRKEYLAvEfjIFxFP61dfz21iFW/Lly
DLI1R2OnyBuB57gPeNqi5nGc2bKbY78vhu5zqmMvFGN3iSnr6HP0MLTz3rj6XBCLeGLFTajCEIEV
JRWbmadGhJWgZaei9jc+oFW2k3dyvZ+Hxzot7UGWD0DtQrgwUj97dDNuW6aIdMFt5uy882WkOBLi
JX1oumZ3ZJpJcALUUtoLUWDPVXj2LWHbF/FdlEueQT5FwnVyAEpTDq3by4VdGfI9+BYWajkIwGrX
VxaoFqIlfYB4DIb66tyq43GOqje/e4lJPOmyiTQvZYEgnLKS06VHZRsTozy8Fujh8pYNI5PqZNyF
VepJXXOYpoMviOsx7HZVQ+JZ3ME6aG+6mIUjH0hOPtCC0qfVdovDzvSl+8zEtWay0ZNIxbBkR7OY
Zhk9zttYvGQYqiJohhnJlSq+qDzKPGBKgBuqdtPUzaVoDPTHkHGHJNglGajmeZ9NSEiiMtpxX9yK
uI/EfkdOmsKoxX9shGATNem4ig1GsHyqrMiOYbCkiqQYEvEzWUBuZ/gf/sJzSzS8/t3FrCzfbefg
tZKSI634NiaUCKC0bVb5a5YpFrl7ItfVCXgFM5/G9zcl+0Otz91oYpbYaMx6apNETJ/4GOEuDKSR
TINuN2gIr/MIY1vWP7djt5/Q+0sC4oeJTIZufjCZgKXRSc3wOPuL16hnd2vh6Btz1n1RxjLNR+9W
wgIcu8dSMu7EHolbaBVH1mB2nmdEoYzMpcGir2P0I0VQOVX7lSaEvCMr8Q3Jq3LGIin6bEM+Imk/
plW1FdJ6q5DRKU+4vDPrqQfMUDQ3/Ik5MQYwAd9G1EO4i9N/95aMFRknkskBtoga/v58RPLw1/Px
l9f/PB9FcAMQEpaV13K5/n4+opLAgsmTAv2G++338xFMjsZvNyGpslzjQvztfCRAjtu9BjSHtNh/
1FlL/62z/v6la7+cjxYa+7ifkAYwnbH1z5B0QTvav2G3VRmB7iAGLIakDaTnpz3CftFjG6EfiUET
PSBV0dZodsOSVsajY10zfR9VVP8XYrzWi16hXyvcLoVNCJmR8W/8XBmXGGcGPnqY1SvQ8Gp0bCcE
QGuJ7LfM0fFFqY7FM5hfhHwHtbS7T8NzwJwWd6wqOpAGPjt4B912uvgHNkNs/O+y++28j530ynoL
wVp6pf3iwo7LJvZS2IQX4VZVrrRligHkU3Ozu/i1OFjRVjiOX+lJ77yg96KPuPDE+i77EA881fJK
3shv4UvGOLqRyP6xMf4DOlwMsquhVq9Q3kwSRGzw225qfzyUqxPpaczDV8/M/Wxl17uz/czIHOLQ
Vp0e+44/06Bc9coj/p+AfYgDq6ul05qcUl/lJ3CiAPBlYpcY6cqn2C4Qb7NGYb1n6WsD/dzFd3MB
w8gqPJAh4xQb6dzZ8hGD6b+3t7EQRqHg1Fk3s0025L/XRhlcfv/87P6X1//n2TWM33huufhqP3bS
///s8kuLC0I1eAYlJFLLY/2jtyE4kf4FoZa8QAiM5fP9eHZJ8oD9jE2CvfTvLdE/6W34PL/0Nr++
dbqo77diajXCFhVLgG/NiV2kwGjGkue3E/T4IGfl1oTuP5vI8ifRuqp9vJdn66oM5YsQoAMq8bRr
NcHVkdNOxAYN1TGvYA22afZmFBQfySy9eAR/2071YBtFeQ3VoFrNxFmbVb+Ti/isFHAGW4JJocM8
Y8VebIIkFpUC3+pIGyXoBE0NVwmDdMFnmQ1P0uIj6VWKI6rSvBmUOPIyeJ6zCs4NVbVZ8w0flFGO
RMh/wut78JftV9Xjaq8h0yfocFQQ0HW3Hpax0UwOIOW1Qu5qVVzBC3mvBgOU5OFUVQZ9zewIFG45
FB56HXKqKV+yngDscBxXZT1vqjB6m4vojmnLPmXPOFaMwmRjp4f4n8GfZqCV5V46qWxxgKB/FAoL
MU390tOwhWobHAIZJYrZYGqeF9UmzdI8Qz5NbwtiA608tJWmIYucMUDNKwJu0bFfKashAQXt99ik
ROU45MXVj5bhupo+hwCh4wIFzLLn18WN2sKAHpUdCO9Na+YnIfxorO5hInLOkiO26QU6YRQ8fTnf
QK169Hs0rUoTjK4218Z6VlNArdl1EnPPnPJDE5iYDRh/+ooF2phko1Hd0Cu++qn5ySJzVyiI6Yta
cWS93woBjeW/93BhHoY9ieosoUxE6kh1/JuLE5eW/3Jx+uX1PxoD8TfoRXipUF9ievyFUgKiiNxV
E2Sp9WfhJUYrGTO1ZUgYxxcmyc/DBa07v3sJev2PgOYfHS5Lz/OLoJ2vGz0Q2daA/mSNi933w8Xy
x2qI0Z9thukYc0GQWQoaKUUYS1IQP04hcdLjehaRjhBZjBRjfvMfmGWNm3bD5ELpH3zjqWveSSAF
QjZNoMznt8mNg73Akt7AmNU6qpOAUmNPfFZqkkBWQ/NOxfYdHw+vJ40H46tZBznmjcqG5OVIy5LZ
m1cqwBH28FtGEB+Mur2QTJyHlNu+cTJO0f28SeAtrfxwZ/o8fgC2A+HYDLEbY+XM821qrpvYkVSP
VA3cX2oS2z3du3+dDeJNobWqtezWGZk4YEASx68f2+S91S4dsIyAf9Asa+XyQ2Wo2N/oyIh8ZyDZ
Ysm0wOvyEJZrhBStyo2NAOgb7I2hvB9DzhHiTu2k2gEX8YcPsXRNhQnkJzJw2BGNdVMHV+gCzXSI
SeaWN521/1c/elj0ZVUkgsCSUJH9j0dvYf7+MrP49fXfHj0UaLqm/QErXrrrHzMLshJouSngIgsv
mutvdZ1Hj3rOC2UEbL+PtP+/rvPoyUy6Maf8oYX7Rz0544n/9uh9+9KXX//mJWngnck8e/Im0GLb
gCkvcVdnp478vy/3ahedBCx3U65u+3F6KQRlXecUSd2ovFErNxxqG3VuT1EeelH2psgxKVIxV10N
f33wZqWM9bjLF71+Gymdi/D7mkBhsUThNR+0rWaCQqkER6XT95GfBBEPaS47vijt4q7eBcOEq6zb
+xHCtWxaS9GA2TkjSAeQLsFFuR/YqUCsFTufDsyJELR7yyeJlsyWBdIaDijB9PKF7AUrYqaKR9Wr
UZMmI9tniTlEK7Gmrw0vrB+LSrsNFHMrp0QpDgg2umE8TsBFRsaQ9XSHufgaZttsqDxRz99qM4Q4
SYxEIe7AFnDhJQ+4vZSJYsfDZ2adY4TT5TwDsaG7bgJP6zvbmIxbPXvss2IN544vod7UU78tGvM9
6FnWCa2/+j/uzqs5cvRK039lY+5TC28mduYCPr1j0t0gSBaJhMmEt79+H7DV6uoarbS6VagU1VXF
JNMA5zvnPa/pKplV9rTRqSvdTT/f8RY3Mxr6lrO2qvpguMevaqR/JfgX1VcZG/3qZRABpHF114GB
qgKKm8J2ERlMCUzfDoT8RPdTsTD3Yj3zwYCx00W3boUQKQ279zhESk8ZUNOnSU28hUhk5PXjmrPp
h3/ctQ/CXFPLqA4UlcajmCBpKKLJbvF2ydt6X9eCq1w3rQDhWMUbaqbWCIv4UQaAulZrKWZPoQw3
vJmHT0Fl11aYq0jrHTEEgC4hR+7ETFgTjbmWCnot6DA3nFBvcrTs1Iwsw9aFx+yOSeRNpuqgD/Xj
/kcKVwMLzm0TYfZb17Yc387aFLpSHSboA1V/oU9LJTfgPMF77wZXxElfQqgTaeI2jQu7IB7jFoce
3kfWRLKGaTS+Jt22Rr1YthBWiv5C8poVz6msU+HeIGEpw0c+faaq7NbNACXleilymYVCwyVVZUsj
rQ6DyeFSVsQc1+3C7npStAwlKE2yzsrQz8LRViB8ykQLoCRchcUNt/2k2zO8u5Vekz/cX/69CzGC
cBWxKn5qWAr/w0L8G877ayH+5fF/FGJIAtAOMF3jm/+JQixg4vgbdeB7r/j7cEWlFdlD6grSddqf
PwMj/BW0Yl0HWf5mFv8LwDFWKH+nCP/0tGe6xc9FuG9i5otZgDxV8iocYMf3k5ivK9Okd7ibpDR1
oJLmSRSwMCUBifIr5EFSp7Bl2x83HbyyKAvFbQ3ynPEtJ50bgs8tJx46nGE5tkUVOkAz7Ih4Iqsi
rg4Rue+FWh8I5DuEIsS9Rajc7bQArFb04aPCuN0AKyXtzspTZZVek0ejSi6j0B0jLJ4W5vUoDrf1
gi6kn6PDr+SgmDQw+fAmjOKmEeaIXTnxyrpf3tLrC8k/hLUWgJPTKNliYwpuQ37GMOs/Ci1/b6CE
3sXwIyNsfEZQ1R7SAwo+qZBJ/u6X4bV1+sHE+6wvnlrqo3ObJuZIMVAJV48nFMtx7t/SGIbuXfIr
lp3juG+F0W+1x0TodqVKkFQmQOcqD10aIRqeNnI1kGy9UKiEeuk1ETkqi2HZZZVk56jy4gWOltg6
XxAheZCULrGqb6KqfSyxHQO8uu20LuQzKMJgvLOHTGeB9L/vzTt3Tux7BPwcMO0mkPIf3rxAkVzm
P9+8f+fxv6Mj9EOqQLfE3keTUPv+sfnR1b8w0MAKEKEpYKc0c+9/v4GBQBgoVN3AuIk7H2bQ37qo
75xTvpyUiXmRxL7oX7iBtV8XP9/PHOYSMxEaBFn5BRyp70muFplMcIj9uoeqXW/l9bht9iVBQsKS
cXyrn4b3ZGIEwSI7MCxxBSHaEl3BEVcYfjrZjrvESVZ3+4duqRvJfu5tMIGzFHxFTuWJB7yDF8EI
czv0Nf+ZKcNJz5mtO/JvA/PH8J/RZ374TUT8v+7t7ZCzQqn/6z+QKv9Si359LTMQ9FNDWOHpKpoJ
r4Up3wl98SE9iY7+NJz1oISqbYercHV3RAudz7Q214LdedUm+5FsJu9m2veXNLh77Y4ohTWBpRZ0
JjbneCu5cXBdPncPoa8D3srwUB38U11iDJaTBcNzfXUetMf20q3ZybjV/oGqt3CpWTbJGdvWKdyH
zKHuvGXokj3RZ330Vj0qz9Vb91a99SS/J1a3pVppT9JTY/dL6t+Z5u8HulJrg2zBGoM5sH54pJFw
oOATL2edv8jSsEgXtHCYZslyqPfpM7BpdUIuzYqOB1lzKPKSWoy8J3EEHIIwxoVjfjz+dPX/nTde
m6/hPw3B3288lw8nH2G+397GP7/xd+I11Hb4fuMhlOY0NzG0D93JfDxvfI6EIIT90ThmUCz7VePE
u8f1F8YjXAO92zn3Z8XP6aaXiz0PTK3H9l05wQh9J3/QTmx1T363Pe2HZz6Uzc1FGzZs7o5X2ifz
1PoP9JhuDBWs4Pdoqx2MZbQaL9Jn7Gp28UCMVbZKA3giCJPXodd6JOhY+ioJCn5nad86b4l1PbbB
OQMKsi+3c2o9x4GxItnXlr3ZjnKZviXL7xdiScgf7OZ1XO4wgO8dNv3EXC13pGo/VQGRmDaEGAK9
xE3miIDoW0J6vcif7F38Edk73Uag7iBYIc3qWNqhwzO2SsvwFbv3ecRDHODwtcoDw516a11axKnx
1EM/tw8DX6is0Ft60kr00P+6ulM40wENgyPY1QuH4uEWlDyBMXGGd1B0a/RIq7DuK5aW1svT9+3s
39xwVS/cihb+YK5vQRrwlrvk/8DwER0FiNGL38iFR8HTSRYGpRPe8laxnBzFTV3Ti9bx2nwStsg2
xq3qmXCILJXuFO0PC2GvtBpoQaJV2p9zmnlnh0vM2ZZVkF64/Lu14oQgH9d9dtZ34aE6w9L3lMOV
l5lu6bLXeMwTCHfJ7c94UzuqC6vV6Q4PoLXep8n7d/OnAOmHPT4re91OsYvkBUuHHn9N++qpQbpa
2JuOV4RhujWg9Sej03oKec97v1n2ruAuO378/O6kS5jXbkxdm/j4dBvXq2XsznWOb7Un/sTCjN76
6NZY8XuxdeCy5nsJTnvGYucHim+XeOenN7JlrSKIXDjRyw/YMZUl2gxS6+rN+JhcIgTc6pK5oou/
46Zyp5W+hQaMFsi9XeotopN2G7mhoy3J/1gN7tulDa7+aHW+7j9h4+4Zy890QxGx2gf9ODqEk1sw
ih3JwUfMf9P2OGhi2WblHszGU+x1/uSOHmt7a/VFRjVf90QmzOFpk6yRMlrpZjqqfva28JtdYTXu
bWP65aF1ntDkrxO2NvCZTWSQ/njEDMGOPWYN/hZli9X41Wfl9wF7WDc+S+9y60zbu71wmIHX11Vl
c42xVb/ob1rQoMaYtkgmfShKPPZOvYeCRuKcwnBt1Tv1GaJ6FJQ705JW00cKDf0L7fzlBnPF1tzK
007lexlIO/GFUff6mfjQG08DVw+GPUthvVgm/nGxCd3r53yzxHvDhfSCntY2h1VhHwmeeI7kA2qB
cUNc2Zv6mQUYj63IzPHUF0Zei5xddlcOg7j9I7F7KyXc/h/XxW/SxM9mF7+URXM+e386j3T27noZ
K2mwvh60Y7WZnHGXrsCiz58fhAlx+2eO8Aa6tofhc0Loz5WtWDuSDB6iZ8wVGrZrMLdsll2XxAWt
tsIj+KCrL6MrlfEfP9tZUviPirgJpvPzs5XlW9tHCQS17cIqV+VK5D5lhARGHF2z5fauXsrXrrGg
s4JIzsdY1jvKAxQ9qh5qtNquTzizIXKwBguyfGd3tmbBvS8f5K+OdHBLe5Y8lN3T9it0uV/59HKO
anG/WEdP4qF8vz0R7HH1px9XP39njaj/kw9E1FVaqv/5In9q9H7BjAw1aSZIOrQ7K/2DGOHFmVMl
Kmw1f0CVQui2NFoquW+7OyZUJABXrCic0UdBuC5Fpl1bXY6nfoW9w1s5OMkBRKB8a5z+mLtYDFNd
Fiji7nvcEA9sBIwVUVI+boM2wcJOS1Elx8+f+6N6PZdt1JbDx+SVbyrWDb3NI0ivsM2D7hDZaaVH
DCQciR9WeeoDWheNzz/c1isMIHNbK9z8vbrzhDS41gcsFe34a+HpDkJKN1v2du62Qd/xF4Zduukj
BneU9tupYAtdu4INHP0AoYGP7eHmm7a4Cz3oibg++fQxLpy+a0rtTv3YjxO3eJ/1gFsCQZ1+J3rC
qnTvz1cO8i9sm8Rl4XTPAq9VEZbZdA4pbbspn4/2anvvkD1wfLyeQs/QgsXFeIi3yb7022PoL86s
op5kpzw1m2zZeMRb6eeuctq7n+u8X/FTjwAoWZYuJQEiZ6BaJMbbV4VXovjZMnwdbfW53OmeBFDO
u2/44VGELkk5iBDIWyYdBpFdbNlsyZ2caJ2veBVWfnof3jNP5DHZsnIkHzzI1/Plwi3WiMSOhG8E
XOgXRi225PMpjdmf7KNks+TtYGsOezur9zggdEt3a4+M72YFnm93geKgOJlWlGtn8dh6rcOi0AIr
n88iP/JF39iz7DL25GZ4M//PtK58Pg4H1CX1hyMgkHauPwY6TTfeDOQaW5+YKAcs9slHf7nCl9zd
n9TQvpOcbHiG8xEv72zG6QiF0FvAtJfs7LUhFuBV4ZY8N0ch8Rq7fFDQW/kCx4H6qWxkF3MuB6IX
P3mwUaAepmPxqPrikVRSDqPuCaKWJWyh9tCa4pjmFHQ3TWhXTzhkviiypZ9uW0aD93hdPFwf1LO0
mxbkidiEgIH5CbvbethzYVvU5Et7uh0Lyb07Jicpd9M2ccg1pOFJnGk9XqJVZ308da5sa17O2uC5
2V6t3ZKDn0ZgsNSn8YI7muQSuN24JvImRLKP8H6vL+0u84hSdUZ38lLrR3LBIsxJd51ze+OwgXFQ
2DmjRmuTaGr4GRYJ9hUzVFvgNuY46pyJI0nZctMsw11Bs+UPB+WkIUvFc4ybBovn+qt5nj44q2q6
teN9E5K2e06Wmp8sOy4fSMTcZ1dos07j8aBLA+8Bnd+z0TnKK20rjW9rq/RE1TIO6DVdCWErJxWO
q+fxpJ2QVzvZauF0L/OFKjto17a9r3qh30hOaxX+1494J3sKRRWwTeSSFR3VM3yeUejLYBcYcwtu
FOCqCVO7WsKYjgJhS/4lTwjtF30Y7GBOHFoayCbIv35cbRFnTxdvANvcRfR0CgNOtbz+6JYMR2uN
6u/XvN/VEmIfh78DNu0SGc4x0D7KXrzuT0ZmZR5SXzyC6Ahb39xR8e0weFHTQGptjHHs2O+C6JI4
tT0s0xV8LO6InYbYy7q9xafOaZzcjR9va1oh5+rmtEkrk9JFU2lzgyMntNmYrxCa3R6zJWSOVbc2
HOHH/X3acfu5RYB40L8H3DdbOjiL0N27PQXGD4x6Ffd2ZDh7gV/Is1wiz3vKV8U+fFTX9Xd3CqXW
0wNoKvjYoc7bZh4ORCkXoxwQSOHKQbu7O6Utcq5Jd+7AF8PKTr2jUwDil1SBs0LO1SMhwDbhcJzP
+TJ/mJtJ1Yc+HZ6FPfG0m8oO1AMDkBs/KTOpmERVwKfkVXmX3qsLihc0rQdaG7fw9RdYzHB6rMFn
QY0gtdxX/CSDZg7J5GvqSJv4x+0FmMfHUsNB7OmVXnQgwG3z8oHBIE1Du2lO5opZ8lF4VlcfMKo5
e4lqVf3+uWFeol6R4uQ/+KM37UhOZjh9mHtk6TAEH0+7zoel+GM6oZ9fm3a5JGrRKj+H9c0HuO87
muIPMlcfJpvGcoMbIJSdMYZuwEKObaer0El2K8A7fZut9W3hUgX3UsLIhVbO46P8II94z6yE1nmw
aYQpo72Ha226XLzmG6TjCN8y9LpIS7kPWRISWYokoNhUQAjDC2J4zhjVgRgav49+0KHVP4Wuvqnd
Z+mV3CH/etFwYNwnG/2sHY1j8tDVweA1HjlbDL6US58A6I+ONkqB6rzunX4JswGp5ROXn2U+ThcZ
RANQfW94mSsFcWspGxJXJetjg3ySwYTya014QF0hWFtYYkFiOE28u0hf3e9ujovwGG5QzV70U/ZU
kEdbsOkkec8r9hpWj/anRplHpb3Gzv8B/dPhlkK/wn85mE6xn/rRKr9gY7xvd3EgblRPcl8XuQP1
YHHSd/c1lrCPFW+YD+bi3o/QR17giuAE5pOGts1ZRfgK1W3Jnul2CPfVW/0ArXPhs9RgUm3cAfAS
s4B1vy/VZuaA56ZHJjJugXQTiKHN/nhlkrkUq2ZXE6Osb5Xljct3sG/b1C8ChN3XK9TUFdZj3Fpm
va4vHc39J+ZCZvLSnoQ3uKa01/XSrFGg4gTUnZTH5iBsq328up4x3m85BTc9gQPutGbiOd7PwiVd
E2b7Q/1I2V6vCsd0zhVgB9sXOvOacbjzrsv51Fe+4p12HL8ISTT8wZN8fT9+6R8dlVzbIqmMbg5j
xLdtwBRvbl/GK9SvNVMy572rPijbwdjfxAd6DPls8AcfLRj5mQLtwTuIrlM8q7Qs86pno7MctMz1
PE3W6RpxQ4Ww+lyQIWQrbnUQ8B7jICv9+dODb7uM5i6JMd6JfQ7hS+tACXYz0Bb7qaGCWm+y+6Tb
8klxUFsEut9Zn4nD5aD7rTd3BbPowcvx87a1ZSHa5onPzaUbA0hIV+J7yMhqODequc4BgICHmiTi
2AiaNJ/WfHRcm/kme+tsvO7sZgdXbk94upVQ9g/a+b5mfWjNPLuYimU4wFTHGLe4tbjTNukWREKm
qBMVPk+5H+kyWuput4ZpzeJspXv6s75Wn/otL31ZnsZdtTctFLUTxgAM+h/pIT6YWxw/58Zx1YIf
Mtesm/UQtBeinVqQNzhE++4gd7y/+oZj+VPmCa0Ln+x0urz8EYJSAql5xGY8kD9gTogf46nMHWFn
LosLmg8cAr3qQ9glfrKNEHW72Sr3ikvq3LxwfeMMRZl+vxSfVWRjCO7QPwONAKVvZO4imZN+Pm5C
23BJ0aMHB6/AiTn0h6uLePlOWvVBIBgvUN6KuwcIsG59xYUmth82UCiqh+4HI9B+bu/7R8HtljNv
c+7KtE3rSR/NKqMLvHoLRjrNQgVtNwzw91fV3lDzaSV5m5e4FNgkij9gQc8W0qWaenw++86adu2z
CjgQH/g/ae2f5RawZOVfHxWnoht9lwi7h9sRIOTSlvMnrVmCJ7q5w9Wl05Hdn3Cw83Lwg+giLEfT
qjeZ1QVgue3J9Oi1wJzImAl0t+GsKt5w9HBSRnwd3U3qQ0ehyTfwx5OejLsXdy40V4Qxe/3UvDco
YgI5gK2RB/GWjtSOW6692W1cBPEZVyRB8YJoKwZLWbIf5tviQGyXG4MPLdrikOAKsr3Y4nDiqXQF
dwbJ7kuhoeyl+5J47BGwUJfCoL/xSQMhRPtSCn0p1FysavFPr6+7DjeWUXdSA0WQeEJsydvH0aHQ
+apuiR3tLgwiaa7NwgcCb8jddxouOPP+ptxg8D7OkN+mwZP9ydhEm8UrtJnOnd+FMKiLI17skO2X
SJKqtbFR6eb5ZpHpG+Gb8tF7qJzIqJwlNaic8nNeam43vN7vGhJww1sU+EAOR4FeaW5LZS4X8DyS
zFWca2tU9jUnmqzLdh3fl336jOMNXH7HZOjrnJSCNb7KnLA36aG5nozQjd/yGIrvawHrd6FGOwNk
J3KE6nxHUpX5EzDxNm13LJRQGsBsw1oLOs398hVj+5A6CHQLTxDw//W00dXxbRmtHuQGqdqbWq/C
bYwmat89R9y8in81LjLpsia2xef0UdYZ03QKryQuNZPTsqRxUjFyN/8J0AA/++8O4Ygh9dmR9Ddj
659wEUGuxaIzITbwQXgaHjDmsrUqB0vkzTpZZT7tuYWx5HHy1D2Z7XZut5+47nALyGBsLWMXjZyB
FePrLWh93xdBGj7TS2ffaMJMOzkP1j3QljS+c9eDnG6dBhzHdyrlb/OMna6Ywb5m7Hk8Ns5tF24X
+w7wVbPBM5Qzvik8LGMJUs1I5gxhysF8L12dkiP67gCw8oNoCyxuGTeHbMUb6jKHzFsOk8+O63EJ
4L4vHYNOUsdTwUndbsF9QpdnY1xC71ZYB8njtx2hKUuTGskiIfHgT+5NHH7s4eq35vdIsLBxHxpf
FrbxMh8MuOKDNm6x7SGfyWksciMbSsNh4NYEg34ip9W6BbHbBYXoGodohe1QVjjY/A1PWIpUe3GN
b8Saht0rGUznTm9hP7ynb4KbridyKuz35SEHfY3t7IvWjrl2ntYIdLBzgKo1gC3nGEEzngGeCCfU
wwyws5PACBYr81hzl04cjPGKQZJKcffwsQP0DkAaaJSyt2ynrySn8y+IJfGUIVCOjYuAuT1vamxj
rmrjYPeNoWMP7Tx8ztpCW3i+4oTDtuNLxtBEP5q+5AFdbtpNjZ/fujqm+8KGwetw6zbGbKoxuVir
AOxVjknOzHnYt2Bnp8UGiPCcC8tkOfrMgyVC2NT0UpCHA2r2V/OhPxqzPnYM5rMlc2MPSSZTIorU
aAclj/sxsa+bxObWQoXq9BZx2itaB5YxuqOd7q/gMaA5maV9dymQ/zygiS9mGFfeLGJLeMwehtZm
09GusILdjLrVvvNTXJXpOCBpex7fNcwhgD2v4Mep069jBwM8uw3QfFtfE9ZS9h10tcFZlYEgKPFZ
ASm01R6wFeY/Xh8OjhQ9aJKy4shlpWKcMjYpiFGXTJn8y9XSAhhTwXx2yj2bmNRpjs1W3Fancs/R
8liCJ6eiHZ5Suk2izLwaK1eWCcEP8QPTGErNnQ5ihdDSeQm93W60HgsnW9KTuOkeOpY1OWsN2EZl
P8E5gSTiOPrAwWc8BZlgiDF1IrZThVO6RyFA1HuJ9zHoNqIAfECArydfXI0eioIgdX6Qoe5/w53/
+0/rwvp7M/qRF2MVE9v1yx//+yG/8ev/zI/529f895//yEP++i2dt+btT39w7w0y+mP7WY2nz7rN
mt/XsPNX/v/+41+3yA9j8flf/1HkdfOGidOPzz9vl2GiyWR1Qq4lkQcXCZbP/4he+11QP7+f3fLH
f/2HOsvVf338H9QSWYSrwi75t+U0eOkfHD9FkxRFwPBUh+IwM1t/306z057/GiYKX/CbmvF37v7M
PNEk8rTn/fU3X/f3t+Wvm8TfPoT/x0r3f0Dovzz1OaTwZ1Bau2KvOlxTMcBhVHVw0nvJyrFwR6k5
3koFgMyVF9HLAvNQ/Hrvp6ticJ8xSXM10ASn2RFDzoIwzZROmjxRFa/26Mbeqg4mZIdzUosYMgni
MG2KzlRpVg4X3WL630xXuPwcOGWfP93gimCLutiZAzYTQxM7i4W4Iv7E6RYgJ/fuc2GqMFbz5Z1B
QIFNhfBmJgO2WFXLSvHSmeLhZqqYPMQ7Vbq/oh+AtgqYM6hWrmGwdGV0aVE9E1CqItquVuIcfiLk
JTSyg5yv+xDPplb7XCTqYSHxs4kBMCRC2bDqykkIEbPaM+NmskOiVcc7Y/eoHUlK3pTFtBkb2qFr
N63LDA1NUdKJ63auMBclF41szzbU/apinusp7eF86KWOMSWv+YD0etaHI7Zpv8KICQ2Sm9sXOhF+
wJRGGJgsV4ifCG5AvxVcynrwTVIPJfTyqUSAHDB0CyRt1D8khhyzRr2dazpluV542VRfcFPxTHEa
rajHM/o+ZFuxHy+Cmq7GRYMN5j1dTjyjmpAysex/RCU/klcRjCmWykYqbFUBu0E81t+ba/KAHf0D
qTeuKEveTYhfbyXhd4iD9L7c4ZfONoxD9d+6jkDW1YSZ00sEsfRP6oggUQ1+qSO/Pv6POoLRBmQW
HDR/YbkYwl/Q/uB2j3ZF0Gaayx91RIPcr8xFTfqbAebvdUT7y1x9oP2Lv7FjxH+F5QKL55eWkzry
81OXeek/1xFDgSNG3rkchPeaa4Y14JDtUnGCy7IQnKk5ZDSYmDVbhQRY0UVPgzq+tgvZL4k06Prq
UZoSP47EpSIlq6nMvakaA3U0HvtEec7K+nXRAcmmylxiOtcsIuI17/voCqqeYtDV4MxnDOySsvWt
jhck+LXBfaHvtKp1r2WJCbnRSXht3BMGZkIWvZRsykx/70iq1MUvEVKqMtX7qIdxmnTeJOH8NO4l
Ui7bploJzFI1zo4kS6xupGHeWu0Y54bVAD4oyPBKUjPTPjxVpGhKOli6qJEUihtkSc6mViH2FvEf
kEjRkDF4m5M4I1gPJBk9atjzJEq9qomRmRbAeWSZZNoNF5HHPKsDqZa/VFN4SEPxeQHGFWYh9vo4
DvaTGWh1iZNdFUPwy9MTGU7v1/vbVOu4rGXBgA+JblaH8K75GgHGuko8JWJwidVGhUprnGb0Nu2X
dUjjJgyXRAR4NKazebuTxsTrjhakfU7e0CT9bG1kKQvD4U30Gii4HfNLpmxzszulwoxZVSexx1UR
h4mJAItscG/4lBQpi3iD+PfBVF5T/LnylqRmWXnRUE5KaXKUSxYmBuYoOgnwNfhpkuEkv2A0wuQ5
yoNSj9x/82pCOpLBvQV/7J8QXnVB4cb/H9Xkz4//o5oIEjy8n+mrf3QlIlMjnDlhDkT+Fgr/3pXM
1UTiL6Hx0ZugCv6ZM6eIiA4oeeK3CY/yL1UTdV6F/7zY/64mfzx1ba42Pw2wKZnb4fWG0VZIYEWH
TV+rQYDPcyeL1ip8a60fbHHxRiTRk4DVtNk3q+GWOOSJ5VHlhGHmCtgA9I1gpwCNoTztciKAmzZB
o6qvMS1InFHGGaGFxMbjJpVtSjpuay1EYxjZ94TGucLgWkQbj+6YVuVRiERPIfA0VdANy82rcoU4
lFSQpSpPj1DiDyhmyj4QUdaRXPMsxalfjyM7wGv52DaLk4Tl4U2C1V53+DvoF6wOzgKOM5HKSogs
C7S+pFEFxGJt1eR2zhr5rbqnO3PiaC0BnJRhHceZ24hoiUS26dcu2+N/bzLCNrMFodTpBaEGFLwb
he/aNUE2V8KBkgiR3ysokaIJCirfHtN7th/GcGPq2P+2mVcYMVkMkvl0TfI3haIbIggqhdLrbzGJ
PdOSmupPt+JRGxnWRckX8/41TtFZUcyNhCmV4j42BzVmtQLPVYlYUpG1uDe70ZO6cjtNoMLjbNBS
i8lpSNkn8NSUxWvWGCsjWQDdwMkbM7dfXLHc6TEfD2ECxRiJaeFRq1gt4h6pCqREdOc7aVgdNpzR
bfD41PxIMzFl7xwtkjbFeH1OmvJZr9JD10XnfFrYqY5Dq4hKWpXW0uJyFwdbreAgadXq37e4ICI0
SUaYDbyAiaC9f7/U34a7eb76ayXZvd2YmyTsRvmCn4vL33n8X4uLbvxFRF6s4cmtQMpFr/i3kYd/
wvwbFaMmkKKDUPSnVgWuLtkSNCT8+jbr/qO4qH+hUpGTrslUHjqcf6lVkecy9afi8stTl35hsWLh
JfWjfq1x6iHVsq/CyCnvMknAQvt6w58POU3a3TWMk+f9Us6tgxeQ1jW6I1WGahVNhm4vIqpwsQ4x
OFq0w7t4IxJHx9qTltvu5G6n4Y9S0drHFctbRdijrHWMHZMI91u+7W94UcqKnYbF85gD5XZmRpYO
12gna4eouJ0QINkxSRP6TUJUmBEDhhR4VD8KSfNSsyscukWiWbwJBK7D0iOvC8ROiAfvDxPb92Iq
dpqRW8yPrpHh+CdFXl9sJOXrO+b9/jwKBIZfjF7wQoNwUQaQNuxxCDvLydVdhJsw3RHUJvfYlpSb
kAwbHcgE6kGxamf+XZphggVZj/yUawY/M4QuZq6kufHK+4K978BGFukMmim6PhFerCaCQ4Ud0mjC
aMFVGaca4iVHYByy0ixNWd2uWZAKtTP7TLfRQ1QTX4HXtHl7FVm73TrHLICTtC8JE++7QnDOYs56
HiE8bULgDzlrN8Vd99JiJAns6ipaBYVTbvdF1NW2oi2w7X2t0CTJTwUZEUR3YmrSrBAWBabSvZGG
4V2L+K1VxFNXmB/lLby0YxXkTb4jdZrv3wsfNXmfPeGsUi2tCmnYNjHe0HX+koxhsetuRWHrMlm0
V+FKXzauTPiVVfGcZvd9aSbvQxPtEbv7kVr6SR6O/k3tePapEGSVBkBeEfiJ2wtrQ5I+JxMucyXY
YsR2pO0ZJ+vhTamNpa5k67Sqfqh4zpB6u0Q9hAEd8ak6BumQ8FHotSScSca7omTnaWIWTGLzOIrm
jhBbH3m3Vw/nRqC7rgzvVkmksXIRIdOiU8XGrdG716SGugGUMoTdWlD2zb05p3KOcALoMc/IqoM+
U5Z43JRaS3J6j/9Zt43zFkvuaf6Su6M0hAVKpnu/pYVtaNFnVB7HhQaIUGCj1bZQHnqBpfmg+pIJ
H0MxVsM4t6kEPRCo/SMegGEFdWOEgyuojxJzpjSRKxq/DFNhDwpndlS6tQ7rouu2JHUcC+X6OnJD
u4suLZf1ogFfJsfGwjsdQ5rPO5Zv04BzznRBXr80hmTThPJ7pFRMzZ3iTILOBR5ZLV5iEopChNJ4
bUDoiIvVtDBwmE+86yDjWQffJR7dxQwS6p9VCmewZwOTvev098UC9meZrG5kwhrS5DfJ512EPNXE
u2sMGf4OA7Tb4yRxSCojmArB1cLyOa0LH8cy0NMbDu443Bt699gO1Skrks2AR48kQM6Sx/q9bvQl
2Yw/allEGWxu/33Pr7lDpH1FfI6vlfnPZbnK3xm1f3n8T80xQ7yMmQfWD3Oq0N/OL0ZtAVkX3pSI
0OasNo6OP5pjTFsQkqgiTfBvR9sfo/aMAc7mY7jl4Gqp/SvNsT73/X86v3596Ty/n5vjGsKrGbaV
FHTdORvBqBtjrRf9gzA1fuH6TwDjiEjMo35Ml5r18cEa9HsjjcOU/T6TTUOfQINHJsozcQB3CCbn
GLIPLeZH8ay8RiPznF09hxe4XHrp9CvpyG+kXA8f1FkcrXjU4kxLykAuPytEHRg2/wnd86vZaCvh
JP7AXKoinBQCNE75a32jbK+b+DF6TB/1veLXX+ZZ3Rtbvv/oQwDFuP/qy8tyLb+YB/MQ70MVIYO8
4Ve5cPNb77dEgErJ8l5xLFgV9HQ4Zl9Y6EJfSh6uN24/rLYcVtwtizo2lBidO51s42GrVB6KMSI5
IeLD+Eq6dQFjGkIFKjLxIRFhd0JIHJ2x+op1r+hrBKh+q/a7UcYvxxkvPawZMT0i0Ik+08/b5Xqm
7Q7kNdgBIpBP4jHNp/K1OLefMpui0sovDNYJyi/MLkOHXya6vIW2ShY2vmol0W1YGX2mrz2LH9Zl
KooAGBR2hSA/tUDULuEBGHSHMS9L7WgrHJKnbI29xwa6/kfXXoS9ulXd+X8zKUKDUkkIbWAcuvfu
ySx9tV7Ti/OL3IjPfKa8bBf9J/4i2yFI9tEqIjDieubf8+3tkx91ap4kthax93+5O6/euK22i/4i
Boc8rLfT+6i3G8LSyOy989d/i4712laCfPCtkRgI4Iw9kobnPGXvtUW7aVlX+6Qa2M/RO2KUCDo6
QiGkE6w9UOPs3Wf/NruHcHQe9/G5uk+u03N3bz2yoptl18U1wYHH5rq7SdDLwuhm6+TOLM7U8ip+
Lq+6U39nPxCx9JRsWgS8FmYghrTrfOWs8tXkk6ivuHv9s62dhg41W3JfrODZb/xdt0+P3wRGi4lw
j2N21V535+YKkMwhZicWXRk798zQ9rrIZkxU0rLe9IO9I3unt1h9lHxGxVOUH2JWgcTmzVgMr5Qt
gyR03soVAwdk+KjA0JMg5kFrBbG8elKvi6fwq/ES4r9gFZPP5VGcxZlyg1W7evIf6110QHOFIsBY
G+tJlNIc3DdjJ1Yt+gPtVr5YySl56tmbzTRiRoZjcHhUAbXG+Ubzd+nwULKMeTX5AJhHRdy0qVyA
sZx9uYfKyV4GUOqCgdIquEIZ95AdKLi+Dm/Oi37O2R3x8GH6QgX8pL2lD/bZu3PP7jm4Kx98rNYM
mR/st+jOv4lvgkv9IFbJFmfZLn7w7pLtsJoENM7afKJNegDVuk1P0VVxZ+3iU3UITw5q1ZSpME/1
GuLLTkfzFt2Fp+Au/RLdmU/JXf/gfB35ha/cfcruEKvZb+kX7Sm4M5C6Cf5R61WBpM7c2HtzX691
AiKgS7ti1qQz+9Hex5tJEUbY8dZjV4Wl4UV9L68ztsnqRaL1eurfCwD3j+ELCPcW/WNDviOg7d30
mSiPU4yks7UW+qm5mOV1YE8KlXqiGzJ7N2T5omyVZ368yApslmXWoWe7DOFm3LhLJZ+RnQw1q4HK
c8XCbBXh9giXySJZZAvSyZty2Uhs60ysZgN6JkJwZj0SZ2We8HNkLU1VyxcCZgvtMTaYAmjhzJuw
OuiCi3N7rM7drfMQUJk9d3fjF2hBD9VVf7L3zW11m19nZ/sxvabZ5w+JSKKkqZ5XfPSIhEO892o+
Mjfg3/w6jpcjRopNhiAR5MhLhj1t+sfcF+fi9jY7J7fsSrbxPWQGP5t35i5T54qcbGjxXLlQeLus
ErNVrS+afDnVOQjC0cXrC2IhJEJzpIQQbolWeLeuuo3HNyJH/Zgu+cGtnB1Nx5N3CfkM6at4Mx6r
W32f8u2PeH5yFH/dJl430689f79lLt0hJTuAOEo+7q5yYMi0Vc3XkKg2fSmSr6F2UAM6pnPWLfR1
dBY12cLUiSvmBiWI8uzhQBbyrDVJnLaw+F6JYmFSCEOwAZmbHBpLg3ryZOZHLzg07Og5GCx2N3Cd
kIH80cWQZWvmRA40TDD5jNP+a39JNfJrM09F8fn1H8288xdBupDwje8N+4/9peX8BeoMS6Jg+cm4
/0chZOhAU21CcqldvvX4PxVCxAbg1v1urv2tRl6bZhSfC6Ff3vZUKP00JYw7LdbqIhQb3UXT6zkS
FD7WEk1b9OTwLAMrOPtpvjR6rrUaZb/A/lfdQ5RIzebaCMW8YERv6K+tsM6Rb+w8I1ik/n2m6Rdy
SSJESSVygmYMlkJoZ9NrbnNXX9Pqg10+hXRqdW5v3UAuQ2YDOc+gtF5USL8u2Rupj5tKEDgi84Ob
AhPi2Uuicm31CAwNFyAK9BCvcld6/5Ri0F+0Rb4C5TpPBBkj6UtWE6eSZivNfvc1BgN+ApJbemgV
fBSvXivpfy1CoM0c1+U6KiB+cjrWWvwIN+WFBOy5FuLFTNDQGuor+NuZNgBDoV+WYxQtPD26BbK2
IFWLANaDZdyCHlrkzOo96W+IXd/4gCeygQvENE4wRxmUFEW1EsEo0W+Vq4xeyGFjXKTjrmhoIAOk
nkxAFuA2FincCxUrAzFSqv/qVXLyxoaDda0Zhc74sqWtd/qt7huHdjDXKisgMfTsKGCeDdFcji3L
23xvxcCbY0AkI7IfbRT7OCHMFjBS6NpP41hDy6jAHVUjas1SIZektOcJ00nFuu0JvrV8csYadPxF
+igE61tVLu1Cu20oKt3xqq51Um+Rbns0XX3kPMO52iRtRAQ4EeYAV0SjIuOBne5E3sFynVnt+LfO
oO/SBBtKo27DsX+Nxrc4sQ6DwXa11usFnepCTOXV6G/BGZza1ifExEBYbWgSdSsAk4U6PmStPner
dy1EImUoy1T2+7iX7UbNnRUT7VVmTZg3qrtpiYxSRuerw5xLd2/wDfJC3JxMZRLSIaVEoKlP6U4a
yUDa0UoxherYJMowWTTCe6PgACCbn7TsLUeU2g/yUuqob4Gwq2ZwNjLfWY6FtZEWwSphojyYkoGJ
rN1jMnDZFhWS+27lg7Kp6tb8w09ZWj82qhMxzZmkFP91yhIT/s9T9tPrf2k5bdaC0AhoK+UvJCji
A9GksFVmcPmtG/1x0krN4lyGCWh8Dxz/cdKqICjRh4B0M+FB/RYJSrWnkeinfQzp5f/70s1Prr6Q
0aIWJT7BrQCLXGGiqMyKuQnZWB3vu0ZheMdOU6nf9DR1KXSzRRui0lJ0o1modos8zkZUUtnk9Wja
tUvE2tC/lsWjNubjos/1L2XknrqsfTWDx9qirypR6oJZMzN/TZbovCQJyNSUWdC8BAXuXVudSRV/
Xvcy5CjZ4Iko5sFXyrXnj7sO+ltHe9qNxz5Dk5zeB3Qhe5o6cK0SrDt3gqOeag4pj5ABTYXsJlK3
p9hlXsiwRZKT21HSwTVSY2oR2wquzS4fl5p3CRB01iqTRd9apSGUe+MhzO8ilkVOWlmzLsc/HKsz
y8dKlBRnl6dROt6LB5QE/nNjP+djOis1e1e1Ha3oG/fncdCVs1V+GUiBDNppi8VXqo4kihI/Py9t
QMlik46YNuyAhsEjkSWWFLpJ7W4bzi4l7Bd5gmrXHi/VIPdZWV2nAx2if63zrW+1uyHeV9wIxvBu
TT4mR99YIQJJ46E0HlsWYzki4wJJHhRPQJZ7TQW122AFHHAxknvqAtfPTZ/IgX6RWt5cVCqwaUox
IhhaYxcnJB94zsYB7ZxlJcq85yaENsA01MXYV5vo1ox4oxne3nRzhrOkOZEhkFvDLi08yDTA/XJP
OxogtcrrRoPMoKqLWjf2rQbJaoiPo5LftSlUPbWD46K1t63bXltERBlcvK5bnNKyI2AyunY71IJ9
vrTiRzOzl4xKmDITlxg0bJSqbRTwoWwMQC9ufMljO5w5PslgDezqb8/6Hyl+I56UolEDgDSRjr4F
rvzXscYp9eux9i+v/ygeTSiRmokAhVpwErj9VDyaE5pFOKYtMBHzOea3Po41A3AtECYWzWx8YMxx
jH4cawbUFml8PwiR1/yG9E0ak7Tt50Pt0xuXn5bMqVoJM2nNaKOKr4nWMAtgTeGjosX0Z21UiiPx
GHiMk8xlVc5lsXRpJe2Dmm1FzlgWBPLCJUew3JXi0LLNybV2ERr3zM5j5GX4dj2eFSenxPQxCeiU
AWKBhsNQ5mmzz+2X0A3mfr7ladS77YiZlBy0RTZ7QtC+bdO5jS4Gp0NzHBBK8I4erfjOsF54c7Y4
F0zQu76cI7bxMfXpx6LhiibmbWn1pybZx/IEkoSWbu5NBPqbKL/S4l2RY7lh3mX7O0ZeFZ4CMc6e
VAFYL/dW7GS+BEP92oFemVi3MdZEvhnos4FM4W5MkA07S4BnVL5AHCYeBHrtv39/UoG/+nNiKqW+
KDAgh/i7ivcKl3eonjqMpxrT+l0T2CdNkN2SgMOHwQAK0EormJ23nTjD43SemvE45PMBrECzSq2D
f6/bzyaOq9TbUNMw56vQDAU3A75CO873qrhq4tuiJEAbGaKBmf5efYSnL4uUWRvMXotj/N2obgUG
4yjEKmqyaq/PJtptpdprxrxwb0QK2wTGvf7iJgdTLlztzdF3pYcBTSbgPUrgCYes248DR//OIu5k
JKIT5xxKGKXZOIS0Yut+jFJx7qXyUrbNXaX6h9oW81RZmtmqc+FxpP2pMucl5gG4ovG2RZWP41ms
2e6lAfYVC3iKfyKLvNn64EuzvYbJi9BfxLvGQ5M1i55a1VyRqm6nz320KQ4TorgBagwfeRaCbxmN
ZQMFwC23JhGBA3jB4uIWRweWSHBTGBeXgYaf7WmbHe4XuhirX0j8T+4VKQMwRk4ifFGwqqZX9m1P
uKy+1UmIkD5IujJeBaNFNCGoL7M93CWGtXcZPMbHXkUitYHNxIIdVVZg9++O4t4kJgQFp7419QfH
z8mdnV8Sl9DbQ6s9RugcdfN6LO2152AwDZDlc7GhfNjoHn4B0oDK21Hij+8Rm0Z3Q0ag2VDNu4G4
UqauOp/cPLoSr0LeC8InmpySPFqZ2c7Tp7eCO8G7uIJkFiqGZKYDi01qNpnSXNRy0Ypor6DXxFpX
4AYvkqdS4mriAh0MHL4k0lfktFgV2cyZdqeE67ZGiX4pLrn/ZMNg9eZsTEvmDUH+lO7atfTu1GLf
e49tvxHewYismUckgmfMykm9NrcuTabMQ3n6c68Y5gskGnDH0P0D45pukP+6Yhgf/HrF/MvrP64Y
B6U0UoOpNkWcTEn+XcfEdIK9Mth0w5Cs+X5RV5tscVBkWzDREU1+u5Y+Lpjpt4j+pgan3P3dVY3z
2Yfz6X2bnwYUid02lOep2CAmmmMJ0rqbBs96uhKXNt2J27w7oHyL6kXRXAvcwWIJIqh9K5Nt5m5i
Y0e+0LOFRwOXBMhhknHfdgFoAHPiU5mr8sR9cozFvLk0lwz/iLh3fAR1UFpa/5C95Pl1byIgnhGE
O48Pe1eu1YtZnRoYxnJZLK3LpdiEcxtaBtkg/Je3ujjYLVhw8mt/LWcPPP1AUZr5Hpn2Msfy1z//
uZ9i5mCUHtOnTDXB9/8/6RwUU9Q0v0pm/vH6j08xhH+md3zsvodb/lQoWX9JdL90nH/vIidN8Ueh
NOnx4P6Tbvk92ehHoYS6l0RMMvYQNf09hPuNUgm5zz9KpV/euvwE2hGIE/VG04pNhi5G88PbyqhO
o51+7VHV6kVwHvNBW0EBRlIav/scugFEEL/GtcPesGI4PgzQgR+FKw9up6MMdedaV66c5MYqnhUE
D4kavXqRcgycl9Yi4NEpr5WcSGxwdlPgPCeoj+5c0pWYqnkzegEXPusPBa2LW28JF9gUCEwD470w
7ZVmILvV70nmnCfmObTPeYQ8JxxOntPOM/L0pMm2cGgB1ZWLwH4eHPxE9aVCuNBEW4sMEUjiy7KC
6KCSEzyccuHOI38gIW6vdTUpeMmsVMuTGgrCNTuSCNKlakz27XsnZIuWYIYQwGSLfGu2tDL8LQ3d
KHOouCzPPVmAJGLmTr72PbmI6K5E0c7t7E4juKeIwWkQ/ZyijZVim1D60Q7NSA1dGJm6VADe1Vz+
YfgwyUtA9naOeRd71TwZWW/q5rzvH3qTyJHmaLfqOoOWXE/S2wo2lQrKQ41ucre/8hqCUmDztxCZ
W5w99Jbhgm37LMD2nPfRdSHY3RZ9R3/lzr3sdfAunKVzmZPwFhEIxSJHJA7DtWc9OdTDV8nmp/d2
4WguRGaTv2C4r35YvAcplMKIgrPF5VZW95n52HKmpQBldBe5jpKsQgU7vAFJr3rJmyftW0RfsExq
ZeHH0TZIjC09wQxt/EIN9E0FZJnJHCyWaGFY1d4b2nmVEZmQ5DGu1qSoFhbBnWCCk2tbD56GSjJA
jKl0WDd0fGi6IT8XtrIVnvY8qOWyLdxhBaXxWiBndh39YMh4zYJ9bfgYq5p2F+TlUlb5VjIKs0F7
snhDHWKHwamRCXUbA7eWbaYZ792IMWCVRPs0y6/q1rrHyrJJvOF2YEcuMDy7IYVJvKv7bFm1+byK
We7oBYBnPkyyQ4gqZyoziIEldRYTDY4QJE4vRVmfpTnOEHfOyzZjNOmMy94RABbaiHT2+wpHXiGN
xyArqNKFWc4sF3x23pPilw5Hp3HJwCu7W81Idrp/J8kVr3gkRlIc1dra1ZiAW8bhAT//QVjdLhXG
sdf0hzxJnse+PrbC2dWmvSUrYFW7KFXKCnsiBOcicmdGlaw0bdzbNpeZnXrdvImadRY2MPb8Ek1n
n7OH1dDr/Ll3x9+VAG4upnWIpy0qgf+ugD7dHf/y+o+7Y6qApoEkDNS/o1F/rYF4KD/48tOx/uPu
EHTW6DCnzIdvhdNPJZCJ8FsY8iNO+Teujm/euV+67F/f+d/BTz8taXSl9mOY6GJjA2piU47Yckme
dwaApSPefbhC2CvWfn4tb9EvNsOG49kd11oEGmE40YTSh5U0q8/jjVoysJ91JxcXmY+oalXUFztY
Ds8WYADiIGfrgE17Dcjpqp7drBN8+ZPR1V28o2qY16gbJpIDsInNu30pFpg0EuAL1Um70FOCW8P5
v2Czrg4bx7lKXxog7hMog5oqFPfZMzC+Zb/mbFCPpruGNIB4vGa8uEC/XINdU8EFXdpmg6Xe+oL4
EWImLgln75ezP/qD78hvNkeEWtDMGcL81wefCMdfiyZe8fn1Pz74LDzRcDGQ1yXjHYbWP4p/Ygsc
TAq4n74Pnn588BEg46zkY09a5DQZ/990ieJfxVZJLyG/Jyb9xicf58OnounTWzenouqnT36HBrjx
mmbcpCpjWFcC0u/ZuajEUqsuehMbvaK7qFVU7R2Bqs5gXgkQKJl539XNm/TJvI0k8sphFxrNVa4R
xO2Ku2S4M5SObtl996J3g9tO0YOFigC0r5Mpdg+bIvKhQpxU4F5dFO68ulyI1IE+4dwY9qWP7RtN
bcD9N8eyHvtvlUxtpt26bMt1qdpLXTHvvcJeNQEkGC8+yrw4osxGjw/ZzoCJ02J9QiPZdtcKJV7h
URMO7T5R44M3ml+91n3PEiTOxgQu1U+DViVLBukg9TpyYtt2n5bJMi1xkcqYNUJb8GBXzddBg7pZ
O9uwlhuNZF7G2pWJS6BWF4NGVaJwG85CGxSZVa/bkaFWR/By1DVfKydDJKBVbC4rfR85yYrDbxWS
Vq454cHsXxzBo1uzE63NWRgH+2BM9l0G7QdXSSN3Dvo2jbfToCGRhX2qO4CwDYMV7+DqwbrOuM58
DxfEiGO/NLa+g6HVChOUdTh35nV1k1NkJnF1lWSM0mVb3CSSNLSGiWA0gvMyegZNuXVhSVfNWIRC
n8OLVRBTmXz7NgyvdutdRTnVRJw8wTffCL55A7kzwt4WNsBQm8CLasQ+qoWHgTwslRmK6ffInEAb
eskc5drS5TjMgoewF1e1hBYTwi2tXyLprlkwbxOnPkZmdutV3VkNwreiBaCU568Gc0h0flAIPJBw
PvIPZ5fFXwxYLGZ1bsNbK4nvs2hfFnLpq9lV068CEhAG0DNsGXDcYkBJVjog59QjzgHDn4xWFnLb
ToOTmDA8ChGoi8i4bUivGKv4iSCiVTyUSy+HHdtju6/UbZ04B+TVe18my8xEI9ih3VMC/iAAIzHD
pCofbmuL/ARHZ9EJkl02yKoV+C6a9pDpzn1Qq4emua5ipE15cOqMTawYx9IqjXkwKKxXU+pZ6d1b
RN4VlZyrg0BADU4WBVMGoWxsmFCOSOabqUheDa658JT0RmaoAG39KHAfFSqguxxek3jUpXf2Nf9O
tE8D35AKSlxn/eEaFFaixjcCO23p/zfjkf8y4/n8+h8HvcX6k+WoLr6tR3896KeEKnziSErYzHEG
fxz0GEpYOxg2ktwPI9tHiYO93iTxiu6YVKnpT/6dRQJ2/H856H/+0j8tEqzccUpXehz0CkCRcQzB
uEmflNtpbG/iK2gcvAXGHBGA1nbrQoP4OCZrj/o5bYLrsUVwFzk7Hi5MU+k+RtVaxzEqWG/tsrln
Gq6DNrF3NQf3mKx8G02DY10NPGtJn3ZsCmKgXc45i+uNp7RHHwgQ3e1Sbb6O7EF1ep5ayl2dnbMM
jLSPMj4EP4rD3c3GeSOfclKsu3fDqLe2mm6KuFxn0IGqslx1CsC2AoDUEPZLvbeVQ9kGLwoy5wUr
0p5OaKEX9TICXVnDb9VkiXRr1C6RZD7l5DsH7lnbG9deiLdchdMEMLWD1dJ34tQSurLyOyAmSbJV
uBYsupQwNM+Klq4HZbhR6/KWMR7rFsQhavCY5165sTWOqyFki6oXxiFg+F53EGa4/4Rnz1KqR63X
nhrLJPMcEWp2jn3vrbdQskVyU7kDNp9h3ZJU44t2TbUWSXRkoMFScXLB3qnRKa3tlVmUSDaxoJGV
bk2hP6PkT2BTTRAwTl3s75rVbXLUIqWSLIhE2uupjcAuMg6FjhIEPKWXKSjs1FnpyacKdXKifxGC
phvVc1y367zP/uCykFka8jAddBG5s2TO/nc/xCiWMu3TLO3z6z9OC+svpmEcCWjTPga/H2Wh9RfD
IclAbIJ9MMqjGP1xWhDVokmc8qrktyc484/TQjJhFuRBfD9Jfue0cD6L1n79yv9G/f9UFTJrSNiL
hGSmetWX2Oq+mDEGylBprskHB+voj1gmm+ytq9l0WJlZw7gYD5g757YzvFZxuoozsTQabZb7zczs
miWOp1k7OhQ2xloq1aPltcx87cyY642JAm1IlnlR3cUxTFJCniM3e2urlqzubojQIoEgzdXsXPte
QEhAY9Gv+8tWU/aZOp5lJQ+2GvAweMm+jhSgiBqCuybBvz7W+m2S1ist1LYMZBQASOGmdujsbL18
bON8PVpf1TJ/DgsLn781qfGL+BBaxW2a59s0yuZx+hqErL5o80ij2LSmy3IUWiJzjFWr3jVOg0kP
zXxvgbzQ22XVVCszdGaj6+/xAslezA0WPY7mbUd8u2WfvueVf1AGRPaqhSY1axyGiOV90sdvQSXu
VYEsIR3k1pUZGNQICbVV4Ngf27OMxi1VpfiDn8qpYzHQGKkTMoIBMh3LfzVrmv3PPc3n1388lZNY
9N85OGxqCKw0uYbZxPw6oWBO8r/wyekE+PFE2sgAuO6pNzQ8N87vPJHkWf/L/f3Tl+18MtQU1ehQ
/VnDRroudsFkJVt/7xOT0DYdtOlpY+NDg2kPmh0PGJzzexE0D2ZtoeTJqoXvW8umsjGmQ/dXalyL
6aHDAhjkxk3hAVRW7OGrBrRBjQF91/Qc3PovdZfuPOB8WZkvgKh6ZrBpIRCKkc29oh6HMX70qskR
WiT+TO1qYxkkhcNafARs7qNzKVLnmCoe6U6sts2meUoLHJElstLUgHNb9mvDrUiLyKO9HuIwa6L3
VINsFnerUof6EoznJlbWeDiPZpZsMje9ctQvfR49aFm1pHE252PtPFo5Pj97hOPVaOpzaotTwC5j
rrhgpqV5UzvmgyLGZefj4BRi76j5tsl6elRI1013CAzW5T0tEDRYSCRX1eDD08vJ84vI/U1UF/Gs
Q2p8fnJCbINGeTbz4ZTg+M5Rd9dqtVUdTPY5OPDi3qmOYQ84skwfciZBwsSWUo/xteNVR2Xas+vd
VdV1R7/b1G2xqZGb9Wr1gHdvphYWLo67zvzaVch90qBhxF67F7dL924KTk4JZTH3xuqpQjrsKs26
KjDuRIFY2EG8a3yxrlgpRETZ8ab3lgjbRVka2HnUYJcNEx8DyYGuPqIa1seLa6BDs25rqIgNP9nO
Af6HY3FGJ7OQDUEhCgfwnz0VmvItcZ/jmoNp898HjVQ5F36+/qeD6tPrfxw0bMTIW2LmJBA1/SSl
5KAhqBa39U/b4o/rf1qlUdhPhYat2t+0Qh+HDas0ZkusktEq/Y3X+Y2pkDohfj7PQ39+699WbT/d
/0BbsiIEd7Ap22KlxMTKaJLllD58Ia9tJZNsV+oPo806NxuPYAuQsSAl1MkY1Kpdo8frSKsfvJAg
JadeWXYPSSFHRnQXG9nKGP1Nh4FiSBfSzE8tqwrRpRs5lgeqHw4qEuMRQCqWtxeDTRFuH+pMw/2H
ziJPWneDAHKXJbl5QikUUmJIdHy2MlyPtr22VRPohlUC82EZbdog8qSGZjwrnGVSRJcm2KS9jq/9
SqCqDpU7rQGMV8h1bBY7L8wXlpveEtNFJIhK/IXbBTsrC5FX+uMXm9BLUT6WUMTitlyY6MgDODCD
5kr2ff3OwLCS2WBD+2Jl55XkSadsQDAZgReTpxSdumGF16n7ZRTKXNH8TdukW6c4JsapVA8VKvdy
4nxEHJBBflYbc5zLyTuuOSeyj2dtPL4msQHiWHlNDYWTK71jGvFooqkP0dbbcFpBXwDWyBfBJL73
RlT4rC1FV8Pw13UON/s9E0RCADoMhoM5PsYI+VME/X/wU04emHCQ2SEB5LqW/13kMzLgWfnlKf/n
63885arNxBWpxkfI9E+zX0kxgaIQGQfT3J+LfJ5ycBA2ppX/1f8/nnJJQBvjZ0OdNIcEOv7GU65N
c4dfn/JPb/3TSMCITLdWZT5uzNEkQLbbhtihOlPVqI1R0lZJ8jJ2T0HkbD1Mdo3ZJTPLCTdxqGwc
ER51Nqx9AOKp49rIjLsRwIwgRbBlvDfqGqxqqZCEK/utKa4B9x7dUVn7qbUT+PGysUAHbYCvtLxV
q1gzEFUomfv+RKbsskuR3QbGJu3cpeFUzxzRiPMuQ1FtTFxjbdrjGgFzXIyzRsHjwCKcs2PTG0w2
TGUvmvR92oOmNN3dEJPc4M6G3N5IVpNwEuC/eI9mWD+qoGr44ZwibyLdVgut079Wfb8zxROnxl5X
uE8NgLHJdWF397I2XnG47FVvmqUR9SILf+t42oNnn7BkPGQJwJbcMk5RRvGF3yu33eMo4P3bsXxt
E5PZCi7futhGmbkxLGJxNB1jmVfPZFH4C4os2AJddJ9AUFBi55GSbJ/H5ZPaafdpPvlCCKgaAyRh
DWLNXknELLNCNORVN4viYRnEz4JyL/VxzUQXVQmdZSn66ZjlHBQNVJzcZMzI5Ce00nkGEyPy1Ws5
0RCU98Lbk4tsnkxO12I6Zoe45sANxW1twAcfrUWZKzvPV2Y1qkDePeSu/CDiZBOCWRURcPg4gO1H
BrKi3DbTsjqY5TqOP92pCc7FBDMU4UaMwVWF5TWI5KFN+jm8nb1dB8s49S92W99LLXjuJBo3X5ZH
GA6zeITlwVNE0EAgiBlTdrFqzfvSw4ajBM4iNUT8DIJsngDL4BafGR2yfIMfT9Q/WEgrLedSR/ku
difqf4ousd7o7SpsNZSmmHpDmyshyfbD0K11uko24NW+TpR15nh3cdK0CyUiUcMEj5JhC0ya+MiG
ANwiYAmIF11iXA2ZdVJxFCWqWMRj/x61UFhT+8gcbVXYxspjoB9U4VbVx7USZvcE/ZKKSjqHKG+9
3J43YbAtiTjl57jvRsDQ4bBH5U6dri1jWzuUSnfwcRc51STvzf7wwxqQqYaUQkMA9P/Nb6GP/vOw
/vT6H4c1LAUbJZ6YhN6Uch/zGOcvtnSIlBz8gpaOX+XHPIaqCxIQskHIP5NQnJnvT0e1QBMlGACx
KXCosH7jqJY6f/8/juqf3zi31M9rOluNfK10hmHjGgDh/biZGU5/cMNX3f8aJOCvEPSSXqHJm8w2
yznWuoNEvxsHkqGuB6g0xryKY0LvGEIwkgkaGOiAPn2fj57Zbg2XvXASzkvZLzNP5viEx50KfNRq
Eeol3ptvF6eW1tDCNuP7GGtBphjxs6OliLlp6bJiZDMBZDX82mpfDfMhoQvV/WJh1fF0UrJ3wYoY
QiaK7wM7IytHXSnyojuHWg2fTE8/+H51NYiBuAPdmodivNGVKif4otubDonndCksC4GlBsE2K0j2
zJqLU+Gl05igxAxMsrDbeX1ySL1x66BD6WKgEdDVLcBAIah6JVoqOO+r3JmbmlgUGdFmAw7+9NL6
6de2f9d9DQz6JQg7LMrxIkj2TvXEp2XuqXeWciYbe0u7jz6SOPTWXbWDsqxC4k10ornsG9OkQ1S7
YzisipyOeYhuhog+m8wThj96dInDdC7TvWGtOnEUCJ8FlIoaQbhuTM0rd0fjQT6r5cpFic6xbobv
UgHXQHRFGSfzNLKufQVzizGenE5fu8NdJG9z8WDgXZGeQzCAL48MjKlrGyjSbvMcmk8OmeFVcTbc
Q4An084xzMBLCK1xqULL9ZT70VRnOclFcVnPpXg08CLWFjEJdKp6dh3aT3lszUR9dNTXkd1tQ1qR
jz5NfytI9TAQhw1QERHQi+FOOkwjkvWk4pIR2bBg0mRzL+MA6lmyk608aWP94GYsA2tM85TNxNgv
KwhtFKuGqi869w6Bt5HWqNJQrRv006yr9JogIkdZiozkHfIiOwqIycFNMEtdLdoedLl171bU+4O6
sOODNRkIezpcaDg1mQV206GYhjdBnIxqUH9n9z72foFyKJXLNrZOzSDnnteh9NvHQDAjAo0A1a5F
2ByL/DrJu62WmdpCiXtsnYpyXzkkO7jDsjWzB59JuucSS+U7xEmwQ1byw5io63QMNiE3pBv7+xRU
VKSFL0MnJcMTItU7D8xGbqfsNNn/5uAp1Z6wjdpdVBGfaeO9EfbSCPNTGU7kOzIzQvuQW966tIgq
cTZ2G10sNhNjX+IGRsHBfl5O2V+KQ6Y8bjNBdozaLeG97IMCDpVkzYlHcyg7GHrDrOb/iToiHcdJ
yE9SATgGxwPX3vnnsqAXadhDWruxqbZyfDL7ZuMX6HllWN3HmbFz/HRuRuzJ/WFlmv66HNqVXY0r
kunngMtmdmYe/aq8qJX3FtTKyRLjOmX1PotR9cfgkW0gm3GQbZP4qxpr0606r0PEvcr/cXdezY1j
5xb9RbiFHF4RmCmSoqj0glJEzhm//i70ve3paU/ZNa9TdtmucatFicQ5X9h7bVS9yq3IT3ieXD/W
IKyAA0Dm3mOCG/pnNd905YvPrrm3WG8084lzYZ3THUlCcRCy8kGq2wchBJuAHg3DCbL4f25vwxif
SQE7x2XruOB1//MEgw3kn6/Lv/j6n9el/j8E0TPD4D/RBC+tyL8uzMVQZarsJ8AM/bBN/XphMtik
uflxkf5J0MUilGGuxhUMsAg5zN/bdsrLNPTPtqk//+S8vF/vS3+uqmwOo3ypNz86SD+jkV2SzLgT
xxKW43QrR+kR1+LGL0ij0v0BFeCrAu4K+tV9jHogzuaLbmAxNh7zyDj7I/YVoQFNJhO0ir90UWIY
3biHIgnNAxSHGoZ3izmrakB3Uxa7DYvVkRMx8vFaDGRGtPFqbqKz0pEPxLikzQl7btGMtokf2ski
bQyxMM/5Liki6Jk8/0H5LNG6V1Jfrvyx7vd+J7HrZ33Zz9W5Cn0SLA31WdHVuzYolEddIilEDAh2
wimKg8rnYO7b+dRPZrqx5OYjmca9JixRscx3QwTNxkDKAckydFarFL6CzbiFi7ntBKdNloO/kVdB
FBMnH+eKnfo4Tkez6gnzwfcaFTs/LJ5iMSZ3XjFJQJTHQx8sLYgE9rsb1mVknSTIYe5Q0IoJiLPt
XNA3ycisB2KwqCZEIMRcUXX7OeRduKJa0B8SkO2OOWBklyKRYXS8ytXpse8LivOKkWpEZ2pbKTPp
SWsAKQ0PfExdUViuQfKKhvRoFdqz1WmvhYBHrurT3ZRUGslrsuVYsNIMiflLwqb7n3s0EEcv4g9n
ibL4T9Tlyf9PWxTg3X8+Gv7i638eDdb/LLROkb0pG07Wpn9SQjDwNJmmWgaozN/GHjz4FElYPH8Q
zXii/6ilZeruxVtuSBJx93+LyGEtj/6vR8Nvr1zn5f16NNAHNk0bsmPshDqMnUytY8J3l5q3ovjt
wWLoFMMVRbE0k4HVRKuYYrnv0GUz+Ggooo2YWKWIsjqjvFYps00G7nMfwQts5YeKQlyPXidrq4Tf
EBX7SD8O2gzsCm14vVxINTdTEHFFQVN8CPLyQTWErYTQItL1tcKdNnC3CdxxnfKi5ZvCeh64/URu
wVYmB45bcfSJz5hOiXILuTHLJnJIs3UgjTid9FWK2TYhJmmSk21B2c4Q5aBzAVejdUcz/t5KxafY
q0ezyl8ZM+3HUMvZbAbbZho3lSbhC6ji5fnA2GkmOONuTb9r4tIzs3KlwwhV8ZiWDSmKJb2txbEw
a/ezTLCIUa/9WSUuuAadY7E6FVLpS0oorOZAcjMzf/aL8hrAHaxqMXRVuYy/wNRnr//c55CuEgAN
k0f+Y1nt/+crGqkoH+dfx49/8fU/n0MQt6hO4eYC0UVQsAB3fva0JksGviOoZo5ZFhA8Az+XDCry
g8WMAzpQYwT5q8ZABbOjAnHgYv9/tPbf6Gkh6vz2IP720n9H3ApiJstFaZKS3EYo9hUldP08HRbb
hZp9jtUbr35DTsSxD6gQ+8ozI3wRxoPf3XxruMuEwYv09ILdxh1z7okhZMD3Khu+owI3CCAoq0Gw
T7WP1C8OfnsopcAR4PBVCjApgJXSmLqzIUOiZo7WIawLWutRDUwcx0H8CFrUcmVZcbh44cCnUEdo
1dRur5QNu0jpliRnnfaS74FvRd2xeLiUQXSOg4lo4nqtZMkBYa2t0282bbsyY7ys/X3O/jWbYjcK
86MhIr9KvWx8yEjriYx5FedISScC8fwisZfpqAptTa4vgULUXdx8CG3hqYzsxykk8Fl0reJ5Vur1
HClu0YbaI+qL4zAuq0rroYlKFo8hMazIq3p6hqgd0WMwTHwXkxgBZvAmVkuyWNt+gZLcpoLw6fvF
fZ1hsABxzFJDM89WPDqVQRMhlI9SDwsWbn7pKRHkRGs0vZJTS8vYACfISG2p19/UqDl3Udyy4NCf
i2xSuO3J9cxN7WzMxEp30wtUjFtW1wR5ZQSwSEx5ZafH0+snCJ7QBLc+DbEQ0R7rfvoC3GYfysYD
QSuEuVTj29yXxI2nOKjy+ZKG0rOYLBzVuLzIeXESEwZsqSSt6znYhIFwSjW46zPvd9bj7xFtI09c
oCBIdttrN4SHITZWY2EwxY1Y3+LijpXuW8ySGJOS5VkDXfLEyNhs1HWZ9y9j2j7oqvScak8+hqxM
c5UQuO3U4JZKKzIDBsPat3G1EwzreRaPo1FujKx9CHPlyqRksjspfcviGf5bHjxbZkx0q54+lEm0
iqSOVXVM35fDKInuNWO+cZ/mnpoRddfpAeRxEmPzcWto7Q+H8SGomUMmbNv7qHwPCv2cdCiDx+mo
Q41LKhEDTvHY+8lqKHJ8CY2XoNzpC/GenHdbLIsHMRIfdNImzUi6Tr3PvPkzjj4Fs3BnGW9Vm0TA
lYMXcxg3AJbsroM8qEov+kR6N0ttVRyOdV5vhWbRLUcQ5/RhledoccoET5JEcJuadzbzFGx16qUI
UNqa0C6zDgpi4vQlvaJQb/655z/VCE0SGXg0ajJn8X8+/40fS5xfz/+/+Pqf57/1P1gemWdyszCb
5Jr54/xnpqnQvS0W4h///OfhrzPrVGgWJUtUWXwsXd0fRRhiOFSsIn/Xj+vk7ww0uVF+O/x/e92/
R7FERpEVYxDhYkm0dR36e6WvD0I1b/O4bB09Rbnf5ddln1l1iFI7nnh06nIw00cB/rP61UQuZcx+
lrXoTRuKTeqTv6d9qu1jmxDvtDZz+Sazi3IzjWhMv9z2E3LVgMRIpfzQBKJKm3ZfTZuKT38nXUbz
HLfpumQwoueYNLtvPtvAYdStbr1HzT4m5DhNSCisgd9oGNq6wSnN8Rjrb4IgrLQ+O0txuBoDRN/W
KWTECPQr3gYBwbjobh+GGcFFVbuA8c5KXGMzCndMtD7CpMA+0T2zB9oDeNg0BYvoAJ9m8ZR22oOh
GF/CCGt7IktZGFGh4Uv0pfI7kOfnZizvxalA2dreTOJQyqa+V6grTbPxykI96WHjTUJ4KvJoZXEn
cmI/Vgn6vSF4NUNpR6gLO6CgcAHa76VOLbZSSVZ01BdeUTTvGFBxDgnjW5X35UnO/HPep29Rb7gZ
CyhGfTlkymp+agL9vSF9xsyH+4GECMU66JPwwRzOq3tmVRr4nCh1A7/dtzkprBGe0vBimbKbgY4k
ahIYXeay7NkXM7lVPt5OlRDrZRLa604vc32o4pspM+GrS64xA4uiT/aNOD4EYnTtEojnaR2fWtT+
hSwd+kY6F/r02oREYf1zjxZ22qIBJ4l9yUIe+G9HC2Xd76Xlv339z6NlUaJQPaJt+3/i4h9Hi45Q
zkB3pelLg/mj+/vjdFEU/qHFXOjHAptN+i+ni77oXv7lk/pbp4vBTuZPPd5vP7rym1gumMOpQomW
b4I4gMjqL6iWwlyZUb4D79mokHK64r6YVeU06UPxkojxQRaExyZF5Vb7LQ7dGFaVSra4CsNWzGnr
6vLC8f1aDC/EnTFt9VVAeNXdqGEQ7kT1hCrelaray/VHs2q2ZjRcRea5zJUiBb5NPQ17qYzRtjEM
5bFi1hKR3NIHzftUlg/zXH+qcX+nEGwtWznAP+25h+fcsze1xnujVj86PSRa2BRg7lXuBNMlNQcP
qRrC2ZaHYYaHLTQHPTZA+6bdZhSSk8LpyoJC/67jESDZUIDqz1EL+o4g4VoaCmvGlWV818xfE33c
hb0CYahZT13uWT80r+UtaEicSA4D4RMy6Zt1dm3SN2uyVj5nqAZiyIRZxskXw8NuRPkukx/j6WIg
U5+h+FTF/SRXhMrBlr4IbI3Vqdvo6riqSYUz4m5VBQcmOJ6F7myeJW/yj5Mvgzqst+1wMoSKQoLX
OA1uQSUaAbFN4sqbqxkY9bUBsT9wNfS4v/NgemGfI9ghiDZXm3DAs3m4Q0y9NpJS/cboHG0m9joy
r8ooCkeVl36DWNESoG0DmlINtpF2lITeLUXCzfEn+6HhmmiGQ4nNWPwe640d4qQvUqojlYhN5mKZ
caoq/JwZ+xwt8VL1HsrSKif/JiNlVi9R1+mYu3L8FelwSPrewxzlqaAzxGRIvRQ/IkEeAr2K4tuZ
rrHiaLvQ0WKyh8t0Ner4p0djhk4Wd5HX55P8zy6WmB7zL+RvRAZL/2VoJWu/NcsUHb9//c8TjYqI
ATmhmZKl/ptPEySMzgwdgj+73kWs98eJxhnLt1EUireFnf/HicZA25Ah8HP2/p9m+O/0yoy6fjvR
fnvpP7Q8vyjyYlqryA81+OgIy0/BI7bf15AhLKEsWB6fzPjaB16/CkxybevC1gixkHGheQML0I8Y
H/x3RHrw4wws1F9P+soHGeZjULyaybbHuQa0uDwHe2x4rHbY6ZGEnjIRA1LIOrF3+GKQd4SaRDrt
BuGyTmxu21jwQnObE9xeYe2nXcu8WHYjRBb6XqselOqhtNY537LHe8mMbZ0IMAq8QPBmxRkGlwx2
YmUar208QyACnBkRgbxgQzW2qyv+5HMYrM3Moxrg++atF7B/U6kOWaIhELH5adAeKZJrJPtBcBQU
v9NatC5mu++/tGCrhTsF7kECANBV3/nvOVkXE1JbR2Y/jE3T62z6bE42rXL7Vb8y1PvOG1ct3gTy
A8bnRdbc8Moh+HeTIwTEfNh61Lr5tJpCftOZfNHf+TMhf0viWjBDCmeJ2gvt/iu5Wi+xeo2Tu5Rz
Ydph/Em//CXmWnvpi/OMb6mNnqLqKMYrmrH2LrccwkxFvhdykcKezjVSS1TAe/EMF3gJbm89KF8y
nu3bm2+XdvnYp/aL59wRYTBAvHQAbCi8e5JTPWnneXAsNs5oMxtHAyKPaUGlTWUjvfyb5isPFpw3
/5YY+wNCQcTjNNqmmL/KcNu0uqO18UPNG+jqDnyQLWw2ubvHnFTK7XUCxhiY3mA0npSQwc5xyFpT
eM8MGCgkBNo4NiTZ4YirdjhnE0Tle/VM9N7icLfuSA8I7OxYHP0XiCnkDY5EJD5I0aq4Ba+A/e8N
tirAkGNbuRfB+3Bh06XLmwrxl+WG7/NE0s6axa7FHAeGp0Ms9jYMvRRHqZvJO6lB1ujq0Gel9YCQ
msEBkWv4KMBbUJ0Ha3Yys8MnUgRSf7dEswueyR8F0azukD4bz/p8msRtifgoLE+zeDbaXdk+F+ku
JMLeTexmIxyksy4uDDjts+g/IX6ikN8DY17U9KA9wAvL8D0BvhNm0eFOw09LYBn8zHRx8Z6H4hBz
0+u5YMud6DBwJuQgJQZIcwSWvGf1XFPxvlgw8Yktf5JZQM2g68hr9YYXnwQ13tp2Sc4mJ4nIIvRV
ih2/17HT8M57xp3C+Gff7ks+N/vkhmw/BHqy8rf1MhmwyU4oKrv4QhjC54+3P14VgZNctHe2XtJ7
w0fkK7zyB2nq4Qwb1EVP7UYkoG7Dq0NZym+euYfuWjOfzWIZm5yz9GyiW7dkRtm76hZdNCBohAgs
ROTOznxiqg+i22zHR1bBggGnc89wa0GYwqQhtsaL9RfxQUi3aAI7vMXC8G4xZra4/13W/tX9DJku
KJ6sOkfsbmtfov3jQTBtwprA32WH3jFekbmjG4P12r1U1XaeX4oP+fohrakEyZUU/L06rocYMtAq
jladsOHvFGNKAUfxHX5MgwA/5GLlTlWX35POb5YSrFj+N26LJR5DhSbi0CdKgow5CK+FPUJ43oVX
4a6OVv27f2YGGbqauaKXjO/AavG1PokZSNBSzuhbE7vlk3yO37E/5fvpE+ZyNt6N9wS89wyPwlVw
NM/JcU7JD01svBjJcEw0t599e4uf2wfZXwAGIixPKHcKj/utnhGijJfqFrvxNfDiVXxVujuh9LSU
txqULWI/IfMI5sxor8TZwN7OJ+1LZOK/Y6WmtA9ROG1GmkcU5gSVy9pqdKdi3ysHeT5F2ZXwdg7+
4Vv54MhNjY0lPWbSpUmurXrf5ieO8LHxyOXigWqDNTfOJG40az0mqUvzjfjoXGtfM6kdBHAA7Gtg
dfNTwKnrqpUaMNS7SdILuMU0fkLU7SyVVwKGNaJw1qHgIAV5hrmTagCtD3y0WNiOn6m2CO0YbEnv
scVg6aJoa+bExXFGFm4oGxVCTcqLQB4KzL/LlotG8XcRt9B4TXuWkQmxgMkMipWgsi7kv4sfKCcl
PpQC2sz4xrxYQNFDtb7oEElIoUq76x6JdUlAuFchbnUSpje4XCttxQIST2XjB874wSgDVU0hrbv2
PoBWST79igGFLW1KoqXjFzF/n076tWfRYssVH1/12u8IjXShV+7LJ32b76N1/RR0J05KTfLIEBTu
EE4ctOqdmRwMSEfrrsne6K4kxcjDSSmfQ6N/k1kmy8KwndCxk4CNVr1zou/uriBThZmutI+vJkO3
3PHP1h4y/IbaVrpv9+B/d/qZFXM5rCQC2WIICqv4VIPOGjb5SWf7hG6sMjgNIiQ1LpxJBJ6ks4ON
4pcNxtt9KjdzSBBlsa/7zmFl5SkAVFaxfRsAwXuHrLcTc9u5HTbAb8YPyrThh7duEBO4zynLuTP0
+g5m+mm8aulabOwvbr9tv+s+EsmtEYFlsA5sba9+Na9G5SXecKuv2qa9pm51yTAn2wPqTI8kNtT3
N1Vz83JrJmvURktAwzv8zB8JODy7QISlfYT41SW0rgi2sAPKTALk6M5PxXqaT7O5Lc13/K/+vDGh
oyj1thsvCgnTtvmGo4Cl9BWHwGxnG/43fzMHaYEbidORFbmtJ3iZ1gMZbldpk71a+QtM+ehOdnhD
3ICfGjHNu3VXPrGJhyGZvBraOgs36QoG1F7ap9cMDgzllkPqmausMx0GU3rOqud5PA13VbICnJ9P
btc6zM0C4w1CPZEfyhGhVzXeSa9df8UvLH7iIa5ZdwSbe6w/tvqSv3dIdw6ieeDMT8p7JLjD7Z3C
z8121ZpDEJ8nQ3ItuYzv6ZVfr3iYOdwhUoJqrS2EAEq/qr1as8dLOzG+d9mhIlbLc69kGUJs0Zcf
eULuGrdOculmzsmn9aUOK5JuynzXEMcBVnVazVyPwZn33pv3vAkRZogWdSI7Ra/eQO+yfQZXLjM3
JFVy4Jq8NYckee3Mm4hBZIIvKqyeuuduukPTJwDZGjdQrTU8pdU2PIDaXkXvWWuH9NsDV++90G/E
kEBfc1UxHURVt6Og64VVZZ0L8GwxMdAUTl6KZS1bk7RAxkqT2Nz7rOQoMr206de+Cpq1zRxHyFew
7H1n7C40lXl9KJSPyjxBWoW1eZTfw0u+znXHOkMsZS+qbM1bemBRO2r30R2XYP5gyOukOAn5R8Hu
xNdMKibi8PYVhvAPgYuP9B9jyxs45ndcZ7W6qoRdZR3F8S466vmh6D3tbmy/U+oMMboTX1CFZYXy
CQd/jawvvCu96bxEELhRv6XoUl/Mz/QJiz1/We57JhlCuQejf1HZhZtyV63CjcwqSDr3S3bq7ATZ
cSbksX7tgnXmC+D+V5JGLPwbJpq96uO0JXRg5xMhRWaqrBzH2avaQx9dBD6E8ZpXzi7dn9z5GnyD
IesDR3MCp7/LRI6DzG0dAmvGr5HC71Ye65uurTfAd1mBrEbzIL4TuBJdl/Cc9Mt6MaAvUa25Y/Ke
5dvwaIarmhcOZZdxAaR3yzU+4RBHT+K9dbA245nMZ69eyUf5VT3mgefflOuwAxq241T+Hp9JLigZ
UDrSh2ET9qqd9Mv4YR7NY84dBsbFUS8q8UdkFJ4npr8kOLH+Qskaai5xb3tRIZqmXBEik6fQ7t6l
W/1qTTuhedXnj5kTYIJ7sk8vvMR6HaeQnrRty9jiJOIccMpLwrJ9dBnc88AYG2At7WyDthsuCEit
8KCp79mT8TDdt92FAOuocGvQm8oJksxTvCYA0PfwQjsybE1rpziEBE02u3SF7qx8gUTHgzizfpnx
8j8U9ZH3U+/WY4Nfwgk3BVz4u4HyypFuASrglmRCV7oNnyEmrANYXrPAALqb3FY6qiEKAnCzXjnb
udLZytsgXkXxqXpRbu0rhTJav4KJ8div82HDxKTlTv7SN13kIoMSvjERto/RWTMohBwckl5/6V87
46iFV3D85tIkNYLD6AfmXgBJC8q+XfR3gdERgqk4ycA12VdrpThYL4gwjHxEnbuag51ApBFei9tA
mwvvXQOOz+/4zaQSbmHuvo5f/U2X2ZE+NCdiCe10E2/KO5OMIAKgwvsKYFaNmHLYkn6Z37BEYOoq
K1ssNvFwzI+FxMGxn96j09Ta0TVdOHkO/39QuqwB/XvrbLwYL80TcUK3+MhVeqffC5+Drd/B99Hv
DcVu9uGx/PFemd0qkt8wX5gvQifa4dH6tDiEgpdQOzewdyRtcsw7saypCO7MYp8/5A8IqfHRZhEs
Vjh6tvVRo1KeNQsTbuM+mba4UhzFYWV9kje4ye3Rqx9fJpYR+VZ9wZxPB2H2F77Lj/gs4ULll78F
5+BcvmmTHZP6ott8KvjY9I80m425MYgtU+kc17zfQUuil7WbDoqnfOGC2zSH0YPZaCcrGls+wIU2
Q9MobL1/1kz4rNKmw5K7nVF/oUSBEgUxsMMMlxz9B73zVOlQbBOZ09S1FjC/Yw2bqtim5oE1LO14
FMCaJnnqholNe/Q/QDdzj0r7UtmIratu5/XoFAfx2V8SLe3hoPeOvKGRBQzo5qSW2TQPDQPCylYP
Zgcr5NS++YUNBhP242S85vFtVO/Tdj0rnpAKeCg2hbEv62PHnUWNnjpasDz1Pp11Layk9DzZ34Md
uGwiyAtwC6qDgoIaEYDaGguTB6sNKI/mGrhwmWPH2tSr0sJOZ1sMDRoPlKZuFXY59E7/HG/HlTt2
Tk9ZeW+uszuakX2xKYDJYV/x5LW8jrfqWl3nW3knnAJzesJRthaCZaF+aUaOQfl7omdtfBVN/OpE
+hzJfBSMkKSws3gPfnJuosDLT8P6RC9K6dnQP8rZOkT6xx0pSG5cPfjzNrojFrh69C8o+CSE6+tc
NezQd5OeFfVFFuxYPSVHxaB4tGsS9e77px8BexSLinyraYeCnbWE+GAOW3oh1D2mxTzpm0pRHi7+
WeTD0UYrTd9RP5Qk6oFBkr/1+GFSbWTR+XEaHWOfbMatuQsfKsPVjxZeMtf69JEl2aKysVBvjOBQ
PqUfmYz8Spks4T6nr0BxyMZe49eYbMXv5lsDk1o5LUOA45R7kbwZw/2QbFnEGdyb4nqmR242c+Xf
NTFE9/w1g330OjMZZwumHbCUy8L83nEVTHp7h7hClPeiZ1yHaVPzoHZiuDbDk64BOZevPm2eXX2E
ELaTFU1sdJgvpddRBokfM5AwE9eXWxyKg7aOg20QYkpCFNIG36iiCR8rnDhhuOCBXiniU+O7NWgy
KWYYsrNeUHkJAMCBawROPBKgzpLRzq7ZKWWyxPAK8ZRm5Vd+frdxW2/c5d/Nc/rNOb4zHOWu6pKz
doxpXNs73Vhn5ruVn30aHCv/Dsy3RDznxnNt9JvoYeCJo2KZ12WGlOusx+sg8aIjcwEGLVj12w0P
7CfeLoq38L1MXZ+xH0Sw3AE4ZT4Q0VvybWTUOsuA6m5k1nIpktuc2kzgMXVtrV1J7mVjiw+cCOG2
yleaM7+KbvZSfPJINg+yuRlaD/gngs8xc/Nm1edrXXEMvIaMTCgpJ9u/GhdQ66jk0ICMjvA61JvF
mHcNYxhj68UPoBE6yKWiuaJpz1/NlZuYwyP4oPSAaR5jHiHCCG3Bq8CK5aO+KF/8CWB0aP6lJUKP
G4IGDa4QJw9zNbKrKXnxkPBZM8G2O23h9KbXJh5viSoxJNpyQ5V85ZE/3o5O+op7mUQXIOvcNwFB
fLQE79mqXT0+MoFxdK/YWwdlq96Fa16tazqcGRCqwy0DG6/bJUQQ4JDgnz1+fgYugXZcK+CtKRh5
L27BaaFbP3b248AHvHdHNIW+Bbx0C8JRj4/p8z93pblMwRm4E2GLEoGpPJK2/6RaRczw55XmX3z9
HwsArPWIVn+BfPxUy7Eb0FDK4h2XIO/8sHn9sgDAE4bO4o/wkJ8rTRYAGiHx/J3LYmCxlP2NDYCi
/NUC4JcfXfttpZmw20+zsB43ZK/dEus50sqNiNEecI7ekcEF4UEUWX9JzUWnjWuYaEssknLxSfWf
+pbnjh5fqt0BzmHBk5OYDRIJzrNG21UilOnBgqUnw1SUtqyhnvKA3qDkCVPybVYx7ZWNjSk8J0q0
r3rNm+vUzdWKkdawlrN0lXckecTR/ZxzPhbFPkvZqFKHhl24T/TsEGqEs96H7VkWHrPhXmI6IFnQ
eCTWc1r/QugSzJ3eK5gAzRJetaw+aiKnXPM2cBmyBWUOo7KRqJP6pYkL0e1icd/Xw3OGHqKgoSc2
ZgWRh5Qfv60ciUEw1EEXTTmnQ0kGRVPK30geK84AOu2OhXAcnAm8IwAl9AasruZsrJYwbUEUicYe
T3m/i6rRUSJtW+MrlmUaUdHv7TCXSBoKoweUw6tB1kn5LbJta6XvglDf0EC5DXJ7IMqMknEi+VNf
s0dRFbuurAfD8rd5Nn6kMdiDOr7o2OgSVs0wF91SVVd9Mq+KnClcozButGhF+3PQKp5hgmWrH0WO
CqNpgT73zgxuPML81OjPRoMZD46LGdyryM1YXbq+BQzcqu0G35HbKepFELrHZlY+6oTvPEvySRSM
czpQ/we+hCZ31SQPeU6g6meCkEZFUNMhrBGEYDcitCkR3BDngo5jckHD8dHq7RJhzhLt1xn37KYi
Z5bxu8Xmok4r0WCY+xKiUrtoMIpaejVqZflJDqW8RMKnp35RbQRDcK0U9TTDMcws+qvQ2ivTvCvZ
oDu9GnghE58spGstYqZR43Ty9WAV9enXEOk7nOqrTOZ+0ohv1tkc6SMj6NYZIxRmlkbPnLGQTakZ
O4J+RU+xQjI2svvM7z4E8FZ2WoavTXaaDK60ttvzlq0TRmzqTm/pyvPbZPp0NSe/MMnoY4clAVev
lX3b5k9hNVKj8qtMCuMohVybppq+dRXpKVqgf/vaB6TpCygIV06LXVKKa1HKH0bmhn5hIRxnRDK6
gPYJxcrW+fQcmUPs8ubhS6R5wqhM+KB8JaDkJpUYKuqO3gFVtcazoYcsoDrxTQipXOvvWWEXFhMv
w4xOPeU1e6uBuUtu2YYx3Cwp3ORJ6caSiNThaFgUspMgM7ufGMcVRXgzTOK8ZGV4KzTmOrG1nZEJ
1pW/xu1xH4UaQNTsNlvimQzAh06NX4mkuC/KNAEXz6xFGg4mzbHIAlGe4k1ulDSXdbDy0/cgJb6Y
4WQODK8gYkgwxO0wyJ9R2a11KXR58tZir9yCPuSzykiRsHgZo7feNKu2QBOwjIpGLP1haKcBxQ8x
9uKD0pc3waI4M16SRt7WVZvY5qjdCYHIZ1NIP2cNS04UytcU1WgWdW4ZsfxRYN4HdfKiEQrD55xT
wPtn36Ow5xaF38LXtv7LIl0T/+Ie/e3rf96jJqRvtIVc1PqiOlrIFj/vUXPxeOGG/rFg/113yLWK
l1bUIVygWPpjjw7v2CLdFRiG/n8v+O9co7LERv5PyqClAvjjlRPzwv//yx7dksupkbtk2MzD3h/l
6RJ3yUxJNucvcRZue1E/DSQcopttN1o/7pVWWgPrCVgWd56oFJBVOEzk8WL62Zs6w65SM+OtCGnm
IFzUiqHyrNbnOhvfW704JfqqnVTH6kquM471FtVLH8UrvOjPGiPQtFpy18ksChryM6VrU7Fv75Tm
KnPmTahzMmaUEasyoi5LJgDIV1LKYXOVDh+Rmj8meYO0fTyZknYKuSNqqJqJAOw2aPfdwLE2gePM
VMcYEU/mN/R+Wxl6bp5LDKH8i6/TeMzbMSC5MLzX1bxZq3q1DwPjBTu2PfbsHdoeGxvdN+MTOXTS
QGeHFWyA0L0JMfS/WdPXOhffKK6EjP1YL+ylOkdHvFyF5xEjtsR9IhTK3qT9UtgcAOt6TDv2j2bB
8GbMjW81D9atNa0trV1JAa90HMELjsiJ6sPArEFLi6NRMmQQStZE/iZBKG6mrxFaY1zZrIE5ARlk
i/AT6ug1GWa2eGH8JU9knEqVel9Y3I/+iP6eYokNBUww7iCfkf0WscndiGdbZpIux603wNZTx87T
VOY+mONnTVhhincFpb4ghnYFMTxbc+TOFeEeY7dN6uAtRFLkdC3T7cJ6DWqW9VUvvw7VQHlGPeNX
4netkPogi8gqpWdNzu8TFY198amOlzmCi1x7EfQTy381s5rELY47Bjr8qqR43xqHhH5p6LHEGcmx
URQ7spSHuRIWAy0Lw9LfzSQrRCXZiGPtE747JB96QaPSojpAcubIfG1lXTkBZxowfaWLT5GRexqJ
IraFh6eSzikWyUSPGTwP64lNrqmOr7l0isybqRSrWnqZQ2lD6ehmmXAxw7dBuxmCtWr4rWn5W8+w
JGD8E+fNJhTmjQW+5R9+uBomsadcegC5/kuTov1bBOtyRP356/84XA3k3LoIbuL/kEK/Hq7gRDXV
BDa48Cb+jKmAI6qoxr/ETX86XZFxgr3QLZFDlovgbzQpBB/+1en6x0u3fjtd9bgSZZxkw6ZhTFF+
jvVFQDP3v9ydR28jWZpF/8vsYxDeLGbDIIPeU6KkTUA2vPfx6+dEdRdSmdXoQm4LXWgUSqJESeR7
n7n33AofWvHRDlfed7Z/ClPeYsKJ8JESN3hHErtVnMfsaNUb5p0Znywvy/DCJKis9vIrJeNzAUEB
ksW7sdXyufxZjEtOHqk71cLNyudixHp51l2GGpXdwppAweQiyic/egU1MXNNEfjti4nmxB+omLp1
3Bkba84Lt26f/eRjYDjE+gf6DeLCzZgaC7w199aLt7xLiWl2xI26HJ10PWCk2VlPRWCzHJiRrOC0
c2s2fbx3BtuaPY1zfdPv0H5o9UPRDI9y5XTKuRgYTIqBU2pfzMRI9emMbVvDImCCh0MPtLBda4Q0
+Hv+bXisDvW6uNS39Lk+BVvSp1nUyg/It3OGd/G2vBr3VmARxc5tlvV2tCCkxg5P1SP8NdOY5fyq
VjDiGTThAbHCQ3M3VAK33ORa8hlkGPK9DW6Xx+yQmHPFWhrVqq/WhrCppH3TXLrsq3FRCoy4lFKe
QrTvT6m47c0vlygACkJk19yHNXYogEXxR+de9Q5JOKFfxb4pHtmZSpCHE1stZ6gBBsA3RFAgvoks
9jtCSN7cMWatCe58r9OmuIQHCOvAn+WfjOP37iHeG6x55AssDhKYDtLJXVRb8xLvO8by6V44pctm
S4TFSluPJ2GbPpX1UgfFM9ghP9YmejQgtYY7KmHl3Thqx/YpeGT5A7yN4KAF9pOB2TcBRpz6G3Fj
niM+qlxlmpyZLIIXAmQ7h9aE4iJbKtGNNeg+daKtu3E36U15Cg4lqH2MCeJaeHeX7kZdoJo6G/fa
RMF5z8blutgAnSvxveyDjYqoR8A1tpB4zYqiZwfNsfK+GMaxYGQh8R578wEGFneOv6zrteYdENdn
G77mnubVY+0Rn3OW3RED61lJ/R8f5E+RVyCvAL4jClncCdEZe5grM2KMHqZ/9EumLfwhmWXql8f1
EBsWy/ZyWQxXUE6VT/TiggBGcXB8EcymPiNHyk8X3NAbX115Z8F03HCu5QvcEWixdDSrJxWlBYHv
3jQCZHyux1coLJ+SfilvhFr6zxFeJGBSYrIKxE3W48g41+ZGEJ4tXogZVAl+Y2Trhu+5bPOeFUIH
Mn5W2nDDWu8QeI40Oq7BlOIF55YCWGbkaeKEoCSCo4d8wXW6ZwmJ9OzCa/Ke9TPtDmJ7eCnZGcTN
gt95f0VGoGkPKhb60bcA/QHerV5rMi4ADqIRSYO5K84DaedBk0oY6Cnq9l/rs7rlZmUNAlYMoUPH
IcWuxHNnrUELlB0r68GXlyBAdUhbQyms3aeAWLuYWosAFn+p1E6H1DtYavos+Qgpe1AkkXUZO7W+
VUCnxdFdHdki+C79Ednp5Ji3D5Z5HaVNF764+RmuDaoJdtmWsOsr8Gn+xRhsBSUxewpGpLv+jacu
JZShjzkWezuvvK3WIuscnnBcI++TFkb33nKVZ5K2lIOTiNwPWtd8HIG6DF/W8IliTnwuwB4ES0Hc
SIROKMs+22QkW6YoRVUsIfsyeiqKF2m8RJ5NPFJM8OqwrJV9VRYxwknrJYjMY2nYMj9sAuCHEywu
LyKZyiUUBNwfQNkXnAwNO/vkCLA5Ep0RXhej/Eup3yoryUBe9fzqedlHvfoiKUv5vQeyilpvJmur
cLy1S9iT/Uwf53UzZ4lfNQdG6wzDsTkrYBOqmfHFq01U7D5ZCME6UBflAL1kU/UHgaem2CDfUuTa
2+qEuNJ/QaOtEiWhnlqUF31wMPKXMnvI7mm7wJXAwH5ltbcQdXYKW3JBXgX7YfmxGF50roAZzkNl
ONQE32bjkZqU370/R5jahMduZeobloTtcBY0kCVOjEifQbs3zZdD7a5FyxINquIMUIkc9qxlOv9n
10YWdYMFGVHCg/x3jadF+/iL3Q1f2k+P/7M2wu6mMJ7V8VKbkIYmT/OfjScfIu1BFXGeGBOthC/6
5wCXKS2FD/y4ScUt0oH+qI0IYAA4gB8LbNYEIPgtgLOqUPb9pfP89tQnt833zjMzxjTVx5xxP8s4
KN6xrXJV5zaSYuXYv+dsCZ+ixxgVxqub25AK1aVX7yZZVrIXDmF8Rr9oIvM9deGpVY+M9WLaQ0yl
QM6FRbPzuZHYO35ZD4hzho94m67yZAvVjr04R2a7tS7cFeMqdKQtFv0F+XLnZHUMXglwTus5TVrF
QhCu4DM7hz/2lRsi/DbanVsngVi050ZcAXi2pWVdOtzi1AopwcnsXB+EmW6b/bw7DPtqGW1Amu6F
C7deHCOtAVfoYHM2arrSeTJ5/2eI2EvH2OXhwoQxwMLXOFj6kWmbuMtu3gey5tEenH5DT3fMFfIL
2bbp+krOuDe26C0nTerCD48sr/I3WCoWp/wiCZdDv6RNTu+QjVAN13f3NG67zzVPweZsDWLHvLJZ
8rm7rtJyXGZP+m44srQmQAFKO+ZdBk+b+Kt4ahxkanMkLChl4ks07/eElD5W+kPKsYR63RG8B8Wc
S6/Vzdqoway4VVxliR0exGwWRDvJZ0nasqdngNg+5veuswVIJjP+UDpX5efHtCqKWBa5s41tX1VO
p5XMT18e0oyw5Vn+zr6HNWhoR2+15HjpOgTSxlL/IiNyEbbs2W2W6xuuVwbliCRVmGUz94toRqiS
M4cTkxnu7tESkSqTdHQNnh422N+R7j92wD6nwiLdlOy7zi7pzqzZcJicB3bKd/byq2GLgJXgJRFl
Ml2yrRn2XYnndx2pfLIDkqgewW9X6mIHPm7hP0rsQ/mr2EQRrWBR3N5P7eyznV1wUCbL3uTCm0X+
PD97dnoYiYkl2HIBy+5CyyqSSAn5i5n0R+uoG1c86sisxDmf5JQP2VVzH9M9+dVz6dQh4Ml3Jf8z
+cHrdb+W5lwEKzihyOZIblqyj+/IBkLUM189SsjSTDuFFTM+8/UrYUcMib4tVspz3FJLRkd5G690
p+c6n1vnaB3t5Cs54PjUZ7kxC+8ksy2RS0vPwj5Fbi8sxTlhISvvjaHGFB6ZOvJhPJkLc0GA8tyb
x/ZXaqc2JS9FOIf/P3vACKFI1XQ4jUwBTU7c/7aoozz5yzn/6+P/POcZMKoqXxt81L82az/OeT5k
Wkxs+L74Ha3vVF3OefZ0dLoQfP9Nnqmypvb/738UznkgVjpfjqkl5IvfQk/p0q9YCyaMPPXJHCmR
Csfa6edzXhUyuTXztl0N+ak/qnvv0d1b13yHRJC49GGmvQcH74CsAVVhh3vlXThiOXgMT+YmQGn1
QaWw6OeIOivHO/Ykx58b82y1e7M5gXHVoMLcrXpe3bviwPgnfG4pUW80y1q7bA4pUqHWzkU8+A5Q
vUSES7clvVR+1VjS8ya4mCPzu436yCPSDwjTkyEimD4kv0arJGMAhnliKcVHE9TMFBBTOnqJislj
6YRMsV8hskXVz8DnjZC4ZCutGaAxmsSFuDHeUNqil2wpypkP2Vg/SLoJzr7ECfeolodoFdZ7/ZEh
pDkf8EcAfRxn5bTmm3ulLVjrDA1Y7dTCgy4cRvD72jPPj49m2ULbVWARHhAF82Q7ed+9svySC7qj
HETBByeTgBaxiKG5Yh1a85HafSgRmzTFSXgSniAXuEAE6XHEo2KuYuPCiYlDI27t5BJCb70IT+ZX
v5t8G40T0h0E8hwV01zjr8QKzMvwK95CdY0ho86XYXg2Fl6wHy5kmPI8s+LQcfn689bQZ6O6o9EI
tV15spyRu5Y91JO7AoKjvOjz9/De8/t+RuAkM0JYVd4mR6zUrtHFGwfzxgfFE+7BAGPIrXlOrely
0oM5NBHkR31ph8nawCw0fcZ6PIyHjBQ3Io0oDm7iCagGMhWsBPGW1ehwCu/D83CSMdH4Dkcy+ZIL
9ZkLtH6LdDiODO0YPAIRnIlkimV2579jJsnrL6l7CZW14Dliwa/0miR2xg2FgWBwAn/h06CzxWmW
/PfU3xvePkbIxorPW8hHo0J4PcN/8ETcL5tNmjH91WhkyoUEG9isu0mv+L2mYrhwZ6PugOawyg8Z
3HG2DA2aLyddDSdWTIDK825P3OBiQFQl8QxGpIgoyVzzDX6z6VT+R6muXfIkZmgf96g29WqrWY9G
v+zDZa/y59jl3saTHyT2P9qSbFjmIWz34AuM81i3B8kWyOsckU+SFjWfGO34Pfc0F1LG9cCPV8hz
4jZUxg2AV5pdt5PGBZNggL95ikiGYmbqf1rjkHjk94JnPwKIjt77ZQDdAuU4mei0RWN5GG5+uM9g
S30kz5W7NKFmtrsMpZTw1XjbvJq99q9wK4lZHl9JTZcJdljA1049J79odrMWd9Gz2WL/yp4JfD7r
/OHQgXk0YtsmxHWz6o1ZyYR3rp4yySm3Ib8elGJBMPee+1drU6kYjuy2R5aNEDSq5j1viWgXSYeq
tXkjkmWIKpCWl+taYz5dL+MvbW/YEvL1OfITIN03GUYqJSA/5hNO/65ali/uvcbmMQd40LROJc6A
9yOC1NbSM8pqxizgvEt7ZMOwEHbY06o7ROzh7r+gJ0QXq97NOxnwx/GUvJnVTNj6SNWig2UhkF4C
tlILWwDgPasV+2lSz0yutpn+gIFvihg5adkLC4knHEeVT/7hkvKpWkcfZWprN7SzwR0fcn8UUfgy
9EFGNml96RI36sG66Rf10p/0F+PafCHPg1mCEfCddzt1N17EzLR9eYYDRT3T/2VfMICCx3GaKF2r
DaH0+0E9kvqM3hMB+bDADoLMwH1DUAo9hZ4vKxZhJs/B8meIlzu7AuWFBhQ7GoZEc5G1yNW3Ar8Q
2nYClEynA/XnMyhDRH/VzL037hOSrV+U4kJbKVlU9ZMpbt6z9jZMlNf/7D5SmYD98FAwA/Mv/72+
ULRf2AbTJf3L4/+sL4gqVhSG6IQLWSqaIO7vH33kJPTRv+82f/SRJp//B0zrj83mj+KCABGFEYKi
00ciA/qdAbtk/IcB+/fnbf4yYPd6Wfe8wR9RWacbs8x3mTDAqY9eVK8CxDRcE0G9BjqOnCJEVOn5
wVaVFBZpzXpKidey8rEOxbUWqBj/+stgjrt00koqwVoe/I9BMTel8FyzGBJwgwboJAdJfsiaRL/k
aAUsRbhEbnIsNYkNPnkYWV9fZdPd6OHA7DPeuw343FDZW5rrzoRkSu/TH8pQmacoGkTWi123TqE2
k9p6FGq8UgI5Frg8XY9DvlvojDcHK1jG0TWhFIiIwvC7T0XcyR4BR8M1LV/jJC7WeiZclTJ/aFpM
ztUubnWnxYIQ5/ABMl/+6CKEwcFWMaq1quhbNxHtsi4pFcYPoU7WXliuy6BbSbHLfe2PWKo1cwOL
bJW6+PgG09EahKKBWb5C71wWQY47weRbowqNCUaP8S6p72P73Gnu3PDoKc25RQR06oovKDIvlYiV
LIoWPRs/cSJPCflSVtjCQowSI3YeGDllOMQz38CAG/Mr8COkTziKhcSW2D+IFesIprZ1B/eGaz8F
gVICxdTJRlKrfCX0hj32/jFS233ayItKsRj5F3sfuW/BNwgJhi+FdDPBK4wQ/S0bxJwNY40lBtTv
3HeTQzDkW4uMwChqLr2hb0wr32qdviqz5CqmuCByRnJdTD/dVOEhFdBvlB3GZKzJY6cf/NaYKc2k
ehYXiGm4WMdZXDG7K3eiAbSUvxNO5Qp/iifMydE9QLja+KH3BOAmn/2jJ2BwLuEFMKwi+VP7m5ML
rMBfOqNfH//j5EJZMSVJmzpkFqgD308uyJqmSQA7R9v0KT8mYAgsaJkkZIwTgxB54/cJGPRFRnUc
YboJ+k/5ncOLgJO/TsC+P/Xp0P4+AVOzPg1MLxlWYjgIs8hQK4S7UYJBSRNnAdHcEMpGKrppG88C
T82eMq9+TsN3N1Q0O9fMg1zX58Q4ZYqyqwXq31im/ioA/40CMvUuPhXae0ZR54n1eozkS01RR0Cp
MSVQkE4RT372+taJBn6+yNtZpWgLjXvRmnJctT12RdQbSAIz4jLHspjD7iaEgdE78ugRF0bBW6kH
s+++FLCrvcy7+OWhH7j2hXh4GWt9Hvvqm1CZUGnhkY/ZTfKahSJHR8Bec7VT7Vbr7FIHrkIBlnAs
jpKw962vQTcWShgsdZeDias99oCijyH7SEW8ZhqYvD7D7OcHFtbb9kPMC8q8YB9Y5nKgZM6CYAHo
eK5QU4wtzrBMWGu9BQZGxOAnrYCDQgIPFkarbAYRa1SZLcIIrXQW0NpYNA6ZVVmzKlM/usJb1D2e
xF59io2CyVYR7Sr3zUThbTXZSfeHT7MlgDWO8UhNebE1vphifJOM4m20LG/tBmx8WzWy5qZSH7Uc
xzzCzqT3TzmE7zhiVE6fC4u8c7WNGKLe1/GVSupaEcJtnKEiUD9G4uyRcM5L0sFbTE2mRBumTvBe
fysuw0A/mUMzD7CsRUN9DTtrpcrp3tVlB+woLUyk47rICB3g3MvExLLdab9KsHc1SHdfF3JYAtR0
pleeR8pokCx45cqFWcf4o8WF5qK+yAcn6dsvRQoepcR8VWlqpDB0yoAXB4ocFs1QW4IoQFY/qjNC
I0kFQGcx4txqa5KcUlxf1T6rho8RB9zQc6qj/M5SA4AetHPqbZFXeVPl62jAXDu24kaA5C+SfisP
xdUtxyd0LkdDqY75IO0Cl14meq1K89rj/87l5K3PQS74KuRa3ImwB1pcSqaW3bQCGloGZqHWjrWr
f/LiW4osPzuoG2Psonon3YDyP09gX/uZtUgLVC+RgmMEorRSemsdjQ6Y5RQ4B+wGL4DzbLwpRbju
BGwPLMTq6FP1CM/s6T0kme87BkSzd+QGE+1nhGzdtaZ5yqbUv2SK/yMG0B8qTFI1T3ko2Zr1Raot
ygaVrD8lCI5ECRLls69U8nd1dccNolJGCyn2D0IIE8IIsymVUCSDQiKmMAy7r3zKLfRz7dKVdE0E
GgYEG1osnjl7t5Rk5D2Uc21KQBTV8pHlNyNbUimqZNcoTNIlSZl1hCfGGGRDSyBgPXJkwhWrqPec
oWDxNjI2zLUejtp4EgVCN7jUDmqqbgbpUYSFRPaMHdBk16J/jVXCEAb5XUWRPUtpVN0IM7mFu31g
s0aOMcKv7pIW7mtoZbcBUbMeTscL62FBvo4oDXyrsDutXFbVZFDDMVkG731sHgdJuAtitpYDCyUT
AmVpeAuRIpSN5iRKsozA7greLQ+UvVxi7op15U0Nif1CP1sOIFqsvthX8bhWe21e0OaIhe8IKtY4
TPFj9zhk1ueYKKsauopRRuc4pUWPmuZZa6Njm7rYFYZPPxNXEqMZ6tzIHox43paMAqR2UxZZOktE
aW2UwXM2jtt/9tXOFSozmsSiAKHo75oSPuGX5RZ37E+P/3a1o4JEUQSaUaN44JE/mhLA+ciM6ISQ
W/4B1f/WlBAtjsLTJFHwX63M974E0iNSIf4PQeNvDT3B3v6Hq/3bUzfY632/2tMBUmvWAQntVN5t
XXLt9MCJK+HdLLRFnWB3s4K1GCWlrYqZMG9V8BXduMlwDyFcL6kdjZS3Y98x3fHd8JqSOyZhWhzL
awA8QTFhqOQxMXnlWyZUJ1+w7jGa8SopN4NeXRSDmQTHUoDp1ixe08G86lMgR5h0jihq25LUKdqS
xwivrZDfYSMyLqULZ4MWZmhasuzNlKaVdVKtSNKCi1MTMa6Ln/V05xncffV7yUWYTDdiwNXYcEV2
SPCiXvrIp7uzmW5RQXZ7tj84L7hghyk60ZI2FhcvITULd4pTDIaLVZhEJVrrVFRI92gcEe5xygXe
c5EHo7HsudgrN1tFXPT1dOPzwxNg3qSraKADmqqCXDIeK8qEAQE2J8WyQF0YWF8QZ/cpRYWGuKXV
YDF5na1RdAiKPB/14OgLUHHMa0JpUmoeOnlJp1gxKHOGl26qYmrpIKTepejyddm91N7jwDBXpPCJ
MFgEFEIJRu624cI30zl3/EylYOrEhTrVT8bgcWmJtqHB1HVdTOxhd4vCm0jhZVKAIchvKMeEVL1A
mFzn0+wt+wjb9NSOWAIo4vwY+m411XWdJ+9iUheq8mxJ5Xpo7k01MPcK37O+eM4b8TNh1gvHa9ZZ
9W7wNNqiqYiUmOCp9UdBlk2BA8SMvbdILBxvoiI1w06u3atiIcls0MAMo3KGiAx6CCpGgSNr6CAp
N8Ym0ZKjpBBM4wn2aHC8j6ULPg57rKLvRhF77Tg85crwUWLnS0YZn3JKEMNIhySp/efQl09uCMyT
iJOhG7ZpgCJdn6ktuUMloD4zegj0wglr8VRL5iaVpA8tzzduSclLhkmY1WvfOIjGG6BgIiA+GmJZ
KFQ3uJcOgonrdAyO0ZA7aSXjHXHLTRs061GPhKMRZeXhH338TqEGuo66QEFD/jc7J+CWfzl+f338
j+NXFk1gborKafrrTIicAw0eHapy8oYZ8HzTFvAfOVz/zcicDu0fxy9GMwiaHNr/pmT+hu5Smb7S
r9qC70+dRu2n47fH6TO6Yd8xorbaXa3K5VYXlNfBMyVbC4pDqbXHvCwh31j44uEnaCmlg7dumAe4
0rmJrV2ag0sYO0I6+k/Jx+wvtE+ZnKwJF9gkg0SkQCCth9J67zWWPEquYf2SjrJHuAEi9y71HnKZ
vCWILyjGsX0oZw9ihBRnr4FU7OQpHUkAVWR0hMSipkmFs2GW+EBFK18YarpvuxAVGHaZkBVvzZvK
jNGzRzFOlcyyS4MyHZkX0gVBnuyq0Nc7Vd2VvXkOLBbwg9GRsNWdZFq1KHKEKn2DdkvcPMEgEi7f
KdAoHTlO2mqVM6QeRelM8Na1Uj/V5q7j7PEDmkqX0jawlgMpe1ITOfXIu12SyDLMDgSP7SLUqQWR
t5whe88tVoKnPBXVe2DcUi40OPOaPWj6yu2ZV7PYDqQX2ateYjUNGdtsXQrNwHXnXeQ5da2gp6YW
k7rl6KEOYzY9JbWJElmIpb4VzfYQxfpcMMAkiZX1lIrJUpa+6kw7x5m89aP4Rm4MGzBdPmidQGNR
wp1wTQSusNk6g9AtvwGC3t3dnuDdgd+aDJ1ukGlaxgqVo7U1pOAptyKoUMmHVlvvlVvPaYXPdWaR
zoVyIC4dlRE9CQ48xl1I8l7Ji69CEFbCxASh46zjZu7Kmu13xBZq7tViyBjlD0bI3kEKJKSutUIY
sP4WVRAqurx8aDJrb0zwDDQISF5xI2rQXMqWgp8bHGwzMRqp6Y+O6Xq3bIzOTSLj2SZrc4bPq8RN
wAJSiHAHF76wziRrI2fyjRhuJXI/jDLf6PJH2coYC2poVIXPYitHDkweMIX3QIsAu1UIMSnRlYFA
d4OHtEceUzX5IjSMjZ/UFMHJQRMx+XpDejZiXHRyorPKVK9SFT7nWbgbzeGmhh27js4/NTmCAR6P
AcoL74VKtmZoDPsMkomE1iWiTDCjnnIeHmx/NFg7+b3wmsO083LaBiR5BBQ9hbnwAaF1G6uIKVxg
ioIFC6HmXoqkMVqoRBHPtMH/nLCiFQ7EriuRcTIyjNMHoU1WbrvTcsLI2V2ZORwcbKIIQNlrGbis
FGaLpBcRzdots5ZWtRUtx0v0CI8YGMVptZaz1tE76PO8M8j9SbOnqE0v2VBd8pA2qB0tW5N1J/by
sxboR1fVr30hb9UMNI81lnPTMHdZZ+K3ByM0avfBxwfG6Yh2TuKVND6PsQgOj8xAhjkO0P03S2r3
2hhcXa8kPJrSEJ/DZzCClUFcI9PE44i03gProxF5ViORX724NA3jElo9tZCxrjz6mTzZ+4n62Wa4
w2Ol2o0D3j2Ld/souzu1sg5G7ZugWupz0xfrzgj3QUuZIZYNHhKJblQYfJjWzYOnDTujlfd9JZ7/
2ZeoilIOfR7bCkP+m0tUmSaJv/QwhI789PgflyiBEdOH/oC3/hE68qOHwZ+gk6OpKSouhJ+FG5qE
TctQke3JdCw/CfSIp1G/tUW/M54kaOw/XKLfnrryyyUqxkaVoWrvOdWFlTlm9U7jgO6osjLGQHV6
CyR357HLtvxYdTzT2AjuCDhk57v9ZgwM3sY1yrJe31lJrCKVbi8Tp8lL3nIjX+rjpDV270TjOVEu
OGlrnruB7W7z7Is1xkhXYgAFF3iEsCRihtIBVvdRg2TKT8lEBNzk1cuaZpsFwblWfKaXKEjqNF2S
/XVOWn3hS+QV+/GbH2aHQqMFUlCLhMnkvDJIJg7CuZ4o+7Bk8Qg+vcjQVgBXUf19AQWwAB6qMlAr
vXHjK+pKVf0175FDaxDpNxEldVTgQfeR1v4dU5GjysWhILQ3L5vHUuT0FxCoj8ow08XsorbVQ8uJ
3VqVjV0E2jRGBmgWZQFqWgfHioEgQXadR2SQsaeSzByzgmmHjbVNgSeGbmIHkjI9Odqsp0gu1oPE
HFcfF/zwXa2t9N5UT3IJekMSboUm07q9ojLCpys84dLO7bGJ3jICTBX4dgMtTAivMuawcBPprqP4
VULFOo9sl1WrwpLWMqHLX3udbsjN3rMIU63AlsbzQ3j4yVMImqGppEvhAjQdRUY5TJvGEkyhgjCf
DQ/sTWIjt1KIRV0gHbK8q9pwttBP0z8BdhEw7elEVuqsgAM2aspEjlDmeZzvc9R1os98zk/Nx1Sn
TSqlmRkw5GtUneAlcdn1LrxLZrio47yGxCYxeGcWeaSv38R1KdmhVBP2KSwDmGtu4C2FkuWRi1NQ
9QlLTkbxYeyys1APm7gCpdlQJkhKByRO5+l121Fm1U1aY7hNJWMb+uK264SngeAUKynPaZXeraJ7
56E2JcS7rD1p/ruv5CsVjLZf4IIf4Fzw8o1VZsoal0qTLj213TZCjBvApUpApJppABi9QC3YARp2
NbgOVZcjd8Iqq1mNmaeRcLu06JEsJYYzyO1ehGQnpuahJ+Ayn9aRWbaq4AikULx8VK/wUujVumU0
PsYkwAhs52kSe6vbKblTA/sh3Whh9fWunpxBhcGng52MhGqtTVPaBqqHdOsgC0i4CPoUmVbNfs71
jmNxKlR/Y0bjihSaedwKm7TFotG1rOlfB/qyptc3St0BTg3W7H3nkfEayO5KG/HsVYYTGfkzsAU7
a+DsmMNVTSExAAZ0dULJR88ePPlkFP3eB6D2j75rIGoYbOIllkXa3901tGB/uWt+ffyPu+aPuwTN
HyvRaWL207xMNFSVPHhkeiROohP/MS+jJ0NCyICNz5iC5r41bKqFhhwEOBZekWXt79w1hF7+9a75
/tSn5/d9XkZjRqqFIWIeEPNpCAxGle1EaiU1uevyZZRGHaaVyODE3bsASrkaz61r7AKR/0aR0rXi
LqRoKX3hRZTJ/zEbVGOBC7+QmdpeFsp1mLRnc6p9ukw4CDVIWYoiYeLXJ5RJ3VQvBRROJWdiTSEV
U1BFFFYWBVZHoZUWk4MhWgzVJ+6Zj6TGsOSJgt3GpCP4OpSI+FOmaKsU6NxhpSNly1lEGGiA2lo9
BLry2kr5c+0G51r/0nOSzTcCwqjQaDgtec+F8kuQaTtT2pG5cmiatd5Ls1QYNwEI4XEsdlbMJF2K
hmMrip9txb1BhwtCiVlPPRmEqvck6l6thIDYvDlqSnwYkLqPQTFl8M6CceiROW00AzhBri+kYF+n
p860bA5+W6zQdYHWV3ztyMifdvXGNbso+4sEwyoOxIPZT8HX3Idx6AQmcBW8i+wlVJQ74SidfKZN
EcrDuCLil9cZ/BEyvxRmQCbOpSzmQA2DBSELK9/MboEX1fMhrseVMtDopdUUFG86oyqulFC6jD3Y
RkOl5akPw4B6sivajzSPVhAFG8RwQTvs8H0+x1pil4ysUpzdPfPEvaRg71UK78ZMhCLfe+86ogpd
0BY9Gd2YoFbV6K8H9Z88lWcAo8u8pQEIiAbOWsq6/yZFRkD88ynzHx7/5yljEIOiEoGiihpfV52S
Af6saI3/xaWiwzNgtz597NspQ2q8ytgdkJuIgEmVORv+HAvp/4sThSkSHpY/Fvi/pRZimP/LKfPL
Uzenhfw32IEOEpEQyKhayYZdmvE7XjtufK94rUbG7z4auvjTCE/hCSNWSEqPkYo2OMchaB6k7lAP
jwlefMa3fnquuELzBl5kg7xNJuVMILwukxjWO1mOozJhl5YMSzXp1wpsed0TAKjV0FsDb5ar+y7H
Gd4RvOY1oLRy9lUa+soeYWVD9PlR6MZF09xSYSdXm1Ymt6UiJLxaCMpLi18/rbg+9b3ZYxB7SsYN
AygZ4SpcoPER3rqMReydle9Yr6p2zl1u3bUtHBjiTixxBhrvAa9/fnwbb+7a2Au2hDYfbR5TLIQ+
CvEHLF7PaXFt4LIpHiYQPdh0EPmxpsJJHrv3AiYfc0dK1ceoeEkrYrOBNq+F0lwUMErkDqUj2r2B
iRIps4wmaqLaXcq02xRCDzGOPWvSbYuRVl85DH4P6f3c3hX4SIa8MaIVkVadtSxfm3YGmhv+6tAw
x5hXuCIL6OSl9qCsXUj34GThoWBk05l1F/BFMyduP6jO0X9K9cnXN2CSFqME4X7G4nrxurE2/Bmc
6Hl87Vx9YRUcE6m8FU6ARFEztcWpLk4lnAblDHjPPQThxQ0ug37Jvae0eTM5HdOnRmscf1iL0Ah9
qqxDphPs1NnY8lz0vJ2Id+dBAwM8iGDylQU2WiVyLM6fTc6znrHnTeOX8AYpe0oZZg7PeCzCDGto
PON7lMJeyx3oeBIMVPIERQH8hoaP1J0DpzUBSPeLAPS3tVDwLwsqm25O2JrBHq8K91hQ6yMbM/+f
uzPpbRtbu/VfufjmLHCz5wXuRKJ6yZLcxxPCiWP2fbfJX38f5lSdOMlBHRS+WSaFQhLZsiXt/TZr
PSt+lkW66Qd149ufukKHWLVRO+nF4ZYrAXgr45quRduqLIoBacRjZ+6q8Wub3kgozj1GatjusXXD
JvtY18Gs2Ay/Au8zYm3+AiZAz3hZAfxhtRro4E4rf9mjWUnmn6baw7J1qMgxEYK2Mu1zuqeCZy6K
f9Vkq0Fwo+SNUFbPKZOmg8RNa2zcN/3TII+WPmyw7x+k8nvroiyD1anBuUhmlfgvzkDOzR+PaRSd
Pz/+r2Pa/QNJFIpOBvSa+y9byF/HtPuHLZBhMYX/l/uPOux7McgoQmUogb6Utew82P/rmDYBwgkV
naeLPspiGv8PhvfEp/50Sv/0zH+uBRVGeyS5FMNWjvoZOtfF7H0u8JlE1aNVzL/4tfJiaNkxNYwT
MhEQApZ/k7EujfAhe4Uf3lgifqtLfTNQHFVWue/EuJGllQ+L2n6JgkyDFkZ7TQ9IOb4aHWR7CQLi
KXtHP4OEzz6hFD1nlCWkiJ60sdxEEW9jAFrEcwx3Ha71Tp3FQJgjcgy0c15bOjyNtg25cLgmdL+m
8ZbP38+1jyNU287uXqeJeQQbXqlBmjF6e9NGiM9tawbVZKq8kkNZHG0mwMRuncty2/uEAiT+WsPT
m0XE5k3aE7wpyTRiRAdijuNt5FfrgkiB2Ii2dS3xPCf2PiGMVLfbmRGGLiReVWwnDT6pFMg3umkv
Anf0wqjd1X20K7tRX9ZGMTL3M9tNU1pMQ1LGsv0dwYJLAbHNJoC1Li6lUd5oDi4FcAgWTrE6hZlb
HnxDXWXIKvk1LJlp3dR1BhFN2cVoWnpX7tCTPSjkDpSKS5RAcGa0sZYZG4qC+Ys9D2IiJjKRIfBM
TtZdxKymZWYTMbtR2nqrGv06wuEYg+5ivq7EGBq040DIgUvhh5rnkc4UYuabMXGAOulhFKAynXzj
OvzSm3gLlIsg0VvfTOJDVgEur4xtVCb6sq8S5K3Etpuuz1yjPtV+z+8r6dZVqWOU33RMxhnDrSML
xsDQrKU5nlwNv2GHWm+SHNh6Rr5J0+5JrR/3TYgSJK2I0MjKO93oYe6FmxCoG3u05eSywC3n+5jp
UStWZYIHwFfYxnfWayXrs1RV4PtkulRkmGnTjSrVr3o3XXR2IOjQoBuk8X4Q/spKSIVPiG6YECXr
lXP9rftlxBrUmVSOzFDnLeDfVbKm+aup7ufH/3VEguaa0+DJ+VWpTWev878rWfcPTcz4LfSq9p+n
5/cj0ibrz3QdHvctTPTjEUlDogHz4nQznbnL/gdnpD7bsH9ecH586j/PZu1KqdQg78i808twNcqR
3JVYhHsXVIfRiXgT0pdlGi6uIvGYp3pxZrLmCQ5GhLe20Vt4/Fg7q+CFiLpFT7AOexcmecjdzOGE
CGLXM7mT4T3dN1IC/RgJ9mLZwHYPpkhT68dxBLTS6UfVyuWKWqrZWmq3nFRjbTjBPp4UUkj0njhT
AHbzrE5Qr1kSxr46IBwzyujqzrVt010z/zGbrGWdQtgsm/gQwhd3elYbNYsuGckbZhRrraeTT4Oz
NXVUqymtu2v0d7EvcO101TkT7toJGSiVRCRUKlFOiK53NbkfFXyOFnHHUAHldKarXbevXYjF2Xrx
02gDInPTVfmmGa5CU1BxD+talK8FRz8JdJ5BuDN6tXn8SPCKerFKwJUBAD3UahWJ9gN8MxkS1VAZ
KNMp7jpMRox3jj70dpppL0wYepdeEcxxA/q+gx0doFVz2ursTOYyDpKjLPSLr46rSO33icCGWLmQ
NbPd0MKflxqF1a4wAIWDxtTHW9LuU6azEbywkiH4rPAZw2uh8zwSwhpC4ldsKmF4LKBOrewmk93a
KUgS49QxmK2UEVh9iFo6m59Mi+7i9JhMt+ylATzu9PI8x4fbXYVwcZ4Z7BJ+3qbIV1mD7ykp1qJ4
SeF+kKQKjWjCewiLkEybdWM+FZTviXaY7HiJGoyoBoxDRDdhDm7LN7d7Y3h/Fi2E4XDPlQUCTazC
TPMMnF9wf5IW3rTiXMrBXCW+fc1HpB2MuyulxrOmrbqBACMTBYrR79UmAPDMfDJ5qjEJhebz1EUs
FMPdBDpeZhNMmXRPkPfSqoZDHIvnOAToOTqntk6YHgz3maVtulzcmd1rYvp7EqJJxOKNrby1DulJ
6W3KMLVQbiO6IqKI6uqmhcdcYthv8lMQ+AwZDiK/FBrLR1ghNUd90ISHsL+JUExhQ0twKgyY5nxy
0YwhYrnYfOpGjJKgXbGbAQxXYQFpBbvU6gvYsHFZ1emh1WFPp7MqRgFsaQxx82jV3Z1p8e/DVNsS
z94uJqfedjFuMwLAl5rlPzRacyzSilivjcVVmWXiEMoO91nJHfYgUD1VSAD8qF7a6YSWvOCDUe/6
vH1kNvvSwo2yIhsrmLwodFN9a5/aQX3NStNrFMY0A1ilHkl5Ye0ihsEmC86JiBY5oEc2qufK7Whz
h1tZ2cs+AeMyOQEOVKMePbt9aWLlrk6tF6uIHkJSOSbVPetN6XtaU+zrFKZDXaDYmZtTa9Y3p7ug
0ibg++UxS22gLPYG7OvDVDtbqolVXsC0MQp0w+6wjupqyyu3RFqwjQI6jxQ1ecz5VGrqNm/EQSO0
rYj62zzAESpmPts0frEqLGwDgjOn1I+seZ5qbR2X8W0qzXddD9+d1gcBIT1hI4gjvs+Syd4AP5eQ
ZhMbALoRH+GIa+76UeNdHJN44urj16FhcW1kwgYQQ9RDHWFPwa61Fcy657MKCpX9WYFqFHT5cYqj
z4Pie6zM35OM8rMbBhOFN1ZZS1Hv4pLgjlKU8Kby59iuBhRuJqyXwVT+5XH7Iv9v8LW4FOkYFPn/
ybvsUoCmav7f//wHoQz3CAaJedc4583+OBFJfBe3T809QtNWHrpduPq9ywn2rShEWdy72n/VS81D
7J9Wvc5Pj/+rnKBmAC3KctbV/qWK+lhO8MIDB2WObM5me77o93Jinomzeaaq1C3cch/LCRgCnKLQ
tL+Z9MU/KScAzfyHcuLDU5+X2B8HY1Gt6WllpcM2chgKoKTXXZQu01EP7HXux9u4wcHrmKeCMAS7
YBZT2asKFIaBdypC+DAQF2OSzYE2yh5UJNV+zWoS48dW0QqUeiQ/IB83/P5EatiqyfloTFiDmdKe
qszVViaRidig3ssxQpKJktDGfg1EzfCbQ5bVXlW75zEkKIzu9SIwyNsEC2s1KosQE7OtrPyhewjj
eIZbqatOwzbQnlurvSSJiQMNKQXynbRPdwIJd2SLQ4KAicX8ukPQBP6UyXOxlHiQS5STEcInjQAz
s3tKinfdTO8UoV8rRFI+YqkC0RSi8RiBbrZOkFP5kilZl7z5hsTCMlzGcXqLZwlWgxZLosniow2h
ZmLf3cyCLawxtGIj03u0XPYs6gpb/2YIxI1TqicS3FcO8i+BjWGV60WxQHBzZe6uE0Ke1hPtw6zj
nSVkSMmGziB2WL+mSMzMpAaTyU0T+PeBbwAOJVACSZopkqtrz6eimIMz6UzVaOt32P743vuh4MQd
2+ewV1/dyX7v29zLkL61SOC66job5PxS2VYI5ESHDcAmCYCGunfas4GQTs6KOksw1Bwqkp06gyQo
XWwpCl/YH3Dzp8Pv3aAwK8CyRkIvUo3/MmqH0sTA+qcT5efHfz9RVJcGxNT/TOHlkd9nOBCfGL9q
5AF8Qxp/PFH4Q+sbN9jmqP8+vwHlD27YoH1BgvnPBji6+R8ulY9P2/lJ/G7omd5pA5fKaABbLUfg
29NGwKsZKXJR7ypNupKJ/sxeZiNUZSvLxht1QSTrbCsjANKI1nopNz2WLQXEb9IRwFWTNQHszJGf
k+laaD5LqGQtfeit2ZOmDcdo5F0Nl9+UBFeCm/ODfpcjNdOJWmWRSbX3WDVvsfU5lUxex71rxdvM
bte12xOd2BNc6X+qM6Dq4OvERAXNNxfZOZ7MUxOUN9T8nhbJlTGZq6Z9G6zxIMQXPkZkWmNLQ0kY
hYw1m3ZZEJ41idlyCtCbODwVcgJqQEIeN26mLCrffC3D9labjBu1a9YTDq9gHDc24QVqjjG4GVal
JGK1UddEKp6mwiZt5yCoGjMmrSbrvS7G/Yd3ySi/GvlN42D2AVUVD586t94NnbJsB8y6pOAUmJtM
KOtAlSv5JmyWAXoMiuJ+SuBtWOYhEV8yUoIq0As2POByQkMPC91FR9nZCV0FGp0ZpiUPIUuNeupI
E2C2VL5GeJ1CeELVgHPXvR+RhuB4WKcz65JU9t5uznHwVQYzj0FZZa6/d81bjojFYIHFDEdQXjw9
JSNoSXipmz9YJK33RchXuK8sfT+ZoKYRvSS4vGzeNg6LxKJQv0oRPThSXaQFTK0u8yzBud2Kbaxo
3Af9SiFsUQ1S3mbsSzRG7iGKo0a5hkTUJUPw2lusK7MXxUmXdeTvR0RvkryDpmgPZsfEHhFooQHr
9CkqWQQNIQE7iFL9cKWV7wh0N60JFzNqvCRQbrPEIJumTz3LgQyvOuaqsox3l/SJtHGI+x2Irm+S
m4i3oxdOJlrb7DaFotmn7ic/XxnRc56az9GQaMuuLNdV/sgkYumk2cYM2F+o17Ymu1kptho6eFvH
wmxX97ZT7SgbiYjE3pnGBhZk1fKxYYYPSnDUTLYHet17VlE8V3a6r3Ju41ovbxMw11IpUMBO99Iq
4ILpz8X4VA3sooizpcAdFI2E2TefZWrnvw9cBAOYR6RCKTT/XJ1Q/h5BQm8KjUVxhdSoa2Z/HTJP
JXqICIszTP6go65P3K9FiccPnKXS6e8SEL0NkgybK9PZlpFhtUx9c93ggrCCm7hsl/MqmLV4KSx+
DfKT2jfHzOq8YcK3jq0rLIUXQtPO9HLp1PWd1jKSAwOkQoYbkmzpKHRLubGZnYQovfbVkFxanHEa
C6QBCohOKK/scIH0UBc7xqUWiR0dGH5V70ggYBRcormRtbPGDAlElv44IUF28uVtGlZPqp7fOKF/
M/LENTF8ZT5Ot8+0EGvxPqi65jZOjC9N9nmCoarY4PZlsAv9kN8yows/gFFhjF+1/MUJweK6A9RL
2e5hlYP2KVpCsK3XgMTqQfa9pyO5VmdJqoFNNhP+U9EOGCDAZuvtXqvEW18yzfAtf1eZ7mvc4JmU
COG49dH30N//1vU7ti54V7qOdxsBzd+OA+FRs/n++bb96fF/3bbOH7bu4F34yWo2A/z/nOex/Ph4
zeosWFw212CkAW9xAX6/ajGtzXxFWi76jH+mmwGD/Wvh/sPPzJzyY+EOVEFnPJW32yFnDxjqNUvD
gy6Pqeh3NrTlSANVXwt1K4v+q237JK0XK0EZq7Xs/XS/J7g7HJhQMOYw4FCMjOgPdkKOde/FCgqM
eDwko/NZqbP3gOTcqtY8LVBuRt3sd/gVIMe6N0lvk+fU6Db6xgTpOKQdQjuiQbm2NhM2k4lKbLE4
7mOyOJJPEfEbtpzWin8ywbowilm2OQn3IYGtXcYaZhT3yEoKT9fZbGg2WeBTFj9awEUrP3jR7XTu
KtZujviFjGXXUMDII8Kp/WWQy6sx3dsBrUPDR34GIwF+H0x11wX6Kg0HJJ9sjQPFeO1VtiH1rHom
Kb7l1scxsByCet0G8PJ1N7qt+ulLUD9MFRxkjGykNSBVPIZM9hqX1OJzHK7b4VNPOCPjp4UOM7qK
/JsCCliHFPaxIkw5n6ytLnIPWfutXXwuxLsF9zfglLLC3Yz0iPxmlTJjwxcI/5/0Y7i5kMtwSCwk
k6887JdD33k5Kb4uh87gfk3wV3Dyl/l5jJn/EB+jhRo2snFRW/NJp69kDBJKf1Hko2Nn2yax2Sw/
hEJygMfkqtEmcE3XQ7xvITQFLU5b42UIsn0UnF15GzBBhZWyriF0O+Xg6cCNNMHwq39Vp68hNgB7
uPQR3QnyzXEc1lX8qEYvVgnm29k4CtOUTDn6/dwWJWClnDF+dGP9likFk9NyGfBsifTZ1RRHCKDQ
tHZkaz5b1uhFGelx3N4kBLAV6pjAuh7OjWs70FrlTPTcl/nCRzMfTA1r6nYtw/dQsXHxhacAdIAR
vipEp4UpUMVifJNUDwYhDWEK/4z0Y7Nxr4VrABBWDgHelA5CpSAiUAFtaTUb3xo2qgI1jIcwN8fK
vOnzg1nNU04CE/A0s/Oy4FON+sBSpj3x0VloTnKWtMLh4MP2bJcZAXG11q91t90hHsUmvW5ikZwU
+5PuQrjOQjhK/ry1rBQMREN6lk2wyvT2OWPMymfswqhnJrhskiTZqgEosphYSKlrJxU+ZVlEFzGi
mZ5EYXuy7N+q2W3pdw18Nq4TarIxxsFu+PcFLnPqvuzQZv5LUxOygdLToXmeIKi0gCcWjPomD7Hw
2UkrufrNbw4OZHJV2O2oM/LjbxZJ3By/ivxd98fHf785XJbi6J4syEnzhupDl8au/MNf/nB9oH1m
KGQyqUEBQG/3/fpA9a9qzl9Ix3+UT0A7+J+uj+9PfFacfrw+yoloxFIZ222ZiPzNla4OPoTZPo4j
Ik1kQF6jXnV3nU4wQe9A/7J1Bsipfi9MQI4p8NoeFY1MlYtixNtUg/GgTRuf0W9Qqjt8RGtXGhuR
m4tUDY94RHeZoqBEYdFZ549Wzj5hHHCZYY4a7BcKUW+Y59ikArBeihaugrQIcHXfiJ0w9Y0hlXNo
GZfRVD+5qXktC7oivUK33F2yqVgVbed4NaQlc4A9X+hv4Th8VUgsyTgjOqgUua9ty94ip3A6KB0Y
Rcte86E8ONWxsjOXgDL3Ro9zpFNZ8CRCbFlVLwwk5MpT7fJZr67SJCr5WZHaitGxF1ZfNPk4qZAQ
FPMSQy+yarTfufo5ICYmUyeMbNNEYYcCTNXROYfM/FtjP3+sA5eI4gb5WYII2g6hBNbNKRYpoFoQ
G7nCWZGzImlsiMUgiTRlVJcBMPxc4Z+EtbUIlfKoGcENJr0DB2VGAGgW9MQT4wLWWrbndG2Rthm6
dFPOeoEyzE9hk2+g1VdwnrTO2dhZfHQKuS4rsiwNN0QSGn4OAlpSqyLDMx+6S6IPN8wij4K8CssC
mpAS3V5o3TJPbXVRlTmb9PAgGbCjr/9isgWldezWRZiR+MWI3yyXFSd+aQ2nMvhU9KPNqQ+2sOJX
Qh6aLiHf4lnWIxJ4jDnFyl+3gEQSE0u61mPjM9he5CAXKvLnxaZxFFoxl1cTXn85PjFAPZX9sLR1
f6UTg5lE5i5ySU8H8JjCcGYHSjBAdtGokaXSvmXkG60Vs4DGZRUnZ5JrVlKe3gEBPfbcXf0QsZd/
ix3nwEJn1ZhvFfHdIwIl+s27FCywmMBIEJwzDgRe+MOKnQqTzvA+bIjCREOf+qgAYQWiOGDXGXL/
Rl/lVJ/rHvKVbmU0LN0hit0TlvRlY8kNw9cdSq6Hqi12NrVbBGzXRn08lDkMDG1fSqP0ZHVILZR0
VDuwHRXy7q3xMUeitVDlOhiPPdMOs3vRO3SFqZ5SzbVeG+dP5pQeC1RfBqSYrCvPKjLmcZLvQo0d
gDwkerqOZ6T0uaDDfP+pQ0U41ZdahUCKzMGG+amXp9j5HKBxWbZdgj1DWxUA4XW1fTJZ5dqI+WLy
zyeyx61EMBeOmPCQbmFsKyVmEZIeosFiFbjXgaINiQ5h7CqIpKt1RiNp8A2ZRUVFZFC9F24K+3Py
dLCrStKBst/348tIeHol7u0IUaXvbqrA9hyyD1sz9oaQrwcoZxYUK2GxqmrhmaVxcEMV2wWbKu1O
r5Nv+XwNDaGTZFc3b0E/gqfxyS+gcSwcXoeMC56GUqexbPLyDtPLklQUChbBfpnilEY0pSGdaExL
GtSCRlVW7/ATEJOQ8FiTVt8tzcReY5oCvx2vQz6SDWRDd8QTNUUvdmEjCDS92P2aueU+iAZWejTN
gubZ6Uhy4xAcIfPkc3ctaLNV5cgBQnoe60WacED782y29d99hB/+8Ma7dWHRtve07zBBDeXJ181n
EbG6pcUfaPUbPnuKWd+W8wygZBgQadUzUxJPzFMCPzgODA0qAStSTirDqzG+6KHsmWaXu4pRg8XI
QTB6SNizla1yLYNbg8FE4icbwFqUsA8aG2FkrNqynuznQjyR44d3+hNTdw+t1q1Q7asVldQYXXwo
GQe7gNO7PObDo9rvqpynRiLAGsYMJZ2HKb9zCULdQVqRyzaIceTsWP/bEuRX78cvj/9YgjgaSBSV
GmVmLn4sQlDt8QknDIDK54ckV/MPOGczPpqUpD//6kMRQmdLa8sBjQERJeA/0LLgJPmlCPnhqc8b
sI9FiAgHUYNwardTtxRf2ucx9UKLaBqIGaT0uJeMowLOl6M9p8ZKu5p3Gh4jPgEIt5d6vW3NzOvS
XSKV+zzCDhEteuaKLtoEHwJ+HlzCO1nf+W/+sa+X3RcIfP2qVj+H0bplB0v4hVotG1gpCRQycone
rUeGgJ8Fe6H+ZEGoXtlbsQ2SjXMxPgGAD2nq7lDFBYhjGUfvIMcjxZ6e8ols6hPJIOCdSa3kJvnM
qWoau4jEguGknrQVm6mVHXjGtVmRdbksz2KhLqnCv9Cu0j0Vyio/chw6w84YTlJcKwNmmAAbtuxA
7n6qH2EElEv6tRbHfeIvNIZE1mf3hLxQ4ZP+EoW3QbqGcmSd40f+5VQDpzevLNwQdyjrkohpahGU
ICvWViGLdID9c7oeWroU5tciuVjPA8+D9TgB7kSJIErgds9W9pW4+VHeqf5JtbdFt6G4I9EzkYd2
8HxwVrRtJLPEJxz0S3Un8r2Y0PwON6X+Iu01Z4a9RIUQInbwrHV9W9+SQ7JDdfcGPtijxRwX4h0/
dxWubqDj23SoE2u5+X+aZuuKTeaTbwJEK/o03oOlqa/GoXzJ5QKo0xMRSsgCSbUiK4fCBjT2lmrv
XXLc6NoSWc+wafYRjj+S6HlzkEfAEGgbgGlG3i7ZoU0UJ9xsXvqCNIoEa+Kr+a+GtSfA4bLF5zKV
a8TXIX0weMrknJ7cox0ftDK7xNYlMzfgarXkyroxGCqk2Vwhkdj0aCXhSS60wRN9zAwficOu/8rE
pYrRD34dearm5rc+8UzTmgOmHVB1nDR/f+KJWeP247hO/Pz4P088R/2Dsu/f+PoPXRd/Q/NmcXCZ
HLbz2fWx6wIYZdmEdDq6MYeAfu+6jD+AWvAwDj1LhSP5jw48nDa/HngfnjmmlB8PPKxulHVpz7bd
bG5b0n9GzpO0VJkfpGCSiKPg/VxW1d4iDxgOR3BwfYcysQu21ai9amibTGX8lKtiYQXts6ZMwpsS
DgFbfVId9zx12taQFcWSg70kpZKHrQ+TNiJ1Stv1idjELr2Lq77yqjBYcb7AZMKkoef73LJvuReW
ZZ+uhV57WTVc6zok6qm5qXM+gYM6fNEUa40nZmnhKJuy/hAb8iJ77dFROjK1xCLJ473CRGzyFQv7
F+6YmGoNYxDLc6KbIz5qyUlvrqBAdJSu/b2BKszHhDcjeaEfbPJ5C+9k8MDdhLMGgTcwJl0bibDy
l3ZwyBvpde2DClWu9feNWW01DgMdSxrVqNVDLprukklFd2NnD3plk9vYIAmDKasCdQeYtYXwx59I
NGWYkJc1M6FkYp3fD28qy0ancQjvYivS+edoMgkVN55jv6digelQ5pdYxVdT5NwoWn3UEn3Vmdps
T1yX8LTycUAClHvsk1bhpJ5IXiZtDLED18XU2/si1p5Z8IFgaLyuAhGcN7tYM45EKLAda257kd1r
5AsgSW8PmSBBpjYO2RStw2Y85lroWYCzSzTLgz14BVoCJIwEqkLErvtNT5hYLXesuzZOOm0ICT1k
SbtqYn4otbz0Y3echH1bg2heGON05HuQUmLTazdB/DYm46ehiVIGpQE3XVZ4o5KvLEs+D40PFr5c
SSgiS8OetpgbL52DGMPv9xYSUtVt1op6b4Gb7JBPl/UsVuN1Aa1XDsRgC17rsb/ozDFlCJkd3l9Q
ZduY0XVtB4zIiiWv3LEqmx0Ow8Pk+18GsjtHP3wVHTvAyD1kpuTaDZsVGRvV0m9Jr25RmEY153SR
6mezpdRW8+xCbb2pWsgVxBtavtwBAHxRfYzkBqLZpZVp9HUpzVzCy48znwDowZR0pc2dHxv3NNyz
XHMVdRjA9Gwd+eImpANMIrbCuhhSUrnD29jGpk8X3rIHKm/H3ukZu2b8bD5XHGDShewBgeXIyOvB
7Ng+G+9hah6mKNlPDdPUMeo3QxgSLDpqDD+U6lDVWbKpHCLkJ0p+Iwhp+ASDYqnvLMc/qjVvH58N
rDImJ9QZGzVMzzFv1F5ntqGiJWlYjWzg3gnAC9FLVubHuk/NddFwoclAuU9Nm4A5sjVMou00apBI
z5a2JR+rPnqvjfIJa/pjVzqviXA3XZ9t9JiSPM8BrQbas9/lZzUMd4YfPCq52Jd6/FT3zkwcBU6k
VWzZCs4tPFrRJy1SmMkM/UkU/MihSX454XRhxAYP5SEg+PZS5t3WNOUp06ttwzdbdE4UMpeh+Mk0
A7+Tz9RV2NCSRmEQ9NS/ZGh/Ju93vi81HJVCU7mg4CQ7/2W9JWa52I/35S+P/35fkqIKLdFRXfOb
AOTfHQIXJvelxbqKq/pP1893edrsHjJtHumqjqZyP3/oEAx9Fqb9W53yDzoEwmJ+uTA/PnWu4J8u
zDHSnLjo5TbulXzrqyyrkNPNCtptGsbXrjFh6rLXyDL1uRGkuzjAhKAj3EwVmGG1O2ftdNPk4LqL
iUFVAknR8IlsIhXYE6V1RWUzeHLUXsrRvxoEE2bmQHyiFSBBSfdGWwZkGaICrTF4lrp6csYK8xAO
SUtJl4mT7Hri9KJKPAAQ3s7QPndgh910s+LlS96Pn42p2Kul/RwnSBVa+5Yk66Vp+W8ZANYFBCim
rkryjM/onEpBDEK38nNEbsk90qI1q7BFZoMnJcxVS9SM/lxy0OQ7J/7sN65n99EKGPqaxvIgGmh+
pUaEU9a9UtIcrQEz5qR4SPUjQE4NIpvm0LQK/nC5iyxwSohC14GhnvXC2A1hvcwLVn8D2SSQIDji
jPS2scaFGhvTsu6wSUYR0EJ6yUWH9LhN9L0fFTdDIteD4KuJxo1WekE7M1nlq0KeZtqSvUrgoqKY
L7GsiSRh6pQip6niiGGtshit9jS5aGbzlJyLwLiOGDAbaezsiW5HtzbFwDqxz23CclP1pYacKaV2
K/Ad1LLmX2EAGgWXTCS5bfXs3h/U02S78+sMUiUaSQS3vPwYcuSqVfXa58VeU62jmktvLKdNODBq
dbvkwpaHeNHqSVH4nTlsLPkd2Ytc82ei8jqrv+YlsDaJ6jeJjMsU+JsRgnHYqoA9nAxEdPi1hSQy
Br03Ou0xLWzXq3WSJ031KtKUZB/W+EFbHftW8Wrmq01G79XSgECEgOes0ohZBWJfDuhYGe84/9iO
Irw3ugkDKgE5OUvMOO5HAtBGkPodb+bG+q0FdhoEdfCGbPthvVscDH8zNeGk+mVx88vj/5qaEHsx
Ey7IvmA8wkfn45HIIIVr1LT+YhV+UOzqPA+DAsRV1W/RWR+ORARARGCZ4pskAKTTPzgSv7k7fzIA
/fjMOXw/Dk3wxrDDVpxhy6Bu0wT2Axgzgt2C7tCrxFGpYXwnMgJgfUerPbhAmDkER0NmhZQHUyVw
GWhPg+genbzeagL7kEzHdZ5pVM/N9BC5+dkV8UuaFXuL3cwykDEzRLd9UWMC5pzpHPbGbe3rL+aI
99eQ9mPu5LctuTcF9Swp8Utwhy4ekfbOmjsZt9j5rrqNXTaxnQB56KPdJbkpqbnrg2ORMRls+uSa
GCoZOEHCgCLMPqdk4OjNXmthtcVGTROte2rPcWSQZIjNW6ij63USEpKQx4YefTKbdWU8mYW+Ultz
KYon0ZT9QprGUi2DDTD4gJzeWZ+n6Bgqe3TGqapicaLom9WCVWVsEqGfyqTZ9G5/HTv/qFgYVpqB
wEXCgeN7m61XHqNBMMC0U+p2ssHiQ55jUJDq4aBfSm4Gwi9Q6y187b0ox6WNeN8xSV2qxXasSIXU
w1MU+xzS/AiWsZwcPscMyHMrf58kY2Yft3iKzZVNM6SgqPGJvqAXCVSsAFOcXbsJ608XMuVB82ZY
6VExU6+ZzUKqnx9aTl9TCS68TKDxuqWTycc+Gi9uOA+TyFMbOs/GXw9GfZdzANps0FpKzaytboqi
9BLMSGYmlrWPTUq7SwSLJ3xRcTI+wH5aSp91hOwg3RdPppO8mQRs2KwBU4PBVTpucLFeRC68vreg
+4mzj3EpLx79ijSpzl0V9bgH2oHZh63P0HqlGS2bOFm1mKrcSS5Fpt8PRQh8HjpAXfETWevYUf29
VqZfwrxs7pTQYTzeVOUXqct5w0ZgNPYwGQ57RAX4RmLG3oi7DOt9MDNSEeLuzU9NtuvtcMaPRn0v
I/qwGMoD17rgnsc5QjABN39BBTBQCYi485e5bpzjBHKwTrUQUzXkc/lQhEW7SGR1CYzmDBd9xiXf
gDyplzW1R0oNko44gIqJDwiNFK+TAVwAI1Fv6/lWmyUPOXYr+rRbJU2qJUxz/Lvhi2PB9QwBItE9
YKrfqbHb3iky6UmethSMWwEqRCItVgE9xu9dB3OKIqAifIjS9L9MyvGs/1oH//T472e+O3P1LMyk
szTrA79kroMpkF1VEFSiguajRP1eBwu6KmbriLznu4K/+qsO/l8Njggi+qUO/jbywoU/30jU3T8e
+kkS1FlodgMdU/vghN29GJHCmKW5dhWkvrqm3odYBBZRL/Y18URTbN/VoLOboD2FmB6XMcbsqmDT
FKfJZeLqQI4y3Ghk2CwTuGWO3b5OCMaE6l+CNPSiukOl1V3LTL72hM2Wc2JryrCTzaRp/n/uzmPJ
bWxL1+/S44Z6wwMR9/aAoPdkOikniLTw3uPp7wfVUSmlqqi6miqizkAnRYkUybXX/u24ywx9pcb+
Qg9YnlxqeKrSpAnvzguNi+DGHiWM17q5ZFJ2LcrsEKLHCWN2wSEVj1pIoYSWEbRSJlPfxbxrW1r/
BOGXhFdOZm5lnbH9cfsg5KLYSjTKhk3BJjss1cbaDxjMa0+i+Ft2PCI0vQgEfrQvLQJwufQPmedO
zFlJwh2hn6m0KtLHOBuPsi5TVjdkh2qIdhlbndK3i2EckCpYexKcHl2vWwU4+GVmnYUtXatQIIiY
HTs6QeqyCxeExpqIcdQgxVAvkWn4ggBk3UvEricUoPlShzrWimqHmqe5UlNeNMFiIaHtGrLXVj4F
QeoYcTHPBIoi136VfY/2JSJMiq4s9r1GRK8Wh3c5Pd5VijCrn7d2t03Gz6FVEg8cnkeRPARt+DlU
kLUNpeE0Nf+MeqdecsOlsOOgJTASKQI6OhEV8Uix5CWUcbKqdX/g8gQRHLyFvr2tR3c1hs26QkFN
yIETSf1A6Ya3n+ZkK79mNfBW+Na6wZ5I+scu7TbdQFte480b2Zq5vUxaIDLvyn/rExb4ZMgu+OtX
bLPkH4bDe6Op+xFhvksMX5td8vxdNL2YSTXVDNhsq2VkNjsKdwiLIXncbjM+UuFmpLo26ft71+WG
pPGXgXpBeIjupk+qYptZ3sYWpBZUnrsYu/6pdDdN3e/tIjgT+cgeDZOaRY8Ds9VLGLIF09YYaN2Q
R/K3Lta0OvvTEh1N67Q8LdYFG7bOpp2MtEmF7N6mau4LKZs3qCihBChR5hyaV+zr5bS4TwqJsYYX
YKMHJZnlIx0mjTZcKnb+ZFr+R24BBnCnb5qLWndf8XMksA/DzqinzDuX5hbt3GjFVdWbnYGTJs1p
vdObSykRQ2uiXVdjdSFr5rkgRQtVAee62jpGLZ1DDejFUOtj3wEVmjlBC2Y7ffMRgNltW0NxKUil
+/jERxCgmX2E4t9Wgz2PzEUkohU7hlOBUSL92BEFCxUryQ92dBzMfNk0+VWI/KB31SLIT+HgUgeo
EbZTc0J5d3n6nFrSjUfRXyebK6VtpyZUnktu31RGCG4bRtQ/17BjUk5Wvy+II6KLJAqYHaE+RfBU
iO68a6H2V1+R97pavHihtgwEmmdzpSPaqNJH1yYHJgGjCx+j5C5EISlL7Zri8kOLSoEv2i4exFrA
/NB+u6iICQor5Rjp4w2lZoR7p3xsZAxPMuCYbIfbER9uk8izOiNQaLRxV8poJr25SQNBr2cL0xiO
tqtinibaU5HmghGYmZzGdejOuYWcXbde42WZaz21znk4ReO+CXyrs2mEGcCjtsA44Sdc2fGyEqdR
awg1/G4l2znJUPTPRXxkCMxwuUiaMaoV3LBKrCwtcAQtpitAMZW9LAl5nyTWaxW07qWIrSt+9z3i
QbI3ZJWCI/nBb7hMggL4bQzshhnLUSe8fwD4t1zz5EIEgOU68sQMFE37eSRrUYMySCRUnrH+pCYp
iXG5u/IgF/SJZeATsM/xiRixvsqgIfJ2dHpoiR4hhA9NkdFx/t9RFjc41Ot+jdkFNdV4M0U4jUB1
ITWe0eBnjuvDwpnKy1jj/QiC+J6YaJVcJbXY/r4rCww68YrsZgpQONzTv6wsnOw/rix/8/hvK4vJ
XgJH/y1D+MPKYpLGhqgMYwVwF+gcNP2HlQWbq2CL4Wl9Dez5c2PRP9F9Bsho8nM09NovGUu/3q9/
uKb+/Mx/2lhMtPA694VknUT+qq78l8YtHnsOPsmnV7mkZsoWEVdTqJ+bWnsB11locq+sE+yHnhTf
6HX2LMgecrQA5CgIrnWdbs1CBmhJN+iBQO3kNQGJs8h99gfFnOGwLLn0dl/iRjsmtXgvfZnEnc7u
nLqG7a8ku5xZGrFgMd9+r803BIbTRWLISzPjvpNVGrnfddnPdMKKoyHeqGVmcWurN0mcrz3N3+VC
2mnGcEP6zfSNTiHlWsfaS2myCadAWr+Y8ywpdONodQIVD01gP+ojMl3bYusKEhwbMaHoCbuFQua4
I0Wauba91D9h+OkopbT7U1AG5B8E4zbUqLYo0FhZWrGxAv0wtOampNyxzaOtFxGG4MHe+yK5Vq26
rIyILS67LSxiYoviZHjESfrcsELXTVduoJ5jy6yWVk/BVd+AXlFW/qVM003gNctYo6fRTwt6orqN
V3ny0vDicoFtC02QGHOY+Hje5Lxp/V6jqKqLASRRz5Ue6RTjmaKYjdpB2VPcBJ0nZ+Q+GFAgbjxP
JWNV6qfA14HtupVvYVKT2jqahy3SjihPXsJ0WOdhu7BDdEd9vACrNjHERxSquemd70d7PVavivpq
JXwquKzFWO+0hj7asMWC26+Qqj+D6jmQQPvUl+u511fwEnr8YpUVgJkYCT3zjbUZuo+tMS2r6iDP
6+Y0UVTBlJDcEr9rCfKZLMGqW2Hn9fLi3BLIq7bJOcpjhPnmTRHIL9jGdqTtvkR5AB/jUeysWUst
ouoZL4A0dIeyj5ayaNgdpYixrFbzspqaKCviN0mRU76yNayp0lOR0XNs1kKiT2bY2WXwHmrawSwh
TDkQKT0nIMpD5z+02koymm08SPeqah5dibM0DTE6u+qdhH3CVvQ7xJUrQmFea1shr4I4qFAq5n5j
E2Uhwl3VG095Z2zykpu2CMKF10Ip9fXZtljgLDW5ZJH5Fim2k2Xqklv1rKTDi1LYWYnIRS2LG2iq
lUb2YEQ2UcU6kIRLpT7r+tXw0dxK5WL0xrPnqmtbH47doG6oyFuAKZN6rMRXmFOu7pyvNVFeFWaD
MulRDPrhssrj2xwV36yWq2vg284o17RERCulMAKnG/TTQPoGDWl4+vp91r6aWeW08Kkigrn1BVU5
KrLipmledJGRXAr8glz5i5+yMSm5uckFGwXRyJcO0AjA6pK6fDiipH8kenxc9LZEY7ch5snINd3W
k2OoVss898g2L8KnjJjWbgheVcnt11lWOnqlHyXJnKyf+Ll89SbJ5YUr1PtiUO/cBH1MfDYF73yQ
mDs3je/Vwf5MwCUm7SFZ/r7nIAegLkPDK0BqgKeTL+of4FqgqJ/Owb95/LdzELiWJhqDq7mM+cuc
hB3flfaT0IO/7Q+N23REfru6a594DIFNXOwnKOGjUWv6kRAm7IfBxX+68P8CXmtMko4/0jc2r6Ru
IOz7+Mq/cnMf4dogiZokDZp2zTY5ERyzvH/IdOwcyMia6KVTdgLllTrOp69VdmW4ptpar1SCAl75
LyGP+OTO5SOuwb1Plm48Mw8DWZQzUFkLtrh2hvPwhd4OFZMNETAnsZO5ZGlE3yUHDfvpgivi2Jyy
bNM9WPpMD167Z/for7AY7bv8PtLiWeszglf5by1J4l0ialGliUgj8PpfPp/yFAv2E8X68+M/fD6B
5gjd/Z6e+J/PJ9ASGC8/Iyfgq5qSHenj55PyPAJwta+U74+aJMHuxvJjkNk3peb+wucTQefffUC/
v3T1JxGmSz6JXtR8QIWcHVzF3uS6lS3rEp1ILHBUwK/BCHr5c1wpaHCa8k7VyusgFXCm9MtOaECd
L3Ozp5GNwNb7kt2sSu7TOEXV5C37AcF9gJ7QAoxX6nlAzGKqpEu3SrkZj9sps4ovyF6tyi+Nm3/u
unxmYsdiVXRCPZ6FWAKyCNhVqOtURxyaB/u2KBxG9GMXZCuJViDPa9dqN6zNHE5hwlVUrBSGsRj5
Nom8X2Y22hmdYu+q2DBJnJzqIYUQVxIClqMvzfwhvw0LrM1D7pR6tdW66cQv1sIKMVtgmTNTd2ER
P0Ysx6zniLGJ7p4cxQNVEGjarVDd5i4+R1B+4BLSO/B0h/2mkD1aOMndoLS39fKlUblbzdXn2GHo
OKj8dZGarzlP2GQvjhVM78N4agZtGQMYpQBHBAby4uFyWpy/Md5ygGlO0cDDXDdVP3gvGiDUmMVH
C1BKntApJcNpQurTyaQrpwO+qCQXuUrsBLaCN6BZ0YD9yP6/N+p+SaHoF5tc7LTPtpWRHHSjCwiO
G4+D/GgBnEkAaBVAWj4hagrQ2jg5F3oyfYHcOnLaQ4Kd/MKdFdDiowqziqVEwioxmWAwe+Pmtxdd
ra/aTl5TQ4scZUL5unDEQEIRcDBdn91CvQqzeAsmfHAqd80BDFOAwwgAUUOu6afaRquJB+gwGKSm
jiTTWPoscgboowIKSVXESgOVlEEnQbTmtYWRHdTSHpun0K0uIWimz5VeF9Z5AOU0QTtDUE+Xl4Xx
tDmKCRCNQEbLCSKNwEpj+kUBGetDOqaERWo3BaiqD7rqTTCr2Q63uo8/KZMCPOpR+KUyy1tKHe9M
0dIYj33mXjbdzOITorXEmo3E1v/WGnfGKx5qVRekNur/0m+AGIVD/C/j9cfHfxivnLFIOglt/CrR
/PP4Z7ySychyYEGiIl38MF2RuMuUGwgLIQRalemv+wDcGzJDl50Bj96U//gr03VaMf56/H9/5l9/
/vJ0DVKPTC75v6sk1ATNZe269uv3KKD3uRbiPs3pkm08HCyekYbAaLI3bw1tqTfSuvQg03wP6USk
nasOPXUg5MSBdTYJVtTpIcDIHanNaVTGeNGFnkDRbc/zlt2VtsfeaHWnoL0WLMZvd12LR8OlNjOr
Fbgm+w4VSEfzJ0a7OvHB8f1qZRgSikr0zoXJ6tvNXFs72VTjgnJzWbVl4vFGH8S3ccNmUeb2tmup
s+7gwgLgvLlbBKeQLuhZ9pVDhkxWJ1bZhl7uoZkT6OZ24p2V2GUv8Q116So9dcRhn86F7d0MMSXT
IopveMfMGRPmRp24rmJivaSJ//IGmDC6uOK5XopulQY24d44vdcxSS+VQEDRch30WmndTQixPGHF
OqCxytmEfharEXByOwZ4VaKNr+UrdcKbFYBnKhiQlIJEuxMmPU7odKy/e6QDc2cegK4xWO8HoOxO
0OkTAm6TyHuRXSM8xrL7anB7Ujpl3qvytgUKyBSUNcH4oJb23O9A5gWy2+eGa2aYvEpROxeju+NA
m0J4G6cEdx/A3/PcXnH12Y7g8rmrQze2h3Qgp8WWOjrfHil3M7ETgdyNc1kcMlD+uqWqsACsjCYC
QNK0RWDFn1vuPAGuuG4s+DTBXRrFIh4/N/AHAZA+HaGJecggFoDZ7+QCoa8h+cU+QLejczJxxi8j
Y5czPDOugDmHV84hRvLGksAMEuiVdcG8xNG9NSvawsnIDdqZxVEoQ1WXdF5g2CdRVFoEHJkw2xQw
m+Va5zBti2abc7gGHLK1Vt6mJR4GDl+3UTBj0WjOYewa5UbnkE45rCuQecHh7bnmwkBh1U2HOoe7
aY1rCa2xy6HfcvhnLAENy4DPUjAm5SyclgSWhYClIWB56FgiDJaJlqVCl8LLFHkeGs1tzMLRM/Ir
FhCXQHKdO3ItEa1ZTQZKIlQ4vdhZ0E7P4tRfJuwyZXJfsNmI8T4sdm4hnYRZLzrt3jVG5/e+1+nM
UpR78Ny6/s/4pvlVdv/zYP/p8d8Hu45D6Y/l96MKxySpnIseHRYWXuM/Qsy/bc3EkaPdQZJoaygX
KZv4Ptf16TCgj9qmeeCX4U0Skf5mrn984j/l5mlZb06i15a2Wz7zdXZThN62Ss0jh0q/oIaXgisP
HIBBvBOY/Qafhakt9hrzPAo7B0fmE51Y6HmVZcZK6uX93MpZU3Czlp577od+kVvBuaySndk2PiEX
Mcr9xnyDVITLKxTK7PGb+G16Bw/iL9ABY8hDQpZ5q0BpV6VGY7v2NGbBptFQ02Uh4gOb9srbRhhz
FlfHhXLyzGxZeSma+z2wxSwBWqtwseaxVszEeKsVWLvtmR/6G0nqzyq5Fg0tcHZAz6XMCFU9e9b1
3k0bZS+D9Wbb4T7JyejMp+piMxLP45Dscjl6t4REBcwXta9fhD3e+Ym9LBErbnzlWVFUpwBilKK7
Wn0OCO9OgsIZSr7dVvTe8ic4g0uKD+sm/0xq2FIRFrLeC6gdOVkJhTZNP3zvrShEJs2LMPrkpSbK
yPXClRvVbwrKf6uHy+zEvBElCQnId+QUu657CEp5VQ/D0e/Do5Hicw0S/YQoe6557qws/V0daMuS
6Q0394hXUiXsKlwkfrIdJO+V+tIj+6Q0nxq77dG75DF1GD2ZZK1UbRvDerQkdVsPYmO3JmqUIDlX
qntO6+DcSbyIumxWXYE9mXTv3M0PAycdN3cPs2l/jvT+rTL7I7IhssfoARPigurxJKH8IR3Yuy1K
d+u3r5KV7QzIGLm15lbB0JJG8kWSpesSV6FMDhMSShTYpyJbKu2pgNqB/byEwn7NUCD1xJFH1Wct
oyDc5l0KS/cxHy9yA3YeE5ZGFJfWZWtfS3gLslfg6wKcQZ2luYpeJg7XcnAxGsY2URqxmu2Cpjmm
KhWwcTkPFGoAawh1M8/vfEFQryyW4J6IMZtzXvgH1TW3qp2vM6nH82eMytIl+m5mcjJqyr2eVehr
9V3FWNYI/rWkTWRKDpAw07neB2F7ArNeBaG2qAkW0/P+hRG10rQqIFZKei8JoFmlI7UY6WhTpha/
W6FyDqRFTIBwk4nPem6RZCknd1UdrHSrv2+mJLOsnMehTJG0SqmGe2u13i4EhR+MHvVxZ1453W9H
PT2UFVlxYXIzQmlO96PeflVsd1508Zr72y1fT3qHknkfxI4O3pnxJtsDucZjLX7jEwNeSEdmo9CX
KbRpwf5HJJD1nRn+8cT4m8d/OzEMkEDTVsEriF0UPyCB5iehotQBsoaM+zlrlafB4yjkpNmaW8TH
MwMCbSqnngy6Xz1jv3AXkPWf7wI/P/WfkBYy9uKsSoJ4XY5ecNJS6uPHxrix/eq27YeCYBdzbo8p
Upg0fS7xW+a2eoc9fofAgyy5Ec+jUWMmLa2VIqeXSI7uTcPTd5IBtC5E8FkatWZXFCoWFPNkqUE+
a/FOocymDFA1k7fRN5kzCqJNaysSi6+ecYMggQobc5XhxPLU7KKpiBE1p9TKcXKizUcjuMcjdgse
dO8NyV627XsCFAa6cqkDo4D2asj6I3E/neaE2DleBbYYzdFqlXPAHDGs6rlMfAjNDDPZiLG84Mhq
rHHeVjVpphiRrHGf08bLKXWstIrSoSF99EJyryOc6GTCQRLqbyFDPVPUg11pa68U14Kq1KUONOHR
Lt2b5j1VzijCSzxcRVfQZVuOQC7to0aYuO9DAHXa51wmADK0MXx1N0ltnzICD5O0O44gJK3MjBmu
jaAqOLktRLFWUXsr8ilX3nIp3itd9GoRsd9nxltGWCMjG2wpMrYRqzJWqENteA+BOS4bPWZdTual
f9NYMOjaQ68Boo3Beki4/AXRioJr2KfcwT7PLWZretjh1C3iWQj+tazv6kE+dT0xd9kX2ZhGDN7b
pnvpO/dQxvIiSuWDrpVLHeFQmAeL0K0jQv8DgpJ8D3hteKxlGDi54P2luGLGUYwFwXiV3WiRhnYO
f+XlWz3QdNyqambSvMRbEfzG6AQcusa3VSdch8xWUuT+eSSh5f55JP3l8d9GkvnJBlLGP4qhHhX4
FPP6jZzgRzaTBXriD28+0+D7GousXaVTh8I2Hj+1V3yDJ2DpWYgmkt7Ah0889K/AE2ipflpjf3rp
2jSyPsATcSwC1ZeafG02q0OSreJqRXgyQW5PvfVYOdPnouTqrpqES6GHjpxk0a3yZqH7V6M2yYdE
8UbSS3QS0VYK9k3I9ay474cQXm6H9LBXT4EbtI5vsasO+E+FBmaGYxyjW3dQuoUcnVLkLZKgkZH/
mQ+afE/R8Cok4VMHPGU3WRTWRl/Zx+nHbMoK1Vvlqb4Jn5twXj8X9K7xO2n/40qwzKz35i27qxXK
Bmg9IKPCeEyyiY2FwKfbZclZLY9XYFXR3SrSm0dmWfkAww068RzGl3zYj8pd/ZzE207Z0oshLVQL
kyb6QiranXKfbmLtbQCCRGw1S1/1vfSMe93h1Y3PiBjt0GkfTAzthElSJbyaVgDC0B7s9D1NVrl7
Q4NuZm8FPnB9xTp6GoTlyM1Zlxfy7JkAyqcqox+S3tVbJX/ttZOZzXOklvmCCIKd562VgGbaBTXg
BkZhd94/qz7p7U2y1qljrkBjjHBCiNn0qZV3RrRFhLC21fJmSgVR9/WzuY29ZUfii80FBTORk+z9
a77NuZgfwq0j1pGYp+oO+ztmKyaVr88chR5IR6hO+F7NZyOsOz1u5hpZQ7UfHYmmeLShM9QVw9Il
NAVA2AFr4Mo+cLSwAPL2xjNqJrUXT3Xo0CMa+Kyd9erI6OyTjR6/aQHRMKeehLcofaLFydMW9hMp
cea13Rn349K92PZBvCdXfQmypD54by0gfHqOtKvSbOroBotiwRaYEN+0MKxVnTzr/YWOTJK7za0o
V4l315UrlShYKipgMYBOdIqhuN54i8aE1v1SkYodLiYfs+Q7WX3GuO8O8xF5AdKREd8ybyM4AdGg
kB6UPleO3ztq9tS480E8D9w75FqbAYAIiOt1FV8I5Bb2rUe8uCue4zuvuTa2QuUflmwK89w18ehx
ts/sZqa3NJfwic3CkxYfTEob2t+YKoZ81SHFTDYytnXkmv8yjfW/TOO/PP7DNDaMqcKH4Eky+T92
+1ifyFVXSPpksNokYjMov01jY+q25HyweTrQwROO/G0aG+AN/EGmgjrbBDb+pWmsmDzzH8Din146
f9wP09iUyEMG8a3Xph9vQzelc0Qj+QnYe6FFmpMP246e6ZqO6oEO2MLCSVMQ/KhioGPNyafk447Q
z8r/esly62bT4+a2p/RNnPvxzpALvp+wxFMwAMbCpRiGuZwUZ5tLly5BmJXZ3oqYz3kjwdu4JCw7
oxHdyEpBL1r5XvJvAPBGmGY5Fm8SGEXv6lu6Qo5xO+69Qjprots19DrrxDHN+lq9I9NuZgFyRJlE
d1mzAKLbGNGdJPCEkHpJ5P6sIS0KGyTe3x7QI20unoZZPsZgCdgwY0MhOi0hPbogRTg3qnkM5OsF
pH7YORKiIdnU2XCJGq5YnvHZqNqnNvSe7VrLZ1Hp3bbC/0LTlwF47qEtJ74yD8ZT2MpoVPRlQp2N
4Q/PDVdfnUIuAy+Vp1cm3fLugE6EHm8t1Umi8c9l6i+yKv6cB+ShNNlZTfJVbPmrqLJpYqteKxgp
pf/sFXtyai9+92bHldNj0Q8EYZN+d00V71Wn/Hsf9J5McmX6oinpMdSlY63SOEZ88CkO/fu8UNae
7B6FSJYSRZZlIg61O76Uan8SgYGeqkRX3Xr3vW/sVAuq1AsPUiZOiQgWdIXFuYIv0g/LDCH03O6b
fOnFtGQO/RTVRblu1akOrlYaleIb8PVtxivt/ZFz3Tx6yD7hUy2H+PWVoibHphuvwrfxSJ1lSMgB
pZxc4ITPn4a6Q9ljk13lZ/PMNk+djGhqjK/0ei8qkmeEu+rcx74evlipsoEhmuS0h9H3W+AboiFK
pDmjhWNTsm0aSP0nN67vwFXmsIqnfCwpNCKwQSPWwTV1WJBHON112F/ShPSvkWQzrXhJ6wgdkq9u
sgz8aay1G7tAgafkHDwqb5KNTudr37iZwCtKHNDDemRzro30tWSoQ59s3AQBlNdsIte/69psrfMv
v6q79AWdxm3Uyzd6Wx5EP85C/LkbNZfvjB772AQWZCBuiXTrq7ymPKgpu0Pmk4z4kCy/It69qRFx
e/XC6KttUtC0/o4mbRb5b6WXXrspQlUZFl2FhrhJNhobfifFq8ZdtV40q61woUI7yKPYun65qkzz
HZXgOiVLjJsPZcgVVLEkGm9bx/JSqeQHPr67tJemfo3gvTWkVQu+ZYwc0GVpPPp5X//Gaz4LPgC0
ytifRLHm5LH5Rw3SzwfL3zz+28Fif9IM2i2E8idp+Oeab39CXoTCA7XGV3ryw5r/VWgEDML1gMmP
q/T7waJ9InEGMS7//x/u+19Z82UT+coPB8tPT33Kv/645jdyZzeVKQiLVoa5CobWwVrVmrFsk2GR
+dipXckZIGxInt0avb2ojIwy1mZll9TAkMnShTGMO4GKebQXBbY7dwDiw/UwSt0VtTzmcf3Vaol1
q+DLhzHfEZC+yTu1mQ+ldkmMsNjoZoCIEqVe0CnhUaNsHXW/sTKV/Nr25HK01yHRFmy+siVpTh0H
t5bSnevaX3gGaYJRc+4JtlQ5meQ4fA5oUprRD6Fz6ccrKPfeTlTh3hDJozG2qByiRWvgdSjzhzZM
Q4fIUoUVbnjsXf88jOqpCQWudF+bUMtLqFP6Gbi7pIqTY2qg1UopG3ACb3yvK6ol8oJ0fiT+wszX
XVNNtVp4/ev0IQmzp1qwpQNUpG+tnWvnvJWXNpoCVnUr5ipgW2CoSqEsup6M7KDOyOBwGZTGUfcs
DjUWcZ2rAKn9fUhIDmIakeTbWLYfsr7eZWa/k/pHc+y/RHW7THKKJ1kty7xc+bUBku1VJBm8d8zE
QmgYkvprOQwH3bWQ7+BFoHJuckLEgbeNLEoxh3wxBkTmFMFBU2oKBNNbX2YBNT0c/mNuEPfaWv08
ch9DUyFYwax9PPvwq3FtHuvYx7hqM6DSnHSvIlvYINJ2lp0bv72SFMFygOYXAXNqWxvJa2M+IH03
i/T4KevI1alt/GWgEADw5LLZgrjHnrRKFCZC2UvqS9bQHiDbGdeJWtbnjcld0/Tu0ly6FWX1GWmw
PwsowcgQsGZNtOkpKawk9RDa2HBhb79+5f/nh5Ks6ium94IbF2E1fPWPv/zf2yzhv/8zPebP3/O/
P/6Sh/znj5w/1U8//GIBll8Pl+atHK5vVRPX3wDE6Xf+//7wP/jn7ZC//d//yrOqfiKi8vXtRxCC
rzjSClQNFFRyDf4XEIPVmhnxEVf9m8d/n27gnzKqDIg1gZuABfgbiGF/YjH+ASH9c21mupGppaFv
+ktrMOZIDcgVG8J/RHG/NN2mvLCfp9uEkpCabNk2qo5J4fYBxCg5DAn+s8u11JpzkQbrRB92aJ3v
87rZVl75znZvzPuWuFQ9JpF+SBdVFO90rOoa+zSprMikLfXGgi2albaHRHnPmYnxx6QDrl234cVv
Cici8k4bwi+SjHcMpM+CwXHz21ojZq5RV0bmHhXZo2aiQhIM4C9cLdmVQwPYQfD45PrOs5xQD2HP
I3Tp2piYTqVL9lpBJ4+QCEfd2m0hv4NsoQThk2VUR5M6ujH170VrKQu3dQ9qQrltDfoCP1WRg6TY
z2MJEKO7BNi+BlxO6/atqzdZ+sUc9n56Vse9Yj6PNnFg0Y1FfHz3glu6bu4MqnID/Zomtxa2+iC4
EQMxwvgEmaJDfynko0IEn8wqXHnLHO6DThcik6nUM7ax1DoYwZdpiuWCbd9igzSUm9zFYYe9QC/R
wp8SUvaK4aiTVBrovDp82XVJr3Gc7YYEz1V00/q0mJPCNAJF2kVCPNBZLlnATSVJnMJrXyJPbBvr
xYvtnefe9Nyuzaxbm31+lGnp2DREfOy8juecTgKJ0D8KPI51lL7SyHppogIt2rChO2uRV829IQq8
kcoi5inabXTICuMZC8jaTszK6XoZf2y6p7B0hZt+buA2mA1jdUP95UYOiZeM8BcOxbZS7YdGH0GO
jeCQ+qSS5ABmXYDnv+w5IZrYfaYa8yJEas6L8taKinuiavGk+at0GJ7aOH3CNAQqkPpssYfM9O5T
N70fzZJuap1KyUrRzgH6XSuXjrEXrX0rvQ8tpbpU9B67LaDJ7zzlpiw3Bh08DmvOvwnJ1OkK/eOU
+8vjv0+5aQdDScZcmnTfTJnvUw4FmUCEYhKi94fP+xs4MC1qE93E3PnqHP+gONA+GUQOwihZwBhT
utKvTDlq//4y5ZhsoMJIHhh1KIZ/nHJy7+MREm25Hqec74JKvCZBbeBudXcjUQEieqqLyDcb6AEu
w40RynOpgpksQ2vmjRYB7t5eHe0V6QQZAJf6autxTvwxpXJm2rWLJqjXrmniU4nvRF/QpZ0JKuuS
Ra68yvVptKP5ZKH05Xe7jpFb5ktY23OPK5WAGu5veUvICFga3wsMFooH+9w8LfW+AjkG46RQyjTi
mVBuUKnOu2icFT6pqTSKNJHGqhDtG4RrWCFngDPcBr8UUr5ok3ebjKMgF8QmSyu48ypI16MuZpSf
0JOjPlQ6+HCIcbRh2hUpIX0SUGOwHMee1KYKF2PjNERj55T6qG585zbGlmLgAzTbsz5xYzErKqrV
szwtU26sQGAPW3UkiGkwk8ahJIOhg+tqFnhqt/YHvd+qdZytRWyky7AmXaW70Ec1OiIVJz82KF6h
b5lEDkf2iEYRLfp+xnSkc0FMMYwqlXtO0uGJqPMrfikkpB4mq7hrX3V1uJMRxrW2d8YVnjnJqK89
U1lTU7iLi+ZB9/xDEgPVtJFFqJrVHJTY+uwr9k0ZKjspJSqxpPGwNRv4N994aLJ4G3mDsSmL8qD4
iKcVLdag0tuFS5cUQewU3pPGl4XrKimeaxRsia6xlcLcpUoTPA1Ng6CWBC54xAq5QvE5sl59/UVW
dr54GGmKUcdqLaonId16/O0pfSp+Jc1lqALzqey+9EaCE79AHWeRuqe5yzyMti3CZIuCgBgfs1ti
8gWXUOlhk5urrbBVj7cD+eNxevU9fNEIaYaejvfHaHjBEO/WJ9Xd5qrlBIAcZUL+PgeGL9bcJ8im
6ynd8neT9kVRrkF++/+4O4/ttrF1677L7cMD2MiN22HOpKisDoZky8g576f/J1zH17aq/lPDXXfL
RZuUiL2/sNZcAXZAkH3R516/G/PHUDvHFSK3td3rXPm3CZ1NHyyAVebmMXU3jrz24q71DwypKv9G
J4rXaYKdHE+EuYLNAxfilac2EVSlBt+oBlNg7rgX2bnOH7zTB29kaiboI/HtYP43MIfu0H9+OJU/
vv6nU1l3OHxJY2db9uFUZqPPJkzVhFAneN2PkS1Hr21qOAVpyb9lq/7cWcP5MDH3sJEzEZL93sjW
5Hz/UHsCBZmwfAIGCOf81Hn/VHsOrWFXmR5WG80ZRzLNfNofPPha9RiBNrT6Eh5kg7FODz2iV4R9
9cCqt51/ye2OR1E3SE4v05vKdB74k2qGUnanF+nXEA52njiEBxPerOlRvkzNO1V5KDQc2nAI/BLf
P1Kre6dGueobcTznWNp62PfjMrmOBqeZgkxHC+7TPpC3MjfIcZ1OVoSzmICq18yPFVA07j7plUNt
BKdUuo91Hl6r8DWriVKss34WlckZdyfODOvdc5p7hl8LgGkv6jDuFdOCjhTB7rGgiHgKj1TmdebC
CzpsGpI3AL4LXoQZvzbuYxaTXa19bUtga6zHwntXXqfxLtTRRWw/eAyu4RLMZP6oVkTffamcW8dg
r3MR1m1pZ+QiBLPI2/ninPLA1zz4YUf8IQcBzAbNv40YfI6f++RFDl9wesLsh72RXUNnSnm78zhY
ButqcMyYHDcKx85Q0ZpzDEUAPjRJ+ICirHqOqZrjqhG4Aev+mcT4MTomtUfe9cQa+aopd3XyanDq
6U7L6PxRiL1bfFard9N5rIwiQnLFcUniHMsz1Kmv1rfDlFO15XRtOGUDTluPU1cHDJtW9dbkNBbk
n0yZ8ThoOanNulLnketZxMrjgi0I8CAvkXRe9XWo8ZDmLbblnIFoZCxG6KluYC2JfN0ViI0UiExh
ob+lqDcG4R9qOz7SYmcwCgGxjGggOsQHpvJUu/4Zh9Gi4SukiixZliUWYBvNk+a5B+RyC7uQgBAN
sHdnf2CWrgbKc964AP8CNFh69QRzEQWt1OQuHR3WulI5RwyAekMnxdtHASHkgVRz6NnerB00pr+x
K1aGggC7NZmEpJ221ivvriKrWwugrGj0GASvZEq5CbGDaon7GXASPrW2fOwVxsCB76zqoL6P+nqm
5YYzM8xH0q9X+tRi5M7C9vopNLg7FSp5nUFy605eZGGX3saLaVHItIjWkCHXpSPrtd3pMdnvMZzW
komCVh5FOp4Ar2zUPHjPU3WZJPEr39sOj08LDKWWUu5sdRzCY2Qkh6jJ2aL4ydEX/HbqEELq4Mmt
S4MzM8rc3PzRZTpaBxMaHgkCnN7/fYcHdftvdk9ED7++/seFwJSVg1blb3Vhdf+kqCBrm9sAVhM6
B4rEaU7xo0w3HU0nUQmrqMPfzAVU5/TJ//s/uvFJoKMwVO3/+E7fZzSXv3ycf02E/jlVnZvn7xfC
z29dowH5+UIwYXpVSmkWm9FV4GOP275N12WAhsBd191hrCkBeZrKBgg+xqmAPT5N3tKty1WBM7nK
rkmanTrH2zbOxujvdMi6dkOP3LW7JnOOYwq70kn3Q2Mepd7PdRWngxcSCfdYh+VSsrLgrE7Le3v0
tklm3HdNA9HYUS4tQGH0wg3YE1sqs17CusHS7+QEzbj+m5PAOB0LCwFAsigVsdWxNKMfWScFNJqo
Ieknvo1tuHe4SUa5ga92sUOkyLG7UIANWCQREP2xwrKxVLxy5/hTkN1dwGK7sLSt2cl9p/XzmtW7
kPcV+Sk8xut2iDedZN3v+xcC+taNFq2yxAPVyhKprKiatShrFzxiCAm0pzBju67kPVa8gtCIKdHT
S83XTnU2VQGwFZS4Nk1ZgWGVM+L7iMKRGSa8SL8tE2xpRrJgD7YWbL1UPzskPYBmL+TQaM9xDnQ6
0bZVLc6qBuqmTu7HCl0EXSMZu7UxLgtrrC8mYAfoUKrPsMbRd4KZMj4Yq57rhK0sWlO5jD4IJ2fF
yXSxCrCdU7FuyFWvGAOzUmtHk/MCUAzJLoGGw6SL89HZ2NUhsNi9YUeUDynqModPWZgkMorI/1KO
+Qrc6yob6XcGF9CFvw9dQEMgtZMkvSn0hCBjsVECdYC0BTFH+ilpVi0hv6Zk7BRN4eO1Yt8ktQ11
BzOQx8QFuTP6ZjXpUGzYm6YnvHakUvAKbbwNtDuPCmKYSgkni65tnV0NagwUdzFp65QdhEr79woE
opyKRFPjpVQeRH0XuC7scA5Ww3f4NFQygoqmpbJxpxKnpNYZqXkI8yRLaiqDGuoh/uhQUx+JqVDq
p5LJnIqnDpEtZcSmNU2i+ljtzJ3IDjd1ScCWnwu5bTh3e1tjRwhXGkRDxd3ka199ffI3qp7brgo/
v2GumRBv7jSDuqSfl/afPUPhhGKGghEfmey/CCwQwHJ6f6zWP7z+++HsfILM5yACwAmCeO3XwxlF
5nQ248IwfhVYGJ9MHF0U0KzJ/hPN8ONw1jX0tyThEcMwhdH8zgwFGsY/Hs7/99EnVsDPh7PtkdEo
HcGe3sxnioMmAAF4io05LA9uYy9CA3eBmR+H6AHBxcyOmAd7Ozk4m3jK+MJEFQdolmBXKuKecnpm
dMDEsEyXympsr4kRzRxtGzX+xoGIpOj5oo9I9+RBIh/Stfhugn9WxTqb8m1qYk5MiwUO3jWxMRE/
CbVgymxvMnS6cnTnXXZX5ieyTFnfiq3D0We5j14YL5MKLb9yrTVW5NlnyfzW9ZHxa69SRjD0KMSb
ERkWmafhs6MNs4y1jiA8rkgpGyt8wF2xKEZoVBHq2oEbyLknACBqnGUY1UiJyTfOE8IQJH4IOXer
GyV9Unyd1eHRY7JhCGOWwCsYCJDKuLjyUs4Lh0ztZ8a+zXiXuaeccysLPWzcL4UI1q7Oygl0VwBX
vjFwjyhE9yjvnO8LbBiL0Xx3kNKVlMgjpZ35PuYHDYmA7MF5aPo57xGdFSeLADvXZKAk5Kki6bxK
4J8W2lFoDQEtRNGYX6qeFLrumurh3OlTBs4Ow5hhl7gwscC4QXWdYCHEzrbzkLWYAFs7EPGZGvcI
hzhbVokPBccQGzUgGSLZo5BdKWgNXAZWkxM8HYqFASo2J5MvqwbShvDU4GaLHWcusgryNLFpNYwb
t1rW6BsckLDIEyOdBPamJoHPmrmqTz79I8LjoBC33rjLmD+HnUnm6qli798TKmiK+9p2ARP6xIOQ
DYu/A0zEnG54BWIuUI2Z2tRLj2PPoBgFUMNcaC4sd4tkY+6AAmJGeDDxI6tas7Za5VRZA6K1RJ7I
VghxagIc5fbN7J7M+4jFrzn1mWaW3Ga+d0SzU+2cJEYArU61isTE3Rtvmi9OTg3/1VCdYOG44sAt
tovNS+84pP6UWotwVF1pivUUqTk49GsakglUq8dWc/wNzOIjvnHCyttD52KA9ArLeU3GkcaUr2HG
gqNQr21ATkd5pke5SLoMxNtcrW2Kqb3VpL6LUx6uxhoZYU6XsdJ441JOF3RpJ2xxuLPj1rsrucP5
kpB5GoEtqs9Y1/cxd31cJYc0Z2Ra9GtFTxYNyXVc+dlYXgHr+nN1qhiymr12Z1YvOtUE6ZY7mdmb
VBWvGdVGOpUdDbE+yLMjkhR9m/fFDI7yhJ6xXVRTyRKDXa8SHD/FEK4gvq89qhvZ60soyRs9q8io
kBsvva+ohdjNzw1qo5waqQYSGPsvYH+mULgd8NelTUU1ZsXco8ISVFpg6dF9qitE8vOMPvA9miqy
ntJMUKLFlGoOJZugdCso4ehtSYoFfTTVdknpvca6Ck4zXPSGRQgjVaA/1YPNVBm6aSAug8bIweL7
myWvWX4Iq/SS83D90Z0Myo5J3YE5xMbI/e2j/rVAnna4/7kZT68pu1nMh/rfL8uPr//pskTDjSeR
sdY3VeGPdYNqT6lDkzvmF9u68UmHN8tK1VEF5sbJTP7joqTVglsCZu7bwOv3xlriHy7KX972NPb6
aaxVNa2Soz+ki8FOswChFa1R9ZXs2BrxFAzovvNcHLvQXdS6svQJeJkzQnIY+xSYB9EnomioRkSy
KlstMN+4KlqdxZ12VQaAiOwStBDRYNjsVMUHLRvU5nxww/c4nrwnuXOwqKotlMMEoJSIEcKtl0vO
55jm3Y3UgfEOtkQXzENJArYVwMHpF4FRvrSwP9FTpLd9mOHwGHPwDDjVj1WG1grdMnXk2oaE3pPy
yfkfdXvXAlLVsm+UUDEZ4zrAXyXXRBBiaMlvEuMs7W7XcpHUyJiZ9c1FdAVFganti86lo/N8RIM8
Kl100G3MO3j2iHecmVxWQjkOlcLpHxwr6y4sSUIr32uuOJtT1DYJvfkac/2VXION8t6EaNQk8mIu
STFdljEnGpdnoz+jTVkXnIG1cuvmG9s9D+1z0Z8D0kyrrFgJ0Iv0vrOeaBqFC1pwT3Nde+nT4N+U
UySnxFZJFq3kagc0iwrFWUbjc9HdR1z/ad+zqVWXEFwXqPK4HsyZB6Ik54fsFNPc5Jn3TmSCM2fU
gkAkXCXa64Q8C4ocieNbzApaU65Dmq1cypOyf2QmSJSwuh0pXkLv2GYM9V1YdOYSHclGo9AxKHiG
ZE2OxSyLLYZ0zVzV4kVSWwuHSonZ2Lwu7gbqJ0mnWsA0qyOx0dqDE7xY4TXQngTNmWOtI9jENQEz
HUHeEeVZgdE+olzTY3sDsMOhiPMtg3DsB3XKwaXEC6x2GZgn4HFkeLSzKLS4u3N+3gk67AclPFdT
AivDzPk4ddl025KuO2itY+fVO4tuPHLYN/d3g7qB7rcN6oSQkavm4MfNC+7icmmnXw0JBZ82v8Fv
OsTQFIorOSKbJrmVSbIKGQ2MubdXpGNXM3dIG4DGoWrkyz/7sCVRmFw4Zjz/rtAz9L+PjawPr/9x
2OK++c4Bs39RsKhkbbOlNc3JMvjr0Ajzn6Bf0eFyTgfur8ctuXTIYgjmYfD/W32J9g94b90yXIFs
B0/Q1Aj9etxSjntGEFs82WhIl1aVHvKw32Xki1S+5i/xqQ6vg6nkM8uFt6Gnuw6OpTS2YLvf7BEg
jeXRb0Bo3THLXSuZMkGcTg4K0KXjaxNlJGTmHkVns32sNPFSNekut8M1tF6XKXS4MeJ6myVtwEPD
jL1t6rvcY59sR6tCqYyFZjdk1oEE2daYhLDozs3KLkGZtCcjbnZj3b+YWXRDuL05i3SmCRATtEVd
Jge2IwxZmbLOqo74mSxim1ogdAHhNMyGqF61SpXO07G62kO+ViFqLLrp5B61+DYlFoY5b/Oic7hL
eCQNh73L055yLhWyH7CYcx94aqtxsoRbc7orRieeTajukkukbjRjPnKt+CH3izbdNJRvTLvak+bH
xBwXGKm1a8jVpElG3fXAwjFVqcZtAvO4xgKus2q61xTBDVdx1bVceRlXXzzppMey7Z+b6V5sEDBm
y7bq3sw6+6JK803qwQZ/YL7qBM7prhgcQIvuF71t6DxD7Y9m4qq4JpCrMYoFjmfwMP4XHS4t8Idt
IZrYj6//8ZSz2uNR/Ws0/As1wmHMy3M+QSG+/ffvk+Fv7g4MdUg7bENlgfnjIcfd4TJlnkRl0x9Q
bv3OZHhy7f2yKvzwvqdS8ueaKu3RSLaR1hJ9F6H3MhZ17B1Ki7wTtX8j8J2+drThaivtrZJxv9Co
IKf1xVc23IzlJndb3Wz8QJuPSMudpFlrfU+eEU2gFrTk8aWoP7s7JwdR2QMVIOgoYZPvAoGFL0h3
1NX4/FKFYIDwyfeKr9JXyTKfDFNJDk43PoQUSUVIiIx0SuYZ6Rnr3rtu4bC10YJEQ3+nZfUmsUpc
r8rJgMdQRd2DRYkSAR+3+2xbsZ5naici6igvuentemuX1wzX+5i5WyuvZ61prQc73ZNDuHYFEjLn
qGZf8yych1zUluuw7IK24tnrFtR1P76DF1qW+bBsHaRZ6PZWdhjuwdSpOaT9EZfwoKzHKn5Nk+HZ
74yFWpENBpOcyMgsZOBg3+hxshMZ26yuv6g406IJz6ZpiFuYRpJPyNQ9hkJe5UvHJTs36zaVFZx7
z5wzh7x6XrwhJ2WVZymMWoLax2FFLNMcdfHcbhmhtuUSZ+NKaZu5jcXXasdj3zJvrtpbPyZNuFbV
DQrbjVom+55RQSvrQ4f2oSnDtTSaF78uTgm+5yRixZUn7oZp9VljyBzkyWLMx2sWvsl0vBRpMfOC
MDh6SXbJYYvorLSkep/iEdpw9cHL0fgbpgOmI9W4A5rauvdh3kNB6qKtn1k39MLa3oTi3ZI1aqfO
PCdhTBbMJxLS96x6D8FjafXFnjHz0Q0i6BT86rwBJe5AooNglCRckPq2s2xEsbAomeGwzdueZWaU
x29qfkSErC4JXn9U3NFdRdJ1AV3ZC0hysPlL/2B03q7rJSV/c1+GwdKrvBvVGi5Oxsw6LCoT7ZBz
Fv5nb6g3qaJRsUONo/MGlbQMR2PuZtTVWdjPo1Lhw3pbCflkMPWVqmMBDBp/G2jqky1bophpXUiO
Nrt+aeuAmEZ3k2doQ1wro2MQ+jXtcYSQPF1OLPNkI1AK5nZGOLJve/wBXyarWxbYCtNpL6sFx27w
iPk1T4HlXUVvLWN+j52rrkwkSEl2F1UsZIYv02xf2sleaFwjeY/hiBRgq1kJeM2KBY8iboqkW4UT
balDRx1QkvLVnaU4ikqmJ97U3f+5ZSAHJdwfh4BgpMWm+e+ICKRyPw+o/+H13y+IyXRNJWcBfvvP
hvB7040BED0vCudvoLpf6kDrk+YCl8WkgTYQ+yArve9tt/WJm8ES4CyMv1zcv3VFaB81fh/e+STi
/vmKQO0+VA0BtZsgVh9MFzcA6X+hmyxkz6pdH+ZSROAQiBMH0ZbEV8vINjFktrrvT5Z16nITCFfa
kUwRjLduBATHUFqQl+BUXLFTsUt5cHAyidYp3pju06BZb0465Xlw7rXas2MEN26mPtiKd1OPCnFV
5jJky822aVeyhQlCe2flA+PhTl/GYMJ9n/UMlFmTjFIiB5aKne3GFLytFTZvVYrgllpRF9lB96PH
qjEZazeQ4A1WQxUxGs0aChkbyDfPemvRIxtBhZmPgI162KIFWpieT6Pm7gv5edQJ2PbJDg8FTARf
sOyXL42qfYlS4xiWKgQMkX0ZHO3dsqtLQLB4YIpbLQwmFnOzjhBpj5vMkHLZTqHDsOk5+XwOetgt
jHFTeEBNegnBQi7yPnvzvkkCTIFwJwWekbMYU02lmGlELyqVQjix696O5IbpFVdAmWw8cC+FDkga
PXPYl3udPPfSao+Zi4an2ddMOvG5sHZwo2iFjWYWs97r8s8NysfAjt9RWh5zsjPM0VqQp7jE6YVq
0NpYRYvlWFmHNYipcZEEyEJquTbSgWFrRnP5ppsAgsqmZTrcr6vOOznZy5ClnJJ5vdbjcN8lPSLn
at3V6Nngku/ikozmgHe3ciSeyMAeCAYBOAcnb9ZX8XrEtdKXnrdCsLjLCZsWgT5Hzn0vSvWuDo09
Vz26jtxZS9e/0RsbUd+AoRHhY1c/FJNRiOoPPkbu3zbxsCvddCvT5l3P9G2ckP1BYmMe3EZu9CrJ
iBx0iuOMNqNVu0WRxpexoPKxLPztBtIVdizb2G1WZm4NM66RjU6WGF3kU9Y761alHaj8vcf10kRf
HBzwTSH536xz4w5rj/HBmEUb6QbLseZrILGuKumzRzZeE/MVTKwvf/RBiy1t0q4Rooiq+F8qccfg
5Ptw0H58/Y+DdgJo6z/7qb+ftJzBkwWb7v0/hpIfMo2pGEcJyBrDmprqnwec1qfJSiJgYiDhmM7u
3zlp6eD/Xoz//NY/Uo9zNVMSS8ERR646k/BgwekmBuTAK2wcbA8MQq29VdCsR2Vfcpz1CwyFCxOS
SvhApEq2v3spH9JXNd8V4doFwb0zWHWMt0KbmR7jNoQYPq4AbKAbelJ1M0KsHVbxMSo3/bg00ktb
rWBwOnJd1iu1P+vVLU6NqrN48F59gcHW2MqD5ty1/TILs22XbzGHhe1BuzMPnbEBFOZ0y64jP3tZ
kt3UwmTEnUcLOvfzNYvDoTuNJiuUs++zIMF9tfTpxCGMax04LBCb+qxrHn3zNmhnlSCsgXwInF7q
lz7YRK3F5mzNP2MkpygNDiCyDCS2r4RiEA84wzMysjkhxhUDy6nI8aEz+hImo0Q33NjNQwnOtMXD
5isaYvQduesIbK1V2eYLcJD73B8P6iAuSfLeZayd7JNSinmX7pt0HTxaivXFIs5HeWDFJwp9LwKV
E58NEWYQkpeQN+phUC2MJ+2rcmOvCfU7ROW8f/JphHYIlufQ1WdoVBbmHHFYmc5hJLtf42LWnOpL
fWnP3Qu1OzQ42KKE+c6SJVlk++5EfS1fGZCa5by+q7fKWqzESl0FV0nIEX7Jh+QEPcMlMhKEknc/
WLOoP3sMH7xOWTX+50xZ5UREKn03y4zophMz82kk38Gy9pXCofvQIO6GzNO7TEi9raPjMHls3vEW
78XG2nveTWivWUb2Z2eFSPDJ/upp1ayyMKgvIQCsypVNzkd+LBi/uMuAmWvxEoY0Yd1CwYZs35By
DC+aEoBpY2+DZFv2d8wtUBBlw7pIz61ceMacf5aZKybhEWUGuR5Ws7PDbc3nDjZa9VLXJy4UOjMY
Q9AywuBCeJKRL/j/4e+9xQj74kNlX1OBCzS+rR8gmHjJtjK25mF0GAwtmcCkYhOG8/Ehv3bn9CZi
OPsYPTYk1t+kYO8NeOIwbt97Jtf5OmTRbczRdleX9GG4dMcoPdXeGsNTFIP3VmcmHD/aQoeeK2nf
S49GIi43rGlxCFo5jRTS+ubJKN4nCSBr+1wHkoIID9wMxCbHXlkpgsJq7XruImEbxlojs9gW7PJq
PdC4hu5lVLNFX12N+qTT3/D/Oy2mIn/TksKhg2EJ4EypMF/RoGJTZ3vqVNa1Yv2uYAYVbN0ahDHJ
+GTZdwgda/RC3ka17kw2be2DoTwVqHO0vW+snXYljQvBIYLI0hQKjH9lU0x6UxStUzI28uXQ3rSR
fg3pdA1zb7NPZXx8SQ7W1QtW2dF+Bkw+VEt3gw2SnzQiXZZ3IMFGc++qKXuVaUq4J27KKBEGE4CW
RXBL1k73pcnvu/AiixfDetYujcH68ougBQ6guirhxTKOmXf9s29Dcpqw8XC7oAj876JFbrAP02eK
d5qVX17/4zbEswSzn4UeNCgc6D+8Rc4nmh3YciwC/5It/nobGkytUTJy801S9Z/6DubS2NjR2vzV
yvzWbWhN67yfQyo+vPXJ+f5z39HpJYFxzF82gta/EIcB6G1byKOuZKtuavo1YOtVNVfT6JZ7+9nv
9ZWF2sHN0o1S1Ixgl5KTxZoSfnoTFhF2o7K/dpDtZPFktA+m3uzLKaECvXkRWkDfkqVQigdAlSdd
OmcACssyHrAjA1WvE/ZQeTY8AZFQ6ZWpAQOFIXbQPrcpM2zb2ocF4Hm1m6KWHFDTjAbSFN5vm7Cv
7u1DYRAOg+/YEaQSN5cp8o8HFsTJsOxjCyam2LjQgdI83tlEjfOSLd69Q9oGu8F2Nu1wlgCtklFs
s8iqGBaxy0PNc/AzRZ+rjrok8FHe2JrY2GzeQmnuc8N8SRzQPT5ZlBA3mMTNghRDpXLq4rOvh1tW
U/NR01/NyF0PfKSBFsoNy3k1hsdJUWQWEZDV7lgozwPi4aBEgYdofBmFLWxMv38lfHFl+wI9c7qr
o3TZ6ACSB2Tz6GlciTFnqB6yzNyk5ftYm6veqxAXUN2H64SfmGKWC3u4Q5bvzXq959L0+nHW+DqK
ulGcys5fjWXU8S8Nz2U+otZWirWvBacucKM1Q+6vus/vDEAAXvJgLthTkkJ+9IZkOypoZIx+J3N/
U9nOavJwyXqRqvotK8Oz5npcSv5JTc1HKfWljGFTlwNah7FOGeRr2lfdyPdM8L1ZUbg3amYyai9V
1h4C9pd2rrJ2B4X86CrsyJxkYGIZ9LdmpTszs56AqMPVhRZNpDQKJ6U1Fh7pulxw0FfQfQQSL4O4
NK2+7xsHXka2agr7KvEDA8t6V3R9UdBl92yse0RLhTAXfbiXxVYKZZ4DLMw6Y9nWnyOv33TjY9zR
HNnCPsCwfSYMzF84oeFjYrJe6r55qNv2LshZIXcagybSwA5NPEF1Gc8tGs+O9omuH0vNaRaGlT5G
o7vWfO8wDPBfOqQ7Q9QASJHP4RRGJhPlPXFYcJTRY+eSlCB1qIEOZWBar3uylTLY0ykXWhGV93H6
qukjHyHY65m7dvQK9re/RHiVkD0K/TTGpkvYfFwpB7XeYqqZNZgUWs+/9dBHpnyNu0fyB1fg02ca
Fr0JzShIZ3APHivZygkXjHDnLsiCGHB73faUrYRbVuzzpeldcyoen8mA3o1rUY2PbVe9SMrpPhUz
N6BycAfQMWPRxePSk1gNqvHcA64RAGx6QDZ1k+6zVt+lGk9dp8pzofdn0/dePBA4ckLhqN4pB40T
g8jxQOXUOj+zEHgO44VTNZSfLbzHjCW79hD53mfTa65koyGNISukoSru3yuh3SgFAuGnClRPBrIn
lh7io2AtGLzJiRYzWA/WaECdDJYsZAnN0S+OD06dQQnR4y6jEB9B8QwzXjMBg4LxLQEg5AgCLAEK
5YCFrAkwZLo+9ka4GVGqPOmxv9NSa+sm6RkkZUbdVb/mo/4UgSyqQRcx1N4Kn0cht63VoKmLEsjR
BIxOO1IjjCIfZ07KJioDiaTooJFAJPUTKglkUjOxkwIgSnXQE7zOkn647yJzO4BaqjV/G9f6Ki+o
B40JyMRjPDchNPllcJNCbGogNzHn3nmQnEqITu2EdionyFOf5V8ZkRw7Ed72zbyDBaWVHqZt4FCK
BgbUMZcOVkQVepQcx0Uq0K8XNm0DqWd5oi08Tob9MPpMEnzCPjz/IElNoWbTgjUsjmNqypkKGmeh
tOVsNHmCLLecKWPuA74hutvnQKqhjhhFi1GlBcJeBVtNc96415DtfaGrnwUMADLlszKU3EbG88By
sYXaGeFN6cOjlz/4xPLKoqNmtF5DLwLBeUycr+Z409b9fZ30a8mAnu+z/ph71oHT96wm5HqNVnny
s2Q3WOJkcMp2CW5OFTEYAKTMSlgLqLMGWVqD6K8fIuCJys7lyEmUi+nt3fYwdvIqvXY16csGJkmy
lnhV8psGcP3ccOTjH11lTaA0y7AnBwcTgm8f9f8nqKLK+vv27+Prf1RZDGgRCePE+4b/pV76MXMw
gOzAh0ChNW3/f97+TdxPw2QC8hdL/sdoF6Mg1j5mBypwULTMv7H9+xYQ9aHEmhhx+vR3YmikCvy1
xCrRzJau2lab1IOUWIJs5JIzH9V8yrJ+CLsYoSC6Js2Vy7rLjZkbdwg6YfCyUhsEKfYjfYQ+HxgH
qnqLwIpYIW3g6alO7Os/x45PH1jMB/gurprs3OhLjP7Vqlx28Sre22gzkP5hp9WlNhOi6TDRVU22
bzvkxiQ5Nnq6ikv/JEbNndsCX0cVE7JhlduI3AWSZHdQ0nb8a2tLR7TDblH1x6te2DfST+Qq1Gsi
AMVzAaO7G4tzHsm53eP5JlVxMepcAUb4lEXpjSMCwGBpyZiu5PKtdITBljdacunnPn+M5mFdhM7N
ELTXAf3xKKqlUdEEilh/94B6GzxWKJtXopjCG62L3w9Hw71J8veUc1pt1ce2NO5LMGdZVUKUKxE9
BaDQ2z6BdlNYa+pZiPpkdsNUJ7kHoZYtz8KDUk42541nQuUoarKfi4hOLqnzA4RTCx+DiFoVOW8L
cse17mPVWRVZtilUl/lCBd1LMdhMArzMR3ppx2KAE261ODz/yY86TxY+W552kxDKfwFu0QT9bY/z
t9d/f9RZyaj4AsA1wJtGJYkS8vujbiGS/FVX+f1hNz9hSAMoyctwKCD2+dFPmZ8MGyQNZgeTbozJ
4O887MiA/tZP/frOPzzsVlQntp/3zJ1FNSwtZREp6mNTR6wDVYrSstshUF9pAi0LAG8fO/7ozmRi
v3XsUqqE0XkI8mgWgbs/6Impv0AMPGTGa6KQyyAxHnJ20EGlmruVTfpAh7QVIbjUdiPJJW1BlRHj
0N94JezFlsKt6ol4NlkMWCvTqBdC8WhM2kVMrolArzwqYhGk6rNXyC8Kj/RkchcjW1X5ZPK0s1Yw
w+alrz/njbITCasFGEx7CV0Hi9Uq8E9RgRHHI1O2bQlAQ/JGfI7pyY1q9AvUrzEyRrAwnr0QzX0T
fE0JPqrI2fTxhqEMbBtU7jDw0qBa+iMQAwSLif/VAKobF/0h0827XlvhfF45/GSSKnh0tOimj8cc
BfywUQmaAGrtwlLts2NTau4yrQVynSa9mbLtLlaXECwmvgZtS9hFs/bzsFj0inYHMWobenW3bur8
rQ8hZdXywdaPUN52kVUv3SBcBKXzlpHQmPuXergt64B3ILKFL7sbnUEW8hFGnQ4fzp1pQ3ItqDu8
6Ny5xYvLvDWrdapjsUuoFmypgeDNwFVESyM5B8UlkjjJkmFrR08x2lJCo5419N6eZxy99Kg7/Lys
16Y2bjUj/0JQ1MmteuJZtWUNZmjwIH5NlIsow3wNb5x0VhcaKK7orgDXVeWL1HIwVLszG/ghg8JJ
ATYTrHSsJF2wn1oCBVsQYDZPe+c2aPQn36+ejDohqZ1dzFCeQ6vYFKJ+qoQFKATOMYJL0P4U/ohz
x4bgkmgdUnNmUCVGo112Db+ECXhcN/NSda9Z4+8b98VSWzb2/Sm0HsM6ISK12viue1PFzpYYhrsQ
I0xVBhgi7O3YPNiUoDFf3uD/cXdevZEjaRb9RWzQB/mayfROSnm9ECWpRAa9d79+D2u2ttyiB/3a
wAADTE1WpZTMiM/ce26nHKksF5L8OzNpTw2q3da+0ewP1e32rvUYKx+2aa9q93EEhhTVBaacCofM
sdQhcuQbXxm9muBnkz6uT7+AqT9hQfG6TtkkmuLN4taIQHSL/BASUCbCkxDb3STyUjb1zk72jkEJ
TYtk4iGLq4yWivA4LNaG3rxnyXSPeby6T1sNwz9gNWS4V6I+/bs2kliELAch6sDvIu5H02NuGS7y
nkgh8FKrUD6Z1MUyBGVMsBJL56uGZsRft1IlsGojcxCa29q6U6I9ugK72ioNdbqId7VPtgzzmcjG
1YcupUcPuAj8r04AXFWp7g2TZUbVzE0XgGhrU0X9weQxXQr8Kfsw1+l1BttkHqw7ADg5Dc+i6HNv
Eu7bUOQYJ9VRjNvOrPXVv/neUu1vqXHcFIRVzEyHvxOoOX/y4P94/fd7S/wFSI2UE6rQWUnw8yBQ
/CVmvo9KDfvdBff94vq2FuNiIuhuBm2w+/ppEIgzbl6kkV34rer9JxcXBfgfF9fPb5039GuVaguj
RlujV1s9oVGFeOhpZX0tW7NaCmmdNTvdpBaGJNWutwoMSXLBewZR7WPR95AftOrc4Q7djrXKBmZs
BiZy/Y6fzAunFJFAgeGUeX712RkBzz3yhFF/j9jQ1OTUHd0iyC5kTiTbtOXIEO74MfpmtCw4/SUK
hcIKjoROmKp/LYXPvqLNzmlwlT5hcXlMp4aclCkBnhrD2jVlvEdMccpV/sEsv4vToNoZkvgut7wP
GNdRHypP5F4/jcGERdasL3aMeDuONBLjy8myFykWZzYqsI1G90ZwkjvssdoUGnpXwo/QMs9hZdgH
rdcmjMboYyMjXxVYUKvyIyucakEszb4S2riMwnZXRAom3/w4aGR4FOI1gVMbqOWqY5EE6WERCPRq
mSoOiSk+SIw55yqOtTgAUFyZGytv2bsrzdJwJlDIaXDQ+f2J4ENho8LIL40AE0NVUxTPssn/lu+6
+QXThedzrLZmdqlK9o+iPkQj6ah6aVAnaGN4QHL+aBpb323um7mFNYqvYIkWvT+Eax+G/jjKz0AJ
dwX6443Zq9fS+Rr65Zc+uspQec/a4Lnv401WMWMVabAb9OjBGUnZCMr+YJFfbtfhk9Jx9gLXKVBj
aLpgyOEvlRjjlyjOhebQ+9tEyxcIo2amsjKQkSGXeXcwFWammbYoBzIIW+K/RwG7kmsL7T8DKcXt
bqp5g1E5b5b2ZvvBMnElqUI4HFvuqwEydmcpJzVkFtiP9S2uzHCJ9u5Bn7GgTfPspupjJdItHtDI
C0dC8AyGqWF4kQSh24yMe6s/Mc5ZVErytUjFh1/0W19FdJDX8mpbPJyuu49Meat2NQBhbY935zD5
wXZM+qfaVOolOeOw6uVwQav2VCvKXpbkgnR5/C/mQ4ANYKths75AhoW597+tWmZlwq/Cgz9e//2E
tVF4qbbAUfW/oco/OgPxlw7/dx4+qML8T9Pw44RlwYIATGNEgOTM5Mj/MQfgbQrECjPCbdaF/YMx
AJjBPw7YX97575uWMgFwWoH/21rIHbmQ8WTaRCDqSx7126QjH8F0bjNDe8o7jFOKhsUyQM7SD+wi
hxHTIFT00X+uSn0zxvVzmI0ntKU7u8ByHMcvWE/IcnPeKzM65J1YZYwKES89ODheYGSWt71FpK+j
MGloKnTBYVwQrwamdtkLxs8sXB4UK9PQrLY21h97Jwi2AkXLIJ/oT+3aKvotNPc79GUDgbkdE745
GqRqrUWns91MzY0SOB+j5vDXFhWYm97+kun9qR4j6AqmF/hyU1SszEkagVh2rIGIYSHAnWtO5n3g
0khr5TbCQ+W47WffGesGpBB+xvsxHTfubFDtJGy6OJDcO/bTbO5a2ApiK5Wz1g82rZFXr7ZDhEKW
y23QkuWm5v2HTxUZ+o5nmPFb62dn/qGuBnjfhWc4Rs9TYm3zwLzJ3fpNUZp17XyKBnhR2PXkiY6U
csm1Q3Rc1MZLmcCW0HNapDq8CHq5LJztPCjhuji7C6OsR3bgMPhTEWLEqHDDMXqbBgj0ocnyPrD2
cRt6rl5ckVbvIqVdmX3xCpoPznh0wM6xr0zkpyjk1vpEpl35PtLmUPtNJAtje6oHFccQiDp2xDGo
5rI71DFuKaVR9w6jTJnq1I/OV6nm00bilhpNPHFZ1O/Qu6y6dsJe3HYbGcSbOJsHFfF7yrHIBNWm
JhWrNDYuCbhK4GzMc5voqMtyY408hR39qszGr4Zff4ytML1YtcaLOib1Ohlbj7LxI9PEF0uEF4M0
JoXYKc0enrQmppo12b8PDLtiAl1b8W7gsXeV5I7q/AAN0OM3vJKKOnpVESwj2/2MOgvZR1cfS+CE
oopPmozXdWOvjSa4BrbyRUtanXoad0Wsi9fIqK+tke7KRlv1LkprRbzEhXNI0vjksqwaiE0qbf3e
rdwrg6873Rj26gxMNtRVGFVenyuUOMHezQIUjO2tOz7/uyvgmcmALYIxrW39twp49nD8ej6jKPv1
9d/PZw5hlwA4GxvrN1cFo5Pvkxvxl0VEmoo4jHOTbTln54/zGeIn1B+OdvXbNPbn85m6l9oXf6Nq
mzPa558c0HPQx29z2l/euv1bBVwXRV9h7662nUiZlIiiWKBCT6h48XwDsz52zXRlDrO2FXXpJoSz
KTMzlzSbvFX5BtdeBzJqmbI5HfVum7jkIBHBfmDd6266npDiZkg8EhYAU41RxVpA1QlKdOqNg60c
OGN/AxzrzFztbHdmsxgNuR/5vRzddFDWURmwgQiJg0ZHO4cqh3VwgPrPclx6E0G+mXhh/9BQoPgs
kYYS/XzUraw4WUWN3GuDdorCaMWCA/EHSQOa7ymTuCaJv+xa16vcUtlU7NQXfjvW5wrRsFmm8K/S
DreWEA9mEEP4JNvBZd4sOucJ55rXhCXwCbuPOE4RrFXiDmyBLXBgZPoSdnII/EKlc7DpIIq5lQjz
8hrPvcXcZOBd30ZzSdRQG7FnAnAxXJK5aGrm8mmijspUZUO+1qGu1b1GnaUYwa1bApyQ1F/UYcpc
kClUZm5rfnRZ9LWkYhuo3MQ38ZS+DlnDA4daSiq8bC71amq+gcDHiIlHGmRPQg0exFwcmkN5q83l
olDcE7nGnt7Dmc8JMYmpLGXOnkp765q3ei47A7+7MeZCNKUinebStKNGZReJtJiqNeAkk3H0nEuY
fZq69Y1Xx4o/81w+QxzF8UtYnqxVD7njRdfSe2D8G3740gMrSqyGhsBCgoJf9H3/aDe48TWN0Uzz
OeqkUGG569thD811QEYgzGULdgLjy1cDwV8VRizJ2urSR0q5ME3AdXm375TY2ceJfO2j2XSba8qi
suhiXHM40+bBNXCZZvSTu4OHZy9JeT22ufvWhWw6fZwtmQEPvhshW6E+rIaOrUEu9pmaX/tefZdh
94Dy+7HF+asWdDLjYw9WycLbrMsXczJIrk75UFPoBpnjPk7h2HtJbk6nf/M5y2E483JsQ1B2cnb9
3aQBf+Af5+wfr/9+zjrQh6H0sL+aKWnfll7fz1kH/Lo2C21/MDW/n7PWX4wnDBdJEuXwN97O/9XB
1l/w2gVq4RkvT/38jwS4TOn/OGd/eev2b5IjLWFA0idFtZWo8TXJBJGp4imr+q2qZBsb7o3T1qfJ
7A8OWcXqlHnJWJ0nnDoWqZQjIJQpqbemFXnArjaxDA6Bal+DSt2VYczeR+7V0booY3OQoln7hrqj
0BD4481Z0uHg18qdVTFnZYp4HRTyKXBjejVj0xQYQf12ldHE1Z3cdqG1qx2mqGWRvSdqu2nIEB4N
sjsVRXplS/JcPhAIR4pdXbD2HzyqWM+J1F2qDj1ZNjz0Eq0uKTnh2mXaLgziGCrBCFol01JRblLd
vW806yZgzIt2UO6VfHpLnXe1/RzJjtc43KJh1k1hkMvGbG+PTA7jWN3osV6sZC03vYKA2exvysI5
uhIIYhlvAyj2ujrw7gptrzGxDYC1aGVeLdsyOxhwc5a4IS7t6D/2HXlBCvqSbp6VqOc+AyXfNncx
MReQ6tQHIi3aRaf2oDpte2UNw0PfKNsS5OOySEf8fqb2ruvlASTrobOyj3qs9kUWn+LcfQ8sHBCN
jmwgJ+9PKWESO+JRFzYy5gCOO5MiRJu30of20IFVjBGdDF100xgmg+wCH+Odxd5unrGgwXruK8XT
nWlt98/EbSNiERYL+bAj3D7KIR7Y5doxMDpmLQ5kZGNikw7iNTeQ9gCKBy50UqfYJWrTYA+pZ9kh
ylv/jOsXW67mIpGq7m0OxjTHzFIw0cnq5TgYu653jsEYnoAjf6lnrn9339rq2vQj4uciMNHmtvEP
kRV7okr28DIsLt8Gaqaio8KcP0LQQ1fdmh7ivrsoPZpNJlRnHNAGoqfM9yzyr8eYN1X2xJ+OVOyJ
1d6lYXH2Q8htceFeOqKnI/KLRNfcmCVtV6rf/pvPTtp82nLov2xCWOv97dlJEgWV5u816m+v/352
ir8cmwqUXSADYHb2P9WoyDU1YRLa8z0K7vvJydoRTgyFKFt+DSjKT8tFe7aWUbyyWRSznPMfLReZ
U/xxcv7yg4vfTk4JKcxKfExiCcu3TDcOo+zFMke/pkRYde1UwWdPzHzQFRdmns4YMiqVpRc61l0D
XX/R8wz1Rvka4Q7Qc/fiThqBUtAtcv/RgteiWu6bZsqHvm5eTFylUaiuER8GKzXrjDl160ittyAq
h5HcCsXOc6xNROKkU4aNgIHXyDGhbKfghXnp0ofQkcO51Rs06VFxGMKD3rpfi4CA8SrdjJH2mU3m
2sjkg0N/rmvAXJAfbhx7ejWC+tRGNfof95FzdK2z69eiAEGTftSDQxeaxwAcID97eqsisRmR2rRI
bjKrWU9IcAbz6LSPHYoDl/gdW/bnFsVOAWmkQ8ET0t87xNmYWb3vUfhQlyHN0s89fIXBjaszjf8y
itpLnlmk4mlPxgyzV50W+cP4YI+3qfM5pSc7J9AZfZESjl9D9Ea+eMhQH3XuU4cWiVw88PombLWZ
l0/0kQM+AT/28JFjtuLDf8vQNdUtd0PQ1JdYidZ5pawGXGJ4e6dwUbh0IBB0lhMbG7valWYlvQzx
VIqIqjLacFM3jrIOVWdcj3Zu0SyIN5qog6VhMzZML49MzK2hSVCwWXnpWHt1UJd380cmm24Jj2LF
rO4pUUH++4R7ZqS7DaTz5Va9g3Z1q6V41RhnINY6zlADZsgUxqMnlOkZLsWhc7RFHjecuulmCB+b
6KEkOQndGUNqhZ2f85nq71VhblsuXaNkcelopza2wPbwQ+Vfehx39sA0pxj5d0PeFDNju4lx0VlY
ZI33rJwuVcGvBnvDFOOIx8rH89dH5WPMxaU5A2LPkFmTbUeX2nzNHZuMBAt9vOSe7a9VQp4e9Ige
7rRj5Xiu5Uay5VgELneuk94PPulOpk8X5m6bwr8v8Kf1efK1MbGyZ7AiE/zf/+59GDPT2fyKDIqI
dIrQv92HWX/oONTfX//TSQvRyjAx+dJ//ValwnmYS1DyM75tvX6eBnAGg4PXbMOaJ7kc/d+ntRZH
NwewM1e4387ufzINoGD+86z96a07v+/DHKwRwO2samvF2NwBB2oTyngN7WMv+N8IUMh69rn9i2ND
7pMNX+2sj1/bpDg0ILpRCqxEBL8ubOE1kk8+QNQyW0/YxXs42BLxc/KhqfJ2ogRMMN+0IVVOGxbI
EvpXheTNUex7/pKKb2sDACsgdECv2D7wbPeoJ2wgcqSxjXDuGHSt2pHHXUPJRceJroR8dv8SyHSn
JenaMNEtN9FaHbqdpU8pkBMWwbHMt441bY0RqbjqELYROo/12C7sIrobaOkVhw4ynboWOfvXrEpO
MihwFDXgMH3/kpvQUlolXicCu5Nex+dm1A+5Wni6X1DZxDESZHRZ+HrHEWJs27p3cKh2FGfs5Adz
iW8VtMvKcLKnwAH+koobJcz3edi+O5IA+yhxNkYbfKjK3aQwKtaLndG4rIAyoJn2SecjUcVTaDy0
2gdeXxb2GKyCBveC/5oFrxVjbN8K8YSWDDjKfYXPxyewMZA9iE5tG1LT0dkz6qiAz/sZOtq6JU6F
oLQAOH0eqkdZatiDw4RZOQZsmWaDNxipvW9UPgNmwiiky62IxUcTJmziVBQMnboue0xL+msYKbea
+5giQIn9nPeRVnuX7OLerG5NYB9VeqtlGhkcsX0088IzigYKY7+ujOkDXvDGCjXMGP2i1VOkMfkq
GNCgSd1jvrbW/F2UTrd1gzIZBnTu6juBsJorBM0N8hcJqr+Il5EaHwrCTjp3F/XBpxpUS1exbgdF
WU42CurW3zt1v7KH4AZUHUQtQDbW0F4SDdIgc4gcxGETlAesgcyr90o47N08gzpB/LYY1UPBxbcS
yF8xD2KD1rSTIsfHsbJ11gHu2gHAP+LKLURxrLi/jMn0zOgl0/JVHpBY06IGAlYxXFt5l8Igq0gl
DMMYBli97jWyl8MGvpaLgnBS7wJjRK5X3fTYvCfs3vZI6IDEAF6wK5axfJkp+77IGNije1bMkbSb
uQE5mBjJAd16BcbyGoO5MRvNMZz7xbvI3wpM6AVmdAQdyzS3WUz07x10h0kLnnTM63TEywyzAyqo
t2F2t/NP7H10OCa298EePZNKP7bJqUY3Mdr40dzO2hdYSv1a2YWoxkcmzYT6nBUXaaM7PLoY7VUM
9w1rbRpEbN3gNSvefrTV2+GUYtNXxRuqur2Oeb/qsAxOmY88mnFbFPJkWvZZ1dpzqKGtLvXdYN42
IAEMTB5xiZQs6LcjURRY4ZcgeVeaxagrvC/deJOO4T6sCmRcEzgyVisS82k2QGsL9eRgVs5V1ZAK
uV33RjrFrTulSK90ddfU/jGshplRcxsW4yEslXDL6w5iCGoqvPAYFdqDaKtTJMRdFQT3Rauh9XGf
ZIl1UWGnXmvHJnLgoJLwauI0YYuBYEvmNQ5V0ezUHq2XqRHgEoPCBc9JSUmbz06drAil8QxX7lzZ
7YE1EI3T7WAyMWF0brUSmHlKLFapiaOWxesBDTm4U2JsX/uh/KIp8SHXil1aP3WDuukU9eL66tJp
yqWl5+seol9mUkGlrNFsScObYg4FmhJYJJZFcX5MinRtNsQBEGW/6O30BaCCTkwa+WmQfMqJosVm
fbfIQfkFTg/fkIkMM7CU75CFRcXcZ0E2LP7VrRqLBD4XZjo43Uw6lr8tIH6HaGJP+/31PwoIg4YK
lR21AkDrn4nTCGoQ27Aw+A+8bTaT/2jW6OyggCD8/hYW8GuzxjuF5MmEncEctcU/WSfMrKrf1wm/
vPXfiB6T3qIQU4IK8EwxwbAhlrR0jac2TXeGcMNlWyHE1qFOYCgwLp3V8mwrPSiYLvOYbHxkaDQB
SNM8jXH0bnN9SSve2m3h5SmpoCVSCZ1k0Rbg49Av9SE9EJ75HKO5wAR1YtnlMf7aZhOTW1vFDDaZ
n2RLX5wDE3LLjo9j8cb2Fw126Nzno36NTP0L1j0KbrkzkNvBlb5OZfcGwCx/qbTiZJs63zRcNYsg
sy5+OjEHKT7VjCjQjBNzVLEWVwQq1fZw30R8K1wTT3RY6Dc2aDvTZKkbm3vuY22pd5wnZp0/9z4h
o4oWvM6Rsxi1jjJsGbRHzi7sCZwJXWjNod+dO73PvCkfsM2m9jqYwP7K0rpOapHvdAbcMAc+h3ni
bTD6Rrz4LAMuFdgagz5srDKeofjdsVdnFV0w7UN3fB3jYte63ac96Xw65RFH1yPWm0NAV9O3LD0D
JdlqRvlZztNJx3gsW5zFOaHoS80iv0R7a5Ga+mQtdrI+hJbxIAsd33iQw1hplsNU4omPnhVyS4GC
nsah3ZPPHO7NQgELNNzWtsJPM+EH1EyYk/UgvHS+zRkqcYyPyc1oxBj0Df2qCOPJDpKjPsY9Sefk
9dK2NH1NYQkWw3WulErTtmCSugpTunzRhycYi7hZCHzwOdHLaBMp4T2JAdEmF8qJCdgGtTp7inB4
QeHessdXVgIzYD27ArPZH9jNTsHMIajCGe4DtkZcf4dErH0Kmg6D4YDRULc/UmyHSVY8+tgQU4yg
vQUYig1yhU0xZR6GrmLRYV/0sTEaOJGwnhF7kyT9nSKTtVqVwAyHk5poG2FFK791HlVckk1E497A
EMc1KXFPKrrctfFFV88BzsqEmPs60a9B++YCMZn1z2nTHavIgnyijsCiHJ4xv88p2vmn8ZntC8wI
qcIk0IYvUmRiRSTy08C2KzbT3ajWe9831mN6C2Jm6eT1Z8dQcEyfSYLwjJqkscFg5iLZvQthI46D
3ES+t2Ilx7rP9kqsaSu8U89ty6USaHcGiY+6309rNcg9EtqWVjnd50qrrP2ICXba7rmVwM8LA8Q2
Ai3NtzOG2wLjKIpVh/82IDxHbQ2XXtL8F5aGeCkTYBIrYe3G0B4e/s13CqRPTmjMNPp89v/9nQJo
kOP/1/HfH6//fqcgt9T5S7k6aCMhmNDOfl+d8EeWoTksZcFI/Wcy+P1OmZMgDZ0GmSUJvibtJ5Em
f8SVAr8ENjOMZgSl/+ROmakrv90pv7z131fUhI1UKZ1YiO8MbhicqAXA4L46qMVGCSGKPQcHrV41
l9E5W9GRSRsMcNx57Um7+eitk9h9+t1jirWwQm/sRLdwkKH7Sscj95kuduhvAqAbLRC2fVhyNZjn
frhH53+ZspPBQvk1sGATPTAZJOnE8E9uf5c3R+ks0fI0IAkcDH3OCgoVAo6o3A9eMtG4HTqFfLRt
gLUpXfTxorgbDuqNdXIzr02vKNezeKlGB5ao7GfbaOUCBtFWuXlH8uAo9yE+RwNggl3eOcUGt0Cn
eXb7itN6SxY0fFFupQeqt8iz6kOw0rq16bD3XjKY3GeejqaExCeaPQAc7Se+xT3ovqA4BzuKylPy
CAbYdlb3AxT2cey2LEPNmnlThVlYymRJqvYE/qV86m2kSnV/FkHH35UdhHVIkZZ6tl99jFiG68OY
wyXtl5YcHsmL3Ef7O32bexkEj9En+Yp5403e1eCUVkO6UL4kh+DY7Lu9PPbvCgIv7YjyvPBqQF89
f5Is9Q0RBE57sB7Yhanwacyl0h3b+EWXXh6chbJS0lXIor7Z0x1VWHPB7r3mvPHMAwdYlGeWKmpy
Kiceg4ecuhhde1ifunFdEelpHq2vyPrLGrDeugJTMW/HdvGnxeFLZ0uED6CYeqWHJ66wxvJEsNQX
ZDgu9TtUWzMbtX7Rx3PHb2wYl3ijoZ64y6K4wtJet9NVN0hNd55M/qSvERhZp9Jf/puPLXyI/EdQ
HZgzh+6/lMLiz63F76//fmzN8kZiaPHJshDRQRn/OLZQ1ghTQFViH/zNGvlzKcz8jHqXWplYLRDI
P2ZpwO0MAPVIJufTEOvkPzq27P9nb8HPDdaekR6a9fnE/hkyQUpD0rqKW2yB/7HzhefOd07UXhwT
bcKUtarrTSc+6ae8yXTPZdgRfNW9xPTXasoAWhp47XNtM0jn1Fkgd1phb8MKyLw0mo/AF+zOFOON
WpriR88/Q6HspI2bDziSkfgO0m6mG1a5QTay6WkkZRA9iFxcK3+WywgkFyirrZFjyC4kpdWcrhTQ
hDK3a1MyI4JPokQg6BCrVKkqO4R67RKQ5Nj9VcuzZplAeFKMftdpJmpF7DgNMvE0vNfwQdoh2VxS
AsTnqDUVyeRhbBZl3N+4Ur+NybpV4NAnyvSlVqMtpqB97KZb3GxImRV4nYmxg462qFUd2Y020+V7
HOZA7zr7vbWzTeZWwbIpu/dWaw9+wA6E7SBjpYzpmbksAmjuBr4qr5U9O4w+n8d37TsT8Bkc7++T
xPKaJDrWLyHdASPbz9YdwhmQt4joH4ra8RT6CWquJ5/+wqDPUOg3BvqOlP5jpubNiiDZiTt7yNmK
R1tpkqDeBe9ibl7SuY3pougDxY9nCVBM7IUWKLEjInG0iztD64N+NDZy0J6ox0Gxmi2RKXONg+Fe
7oKWbj9vWYikFuSIwqqT5cR8EpFQ96WYNygNXvqOLson1IczJxoMHVESsylH52DWhncFDFHVkTZl
5utSH1OCPoZtbowbnn1IJwCnoumrlFO3qPIkXvtuijigtdZ1z71X8DxzGelfdDYKlrZLhmJdI8Si
FRvOQ+jcSCbFILCIVE4nzPRphLgACpj53PnTlyB/ddppY0VU7qX6EGvilI3Ngxq6654bVlp8Onj4
HYRdOqV3oaOGEO9RET9Cj77k4pG+EEyou2rRl2lyi4VsK5ybRAEfUk3HTiP9oyPUAwo3v1WLEEel
WwzhM1akfRsTtdtDvvbz9RhjCiPLIRRQgzi++eoDLaS/UL+UVbSdPyTfkIsJd4GTKisipdGNYqpP
b32HjV/3SOTzY+zGKDXnyhjuOMrcXdcimfDV/L3KC5B7LZwMv311Qgn/qEPhpqXuymyhAasmi/VJ
o9Ll8jbIMCIr+TKWwXpehydOirS/8p/sKPNUOXmT7IyL2tTdms8Z+p+qr4ewePJVAsIKPf5S5d05
gZIoomHl+OahNJTk332zzEMQy2FooapsoP/LzTJ7f34tiKl4f339j5sFAzyrFmy1hN3ZOgug7wUx
ML8ZbIRu3kQz9K1W/l4Qc32QAQQXdc6B5E9+KogtXgXnnjKZoSvytn+0EWdw80dBzFtnvU47a8/z
Ht7fzzeLg+66cAxR4huyVlXsf6oTqwVib8F4Hene1nHikJBngKcOyEr010bCbsa0XoyxXPohVlbX
8BrXOubMDlRObvLUj2rXAPDTVqJp1iIZQZSWXwPTXSoZ5kotuUrEL1ZkEfVbHwvsPbYT3+YqnDqj
wJ5e6nDYhi4URIsZzsUpHCbbGA5V7aiAP0XhDRViineRG3oCS26EdNOV6M1NBC+4K6G9BHSAvn5n
Trel43K0YEJxoaFQKOsEsbCpjfOZSU9mhehgll4c8YD/YUkb3tHLwzpaOgT1pXjfy5ByGSF/W3w2
bFClIO1k2KZw+uvkprAlUD5E1OGHH/D9b4ObCM4cRzrugYkswWspbVDPwQUs8TIVX8qpWE2A9Kp2
lSBJdSpiy+c5g1AWA3kkPr2Grdee0K7dHCwle1ywHyJMN5lVQjc8jQZzW8jPDXLVENRcFO/G6GFO
N7EFuTDFtMmQFBlJxHIgWNrpl9TuEdg2G73sNqnZbUIHTHnGWEzvCU6Xy6GGJicuDCxuG/UakNQ1
VdUlVDJKemeRMrRto6+1/+HSrRfdR03aSN+8CIKOmGJkBpEjyTqh+p2Mh8q/6ZyU3ygeZnJfYcF4
qn025G1AfEuksgAnHHGsl44OmxyXteVfYvXUa2iYHLzMNuwbU6zdMlkrRCgDA9FbbZEP5l4wZe60
G1d9m+YdC3CTRBGo158yzYQmFa+MYfB6+Id+DAnRlXM2pKeYzTZlXOG6cu3Hj3bLhYRsy1VfWfas
4ghbLbfiHPkuX3EG2+jD6pL+quYK6RjQNCdVuw37z5Ja3olQxdXRhtHIygBzngeVlzhIgIG/yelO
1p+uQn0VBis8sgpu5pAloJ+SthIulDTGM86UacbCT2LfsbnyEavapK6kGF2HNvMMXOK41XM554Ne
Ib8uJ55Cx8p2NgjLpnvrsbyaNRdzY6yLGTte+6s4YC9q1RuVn6yLXkp8xmNCeh1fvdiqPQmCwmjP
9FhOl2x6kF8BuxUHf0ezcXhG6noVuGw8+b8Lnzg6+6nrHhIa0REv3jB+lRVwxHRVNMxuMMa44bPQ
ETMjp0rIdrHQGPRKQvRouZj9uS4PobWzRbkein4ts2rVmw1tKFtLWkH+nUk9W9lDjJyGqeQST1wd
sGxI9z6POMStRd81iDgKfpJik02j5wdUkdqtn4ZebzB0wslnqJtqJFP6zWHdGEfnVsTLQrmm+WVK
HkflNaRLy6NuMQ05QHWwmPh0RI/ccC18SuZ2/nADVIQobKyvPHLrdM79HLelHXrxcBMO7xldpRmg
syVJedTNQ20SNDuq6yzVyDVmW8xHiUIo5HmUNitB1Tml/MioorHvi5Q14uChUmGwSu9Y5WAy4U8a
FkYeoJmsRwvx5Bv2KvSrNSyPpTFlUJjlWdU/XQHRZ0COlFYfehpdWxesoE38YfoKh+3YMydlmbwY
IGdUTbERmD7m7XFaNFQ4+oqI0Hiw70cF5XFaeUH0Pq+U5/gTzZbbJuej0KKFaWfbzmi3QU7cbbpy
ShDvefAekLVTl9BF87Pki6hNNODFUxUQ3NekRz6n0NMZf+vuYxK6txYA0FyCRFTXgN0BFlPmd435
obDJrQL+pnm1iwzI3pdMpGGspOZSNYZykRfdJbbah96Nw3XRZDc4S/HjKFdHlhcb4fRUKBd9sG+D
llFKmMMScs8oiGLV9VRX3oUSC6hasXj10bHGJQrLwCbweriTxOiZBGuPmUOylAuPmRlk6ohF6BBZ
beCSh61ZOR2WSb5Glfuii2lvc2bUZORlMzkGKRsHXlnvnayi1Ez9e9oYolmai55VzC/dlW1UO5sF
uqOVx3mhNjpYQsOgfU2jfSHu/BrXP6xbQf3lKP6VQt/r+WHrXL/VVUV9xUvUoJjC9pAfGxr/wuyQ
4QdMZ1B81Ryp4G3QkPvYgl4nBYGPVbqrIk4S2JSFu0TTjwfWMBdVmOPaZ4SQ+eHV9HlM8gCtUoh5
/X+4O7PlttU0y75KR92jGvMQ0VUXJAGCg0hRIjXdICRLwjzPePpekNMp2c7O06cuHXEyMhw2Zcoi
/v8b9l7bD8ByK9oDji6nUzwccOMujBXXnMwrwy+cIhHWRgLcTgBMO+roWsV3sWkvYVIuvOhR15Vt
z9jd4rBDjefAQ999lEn/+zuA6Po7FPF74vO3vBir0A+aX3753+c85b//M7/mn3/mv3/+JS/5x5ec
Q+J++oWdNWEzntq3arx5q9uk+TELnP/k/+9v/qNyO48FsXMFuR/PyTJ/ffu9ovvQchsUb2zd/tLF
w3Lq14rwl9d/VoQKIwNykT7s6D/Vg+jNGYxioJ/rurlU/FIPGiD9sWYqkDIZU3xOGqgHkZTzE8EV
xBzi79WD/Pl/UQ9+eeMfGd1f0uv80hSFEvWtG9JpquzNtZjMNrMINLYf/U0AO2UTFu2mbzSuIkKI
hYpjt844VJN1SohQil/Z96pHI4Uel5CGpuSCnU/mbe5bt4WYbYoMEYcpl6Q/mg1O8Ta1UeutgiSz
OU2PeikacCNihwCUdZeSGQpdblxmJSOyVDL3ZdkuYrobNj3z33VTyiYyIHqqAc4EMUPJsi4V8klG
O2RxTF97SPLsGW87OxpaIH3uhZoagszcHWUZhr06BnfMgxvTQKVzJ9VzjiAFtUdVOUZZ5hR4gTDo
T8du7sL6Njppc1+mzx0anJNzT8sm0LrVHz2ckNB9RuDlfHnajqKJ/2Ra9YV5COeeG/P1eTCV68Kn
01WEY+qru0C17FCLbsZEMEnlm6VRifyeVtm1p6sbj4Z4lfW3UzNt5GiroBucqs61quKadOqlYgjb
npCMKc9xhxKgZGS24KvVwouFzE1wMJm5zHBTHm7qigSsTMLfY9UsnVK5eBZaJ1f0G1l8blR/EanD
fR0LlFtYuWVPog7pXNm3HEVByWhY2VWf1relDtNFGOUaWhwWKW7tQe2ItIHgb460wUohEGnXjDYh
fMkxk0QYMd6TZbB3+5MPFHRFJtEZ7DgUk0bz41v9N+w2nv6fD5TfXv/jQMG2zXQSKjzhHBwtPw8v
JU4aHSXgPw6Vr0eKCluRgaiFneVjQvlPISB6bAKjOUqw1XzQnv7O8BIS729Hys9vncPra4s55IpW
TVlQunUqL3vTv65b08G6Z+cta9/kkdz1RTT5iHYH4WiI/X2sUFxBDS8a1clbqBdo/rliPbeSR1sv
yq1gEEaYaDfNNK0ycaYwC8sWvJPX7c2iuGhxdsjNaqNF4tIYmMUZwsUaJECRZ18enSCzwNU267Do
7LLVXcEnMiJol34kMw81mVVBmhrH11Y7GqO/9GEpgV7cl3G1ruTDFBJcTzc1ja+Y3dZdLhHxlrhW
SYS7ltlWj+hbFw4aIfZBSFhxt2qVdyucI2fnCj3ZoRxemz2G2/5o+NKzH4osSyKyaeWkPyRRtVeJ
6ogVyESIFK1WoJzTFmoP0qq2XKM+6u1ckijgsELma/lNLtwpCeV92LgTzNtWHW4EAXIIHY0xpBsz
PAolxVRH9W+WO79AfoeKV86avWdwNg7HkGlhQWNqxYZTT+c6G7eN3rpxEZPoUz53FTAcdOC5rKEb
fJxy/U5GEt1EL4R6HwtReYoT1jKGIwkA3NN86+ViyRbKo9GObLMW1lOU2WgLnLyvl5ISP0qSd0rH
diMHFPklRbio38xTt7rT9yOFskyOdBrBRS50zOKoJ6f0vWaBbvoWGP34UILmAJ2HzfRQVwym9Zqa
HcuRlRi2WsfLaiTtG4SWUokPtQd+s/H46v0w5nOzclMTu63OKS3soyaB3o+JZStJUNLbtQ//QlDF
VWDkh9F49iPzFFmIQhldLtNG3njaS+iBxevTc+s1GwljJ1cACeYCNGdz247pMSKKW5bzR1WzVpEm
nAgxVpiXXk2ZEzEPGXPy0VMCZV7FunU6n9sPl6g11otSlg/FMK38Slsa6oVskm2lm46ev6NHXGQD
3Hb+Sj+fqS7DUvTDx3JUbyqNsSyzlgoTtp8yWsSj7peX3KqIEIOeZj0FsXCVSfHLhDRQMB+89Eau
SseCnugNysrM5L0UQ/fSI7ovmmeqzAAqLw4zjFLJG+iERTdUMvrz8GjVEuhUS3LUQaPYLZd+LCgw
j+KLGmhcsF0uI/sqjlHI9wTWhOgTj+6q9paZ1X6zEvVxLCJksNXFS9jYi7m89vkRLqYxPsT1o0KH
IhoR49dpP0VwrT2N9BM0JxutLlcq006liK5NHsiSD//8YJIvj0L/CULvle/jmpyGjZkX0aJqrLum
jq/qFgGhhdCvRaxRNggmopRAG3qCzHd0i+Okz13aqEVaSK489VdyqBFumMGDE7EJyCeoDStLANmC
AxY6jdoZgIYn3Af9VgU5kZTFEdMvYRTILXXt9U++4GYbOWIyQwUdRkThX11w3IA/X3C/vf7HBcd2
DrQS006kZUgA5ur3c4aqIGdXJEXRQKF8yNm/1swwR3A5fVezsw38onQ3NIxIuDFnLTzIkh+NxE9d
jP+W/+PX/ytroZ+HWVP/13/wLn674H5668ovvvcm7oo0wJDpqiyYlQKtTjAeg1qAQpLkOgES/gvn
A8t4ukQFoN4VcSIkjqgM7/XHhJGlpaFFE3K3AjQd1NyGVjASdyF6CM09RzTbVaOP15BxlzH0+DLx
N3pcnOQuJf6zKV16QVKFVQo4wvxuNEXepnUPhPPGUBnkSUPr1plniyM3aqVCv7hG33VfT9OzYMYD
Xo9pUQLsVZjdTqO2Uqe+Wo4xU2CjOE6s+jVPt5WAjUVVISoWsJujlILMyBhGtaCdqpNo51X5qIr9
XRkSZ6+OpANHQy4va2HaWBFvJu7kDLWuerZCX912MJ32UduTAt9MD1Y0Hf1UxIroxTc6rcBUvQtR
ta6FzsA+42osOn3uC8Y5zYD4qGUCVlD1J1T/Cl2AWGugr2AyIbNN5zZhnBuGdm4dOnqIXoucsuuN
hezlR58uo7autNrcpSEhD8bchyT1fIEgK1R1/VZt9NsoYb5G66LPPYxgVY/8VVeQHTnPk3U2/5XA
9SiqNEIAW8YfBGXTEiWimGyazkRmqNv5aCXnWtenhzxWnQFFvDu00Ob/8AMCCZBKDwu+wqBj/ndK
Vvbt/+KA+Pn1Pw4IE/4bRw7ADevDsc0D+uOA4LcU5esq5bMCxu8i01QDxWD5gc/7y/qe3xLJ4Jzf
5vcv+XcOCNn4XXXEAfH51k2Ovq8VMJAeOUQo3rr6qWXGtIppZUdQwQBqyIF5ryOX59S8MFV+wFZW
10S028Vre9VtypvMgG1+11mkEJwMlOZHMBMCATfMBx/h8WdgW6wb4j7NZ/Fi3DP0rBnNojXHknHX
3vgoZO80LmX8euSKGqtu761jeZ2QF8CMHvwXywQMAt8YsJojud0L811epjfDvjw05/FZfA50uzpb
D9lZymGy2Rranaa6BdybUpetvPJJjXDqsrpY6NdWeVu9NPfNPXCvZNwHPBwGsejtQTf2U3U7TTe6
sIAlWSrRCsx7evFjWypsApjtTL5IyUPvu55h68QQRKvpZXKjVbQKT5jm3Mpc9G/xKT4lRzYK22mX
rju328VX5qbaNTvLNmwGZm7hek4CI3rFSJuQi0POs2x3axZKNVSl/RjaFNODuYIHeopCt38lH8j7
Zq0RsScL5aT6q/pb37J3XWCPY3UUIUbfm+lSd4zyAApUzI+WBNEHv+SxLl3xxXxR7lTLacZthlR+
eOPFUBtyBPjeKu8ccvjIXYAJv6gpEvgny5c4FtaByqB0Eb31ruotdfQ9erSM1U2EafrCn+afJ7lY
QIEOaedow9bo3HxalRT0j6wMps4OLvx/6wZvzEYLuy/Xg7pikI6j3UP6TCzfqrw3D+YNvRO3ghgt
hfPIcl9wK4KvAFblq95bqq0zRLbYXI8GyFsoUtemuAxreSFdq/pJaN2eiUB4TVEt00dljnam9CyF
B0ihf/IpxlFBVaHOWqC/XhXzB389xX57/ecpRtv9/7JO64QoE7UMleIf7MsfZY42yyoVy5QUeQ66
+dnQJ5ukvpnI8QFlMBr4O6cYSPffypyf3ro1l0FfRoOelpi1bzWVO6RU956uEF7br62235hBtCc/
d1Vw3QeStoaEuTF71Pm+cRr6cdUYtEC1BFIrsXYwAw96YjpiWFwsTH+CCEVKfp2CdZJPTtAyVsqp
1XOihLXETgR82UqR2K1U2jkhHmEfX8NM68AM5DtJH26rhJwUAm7W1mC+dEnnqip7nD6HHTHJKWCb
1FcWRt08pEbMPqBNXtCTPAe1/MbYDNGKyppP2Ug9qyV81MAQhIbnlbQHo2zsrH5vgmpBq7auS2Qy
g8KGpX0luwdNCHtvlayUdN0mDBkKC2OMgjGn8KmXKv9QGvIlg9EeUyewKmBLg+KZLQ4ImZMC2KEU
EVxSdUh6hd1LOEpD/QS6OuGR1RmOGkiLyOzt/HZcpGFIoPQhEeXNCAKTffvWZNmZS71d9pDrDYME
ex7XNo0dA96GlhfLjHx6qbSipeHFh8LzLgQ724Aslp1gOIWqcNaY1T70lFdrSAcadHYgE01qVurw
n3EfNN04Lmuff8cs9W992bcTKyLuzgerI9SYM70dNda5b4tnpTfeorjawaqelY7DE7uBcx4yya2y
reGziilrO2ZC4cvNTQT2kZ/iQh6eREQACa5AVow0rdIu0cdNhSSJpv0wjAEIyrI7ln1PmuYT0n++
P3404lsXsozKiQAxM++gIWJZDPJkmwO9XsC1Qv8nYLIQjHAVEeJlVED8JnVb1pkTIxInUQbXnaA4
qgIFpYuvQ4gRVveKRqiItmnqBtnBFBXbl6odkB2nS+F2mN0avvYBBZArFq0TGZTCWBMdr6CfzEk1
bBPix4rbViNrnBTulFVazXoG28UyFEhKVflfe44KlVb4kHUMB6oeYEDfEj9mhuuhf7d8SP5QncBZ
rHteniUYFDGQahlPhLexyCSQ1KM3PKNf3syU2JBrLdd6IEWz2eqImgAVcL4zi4o6ONmWkSQsFWkr
DvJtb22UfolYb0RGEGzjcNayluW5IpZDm8Ld4CVr1SIINIAnoPUnRTn2RbTOfOL0wn6dmxqRtPUp
Tfi558gaGkJllOKuHAir8/xdW/jH0WIIr1rMsBLxqZPxKI7Mif0el0uZu2QjELUYp4hwI2WXWQIj
IrksNhqkhGWvU2+gGYjHh6C/5B0TY1TJFaRmOe6c3GCLRwtfFzxfyD1mrC0Z1mwbHQ1JQvTqd/xg
DNqosga+CtWbC5Xd3wavJjkkAhqOaimrxEaZ4bKQcLMKj2nlBBj8yvAbRBPbytt11VzJPJDBVDyy
Y57GpxyPhg7mgQEJlQC+R2k8e13idINCdl7preuKQU+WXVseP4c+BgIjqagWGfeTRVcuGgDpAxHY
cML0quRPqk+1Gdu+OnE/c+OHbL1D46pok6MksfIfvOUUhwvR48oFnttUGHsMTIX868xVXabnru/z
YxNybZ96FVWcfuwZlphtuRlq8VqxLLdEQjnf4H1VrRDnLExkLn5Yu5n1KprNuvOM6y51qx6vh3yQ
VOl6wB3aUNEgUnoKM+UmxiHSaiq9jLojPMsOI/na77DANDyWoAJiIpXvQ0DzkrgbJSHF+2k5IgAA
eQqPo5os/MmNdbI05RfdQmfJm7X9KiJjVtqoI3zhBL1Kq1o0280u7rGCFI2jYNoCLRrxeOvQddAP
EmA2FYTsEQSKkWjHv9tLm2QHJe5uy3Y6dURY1p1vreM2Oeu9BWtT75wm1tecyMtG7y+zB2HBp4Un
J9gq1Qu45ndvit+8Nlr80cWLROKCRF6tRR6s9RctGEmyvxUvv77+s3ghx5s+63sQ31eZm/mfWDcU
RNIflQsYl68dGDtQOjYS/hQia+ff+hzRsAEwaRR1oMYWVczfqV2k+Tv7xfdBH4eYjr+Id2lov45o
ehK2YwQLrkTSPPcjafbNq9l+mzaxtBy4ePCfs3zL870QSYv8mQIacU/ru4Nf3gk2SPn15A5uxj2V
qzRSm7q4RCE1DJIyPFnjPF0XXrEp4gJbp5uW2sVp7sgSWxjb52Lx/IySZHnZ3opuvEodIlkWz2Q9
kFdwqF9axRUlRKZoa/TIlsFrUZh7SzHg6WOlgch4Ce5geoeogVsQb11BROaS5NrWdOPwWeN2aYRv
M3mUQqcSNhKeqGrnoVDedMisDYwK/qK7EyCJdotksknEVA+yiWPuHvzBgmd7Ka78cMXKIbhK7+N7
jgAOoLTf52BFmjMQFaNy9DMbz8xJ7tHxMaye/5sWzTUJcMUiiRZEYI+H2I3dbtMeug0cf5I8qYM2
Gsb8hXyjHoj3BNwU2YO29CpCQMHmLgil44bhG8/vVyq90mZipHIPqEG7Dq6azmY67crh0dhYq1c9
3wqv7d6YntJzeDFu+GY8Ase9RfdcHfqzDypcJvxjZW10u+73OqTu7tuf/awTqfnBtmfNp/zFwhHb
1u/P+i+v/3zW8SNL5H+IeBJ+1rSapFArBFShd5XmjgOjwpdGhTmLaTH/wehKS/L1YedPqv/8DTaY
f2MeC3L6t4dd4lgBkM2JguL1YxzzpVGRigQaRdszGCXncVUZ1rLMhZ2Xlw/DmJiE+E4nNWMj1Hjp
gUJrr6YW8uksha6pV4cApr0Yj6jtsgZ3BcKauCAc3btSALWvBo4ZFgJgc7LqRlMxmMbYflgKYl3P
k7sqKp0UJLRJ6mWfT3YS30JnRX4lr2tFR8kO06hqJzSFZqMtY8XXFnEGPqQZx00hmvakPwXtnYeA
DHsp5Ue7K9T2MJnPA9u3mhlC09wGinKZ6nwpsosCBK/A8FEoMlTU5l3yUMTlSoxwaTVXWjGxrAhR
7pO93HyzFPZMZnLSUwbB7WtNAgelfqBlBJmgK1TOJW+k1O4YKeGihPD2hiLRluvUyRRzkTTSumNB
qgF6mIABJz3DoxZvHPEXqkGsLjHH6BzRV9FXYO1nJWTO4yK2TJii2vQxVO8lJTrHhsmXjh2rL1fd
+B4M3qasIROE6jIyoq0wvkyIJxgdLTyBMGNZ22vsXUzTfK2lwS2rdoFXkNgd1Sna3UigYCwdc9Nb
j5O3LOY2wksWwDnszodvVBkbSeG8a62dVKVXtC7M5f1drmk2KNhtFrU7eHMMilInx8AiJfFGL4uV
lljErQIZJ7Y5lrKl6OV7fWp2QdAx0IJbEVtUR5YtGbEreWf6SjxrdtNP24b05ogxb1Z0K0WXsCVo
jF1U1+DSwfcGWCG+ZoO/TAkyk6d4H/caEI4O4GjqkIjotQ8p+LvRv+6yxjYqxRm0qyiGoRDp7xHK
DgPsSN4ULBj7peKL+4avVWvZukb6KfN5Cxss5n5dbzP0pROQkK6Nb3Iya0RZpKGhmFNlOM/1XdiE
R7Mw6L7na07CKXPLwMOFbG2bXXBuJu/UFH7KUjxChYNTOgBUUyeuECDZ8Tj1sxqNNpZ6GsqYUjYc
Dl6MCCcjS1SbmPAXa0xclHVQpyja88w4GrNfPxGt67ZoxdXIGR5Ex6RW7KzJ7UiSj+CDE67R57Jn
LSm8Z2RtDnpCP9k7cX5vsFL3TPmkawK2ipwUtNBC0ArBBWtjgXCo6Vd1Hu2rlNZMG4kkyvyhXUjR
OUqPcZ59q7SnUsX/QFKtGtzkKFuzfi/QYpOeCwFRuKRzNq+itTzcZXMAOLTRRtOhpVlGirEfWu+k
Nsi/DevQoO70W+INQ5WfuzRt6sbKFxm2kAEJsEaGYwMEclGT+casc13mGFTCYYk134H3xJftlwGm
I1Ux+SxFBKkTFpreGvpZY4fekWhrxupytGySFQdV37dhfR4MjC0R00r/pY1J7Ejv04TOvNjEKV4w
ubQNHCchW/Kqg4gflg8ma5KQ5VJDomoinhXjJWCXxKeapm6N84jhALZXBNsEQwEeymgl9PxCwBP3
5n7oCjJXiYlENiUGl0Ks1tKkctbFuwpvThg89/jAheBbOL3lAEhjo10nNZ9zCqKGFjgpMwRLSLMn
rOVhsk5oleO5Z67BnXlW7AoDAMtkWFPy2zFNtiBWu3hktDEQ7722qm1o8UF8DWjNFVp0hVZdp2Wv
aN2juYfXs9QxaOp1mvuQJt+j2eeEX7T0wgNDgBiPVM9QAFIQnlLGBPE8L2gZHOTxe8MYoeKwS/Un
Hdp9y5Chn6cNOOYPJeMHfHMboZB2MedJzHgCJKXdRk/h7KOFnZxP1Y1I0EvIUMNkuCF0WzWlmil1
77Zm+NFrs+ZkQKcOHF0UgQab6XNYZjeR0s3aODtlhFIEcPWQfNg+oXu7aEbIUUluQF8xARjrAZmw
wpypJBWKUQ1IdifgUUuY4ZTMcgQ1PUQh1p8I+S+rh1Xjh87YeTM/BRhpUtqgkYgc5XRgVuSlih0k
EgiYQ8IkqZ1HSjEffB+2tY49qtM/RLD6m8gIyoyDa5GRlDRr9eiIIwYHHSMrj9FVzghrMNPjrLoY
R/ESjd5VzrgrC6WthSoDyiH+pmSlSda7URNkNmrkl+aYEV3N6l/Niu6MMZrEOC1At5PW7zpDtm4e
tuEwqxOdyjW+FMJzI6ibQh9eCf1AaGFuNcFDItfvtTpYaWO5a/x2ackjQQ6sM/ph3RGUIuWvRWbe
GoJ0FIT2PR8mx1eLNR3GoczCJ61jUm4p54bDXBH9q7aIv0l6fpj6euGJ7wYHWuLlO9EAPwQmPw3T
w9CVazzMtsVGoje0b+AFn6a4LMigCbyNxEwv6kmGrc194s+qZKCnijKt5ZqDTrOAizVKuw8mzFqm
/keHGUrybFYCgYesTPmrUhSE/W+l6K+v/1GKAqqhCDUw2srfE0a+LP5EfkczqMc+iKNMsz8rURZ7
s91JBXmPROBrIUqFSlgJXxS/z9/OMvwXyrevb1ydu9IvhagYAjpjZoq5SseWopWcEVle47RQuPL1
EElUNrGI6TwfRicQjmzsdLvszIVcVY7XgfSKgVaVVeIQaG97SXHxmHOnEuPrqgA/KZ0N8BxUObaM
sbCAdkHXCvfNW+uJeJWH8TqKh13MsRDL44rkP1I+JszoE/Sb6pKW/qX1rI3ZmtsIxM1C7umhsqRd
j436MGgTJRtpf2I8r+Z7+Vw28s402yuRyq/wRuSq9WNlJvdMGxZyY260IN1oeniUaTdbBuVeETS7
egoK9gKYaqnHcPtH5I+Q7TGVD0El65C/Am5c8ZCPuk6IqLCPpuJFaXK29j5E9ghJcBwzwQUkZuq7
SMpzx5fgfHYZaj8xzFdSLW3KQb3P/WgHaAR9RfPSEkHaAEBICwZSTS9TqMhPk+lR0Gnai29eF/l1
lIQrcxZGGOR4A0LDownH9cgJvWhyuHZtuZxnyW3JdB0Uez2Ga7Gb44mk6wBXcGZZENyvc/GssdIr
EsmHK3cVKjdhyrbAj3dqQMjAkMFe4Nr0hWg2RgXXWQ5WQTUZqUtDt1GK0Im4bwtCUPQBu3DdvFp4
uIgUuCZg6iYFS6hnMSF5wWqcLgN6QB8mjqzWrF6JW9fEZQ3cMMQRFXenUJmI32uf2inbeALQPTzj
T1lnnAcR5L8XvkrkIQD6LL4NYBRNcIrkFG5SsybNq2Iumtp1Dgl6zHY5GMZg5jGaukUyle49+DVK
qVmX3BtuO5L8wV/Z9cJWTC0+yLVK8gztSRMf+yy4jdX4qGK5SKbU6VE+8klvjz3EZ/SSsBEn8OFY
DBAOL0Sys806fo0hf1d4oZsy3Pv6SaLubBL9vq6UwzgmA1tY0BNDyaRceWxJEFtVnuCm4Rg4At7j
ppWVZTCF7HMSEKmgPAa5OxUC+fFCQFUtrq3mCRI//guSErCkx9ajgA0r1fGWc9orFc0O4sze2uX8
6FFw8JOIV75O+UqzMuX+Soky0lt0wiI719OuCNTdBiQGeypVGsz+EdFm5KR6t21bMrx5Xkp4PD4K
Rj3cxEpjKyH/mOOtbLSMbjowRUYGRI3BTTFfw435KHiM84dvIRuXBns98MxrQ0IRaaarspBdvv8N
EgPjXmpKPImUF5rcrybuTamoLmpnuamQYRSkdqvydeZlG0Ug5pD497q/KWgJWosMQ3/Ye+0ruNfj
kFtsuBWLeVHahrZUqifZIqtHw4bWC/IOYhRjoYC5L9JuVvBiw35aFDQ7RdkjjSQrTnHCJivUWK9Y
9b3UxqPrZ228+qMHLmDUDHQrWIHNvxyusrD9/Zb75fWft5wlE0nAlfWvLMSqanCrMgbBkvn1kuN6
Q3IOVEf80Ld8veXISlTnPK//AZxiVt/9MlqVPr/v+WL9+ZJTTCuJLNzAboVRj0/mi4JYOIV4uGxJ
cY2m8pSy1iicKR6uUKVoI6ordee5seBQVaUum0IdBPKbyB7GaU9Hr18n93Rhy7zf4rAT3gICcjET
FNcl51NBZlUpL5k01P7BpNvQ2Q+HKQfPma3EFB6s12QdXRWXaj1dgnTXDDchrU4tHUX/ySgWin+p
qnKhsa9d9dUx27IQc7WNxSO2/LM/uxZDQlGiHEJGwM/432mzQEL9/tn95fWfn13KqE/I4Kyy+qHN
ongzEEuJP5zsfNHPEg2fhAVU+LcCTbc+pBfYGj4MVH9nUihbv7udJFYL//y+52/ra4E2ToLPZkrk
KhQsuMGliySA6XnSX1kFtqIgd2oP3GZVNe9eQ2Cl4cGXI/NgnKOI0CBI5nTn+cExQrkzhTqn6evQ
M/UDlz6pwqXVmaP7EQTXmEkENMH14Cn12pOaQ1WTgSTV2kGOEmzRwn4IrIcg3CdaCcPsVvG2Yvjg
IfmZSvDq+PIa/TqCdpt1lhPm/a6tG7qQ0O7EFAN2eK4INUBpSbpO1dIlekufzSEnxoogz+OkmLjc
CbTOsmMUJLtyIGIeEVM0V2rhbT49aTxFPYCl1vDtDBt2EkBqZbEh9UcZWZGKvDmh043NZtWOsRP6
50m8E4ojQK3FjE+Zee0CntaiK95ZGK8SESh7MqLFatnmdei/49ZfET9C5j0bTTgnRQ+jBBwP8tE+
odwpbgy+426mqcgxASBFf9JjsosMijwjwtyhjOpGSMWzlbT3Il9al4Cokv1dDDIJ1XS1JYZ6rMq5
asBGj060zf1KoWUfZNFbTEr2DFbhTfDxLXnCZGJs0zGalqwvCONbmSVOh1GEdRWUulMzJfME3Oly
dNXKzyXtrsj7bQgPScrGDcT+iixQGH5Bzr90ry4lVs/0zgG2ZYUvK+rn1t+PrexE/lVHoHIkJadE
R51PzUnu36NmNW8RbkCGZZCJJZS9QpXCSZ78yVHL/lKYnrXUS9TBZMNF76zB11bv24JRs+Twl950
sEZxNWTZUvIzJ4/FE+jVhRpR9KaIEhLechGseb7g6pGZJAvtSzPgcRCG6RW5K/f6lOC5oJI3BTNb
dkXwUAd1vCkEFsZK9dh06XsTpzCOidlgyIC6VWf6rIsQxVIhvQrZdoP3vesjqA0jD9AQZLPXY6XB
Ag6ompImDhg7BQPFPyHmAx8qHGmgA+jGqUEluhQRWhDfuasOFFZdCggtWEPcX0kKlH7YlVWZr3Vr
IucAmwhrXKD3jmkgaUA4JPT9U5rP3MOQsGkEJPQ4yO8tKXNTOWBTrZvril7IqnXgt7Et0yOZM0WR
nimkd5LDgdQB4gis9EJvaVf0WHVhray56ZLovgqqwHRux8K5MWvp0AwSv5ahz6es/ejfFBE7oTFm
Z1Tjz35Wz3X8iJAz3EeqjAVdiu8QhZya2sgdxrQ51KDsnBr62pCr58r3mqUae0h4XvMa2bdRb0MS
Bzwc62HEcEMCjyvWxtoHdonB+UqOolMbq0jx1MMffU/NhQ7jI6iA0FP+CgHGJukXk4H06+s/7yni
TUmTMmcA/s/kQpKnVR3Tnsz/UdnNuXdf7ineCdAY6zuGn1XU5wZbRyCIye5/ZDKYq8Nfy6yvb31e
n329qlRMu3rKUeJqTf+tDHrEWmLSrHzRJPdyWA+D4BYiaAWThhJSwTouwQG2yR2ZFJeEtNBkxm0F
PL3og2tgSqFknUQNRwIseXaxLeegZI30r8IaYtKxtMLNGE4HHFDfwEjaNUfEoqdJNM1EdcWOW9Gq
4vREGEqykIoj8UPCqkeBpUp68ehJ4gR6wzDfQRrlCyrmOziU+pIQw3emt1dgYlcsYx46S1oq9fAU
GM9Fec4m8dXSYxxRmNOELDmrxpuUE3QiBptEbs+kzWy9qkZzNTeIsMAhLFlrpUneRSFhogqmwQNn
2/Z8m3lEUVc3e60zr/uJwyevxpmC6APElq+GBjdgKfKVONGjVLzyfFKOi4wTuCtMCkxpLQ/vfVGf
ZVguSV/vRTXBdiW8T37pOSMCFj0H8u5p6l4nYDSZQRhWphFMjVgoym5CwP6I/rx4xRThZQgQFfjm
VK99qWFmK4G5ihqAXJYsPBaGjNcDzDHM1dcABdqf/HhjVjXQiegyfRT6+39bhiKp/21n/dvrPx/v
2ctqmoho2WN9DP0+y9BZEaJJMq3b93Hgj6cb+CjQPyyyCEdEkQbs8+lW/xNmkzFjVPEJoJX9e/oU
cy40vwMTNq//9R+aanEuffnOpV+aqF7pA29kUeLq+LSDsigFW80zrt5Jb/3UaXqQ+qInAS/qh3s8
ajsthGIjSsdKYC05lQdpqk6VnGyD8VpTso3mjzxPghcuU3nC9xgUMRj6ZKlWuS2HFoZSGTkhaFxp
lQdcXQQeUffmervIBRmwTCci2kibN0OKVwr11hQ9DnXgFkq2L3TKUN6bQrCWTsuFfz8pgn5XdW0A
0JjLt25AxQiqvI4A/7H2JApSKQE7F95e6WXHFIqzCQE1ls1vWgKwv+m32aS1m2gwz/LQ2pA0GDUx
zJiAYatxZpOu7uiR0B+E4f9ydx7NcSPpFv1DDx3wCWzL+yp6kRuEKFLwJuGBX/8ONK0mRXWoQ1vt
Zqa7RkUKyPzMvedGAOY9GSyjLGKcb9bZa5D7hxDkp6p1GyB3yAonS4ODST49OTJnrNbj/dNdchVj
Q6dWErOiYHtM+tF6lDYWJP850q0Qr6TV1PSVHvEkpbuOcB+5TPVF04MfZXhZoJNUak1uLcKiQBvo
2ZWlYF+wRX4/jQZ9atJBbP2pTC/VmhSJL7X1OATNZSgRhOrNcozji6IqE394wi+lPWtjQIpsWZjV
WMsJVRKLhe6iCSacL4YxMBYlC255ykX8RfrWQ2QOkGDZoxH4JECr+ruuEOMyNkNaBlKbmnwf2/6B
QILb3nJeQiwHkU29TghnZnXzkSEl2BkwMBMuWmG2nFDn1Lp7lqPGYrn6PMrwMdLHozH07qwFsz33
de2TphO8gilCqfxPfhK/1N6QwOfhN2T401ZIsq3CZTlNpfkVnrKh2AoWWlYVL9XwM+awK4uC8FQJ
q7uloCwJG5SLUAPpN8m001E/ExR3r5HtrLDb7Lp0h+Q9PxqVZzz/ycehhnUJ/OjEF53a5F8eh+xA
aG9/tFT+9Pm34xDvE56pv9V17y2VxLQxxeFQI63o73HT9/PQ+ovceY0oI12dcKdTdfVW7QBWZm8C
ts6Y7Ai/BTzF1PnTefjjV2dH877asYVbaKqkrwh8ZQu2fWJHYgoooOoamjawN9FWXYvMjRL7Pimc
ad+K1bepQ5tzBrbVYIPAKvbSg3SOJ4fbdk0GDDH1+6AaFyIwz7XEep7jZ50Z+XDyO/hCPJrk0EY2
XClCtpyOc5IEtLMEzRjmIPlhb0oH3X53GAb9HLX9LlXjtW102J/2FrrcmnUBeCSUF8OcEumIdGEB
tGhlMz/1K/vkqex3nHSDLndlivROy5xllH/VEcHWLYvD7sFAxV8kNz7qQx0NUu2Fy4kwl/jmIU3U
mZ8aN/2EXuPV4z/T4eMXt5Ac4rGkVON9jm89tjhhzVdXGSck5lrt6cVD41I7njEn9efIq2WcAq9v
PjeEoC2G/JZWf5X3DIDTKLTWaWbeK+gGIfwQyYgjwDs1CUlAtkmEzjjWx1DDeh2p5C3VPeWdSjMY
9/z0NLZUf+2F9xwIVO+eoADMBye/1Xx8pZBvSHKMn2qbjorwOuLW/E0BucggCG+uYRQHg0UQQ8Ff
pBYQNFQ1j37lbIu62hL62cykQwodgxQkX2vhlrcV1WvQeaeSHLshCtZDwInmuPm6Jq+59auXNjb2
lQ+8xRip7/K0v5FKdPAsBWV3WxANleDVb4XiT0u3e6FqpKr0NZBVG3vJoIMZLGjeDGgzRjqgtZfe
Ni/dZwQfZxNtDhZ5Y6HVOT05iiYmBzagBwucZ7lCMYPI+6yE6t4ch30yXRhwZAMzkCQSOM99z26k
a3YyDW/ZIFyTcIRhj1jVP/y0M6iqsGRzikzSwV/OIJ2f5+csLH74/Ntpx9+dO5Vp9jf98bvKD5gy
4WkcNpBZTMrJt6NO4KXSVRXewTdc/Q9HHbQVgtN1w8XsTpX6G2pFVNf/dtS9+958ifdH3RAaZV1i
O2AQDnbYnGwJaeRe4RhmLVURUtF5/aFP3W0CIZf9mRcfIFEe0tK5N3NCb7V0L7Tmyi/tCfSRz2wF
NvmgQYXIHm3YPh1zyTR/blJ5Td4tfAV4xKB2LZmekuGsYwDAss7YKIZVToSg9qgkKN4KbNz5V+aT
NCbJgJexOMpMX+TsbAMyGXVBAmMrEQ+R0diwHxb4c24qxnT4FBjN8zCHr3BQ5rWRXo+8u1i3EC4z
JGsQBTrpUTL+9JzgJhX9OkKFoQ8DS2ykgTA95AlfA7XKgze5PofPfYW3hh/VY0KGRAxKMCvXvFkM
SEkEorNuEDWVEnA1YVwqllA4WNBaWayXFYlOUu3vx7au+N2FCpmH/JT45VCbjWu7dj+Z+Zjs6NKG
66KMUEh1xVWaVRcjbzCFZD7Jjjl/TCuZifrn0YnXZty7R2lachX13l3PEeJF2U5Ls/3g9WBBiTvG
PFoq8X0p64WMyg3xkf1Sy5ryU+4MCGv0syDwRU3MK7OD/GyLPfdtCo5D7McQmVB349f1dVVCTYqC
LxCbFr2fjPPQlCSFKdpVNShExXipegimnZs+9Pkq0oNLJGvENT5KypTQCy2Kv5QOiChFSbHj6+oq
9hiJxV2xtipWIb3jEm+QSW0JyOquVOVra5mTZvaTHnsU2NmcCUMLYErjRpAgsSy2fbHlntpCWRtp
hPctTBftyNHmGNu6CJGgDictQmHK09FUn8uiAxypX2mCa4NxpatOU1soy2BSmKd2V/VY72gWblVR
4rtSF5J5pN/VN7r017pGNFYi9z2zdJb1G9uAkYikFoXXcAO5OVh4LKXzIVtLIdZtz2PQ55/Mni1y
fhGUAMggCGBb9Jh/LMKLVaR7mtksPagDMolWhUWSHfM6zYafwPIdhMi50nm6wlxFuolzeaAGqANx
LWDbeBBH1Ql0SVhx45jxOrGw70y/6YRZ5+RiTIwbKq5ZzEWNAYougrUqF7iCc6jub3Su9dR7qLjk
NS57xfiqcvWbUXFXNRBZKQkaa1gYQ35tUSooVrXqmWqmmr2N4JPG4TxTiVwJXJq7btYCLFLHa0v0
25E6JPSaw2iqTGdOuYHLOL5JdNC96P6pXcRUxORTOdNQ1zRxBN8GAxNxht2pT3EnUnyi74r1s09d
1Pr6XktQkY7r2J241wFh0dneBAuh8SvlXrVRKnA/x1PJlVJ7tVMRBph6NbhSXXax/affYMBIHBXO
F9iR/6rXp3XtT/X6j59/u8Fs7L0at5tG7ftt0ft2iQlhkZE83VV/h6e8XWI2eiaYguARfsIGUv4T
AY2G/+80lt+4xLR/CSjgCn376uKDv6at2qxUnZjs8IzIPlTzj5Ue3jiWV++CHJSADh2oF4wL+rZ9
rIV+yWVy8QkaBJuyLwPN2Zpsd5eSUes+jxqJdwtBkFVlu1EDlq8MYhHZ8jnFPKLW+G7UZG23LpM5
iKvCZTQSX5tlAPOZybsEXRuYuNwxwhT+a23oL2WJ667VtXbbTRBkO4PPjugXIVaO1xWxezNW2ouP
MwAoPEnF0InCtWt36xTle4QrFhhXCa096SM0s5CoHFh8Klu1YvDLT4qDjqXknFcyiKd5dl9y/tfc
AyP3AYuWfcMNU/f4H7kvyunisKYrRFGjdcydosgCSUw9l9NlA+8KJS33T9xlV/l0IclU7a99IZId
zs2EkkA+q9MdZk232TDda2CR72NjErfQ389Kv5vX3Aoel6HKpehjLloqII3GSXnJjZRxffosX1yu
Uw3Tbz14K594FyPAn/CQo0eOfYT3Jz3DEIXOyGTQ2arylHBV0zDcW3gP3Dgh0pHMypirneDNimu+
9by5G76WXP5lVcxKioGov+nF08SpKSkUUvKfNK4GnwLCxx5UTAXFeAwGZWEOOKZOvvU6Unh4FCBh
9tjwQ5LMCjKxXcLKnwXu2VDAPXTOaiSrpRaQ/ztro1cXB9V0WDY719fm0udG7cxFkmv7ThqHICKh
YMCgq1dLjnZmQGhf9fzYtilsnJx6PCMh+Y8uu00SinU4KGw9OEB+WXYzP/257P74+bdDazoRLJMl
iMqqebL3fT+0nL/IJWTiz6RgmnD86BNijg8h1RE6AhUEAO8rb1KNOa/wDyESBZXwO5W3xr/+ceiK
AObdj/5hpdIEjR0ZZcbyMiRPaSx2bmZ4M4ofY17m9rTtTyHxKhhcLQ0cXncIZAAnuf6UVfkhHu3r
oLLWaCZXJGfMvN4GW4yFTkYLpTPm3J/PQcaOH0q64C4FfjYL6majB2IeR2hWMlgnebpVcO2OgqFF
u51MR0moQ9zEk0FMoQ4126iYXcZg8ws0jWp91Vkek1ONOiXWqy85D3moGTeqBSa1w/zSg1XJEvep
i0/lVDHXzYM/MpgLtJtS958qXT4KgRQ/aU7AqnZ6iVanc06q2sA4lK9yYjG0wS4Pr600NhHrjHuZ
kT7bNPfSMRaprOQs9NPn3g0f7Qyct5A9THa8TK5V3UT6wHa13zg+0rbMlGcGKuS5jXveRwfKiKY5
qyos58Cz02REIu3v7AjNnjeQtwtwP3D7rZuxxUmDlzimiEqIbYZ/kgzu0WRgu7AnbH9dkxhSAsAO
SHhCeTnrqMhJy3LXVa9f9BzcS2C+9EiQMk0/eorxKQ7hRYY4kdz42W2TfR+Da07NZVrlG9mxiG1G
lB/nvHpGqHHd5OPGRjLg4dDUAof5yD33qDUv4AVObvUBk3cwmLMWmSn41lWlVjekP6yUiTQ46qsY
BKSdvQ4IQqZh0IbY46+crbwQF5SpS49zhwE0fp3e2THKAPbnqo8DqRxmIbMFopM73VC4l5wy4b8N
CEed1Z99PiFtm6aOlgo86j92Quxxfiqq2BP98Pm384kDj18wXsFvBw2f/H4+ib9Y94JppZD7luzE
P3orquCl6myKdRSXE27qh/NpUuIxvOAII9Ljt86nb7r4D0sh5r7/fHXqtQ+TgZ4urQDhhrlOQkHw
PpGmO3daiGNVv2qJxFY0d9Ur5d72uyvXlSZMJ29rGbxRjuc/GFn3UjMfLHG72JG450Vc6paztGp/
X0fBZcjTZd8bn/zUu1YL75h0ZFg4kfKapgXmEuVR7Z78fNhpanKDHgQhOGFupOFUvv3JLeu9iNp1
BVbIBPpIntBcEV/j1sKWdukNedCz8DxhPTwi4AY1oxQjkaGGIwm+cW7HjliRrnMmvWqnltXRQlk0
c1t7VTbeuSmrDZ6gNdHZRxgWG6RUG1j8c4JWyduudyrtRpM33swUXwsZH0cj3DqiiVacfq9mUl8Z
io2hLN8FTQpRE4PJlGdHfDjACZQWZbjVZHilaDHGZmDHdSfufQ0KXh5nL2nlIE8cHgiMZLHRU0kW
yBoTyfjUa+4Gmd4UiXHOnPGahImFHZK2UKLEhdVQcRD6Ph1s3FYX06S8HcMloTFL3RPPXWOF88gP
vtYeXqfIBFDjh3sbNYvitU9i9FGoELEabHFG2gSkOrW+DLuvIwdiGQ/bKk127aDfY11g1lithk4p
5wpOQTsUz6OtfbWb6ICDjSiacAEkD9FPdKT0X+dttMrS+s7CS2fIYEv4xYGIiBzPTXLf9eG2NKqt
4wwLmU8OhcQqVw2GinkdiV3dEVJn+POkw9ta4cEW2tLL8qsoyraRQ80K8r9HYa90bbDytErsGTCT
R1Q9pWXYzKUm6rlR2overpjbGJ69yLXgwY3JGGy4xFoNhVML7UuF6QFypDJuWtx+TPW3aZ7SXRb5
de8fO9FurWTE5tAMd6Ba91GKZLt7ETl9s/lEZMVCOMpKG7oVw+xwrkXKkyWjhEvGex7YITwMOqZJ
oNTXddYHBLjLdSpVcg7a+ZAW8yJgOJBX7WEC/uWktANmn2fVXSflqua0n1jhbaleSGGaVSERMNXk
OleAlurtrghIFG1xQ46kamhEFdo3TpsvwnZfcUmICbyl6gfMWlho9Tu/c0+Wba203J5RmS+5KWP4
KCsZZDxiZkatLHYxQY5dmLGWRQlkqo921V7JGqaPUOSpraN9RoKBB7kt0amqR20jBF4FxelwBw7z
woJJghzd8LSZEVtLSw4NkDax1T1rb1d6u5BElbemfDEVBFbmUnjhfUFN7kD8htJ8naNk1INxneOx
E2V59OzxVME1mSOMSpAw+hPpdS8tYEBpdC+i54zF8Yi0w8SN6Hf3RfqldInicoqXvCBnrOu2tdLv
vYBJuevvQ+BsYygXiVdcetrBLEHmFOLbz3L7K5k761KxTkqpA0qCA9AnWwc5sMbFqrJJCQLzYkGg
Aax8KUWw75Urh788koo3UFv8MlzaOgkfI2xz6zkh+s0MeMVTBJGhke56ByNJ1mxdk8uf/90sgvkf
fa1ObixC8IRhq5Tgvyz7BdLIn67Vj59/u1aZUwC/ZD/IJP/bIP/tWqVtJ2SKS+0bAuDdtWpPggoT
Eggf+t8C8Z/dIjxyZFRwzEzejt/WWtg/ay2gA7z96PaHgbvVEdzsRxxeppHUAL9x+ot627pYl7Ph
qk+uB+6XGueLh4QA0jB0GkXr7obeP8iBT+Sj+GqmxmMV1S95nPJ6GSeCp79htaWLC10XOw3gYq+X
S4o+Uk3D2yIIn/MSNk4A0kZTdLSQEv62eWmQXFTMbmfsZJ9Nb3hoMMGnCscduchxiWZBK6FNjWTB
Vd1mjFBbVXr8GCNLGnwgXbbnq1sFTLIawUtGV3VQEXgJYLQxfEiwyp0cubLMo6VTccu8vmOIcETD
9ZhCZI7g/iUs3gw6H0aMIQgm6M3jhHHOWyz4pZ/d+bTrG8GAddH3BZuBoEzgZDWk1MYw1zKmDeyL
CTHSRw6YdIUvnrbBI5SPqQoNDj8YYaa2wyDT2Q19fQQC8OiW+n2uWseuJp7WVjJ/3rXqvDCOei12
JcI1RT73xqOivGbup9S+toLbtGCG0g03VqgpezsbjpJwAVQQhEwMdrOqm+acyOY6G5092pAvea1c
mW12CiwsPYUHRzFNzGur81KamOhJujqG1aE6yZgMa+kC1RSNg3qVJmEU1zw9C61J1j1+6jCIlpY5
HhXH35kYZvWgWXbdax3m64rwy57FrHgcCORSYKi4BZSV7CoTUGilBgFMfilVN5m3I+DLzh5X8UiV
4qqH3gh3VmtSPnjWieg+tA7dRSCpQEZWMDau9cMffThRPZu0gwgNEFj9uuafJgU/HU4fP//ucJoE
/+wDUXv+MJKAMo0icToMdfcnlDR/4VMH4mjT+fM+fsX+i8NEoJYwcZpyQv2WDuyb0eJjyf/+m3/k
FFVDhz4fMjGVMnnpg1zUixT3XKAZTwVS6AYMeSsxFUjvIQlj0saK+pPltgv0949SJIcoxdSfOSTL
4RzQ6+WAlsgmPn5WrLtdl47z0bOf44bcFj40lOWN17N0lP7XHB/qZPaPynIWHsPJIn1ypkuT+a0G
n++2ajIgZ+uxuzCUrfwrCGOBxRQy+aTC+UAwv6zCfa1vbOvg1bfEULHrZ6tYbQr53OVXSbiV5cQu
chcgVeCToBsnB0YBXHurdQdd3VswNToA1zuVgMCEAjm40NzvC6tAxroRsMYSc54mADeOZRstKyr7
cIYUnAYDEfuGUSsV0czKLnZ4GPN7psIE700iirl0kiVfgUSaeV0zD96a0b1dPWFxK/mJscLOipAh
TbH2yCUcCMaNXbY/8yS/d25Uk8MAV90ihLQS3ZAag6b81a2HTezcpWxAO4JHm/EkD1r9rNfeumkf
LGQQPZErYNuEjSoPUR8HvrxS4RCecyCTVjwbcoI9pVzElE8Rcb1FuK3yVRKy4YWI3awIcZLRIbXK
Zdxyjn7OOX9rh/wEZHu2gRvDeFSZomjUro02L5MLJd7BShiq0oJpnbsMjHaO8oOtGFjeSxerG7v6
xM9hMuxNs2Xn7Hr+Cvy5Mz4YRApr3sXoFFhwNxK0n8xWlXgxy9u2BxBwsRw6j0OsX+feStRPnQg5
dFtEgMeAoF25VI2NgzcQe0t5aBpA4QUQwg2ACMdaWSBkynWeYoOYR80O3Rcwz9Ek8FVbtrBFuD7M
NeqMbNncZMV+2mN5+57AO+HcjajoLPeoJ69yQjQ2/Ft1svaSTxMgM3H4s1oCN/KZyK+DcUdo7GxE
fyt8tL1/9hoKAhNLVQeiEuGiFFm/FFJoP6+hPn7+++lJ1Aw2e2Yc/yaSZ1ZicoAKi4ybb1Xf94mJ
DRSKZBpOVXC0Gsuxt4kJVR+JVgJYk2l9W1/9zkRXF/xoH4/P91990ge/11JEVeNgRrGLjWb1LQsg
5v6NXz+3bXPA/QEBmkckoBwbwGy2NqIB2c2aTg0WvqeumsFYQjGYmWFNCVivKEYRbA0r7K6nQJFX
YdisDNtigVrnDkWcvXLM4azk5kxm1r4c4KggJL6pyDkqbLD5xa2gvwwbG7nlXUelNGeDcnEEfbIL
d0kGF5+4wi4oSSO5Vz2UY3G0DcFQaEXwFe8z5niDOFCEHKN53Wa3JZA4ciZETx/d4fQpUZytrays
T4ZSuecqVPGPmPGCImJVwoTmJICdry8o/mcDm2SEm9u09peDFiwNPMqazyD7CdPBNlSqrWonK8MT
q3ISHecVOo6HoqzuUqhwMg52QeYjMJOvuuU9jzmQ/5aVHBrdnR7eVsNXIz145iOpWLMWIelY62u9
qJdUPPPef1Gy50kIVvSEEuAkxvueXkniRRi9zdwwYk/Nqdp40TaI2OjHrO29/tJr8bVKnjm4ffpu
8k9USKapus6aY61h1u7vM7i6jaohYSDF07Vv2XHMOFGLKLqv63jjGUfGTUAAtEWrcYRnQFLdLRnS
C9col0WCxyYEj6KhRQbwA0jL98kz1fJ1wK4ykS8xQaihfV+iItSteFFiOsKTNcRntDhrUd5ZDSYf
YnsULOQRa0ehnEi/WtZTEiGtpiUmuCkQoqxcxYG5kKQ5EEtZqOlSqUD/EStC+DKDELLPmYx4X4aq
3EU4wZVy8Y0+5hEhiO3cpJNolOaQsQ3L+rOv43gjKAZWDriIp478GGgqnNZfDFJlBnEXZdoi1R9g
yiIOrP1FZrhXjCwXKF3qor5SugYpcnyGqZIV9mlsoVnVCtAeomXiht+Rl39pkHOoSQdhCgOkEjpX
UqJ5k6fR0BY+mCw/6dY1v1ILWfZAgE7JYNwMCNbp8U110TXprmiApsydckrfGS39U1hqm7ZA5kw8
jwdRPFApuKfUhRJrXSdObZluZG0ueuJ9BDE/JYW3T+yPlpMqM8UAJdpSIxaoJx6oJCYIo68oYBEb
chvAN9IY/CQkCqkkC6kkDGUddg7wGgPJQ4IEopJRXE0iUebDzXKr5FHEchna6TXp6Zs/us7GsI4K
mL4b6dx/+C2IzqQQ/yBY+Pj5t5uCzZ0tON1tgsQmxsr3GYANskWdMq8nmwdE8XeiO24DpvwY1rlF
cKj/WGcbnFUW9nIg6fyz36qzp2vgR7cFKooJXGh/Q8d8HKwnbl+1rO8JXEmUpd8xMhPG7N0tevnf
/9n7VJh/2S2+/9VoHwURXajKJtPzTTtgKUBhYE4lbewwYH/89Z+E2/7nHweqIh5rU+U3w2Tlx1tv
iFrbzFyyk4j6tcKVyIiIB77rzLmoyhWWt44phkvgqdKW5MCW6LewiIpl1Y/nVLU2LMGZu+mEjrYU
9bm9Lzz3RjfKIyIMUtrqMJqF0rzAEU8AcKn1sYmCzaCTsU3Z34HuouYaiH1O2xQaU5s/APVbMiKE
gTwwMI3UaodRFkP/kEFaARy4JGmJMINE2TsaR04K4aI31E1upC+cTfZcExCcawEzjOgMmp0g3teu
OlObTcgWNfWVjRNoa4+MVsXdRXE9o42k4H1wAaUgA50b3E1Kry2Ay5TdHeSmTTqqO99pLnnf39Rp
Mek6zloaPrmk0c4Q6YLPOmYJCeheay47H5pp5TunDmr1PIn8L0AOdlrgqgvMxnf4QFaGRvDxBG60
AOZF9dN0d1j++NqZR6xf+jpsmBx5yr5qgktsKtfCamCvVOmu9aBvV8l1peQnV89aArJw0tghw9Uy
6nZOq2xTo7jRw2ad29ZlID7aEDU+YSM4VyoqQi9YBmX9Ggh3E0sCy/rutY1x2LJJsuZKHHpLTnu6
jYq5vltt/+zDbQJAWdBIJwXCf5TBAJ9+Ptw+fP7tcBOuRtmqcXwYJhXv+9Nt4n+IN7rU2+KQMSb1
L1gDQfLUj0kN9l9EN1A0T5Ss/x2Xv6PG0qY8mY/n2/uv/mFx2KuW15OzlG8Mv0P44/LAHPUqsTaK
Wpt4B3xrXfnBuHJqFaFgl84DrvPt6PIJrwpfR3zcmUL6Z+WuSsel9YcCH9j+YrIL4AQlgyleh7F7
hfT9nHSeMqv69OAWiCEIJi1gBGW1NnkUlIKOllkiCspgFsQszFy/uWSGf5+ayo1svdvKU/coQGOa
fue5YAU684OhWqY284PSUpbGoEFYVbQX8u0P1BjMDVh/VGjeFkGNmDWI00uEojNE5JzZX5FIzy31
dkBwJENslaxyzFquwLkuC+DMI9rqJszWo8dUBI9s2pUHqsizNZLJA7UI2eyiTDJGhTrou27d1YIQ
ynhBrY/eI1jmcORmisLE2C3xjdrOOWReg19N+YJiPJoNltbMezN/6Gvj3m5xj8ddvGgGsHt4NVyl
eIqD7DpwKdsj1GBqunC7+mKZKzLrqKrGK3Uo9q5ZUFRmdbooNRUTfrmImE0zMO7UlRNOmFDC19XY
R+g2tFetW98HmoL/RW17/AVWdfyjX/mJ3IaOiZkgeGLey191vq7Ji/Ghnvn4+bdX3sL/SbTd3/Ym
7uB3BY1uYJaCSzKZsKda563zNcGXT9/mO67k3VKDcSNkHojkIMl/00WA+uDnV/6Hr/4hYqopeowD
AK42WaTfTML7tqH8NqNF2920sTqHULIcohLHdM9MrFvkRMi3OFKa7jzE5XagrEeFz+ZjWYwSs3S3
LLERkmUnSb4cvAEXAugrgatKuSq7HejLPftZIyV9E6ptTGh39FCq+knlAnKSV2HRWMMn68wnAZo2
qMh7qT5P4Sa6ycbdxOjgdE8K8KqmyHa9Mu0l1ZXbm0u1HHdKwpHkuF/b3B0X/MYhRZZiQD4EByUY
4mzRKvalI7cCOxPE1jDfkjK8M0uPFrX7GoT1V52dDLLNO8EAzcjyz7JIzxam2r6v3Vkc6mdXDzCi
Rq+G7I/5AMjT5bJUplvT5Prk3HeX1nSjjokbzwIuWZYLBNQom5DLV+cSrrmMYy5lc7qdJaKvguva
4NqmFLtI19kbKsFN073eZHDZ+5w+LibDwCGXr2z8nRJFe7M1vyZUB1WnnBtFKBu3iVk+t3qzbRwC
TvuouPWy4G7UnEWAQSDU0qvQGQ5uNiJ7hDvtFeFrRrYnAHq0R7W/a8iLrVtBfqWvvEQEwo8GTlbh
cRRWYDmj5BWsGbKmnobIG6N0birl2WcLixbWedAHnXTc+iqu25mpBFtnuM8CdVuS28sLsGf9vVIg
3etZNK86a2FVjAHC9ms4mVRd2EqSIW9yE/PHVymQpYbxo0SKUertPIMlgsQX5Iw6Z/LPhMQ6urm2
tpG0mrbkxARjSwrgqh3o6htmEW4o/2grPPsJm5IAoyUeJO3XskxOkZ+HeB8//3aUYfthCod/Hr/j
D1Z4ejNmTzoATBAbkxn+h6OMsDz6RCZ131L23g/x2InoU01DbfO71ExawH85yt7/6FO7846aSZth
McbLIF0wmZjF+YmUSblreSY6ng2/wmswPSwWT004JuQm6GvJ0xSOOvtbbW7CPc552hA7zIfQYQCU
vYRtt0x4LKV1Xbr+1pEM3Xloi8DE0lndqq298Dwsmh2OSx5yoJz7ioc+5+F3h/u8jrYRr4SbtVd2
Yqwix3sIpncGePy56BPwGZlLx2HxZpm8Ys30rpHcuRh4+UJewtYMXpvprcxxwtRS3RUVIpTpvcWV
/qpNb7LDKx3wag9afhXyqk+mH4VXf+AIiPpUrKtmtLZBWkCNL0KgmZoYUN8cbZqOgObDS/stFVaA
Wpu2y4hWiW3e6VPLUkIs7hso7VMzU9PVmK6fzpRIN5cDSXSFNq/s6oQ7lR9dPKo0RQnNUUWT5MQ5
mCt54qDYAacgF5vKzgXbvSoZzJWjvWAhNg9UHwr4g87ZHdOK4etMZb5TTbZVtb+VtgkiYBNgwZdq
svfjjpiXqbPTpx7PQsfESYZQqDaZmVUp+wSF7Bn+6j25rALYuw0taFmZB18wzmHVM7AwyXsWCVrx
2bdgQ7n1KkPAZOPnDAS7h7a684S8dVD8G8QUGfH9hFM3LfK4OWH6lSeKlWz3ypg/56kgGaki4ak9
prmyhFK+6KxiWfQEVXVHNUjvs0lF32Sr0RqR+kKDDMttAxSBWKxjFnRrL3YXfs2YLO1WUUN56Ty2
Ql0L/LtGR5hFFs+LEhAwHKdSvgzYdIV+Fdt3UdsyoK32oTtuXOd6aNUdhlO0oF52MtvuOFTiqGRE
FwQFu2cLU9fMVXp+60OyVWWo0maSsWH1LgTxEEGLTI//1/4zdHCjx852ZgYzB0cBfgXG4P/eph4M
X2BW4+wKvOWfXSwCEdJhzpAUof13sfhzfzhBiN5//t0JS84FXR5hGN8Qdu+LRdQtjorD9SfhO/0h
eCGGX6pNwchk7IcT1jRQwEwKWMzyDMZ+oz/8NwGMzR9vsyph84hF6McDllynVHjRkG/yhi1ubNRC
XVpqc1Fdn2Fuh/Yu9nHEOTnrRJUZ+oKl+HpI7XU8ACjvk4hQOuOp8ywCJ2AoDjx/9vQgRtMjibRS
PVY8pd70uNrTgxtOj7Cf8zCPPNUWT7fDUx4qCpqIOtiNQ/I5Nii61PCsyeRUWtouaodwltNJtlNH
6Ztrh/6v6Ajzskp5lqG4kiCOqAmboGCbEcHfVTPBKErcGmQL5nSvwCMWLt3sMLW1/tTg5lOrWxnD
oZL2sALqbq6FUzBQ6lxzE0RB/Ye3ToxX0S1rBLeAcfh160Qh8HPr9OHz398GhBUqWC2etX8AO99b
J8ha1Dgq/5ih1Lc5ylvnhFIM6Jb2zz/5TppAcYG7DuPI31zT3yJNMNX9l2rj7YtrH2fBUSacqIAb
uLEK5zrO1Vc/tVZFehdYJacqtFuDsBbQx6r5xR8/FyivY381es6tl+dLhf14HxefgqreGiPaoDQh
ZI9b1VDZ6Im9DIdnabanrHdXlRK+xD7U5+BenzgF+UMUhzs/LwFNJHuzS881CxkHz2yr2jchsJzA
5m7o1aWbZmuCIw/OFGuSkDSriZ0sw2OhN09xE5ys/tblZgztkgc+WJmjdu3kmVMydzFAbBl4sYbg
4qYDK6FQJLPeHWOsoLw9ht1ui9JY5HZEtGte7PA8vOpN9KUuJN5ScW1HRT+PPffsDtkBksM6H1M0
EcnZHkuxiiq7W+p+0c0io3go8/4qiNuY8gOl6mgBqzY3hmc9N052qlwXFwr2K83eWbX9GaXtxo9H
yjt1EbK0b7L8URdZzgtdXShbwQJhovOlS3Rf4aN++3/uzmu5kWtL0+8y96lJbyZ6+iINEh4gCNqb
DJJFpvc+n34+VEutqlLHOaNbhRQSq0AQyTR7r/Wv32gqr03MxMZBWM8DlVXfCgGuG/JOr/t1bwgH
eMC1083Qc6v53gzqI5RPInfnYYcdusNaveq75TIL07418DGUtel2tXKcjoQI6tayzqZvpAsqu55C
120m41ErYEWPAnIdbVEOSvxiGb2rVu0pnx9TPGQHzJ8L2BGZiOHFEOkYgpfoR4ytUCG0001ORq5a
W0wCGQHs8hCIJtYI/xXa4VFR+y+t672wks+mms/QAOHzNfp0DRp8j2oEbY6qEn5HD4tFibEXcg3R
OhkXSIneyHC4o+kvX+Z6eC/lelvPy7qq+g+h609DJr6Fg3iZde3aSnia9EWxMdRgK2B+D+OsZ1gY
oBbISzropp3dMgQKkPE1D1u8KkvE3jkpi53Uw2MePgirCfEfLXwxsz6qiHY+V+xsGjBcb7Ebkhhc
C64Zq4S1Tusb5ZRBa/7PHqsZFBQKtFr0FHAi/s1ayjDrLzDUL+//cy1lcZZVxLZQzv6LifbnWopX
A9yM73K6n0EowGVUw4j7rP9SpfwAQkkw26CWolXFZwgI/G/UFSDV/8Nayg8yWZ0BwVnRfy4silya
qlHTqrVAVk+ckSctP1p4CDwy/i/2Pc+Ql5qmucdhLETxOTYpNNcnFXuG8SntJldtwVc1RnOOIKkP
OjTcKpR2kRCfdUk7B7p2UsTArxjG1JUKq0InsM9wjS6N3dyip1MLAo6U6MmIiOCCjol6bJpehTjp
HMEKD3jJv8Xo61KNhJwRsGSqDhJp3dONAatqJH+FtIETXRKVgQyFQNYn5HNgyG2z0Y3o1MTa26i2
33JI9WLatgDo6XLqMOVyuy5/qnry/+LkacoQ6WeFeHPQ9VHJ7nMZC464gOVOSl+dml5fAjKNC75B
6UdWmLqbQH3X+8Ef+wXW7QIc1QybRYX1lJjR64w/iN/o2idzoouYSU+NOdNh5S2WEcT+mXXKMFsk
+GZxJDkmEILYGqhzZoGHmqDfbLlDqwUNlD0RPiCZKqu8HCGrWBe5bp1s6BCsNQbXqzJDVxBbT2U1
jaESVlAKKySSb5qeWpeupq0mJeFF1os74mG9YrE2shzfNwPttzR9WdVMQtlg7bWArBotujHDOnIa
7sNhwUFXTLj81osuRPsMdpoFmt/TT0OSGy8mgri+oxVTIQLTCOHuwP0QPP+j+xNI7xRjik56t/7v
VhGyN/+yivz6/j9WkdsIHrcONLQGqDYA6o/9CTGZMMd4GSteGpwfESDiPSn8UOuqGAffeGV/1mS8
5aYgxuhI+m6k83fWEfl/oHH9dOhgWz8iQJ3APH7QQB8W4EzdZKPFiOWj1/By15NtOxCm1okETZDy
xQh69IcWKqMZLS+lYG5rQas3JnG0LRJaksfBQou2t6MMetAo3/w5Z2LVBGwKSLLCoKZM5FWgiKJN
7Ii0Em/6F3FyFiu9OVYBgwrbNF92AWrbfjazdduF+JBEheFVjJjwjhYucXlzBpsKkquCVdozjOlV
aS2UtwG42D1rVIS3Afq9WYuf00x7xXKMdmdo3qNqKLZm3uiilyAfxX7nNsBRuzCyl+pb3GpftwCs
QMb7RSthpn/WpBUj3xJdgvF8UQIoaiVpXZb9Js305cbUWvckQKF0zQ9ZLoyw17NNjX+wEJhPkL60
dVUUK3RnmAe24E9M+BDdeuUQLE5aM9lTmXq6g0am4DiDbETDqijNVTHn92YGbIS9w0tHlrUX1Zg0
jPBT0b7puiPrpSssM/at2SbL68VJZv0SZsldMCWXIaopnIsUvKl6KSqosYI67MmV2ixBq3Pyaw8V
nNtriq0EoEJWgMQq7Eiuyad13NaPXDo3bUh8G//RVQUPF5oahW7KwMn033RolvyXDu0v7/9jPdB+
oyj7zsOEnXnjxfy4HlAaILgHDdZ/CfSErcNf8eLvDlmsP3+uB9wnrCwUHCh3/m5d8X1p+WWg/eOx
48X684Kga1DUhETP1vnb6A1782u4MhFZhXeT8iCtoXOeCvxFrsg5HDAFN7Sj1aa2Rcf4GNz3Za2s
x2O4Bh52ZeLL7eRs3uGT5dT2tBq3s0MVjOCOH7qHt4b/uv+Y26FuAzHbxQb/vMfxMdsIiDiYimyX
lXGvudmhWT0Lz/Gxf0TpsUUhv49Up8/d9M24Vw/hk2YfXrPh3D/IcBUP4yX3sKI7ZC5W8bmjP46+
tjMWt35It8pafRgv2krfhmvsKp5FZKSZD/XeWhGCLu3Cu+iEqn9O/OZpIQKRMdwL7qnRvZ645lm7
mBu5fyGnrSs28QHeIT5Xmwy3O+GbXDjq2aQPTBZXoeNMPwzJscSL0TrKutwm0woL4qx20Qwi2UN7
aT23j4GvMLAHfDl2yAe+4iPd0nE8oo9EtIhBoOlo8wq3JeFeO4maLd4lm/pRs3Wv48SNxA26zeqO
EwSTEBnPunP7IxYDjoDPiAsJHcsAMm6EXfWsYmNlm6/QCYlKvSOKJvK7Vfs1b7Fp3DSr+M18GNeP
1R5qyxHWauvheQVR06mcbzjXHluPMCEI7O/9dlgl12nVPc9O73xbz+vCqVzm61xYW1tZNomZXr0O
3YSsj34d9Csm6ptx2ztf6erbzrJR9Tu6lzmmY9iyIzqdS7gQ73yW/c5drbBqwJ+e8eh5sVvHIiR0
RULgG9TVK6ZO2jcCfxycFD3+a/dO4EP88UwvOEZ+4reSg1BghZ2Drdj5E7IOhvk2AIPo1+vMF9x0
xZjfLmzxo3k0tvngPNBr4m/lNw/wXhP7uBxVe+RbxtilfHQCaI9kHKNpIkV6XW0x8XcGz/BiZ9s4
885yU7v3gNJu10/l1/WC125FTN0VePkONPuDtEMvu6atjWE+CVub4MCh7AIH8oNXukwybJPRsT1v
ezyC/fFL4Llazd7wLdg2V+59mw/Y9VzL0Xv/VDeXxX5/3o275/AifYzOoXfW3/qn2+vD3uLpETnN
6lH3Ss+801bpFkdbm4x7L12HtuVdCYq244frgdngITjgAPcmehUn6Pg67Xli3OGK7y7p2zCf023h
wiZGEMPZ/2pW9Ro22EnbILHdZId2t5xnzilhXNFDvNKf9M6OV7Nf7Z8Dp3G6h5ELwN1Jkelo8FXW
3DeOWjnjnXQmMFF7US+jra4JlnUHT8Lmxu5hZa9Urttd97VgGbPpbMGJ7j/2R9HG7xadMaRx1zpH
W+txXtPTx6fGEW1iRFa9aU8H5W7yqi2QP3zxZR2ydOA2ilfmh24H9hY1RuOTAUVoJES40Z53EGOF
TXJQuVQk6RLnG9rpOzTW8GR1rhSudXMVqffZw7zT19mW1MrJQgPsE7s0ruZ3cd5nB8s13Hxxsfzg
SBEBvtBncTyMvWhFClSCjhzcgrej1CvBR1+QOJa7xIfXs9ZnVzy26/qJQPK1dA9dR3PDU+VEd7fn
gpvHoUzfcAq37TaJz1jJH/iL2Nc2XbiWVLdV1rffAssOiRBxEKfbnU80GWdCP8uiDT7gEZD6kvGP
sm8x1oS2bRvv5eSwJvW+iRVy46vyKoPx/ML4ZVucomf80uEG7GLcfsYeAyhYis78kO60NbZ5TFaE
zsafaXwlknzYZN9AJsbYsVYQ6haXMf8x8CNrHTyqXwpbQusrbnMfe3iNThvyJ1ziVTfSbmBktSLF
qnUiwY1chCn5Z/oqaaQneyiFof67t5zz729gKbhDOXC7DWs79+K7+BX/+JjTaXonsHKndkJ/WCen
8SE78UrtiLWtPKWlUzrYqMI0DJ38odiFdsmiHm+bk7b/viOxFznJinV91R5Crwvc5ETWcencPsla
IWt5jzW3JRlGcIqT6qlvHM4qcaXY1XgkRxauYd+cCTWZXyU3vgh2dDuUO0LaldXqUwCYcQxy4mzJ
ucfL8Zb5TkD6M+bakj1/U446wSp26fcvxRphfriBj+73x5ZsWidbYQOTuUvsZqv6gV0ku8+34W7Y
MFp7R7/lpM7gUF5+1m6+zyOUYvawbUS/88rQFz+Sx5ztycc81wnegRdLW3os3f6+uii1gyWBYz0K
2/Ee84fCw12AFb4HwbN7yUXI1STrUFiVJO/1a0x6sLKO2pUK0hkqx2Z+D7nHa4lIHPPFILLauFNk
tOKWKzJFO8YPiJqsY564IH3it/lFOzZPUnwKvsGFvw0szumBaYJ1DGBTbI2jQgKvq+P92nGn3AzH
XAYX+rCWCcCj0EjgjBF9/YILn9WdmbdhHXEcWUC5zZOjnniy6moKmlsHqBgYD5Vv914AtgXGfoTG
GX3DPAEKTpQ6OoqncBumblk6y+ISN1DeaU/TE1t1Yhf3BRecnD5lP5Bi8t7cp9tmN58tJz8k98b0
WGYfQfiFFfvMGFvecWFJACzvzBpFmRPq3JbhRm1fS2y0NOr7qcCNUnhEuow7kMbGNHo4N1i4XsHz
fW1i4wH4rrh76Jxj/NJe83N1DHpnXI4pxb7B1t6uxWnXyjZsonFTrtSdDJxoNk/FuGmtawSHDrIH
FuIYnU229KABgEuC6EpEd/eeNrEQqiZTolORH2vr9YZFz6eMAU+KO5qP3QgpQacQeQWi2fbEAWMz
kktXwhpQ3FnNI37EPVa882mQtM33P8ij3NsDZqR2A7Eap4zAZX1J8bWsXG6IwiGuGSOydds69QKb
2Qmr7djuwDlk7XXpTmrp1oy8afcSXycdB7504irCJWh3RsWA+J6Ezn/0VJT2gtkjSlfGwJiE/2vs
0rpxT3+m0P3l/T90GcjA4JXcgAIamZ+7DMgo+Op8Z8L9Ogi6yXIJq2OCdKPS/dhlMKgCYUUj/LvI
4O+gDtDu6CJ+ps3+dOzKL3PRWWpg2IuEnGvZSzJFbypFbJ19ARTIoY3/n61UVxmbC8t4m2c3UF6b
7kXJETaR86SiOmwQl6P1FkJjpRnUlESqAlQ8I4VApLkPZ1YM0HFnnm57PY7QZTn6xLx3Amw893pl
2GT2JwUXD728VMRkLXjmBVhu96VjjF/W8lE/WPohrUpnqJi2UnNkFiHuTknfkU21H0WeXJ6l6CKp
1H3E2LuRL2jf0mNpQiqjqsrxSx98gUU4sDUkOhgCHKVV9MIX3Tfpmq6nvem/Uzv6oRe5YIfUcYdi
oz+yPZ/gmGzz21+jpfXmhwopu516V3/aUhjPo0fmOYZjvmRfz6ycLpzcik2o23EO7Wqz8OMwEVkv
9qu8rS/sHN5Vcq+Wx1LHZspq4CbPJ20tPRnvgsOYhIWMfSf23on+Y2+UKld4Kisna7bC8zudhRO5
ta/syKB+BnW1Ywcj4nWw1Z3MRXZ7mexTfBG96Vu97R8iB+XwRbJLR3GXvbI3nrR1S2EpeLUj2ay3
62hlXZp1T0IMgRVU01mzIsvVuaUc2IN91nwQHEd/mS6F/WI5rZ+4fDW6T+f6YWNu5nPnfQQupZ3k
eC/mNfQx3HWLlU2mrXc23XeNCsOfV6lzZRblsg/vMBeyX+HEPASbW1vBBVhnq80HxQWfx6/iXG6n
P/C7TXPuXxXOm+VMjvrBtNrBRdmtH6/5w3y+5h5OYbvUy/3z5HyGW5TLR6IjtgZFe3WOnPmgUG58
Lg67ph3vMFyvbG1tUo0dPjHbcc+3jnn0grt3PpONC0MD+4rInP8hbHAzt95ieZFw6ASacpGoO1cM
4XetPXsIBYG57ZiUYifewbryDJtjs4PV52J/po5yCVzivTDSWIknZbFJfMWW2LqYbrDi+lHAjA+J
C1i1T/3SNzeGN3/Y1/mLctOruVgopO0LZhChtz9W9hP3itf7l0/TPb3mj+8XSgK+ySAU965Y3Zzk
2JLPyh1a99WFwl3zNtd3tJJrCIeP4Tr6Rmqvm2+je3PT+8Ned0pfWivuRd/kW9XRt4Bvtnq+Wvbr
7U496P7pSum3NtbY1lvP+DvR21H4uCI304o+hMzZs+k/Dq4E2nD7VW4+IRcO0Ifqc3zigtmqQ0sO
hEUziarTVlon915lOsTX1DPds31q9ggf/ey+9/l96SPZvtfdvqFDcjA/WoXH8k34GDaMG+rttA8v
xUsKw4LPyz+NS7g9W/5n/xB6PC5OfIBS5s2PU+fkr/1h2oQtP6w/SOAheFGFtvhoIPs/t3dAJ0Tv
fpCx52x4KETvIG8XlwPkKUgPwPz24MS3R/ckeu0jVaCtbqgefZPn/Mpv4tSH8fAq0mzPDosFlmR7
bLXXOaUg14xm/EQhgy7dlmn2LrEfuYChnI1qLzrv17O+Dx8oN7MVU4fQ/jjPz/va/bwO54wi/UyX
dWjdc+jld8kNsEHJZD+HR9Uh6tBWfMspPyPXdMNt6bzz4HJe8RGAVLc2HOOA+/ae+3xvOJ8UsAdt
L3FTTw4+nw73nfPZcobK4/uFh5wsO5t0NUdiaXXrjc61j23bj3dgI5P3gUox4Xsq+0iiyY68OBtV
PT/Irw+UiZw/wJBVcaQI8fjaDT0aCbvcF+v9EQjEeVFt0xVZPteD034MHGN6d27dwlYKr7xqvuHo
GzCd4CWg1tYOuC33Trinbl9WeuAxAOFu4xjXWB7ygBnv3B8HbFV5sCl50Q4jUsZ/8CTYpq8CL0ks
D5E7JTxTpc+zD45UnYd9HDsnFtqL9MQtwx2+gD6VvubFlJK5b7rSJWfheR/fWMlH33oKXnB2Yl3F
0Jkbteakp56ylksaEG2feu2hxcKS5cLg43IHp5TCZuVblxxsxCGfNkBT8U7zOk/z1I2+UV84YJyc
WMgYj8c7HNZ4pg3eGbklnxBr9rtkcySbZo0Em36Kz34Kt7mjcbE3PNkkhe8IMT+BnL0X7ivOwj5z
9t20xscXvrpT3S+gYSRTDB0QAvYAqZvcAbBrjJdm+JrHJYIkbfGDZMEBPyRqmZETLgK7aFWX+2HH
XfQ6MTmUkqV3mhx+esJtmYiSp5pOfEGijSH3NrywKH3hlI8FWfTSndNdz9oR8fuHLJ3JByxT4yIC
MVhuzu6hOfNZbDy8QgfoB7eJ2OOAMQM9jMYswSFuSf+oHqvH6Ut9hk3/FgPFnPt9coz9lJMBI7N7
p3shbOK2PD5gmmxnFMH3eYNXLtRNAn3qfDyJEgGUY70OMieSfe3L+hqv6QusVx2wHLI4dhxIDvs7
1MLt9Lw0cOz7K1r8FZncpGRGq4GsJcj7anvsMO0XQ59IUHOSwLughsL9wFU3Iwo020E8ZZkb2fHw
p7hXSXUX9+V9fbI+Le6nRx3n9jOtQ2vzjhGBvPVFe74F91Lt/gmBnWq8SqSgO5avbSHM+OWKC5Wf
qjvpIX2RHtUVHiRD7o1uv6m4gluyk2xR8yZP8TXrCdb4vCqVfZFtw6t8Wo7iGSvSebiyXZfPyZu4
Ajk7D3f5qeBWTOlzRmyMyOF0lFumhl3EDs6EL7g1I0YkC/gzxhypo3Gwtcf0bPjpxjhAZ4NWShnB
Iyg6puKZEpCP0diCadpVfeyNi7kaus6dVNcSvhSGlCWoUKi9piqORh5TWzO5D5TnafQXPMZ03Pi+
QmQ7lvqkNPMWVh2NCYaEB9l4USRO4HsRbsZwr8Tcre2Dnl7C2DfEUyide+VRVS958npDnyg3tXYv
1I9m7xeil03rPMdXiFuvm7ZJ4knVwYjYHtJ7vaxW2FIvz8l83827ItoRrpxWvkqcKQ7cy3HIyGVG
0lAvh2R4iqSdiNEGInZD+GyTVSyuMukku3p4DAVfXL5klfZR3YaImHLm8HfaJKBngFSEiwDSqH4n
By4toBaAYOgKDkdYXL+EHeZ+RzE9dOrZ6g5oJLp0hQh1sE4LOu1KB8+YjgnEWAW5+VnqTspwMNUN
2V3J7NMe+DGuLjInLiveO+Ih8hMWtAU1t/Samt8K+XUenxX5NdfWs36S1Yc2vxPCr2K6hioQWUEo
KTCbohBezlU3KRAkJKfM3763Of/7Y/o/4Wf5u7y3/d5NfEAWauIQC4Kf//if1zLn3/+4vee/v+c/
f/4jb/n9R7pv3dtPf/CKLu5QxXw28+Wz7bPuj9bl9p3/vy/+3nld5+rz//6vqmy7N365b5+/dmQ3
zigdFCNfEd+Ofz03wqvrL6Kov7z/j44OZp8Bv/UmPEKowOToz7mR8RuG9PotAfO7JOD20h/UPg07
N0UnqwWVt8GYig7yj7mR9huecTKsP9nUv4vD/w4fRdb/yu376dCtm2jqByUBt1I0apA+11U3EfWK
PjYS8Q8uNwqAUwXmnwAJmqWTBIsr55Gfi80uHoTPIbxhFr45a2+pxT6nDKdJ7kQ7KbBhQgdhz+nc
fs4MQzG/zCGFz3Lj4LX81pvNTNSJfoFMGr0GZDdAfDmi37MT5rTXIgpWQbcgOGq+sB/s10PIc6/N
2iWOnoUp/OxnwpVvinFlidZSbX4kQU0rQWMXj9JDaLbk0WaN4C9ES9pdM6rY5qdev1xMY95kaeFr
UaYfx0KlGJHp+DJWz2o8IwU5zXp0L8Fkw5e58sN+Yb3vDtAydla/5Gxs8oM0MDHAVN7NGbeisCJ+
Lz/HBZjacC4EzKBzCt54N0zMOGQS2gYWei1wpAocxtrXkNfFpFrNZWirPQu5Ag8vg/7DcBipqWUw
x4m/crxJZmA+S5/YpCXH1O8TlGgItp0Qj7uMMRHpeuu8eh1l0YsxdesEBZOQiyC9TctObah8sJBM
Bwg4gbkpZ6TYIX1z0pADau0xpnGDVGdyX14GLOrn1vJ6DJH0SKqYXVc300rarbKkOEhwvK0Ewrrz
6bUMWqRKMu5/YH96Pt7Vogx2Whmg5+LNITt6KaMGtz2xvA59/xErHFUsRuskZL7X4qI31IZfxgY6
BmygjDRzI4bvInyBwJj2sXgu+uOcfpOYYGtkZ7Uo0rn3eu1Rxua6a2KwxMoJGhVbrMHrjXdDwZyf
TGECyrAHZ4bFmG4C/VX66SGMxvdS++ir8UnDAUSIIRvdds+csEWBrnmsejdXpI1hFn6ixiQYG6FD
xMpDbJItMsQhFGnhMZPaBzMnZSzrt6JU+Yra1NdO1QtnQnZCUjdFhijfG8Rku0hS8fQX04mo6m9y
WELMzHD30956ogHScqHUD8Hyom41FskT1rm+rI9PAapiO55VZKlCCXowd4rHFyApmj+noXI1Alip
oVg6o4yaPlWeUPIJEChwEuzUo9ka5FYHe0OsXEt6zpbpqocmjYQRVa65lB+1oa7hvPqi0F+ynFah
Zd7X5PdaNN5VebzPJwqSFPusIaPdyjHL0kklVNbWKDnaKD8x2940nbXqxcVRi3SPn/d2wKokSXE3
Cf7R2jOWbvYBXDoktOzmv8MADdbdv2CAP7//jx1D/w1eoMoPNhEM/so8gjkkSn9mtP65Y8A00BSA
Pk1Sv9Mef9gxUM7rGm4eMjvKjR2h/Z0dQ9JgPv0VAvzh0Nksf9wxZMHSpFgDAjRUyv4yINNDUBjF
Jn5hqv3eujlNiqz4lXgMLVzabZT2NE+YSztTEvpTD0t5SJDXCrFfFdfU4oGL+k1OnpU2Fn6cM/bv
K7/Jtb1Odd5EDJyH1Gfdt+XuzTJzt20Z5ujUt426ruRlhekG4U0aNkNIaMXDzMSh0SpfLO+D+TUh
sj2klsaK1GH3x+659UQ1yOysGZyqehqp8MlNeiqK1rjERf/YSLqwgsUF5FEICKM6NjYaROP1ls/e
pLI/zOVBkquV0uCZbQnDwRLwyerLwLc0XDUmPC9cPZufO3w/laFkeH/Qg+wlMGO/XZJxg/HveFZb
dcHOjqCjpIka5KudsAmWuyoY7gQyrYg6jUWRaVHlKR1RLyCeUMNvzsxuP3xE4ykBy+nlN218Gs1L
pJue3n4kbNvUnSIGqFr9EE6ys5D0ESky/GzZQWBgJyzFgZgg0UKxa51xmiG2S7Q15PKWsTeyF24f
V8dHvIcg0cWuHFTuzNyvYaKPqoSTxuvpOGmrUie7oJJL8mXIR0j76TVu8bszQ/MhQAIshTGzQVM6
KiOoZJwfWqhM8dKsRSMX7GIJfaMTV532HvbddkjxBWsi1uawHBhL91h+LKgIxHxZ/aOLUnhFwPYq
eR7fM/T+lVLfZBDx6xKj/Pr+P5YY87fvMYCkmaiSfqMz/VmUmr/pN/r594WHRe3PghQFGO5ziLVg
N95s+/+7IFV/w5MDURb5qzdeIyrbP+r0n5qEP5uGHz2BsAT9y/Ly02FLvxSkitwgh9Hmat3HmB5m
2VdejF+EjjHKVXBSpPVc8PSzJVNyU6HaajR9Zs79S0KwZrdVNbqoSD4IJsQEuzce4V/RLNXRNSma
7DiE3aYo1BgxPAnOgbofqGwaTduNAhtcOhBkWSPtQlBrYncPG6KnQ5SgMIYVjWFj1l4vMExsTPCJ
nsihaNwOkXKnKbAjBuVYReExa0vm6lnkDmq5McZ8ZSwljJzeAMwbH4YhZNI/jEQm6dFdGMibOBDW
+IMAiUVd7RbWCD+hORg1CP/cLAjI5Vf6C8WfxFlYZ/CwonnpPakUnEyRJ3eIQbdUJCCCZNhTG3q1
CmdqmPeKPNtFaPo17GGpRpkJkbNWDmPywTV3hZAhqgWc3akOwZ0kGIu+SNEJh5U6fDpWxniPNfhq
MuQtGlO3FUPgPpiMNUFrmrhXhoCeF9lbVm8ShTDFhNSOUNhGzXgh9BWzZ2YrVuNjFodhDxNGFhND
rbyuehaK5U6h1FIs4cNsOsIShxgkZ3w0KzXwhGJ6Sudi2iUxDKo+qF3D7NZCl8TYCSLOKZJLEZsP
cEXrVTpguFeJJJ8yAAkkJ+AFTZjvVR0OhwkwIkaOaIosJg6bTNKTJtNosVdO8+PYLrivhDIEqEDp
3EoFwtPl+Gssmvt6qd6tyvSbrmltcwwPUZPc64q2CXQFc6InBbOoIu7O+XKc2241VfFaM/VLQ67J
gEaoHWKvbk38rYWNUSJRlqrnKmTEPmNnoBXLOZhg4kWJjqHTl95lbguyWUAzUwUDulT7IRDYVLxF
2eAXmXiIEoPFXYi8tKHtJ+T1VbfGR92ofX1ZnHySnkU5PunSBonURukJzxvyndUKzmgNZ7O3ViYR
4uVH1YefaQtnHxgmTgFqlJzsKbYHXawuTf4gwqORzH61pONuDulI0jqXDl1ZPIdqtR4XPXI1wbxW
vXiT9FRurDV3QQwmlymEApvT40gKRaQs94UQyjSOAIZJ1T/Alr9kLQ+PSa6PiSctsvWzMofXVkGS
LhUb5L67XOvWYdk+zUEQ2km57AMp2OlR6EyDdhGT/A65+5NkBtsiNFp3ImHI1rvPprw3OKqFiJus
ZfQubgbY+1FWntNKTskObyynaFA59uOyKRLdFkT6razIYROL+FKHu3BqT6UhrZAK4CMhPXQy0cVd
AKRlTsRyRFb6mJQQYYLqwQo0L+ylx5p4AbtOGDQ0jS9nyLuDxJui9p1sYletrYd4gcYxaWudVUOv
kcktyma8ZaprFpU/xT4qNmeEqVwpNbiTtau74SSGEF4ITkPMFT5P2GCyG5ZAvEt27IGYhJnSKBaP
N49FRRdeVZlBTBCsy8Z0crKZhqC7dBrdhfqtT2uHJmit0laJerAWDPUzqqyDEpJNaEiQusrEM1UE
1AqEihtWOQ/mMW4rT4qVRyt/LDErzENcD+lY5sD0QpxFsvSsIavAIxwT9mSWv4SYRaULi62lqXdx
8tAYNyYJUlriiaMK/Wj/qHcwsg1RTVZDWNHNFW+Yn65i61BjFiKlZuEm1CVwytfVtIv6l7iCvzbm
rlzh5QjNyICJoSPEo4aA8wKKX10z6H6qUd3VMMPb+qkcdjVXaVa/WUgwFIxb8lhG8falQ5hm4eXT
aZnAFYLaJNaMc1o/30QvCITopiBE9Cr8PeS4BdaZCbwKMWIul55j0ViJWu2CeNjjLa2isFZlb0J2
ynW3at6mJHirjPhmqetbHUFGSoKfZ7Gora3KLJ99LTKexKN6c5MubPre2GiaAKan7kiV3lLcS/SF
7SYIzpEc4g7dPIulcBAr4alQ4D8JuCcYD1mE77S506DCDFV6KTvdFxUYHKJER92NTDRDk9m02iGI
iTh3xZJgdKoGu0h5riYDGD8UHkdT3QrsbMrSGJ5YyAPMrsRp8H8mKLTMQSMmnk4WI/j4UfNNml4C
jSmQaa2tG1SPXYKUe1V0whkFAIgpYrH4JkkmrA0umNd6ZgWK8jdxCf7R4CFu6PBB4F/IbMQSnd6/
clSiUPq1TvvL+/+o04zfqLho+BTld/7Gn3WaAUKogSze7Bl/91f7s1YDTDYNkezl/xK6/VmrkU6P
EJ0aDl8e9bvN8N+o1b6XYr+QQWQLPzaTvgniyc1f5cdO0MqUadGzslynap2tuwRfn85XyD5zDI0O
oRdxCp98EWVkJZNtokasmoQhZjHdV92wQ4VSDCGcReWHU/p7UfljEYn3y1+KyJ/OqfxLjxrNs2pZ
JbFQYqZcJ6G9Iet2XQXfTKgf1nJ7Ag2e9nh41MviVAbZ/+PuvJrbRtYt+oswBTTyK0kwShSVwwtK
wUYGGo2MX38XPddlWXNqpuZ13s4cWybF0P2Fvde+dplyVC7K+LQhzUkdwlJbx0bV7/OkPmg5QKNC
3U65S0CK4xevHn0gD/Lsa3zVGmlyEFtWFFim7i4YenLNhg8wB0cud/ulTrM7cmpGwL8ZEclEQQ7t
uhLicTCy3WzKdcQ/i+f1FnLwxNfdectd+ksfCscEHb7Rz6snOfjLKEI5OavwojKHG9GxRkpJbXGh
jvPE1sMwIx8h0J0oq7MMpFXjGvvSlitxxBCb8x/6C0nOO0u5HL30BkE6yBOeliXNNxo++kIEs5XZ
vavWXcf2Y2gNiMAUsnoNnU/usHWVBjQYFjgQpsZcf8h8awXAA8lF/w1W8SF1pm/EbY1AlarbuQ73
8zzvLL3aOH5/KAty9XqN9btdjftxAgs39D1XZXUtdRa0RpFedNxTvqjkdTWaJEjnL0LJR68Ir4rO
2Blp8kYJvPZSJMHNcM6YC+LEOcTKOxYxt9zUvzojnQGf1dsiNhA4RxzsmeNuIS1Mgd0zF4v64d32
enthNPVuyKxnr9aIVu6e/8utpsXMCQIb+FhOHCZEf3eEnaFIX4+wv/z8ryMMrhvWWpYZf201z/5c
/gQ007mF4Uv88wiz/rCZfAEcgdUKccHnj37uP6w/ALbjxiVvxwLCBKzgXxxhtNF/OSl+f+pfzrAx
nw2zdlS+5dOytEgBV4ND6DYtH6jz2MvXwuCuFQOqXQYkKM2i9HqIEY3l7lsv3I+knliJOnRtBWlh
Mlm3WmMsvOY7qCNUZ9lFF4tHt+6wfJmbeCJMIMyOAOhozrBnGPLG8a2PuYne50r4jE+QG/sEkhka
bNqxHVFHkVyzCFPyEBLb3JE/c0O7RISrv+FFvxJ5sxZgbHywTEyfQYpjORs60s/GVRw1+4g2Sfn1
xiOkEseLM2aHhIgB+8yEa/R1XRu7yayOqmmT04gjvfGn9lE0WnnQrBo/rKaeUjqouXxw1Hw7VISG
zcLapCncOsyCYYx8nlF0V3MKDN8sE5EN+4meGIKMIygto47JH2pZvcKhlu+l575mQn+qQ4eGzCgD
qZnFigEFlCcPGdWE8cWrWeU0Q+D3DOpFlr7kPodP5GuXaQMJjYDtlw4/PrR1JCB5+K1zq2vHmvbZ
yDAKJX9LEtfkjVfexOIisw5NaL1Ckd+FMSvTWLnXrp1/zMl8bdAdG7O206UtD3OqblvB2oAI++oy
ilikw9m2p2g1j+ZDOYurocV3kpIEXtE/w+RQN40qwEq0ZnaUqr7Oxle2pGidnQWgpbVUMigB5pn8
D9BudaDqcBHjIaapRTMX59lH1EYoH+Gui24VC+Nptgv0a9Poo9sVMMvPSFuCMIvdSCzpcJtPXANM
9+kMV26/OnOKG9/eibPam/VXWnVg5JCb1aS5z+w5xneHyKLceDVYgkds3Yp471XeTduZF2Oqv3ou
v5AkrrzIShqEbhmrcgN6o+iatZ2RzTaTJO+xrZbxlt0aZHB0A2W/95NmxVf3cuiSZKFs8WhnzS4H
YYzFUZgLe8RerVu3Xoarm4+oXeO36ov6pXGc26yNjqZIN9Ow54zWF4mJGk7kK/0chdxqp0gC99OL
Ox9Vu1I1TqiBVbnYmuaw9szvPlt0R46Bbr/EOpaKVm6EVe4axHpSPFGjvcrs5M1IhLy3htdnyKMD
vckVYNkF8aGLHCiaHg4rrUGAUl+JOEUDQsAdRonSmoPGZ8LLvoaF/jwQ9AKfzCISIapPPd7abJcD
kfAUXnEcs5FXHOawxsXBfIkpRjX5GzDQmE0Rh2XWUePfjNx6KcyNiwljzu9mzw2kc2tFEhVDEtiT
/j1XNyLq17lbrQrrXcNyYgFMLonZ60f8Db7gWRbrCFdaql8K7SWZwj29PfLyfnzPWnvZmm6AoVdX
2cLL5a2eppAWI7Wvownvl1NetH64B5rCApfxWKjlKtCUS1RMxDuNHFwzDXRcfTQvbUQ9oV5lgRu3
1UOXZXdEv17QwD35EUrdzLIeSse8yVDaao5lbnvbPnW22s8iJgnP3s16ea33/WoQ2bjsFfvBxK9X
yvSbN8fKnzMrXzvaXTHWy6F1HkU4byurXNqpPGiVRJoAoTqvMeVG67DCYFi0h74BWtnou7bxrvjm
B20x8ZlQ6xgaDZ/ljkwJ2F1OH7CwctNtNmGWl+MeQsJpmvsgGr3lUKPRKZ2DgKip1RUpoOVDa8eY
ptmYsiYw2UVMc0P6F02pYiCdfChCeM3M2ZUCmwWwDptkHDfEZqN/xH2HYhlJXtsHBQVlQfiE5dG1
j5h9FGIg4hwKvGU4YwpCzqKaWLKKOIJ+5UXPhp8ztQBh0MwPaTetZNhCdPmWS28XNgiAnOmlDpvV
MOWXAEwMwpGHjfCjTYqlcirdjTWZ5rJtb3pitObylLBhaWS+6iKxmmJUkzErXBuSZmqsajFe1WPI
PkScgM+j1RTJMgIOWOsPiemSgOFxlTHdrw34e8Uh9pElNwS0p3wt/ASNph4HLGZ3rUcUAN+R0R1u
6nHeO4Q9+4l7oes+tpKQ/Ah5WYbqv70HZPBuYbelfsH0//eVk+v9FaeLlOP3n/9ZOUEgAI/G7J/c
AXBO+qchvfuHTtIWUTLiz3yun2WTTSSvy+bwp+D/U9l07vw8MN8uXar+g2j5L8omqFR/KZt+e94/
yqpPshE12znJYXaxNTQv98mqTLCphq0ZBSreZknqH3OjX4UzljQ6BmWyzCeaqi21axnnV5NAapC+
5iaZsHPI5MVMz9gjdWtS9bSe2E4KdSuj6ZS0JIMTihnw99QgzQjFQC/1K1HlB69KLm1t3jiRQdaI
dt3FBeNpbUX1sgi5VZWDKL4lPRamBltxWiBr2oWCib5e7RJhvfXxcWy8yyzyKWzUkj5nNZAybWub
qM2ZBmnr2e02rW2swuQ6NUjl9J1gGPMNAQxLa1B0gsmypwnrsKnZRpCHLiMoZrks3Pmrh1AXN91k
rXJYgoY+7Mx2IjDrekjalaXmpaOmleXf2sAom/BxRF/W+ce4QHUCB8qBhZ/i2TPND2Uhw42hIO7L
yV4m2PfI8V2eceEdNs2QctLoyRAWPOXWvxYUf7hEcCuzk5x8Zplm4dTrhgaHPBrEDZkbf9gCxCRT
RCJVDfPBzKS1MAzt3kmJ/Z29/aB1RyPCCzkkVAhdaOzKUNuYsgUqhUIt1eNkm6rM305Jf6qNb7NI
9wzTONO69I0B5V0maWPdDMODBCujPefIWCSEJ69dG+gp5jYsKGuG19Y8VYjX67q/zF37VFegVfro
YDfxnt5MTCMzeUzE5WlgjjiWM0/oQbpcutnMP6iKo12bi6ZO9kk8bWj5yggJtY5KUWIRsDhMazQZ
bs3AGp2lvpjn+1p3gtK1EYUSAlTVFLN3jgsYo+uObmbufK1ZxSGzsp4br7py83KpRjOAELLI9WSZ
xcOySZ1gLG9Dm1RLB9pDmK3KtL44q13Iz50MFlRuhFI2LhiMO+1Hqi7z0CT6uL8TNjZVzWd0d4VF
bNtm5sY0qA00ARSYpQnpr8dY1yns663yaA+0hMzI8Naliq6mjpISRXPVbkXssnx2Lmnm5Cb35m9e
pE51p98bLXrm2nNxHYCmWBejZi2VL/dOPj7Wcb90RwzCnO/kBj8RQLyJyHqO0neGjKsEfAAvKWzn
VjxVIS2FPbvR1i6rHXT/y76cg2iq1mf6TRm3+8ToGSS66jZvs0fHU1cVM3DUJZjeSPQ1J7Z1Hi7T
DrpZZj3mpJ2l3lAHgNSaYOoKnfze4v/zRP6jikOAerSvpuVYsKD+4d6AF8Xp/0U/8vXnf94bXA6f
OmfdYS38i38FGYuDmwcls+pHeMyvq+PcizODh6MDwVjwUz87bhSHBJACE/Rp5E3H/VcErB/z0K/6
kc9P3T5bzD5dHYauwWB3Zb4lxnnvdk+AwJc5HZjR6h9iFscSYo3VOQ+qIq2P3ikp+5t6Tg4KKWEd
hwv+/7VfglUY64CspI03DFRkctmbDNl9bCq0SHZO8Mp5mufezKgrWBlt7YhxN+3USE8/tYCgrIui
JHhPxsge02vHQLPgbSQirYIzW8T2VaowtPZJdz0UGLBFMxxTV7v0IRCOPhWx6wLp7MvxUpTZdWgM
MGnPzJma0BXMvu0orgdhbWkHtrofX+u2cd15NvHQxd4QH55H8DkqN8iAD1k5ySVYsLfY1/I76TlU
dSMbUblJQ76ZGovkoC0lYm29Ezcph7vVt9sm659SoHK9lT0T0b5qO51s63p4VmN8iMizb8KYbcKE
8G4cbOfZjogCt3M9fGgQM0LC/xgdazf4yCyQTqM1+/Do8aomfYnojydp1wsDlU8wTMOjIDNM6a25
KiXZaJ0V9OVhLt5w6Z2ncKwnrQTjQ0JuLN2LKYp1OGrXtU0cxFhO2IKmNghHoMrOY1c5N1adnJf7
b4VvXNWTez+U1RvQZVI3VHblnmWIDSiuTMSET7I8ZZkoryQTiHNgcD7ygeiLmzRkA5/hv8gpN0aa
4AjDO4O/enxwJrtluNHfJnV3LGWOBj4yFmOPvynM7zMhly7tSut0S81k05YRTtkYhIU3Ld4uI7KH
ZamRWZa3+vess46+NzzzpKDtTMJdZO17QpCZH5JYSSDmOJCSwQ3YtBD64+RCOvdmoi5n24CREas3
Lcxv89y/MI1RQK4nOUC+J/2tE14kvo52vE9W6SD2A9LFftTIHW6/+Z2zcaZi3etFujMS500r8wdU
xAdTIQys85NWdBs1mfesMx9EofPix+vSDb1VSh55O5p8DmsQJtWwde3yXZ5xznUK3T+iBSJ9zNay
Y9Kdc0W95DY7az1ZIQb2+WVvkYGOyEEJSbg0kYf66BqzEFZM4aHA1+YXet9o2c36R1T6h9b80CUg
uLi9o+QMajC31AAXektnons0T9G0twzWkKPadAo6kY29LbWDvIxuIhVejwJ1Q/jeRuZajQS/KWtv
djSrjs6aS8lLS/R3jv4+VO1SzFySA6b47pQJ9sVZSqc2X9iFj0JKv6VdWZStOtgaFx+VQa5BnGOK
FI3WUdfVsqjyGxneZPpVw5XfesS0NrW+mGpt21eCrzikBde4nD3tLfSH9ehBb8lOJIq8VucUg/kD
5cMm8vLrpkkwioaXfku9KtLi+2AVG4vesrIe7NbaF0ZxMmdoMkpk+Me8+jGrR+bk1ZWEwb0ofCZu
UbzSCCqBh67+20szxO+MY1Gfoyk5W6T/dmnm0Fh9vf++/PzP+8/5g0sK9q35ZxCxx0T35/1HNqfj
kaOJRBJX9o+Q4l/3H60WOnwTEeUPrv/n+49GS6fDI4Pzz9j1f9M6WeeJ8pet2edf/Txs/3z/2aOU
fjNO+TZJLLWoKS+l0WAPztIrlWJcMc8jXWa1ojdXWjwshhHC0hjup2ICRFu8KalFy34KjxVoAV8j
4VaNgS37Y5O1JJLg+Cn0ApFiuWRvtkhz/caKG0xbfgZvwz3NdXrZgmIo5uKgYWhKDX0TDfplSOOg
ztLmoglq7VWlH7nrvTiR+SBt5kr6dnLjZQst3YrLnVewN7edcauBboXzzoAaB7PonsKuX7WOe9v1
xs5RIB6ys8jbNDHlpROSipG5T6qabmkyc+CraFNFmlA/7KzdkPO77PLsoqqnE9lMKBQVMmqn15ZE
pm5sMBZeRUSJm93qSq4yrnmtBqehS2QOOvY/CJDLsCZyvGDQx2C7Uc8aEMjG9baoT6+rLjpVstna
TrkWA9A2CMZhR95SbmGRNXJ+uwHAlN1xRDTJZiia8b0f7WM3afs+Gp4Zu324UXQ1x5eye5AYp1gm
botQrCWsoMnMd4XsNz1RJ5H67nF9qrFeWJn3po3fCkPfghldlcl8RUEc5FJ/I1j5PvTKb+ZIzMLs
s9mLxbal+2wIe2IEZay5XQ5zxFzVZly+cHEyzGzlm5R4TMfYu9b11MvpJA37pbDKtTeUl21bckc3
uzGzLkw7xe1XlC88DzRiLT7IgsPdd1PMc26+leQsSR9ShBFm34QHadwcNSySXt4zhD7Hc46ML6t2
WPtPTsUaEqX5wigya5333tYZnW/G3KAl8gnIU6vGbgJLY8SLaMfZ50g2rp2xJgzUUgTBehMZN80T
6Xn3oaHtQ9Z3uaGOI2ojEKesqhciZNxd9s1GKFYAuJ+6wavxh7qHbMwumFTVa9dtRQQwQ3dfosYp
X4mXf8jaZI3yosesMHbelaNnziEpxLVth9/Y6iC+PU/cNR+psdcidgGXPmTGm5TkUCit2bCBWhfu
9OEU9VUs75PBpXCKWTOUZxFEUvernKcIci9wvMwN4Aaa3ycvvcxGx96DOKQnNMlC7SlH0kzsWm2a
Aks+Fo1z0Iwp0Ip9mSKx5wuZ9/LSZty9JvWCHQBs0HVStLhqIXSFfXe0AFIZ6WlKLe/qv7yJRLLg
CIh4ro085jx3+tt74TwV+3ovfPn5X/cCO0XW/sReMVPjHvjtXjhHZ/5Ip3eYW/1aRNp/sA11yD/g
tvjxB7+aIkGqPctSOqYfatl/s4bkq/4/LoVPz/vc7n2+FKZwTnKCl7KtbZvJnXKtkoDiOUGQFw2y
Z0AmmpUlFTS1xMD3bKOuzKvvbct2uy60J6PyIWLJKpgNrCCjYp80EBSMSPzS6+KnymDUjmxp1mb9
1Wyzml1970C0SuNy66pZJy5gdt5z1v+PRSe7NU1FusDN9hKn/njTk5g5y3xaIG9HU4QNpHEf6GDu
dCd5yFu5MvMKL38DG7vfD4Kj1mkW9eBuHLgd6FKPCjCRnLXNoDksI7Abg8Cxo5G9lpcTZ2+9VzmK
wyYTMNP5ksrsQffKZ8tKbyutOTR5fE8WX8BR+9LU+JJ0IiNR+MfXIzDCSbFo7BMP79C76HIoEYp1
pzsvJ1V+j2f5KiP9OJ+jMSXy1hTXUflNr62rsYe5m1vQbbI1Bd/gzM+pTEj8sNJXmePdOudTzfmq
N6f9/EMlgBrW0C4s4a5DFW8m3XoqWvaNQivvx1kukbniMtDDbgENMqiaMAxGLL1FNtGFWLdDKlm3
aEbMVGki9Qkl1jrS3S3NEUpUJnh4IYndqtSrMc3OtPxPnwEMIcgLPU+rmVXyXfm7M8B32el/OQO+
/vyvMwCJg6MzsdJh5eD0/HwG4OkggpA0OhtRwlkT/6s2JJXdI58BlcIPMM/n2pB5u0F1iFD/z7HJ
v6gNKXq/VobYbWzS7s5BtaRI/X4INAWbTz3ucdYwhRBYtYruJok+4uiJg/IfNFJk8v310X57mc5/
/mkOM1R+rlUjj2Z4l1rtGkPQCqCM+AXJZYzyVRtOxU0VI+KWvf1gdWuUvbej3PRVirAyFimiQJlV
KylOhab1gUwaD++8nqyrvNzbLpYVNuZQx1H/EnnwRolT7BBUUuuNa5Kooh2i56C1TGYjowvHPxNg
3ZpXraNVUhXWH+mqC63R71tzwmQIFrQMxaISJjwKcuPYKYwdsuqqKPGlebusARFXFStEyCht0bSP
kBAiJAay2yKH+D6p5jiiEncz/UUmlc644cWenqvGfxxtd1MT++QZ7UXeMXn18+rJCcebYcjvps6+
mljdmlEEqEs8+0xUktFamOZjrIVbfTbxPEVXCMoDNdFWR8atCL8XzoDTjpKtLG7bInq353rnx9B6
miJoUor0rg6JE0aFrtwzYXlYZcxszgqdpV5O+3Dsbgu3ubHK6kWXrONEaX1nqbCKBPG+tRs92wnV
7mTum46Eq5oBruOcCCKHeThexW6+8TQIRjJOL0YLx0KcNAcnhfJXhdf+AGKm0Ktqo5mNB8CnQR7i
btiTUMp7aOSZQBfeZWg61R5r532uOatSARepyyvbrl/OxayfxqdqYnI+Rt2d27VvSojLSNYrr7zR
hldXJqsssvj9WIeW7YUHtrCDb+6G/nVBT50NFx4WXgPCEgPzC0YbcBe7tVvDWE5tcVfTMu5w0L7X
/nRM5LichvJe9OxtmvuqmAFFjW9pZAWyrYIuik5WlV5HSO0YwctHK5kC15T3re9v8a3gV8CJX8BS
LGRzEOgdkIa/yXq6CmtcTb4Bw2+4xOG+C8tnO61uIS8vxglxSelDJvXZZIvm1GcgBJSAVdIBcRcs
TH3GBsWUJ7x5SF7cxBmhY1QviBWEGHbu/DK53UVyBtAbzZNH6UsexCIdoRUUxKAMOrMMBdLDjPCN
teNHUcbvfS+2YLnlsqBAXUwxpoCQMMqiqoe1qFgjLusibV40ExlAMns3Mqd6Wfh1h0xFo/pZ6BgS
Lv7TNwcqMwKEDYbYaK3/qXo82za/3Bxff/7XzcGcAh8PWfA/HFOfpupYL/FnfUqW+HxzkMd7Fsjq
HvXC2Rv1aarOKX9WsRmOTakLae1f3BzGX2VsODttQZgcuwLsWef68tNhHmdx6IxWDg1y8A5hdE12
6VG2dzw6SSTVasRaMoM/q8Lxz8LiN8rDZ63teVrxZZrx2wPzunx+4Bb/TT+Habq1qzu/fDFKihjt
7tONfvrzX/v8GOfi9+8e48tNZcQ4tgYz45fTQ/QJdKyRChR9MYk/279/qP/56yA9PE97dPSFX+pw
oO9jPM9aslWg3WV4V1jOMhVPf/8g1v+46M/FhG6iwz5Lgs/b9U/vlnJH4sV6HqVy+o0/wNDWosPU
TevQMjdeVT3nYbhjHv0RzdWRs/CUN+5VSnGKa2jJZD44n1SdvGsr6yqKvqWWWJVFu8LDs2iwgQmB
kGay72sIlxYzCVmxc+0a9sPmHnvN0spZRLs6wPw3J+wDO3eWRdctXEI2JmUuiTAg4XZa9+GFanpg
KvON0vA2GeAuq+4f6pD/9YLzAcIc4ulw0r0vnx99iKaYAX+ybdJpbTn3WYiASTn/8Cg/BN9fPkI+
eneU9MhNBYluv7/ivjkLX7O6BMlKwewJbDGvtNF0+6xCJP5DFfxSDuWFCL2rCLEeOWpXfSFOtRwx
e+VHDS6gmXAms4ptwLU1+ActrHxTSJ3StOOaixGPU824qth6w3xA5gDCVnHr/P1nxxWcGV+/DZ8P
qXOh+vnDY1amFedJkmwn6WymOdo3M9Hg2XrSGgouJKIkjnih9qzIEncmFEFsVlrUQUac7B0G9uVk
ruLJe6F4OPJZO1pdsU6TepXraKqNfNew0NGqeJWN4dMw54e+BqjThPiRcR/hRYucjTtkjEIQGKXV
gYHqwranpUuGilmpPSm2K5WCbs3CZT29eX7yQVDdbn5uEu/ZsSvM1hX4RuGNmLgzGb2Zmet+szJi
qMbUBFqtpfLCKIxbnNXuUg/ZkGQuPLrC5ie909D6D5M4+hNk5kxUq7Btd6KxLtvSfSki/0l3zs5m
lJ4FyXyzJLUmAt/IezFaNRa82W0+UlCvVm6bL1nmahdOCaehrJB1pRCey9F666hA8SfMAB5VwdR+
hnxIWb63WD/lZRpo+njtaivTyMdgsBqUmhNBo61GDM1i0kDszpdSNs91CZe2BcBoh6ShefG7kXrX
TsmcNHl3q36L3iDoUtxwUbvPjeiUzDbgsmsbllMMWSSuLIZnA2xfJKB+EaQmJzjSQs8nTmJcJhGk
v7FcljUSGs88diYItera6tLDrKXrUr3O/M3UD7z4MM75dmifMj/6rrebIhqvcklS23Xcg8ybFGDO
m1peZkwyjRRY2ziu9NTcnJc+euZuuonsMk6N0VzjOuW9fnNLgHGcLTU+y8hzGSDG69gdCKmxdxHi
PVO+uVJbVv24od86VkazkTTIfqxOtQXisc/w0iVkt5YsUe8H7Zj3Ww1xa5PeNTB1NR3fk21vyN+8
KDQmvxKfFgCLKD1HlKA2lFD0uiowCAytORBd0R+NZN5XDTH2Igym89hURKvcblY1DMKGVVBNyHWV
AufNw41TRqd2MHZRJG5nTSEiluADscbZ2cFybfBw0lwWprVJBPLrISIajbDprNw28toN+/2MBMhj
6dbgRxusMxCrxWxZ7JHXWkRlp2WLew26Zy2WKUCdQdV7+FarsGajWh2yDh8C2vLR6pZCY8qaPNUY
f0nJi5o+6E3khPZB+jC3cvu6N8kEykLSGIFB+t6iMNCtUm0WJUjkiXvd64IxY/Q9bW2VY7bA2EI+
lA7GzY/kSsLhKYtw3YY38VAv6mhY6AQxefZ14YOjAwoA4mCrEYztJ/6uR5NtMSFu3Ne5/J6lmMqM
O7NDYDp7q95DpxhDLvfvnea7nUGw7njXMTK2yVuYDOswmnamPq7clIw//WVWxdpqaBp4SqSprXK2
9EK9FV4U+FG6KzLCjyDUOAZEUvupp2Rv+Fu9XfOxqA6iHNbznCILzjZJ+eG5Z7EnlW43rOYiWdGJ
P2qGsdKN1zyF5MKHwAP2rLRi14bvqUwXcXQVtUjpa+sCQVPZdsd56m5NtClD4+6a4iX24C34773+
YBXJQauty9yyb7VBLCXmzoJwuYY9CF6d84Y0gd45h84uxJ+nSJCayO9SilioUlGTJKuSnIo+dJ/s
EZyM0vkIwHzM4bZDMsga44Bunq/iqVH2fgrrJfgHl3xwayalPXsukeu40JR0lAL5WD6WqqCpJTnR
ifXlWI80OBWqZGKe0fj/cC21zyiCAhbFeKquXJWBK0NbOvNF7qP91FRL0nvqPDxqFiKLLtklJnkE
Nr7V6JtN9rwNUhMVWQlKj9qhxJ2l3U+afLHUSVPVq9XI57GtnprU30nA+gWAcBKAiALgk8AmfTLh
CorDxNsjyghQtrsEQZYMSKNiEsgAfnTcr5iaL4ouxWiOY31mhzx984xx49TtMun4jlqgpGaBekGt
2ZMuW31nRlUwGeV64EYNCc2JWTE1/Gvsy+fuEsMVTgKWrbD09Sio6u7RLcj6LSlr8jc9V6fRgLze
vlRj9Fr31mqqwGfWNVug8gp3w8o2dbyRLnsA8INQCKdpWFp6vjRZ508dzRn4ibrsToRGn19ThiFG
gPd4WQws6UJ0VEjPYzSMrnR2SVZvxiJZmlEW1AT2cNSDOyddgnvHRvvle/0q4/s987mAxbR0S1yV
6NIQLoioDerJWGflMydLIbPdSHoa1o61UNG2BLGnWWIxtva6TMD7OTA+7XgVGuaxaPtdZbJui8I9
/uog4+9pI2ncwDNqBq5t4gbnoAPv3s1dhNXuZoSEqupm3VYnVCcuQ5a+1xZK5XfFjFC9tI8Nd5qF
mgzTAx/weyvK1tSIZvvsSNQm3ETzGNFL5xcizwN94vVFnGG7QafkR9slnEvApmr90iGae5zN0+SY
96Xnvme8j35JqIZymViIpW0YC2kwEJZZEJ+hWB4M/CgFWddthS0vHKBZaPw4zsEKOt4uRozmi2Rl
TOVG8UY2iPgqRBnYmDE0jMwqXEKcvvcs3qS1tahqHBI5BvCKObSU2J4PRQhftNFf66EIlGWtnXNs
nsaIpuyXuNVj8R0L5ZVBERPKt8Yqt2mjAoE/Jw/1dQYl0vK50r9ZkvhHzsm4Y8hcgd9z1FNWeVzs
8Ro62UoBq0RHeZEKQJ9jBS5Y5vu005+MCNU34EJN4ZBpi43fJaD97KBAkhcN9kPezYSIoOfTAViT
dRrP5yxqUrBz8MIRXCwTaLU17/tZXffyNUObZENMabTp3sirY4yDbwSirYyG4s1anVen+rzKcg4q
PVxJVqAxchYzurLbGw2/SVYVj9l4LDtYXRW/dW69D+aztO2Fat/RuYI9JFluzu7qDphGHEKWIIa0
UWKZ6+XBoyJvDR0i2PuA5FL3+F5wJSWM9lq95aiut0NcA8F669uX0rh1apQjWhN0XbLOLd4ShfvR
cLIrCxFpxxWkmR07uu5l0s1NZfkny+yWnR0hmhDGepAvmSvWWXyTWQMqxzlQlOQNwZp+D5eR669C
wQkEqG3fe/HahPON1vjtn53tf1VOyPbIZdhA+JyHKPZTU3GmJf7/lOP4WkBBBEho00J/GXx8/fmf
gw/7D/esUATq9BdWDKQqgyaWxu1LMjFhWbhgGeAj8IBhyLP5tTZDquRCn2H2Dg+A5uVfTD0Yvvy1
F/rteX/phewCLQGAumRb1g7Ll3CyXuPZvOYoJDK3sTnGO1qf57zP91hqbzUb1EZk9UOgzCzfaqpP
L9N2zy4bwEBpylPqAd2bmu5b7bBAw3HHd8qYsuSAjo4LuvieFPhQQtwiZqnWmQOMzkD5NQNuma21
1cabManWgwbeheI2dEmXytTabWA1ILvtqRAz2twhexvC/qKLgAgUmFb0BPq3LS4ikyShGiSHMbMP
97n9hoUz7noxB4jathMKiJrcOFNkGwPebPx91i4ijyI4pz6zIVQb2sa3Wqyz5F0gFgtj7aGCCirJ
q3C9dx1TDrOaTTmj0bAVC/A5W/0fd2e25Cp2resXOuwABAJu6VHfZSpTN0S2CETfCp7+fNQ5FbvK
djjCtw67HGXlyiUJJnOO8Y+/0YAeUGBpoZnJ8ibH/nXmPnRXWTjKiPx0DYcNjAaUYf1UBEQh5EI8
ls4obiLCN+4xtVjngbweCgnSenF5PGpiSRRLFWQ70j7bJrHrfj2m1ynZLzGVm6BMFwrZgXfZpqKC
RMWVr7454Mv7Lo9GZ8EEb+o4LtXY7hGgtUWKx8WTvv27HL7VtHW0GheNAWfah7ph767hZnbI8Bqo
3sYa7xqYLudlf8y5ASPmjFOIkvD8UOkGCx1XkPODv7UCn1YfDiRkq4TIrCweiNFVbLZyVyjhVBoR
XK+7PTbM/8VqrWTy6g6zQI6j4+KZV9YjA2oJ9S5DJhDS7lYHMaWDM/QgFmq6O4MgYzwakjxZh8NZ
bGSGLLAz8QbpB3rh/j6LMzGouEnhW0EoO+y1rUEYEJPNw1BsHz3OymK9aftyLrwB6+/8YuM01J+q
4QyTYi1yOow0W+dMK3ACuMlt6ST3xdLE9gVYXLsus+ldQ9SuDSLDSBgHsBdxfl2aUUMPqBuHGnvb
nFCCWEDCPeZ2uUxX6th+LA1a6Mgo13iQuFWreGkJqaTLbUFTg4eoeAraaS37aYz6OHWcaG3qaYiD
ohL/mWr6mtuoKscPO78lNZpa1H33iC6pJOhwtGZ7SrmT0CYlm7ETV8b90mYLO0O8SM40d+KQpMOu
EntX6UhL0l7LElWXXmxVrgUGKFZRCRwSKuOXh5VEmweWF9WQetJdglf3Poadz0B5L7Tg98wNBklb
t4V8bCm5Jg6TykhXjzz9aju6G86hO364jfCpSzUt6cLWcTAlKNhCAwePPjThs1yHEJNxjK2rBbZq
MficSBnQHJQpDBKsgZ9MAJQqJHsHL4NH4wpjF+jRCAC3TWMwiscHEg27ixtcwlV7THu3eHT+syRh
C8VFTjJ0CpMEO6eIyXZrVIAmSN40neahs3EQMJuUWHDibjqENAokrSGsWXHNSmd+1BcYiuT0TSI6
lyJi5l1tuqz07svNU+Vr6OgXyK9Mn7r/kFk08LsQ1mlzzUG9VA7HUg6SqjOVZemMJPlEjKFT5vld
jnigMnEhWHWleEoTYRcXMnVz6WB7PEHELZaLkrVG6zIROoCDZEWQYAG7cxldE4kzHY/VJnrtszzA
NmaWrKxK7KweMXtKGpMWhF9BoplKG3pJSsY41M2wjOwifpOaxzqtCQCuiAk33sI5isswXLRXmN68
pNXSfGjKO/Qg68EVkpB4VCh/kFr7Y3es78L2oUqkakXrOBrtUdrAfLJ6vEsfJa4TabVJNDg45dd4
B/ygZhlGESyZPgHScHenSEnZkCgxDAqTLLSZGVH14L5HiSQ8dC+Hm6VEoz8tYyfpeieXShzFYnOM
v3WFU6aqfG1xm2TRDkvNreKEMKSMMd7CfMKGU9rcFIpLMsnOzEsKFTFAim3LTJvi+xK7vipQxSaQ
qwGxDoWilpFuj0GeioFuka/kGvs/uYcbOBmXKkas10duUmXBQoGXi/d1Xq3HTEYwCswye4A4ABKd
vZgdcIUx7k5FSZrTQKejq8+bNorHXow/1ZxLqH0Bn55S/F4UAmW5TWaN7jsFLX3QW9QofqZx4cN/
OnR4edHCpt4U4w2kCB8GqmXmhVUXfywk/A6T/Hns0uc6nXqWWWV2AqraKdtXObkQRAgI+KK3jzVI
xIZTA0nU6ElLYCEE09wbWxvw+xL0j0wg+SiMdzIsSb1NXfHZeJ2MEXqe+BhCzQrq41BWQV0YnmCk
NFwPq0RUMvB506iy5udF1L7S6qMNy1VD3d1Kum2EuEfBodtU1Pv1Q9ylVbMN6/zFyEqsTxNi1p7e
eA85qd7LRMDN6+4sZTjU5JLJA3NtXPWzClnUVONaL791heCMNT3dIADvtLpbo4NK09qD1WeHAO/h
wHLjWWyZXUxK7FcMFsKIlrrr1yoDSA0pW5nTiyqCFS4hLSe92/RPO0JtCxl0JNLxj2Lvv7SuVcha
lXB6QIKyxAXn39a18+jrH+vaf/r9P+taZDL4HBqoJf+/z+r/UkFm2x1R1vDsNv6sX/+kgij/AwmY
EQLBrRJSGInJzZ+lLT+SqJNhghhUxXMN/h+Utss/JhJ/n1j87aP/MfH7y4yoQF9ZY2qX+NO+/+rf
uhGEJyD2RPqKP4yzdlZuaP0jwF8MWb6ShaVv8QFQjvyJ7GNy4352jjDFadp2RrFFNm3edZOU6KQ/
4zyHOeeikeFa6nY82PfGKdFaGh4d1birww8CmxqyFLcpyAV9pakLeNFNh4l8V2wn2hOW97lHSiIp
AhNQsPxTZj68sxKIkdgCbwGXVXIlEf2XpSEUUIKFupXbV/QjpB2GPChReE2IzVMJ2bsjnYfQHJZf
ibBCImFO2AW0c7jxScLRdKU3m5resNjBz2F8DjCXvsoFXenrKOI3ql5jfK5Gr58II8kuuBCYifr1
yH/CbS/j7UWWTwoNNEcQBKkathhBFwOpTAuYB8mtazf54jUVAoWNtt8yYkwEv8Mfi2k9+3OVfGnI
Z0rHGBBR39G2XJmXdU9b3es5ek9y43Zl+jJD7xnowqqR3/NxXS+c5CtptqWK7rRmJODMyhnZkn9i
EWYJxhmeAvqKA1do9ypeBF4kOBn9BdmbkSc/VpL02+FXNkWvuQJah3X0sZMuiMUfKsYgt1EO0jlK
zym4+BCej1J7nQOyxmM4+NET77cNTLT78ycUfhsww256K4RTpCOOlHq8OxZ3T4yWG4lyeQlHQxtJ
Km1DKwOPibR0hWmAKn0k/Y8cUVsE0Kzjp0WiSlDc/ap003Nd+vLg8IXA4/dph9mlLebcPcnlbIxb
r7hTxdNObMDtQ5mYPB9TRWL8MEXIR+oR1xhusJuxjJutAPdPyIGjsS2Zljh6T0bePkXQ6xlJkKeB
qtsKJ3luwVMCg1jAlF6ue8y16SuUIJbcWPfg0J9RVVIAs9Kwt+Mvq4r9IGyH0dUIDFKxN3KMelOj
U0ZmPPidYCqSLbM/L50a5wX5GstM7xT7Xvrg74wqSvzN5mhT56ugnRsu4+Ig7DBybz+VIeiepjyY
xgcELfZpZI4Z1WGCrPNEm5mlNyXrzfvDf1yWG5mrIW1whVEzDN5eKoyF7xbK0acD8Pbckbgify6F
9QJvXIy6x9AU67Ox2IkA9eg9m2ZNXF8HfPZTKa8N3zI/lE6ccKwSuplc2xW0QhfIz4bNfVwyvltu
jbuv9N4Dh47fpPid6lda3K49a/Ia7/zqcTTuB3DjPNlk0+OlIr1Eoom6po9X4wFsby9ELGBCrCo3
IHx6uJ+US1o4Mnpd7ef5g8U54SMN0dBEJY+2JnhyvoKrPaZ22lEDUCtwryg6LHFp6r+LL5k+hm1G
DBLdT6lGVvLkP34fn+DR6+pcr8BGddW557aoWEqIr0bQY9YpjKxrBlFYktKKZMaHfoZbMyedeOF5
/oeyW1JddBKYSnSGJ9OpcQfwXSHWF18n1YSr+jyG7nSSTjq57/2xoY81EMuOJ0hvJq09DCz5u3u/
3zmcaTAtkQ4j9eKlXzxdRbbQHeqtJaXIs2wwg/55a0ZwYAlXlPxb1oK2djt4aCCY7wNSvcTKX8bP
hOwUXAxdGYJ9ZS7h6YqgYHbz/BUer5TTvCjpzrnKjiMaxwr60OBW0yZ/ohM2hW6f3mpIeAwIS3cg
y/LWMrjVnUpbtYizRHxY/Ck6673L64ZyDrFZua/6nzQ93BeYy56HB9A6ZdUL8zAgjly1y8dOwJWz
/FCSbouKDmsiB6z6rV08LWMiwpR9aKyPxCC09WfTsL+it+icobVjUrHahgtlPxf++FzJxuuTAIiP
bMkDbKWf6MdIAX3iDERysGoWbB3girVdqqQbMF680+VvmNS0XjW+ZtJJ4MB1NXuihazi/SI+9Irg
1/0lf7rPxZWU3JFOG/VZekrUQwe0EI2Ym/a0F2CkNCcNgc4GJ8VaAQc3kRqTTHliNK9dxN3/eT50
XY1LOfHvw9NN8ArjyW0WP4VCU5HOA7UT9jn/zVUU/jaqjFkE2iZ8+v692EqHjvSPVdQ//f6fVdSS
DBOopYiqYNPOQN//Sq3wkV4seVHDwJp66K+kqMUC1y/uiWLoaMD+UkOp/wP9FVk0P9MUPu9/5CU9
f4x/xgf/9s3nn/+liMIYpU7CdJxpUS+JbDPp0Qn5Uqx9fwBPq8g1JASO3Dti4+52uWltzgFoG2Ti
9PtmvNBEtLdlZxsQQtI9KQx5YiJ5jzZYAW4ZL85/Q4+kj+3CrvC8e2Ch5Cxn1z5MGgyIh/2uHO4B
5McKjZUjdGiy3OpDM6NfQt+d6NTbgm9c2ndlW7uMdZkDz/QFtm8rWy9flCOzYuNcOL93R+V3SQhr
Ptgh7Dkdnnn1HjOqCI2vnb9guHXfSt+Lg0zY90XejUfcyih9Xtqf+2yltaW71AKb3OzOJwKKWeTn
H7/UfBqXwkEidmLcFTo8oSWaJSj41nCMr+Px8RGdwqN+Q3udBqMjOt2xecEV2cs+GlwOsd8bXeE8
OM1HH0gXhSzmOWv5uR9rK32rHOy8xFXG38Hp60IdAaoDzbErTuWai1D4zKm/5ZO8xZJsL3UmXteX
0Mk+m1W3inaYpAl4h5FrLx8FX9sU/u2TcE0vennQH1u5SUoN/JZNdNCOk/fFDVgXW8E5PMlrTy1K
3FP/2X4CExEfHzqoiQ4ClIjWXG5UrAIdXIVcPLvXEEVAgZJf9ZjsiEQSZXuwpdXiqFnpq1gHDzRy
7ab8Dd1CsfUgcqZ15ITfxi6uSJjurzIp52TbPde4sBaDlXmVh5XSnKMYr8iuU62E88pafBLSfmkv
LdzSC4bRMYmSPZ0954AZmyf247vVcYZujCOSb68+Ke5kMSKyGs0vf9VtvhZza3m47x/HfI8ugqTu
9tAHDUGH7Ro/RjLi4q1giYeBWmlFbDUZnS1xclAtTPEgefhNrXH6F5zIg13tdPZhjtzrvKdvkGSo
bbkqgQhlGdabj/GizVlCJGPoPT7iE+BTuFrYxfFzvu+PJ0u35h9G5oFhbmMTY9hgIO35SFrg4RES
3YYUJL4kqXllCCq6+pv+hrHk06ku6spYYW2SAtg0zpIYUuygPMonjg1uc+h1J9Un8NNWDkv7Uqza
Q7mPbmGAr+V58MafDicAc9qkF21fEQRNpEPiCjsiwbmajRkcyt+PM1mEL5CDIBl3xMhXm3xXHNpT
F0jb5tx60rb3klX9U1vUABc0MJ/dpmGaRSthRkxoHU7zbsu8Pt0zyjcXu+cxCiRPurU+SYCkiNJx
2eVFJ0FQ+ak84mYxd3efRBsme4JLibxxDHciFNT4HLeCmRxEgv8kLrV6QgPZ4fVyK27VViP4fTWx
aKbWrFYSQXYQPbglhZe7CMOs3rmfxq/qjRRcq/dL/7rwHpaX2qOzXIGoEEm79FoIJPNfXZnB0or8
YrVYh1geENgJ188gThXPlE8CtUkXsugNb2i0Cafnutlkfsor1QVnsxdEb1I1EYm+i19v8B43SSBv
Kx83Ya5p6WaWeFbsEBNRM5ZNrOhYOsXCmlZEQl5Id/0Kv5XDYzv5RE9ue/LpyD+0MTZ4zsGOa2GH
w7h0HbakHG4NvstzLfnaug7wx29GsyHDzuvtPGjt1n3Ldug2t0bw+tpuFIJMM+vAKNaiSSK7c+ER
Kem3K/VGqUQya3/F5W/XsRflh2KX20S277l5uHwj3W+IooTU5ls/07rnaf36ejrTKiHhzSJ3e7sZ
DoD2D3Lme7/aPlZPM+IBImOXhxdvBO40QaHpF9nyhy+BhFeNDERpLf98gujzYDw2g62tmMXy74Jz
xWIHlocVv8hBTSwu9EU78mr/SVIjQ3fYYdfcXhANn1dOts1Y8S/9nCBrWJNn8Ip6UgIS1DMyRPcU
YAc2PRzl6Hz20hcdIZ7vwpv8sXxNqYB2oGv8/H7Rt0wEGpxh3tILPeW6ONbvkp3tkgDDZ9giJOlx
VhAOjMONLziLXTw/v+bb4h1LsuD+LX8UK7gZp/az2BruZ+URCcjIuPD++CSp+8mqTtxsVawMt98A
89Ubpvbjq+jMUcLYIJj5m+LhzQRX7Vv8wOLVal7HV81UzehKj7cJ2Z8evmwZvJJav/1Lj8MgFmwc
VpFdb0PrYR5hT26yi2ox4CE1F1TOVHZzdixd449mblnbG1bjgYvAG45IQkxjTwdhMYoDWWUgzT6Q
Hig7X6M/tijGMgRSsb/aCQ6SmCbt7xjim11q3oPWLTc1aV+n/CBb82pDqaHvIru01I/WSo+wG+zo
kH90m3pVe4Mvm860q51HILuyef5+W67mcwv6FMJV76idpX22fnxiaJzOn4tgFDIE3vCYKm24VO+L
Q+QWrhB0Zr6trrHbrIE4oS2fv/H8XRP9xAVIvdrDoNDkHHftteKxWe1IBz7HoJ0WL9o4Z/jr2SrK
VPd0G+boV2fK7LmKPshERJbwJc3C12/r5qptXslld7G6NRdf0ancoMB2GsoXRznKHoB+sAjSH5iD
B4TTr9JX6xqbdIsbPmOFlXFBhG0DMDW/oCQw/eZrxO68lbnY7YExgNlxTwNQfP40E39OHRJOOedj
YIzj0+UQ65zq97FrN8I+pJRh1BVMm//3qype6KbhxzsSHHC2OC72k6t70W65VW7Svhls/ZhuDJ8A
Gpud28qdD+mXLsUt2BQ/n9t4H+4i0s+wqvJGczzPN0fPwG4cqv/SXm5/8Q9Z1QFnuDUrY/D0ezcu
GGWs8bDH5G9D7ui8sCrnHoiYGxOlahk2eGv2WV2jvbjGzkszjYAmLHJTDz6oozsMWnVr2t/pMbQD
7w6TkkyFTeePfuP3krncLo/hTfEm99ZeJpYscswDMZ62+jSPmi2sa1f2aNMJKOt+6422F9awYSUw
u/umcfKNgCWMTSdOJJ620ck35iTWIGz4syqJ7X1NrhDckiczzkNfvbDIKAvbhQlQ9Wy3InBI3H2P
UEVZPvlBWBfr6hpmQaRf8LzUT+k2fRGSQ3Qu9GPS7Zkip8zi5ANNeWYwfplTzWEkzSl0L/c346oT
98p85FiPrw3tJcp3e4FTzVTYwgAt/CW9GpBzEbIIZqpTpDriy7AbX5e/xQdw4/1JRGblRjrjJUbq
ThE6sFqb8izF61TBjeRX1yDRMIOmD+wGl2F3U76J+BN26uAlCs925yZonpIX5i1cegwYl3ToBhkT
GM1SmKSSvcBXTXcS73HFflNSxzPMUxdKKQ496Q3PtzuGY2MbTJ3ZphYZekwocRw/Z7+ztQ6T6a1a
+YtzNthvBh/SX3xrAfZA0FU/he/uCk8neZrZOWLGA/Nmr6DCooY+xb/sH4zlEpDE9i18Edgcvlr7
folObes8Ci+TPeKidwS9R9fmOJyq0zNzs/q7PNRzMOleu+J8nZj9NSo3zNnbTwAojBkyRllQ4igb
T9ouS0jazW4aA8kyuH+Nu5Yp8SGWb3UMB85hgDXB4f5Iw8OyIBdWcbymIxzQxIrYLsdVKrvhTgvk
U+iEp/GzeVj9LVxr3GoohTxQoVP/FOfCBb0ISGCErc5o5yW1qtDS7AH5mp28RMo+Md+zxGOYTagz
erFoSy6vblPMFla/VijUiqW1/CD6mBNZ42gm3f30/pW9aE5BbSn+gEKvO+bGlMSCla+VM5a+nuiG
pu5+cKftODCOfWaTVvMVmfueZ2NHLya54uqGnqHfT4yIiKyG/rcDXiNShEJGcC71ObSNE5aq5X64
NXiWclDG3uEReHM5hWvrfI5ah8cxiLaRk+zb9Vd71ZyL+HKKAw71/tBsf5abxW4ZPLy7O/mpLf/k
buwA5lKMuVC7Q76T5EeY7drLg8x/lodoI39TQB/jDQMccT+4Eug770QFyF+wYDWa6WXxVb/pePjs
W7f7xbNpzu4mY9Vfrp7ujFhz7HxjgKB8DCdQQrZBly0UGrVtnNMgUaxLb1GCO/SM1vP7srRjKoAL
o73XjqT33G4Dyo3W51Dzi1vpbj/bveGiFqQjoMZ8+nDBE2AScKaSep6OJbM1DzzJVmwl+Gps46ht
Y0snRTq/Cru5QG3Nbq4sEys8GJZRueFZWoGZrkTyBg+6DVP9Cl/Qn8kXTmijIdrCDphIPEdSUnj7
LTPtn6XTsGOioG7NYa1x5hW8gPmuDS27NVWbELa9uJK9+qv5xSHfgtZF72xzHF6XDg0ptMPVkvOb
E+mVSeF7aofB5AP4G2ayYTROI1DswpXkNuzXnSNbr7H7CmbO5n1STdLgLvl3HRQrWCOe6s+N9Q+E
4pNhDfQ4uT8XVMmZYobh7FckEhO+YFuv+f+CtRb2MCA86SvcDqYQzKc5IwtbCu4vfGpTX/U2hDVq
kX6Dbb3MHYZkQDEx2UtPtt5CZ3CSwzCf2zbW3BzIuRXZ4E9HokGtcbR5XqiZOVn3hVkeMq8xAcSJ
KI+cdp9fiK6iGIIRiZjf2rPEg89ps1fs3EUyusPspLKAJRia7hvrlnGO37fambQ6U5m/u+UW1tfd
bvcAa4MnmGAWh/qivLJE4i1TDrs+FCv1c9gO3mItQY85MfS32VKqIyaPtFREvT8DUsyd3NV6lx9M
1Wq63m3tlL2068un6n72dAI32QOjpNyOzM/H7kHdG1sXDAJ9epKXyPlkWO+SCBIAEwbYHltcSofd
9Qf2SElojr1nVKCzlpQA3cgqYuZClQzt1KERCxYWg+fShCboUeP4+huWYOga7YX1UXszVAhyHJvl
6vmS8+dJ/J4cbHBJqh/tn4jr05vXwS6dyfp6z03RLlw0pux2W8nhvc27nzoc4o994kA6cQ0vN3Mf
WrrBMNiUaKQPQAfmgufgMLp/AAebaWfwFO6noN0QLsigdz4XXSYL59gJTql5Og1c3KV9FWBJmsla
JJ2+eXsPry/vua8EdWay3/G5Wqu8aF8soItK48IDzljK3MN9Z8sYJboD8euxaR3aO2HHa6c5PP4R
0TMQhLVb2nOeu3QNg59oE35X9N29eUntZQCplVN5845Vp9m8n/RD9iI4ygFPnVW7MpyWm5L7rT+t
fyarCDaxF/rvTzqQpV3Z5IpZ0QuAaSBsaVC+SJo3iQDnfzNb51WGcc5HjnOpSZ7f5mFd05P6Upqh
P9iye51MrwkOkzcXwBve3s0uq9QCf1gb9oDnpaVa12h7cD42LZf250dzHmAPBwqLDYR5bqgsms1+
6XNXPngwXOXzfqT/t5CpHVX2a4TPoBywwVa1BWHVumbWnoicnH34vtdphStLXVdMwPwfyeLTcB45
knm6yp23iTZxkOw2P5Pd8Mr7IXdPV9D08pcmLCDwgbbnJ94Y29GF7yHuQ/drdN9l2j0T/oStQp9z
qn1rRe8wezmfzo/D3b+v7+bvhNfx9/HjaTGXooqygXfudufBvAoYzhWTM23Gn34/J0fa9/20rvft
eXh5rGmud0RI2uKHyv7M2jeBcFzN+UntT3R2kHRcTH/OCcwbNpzFvltl5oLuST2jeLF43L6gxKzy
QDiXG9mZX+lSunQGqG/D68K9naRdbDX2lVu31e3FjguwOe0HcJ3YU3n2r8PCnHbCR/p5Ks/UGH78
XClB6VTMt86S11vCq2YtucePLd3d3PH+KAEdn5evT+zEzIxvRH99nhiC1P585IcHXKq/WT2EQVvy
NxwIDq3+DXU6e1W2rdnSvJbfuzzNz88astwJDQaRkaZwZsvnILT1G4Nf2y8tksD4lxnDA7Ike8r+
zmxEPAyWUTVp76nVWfDLDo0DZfiI7Fw1+S/Gp2bLgO27f29WCYVY4wuBzu+jLKDFXJj47bhgi0jO
HHoNHnmo31b2wcwKoOpF3z7RpTi9K94ah27+0ruGGbTrHNh0EXDNzcL67FZvHKOmSw6LuS/Y9DST
YVjlEFS2osDbQFTLHCo//Tj8JsECtInWcq1+LjYXKIM+K3SrrdUNUp4rI5K1/h7f7q7CPhQ8nkDE
kwnQgYwhQMLyQv0GwsfACedDNlfRGQC9rNx7YRfkcZzrOL47ZYgDXfSUe7/JWlil/khziJs+H2Fh
HuutFty38jqyJRrmbcmO4KvvCy4LzyW2/HbOg5Q7w/dgft/NY+X8Ti+5BZLsft+d3wYGI++SbxMP
7Z3o02Cu8CRmjHi5aeZraImnmpX5fMuIpQiyXXi8PVZbaZ94hl+BN9dzLVJxFj54Jz76ZbTgwHE4
3QA17Vu5AXurr8C/vOYTkMBxug+D2NF8nBb48qmtrIAuAMjmPRjQ3AQANt3l+7zaIbiAe9gKKBUg
3gzoAXCIu8ErLw+eg8n9BJawKLKsdfHROYWjXlpXP+YXYy97wrneLFzoOT+Lb5iJgMadao4cw7j3
G2b0Ke1bGznba3p4BvExP48v1AxPXz7McPquwjcZJ2q/XMcvBmv7JT5SJUoWNWGxDd81tGin8L1S
DyL6Hbz5g/tVPKggyaonjZZKfWusDE9BYsaokQg1byRNh7tOSRb/yCQZXPHFHKzyqu7ooKBeMZbd
ZQPvrKOAeoXo+RId5yjWvUJJ4jyvePsgbktcfuwlNn0ZxK/HUbre58u50tYV8HYD9u0nZ4pYgJLX
zKeWdVPAexvynUnGI2c3tgKbjLJWOAnWtIs3GDHw8wqwkNVJKQfK5GQOJxe//IM+bUNztcWKmqfg
k1SkgpV7EBzVmUYr+c19jK/gNtrPV9ltnZ6buedA1CEn3coEny5THOgRnn4Oa87BdAL4iijrQK0t
5QJwdxS5wSPFH/aTZolrvgBvyo8TEtHMhYa+hnLFUr5TTPzZvRLLOIUIDs8C78jJXR2KC4qU4/Bw
IZFirszXV3fApdQ0LBFi6IjUY3sUz2yD4jcGCsrCxA//odjLd25Gu15gyNz80s7QSiZEoGgOPx7f
UaJGHs/oUv9V5+7gh3c3LLbLSPNpNqMNci9AYAH0hpnQMfzWoHeyrSODO8AFYxeg7lhHXhQ8YnOy
ds05n1Ekhtivoju6rJBjyVXqCZhYD+xf3/0VdHFN95xSXrBZAN54kl0e2B08larTDy+V5OaFPfEh
dAoOUpMRmNrZZvga983DzUFrJtHpSy/cGKce4L4D5xA85Xuu8unM2Xn84aBv0Aq6C0o8VsOS6qt2
jGkrraTVWNtKAxDKdww0R91KzUbbkvXh3Bd7NCRcuPHpkVjxQiNX7tP9HzCu4BDI5y6RPbvDu2KT
EGmptckg/LkK3fpKLOIGQzrkehZzixFmDzfbVI+1M+6Vi/LN8l9oNIXMjSzM5ZhKzBGZ7kBo4/p+
ZRVI8j704+C+pElk1IuiTT/0haaSVX6ql8WukaWdeheZi0DDIzoVuSnLXAfHHYejpNfbciG6sfKE
Z9nazb3ysH5aEvDYqYWNIJCo9sFKcMaSomAxUQc/631fLKH9hJjjwc6J4beIr5JBgld7jp9zpNa6
wWkDWqvQn5p2AdcEEEBF+ki8ofrHQL/ZUnHc6S5vlBVL8EgizNJThF6LAvWZbqFd4PWqkxxUIZb9
mAq3SPYNPgyTkGPh8VbjTb4g7lEqKJfheabY13RQKkKLn5NCS9RYhrPOyLS9090l80IXzCv9KZfW
/fYXity/8FaQxNls4O9EM6a7S5hrOj5GzF3/YUY6xHetkCMx8V9FK/9+MDOCmZPYQP+7+2UAbaYV
WliVP+MFsodR7vQl8KAb5vNN2VLTIOL9KHfphzafWb6xMXj4f0A7s1ftDC9N0184SrPX+bi4W6k9
XaMXDsrwmzWvf0sE175KN9ZB90V4rR6j78RAAgNnRyucqrV56PPfLrWKL/GbZ6P/FNkpKYGBa7bG
iWGXSJd4Ll+HzYoLRlLpOtkahduOXrTXd8PxTmfnGAFiTyuHLkDOhpNdky1+RdVV+36I0BhW91v6
360dmsmM0CsXGJ+qszXdv7PbIq3in9gB//j7f7IDyKNYLhURzoGM7wIOJX/lB8izeR4+GxKL72/h
X0RVEFyo67q4xNJkofB+f3Is1Tn8a8kaJXXwD5Llf8Kx/FdOCrphzARQhZCxpY4o6q/sAGGRDFmp
RbEfpxjzJ83mLleuQE7AEVxOxHGccVIGxVIsIFXKGTk5Coba8H2j5nDvbwTmeWJyEsJN1b6Jj114
UUdCp8Udlshm9YDGVpkiB8Jfrve/eGBV5V94vfztgv/DAysOspH3BR+7aDgM60rddhQcql69h3C1
YsCzziDaXhRX4UhKxZj0tsKJFhNkU/ZAx8XvaGRBTZBzneneI+w/IlwwHw8ee2MgLgwKZK6XnkFa
baNgyCxGxzqHrfkU3+8TB3oJeKg9UUfqTiaWpCRCmxgXJGFQmQMrP1qK0zRz5PjrkV3vQBtix4En
F1YjvT9kDeP29l2W33Q990LEHDVV8RODTlJ6ZewJFnMzx0S4SSU3m0iIiu+eESOi6KyiHkwlORU5
YlkJxa5e+0sFJUaR0EwMu7LqnfS+XGVLqklk1oa48FOdqRFFx4NKRaxEohfGPWoI0hZ7V5o0u1XC
Y9WdUhGLgdkfIrkKxm/R/ZK3ZCoIZrMHeURi+QlL9NkvZndA2EcyMz4B/KyNrEVkHOJO3KjP6ZKJ
wgsxG8yngD+40PjAo+KhWsveyvTUofjIq4sg4BqOIUFLhkeYP74xWvRTRCsp8YWiUp0UcSM/U+f/
cnce220ja9e+IvRCASiEKXMQSWXJnmAp2Mg5FXD1/4Pu49+yfb7Ty1MPetLdtCkRrHrD3s8uahSI
KV7nqLjqEn51iEotAIGxT607yZWPKaSM7iIZ72o/32ngWpoBLRuefLdz17WH5DV7LfJ0JRztuvSQ
xmtUjKLbK2bZXUw8UrRL8TsQ6LFwQ87PEP+YZBBnDvdGGVxBnGTzOGg7KLIsJ9B6uKSmeyVIcnEA
mbHz82ht53P2JwYknrscdX/Hbe+ETJCDiETMqS12pijPzTRudRzYaYGKjZiSNPDhDkC5iwgrS6qj
MuLL4DKS1HUcpN6yr2mm+n4d5XdTJFdWaFK2tEvXRALK8mLwS7wN6taggiuRb+KoWuQ2NgCKsnLg
8kJxYT4zGW8CG1GgCZEgBKP7WXOJv/WQEoJvdfN2PfkQc8hUw9fLTxc8J020GZxs3Tnjk8QPFBvT
vhmaT665JgeJFJJwQTgetgiUDglhww13GRSDIITfqpBX8LMPmOlza09W+DL16oPn7ETz1E3ZWrGU
9QaUvWG57n1iiRs+I1YBRMsUFl5c1APDY+9oC8+gGxjeSNZATW1vcze5yYb4xmpdth76yfWobDUG
ShbCUqSqMpkuQUJByFMkcaC1kb4Kma/qqr9zoxO575tBd7dh1bFur+40VDcdtIo8oVMlDNvCha83
494V1y4e5JxmTaj7ZHQfi8GjbnvVpoGTL3rO/W4bQxAYpX/rsk8yinA7lA7J19Uxdl6sIL5qHWyB
UEO9AUIKseddqN91DoqTwmcKTK/JiM3Ge5HL7GR1FnbzVzdiUpZc6cxtYcFP9lc94DX9o8zuMvXV
KAlexJCdIC70HevajMdnfUzThTGNBPu5lG7BGl8ajZX+daIJ9pJoF2TYWfjA+nLTUUjlU7Es8CCa
BGxBfgkLbwmOflHW/bWY2Iio9GzXJNpNPClp9qkcK/TOdMgpdqiaQR5IX5FqbG4ta6lJ7ZI56TFq
hp1Xa/s8U+ThwEdwQJm4L0nmHd3SvrULwAeCRy/Ln4y0aQG5NHMwQsIbLzsmDDn5cj513jgUXwIC
GBdTnveIqE2MYToO+vHsQM+3NU4aNSLo9nXEF9omTi4jrtYepXcemcsucvZ6KIAuZ3j2DfulRPmc
VAnrBhtg4NqmQXW59cEn5PetMB87ftiL1TsHS7J6gXcPkTWCpp3tdS97C8nD8cW0MfgNaOTzmbF/
Ksx+Lar8YMUFOQ4WZyxR1nGn1mUkk4XvwWCUuASw6UQumimvZEhSOTRoOqriAl6Mfx5G90r29C0K
rPZ11WY3nafYYFTCW4eB0q58PQfR70xHT6hdn4xswEV8AxjvyQFrUIgU7NQmHsz7uByuBkGPHnw1
kQeTpLnIEdtlDZ0TSlR+yNCgFoVmk3NedOFXP3gYfYfTQ+fTY32q2z0tw7jrfBgdBQb4GCe6H5LW
pPaeOJmxu+nd5jB25jGzoxZLnHcYvFcraj+7w9Y2WT9Pz0ZbbWRcnutC3nC5vgtDfZqwumboh2AD
kVwOjYRVL9fSysvtjdeZ50p0wA6h/ldcal53k0U6M+G+JXRo5+MCUHG21+LksUvdfWVySY8xaPSE
/E04Z4yfkyl/H+bLCUgQvktjM0I1Io0Ujya4CbeeD1TvuYF/5Kf2qZv1zhMjuBmQpIwzgJrHyfGv
W/hJ+QjSQ0BUCgloWeowlqreLq48NdSbIAqzhTGjmPJp0m+K2AiRF82opv9dvvwX9BlSX9sFIibw
lXs/MU4Hg8xMM3bCXV/WN1C2QFfQYnTpqRuuMVb/EyX3f9LpftV/2hLWM3Qx6jth6whbP1Z4ToRZ
R+lcdTFUYp96rDGB3vOc9DwQkw1FafX3j/eHmqv41VCbWzPE2uDz+PBJ/goNoEj+L4X/T6//Vvi7
yIIxbjl4pAzzH4nvN2Gw+xdk1hnuq/OpGD9xdg24APL/g7j5NL8X/gJHloko2HYo/8VvZRDR1vza
83780WdF9MfnwvOBuY9FU+9aU+Oxr/xn2XurPo/RS0AV7XJMBUTC8XYoXh8rEZ0bibTNs3a5zugi
CsS+T1CLlFWwjxBykJy20ZR3b8SM/ybvwiMJMgCvpzvtAYc+haX/EJXhUxekc6BrRiCuCq+Bcaya
jsiQrHylD3rpvHhrCL9f+sp8l/10SYrpavJ9dBpT95RLdj3NcKziEoMxw84xuDcc/boBxqbLficV
hpTKDW4jPz9WE775VCEeshtrMTi4zacwSlYVPF38jO3RzssDJLYMhlGBabzuH6LAeu6m8troghtI
KU9+W4ISL7uL5z3D6d60fX7x4+BaI3iABNtLZSMlFAXFRvwl6uKzsitcquAn5ZBvusFeVwKzPluc
zhDv0iyMReQNV4BMyJ8Mj37EcC8omr3oJdCcxC9XBN0zCmy22RjfNkxUJC6cUJNHi0CjtHW/VhEr
D2aTjcQhg0DF7uXJFuGV3dh4Rua0UW+ybkEqrqXfHKEcnAxoVsaoH6xZo2V+Dd1PfQezLCNYrp/M
TeKZt7ajToFi0l+m5AUGI3pq1Xs3rQMOwHQDauBmemttc9/q+rNiXgP3aCtIEVo3LWiyMWToOeYH
z8DAHCnvqHO6jFBPRPe1q99jT7zWTnQoHIfFg5DXUAjvc0277vXsLakdBEwmO+Z2WHQwzZHGIBIX
bElTnUlSnOAM1ZjVy6+Nw/pKyU3Z0cf0ARXHaBcwY6q1qtttWeZvtVuwQh/ZCCThzoG1rrvtuimt
dVyaW400h0JPnsiX2rQE1fkFrZsrNoFiiNuYC1M7Erq6t4HJkPh8TIR5acPwUGK9rnzar7L9w49J
DhzHcmwLI6r+Lx5U08bq8BNbZR6tfXz992PSYKBp2tBjLSAN8wH7/Zi0eN7xXDMFYYRic3N986Ay
BOE1M19FwKO1DP7Th2OSGDfA6bBaCHHDnvobHlTDnK/Hn0aDH9/6PPn5eEzWmVFFuWagBiZKCl2W
RbGaqSfQWk9Ja98GFn6zqT3GYfSoCvylynIheJh4JNs+6bZdJuAesUzVgPOM+bT1fedB0Ku1XXlu
8VPlMQqHMdjHmYf/OjmnqvpkG+WrEvXZnGrElOxwEyhWcOCWLowprXevgsr5klRY7rVYYfRPsjMU
5mUPm2NR1QCU4uwBIvI1RNzF5BQ7r03XfSz4thgNMWDOWOFtDTGYwZYIYqa/hh3pW6KZTkPob2Li
cQjxDNZEk9A4msvR1tdaTDAL7VJNS6V7bNmI703j6bryCTQeESuO7VVRJy+ZGo8B3Vmae5y5Wobb
L4KL1VqPSVYbFzOtWajHybWeVOUa1Pxn5ci30JbQISLwC9U2j7Jz1Qa3wpEHpaqjSSvn8+OP0EZC
UZ37Mnmz9ODU+cWV8sx70RUAraLPFPrnIgDUrqZNEPRfc4+NZe7eTU39PoRPiUR+KgEftkRtIRFy
gEw0/taCcDIZ7pHOYDPMiE4H6HtvbzU5Z2LFX4LG+NK4w8vYpa+pk8TbmG5UeCOTFCMbdtachy4t
lZGyzfJCua+hI9stJ/PVOIkrOJZY+1EmdhI75JBcB1qxZF60bgGvyJj6vXFyYKLeNkLqGXTsV82Q
PwatsUbDTJOs2yzkNKI7w/Qcp95xKhnO68arP8M6C6M4Z4LNN5uAvFMXw+eC0VJShNzxSbOrpSlD
h2RklgKmhmh9ig/2jKywCkuemEui/2du4vrqS2tbLy5KSjuIFzlmVbsl+LggATaEqJiNzjlwjLfK
zunTc/LiDJMsmRpntPtMjGVjGRDqbOw3iVUxHKjSGzcL38yifC9TSMwVVmor6uGAVOYhN4O9dAbs
yxpmjwT2O4XSSjXTWejmPQRN4mqqlm6XEKTcckn09sJ3yCWXvssuZW3ck0MBA0U/9Lm/CX36cQnj
3rBZv/kYJANZrkDpb0kofWsH9m2xPXsrGYZp7n1ujmzwXA8PgiK258+uenGruRZzaQ63f0veNF3O
+1+O8x9f//04hxrMfByM8T+H9sfjXNo47yxTmOQ68Jd/PM7hG9g8ciCQiVSZT/pvx7n1d16Z5WHc
E78dMuP919P8+zuXP427A68pSTbkNBdBzmy7v0iq1MoEZQjFM7aGeVcmUAVrm94EBRvJvazkxq6Q
B/ogAxqWokw4m35aeW356vjxWqQ2o+VqG7X9Vdnz5GqteHR9yRq0fEgKtSft99FTKZIWHxVSZ1Qu
42jx0Bf6rnQEwKzuwnj5mAxim+XZIXbceuVYrAI1nVgzDfnXUHvLpGLeEKXF9WAZsIyQ4yCiC9Ol
a4eQb+6c9stYMVmqpWhWhusftEQ+OVV2MjKbWlpE28Zg2pow9wjB5G5UCX9L71cy8nxSCpj1pA4W
mLI+xoO8FqbFtq8lN9da535wJPIQNTRyM3N4qmsOeyJwwCwlHjk04dHT8vfSCrZ9GL1nWXM/WuVd
Gdx3Crf54ALI4cTQyuBZS1j3fei//ssigAzwX65nExwesydWIablyZ+6GBXnjfBUVu3sVL+yDVai
Tbj2UWsGSYSQwrMIpzJQPwAXShnArLOCsALd1naNpl8S1V463NyzT9FN4F7V+XIwwTmN4wPzJHBC
eAC7+H0oemK17+rGPiT6TAS3DzkhFiuLgpjMbvsEZRJKVZpug7BAkOqXDeyajTQex75jE93G1Krs
+PPuVkvNQ8awPIjNRT2wV/Hj6FZqM/MErnSW6qfWxaGVv/hy1wfN22BJSJUgV3FgyzZdFe5rqsVg
W9HAB2+9fumw9FuhcbYHOoQQ7GtglM956SLz8vYEYhxE0u4CDYkn8M/MQ7Uc62sF6cfwznHYX1vM
dePm2W/kAfQ/Q/v0riFVHDgh927pbuupfA3i8i4a0q8pEUub0jfbVREYhIuQ97EI8uHRq2W0jrpg
B15Bh27kecGymYxtoaHf08Y7MjkeImJHwlIxF8UJ3wcI21W1yfgPQZXe6lq0nAY6DdvF4ORXqyhS
NAuNzyrT7Z680vLX2vAoYjoMXZU280LvbZrKBydTNyjpSeok6TJcuSbhfQnjOhJbMqdYRSRKp0V3
6wXaQTHCi8yElUK1txTQTHzY7AayZLZhcR14MdWNHpD2xvVrGmczTDaFM9xFjTo33HyT7y00ggIN
YlX8Fp2Ph6wgIW89bVZ9/Fa1p4IfS6+mbZny2RooZvEp/cmXDPtUj9hTch/YV9r/Nloxfrlkfnn9
90uGYsDxHO97TtH3nkHoNjEfdP1/k2t+vGS4WWwCJ0wLfs28Cv12yRDvPHuuPYvQDAN5wG8FUfwo
JnAtl37F1KWuCzbJLHx/OpI4c5gJiarcFUO8bxOBXP+TKs+DfA91MGM0u3/0Q8FnZuvzh0eetsf9
+z8W7XNgyM+Vh/nz6789FM5fnsVv1rEYq84zNa7+Dw/FPIOjmWSp/vfk7EMjSeSC4/FQ/PMiHsJv
D4X1lwsayWRAJ6Ak0Wn+TiOJ8f/Xm+qHtz4/Nh98+H4o00wL4mIX9e1D2W3FvBfXfGZvdqMep6jH
N1Nutcxgsl/lzkoUMGUEV4pweWp6tINqlgMZuClTictc+osEZm8aNZc6EDU8FvPc1qDgGhPm25zH
aZfTe5XGb0IEb2EMwVIpWyyLpAFAomFniwJ5oDRYRbH44gWIkJoIsVWTXcXeK2UPkY948wcocqmF
/6sDGZl39iJl3DMYBXrZjEFc4mLQQY3UTdGqziw0R3jB3ZKFYKnQvpdBoy+HykNcx5vlJlSvht9u
ZG3c1b5axwOCqzKOOcfdVwiHB3MeKYYKbT9fINxD3U1UIa0Uqb4UfTBts5AcTns16S6LuLAXi9QA
Xyrzg5tDW4YlEpslt1616NkuWsrG7FOtTS4Ms3prGrmC17YzYoslGtKvSFu1Q7O3fX/rNO5ZtWjL
8HdJliit6Z8US9a/kYoW08ckYSGABLKPy10km5XyMdjWxo3I25P0ok1tCyRmxlF22KbYGEKFFUSv
gyqlKL6dOus1SUyYJHF8EYVxYqmYgg5xj2HJJyc0nPi5rJ4H3g+TAlaItRvcVRCqXS84Na5/VOXw
1SyxhoJ7AcQMdyGMl85QvvsFhZms23OhrPXgWgjiiq+RGunQreemm5ur5M20mhM7RHKoGayRAO7C
dkH6kTFMbDzr6DZZ89x1zhFOIB+y2knh4sTy92lRJavaa/FbFqeY7X2KrENnWmbksX3jEcruhGdb
i0Hj1MW9Tl286PT0pk+ynfIh3XXJPvCZ9mr+luix5xoQn1ahPyKBrLypfRM93IjPnlzyJBloaC1x
LeRwLEwDlOaAH4eF4h99WBq0RTq7ImumhfzLYWnN3cyPbZr58+s/HJa6w0AOcLHp/H3hfTgsDWuW
QIFGJJeaZux7m0YvRiMmHYe1Fe/ox7NSZ6rB2UrOkwlh5XfOSsIGfz0rf3jnP52Vmc1kNuvRTkyt
PuFjTnZxjzyl1QwErnZaoRhEzkiUJr6ESTRHLZSbgRkOi+4G/YbW3BeDc6u13V0B3r5AMbm19ZeC
L1esJ/eOQUq9Z5ydhP2qAzOLpLGd3jbn2vXRp9qNXMgOnNMoHsIoh38x3saIXg4VvOQugJk1WvIQ
ifDGJkDUrFbTDDDXWo+U9dBiUa23h2K0krUnSiL17LUPOg5CJVKH6GQN2JHKfJtFeFp9a1VB1LLB
9Q/hfWh5ZPli51fxJ7//3ITOFw3EmjbqnxKv3g9Qjcc62E9GtK+0p8w2lpkWA4ETy0B8zvN6XRrR
ypfmtQZ61VPwN9wQ/hBsg17eWTgtazCaQvbkeEzPvOcAQnEOtyl/jm0XX45KbrWgPxMbeDB0/yTN
8NHXh2fNz8+twGVWlk+ZQBBPbNOyzIsL5/FnBrHrqUTCW7ojig6byt0bce2yC446PAqtezL5vTRK
nvQBIEGsr3Q7fhJeeS0KOF5T9+wVMAeq5hDOJvepnBaBhjKAAdfXIDHQ10iF23IysNxYxqe6nP+v
drjqww7L0XyVjfOlFs3XWxj6r+MQvNlspSstaBaJVKuwBu3ZCXGmDURPnFaXpM12aezDwuMabbhP
R+7VoGJzFPnJRQ/1bc4wdSA0r2ySVTDfxf58KyOU245c05LrmmYNA3bA4Z3hs01z0gLrh5rTaqC/
X5WcXzLtjyXnGdnJCGM54Qg/WPXcuJY5fjXCc9IwL0aBw7FYcTyGHJOS41JYWIJksus5Rl1ZTyy3
i3urn/f6in23k/cvZlQSR8OohSxwWS3zHGpBJsJ1oaWnpNXfIpRwqcCW2WO067ibk5JoHH4iq/qE
RovYh6Fd2519J4BgG735HoY2nvc6WdmDRPFU2PdlWz5FBSJ1oR6k6p6cwv5MasdRTsU6RZBmsrqv
O++m6NG1BwKv1xd9ZDwt273vE9/RmVzG0An6aGOhaw2CcBeIL1P4BXbk0uNvqopnP5BUDBGbKO8s
M26QtrnuiFmsivqetuKpNKZ6Tse9dhp9U9fjsSKksU7pDyPtrBWgEQrx2WDds3MkzOoe1mLOiFWo
+PHPvjJQjrLl1xm1Ubz+7/ra+nWfbdIh/fD6b1eGS4+ksyjnT5YsWGZk1ff62mIH41F0ExILs4r/
9G1RAxHUIeSPChupq2nOJ/33+prFj01J7hr/Kdh/Y1FjcsX8vKjhrfNH0cSxN7DMnxY1qUO9KWIT
IVUO7T5K3E2XpUz0BWlqeWW+iRY9Y+t7gCyBwKX7olHEeaLVEfIuVjPbe8wfx1RdmWAPi5RvfgQQ
+RqJqCM0m+LXzfvVkKTP+lz2MCSwtewq09qXLKgoyStUpS378ZhwiZaLBFGc96CGMVuRWEoYUOYk
L10dVzu9jjZ6j+W+i06FTI9O+smybhS2TykfyATaSljRUUrYfczBx+FpjPDic23BfmJpRpiNQwQ4
SEodZbMVQppYaTi6A+dB9xuupeSdhGvMZmFgUKXWj4MbtveBOb3qhvxMVMDtUM34g5ylKgo/0w6e
5ZBqYJMveZJuUgf6gItmZCF6F+QLeUgxO/SF6iIALlP0HEX2ThDb50xyU8WM30Prqm0UGWPEozV5
eJcodWDEKJdFmaeMS5EBiUHjfzScx7QQW5a7CASSAubf43xj2ZO+Ic7mqnC6ZyuLTz4xI12QXaGa
PVkjDAi3jIYbU/kwJiHea/5t4YX7dMgAp1Y1aFdrr4Y5vDQ7MOGDTF1yEMx6V6kMnT+tuKqSek8O
z7oUw95u9IUftctQd7Y10UR15cqHIrC6y5A3CjArV6fVrXUj3KkBAASejFSm/B642Cf9FMTXIcRR
AmdZloPzDN29Hqhtb1l3bYJXN+3XXuTsBlRoS6HMdDUYOCN0hLhgXENlPAQRAEk7Zgs2IiZe9i3j
ZSObPYyDr78RN9dxGUeU0/6lS3VwnKjE14Ej7mvLfw6yjDlUOZySOqYiByMaWt2XGLdWbWM96LUj
arlVOEZfbHNArdrtnUG7NGZ6DGRHcsko8lXs0y+wrcF9E7m8JSQIHvsYWY2ril2SzKybKWoe+yG9
oLpadT3gasSqyNu3CHtvCKVdB22Ir2mUd27d37IUY22VQlcJvL30p31mtddx9poMpEjU4m4oxYud
qDsROziH2QguBzuiOkDVu8h65pVNOuxKBRS8ibOLV8af0xg6G6NJ7i08x/GLab6YsNc6LVzV0gfL
2G+LuXsi1cdyUcOl70l5qjGxRbq+qxNsXhBPbfSkaQIhW9G72TW/0UR9SoJ8n5sgNc3T4A84gxr+
yXgPUZETUNZ4yNZHCS1VbmReVzu3RwrbkgNY2upICu5mCNTM3j42OoZA6y7wX4sufEwopdrkTk+d
TT9mV92wbcZ+IcClqOAJlvm6YTfG1PKkm9W+r8xNbEH6ghlaOfElmgPkjHyjY14qfGoH1123Bb1m
smIWsPAb/JVmuq8J5ktkvvQyPrQsWtMXrn22BOxsI0NtHTfYIe8Kemz8frYRdnQZGjTsSXAfWPSg
Trqe+k9/9L3IjeFJ2imTbcE8a/yfcyeLaeVPrdTPr/9+L6IDt3UaqW/X2Id70dRNkxvJJsadxRfD
rG/3IpRHnY0WyS36HHM+O5K+3YvyL522zHCZZelzB/Z7vZT4LxuSj2/d5Ef/Ye6UaEnqqqnYtaV/
DJBuoVw2TpNGqTuEw5ki4nM0DWc/MV4SzaSeUwiS3HpvCYfxB0ut1OIISNGopue+NfZTMTxanHGB
pS8yOV4K4W4daRFJBq0XaT7c/31RkSTQVIeiqjZl2a+NKl9FY7Cx/OgwxM2NKBz8u9isSUWLEvzY
nf1oknZSRuN1YKFvigr/XDrFdZPZOEbbz8oLVlUzrI0QB35FcpuUZs5C2T6TJL8nGnflZswbnPxg
G+wdJv3RJxzBiKOndAiIH5QrKDpL1T7YkyQaJzgrV2p7zabqJkZtLwSK3jKIt2Xmf55I4Ta6a+V0
W70EaRnIBhs5PRW18ka4m0mHDBYlFNZTrK5dCQmkmLFX5BDSoh9E5t3oel5ichMXWdQvrUreg6wr
F5NXbvzcoqENm3JTwzlMUGTaw4PhN7cjPsw4LD/nVUb8hb0bI+/kobxddW1zxZzytUaUjwDees/a
/BGHSLgW5O9hskFeV6HUMDUfB2JqcbnyI2d285nr8d0oiXppGm9YthCKlmyIxMLReiLr22TdD2R+
oRFx0Ypw+j6UaEe6WURi2JQeCfkhQzTelNgctoGHfLwQ1l7a1V3RTbDO822bw4bBUoWZMtaKXUgq
66JuMFc0dXsiqk+sjQllXZWjZKMN2zlENlaEuQ+lWuWNTteYQYx01iQNHSiJluzZLknYA3IvxZXu
2BcZtus0nUeUkX7l9O1XL/a+IHt4T3Cqs6376vas+thVoSKwtwRggg9vy33iIb2uhYXEsL8jnAOx
PvmIa5McuzWL6OOQ4Vl0Z/DD+KA3DVozZmPUgKcxeUvImFyRSvYcMkNrmaUVOBkKHXAzMzZf+Dpd
UvluW5h0I/CniZdtpnxAcjN9peo7OszrSuZ2veXf+vMgr59Hes483BPzmG9uGf/sY9g0rTnrWCLg
+TcdGfOkX4/hn17/7Rh2/uKQodX4e270T+DWt/aEzQD5Xf/H+B9RmsfKxtCFAN/7407I5F8hZOBf
o2f4vWP47/bjRx0ZJ9GHH50D/+MxHMay6sLahcdC6rTXSYPcp4hM5fCLw1Bj4fr9sbGjK3ov2DN2
DVgx8l6Cngc1ZdM8ac3e9UobonV9GaP8ovNErcIWG5Tnx+w3k23BxEREfNNigp1aNKfoSa9HQo3H
EYpHrR202RSgKYZlPQvQZGn274Wy73Mx+3FxPzxa4isZaDiHIEDEr2RePtaSmMnWxN8SPNSDAvEn
LHK1NXV26/o06IRXWWpbovjVhvTWATavVPLa4z4BZeKExXsVkydbwex0w1cUI8dRD85a5eztCimO
lfCt8slCKtqrll14+eSRa5J4jMqqGmGp7tykvrWL42lZR0BpTB+qYbuTzmn0SWeIbhqJz6YRL4WI
P3nKgm7Y7pX+hBtvMeu0XDdcNMy9pN+uW49AmuBKcI+oKVjZCnfOhDgtDRCmtjQc+tbS4VUVrvba
OoMz+0keWtV4iyq6DfmNTkG7nBpnkRnkCgQ2yUr162QANMLVVZQkII5yFQJ+tXq1aSNrq/fWLVOr
qzR4NkwYucL2+WSGKyEBbQX+JgoNgltBqNGXPgx9+5bbSBQ0d9dl0yYkK4csrHVrO58sG2SYwsZh
BvCDg/FG96obwm1d62Fgh07Ypg/q0k2vWz2/GxBcq5E41sLDyJYOJPlMQ/LZwGNMcYkazXboZGP2
8tk8l9IUaZ4RZb5GlJarlRtXI1GtBkM15zvCe0Gqt/MSboocSLRs4PbDomPx7bjTg+UUKHIZ+TXY
FaV2EwA5LPIvlfM5MrBHSsIccFp4ixaecuGMDwrUaZffKV2/uNhXNC5tjUSc0b0fi2Grh5BzUyKm
Ko0sp25aZVhNEmQwVbX2Airs1BQ8p9l+aj81KbBiJ5bboeqPbe0fR4Nuoss8qNHuAcHksk7jly6A
fMjtvkiBFkhnnKAyEKiQDSeSqD9JzTk5ff+5qKsvtVM9Cuvcpdi27fSp6+qdxTxVldn6zz6rGaVY
xCkaHnPcf9k+SP2/nNU/vf7jWW0LUmR0BDs6G93voyTnLw5bnQ0xwl6c+LM35nvJTAVPQYz8mJ0Z
euAfSmaDW4Vj2sEXbejm76wfWBn/OkripP7Pj26yf/nxrBaWF4aJYpTUGgjnw68KB2XWDhvN8Dbh
wF5vmB5UaFwl8Re2y8jLmY8k+Y3HSjYryR/sGIDA6hD2yizslpC/bjPnoBY6m1PUvFnP4jcpl7XF
DGYsHrMEQY1bMj+yGa0ayXM5yFXVNsckK6/bXm47UsH6usd6iNH3Sxh+Llxa6LQg25sM8l37t6vT
uCfLEO6JGUYrXTH0RpxAJnRZXflpCYIjC0924r16hXxzA+c1kSujpH02ID9XWQHFNK8Qwbjqqs3o
VPmGOL46GXxjvIK1XsZ3iEk9eHKTKG6+XRKaYSZvOtfZVoo9gkJFa2GqILJp2wRIpfX2E0uQfcjE
152/vwQRrzP603Ri1QhQLgQqX8y/TL74SZdvRVA91C4qVxh0cliO8zGRvHihvncna0vu2KoO40Oa
RMysv0prvNeCbJuq2F0O+ImHVGdWYQJGKVmdZ9FZ74GV5/WqaCMWwM3FrCs4TB5zNL0zbmRCbZuj
do0csJIBJjJmi59bJz44Qck8ifWnG27IO9xl862h91cqUA8tkTENw69lb8fbTEu8RU9cLUsLxN5V
eheoBjN09tmd5sGcDXFfeGjLtPtMxWvUShtkROtQ5xIn8MMrEaMZ/W2pAzQLmlUTJ1c8/HBWi/XU
mZci8S7IBQ5zJiMD7sXUNks+lLB95+RaJcUp18wbxZ690bOtVfRLQwXHWSUQuy9BGtDc/cd1/4f6
usw5msqwGC/rnDT/cnihHPy10Pzp9d8PL5f5MuoiE1/dP039t0LTJQwWjoPr8hdS4ZoMEb4fXkhJ
0NuSBYvhjy3O98MLnYnLn+TaDNHnrK3fCnwQ7lxI/lxofnzrHMsfC820bWeRTA3RybK8VdVp0Obz
oFuNinjHYtukAQhUEpZFmmytON7mBBinHDhWVJM9Eq9yBlF+YZ5MYHCNHRwm/Jx5wNSgTR88wxwB
5lnnALl5RIVkZumnPKi/hB2zQ7MCoDzEw9nI2k+El9pLy8XvbeLZqm7wcJBuQl/WZLsMf2lCHeJs
Bk9qi3LUj4bq2X+VQI1TaAv5One+lIx7Byfe+iOoFHVigLhJkMKI8LXRoFlW7/2829LhhyXmIq/c
/QidxoXgUAz6ZiibQ+/jcMzLVcHsrMxI9MuSVRH2p759GfiimHxhArhLLV8gpuWLgi9UWpxsvl6t
++6Fn1gJIwHFQspXMODsGTLnkitxcbw57G/aeZPYS7661fwVHsxjhdpSD4hBqLOLQBpZeWBuI0JZ
HbLpvUo+u0Z1dhvzZVL0qalAqkM0Z+0nOw5ocAfQiZLh3Zfewqi1la9KdgjvYl5k+DtBjosFFOb/
cXcey3Fj2dZ+lRv/HBXwZnAnaZA+k95NEKQowrsD4MA8/f1Q3WpJVP/doakiOiqqOpRUkkzss8/e
a31LlZpO/iR06QJHgxpHsPVRyOgoZcJZMhOindFnEU2NmsZFVcOM/l5Bh0/maU1hxFxuEcaHDqfx
JsSSszSnnkU6WuLBN5LBRxklhFUJx+8M8oLoEMk7clcqYh85q34GKFJxW8PexbRqEfTHoCU8OER9
Z4GxLbq30EiPDUkf7qwoGuvx66TpX7gAP0cmDJFBI+8odBwiArivIH9invP30pe9LjGEexq2ZcRW
WGU7rLIlntgWZ2yNJ7bHgi2yzkIkUe1TNG+XExacNjHdaUMXWs4r6L7qjhVCTzdGn1xk9Z/dvzmz
SIMiiCaDDu4/jzxN/Vf1yOfXfyuB7l90W4hAaLcsNrY/S+0oZeQGstT7WyXyQ/9m/oXBy7Fmvg7a
yL/zt7+NPM2/8AQwDUXl4iALdH9Lf4kY5dcS+ONbt2Z6zA9Su96orDAJZb6thINIw9pjm7xHlnnR
kvJIFM6NrOLX2GhgwnmasxKh+0QW9mpMuKQUkiO1MY5mlcO3ciHwjgI2mVz2MBpL57lP7Hs0pptu
8o4Du/9SgeY5MAFcCqdwbly9/GI6NSK2pCATJLRDTnl4OhV5P8STcispxVFRknITZTYPeEdkluyO
RlreVWmGimXU96q+jDpw6wLoH5nRTZedRrV9KFvZspySHp7TBCIAYZqVXoPJt8JrYDm0l3djhq2I
9Ic2NEjF61dlwVSx6EW4TKDZJIp9UZyB23rv2v2mTRHgRUSTcZtXzrUSI+FPHAmfulq0XO2Ujoj7
Msemk7QYQfmyYy12RT8p4cpsdPlo9jQ8DdYuQqoQshBpPbp5vrfgSqs5LP6CdqxxxNpMcwRtvXMn
teaM6G06BraGzi4q2T+m4DyiWr+UJba2SH3rDVZBeSM+4rKRt5NL6L3WnY2KhlbPMq6GA3jRPFsJ
pJGp5m5FXO2UACSFG36Enb0eRr53Q7Z3CnbTkRC5PryPE2jcSXpTqPrc6EE2CE0GtLiwrsd5OmiG
uQc3oUmWDBZwjSbXrVX5DoQ/9JoA+2v9th5KpBFeHoQ3WU0+gVIN5KR5pVbxTsBOc8NeMKR5HBh8
BFp/qyA2rID9/dH3R9NBkusalo2UbFYa/P9XLqrKGuSXFuzz67/VH+cvg3JBWcMn/0nq6/zF5h+Z
As4mQrwAVHxvwVCv6fRkHs0RMarcLX9qwWbwG3sXg+seKrbfuj96/6YF++mtf1KAl7Y6kHkfZtuJ
SVp2G9TBawqfGJWNYnw12mFfM3aZlWyrzH1zw1M+jffKiJ2NdOZXRQOTf1N/uCNERkSWPlpZT39M
64uFd7ytzGwzBFujIM7DjK+0Jjnl2JVZtffwLMYb7JJ9mK9C1Tg2rxkidN0nXNh21+qwbarqkAPL
TvRFm4JMv7Wdh4kNhP40oe4dMC2hPQPC7uq0IOwh2CpyVt+HNIgSAGATRTvHbS7m8OaWru8ETMQs
ed/mychTNR4qCxyoSNd53d2ZeYCd6OSavo0DzyDyO4xOZvplTJVN23+0+lqB6AnNvV+rhIuVZy+9
k9xwyEjq8LVDJgwgkqQOe/RW6Vimp8YlS707kzrQa0SoxmU4Lczh1CjaqsEQkhy7oH9RFnBx1MUN
fWbY79sp33itfSCPz4FShCbBbF7ioV8bve0njKNEfmpqcEylxZoeT+jKZCnrWtFKy0LfmHYhXqLO
NakNcCrDUz25N6APtJOiQgshMCe7VfvywozWTLlrWwGIPY2R3N//ZbTqR1jlV7N6Iz+Rj/08WRwB
tKPEMIetxNhVONCgTQHBUnIKeSTYxKiYyPPCougUk0tCvNwPX7VE7mO8lYsk3DZXQ+B9TRMmVQeH
IWlNUnhk3lldfKyV6qyXFdRX9MqR0R1El951JINk99UgN5ES+VB7VHXTfm1pkZT6fajjxG8Hv2j2
ZchsE5VZQvR5vOy96z+7cLnsJhj8a8iW/tuSwpw9aZ92xean138vXGwm8D5QmLjvkZX8ffCFvEo1
UUqxFZ4nYmxpv10duR/iBbAoWJ8kt6h3HeqmjQ/+d33uEE9+7Zl+etefro2iTCsp0UFsQ9QrnHx4
1GHSgfx0yWXLIrForWPEwgtRTEGg2T5+IMdlzzMERYlkLa/eqcU7/6IrR9X0+ZeZQPzEP5BuSGeX
BfvaWZWAsDk72UlES4JhimMh9mpwqLnW5Tz/ycbp1pN+O8b+EDv3HvKLwLzpIW/OKLeV2vudsqpF
sedJhpHFQ7RKnYShPlFLOfyqzkIEWvqdxLxNjmBVc1USV+LdAHW6kszAtsDG9vpDeyfuypv8pj4P
R3fv7lHf80+xc/fkb90ghkHCBY4MdWhhLoNNNvmFetYDLGErCdkIfAd8sFWT7obURKlPiiJ/yt2w
xThaT2QGnMVxEKthuI2J6cqQcPqee+8xlY6RbJLvZOdET69TIEwINNNtEUJq9ROareCsA/pcVHJh
EvZ0V4yoMD9GDOSN78DDmiMZGnbfLC4ndiEj0ON3/qOYHseiOmg6YtUzIa8a5oggOI9oh6tnO2IT
25wcqGRIyJqlKJdQtQJ1kaTvSPElulagu+5ClksYdWXF3XdNPwuScBFfBkdZAlr0h4iTjMvmUo4h
vKXyYDTboqkfoAOilFrY8tYgNgDLOmFYePZy79Lad5o4eLjjxbKzRpgJX9lYq+Wl5ULNvNPwVpax
VUZ8/8d8rqQLK9nRcUvHNzu5qIeNq93O6e+x7mfpHQyQFbHDbLLUfmtxFDDzgocvbhjOPRqkXOEt
XLB2yuHkHrV8yf452CetvTPdk/5uZAA8HDgva3ENBfLK61fGVG4EwuM2nW+wp0EhmOGlcogDv+qb
iSU+ib7Fqn4qmpshwSHZXpUtmdWszToQflxIpbuotJsmexhI2mp1c1lwcpG0Vc3/01Axky2GKZE4
uHZVOHfajXmcXlQUPNq9vlW3ACIHpIVhS1LMcE2GQ4bZhFhm58WZ47wLCAACo365asNdY26raCsw
tORPpUN+8Kq6L4l2eBnuVWUlgKb1sHnQNLPQiW5ZI4mXath1Tn8ZGIAGMjpOugLyQYBEtlDNyci3
9jY/dGJ2QaaPi9jfn5fL2x5NM5PNZQFmZlzUxkG1Vs5bdakuLkjHUAwX0V8xzjBya2WjDQQ/Vx89
67pRVT7mzTpTDPZca12i2TPwXRJtki0cF0YnOInqVDJu2sg3fjZKtmGjtJm0Oyul+2ZT5fIIeQNH
F4HiDcKLvCEDSeOXAqBO75cqvJZsq/BtBs2qH8W6yDduCpD8Q+4T3djQgChAA3lyPvgMBcXFOwEi
v1TnYNE+SKZE3n1DKgKP9QciO4L0GnSMi+ZLqedMbxhS52s+w6b1lnx499qLyA/ZuAzrJ9siIGPa
9C/hfiQ7JKyW6j1KcOC7cJhrLmBpsrZUrFy4YDqmsjlCiHMaf/HSpyQcrnLb4eFQ9FNFV8YTqDwX
94Qspe2w6EWMyxdl+MyMnj7cL3nA76FdMykkvmmfEEzV6DNG2vwiP1Idjxg3mSflRQPSqaHoX63V
1MeiuooD6xGl4GGA+Z7Rjy0meG7cAD+84pC9gnAY6UGrBqn1qtLJ/4OCGC/S5B45xvzHPOBNyFi/
TC9cK8OJm8xLV50SGlFQxfoeoAQKyCIjYgnLLsIgBlcjv4ulNy7bNX8mcOovKrTUHtEqQGErOcPW
CVfeihivNPX2w/SEYDP23QQxxmKySp+gaG6gZsuS1/FOg4cWtD/PMcdTCtQxWLWnnq5V9Wc6KYS8
vryGdeRQjlyiw5gGsk4Y30Ri+SLkHIr8MsjXseMszV7udOG80McgzJVz5v2Si1qZH4xJWTJwkhi8
rWPteTtVvjl+9gz2c7gTzJFIsk3H5/YynhuGU9g4cBmnu2BjmXRlpKwJ5ofew8g4i+9ycNgzX+Ok
ZzX5mJqXlO8mtTZjuXM5ZZxwL5wHPVj2MMEj0nkuoiSob6NaJwWCFuEW9qvQn+FvFsEWzaVBjGNP
oPTgQ71LiK8O6cQde6c4F2HcaMo1195pkdTEeq0T5LSd34UEs9WQU+n2iRziuEyNLWEPnBv4jVWU
VVm0ZdPELbf62hB9cecQ7FS7fmtyBq4tkEcoUuDu3fzRLR5XR8uiEUPjQTzyf7qb6uDYfm3xPr/+
e4tHZ8fugS7vG8ri23oAiQqICwQlJoJB5mc/301dE58pFAN7fjffB2MOenvGZbOPGK7Gb+0G9Ll1
/bwb+PF9G58GY6DZunGq7WyrxohZ0f9BeC3SJYqmge03W/K0WKuKvQgiWgxBSdWGbh0P7t1kIxrp
NL3fA2SZpenRAgWAlccfed0e46K/4tRrNe2gTO2LplLNDZFunLLZaM5HVvdfc2M8Bab6JDPnKnba
Lw3fNZaPHJo+tRFw2UFtEGeZ3cFos6fWJgeRtE/FNnnAw4Ik1hD0LF2LoVC3c6SDnuvUJ5fh+cL1
EB7UtboazOLJKsPn0MGAmYO2EUH7ZDTuq+iUnafkV+wunxRjBMM+mPRSOnlH9tYbGUsngzx6YtiP
DVPtokPx6Pa53GiVclJCKmUNoY7CJ+PxKezOap5wbE7Twck7QkOn9L2TQbF24tTPsIK1LgFOzXQy
5dbU9F2EjBlZ/cjKzyjPpg0K1LHSnToS/+fq97HbvnVlBKHDChIf7inGXSdAjuINEEpIGDB1xl2y
WnlqGkKEz/iWc1gbWySJwaKstO1kQfVHVD4EySbEd71xFHVYgy+9Ji6hA20ccw7jFaMow3OeoY/B
oxrkgd/bYXzpQqBVY4WaMq0gxTdRcwrzgEjtLAZZTP5BgbYcaMJ2tEq5mQpSZuPgrlfQHzHsXFZQ
lRZRLja6Hs1cCTQjxpj4QnZ8hWZdT9Y2UAKbPs547MVw68SEQldAR8uM8s5Zv4gGi80Q3OoBTmkm
8I/ZjXPllYSClGDXTiaZdzjlMgB0FeLpwMZCnTjXhofE0lH8bJCHvO/2kt1GZsiFFO6dLotdXJQI
d742mFez5mtgaMf5wG4NWrDEYec1AfVX7WbjJNpasPnl/4BxivnVgOCkgK+DiPIqbAIBXPpilr5K
CXyZ2Sj4PH7cmq5Q6t3hYMS6t8mr4EY32Tb34daUiBbL1A9omi8lq7hNHpSboMCb+0dXXArenGtv
s4zAavKfK65porn4dKn+/PpvFXcGbX5aOXyruO5fFOJ5tfAvi9EPt2q0bFj/gVOAs5nlfT8UXZTX
KLrZU6AxQxv4W9NAe572fVrI/vTWZ+PSD9uIqPfyoRJFQaqgu1cU8RoBWVlYdnvI6WZd2v+gHv1W
M9dqEi0bsOWsVmgM441i0NJGAX4hQ7zYZb5vNG3bkU47W/Kwe4e0Hth7V246Xzi4fXgpTRZTcG/h
WfZBHZtzUFVXUlTtwiiL16ZUvnodN7i4ACdGhwZ6+UnPvvTupchPQ+e5bIJNQkVT0gsrMJ1ZYCN7
VsWh04H5qgm1Q8V6MAFOLmmLRyAwtle8pVW3y5UAihqQxRH6P1emi9GK9yJ3saCMNOuGr0w4VjPD
PJa99STTyLe7tADpxv0x1fK1EiUozPt9El2AwHzFE06Od5k/pn3awpGWRACbQbPM4UbvJltUB0bu
qm9FebkbOgxKjd4uU1jVeT1eKSPXI1MfvX0SmmQPlbF5iPrC2qZD/DUNnEvamQSWC+UGmGixbEjM
na2ypQIMLdqYBmqKQs+eoqx+FGMO8YYphoUWrZIkWM2jNqWpjr1p81MbHiy13OXOK5uD5761r0Nd
40rjWm9di3bcS/dC7U5tO4u6h5doSrmRgihjQbWwpLFPqnATWwOYkOLkJmgeXbAMhoT5qayakmsW
tlaYDltYgleuBrOpiPaeCubSdpSb0ItfFK1bTENzpXXalS6DTetxBJL8RfZKgD9IatZGlrhIW8VX
NLLvZLJqK+IT62ndGu4+ZL7awUZelFC8MS1zqdMWTLx81VNuhFFfAs7WP7pqzcxfrJTYOEwYIP+l
as30yE9V6/Prv1ctGw8lBkhWpf9Enn2vWi5kXsQ+KLRmRQjN5/dZIGAbjZgOlYXKZzulilIZ7qVh
sWNFVvc7VWu2pvxUtFwE8/THc7tq/L2V/blojR5NlFNlOPAlm/jOEyc+ivRD7iETFpM7PTl6du83
yejHHr4pDG30t6ehh/PuYYcO26dERMtUJ+cIHa90raMdd9cZ3A1DQ6fq2a8Nnu4mJ+BAdS4W5DVF
NEdhF1eRehdFhCOS1xbV3ikSX9Oxv4uBbCjcypiRHn/4LV39oxL/TwFDuIyLtvnf/8cP9dM3i9bw
x1+T96lC16onDaVDMhOPZJfm6U6aMNW9CQ2HUG1/clGecrn2lO5YjGyVLevBTvLj2DY8ZB3jCZEg
/oKdW3n2bR+3Z8V0TkrCZbnQMb/oM8FfU6TfJeCDXXtXALLPh/o2tbKjJvKPNpC7UGMANMSgBxTs
JXaBtT/RdVKXiuJgVfqzUQBC17HaIwB5DBN02018aDWAWGWcrOMMD7wD3EolMFdJNzJPVnrNvbnZ
1KRFdYvW2ahIPQylOMMS9pHMoN0tsgc9jo/StbdO6j4bUUma9KtNQ5cxLcPM6SMS3jolvnfp7J1M
maFXV6lFctoobtzUO9ZV/KiGzdod1GoBvTEHbylvg8Dc5y58O8JVsFTKIz33vWEybEq8TRfV5OGl
1YdwiZCoRPNiOO5GczGdA4wRI27aELHuUpmMr1XJKLPU683U5atsUOAiIxossMJVlHw3ce47+DmV
YlVLwMZxzlloQRFzGaCWFZgBg4AJpcGzYWaGAxHNuhKm9mLE00MQ1wUb6gRmWk9HayqrzHF2jsWw
VaTyejBUYAFagzrFmd7MaWyWfctqSUeGX0B3iw20PfbIQZiW4m0kCJVzpGNOYnkNNlkSV1r2fK+q
NMJt4R3TbGIDRPqD13acTCWTv0GSL+0CPokB6plFcGdo/UtpZl8kQQpSz2vfy9SNWye3dh289ZhU
WqTniwpUhZ5kiKf0aFUP9kF4hG7wQTknHjutikg1RVEPXEf2WII3Bgf+TA503fChQhGxGEplMw3V
TipZv+o1+dZleba2q8Hv6uIoTLHW+3IjR3ud1dZy0IdhKTvyNDPQ4MbX3Kn5xHOcMNNKc7nTuvHk
De11oakAZex+FfYh1LRaxd3KnMzJhl3QTKuhA8I/hbT6GB9nEXwj+wNz1A3qNHs5Q9aaQZkW1hg+
tTiYlvxSd2mgPCEnOTla+RoPXUvUDTYJRBt77kNLHtnNOEsS/uyzyeIcQNxD90tr/UPV+zfoejZO
v55Nn17/w9mExpk0LA3O2nw4/bim4tTC0siiHJnO3wupH84mU7dnUA0kfeyOVNlvYwxjZnPBd+ZY
Ujm8WL3/htX/b1fOT4fTXK9/eOsWp+6PHXWfcdeV1ZRvNRsc0QC4pSF/Uu9WDsvgvnzPS/15MMm+
rIJFSAqgGeVcWlHyUNQ6eihgE/1ZjUj17cn8VF8561blcHZy+00gT0Tjd/Sa4qofbgwoInEYvJZO
w0MC94hZQQhCsqnfrQLrtNkwpFDEqqjJb4zQgtivzDgvtvKQRWT2JW6/7DznNgjDl1Flp5M09ZnZ
5TLvGFAWXvSaw/bk+NlY2biOy/gq9Ma1ro2YXiSmDmVpGspGqL5av2AoWeSo8bLWARHvvnVW+xrp
ptyYQQoCMh5xadLA4cmblQGI+YKGJ6xq2Jx4E5mSrItQbAPEzMPpqEHTzecHCtcbKRw8Y8CCThnP
XN7LzVBijuE5tOcHcn4yKx5Rhig2OUHVpuXhTXmIYx7msPBm1rt+BhG/cnncp/m5NxtM4pyjfgKA
ZQoo/A1FYsgGmPXtzs21k0cRCaxq7RRfwRqvErvbjnOtySk6QlprnTwiRa8BNBTHEZSmnKvUQLnq
57plKPVupJDVc0XzKG1RA+7EVL4alDyGSvsQFaasNNx3uuV3A3uDuUoKymU9xqtcpyOuKaRDNhFe
T2mtdecNZvEt7femn2tvTxFuWvtlkO5TF9tPapBq62RUNpkZHK25fgdzJecoGlGLDacSMZjdaw+J
Bf566Pa1nh6VpOi4oml7Ew/5gnHHl9iSCos2FUmVjvhKBfasTdab3RTvUsg3JYL0jI7ew00IVhMv
QWieLS2p1SvUZNscV+3VyATHr0aFj8iksSNNHbe+Lpp+xMtFMMDSCbXkHwEif6juG40hDhEAjLrL
oPW/NuzMIX5u2H95/beiiIvQdi0anO/Kxu8NO0zD2Sz491LfncFY34uixVQXQTjhIv/s5b8VRRMV
k6qbfMG5aM56yN8oivhTfmlif3rr1qcF/oSZ3DNxJW/phjZOP7eThWk8NkRvtdO7KQ2YH961kKy1
++l57L+kDe61MiJXOHGf2rqpCBYCHxCSRRMQSytewcavWpPBZKxfCrNdK4QhjZp3hTPNN5Roh57l
ppf4Mhhk1pa8gJhfOVwOAgcVjd0sWwgkboZ7zXXZGl11XryurBtrNIzlVGD6kGy/dQZ4Xo/3jgbW
tJNTxUhkTF+UBrvxYJE/a7zX6IxScPNOMz04bUpJQ24QPke6XEnvrFTC1yPkQhri4LyDeyLXaXgT
ujpMdnaZNkF55GlGrSQNnBhm7vaR+u4GDZqobE0rdUig/JopXXnpom1/1ym3dZYupqm5dVBUu7wz
IzERF0Qs+quHULD+NqHCFPZhqJ2bssFMl6FnzuV1PezTFkyTFFthbF23X1ccNh3Yz9BNqkUjhD+l
4q5r3EvZqLu+KXc46g5KOfmKh+IIslnEdj6sqjsnKq7jydrLmoVPYofHOq/3nex94RkLyV7HMdR9
HRBfVw3lUQzkVOUgaCsJCfksMZwMRgi2vtkjctkxsqRXyuedNRkuDglshCdMy6LNr+z8izlNF8So
5tL06ntYi/CySpn4Qd3sOi/lwKjLfarpW6vSNt3Irtd9ySemSEMqlsgxidS7Yap9rbVEysIINIIP
PhnIG+pDSd5rMktQUWJnnXoUEYB+DOmaglyym0Ic8NZFLweW2QGgmvoU58OhYwyuTuZyBJJlB1ey
0BcYYtZIWde4ZPG78rExJm5hHfGyzE2KjKjENMhp2K1yG5jpXWsXC40eXG37dT08wVfD6eigVm+u
k37cES640od6KQyOzBqrohaCoj/qgt+GFx+TivWsQ0J1Brp1zukTLzXXoCybYGiYnFXZde7JteKx
tozvB+fOi2cicLXuQ31Z2c4JRTaflNekrfL3HBQIILIohlfVHnO3P3lO+Rr1zyPYlKarL2YM3thB
qTGdPdFzehEsmysog3Nnk7XyFCBnVdnRpMW7DVYr1Q2gQ+h5mYqBvGJb6Z7jAl2e0z+gICoWMOl8
KDB+kcbnAGyyC1JBC0jUduPswXLBGGQdK+GKgd5EFFZhXUlkh0QXlPPa4dzr4V06CD/XzFUopnVv
pK/GYBy0Ith0ab20O3NnuPDZktB3oLwNnYLXgrYjU29anTTuKForgsie+KGo2hdTb/YKuYZN3r/a
tUAVEfoNP/aCtWvSaZuJk7jwMnawsrmf/VhmC07d9l4bJEFEvi2z/jnCUrLoGuVFrWfuibZSLD49
amSyGiFTcLS2CgYMDtJNhTUQhGd64M6DgW42oTp+kuTbkqzc2DyJBCxQpOg7s721VEkX81SExiI3
quMUligku2uZuReldy5egmypE6cpSv/oOwZniuuZKhtLi879vx2ns8ngl+P059d/P07dORQLewKO
KPNvr9S345STdrbkExKgado/InO/H6eG65F/+300/687hvkXgzSOaMdVZ7YA6IDfOE45of/dcfqv
t/535M2Pd4wqKmmYwX1tR8I9BxthvZfu+ijaCKAOqZX6AutfLLplxO5pVJ+Vutik3rM2PPLNSVIp
mXgHwVoq95HtfdCknvu6p2YysWZmQFdfJ8wS3Drb9pp3wCe9TATOGjHejcoYrqza05cFrLCeYT/+
AEGsszYeJnK0ycfzpTusRZngESBo3o7PIvBu1crYSYvwAE7yGP1Ny9U6JEVPTqdoNYp+lSkOzq9t
Gg7rWpV7O80PMSP11DsYoPVCT/hx2OynflgNfecbYLqMBsFFLwnF4wTPEKHB5KBX3ggs8xooRLvS
d0HMWMJzGOZlU2vDdh0gunbimMr8q1KPQNMN723M9XfmCPdioGFGuXOGBrPMc4MBR7fTW/MR4NVV
oHx4zYeb67cy8E7wZ/l5uHI1MiVYJIr5Pg3mW2krfpRcM29aQEo6NjozB7xcFYs/IYEV4FCCPL+o
eybxc7KX26CqE3vFABGlBVu3Zllpu0eX+0cCLUT2YqOE3r4pkZok/XJys52jggxojUXaWMsW11zs
0b5PBjqSGvkggx4K06tZ3orbJofIOJhLwUEvB+chMfUHJUi+MsTaWS1nPc1Sos+SRtR+mXqppb4N
K7EdgJyQnV7fVpmzdTsWMYWD9aklAEw0oG9rYzVVoLpEuMnJg2QjQDAjLnwxdBc9trYmM0fLiPnL
y4gyxRx3kXveVQiDXhCWZcxCJ3oeLbBxu8yZmvq5G9PNWLA872P5kE3OcqjiACXXSsTDqh9Y95v9
Uw1WQQm81Z88VCFWChA8+HDuDwzU//NQhcXjLwXv8+u/Fzw8T9BzoUQROPgTPxHTAvRELFW6MXPp
Zz/8t4IHJwqjKW4GvixFipvFt+sDzHqcT7aKrRTW5/z1fqfeOf+m3vGXQ4qievL3zeOkH+vdFBla
oOV6to014TfzPK8yipfJ1Dc9oM9eiWoigPVDXRsoEQo0AzpdbWkVW+hS+zwvLkrWcfOXmbap9PJI
KvPGVWJyp0rAGVkqT00U33WEJ49pvmtzbS/Q6x+mnlZnyrqrAt8zLW2KOI+ct6D7aNtiHaCdT/ro
qJPMaktKZvOA92/pqOVeG8wHS3e3ARr4kcFw0TS3iZ0vVItkYR2vYneVqAUyTxJky5aXfLF0eZeJ
iqBwxFFmF+xTYe6bIYD9Yfh28CUzkVOJ4Dovwps0sdYZYuK8M/3WtVcW16ouHPcaqbTAAbZtEUET
pp/txcXU1XUHYrHp3KVNnFTiTMHCIzKF6IvpJcqBkEinAjyoQSR0llk4rTqVBzxwycFgmo2WgMZx
0UJXVVBdiBMiB/SvzUXyhbPqBfwRuHbecoaGsHUhT00rx77V8NVHxYBrgxRsQl8aB8Dw9FhV/TYi
dJvRfklcl9F1u9H8cIPCHwMKlXdU6W4HlJW6hECTZXtBzqMTH0AVXeWKib+USK9uQ97UFXjlha4j
2oaTrkuGV3ql3g+iJ+xqGg5aiDIDYW/CuFhV+G7ZfzA/MS+8gyuuwo9EPoHOUuWiHWzr3As+SFG9
rfs7wv3WnehNsntDmCiZUDallttI/bT7eG4fDcIhwehyL4m2U9CTDaik/lB6X/j+Imu0bkQQ3VhV
1G2rUXzk2oCBpos3ntfP/vquiK4aCmRge7dC9LW++6PLGUwkHmlbwydg2v9FdcGo95dy9vn138qZ
/ZfFzgxYB2zyfxqtvvVv9l8EN5gqNnjTmqlKNIU/lDPbdl3mMxZeeINMhZ/qGWF+AO8IQGVE/Fse
UMrnr/3bT2/9006PASifFMNJtlpvtT4OfBP1031fFkdKWY5I+c12xpOV9TtZmHvN6w+RLB1Eo+7O
bmFtxFV3byfjRU9sJEbqndKjiUhRUo6B6sc8WlP4WoSMWhk9e9CXFRqska3ZgEIiS9W1DB+pJIu+
rVYm97Ogf2/rc5VidHK2U+jMUd0jdckG2JOCbmMXM9p+lVu7yNXe0gE9UmYqxKx3PQquUDmo1cWR
mMiYAEOb2xZcJotxObLtapoJ7Va+ZEG40c1wiaBpVeiQvo8dSnpd5fJr7dqC7m3Kbhr9hC19Y8Y5
anKkrnamXZpoYFipbgsykp24W3Xm1qhuNJP0dm32aYSI0dH8TksHbxOq/qiFQRQsPZIQlENM5tJY
PQsdthPhnLYfBtZ+VJ51F7O61e2S9jQWW326cPXte80PYrFK4vsyO0aqt3Zr9+yuGxmvNa5rc6FB
Vd7mE0PqhxxeVTtCjcNL6jT2qlfERs2mbUFQj9RvgWV73KrVsVsY1k1DW52pp37sIZ1cNwkyRn0d
TM0KK+hi0oDTJYCmsMDXGN/S6N30nnL7i1nWK3xQQP1w/OoD8Iwx2Yj8LUhfR2wPshKnMrsbDA9K
4LZxfN11P6yYk9C6bcZsi0duNU4b071Ns5vKtDaO+tSI43xLUMgnb5F0N1m0tmyuptWLlah0bQ4m
AvCBRJ8CCO2EvZkMY9El6dqsJvpvm2r3GGKagLzLtgDfiy4WqXy20pu65Dxz62Ws4s3VdiOHRh/E
DJoimrpbrrmneMKqMZ5TIvJyRGkeR0vYKL5VE870wWBqEdqveXBVxZL5gc6h+DVV86UrZ1s+pgUW
7fUtM5KglQfdW5sRO9YkOujBB6Zkvg4qNoYKNXuIgICoIV2MHlMDRz9LxiHFUJ9oDu6Frp31MfX7
BukKGP0HpS33pKWvjGh6MCL7vZmUbRfDuO1HjyfFA+AqNrKpRhRJzdIcqgetr1dD1izr7CrpSHRt
8fk0k7eIWIwrisZ5atU64+/62MnIe3SxIQNrZhghc8/u/ILe9/+4O6/luNF0y77QYALezGXCpLdM
2huESJHw3uPpZ6H6VJSk1umOuq2IiuouSRSTmQD+z+y9dk+ObBkcfci627ochY2szf0rCeYxNszu
og1AjGf/Xqepa/bhuiScauqeY0nl5E2cLBScuUZgLdT3NJP3jfHRsKUYc6E9/Z+ha8I8bKR4Mwq7
Dqm4Pn5DvLTqy9IbVPcffdhwgCzDbBDieOcojf93w+8iekF9/Muw4Nev/+uwAQ2gLT5ieAZMyjk2
fjhsmEss0kL03AwAfhDL/AFSRXINNepPLPmfxTNeYI2hxh+DB7SIf6dyhsf6s1QGEc9Pr3tRl/yg
7zMmfyyqMYo3dc7wLmHxh/k0I+8PHexVj9LgYM6s4yeqq0Dpv1SNraRPKk9cH4KyveljWO60soL9
z+KrVKJhPS5OrPg+md3jLIhOEL4v+61QPwGm2zXskAZjUaNgFpDndYhqY0J70k2CN5nv7XRqx2AN
AJ3xbor6gUua6bU5qschKXgWBXYePbfCQ1Si2J4ZHVTvQV/aSOrszgf7CYgjECCMlx1o1o+iOMn5
QWXmMSTyUebcyutk6VCPPr8mzTPLvtlNA+wSOTiFaKDdj5i4Yg1majelp0DBP9iPuzTUHOTWxLjx
jVrCWlHm1za5gdfClK953jx0WQ02yde2XalT5Mt9uAqZqND8nOuljSetIA/6rVIJJ8l/NvvXXnux
8umpDpuTEGK0CGt4Jcvx7sz5vPMD1WPXgN9EcIKGeQU/XAWbVJAKZCSCa5nQCuvI3OSMEVeTDvtg
Nct16A6VeqIUTh//4bcyDSnTNInV1X+tGw1uyH+7lX/++r9uZQ0kE9Ft+Bwsg8iAn25lEuPQD/xR
//2kLViaXfJK8fXLS4TbknTzw63MJYAqDsHnYqD4W959hpq/u5t/eOm/1I11xXGTRQDuhQo0SEqH
S6aHj6BoiMK3VOitL5aA+wjdPagjyYPp5ghMvOoaNUKDvOgz5h4QkwfSA+N4Y/UmequWY2205TBw
pyl/EZcQe84poX+CfyhI7RZfLTB+UkKfBVJHxVHkrNdtZaiWuxHoERJ4uPCaM4jqSiu+tdyIqnCM
5xcinMJVSxKUUkY7ltdo1rCB6WVgR6W1lkkbNsCZaDUusPBoIqjPhYcACQCe3jTB4DXssJ+sUmtj
EGJYJIzeiwH+x7VpRVsPiMBhJaapqa2FTwJTNdDOO2X8zkOjakErmdqqSkPHGIJnq8E5UFl7c2qB
prwb1AVNskAmM9uP7jrLp14NNx30zWW43pSzHfd3wydCc649X97rOQi1tvKaIH6odf1j1D8las9K
xQFc8bwjhjF40vKtJa3FDBifsbX6L0jU9rLykGUawBMhO2kXb+UM5xeQS7oXJ+SD4a+wQYOqw04s
0Z0xzpeL2pGU1I0mZaePj0L/Uco3Vfue/lHNkaZTf5eAyDWkYPtqzkL0mxDwDMNcUbcbhrtgKoeV
BL0uioi2Agclvojms1HAs2e9NcK9lxdqq/AuEjjZwkYeR94TuKp17viJ4FX9rdUfBRCeU6mvI3h3
UE3xq9A/cJmJw2ibVemlWUjM0czWtpqPaRkeSpy9NUY+ny2u33ylFo65FrMvbJbcuEo4tKP8WxSi
wzLoXornZgzs0EdHFa6mEfuzQMI0T9ChxgAaeTp2VSnDsxnDzSoZMieyx6lyE4orWyYtP+vSuYq+
i5PCG0CmgBx9JSrJQircpopNlLAPLQaHCNEU3idD+jZP1PW+7ljGR8VuCQEy9fijNN+iYh/Ub1N7
S9Mjug3wm8kIhAFPx9YiEDcUUdTgf7VygAiEYPj9RqvucXfiSHfmroIdxveJDTsBM44Koqb8VjrM
ylXvwrNYrDQrFp9V8mJmk5unnQ0lZi00b4nEGo+YnxgINj2UX78QKCExL6+gWkjlqe+wp7LzLB+D
fieH5zgaV3P/qWnE3aWr2j/MWFjUiUEtDhJtImt12XjC6//o4qNCwA9REX5zNgWMhfCv9hEOn6b5
8mE0NAcgibWCPEjYWI0nd/cpIeq1jWw9icBoEb7KPavpD4HyFFehLdXvGUIjIb6G1XImRnZac+EJ
F4FY8r48QNUywu8F1LQi3Gn1l1nRKIlXQroN5UnAuhMPNyv/FMKDyYus59ohKnY1xQ+cauQCjq7l
bxV+R6zfBilgl3aU/F0OO0NaByrab9/ysIn3pCALz/F0jVXTy5rvOTVHGnmaeYIG5Rhj99TOe1V6
KjGOi/ua7Wipf6JXYgqNbrzQPVW9CZBfixQnreZGkCHD9itAOtk3X2K2qavnLubDTvVDRmNmFjW+
8leRbm6uWZgMhReMw5vZd7d0tN77efJioT9GOA32pRCbFBvwdLQprZyhKry4/zAKM7XZfl9q7p14
DL7Gqv1IkuZqdIwjg/SksD/mrdQ+eovECtkc6Md9sGjjfMob5daO7GfEtwGdfZfFd21QiORr1zlW
eHTz57FA8V9/tBb3VGTy9C0Ak0+d75j1WN1l/GFgxRmLFYOZHzWyEe1aaz7GgdFjaKk4OQpVdEg7
5Mlk3avKIFCw3w2Q2Mf0NFEc6VVn+xRLPgeGRfGUUEQN1QTdbbYXcngwSqBdAOhRdPUUX8pScOWH
wD+GyUfatI7gV55OudZS2WhLoh/JKTnGAzk6isD5tfo+9886BV9P4ZfU+nFSKUHbJcqW+AwN5T+F
YlicpvqjX4rHMbIjismQotKnuBwpMk0uD5OiM9JPeMGAG7/nvuTMFKZlfJdQhKc+bgINuai6VLDa
UssKXb8Rk/jFij94onB5sdSZKX6Zi+Y7bamH/9GFFbUFiNoFW7Togf5Lj7QM/H8prH79+r8KK9NC
DfonQW1R9P/VI/E7RGQj2vwja+KHHkn9v5gQUFiydPhX//RjYYWAChgb4iSGfEte+99ok36DpeQv
+esn/zUVV64C9Mxqz7xCPjRQCDAW5UxxjS30RajMjcsmS0Mg7KrHmXLKCQ/dDlYOmnpH5dGEjITq
n7Ed/zVd1WMVbYV9t4OtQ4QzonnZ7ogFPbeInlZTT24NRvgHYaMeWy9c+e+AJErUQ88xKXnhYcDE
x0wJ5WX/UEwXsIqSYY9M08qVpnFnrJjp5dNqpKUzH3pkzVDW2IJaX+MXDtaveslhQNOyyg7lV48j
nqyZmbvDHPZ5vvbPTXwIv5lE+sjpP/tSp8q3TA1W85Ia+d/GActG6pdL/dev/+tSX7Zk9AMIiv/H
SP3XpQ6VUEWNp1lMIvhTf82e6fl1LNTcChhrftYn/4HYQeEqUxX+bf6X/hs/Cfivv370hY/400TA
6gq5j7D/t/qmYyXOSqr91HAx5KvOzdt13cM0Tm1YoXTIjvIghxSHAQRf6Dh2yDLW9G+tRYKVv66i
YzztwSPntK6FuAmyfYtKJr6bAChYvuX7iG8w27BUU+bBlr6uzQ/ahGBaa7EdkFm5aj4zsIar8bte
HnTYfABX0ZaeiKrUd5HB7XJrnqav2qe83Saj084PCe5oA/rEhxA7EjgGpy/cWDoLKAPbx8zafrM+
tfLRkfVdxS0aOBmUHPQBpMSs8CZ+aet6vKEv2ChASF55uRa90pVduTq/R9GWjaAtzht5wdp8gEfL
xKOJzfGFOab+2j5DbNEPEvf5RdUPYr+xbsk1heDlji/ZKjhZkK+6L798MF3dNZPjfC5fgnwdKa9V
jT+xTu0lsc0npRav+B4F7jh4mXqqdKfv10m6E8pyHc6HWFXAdCF9tjSg8W9j5C0+w1YQT9LCQU1Z
xWVZ6YSOQHLiTLxNptuEflGWFSJtWVTuLTRpJo2NPnm+fyyLvWpskm5N5yDiyKRu+4PUEVmr4TJe
qZEBwoRGch5qIjMV8buyT5CJyEXcem0KK3A+sNlslZLQW7/cqE09rIpdBMkLOLXd1g/ZESQrskGq
JeFiVptgdEx9FT9ER5KvWv4JXWw08ZIueq3FPc/ERLrP8lOdHArwN41yp27PW1c1nBy2UQl9Yx9f
zOIS3gX5YBADAH3GBOkBsoVudNoJ7BfxRaLlIDDnnqQCzJOS3mFrpUdgbeJ4NNpt2gCVe6JBFddE
5Kn5LrToEg/pdlQOs+CE5/ADYI/lmdsgdbP6oPWky9VfPkKydNcp99jfFidWBDo4luFxlF1L+dao
ip3KdtxdR9mZTDt8nZY0OjvaZRta2GTfF9sk2CAHTFkPB15f7JN2ZzEoU7Kv+DRQd5vpWwrCKvow
5W8mwWcRFHc2rd5i15av+kxxI1/V+VS0G4WinN5vJiZAuqpOnp+04ZDpB50oHAl2poveQ+0e+rX+
HESvdNadIKwsUES+J+Lz5oNFf2HH5ZOvP7F1zFVM6q7l8R7mlSPPdjIcZm49NhV+5EySUzSumHvj
jOV9zRq4Cd1ypAMJvUr56pRPPXxMFBldLFti5RYEn3l0NlkuGy6wmLpHUb9rOAbVWyJejLfU9BR5
M3WEL90t89Skb0L4QpiCjtxy2CYJvoGraTyGqjfE+ylxunCTzw5ykel7ULzFwb3mnV2YJ92uDl4S
cwMoswpvkbUOarep1wluvWK06+48PbefYO4HlioCRieAgE5WbrERS925sO4TIbrKQ63hh8IPsKTD
uQzsAZYwekStGI52wlQOTBaQLTxaRKPpDr+ulQfTvNalV0grY1sVoKo8IXat8CThx+9d5TPOHtrC
rdSnufKkzvFPJCtq0SnJ3Np4ZykUtq+BsjWTlwZmWMUogFwQT6JVLghIy/Pb2J4z9uWxIyJ7YXki
k/qDvTijEKi5uUaMuQlSQyy0NmGMdnmVxBcIWIW21enyrTR4WxywXANNF9qtfpnLW/BhbFWK5wrP
8oaedgRG6N/T8Z7ycK2qiknsdz89agQf8ngUtXO2EP3ybwby0ER+ZFIMrXqVeX67Ygmjsivilgsh
Y+zz5pKFBKSvWyahhMPSO87kT1meNMNx6V7jBTzEXo1XxgW1ygq33SAvCONt/+w/RfI6CzzR5M6x
obO5OIq9Ya8NVwPkkL8Omu2YP5vaFnvBuEm7c1Ntesa5YknUCB0O7WHshdHnwPNvVB8KtmjmMY+P
g7UtITjJ1qMibYGn4qnYFTTqMZlbFs/tJT6Pf1hC0YVYbiY80gXJ014O1qzmNIlfWaqqArWudc0R
YHaWBxV2nVa3SHQwkpmxF6fcBXfFcJPxq0+4zs/gPqAGBQmNp/lZTUybiuda+eg78V9yzI/x/wWf
xW/cn8uK+xcz0c+HNXXKT4d1UIPjU5bDWnJY0HVUgQfjlqwtBM+6g2XIf6/OZsk5Qn9n/1DP/+6b
U478+zenlBER/yh4d38R7et5WodBZAQbgwnF5OL1XxWfyJVRKCM3rkSORCBTz//5uxp0Gb/5rhqw
GUmFb6D+ovVRhVhozYzvmiq2DlkkKsnCtMW34NynDOhXZu6kg7TiaRFKENj6A/fT+MHxmgF5Z6dA
8UxCAjeVWnmytCMLWhaeLeHYNZ9D4yWsN5VN6e/IEeIhDiFXKxxEg6O0a7l0mLXnDsNELcVYv6rW
CUmrwQ7JfqcA2FU9OXlLyivunqk5z+s62orMKsga7fda5wz6m5S6LLBT3TGgM5nnlJt+8KJ640d7
3/cWz23vcB3O1UVu1i3bDhPc53/73H5f4rHD+vMt/OWDI81HQW+pBRtNu6HkO/ZStVWUJ5X5Acck
r01fFbPKdrhbLXFxQvzYNakd1iUzgxJTZG1P7ftillZeQfKsDP9MxPcEE9V6TFocAAbhemgzCX12
VaiCBLNGNx0wGyGjCrMFjUNOlsg7RxqZoH+0FuGW7OgtJSDyrXY3MZ3AI5H4R5azG0u+AmizddMH
/cW4CDZqz3etestLUT2m5cWghxmI8hjuirIljjIwH/unfiSqgtQACP1YGnCLlDZIxqGzAe7z0LaQ
eYkrHsJtwsTxob+mLVTCwAuVtTjvG3+dDOsuPYidjaKT45h8QC6hxgX250/7aH4w2hv5lthRlmDu
BxRC6Edj0tcMSku4aitReUj3Rf6ajM/62e/XE0A4Hm7aU9S9yIHbkIqCWbhaGcf1GpT8RU/0/T96
tmCQcAkvQCQlDFroD0+F3xhCkeb8puH6+et/aLgWIbaG9WlhWy2Knh8aLlYvYCEUFIw4QrkR/hT7
0HAplsI6hEbtD6rpj7MFfs1AXC7i5CQ7+m8hVmTrt8/wH176L0sbK56SIJXCECcAhEwglJ0NHCRZ
7eXaFtUZIUqMX0exX5zsayjXJv6QJ87d7JzGB9LR1UUsC86u/t5IGyF5tPyjZXGkAR9sWiJiSltu
b7PUEij5XJMirahAsdxaRg3sBU8oVZ6J+2lmdjmXultrpUkhb2eGM+kvFQH10jop9l2M7g5k8Tjt
R45S2RE/SUgfmN6pH5P5oAy5CyRF0YFSlecwMS6ivp8xPA+u2n9LFihVtZoU9j84U8Ai8aoIyDWd
tGdswa3cSUdZXo/tdSygmEdkAq0GcjRb81V1dI3tilG6cQ8qD+SoYa7GPbKY/F235m1brQcBNJR2
kbtjHZ4njWhrwC4VYE7rWwJMHXo7OUCsjYktIu4Qemcjn0bpjnpvQh6ir4eDMTrZZcBa1XrYcxaR
dYOAnEUGuUUHv12Dmx/fM5EWoLA78GPj0fIdnQNI3xX+d2Pa5vpL6D+02j6J16FMu8Zbc25HGc0n
4DoShyJE6V5Zr/0WgTu68C1nCf4UkQBm8zH0n0vhILWkJVE38gHflb7f1hFROw0YfjHalwYTns53
S8QuSB0NZrSctSBoAMYeZe1UJ/d8eEKFAJrAGY7+YkuHAHmrKPFodowDk/CYfAuLyGjfTVS3CG8B
zy26I4RfpbFnEzKxonpsssdZvfY8y1AuTVsK/eoqJxdfbGxA18DBQGqI6yr1WImvom2h3Er53kob
VXX1auPf852y9H4lTWCzdIMzr2Tm59ccaekV46Vp3Mvi9yFSLOb60VmIHEowgpav8FkHEpOtFQDe
xHAogBnwq/G2HfdZeZo0rxmXVGzVzeVqT4dpg0BgGpzq9kSD69PoBk5K01sv3S+0iFVDO9xT0A/8
7M0bD5+1wn9FtM5YiCELrRFq1fimvO5dGTZtdlKnj5xQAYUhmKnYxXkqdrFvnZIZWmjDpGNY//DM
+k39pP+2fuIZIy/CEE1cJCU/Fm96HsYBWIflGP7QO9C4BU62WzhKq9ncSLTFAtWK3bY7xEriXUnf
ZMzBop0V6zG6ETVSDY8d6MvxoZcukBti/26SiBN52WhH10LhfzkkX7nlqVtj6N3zSTFpGDYSDAuZ
sqa44B8qDv4emFzX7ewBfGi6s/xL1+7qdGdQM6UGgrkDHZYofDPn0k14bzitY07tf/RZhXpU5MFP
uhyHBg/0/6gVkv9dK/Tr1/91VoH+1yU4h8uMXeZv/uuoApgN7FFk1o1HeFER/XlUoS8QF2GBidae
a2kZG/6lL0AbCgfHYhT0r9iSvzEGl393wWpEnCyy2OVw/OWCRedmRkKKsNn/LJtXfJ2rmgg0k/hv
W36Jpn2GtW7eDZ2D6zSlkiP0TXEFnuR98oToRd0W5b/s3f9rA/T7lyRZzP8l4oOJT/j5HoL+Muct
KsJNLcFJoa97UXhk+p9c3gqmuJLJ3YZmhKAlpd9I4YUjjRS1wiFjDGx056Bd/OHT/c1d/btdgYFP
Ql9Uy7Db/sBY/qCoiuV2nPRMDNkEO6wGGdeAu85FtE2Spw6E62aVnQi3JQWynTZSvl9INZ0TWHtY
KsHifsHT30QXXRi9AOxZBbp2p+sMl7YNVgFplwg7+piO+M8dQ83Wnb9V1rbuyVxyW/FSCrvlvq1W
yrdYuQ+IqYKVtJOOYbOqIyrQBftgcwx3NIUE4o1YW9fU8cDNG/WNrkgZtssQonZ7rAyTcJDZvgEa
rx6UfttyvA3XKiNa+hIID2qy0X13sC5qxqyUyWzAXpl2XbJjAXiXIwPNPLbDXQXe/Z/fZHlp8n7G
0qk/vcm/1Ew4jnpzlidUGZlb+o90ZGzDR9nWsbj2n4ay9eWHRTLSSvQteFjV9F1I3Y5JHhQNtMib
3v80GKGoBdNZbMi19QSrejJRiv6XbmsJ7fj3lwo7RKaMZBll/jJPJ/dK64qMo3jZsYKHCbcMjBVj
U39EGTZu2xPKjRx8MnNLKq+iDOpWbJ2FaV0VW6Z10hHGnkKDfY1yJ/mqwJ/3GFVdEODtt+RFfCY8
Q27hTADXEEhwRXeRrzNpm/Y7IQb97tSvPQhuVHojVPZ6n5lnUFVdwb8/0M9yBSmjI1l2ZW34t8FA
kTF4jajMSL+Pj8U5g/q7+c+f3u/c/gZbDm6PJYNJ/qM//eEWKSl3UzEDCw4su7LsfOs/TdVJ/NJe
RIsHh4tkGSPsqjOdVloJJjgkezIvIP0Ki2iPY4m2IHNDJNT63le/V5qbF24n2cNkj/Ejoh6Q3v7E
YADdxLYhpL3cJNJzlp19EEL/Q4T7X59AEj3Bbz5hk0aB2CaJzc2v57hktmqpzgEXI75/Lb/j+UY+
JJr7wMAH19wbEZv4ftFCEynJRRpdo2u+KR4b6lwRiz3hQVb0GoTbJGXwuEnMl1Bjqnke1JNaHnA3
MuDOTgGbO92ypfdKWffthgiAJZr7ETCz9cpMofKiHoypm1SuKTrDO5poVYYkBQYmt8tp3aheqhys
6YGJXxeQOr/LYHI1Jx6IzDwkwo4EW5dvhM136tlQL1N+UrIDg3fg8Ti4O3HXo3FH5pNsWNej7t7O
wpEJuiV/5hMt8PzMHV9aN3jXw3wjpbgIPDxV2vBZDp9Rx086bBRqQQgkQeDkOp7n54EAuW3fs50n
HuUozDcpZWKG9NNrBTdubqFB8h4WGvEOl2xF5cnYvFFtbXodDSf+JkYHGZO1vGfYumFOQgzlSil2
OTgpkeL+Umrr9LUK5ZVqLYL7rPVARAA7s4gasHlkgH2b2XAZEmtVe2Qiz3SWeXu7QWDJBxhhnfpX
G/8aIx+r8F+uemE/GW5RXuUXhgMjI5CB8fkmHS9cs8qZClVa0hcEnsrlFgybdo/OqMpEdVudZdRs
AuSGlAULelg7IDIleI6s+/hZZhvsX4WE2IGRiGTLxw7MNdaDDKIioBrzBNNgFdS8DGU1gb3tTgQN
67PT9rc4Ava/ovJG2AYBAylEAwmN4IpFEtFkz43oqukekX3TcgERtyyJbK3AlHnt93E+aLNDN1Vn
L1N7jjBkhFK9nhI2Q9Le7696wTz1CmrHPPNE1SmtFQbOfu/y+F3FVWsX1SOzfW3+MPJtFl+aYKcX
no5zdzYXQ/ChNr5UoMlhsJq73kUIU9cFdjgsAvU6IHVwAqlwExo0SCtL2YjCZ/UI9JJEcNhvw1bW
uN6Ag58KKOZz9SzVDxJ4YoUHlbqVnmHPrDrhprS8Pa9Je0Z0N/nb4bljWVFv9Ggto8eSLtPowFZj
d+TPLgywhHls9Tj4Tw1tMB+X5pLuA9IDv/FagDVQZ1ep2pnmvmURZ76wTeoCW2n4y3DoeozcE5x5
yz8+4/Tx1grwlsNdQfIECblon22kxFnolP6dy4dFCfokeQ9R2g7PM4u5caUMHg1kNrzynZrhXC5y
qumln3Ya73lxiZ5Bi1qD26ps3r4R2NC1+3SwpXEfR25wapYLbIze2bRyvy2xN5wVlDFRxWrWJcaw
ZeeRrpklKPMrsi48N8psK4Wtly4TxdKyGaTV+oVrkmmprq7rnK7wyPNhen5op7WAyc2NSfXGzHiK
8+Xpma4z0clGj9eSZB6Pl0R2tWU7WdMuUV4E5Lfj6D7SKjJF9S+Ko047Qz+qijdkLLeO0fDNJCDS
Nepd/BbuBRa/mo7leoXpV9KcrD+FsF9H7vVadyC2mdwq+E70aje021x9DW8san35UX83W0a3WDg8
Zt7+PjhHvPiObWiPD9BlkZexLQLbZ7AkJDbEqXfJfQEEcg/K9SaKcEFhdEca13ladOCPscfh/Wrq
XQG+msTLBTUFQeWByg1IImyO6JRtBOYI4Z4FXzQcFW3Dcggl3rwt97LituyE9xkLpelIzD2VVPxx
r8gqfxJSh2uCLBinodWHiCVjVq44yXPpWdEexXkn8KAdD4sM0ep4ws9cZf5eU7ahQshptPYNhE6h
xx9ZhqQJfqdQfE+43eP6OfOf2ANLoKrfSVoXqzvXUFhsyHOu/FtjZRsRdWJZP4fkL3DCWJhQDOM1
r9ZZNq8gBTmyXK3aFjlXdyHnRPRJyyQ9Z7iytAMlSZCJ5btB5rEGSt6VrXHP5i1YFrY5Y38u9Ee/
4Fx2zGYfQFAhyRhZVY7eymBCYEe+x3pJkry03hjNixNS97wMWFllL8T5PkmwW/iMLNmbBCdX1kp1
YRLTmG+9DJ98Q20bWhdl3pmUzRBZQv+pxFufTzsdI87k5/jjeQxlt7mHGINflkkK3tWj+ZEi/t+K
0n5SZQ/TMWMlz3g2Y6JvsE+Jw26KLgySaovGeONfkn3ERABQyr0bGHPt+5DxA9FUQrHLwu8VGgRp
7LcK0Q/qKjTOCqt29eTfw7RwJO2IoV3rP0ctIMLhiS3E3CxlfsQ4t7v4vOo8JH0s5GfYTNMlMh/l
6prJTyjkqL0hDqg79YUbM1c8juYovQ4AUAhKTI+q8GIiGVLZrn1Qiuvge3q3Hl6ZY0cPSvM4A7jR
a4hvTq2dYrxS8VvOaQ5bWD8PGIIoqphX9EeeJlVdMyy3ubBDmgN1E/WndF7zvOAPWNlT9ILMjmMI
/DFBuhOVH1Q1f1lsisomZo6EJcraggXXeTYDbxhcXTvWMvijmO3/uQ92JScv9X4cn8x8o8+3Bh7v
8F55nXYuxFuc7GcyFMOMaAeSJzT2bAPZIQpCAWxNuz5Zk6ndYrtly5GsIpip2ibq9nq5C+V9oEX2
VepJjyHX13QpT6QURe0kcpa/Ah0S1W9+80xQJa7cxjiKuFYWSMrGROnAprJnsV5+sXhtxa0qf1I2
8H/02Bsln/fzzPOV46sLxtWU7WuSWBJ3kl28gAHHZpB73Z6Vri89+uY9NHB4b8L2PWPx6EIGKmUP
hKMwPCIEhX8QMU5brocifPCRenNXDSz2o36jjIf6XWTb3wWbsmBz9FGbXuq/9mbtpMHjqD5m4NqU
imtrl8Tfp/bNsrzwHIhrANPCGUs9UU17MAlhwnoTGCef/s180NUbzzNTcRPZGR7Gt9i45AF3sSOq
74HuVtsYmLb/OJGsJOavAsIuQjIxXleQbsKL0G6ZKAUxoVj3kR4934YC48/DrLChABB04cqSzadq
cZJtNf1JHNkUr6RN+z6mPE6vPtFYKvSg5z/kxl607mvvFeifiIVUf5n8XWk+GMkDK5iixzuNWzsN
lwGUBbTj0GoeUfTkMVTKs6pdqHqpQ61iW7d2Kx5o3lk7Tf5BJYtuDxg1pC0L+V1125Omy8eL4rRB
tTI+sbnmgm/Y46GH9jov7g5SuEXdwIfF5csMC5I3231VHamYH8PgzHtOKyD0jpwTjeRvWvbtKEq5
6funYXCTaBOeqe6inSLYGfG8LMwdcdxJylkfVq1IObtS8kvLbBavXQuBNr+p+S1iz4sbXL9Mn8xd
m/atzo+p7sZcRHSjiKGtd0KbqxhQyddkfjUE0/ASgETJHbFcbskaTbDx9ycZeEF4GMEDP1mG1OCb
nD2ScCDLH3V6CdTHeFoHnIjLIj0avqPYIPZnlXNDcXQl537E0m9n8jt3l/TJOxN8BOd6V2pOULw0
5i6sl9Afav0ATQveT2Mdsdz3F0VUal6iB+oxCRDMVvYd3lMojPW3mSH1ElW/3FWLhAABLO+fjv0z
P6CgSc9Ws0fmlUBpXw5dUaPCZaDvGsYdaW013hvuZjsvmJWvOZ076PDVlZ+dOrvJibehE8q7VSIG
9mQJTj8ztb222A+CQx+f48aWv2dbbd3ONkKYApjJ1Kzi67jmm+YvvEeBF+e7ojmCC0m72/LToFbJ
CZQ/muU9Gp5rhgLdjdolGS88/iYg7XSOLaFUVA1msYktlz3rnK/5CHJ4Ku8cdnwUgmA4lXYOJzok
YR/IboDUJnjQCYxAmWHudDxW4kBJZ/+BRNwxndZGr3pny60pniksxQq8nYC0o7h5Z8Sv44g4KNmT
kV5ozhadCt6KygtvGclP/QeSkKjds5rXjVcRGNTylxc+7hZc2LoaOagGDBjIdXaTmy89uue6vDWa
V7H/aGscoLmt4P9CwsNjnIIxBFFwZAlbiEffeu6nS8njMwK2cxgRXWg2fVBxKzWk/aw1CHXaKtrH
ZODEW0kqrSLr1x1K/MZa4wqZmg01tshfXBxaYUud1wgHK5Y9EzEJ6yJ9zCjQJNEpg3LDd6vxtara
vg/WtU52BQ8dY6fmXN4bTt6XwbRn1YVhWifvGjNtjTbnEg54o2+K8QTbT2sUJ2HBzlPE2mJVBzCT
cpfEO5mgNWGzmYoX1ffMYE21gMO1a+jN4kM1tc6QVGjBSAGfEyfFx7qcOG2I7iu7YuuN17q/JwrQ
IWyorI58an214VM0N2NzkF9w7HAYmuZG5iEzd1tNfVes28LrGMu3/zzyWNaT/zYFwsupoEeGIMCc
lt//YeShy9IsZhOz/h4oeLMhaIWyi12QEjND29XNygKS/d9GTxpb03//rsYCtGUcSYzy8qp++K5B
F1qRSJGyKeLdrNhC4yKXawxHX5rLrfbqD+euvVGdW2O+L7AY9SVBq02zB3QUCYQF8kvtfCqDb5H5
YElfpAuspORtytcjr31KnvsI676k2wKkpOQNRiPgla9EpvhnwsjqUNxG5YmYA1BrtshGPe6xKKL+
QdLcawhv9JdIzXatyQhqQGwY8XhMngcaKcwzRKERfj08qq1CWfn/STuz5cax7Uy/y7lHN+Yhou0L
EgBniqKo8QahKTER84yn7w869kklU5bc7ojyCVdUVnET3Nh7rX/9A4ecF15r0I0qf1xrcetiH3gk
RqcNmSsq7y0D1FoN8PmYM0opm37d6znEUxounQocW0Fqe4FeRM7fzlNXYYJ7ynjI+dpcYIGiCWkE
ZxS8qEqrvSsa/ckrmpOJoCgSnkUSB8YjyLYX4tS+oFHx0Bp0LgV3acwolThM4Xb4KOKfsoBsv22s
3DGC7bWDdkv5MSj4bp2n2NXqDfJBGb2SFYSNAimHwdx7FBr3HX4cgk/MfHPqyAh3QHs07FxaWZob
1w5+JB1MwxrNC6+VDUeOIiYSjihlOaU44TzFPtOc+tGBUnTYVRBHJAfYeEwPhA1yAteJTdCfVj7R
9cQVCtplIWyINNMOuHW3jv8aE0J75K71Z3wr+Hbh2Yb+AiEQ4I2poxpuwFfiKQ93+qqFiFrK9owX
iHFZsPGDRUbwo0z5vGBamCZ7ZVwkN4XLI5F+0ZgziyV3KaWt+VUrdjjYWg4NlJ8L+vupK4A6t30D
yxbwhDxEcYFoVt9UNxJlov5ssXYsBcBofBU4CjTwnUorTtHEMY68L/s1O7pV7voWbZtTC3ZzW+0q
jiuShaZIX6h1xAUmG996DvmT2At02WNK4ixqQrgqsD+16KAfSULjXfFfBQLKO4fCFIdlz7jNnso3
mKj929TpQyomhShl9000onMJy/KOyo4nTdAdtuaMFeThCIeH38cDsn8BuBk8Dso59CT/sc7nDChy
AZLNFR7oVEkUd2qwSaDG4kBRTt1oPGwV61eGYYQ5i08QJFvpEXlP1xPNMcevLJLhWtkmt7N0gjzK
YZ3jcrwQMTtgzn2IU5IyXFZgJM60V2ubqs4SejRcOz19hB/JMmnsgJI4aLPOTl7aa/ZvcsNVnqX7
oQVWWtYgCrBIidhdpLEzHvrFecdxrDIDZIKqvVXqG+w9BZJtMTOfE3EFH2oy9RLmFRXYVdXjiuj2
9AUBlr/kKFgrho3ScG0dMpvtRtWt78fYCc527M30Gp/OWczZ01Av7c1VQFnUpa4FDXmS49l5v24F
GLAzepZi5dVzvIpYB8WOFjtWbJNdnC8TCEFr/SoOt/BLq2IHBZYwVoMCNl7lysni8iWduR+WpK0k
GAHFSw4Lgw2NDfY96kVZpXGliwU7sId2yblRS4vzS8uuDDYY/PMWOMYwFZ60TSjwAuVo2D5XCJOl
nR67Vu1yg8M7xm5hxGmoIX+wPSY+qNgdvXQJOqcsm3526i03z4k6gSULcEpcHqDD0/hLlufZgAbM
rYu52t1DYIqD40gOZ/UEr0kyHsd03fMhKtAlSTa4+muLBg6CdJtRhnl70HR4nqFA6clOk6E58qty
JNJvsZPK5wYtrD87Jw8jLexgEzYJG7sAaM9HvIuckqAubtkIO4qZsFaLnWhd5USVsqrkigME6hTG
F+I9NdlE0BrlxT4sr3pYwsq8VRfVI4dBmqjLgKJXrGjdcEy91uNb/3EIn9V4W0kxIAfV2HPFZo/g
qOJ3mVY7gCBrn5wziKjPyEZ7jGdU1MDhW7os4ifeCgq5XJ8VduPbKGaIl5gFR/mGYG+4abJ6wHEq
hXoRHDHomLX1MYXwJeKnYc3ZLNQ+qASMfBcYK9CL5FWpt8C3RnFnlG6hHmnNDd66SbxZgmyD3IiI
As/ygiwdpi+GtyRDkTqTpouj7+xfqwqgV7qP/QTvDPxinvNoJYUgOhuSYKXi7ox4INTec3lRkSLS
3RJbM+zNYmWoPN5fMlIDRnNQYYX4laq1JIqA5Yu0jMUSl5/uh0GZNM0/Lwdl1qcK4KLuwG8rqKsS
skrvVqnTJMsushu6BXMhe2tMWM7hfHxSM1vcp9bbDzXPF58NPxPbC1nBGoZImD+rD88j+UpI02AZ
eWv4obXH9HAdXMWS2wgLFLFVs/jI3LDj8ZX45O8/XZa+mBGaEiRHpsJQRZkO//nxmVGnWCaQJ2lc
hc/kina4ROKUPx/2xn0cHyxsacFC9U0nOqBo7zGeZ9lzL3IGTEQ/3g27wU2lJY+3cIrzarSuAnPJ
BEc0gbSm063Lbzkp+E5VQ4qgzfguEjZ9TdLyY5WzzyPiUEAPdvIq8sC6ZnW05u2ixM1o/njDPIes
0vl1SqoRepD7MXsWYXoVjHmdkeGIPtOsF1I5k/Iwboa9DrqePAvWXCOaF87YbPKB6Gmx06n+xbt5
ys9bTtxmXLR1N7k5++s0fCpePPUKkimghW4tIb+LOW4eE9kZjzrBzGfjLwNyy2IcVjBZWyyPo1Me
ulW8KDs33llEdt5EAvUpFLPe1nAIld9he5L1wu2dZCTO7OFKkQEWxauIUiQh/LT4lRZ7VSM7ESqO
XVmv4DHl0bNuE/rCejWaZKxyBWjEFgN4LzzyuRFLQPEBGazYnuhsgfstRA13erLIyjkiAiaDNNrC
Uthna81ViaSzC7SnzMqDVYejfX5bXZs5/vs7vHK5pc5P9Xu07vg+jL5WuvwM0DbByln/hnsbmdFR
f83umTU4D9nqPZ4b0VNoF66a7FAf5D1s+g7knpyV4BlXYmrXuMYLxGkZQ02z8xF6DsJukKcCyjO9
cwyYGUWzYtheN8kPrzEZE3+9xn/s5QvGbosLf0FwJCUuuuSWL/8mCvcIYFEm44stcgVDwsIUumTM
McdVult2m97ADUTGYw/Cn+QUOu5/CB3IYWhAgEnWXQr4LLs0sZU+gw6Y18vCmOtUEK6OsNlWJVdG
NqNvc/G6z0l0fE+1ENY8bctwFJQnROL5PWIIatqUUZ8nz4DSqa2ENVG7pIOV4fX3b/RXZHceArZt
RKdosjb59X7uZmpdHYl/5oU+P/DOAuKKxbHs9uAFEE8oGWnRASo+VC7AYdDzfuinZPmLfurzCi4J
MCGDrUQUwoB+aqWnjGGdMF7p2T407J4QGnWRWbawwcuwOp6FtfZaU9j5J3gzEBFmDB3P8ky4SU/m
Ag3XIV+RJT9ZFOoUUBLF4C9zB2xXhzPNLt999/wOnMT2DufBXnbZfGvlF07qmFOs8CvfGevGpgSc
M5tYB/vSQf+8MBzVZua6QLotEU8BTZteN7jW7jhni600L2dvvavd+BjfoBA9ibsR6eldQHi7vGCK
44crrgLcMbqacc6GC19nvBMpa6587NwgzHsM+5CTc6rhAjCPaU3GuUa6SEWypdu+9G8cChS3GFfC
1KZCxY9bQb3iUooxLO2253RhpaBQc6l5UHscBfBjd2g3vNyNDm3i4kcL5og8jLIUEslk0IH9b7zc
SbC0mYAxtYUwkJtrPLKZE6qQPjf5x/SwSkxGZEdzctCQHhOM47T4l5LWdIMLUZhKKkZLkLcHAqjH
F+J/IMXVvCtPvQqEAKk0g3Ir7jU7RBBo4ZDcrjSUh85UbeDeRdfgQ2Vn1IntSDdvn2RUW1isWDij
2FK8DjvOcwqX7hrTL0O+Ro20WVeH+nYC1sAsPBg5TEWqfAlUpPZIVwxEgclap/XU28LtYSNOBTIP
5HwtBy7c3+/fHvkLb5g/9u5FJaCd4zyKzJjrED0QOfawK4hFdIq1vxm6W0+8wt6UBrdf6vihibMG
+ntEr3iLU0QIudKagTMO4pZxnZqtySn4fnnKT8u7eLnR4RbK2LE8cxcd0sfzKx2b4lGDrcXsHXLX
yEzqLG0xXpiqbzAotiDjm1x76oejh9ZEBKRqHVIJ8GTfhIS3lkuaBMghXrmjXNXrZYIP/5qeo3jp
/kdHk66hRcf5G1nvxfks1oXqod37eLjAIn254yLDxFDBEDDG8QSz7R1ivehcz9hQFMPjDwDT10eT
PhESEeTAQpmqoU9QjxpFMrFfFplcmEqn+NE4EqYu6YQb0IqVhJC5o26ngmOWy+TVeiyuRPkWcJQT
k47jo2bYAJ7zGnz/w070+ssK1JQ+Lezi0WRqmUOlx1kEHbwPIDzP8ShZAc2j5ByY1oKkT1J2+v/4
BLUpzG0a2NpfEvr9/Uom2uVfKyGQWkXcbELM+9iCnx6RnkkD/r0oh9CXMgaJz6tGXTO6F0K3iBaq
YtMdTuDNDky82lsnpswMvUNiylO7vv1+MVO44heLQWGO7xubW7x4Hc9KM5xxHydhrXdLxjayTbJI
bVsuPb7kQUUjMWhuOT3cgMAd5StR2jLJ0qK1aDLNL+dds/LLJTlRNHge9UjxhKp5CE+YgM8wpT17
S8G/+37N0pdrxv9ZxqYerpM6vcOfHmA6GLVlaKK/JMcgqlegdeKwiJOXczAfB8dgfmrMAVJ8bD1+
+OSvNtHkPP2fn3yxu+uiPUPrl/jk3gWDFAa3PQznRY2cs7+OesYDCBtKYGakRvMm2TLizAB6A1Dh
tdwcvl/N17/dp9VcbGkvr4s0VVhNSv5rbXJpAjTOU8tVjCf4KbX1WIPr6wu0VH225J0PjZVYrqz6
+MHDZE7HjUAlZghwr9y6W06DBgCq28l3WX+ypE1X779f85ev4ecneHG+kk9FqIbMmsH8lfzaF1dR
syzkjWGeov4uLfGkmweCQ//AJDni1F8oimvhu17hpfJDaOVEVv578/9+gNpFZ+h31HKaxUaCDJXo
MwCYoZgJyOOwxWAm6FbY/dkwInGaXnbQOKzcCcjhhcSztHZZwbGerTi+KGNp+aE5UZdXmOWIG4k5
h/jw/aObWNd/r1YmuVRB40hPcLHaXEh9Obamn/s8r45ptfLBbRAreHcm0Zea7dGZoW9pd7W64Jce
xd3k1Nk6CVL6B2h1PdyWgpjeAIYp9cMP74b15bvxaXkXIL/qCUNjCSxPJwZAJn2Xqo7BZ/WC/aHU
zIUHARSXGSyECIuAxCn4C0MtYh/qRfIMJ7Cj0gtRC6GCeUZE9NwpuwQu0gCH6iornvKbTkU4dELV
liZ2P8X7OqJ/pHnHIFydWYcuIDh+I0wcvhfkzMyzLAQw9cLLrrFFqhms0xUpMyMEAfxFzTQY0FEd
aJ7pyzlZMCYDWAE4NuAm+fObVAZUseV4B0w9xNM8F/RU89+oR+XsqY6uxMPYg0HbQnwz1m6MXJFi
ivdeXEbwP+P95IaKBhHXYPjLG3Ppm7OfBitfsc4J5f69Iy4O7zEWhtjSeeTcJH0Auu8O/q9AQCG9
qc+g9FiR9+RMuNgvT4J2IMJu2baPOC/zbebBTgPObOz/z216gXdUmuqn/bQoiiPIYZCDjPEIf+g+
ylZ+vi1AuLtZSrEsrv1Tuk9QLs2YNjOFLIc1KM2Z3uk6hWgW+T8sTfvy4vj0vC4ujtDEZDSYlsbh
Y/gOzceAQHjGUhNCW92QnyoAilcphR8BViTjemjaWWXekY9lQJakrcTsDKSeTr644RFq4QK2efj4
XGxxrQFbgWpnaLujNdhkGvXI8v1pYm3gHaquOL8m/DjiMMabAwmqzVx0JASbLvifksv/kg2MoeOX
h4WiWdyEFBrGxa+gpm1TCOF0tOET0LsGPEvzOhHCm8AznRLApDCZLeOrhqWZCnUqi6yJA4J7T6Yz
pWwlgIkNurGJWGdBcC48fRmqgKPiqlK8YxdUBGJtsvi+0rJdVY/wvvhTTaMzuKSjkYznzN/pw5Ux
Uijj5JM4BuYrAz4oYU8mABPPZqTWmM75irk36v3p/9KrBB2Wnvzyp2VVePjXjLW4aUdCq0rjRc3u
zPjGT3+hwkVJO83t9xannF685hr3rm2YaIZxyLLg2isT7RymrMYQSdCezmNyNFPDQcMb5Wf3PeP/
Vw8BmbnJSjgvvHbTKfCEnbC8z0kpgAD60quQJCEfuGlxHcbLNL0ygs1knWBG8wYPIzotzokpwzA6
+eZpKG9IwaL8Ma7OAS0VZkbbDotjcwFvEmRRNfDIvjHh9ISO/JAph1h9p3KCU0qA3GQxhukFUDIJ
LNbt2YRV6QybyBlZRLssja0I74kODmhvi4wqYibaNNgrYJDmFacEC0Nd8DeK9mAisvQ0fDW8eXQD
QhFmxLkgNsZAG/MX81YtVzABz+cVb8qMyDPpSsqQSXrwZcV59QiAxzmWYkJD7qTmenHmOoYj7cFi
vNIRrvHENrCMcLXxKniOsndNtFbDGZM+JKKdw3AN3f3MP4FC7nHYjusHXywJmKpR+005ESlGVDja
juU21/hvLCU/v21Cb17+MuQcf4dJIZLWLyMmNILvOQyrl8Ez66hRPQ6qTjYcrnvghXChJGpihZ0U
twJ+NljaMYTCf0HtCbnGLw/nRsekK1bX0Lg77zbBR8MD0S8GYBpf3pgycXmCG8KTBZqM91Xm0tzl
g6PLW+gnsFH0YiFPZDPXYtRLURz+0G1+3QqQEI7lsoWd/yU2LJVxPowysHgzzOWUhwcHaDU5WVoS
9JQduEPwCr6QRU4wIYykeWO4Bc458ar02ukkSs0fDskvOzgZy1pRmWTFhED+WV33UR+2akxHoA78
NWMD6e0qew8RLViLBBkv7gNJeQurnVwltu9gF+WJZEMNBNV7hBRBSifGXi/G2/cXy1fcBaQrGiJp
jjWN6Nw/F2aOQiyUIgtLFHHelBsckQqYC55dpquUikusHJJkYcF8/7nGV2ib8ltnN2nCP7cbXRmT
nKhzlDL3A7QQ+r1AvZ2hA81htDHzV4VDWoPzOQpWpOvqWEOlI5mpAODcnjMc9rGEuI7avY4ijYxs
uHjdiXOH6bo43sjg//qO9jd4PvP7SobLoCYTDxotcrAI+Y4vtX6Q4bscUnVjPkCoZSLI5AIafVXg
2vLSp2tG+zAkPQxKsETx1kz8mF5F2A6ML4r3rmtrTZtnDHs7YLx9gBd140pWiUfIalCuvn9c+nSJ
Xox6PssKJzPxz4+rVwnp9qbujGLubC7KKCd7711iDoq/NeRZ0hCeixDZgZMYrsJMP4ZhBWlzBYIF
aBXqc8YaDKcRCSGrlswctvLkmJEVznACn29Waj7LD8JLCiTGaEBcjWs8o2pxSTpX6lTb4eziCGQ+
4IIwhqReApCT48sMdKd5sLGO0K4qY93xaKcheWBXWD4BQjWYK9jjRDT6oTLWfnoiU2H/qV/Vh1qW
CQaia5xy/nzXVyDkS3ca80rzSMqFCiC7bxGGN3NMj5StQowhaZfijp4Ez67YWyqLEhMyTYGUtufs
ZyTL/NpaQ6LHcQ+RFCaSPDHKWY7YwQJtJbAAvcZ4L3FlF/kVJGCm7AwVDQzPOFh7VAYTCqnKd4i/
mYYy3sbVl7lPYfzw7Rl0/bAhLqou0y8CKW3YEOhH8tciujc64E1enwApcepNnWscr1u5PQ4ccsX5
vXXxuJ0Kj3h8CqWd5r8kEGhaaU8OKVFr8OfO+s4rniyojQgHRydVdgBMVLUBaKG8iq0tSq7u2nvk
H+fnJY+rxAIoPkFxxyOriKAU7rz0Gb06oA8tQlicxJX3CGTRgSD/oqMvbotdh71imN/2+X0N0QfT
oIVanGRy0sRrRrvTADaDq4ZvEFrOqTYkkA2RRLXwqhVPV1wydYIxSa2L23RFIOJEs8GHqQNMrmb5
PXy5Avem7j26UY7EqDEkn1qIePpfdO/Vo6DtQt8RmI/DI+C/fy4OOub2mC6Tt0YVHe+qN+CY9hoU
Ld5Bs8tuuq1WbJjjYz2dTjpN4kadmJf+GD+gY/AoTs2DBM6c28jRfSjs1YYzoBJrOyluvj8HvlLX
cQ5wh5gIgifJ4Z+73rMsBcU9Pzu2vaG1V7OA0ngZBFsvWMOJoSngwp18uORtGgH4rX3hqGlYbTk9
fdNyPF+zn/twhZ2N+gYRt1YcLr9Bgz9oe5Ns9nztGUwtX3OKLh1BXdSeyvrxnB4zVCZwUL7/Pl+O
fT5/n4u3OO1lX6yw/l3W9aJKmPrNK9+lSfVwna2v0F9k4yGDNpTN6+SFcr+JfjhZMfT46mT9/UQv
XqTMD72epCyG6L5DTQwxyoAppCx59eONd6ivMlyXqGlaKph5gKs5mNxZvYFqD9cLej4zAA04+/vn
8iWI8vm5XGBihSgkQySxKunKF5zaojKYYN9etNneYJrn81GGHAOdy3yvPSytbN4hBHO8EDAPIIQj
fBve+YH5J13+qDG5MXHYm+F/pDUmkp8fFvxlHfF5wRd1RNcZhchE8uMxYolBk2AKS3QWFILAJvR5
KQPV7KeO7Osq4vePdwF8NU1GQoTAYyK2jWpc0lcg5ICsjQCHRUDqyqHBjGBVkEpszsVDmG0HABtA
i96Y5toIqSgViqTEYdD9/if8mFj+fWX/a21TEsHnCyowyraNFdbGVAO1DJo9f1dXKwnfrrWWPjGB
t+Qr78B8OX3lcVmm69Ofd/YQHi1xF5voHSOydBZIV7J0pU99yuzs/wrFl+8X+hWN5POZYkxvyKeb
NB7j2k8mCCweyFRCM/face7eCKKjlVtcAR2mlBMvChTvJ7Dlx8++KAOtMaqUxGfbIKgP3vIG5Sj2
ILNEIgpy2ZynGX3xUg574prz6Ifd8yVs+mnPXrbzKTl7A9LuD6RH4TqCMcMktrwJtRvWEI5r9gnd
HXxiHwtwahqqnvoqsdAqWCdal+9/hy+HeJ+Xc3ES9ZZK/lHP75Cf5166L55hseArA926aGC7X/fF
PSwOvVk1sMj22l3OQK/EJaWx63eWhtNYoh0SbU7eYIeMnNrnhwV+hewqqiFPGbjwjT+anE8b5Sxr
URj1PK8e4y0oPgm8gp3XOb18KOU95mAWRlrJM0dOimJ9Yl5Nqu41agcsGq+L+FSZp++X9DF7+/sl
+72ki/swrpqhCEaWhDUzkzG12LQH0riU0LVctLsGrS2WspC3qJBzcY7egOkBh2Db5z88nS8HKIpG
NIlOxq9hftA8Pj2dAPO5SsDsfYk7vUh2xB2sxy4+8B6DTBT+1HU052sUXz88gql1/OsR/P5c/bK1
9PNkjNXuAxoMQhuyUhZDZZ2hxxD8XU6K5U/d7NeHPebJmMURwoK91p8nRhTqXesrI5BfRcCrPgOS
loxJRZNGU5vUifY5tsfD91/0oyX864t++tSLWiERWk+ti+l19Q6ElzHYtrC0ltoN4yrDnGQ9ZGnk
1hOAC7dA07q5cETdwL0+4XGodspgP9zyeq/rG8gJOMoJkmOqN/EGErSsTpynacwvNzu5vNJE1AjL
QFxSx5fjVWYstfQQaO7ewzRuYl4QaY8N1KIqXsQeUoU3J7H+g5SZvOYtrrsQZSdCKYM+qoe2PiBo
h3PJ0/HuJxkX8ktjFe6A+CCBhhYZIHYH01Rk72LEgZ+geYKxjJlpRry5tcTetFvq5QLxEwVn+R7+
dIF/5boxecz86ze9OH2aM2aTQs3T7VTXeM2rReBSbUTDXQgJWG7QDuIiACtMspnCc9w0m8LNqXrd
qQbX5x/2TISGXlmNbcR22djVj0ucfuC/NgD21czBdcuyPhJyPr1hXZ9lYZ8xPgb7Kh8tzDUmaE/U
DwaT9/4aamp9kwtzuCfEcChPPOtpwkCQMMkpTv1eXCkYIoFoRtEPW/PjirxcmaqJECFFuEsMv/58
IbCf6yOTHJ4JzYAiUA1wFVzMDO3kfCOHq0C6q6y9OH7wVbXD1Dqd111/490LDF4wbJLXMnWnPgcC
NeFpATyIK3APEWE38s3wFcOIFOuTGrr/mpEjDQqXUjeVfxaeLLg/a/C+l4gDmh4fBYaRv7K6s71T
BukDUnH/LBvkXK0LWK9Veyi7FdK6Ep48ukkNqvt1Hm8AzBlbJJAJUR1cFVhTYzoystcWDFq/f5M/
zEO/e1yXxWKcJ2ZrIOrAyNtYVJobpC45P5W4JLtwso/DP7Z2hOqBrqA2b3N6A8zWQKLkNdQLTX2X
KMJN7wZB0vCO1DIxEAxhXIOMaWpeMXersHXDYDx0QnlLWUUxDyhidDe4qOqmzR+j6xGa26De1pNW
T3zxw8Vw6pYpbrSb9rrXHlI8zwscaD2HBMZ6X7cnWn2USgNqKgzB2+ua3E4wub3Rz9tFepsZZBA6
fm/N4ItDxv3hevkQEf31zAiAJvdAN2Vlyl/4o0rTydo0c8WfKD5lDWE6mCvjATaVSdTn1nLLaqnv
lGYWbSf/mfAWJRCJlak8MbAoCrBxigQHKdnOR9ASzJtV1i6KBKrBHHyIQod7sj+vJ93hxHhnAkjn
ZdUvyrP/P+m41E/f5OKkqb2y0pqUb5JbO0J+mHiopZu0mKMrW1GF4ePKRANF3oY2pkZuVs36RSvt
Yp2wyE0L/uTtsXuVo5960a/KG95UY9JxKQQCX9Si2dkj3CpW/aWQPoq/kLLcJPlusGbxQ0vm8iy6
/f4tkKZD4a9f9NPnXdyi+ZkcZMvgOSAcT3BOtWak1jB+ICN1nl55upPpWGy4nbzNQhvJ8FAsGsKR
vl+Fpn11qhKDoBNZQE2nmRf1A8WeFfcNJXgUbVNo+ykTJIwLqYZj76bgHOKWUwT5kFYoOEh9gu02
VzW36XD0B/dJm6uIdlK3Ohs4MiGPs+jcUcOtXdOOXb2tTHFuauIKm7ObKtJn0IXcLByOfnyfdOdT
m7XMVbBeN9dnFek7HETdu+9ItoiShY+pbB+jvkeFpvq7wrsJqTKlkiN9lusE4IwMF9Jf0+c3kbfr
hMO02JQsKoRtZ73Yl2LuaEa9sQplPs3dTlro9MPWaF1UwiAloO5puOoGKK6wjT2YLiTWKned94zI
QROv1PAoNhhWz7r8pHQCL94WEYIfb7HfKrmozWJ3tm7gFakDtKKVBJ7oIXbgdG/CZy82mR7BlqyQ
wBcnVB+FctesWv+agiLVNyVEdBGCOHr4WUMiq9osKqwA9Ooh46U0F2J/r+Ivi3bOJyg7fhKKu6jA
7mdevhT90o/2dXowcYRur85vTA7RRw0J4MVrIi5hWyIHCA1sSZB51Xi6l/cKBSiym+hOxt+4cype
eLyKA5IRMLys7Xaws8kJh5t8xk3hQpSWbgsZtG1mZfiz3PwTQE6a3bjBpITg1V5+N58pmlBStzLZ
xAsDI3LFzeJbaY27AP4NQEbdCwV3Ib0oHc5k/ppa1GiucWlLhiXqGtN0cQvQXBETZg5aXLmVeziS
zCBNBPvqXC6W8rCvihNDKQgKHjNsiO1RN4eJfK5cwhiwZwC1sdxOXFrMxeOt8MDfY9Wh6pvaWowP
nuaaVjXPTxBTAf+Qc/G/qJdbND8lLqnl0uzIU52xtQEgJWKBzmWN1OS5qZyO2q/eBtlb7t1Mlza8
lRQONabpTBA6bMdn6bu5bPBAkSbiImUQjBpFsUmOUhfW6bzW1gpjVS403ICbWRIetTvsPG8r0cXg
HzNSIVjxheQHcAiL8VtSyY6kYRJrkSagzL3MxQgEq4Xpl0QmgBEWS9S1B1jFk4NkMhuHLR2iLyzR
rcPSAnEHJNXx0ZzhiDyABD7ivcyyPMGG3nnTxncY26sMyKnm+PFp7hm2FBgaJTcynA9rjwy8S44Y
FbEv6L2hWRduugDcl0yQObQUTXbk1UHlr+cAGsrMxE0TdWKwhiBtOmm0L9QVpB4jxIpp2RivpQHX
JEJIKhx6WD4KprGUbJEddyfSdeHYQDinAk7KVfbGHYvYkYxdr1tzZeEJoBlo6WY9HloBNxQGZ1BV
+NZUd8BxgLf+JIrC+eufAC9EaITOile7OKESJ9DtMmkj3OPeRFmGzUStzNqHEgMtxijvwauGVrK2
U6K2cgdriXHFn6IMo42kgyixqUVuEKx50PgKwVxqNfbonD+u4WJl7kvcXVKXdbfdM0o8aZhr7TNX
E4gzxiEtwRlUJPXezBe9+YKd+UBZkQ7orYDqII0Bt+6h3oblKYQrCZMVvnLg3/ivjGl7TkvcPs4f
HFd/oZUu6DOXuUwqoXWjPlO+mM1JQtoyzANKRvLHZtyVKON9Tm3tNlMX9S3/EY/XlCq9G21TvsrV
Y67fQrwE6EZSyK06Ye/tBrMT+RbvWqWaoYgsz6vqlcaZVz7AWDexSV/Qxz28Ut+4xXcJ5R1vqWc9
YkxxXsZbf5eOxzLGd4qZ2JxKi/DAUHGa+CoJcOl1yVjFnyFTnah4iU80o5M9BwmTJqD9vFRmH25u
S/hdUEPHJzIl82kv/AD0fExXL29aDYtMjDUUQPMp3P1z7RSp4mBUOVdckc+To4dnrol8Z8P+4C9c
/cMX3NkgqvXaEq4Jh6GgLIhZ4gW1iBd70d55nIobSEsIP4kMSHYSTbeNX3R19/1tLE21z3crlf9c
KV7MapePrBQrdRRMkcEMfZEJSyNnFkUOtY2aFk8/kHCdmDOsvORm/6O2XJ2u/O9WcVEJCXIjV4M0
PS+CNHEcTB3qZq3b4GBIdcBOCutnhkfcAaNiU68l1nvWo/a+B/ON0RXA459qTLovtDNdumQjFkzE
wMsZ3LrYZsENC5U7dhLuvIO6ksfXSLiTkcb+CDB+RaD7/NNflM2CEQVjVFBkWUtZf1DzOSJYfBWY
qRdPETVA6+Qc2QEB9zOE+tjRGPGmx2Hr/kd8T/uq3vu8lIu6lxDl82CdeaqSfmtqm54ehqwZGhqE
GjQoPEauXHXZSw7eWYuutqV01UovCNc6HzgnX2O5x/OmM4otG2KI/HDGdvm5ckk/zwnsI25jXsMT
0pieXZsKrnRV4rbjdPLBsEniKVTBOsTakldvUG/hpeId1PFOWgfscLQdREtfXcH4+35Py1M3991u
ugDp/ZLUU1Xhe8uIblvsON0pbbE8XzESHGL09tdmcvTNK9FY/XPTAB4puEsIb+RIpeIDJyb6dk9x
GHFw0RYj8KKDnVL9E9vyg+P890q1jyw6XRf1i30PHQFCe8BmqdCoJ0QErCNhXUhr4DzEfCpzlrNd
Vw89kSRtv2cVfoIU3AFtQICwZvKZmo9Kh2+rfh1w9mkYecCfsXGJQu7Pzx3eQIGBEVkZK1SopoLv
DZ04zB/MQYle2E2ndRlvzOyHhvvrl+D397roNIIqroLc5BeAEYNB0HRk87+wvN6px2Lj9P0PPuWp
f/GD//64i3dOT9RRUDM+jgtVu9I8iIk2HtaUigoeH52N/RypLJhEwf78/qO/RLE08fdHX7xjRpmL
Qz7xZQFhp0lz9qslgKM+BudtKBNEsWTsIiHrU2Y0duYrdB+YWUT+yIS0ulOcJCxgExzdSd7K1Eka
4mh+WuLXR/zvJV5gRYmQF4ow9VtlYVOaSCRU6vNJoHqAdcNqim6tRxumx6r1DnWKcJJuy5n1VC4S
wZ/cshrDFfRb5RFOp/QTe/tLFPvzA7yAZkJxzNV6olV47/iEiPQq/qZm8MkVf50zbYbkBq0BKcr3
P9yXkDL20+DmdKCq+vHDfsL2RiNFA1nz6qGX6IudXMEHvYkKDghXfsDWyO9cLDS//1Bz2vd/v++/
P/Tiyw5n3wvFhJ+ix6PCXOi/GEAxaJWzECvM2zOa9qwhb4uY5qWGSxREPzzZpkJniPedt6WvIpo9
uh8imtIRKZtdI0of5tCesXwogjvAlXxY8u7HzdpHzyrMDdyRDhlTNvoQRClUjRRi1ExBdhePByEm
79eWX8R0hc8aXRgfEO0ztgVmiQSzttcwMiJhG4kzPjh+wHACKjoCXnTFMoGzJ0+lRl1mRJOZt0yS
ZjzMsWFwiEpuE+vrYGFtaTEUKLXh4vtn+XXlomGAY8mTIPty3Hk2ZE9oYyw2gkkjt83iFbheGz2d
T96dh1qxWUIhxA5HEu6B1hRIOD+9/MpXSIb2aQkXxZOcmaoWTHp4kl9ENIbN2kydXHdawOwB+Pod
nF8btykPDC9xpuhRdNU1DsU1whJKO5jDENyxJhxNW8BMe/JcS1wsZlvmsjPvneRMK3cb69UcNxSA
Hw/wf/9BL64+HNpfs3woMRCrL/72309Zwl//Z/p3/vVn/v3Pv+Vf+Y//5JSc8sffENAY1sN1814O
RwZ+5/o/7eCnP/nf/Yf/kXRJLtr7v/2D+Kz6mVzkt/e/AllMC50QzuyixPvKffOtSf7kXfT+sbrV
27/9A9N6CVDpz3//t0m+JqpwNg3V1BSSEzg9f7vk4ydNFqaCvMuQSJP57ZKv/i8sCExDRD4syTo8
xn98csmHdmlJoqFzo/Pf+38KdJE+YNbLI+PT0j/0JJ/PqaKDLSAAXXu/PEtZNCiTB+ADJCzY76yy
iMmEHsz1/FAPqaOQX0jsY3ebKtsm3eAOwJ4UCdHukJR4B3hkMO+Me7W2/W2PUH4dz+UVzLP/y915
LDeOZev6VU7c8UUGvBncCQmQIOhF+QlCSklwhCE88PT3g6qqS6msPt11cnAUHVE2M0WRW9h7r/Wv
3xB3T7Si5glkQ/onjepAWJa4G46bYo0BV3Xdb0EMYF9jvBkvMI+byfP99ZU6OyzBkqBuo5kepJmy
rN+6ReZ+1842fhY9yYsbDqDCGXeBhI8yhCkZyOstPu9lfQfBtB/ecFHGNhIXGJwsERH38NrQV9I+
o6LFlAhzlbK7zgpjh+3PmNZ2QbFWbc6cdMaS4LUaP9JiaVxOaooxWQPPIpos6zP1pDJrwwEndjTi
Jgk0j6lIGXbM6olAbkv78dCtcxCKmZlipUIPDa4yV+R1MtrSPLp4KARIuJ4KdMRUUCEGaC7KXI03
GloRcXsBHQ5n0o2g0uc/yuhEsu00xmj7a03dBRc+QeARCSjI6647QF40aTQ7zGRmieT0SoeQZa5E
WLFin3Jxy1cTC39caTLVCXKvDohD/L3a/E/e8Ox1suBgL3Py/rcbfgp2+4sN//Hr/9zwE5uAfYn5
ukFQ9KcNr6miqPCr00b7IxODUFzw6umdWLARyNL4YbfLTEigJ2DEhvJS/1vR0PpftS7s9j/e92fa
djhYOPeaGAt2wq4nwxmoxtzW0LPVhXWx8Xp11SWSgXg1NcqAG4yf3ta33fx48vCXnr0pC/JYxaNe
7YAHQxOnROcUb88DbFVsavYjtprzxi2W8rMkL5JyujiFwC6gl0LVGm0dlAjsOLOBrQn+iUUcZpo1
/4P0/YKihz/RYQBNIOEMrza9dTFfHKNt+MwksJBmIoF0C19e+MIM8x/k9zV0KDhPi/MDl/Tl2UBV
rS0IFiDfDtPJxNgF0ZvVHOLutr4jAhTX4Cnp43vrmc0MFl4OURgRL04a6pzRId/0UKxzj2Pt/IA3
YwUSfJtdt9etQrITx5bT31286izbcvycEXtA8Jt1Ol9PCn1wW4/UIn81xbljLFLibOucyb+Av7Ys
VsOwr+i5wAxmW0yZ3rBw8/rKSd+ifTbvH4mVx+9tY2ItQCYTipoTToJxsGqUcCnFoF2umOO2T1bo
LGeu3z20+FyG2Fyns2q2Vknoa11ZudF1j5YYgip9AedbrTIlDNcDPrpQ/ham1ILoPoKOTwNwTrLR
xnlq8KpxSQx9sMpxKn2Rq8esXaTGXL7Gvaxu0xn837hZIQzEKguZDX5VkJtMTDcI/wgXKqI5PCO8
Ktw3bxnjRXI20UjiSdVfl9gfD4xzX0P9ERs1WXaLbsUJSMSWRkbs97zZEVQJinjTQvJRF3zMvMGb
4T5NyaqCoUpHg3MMcjnivvWNgf8UoUdr3PmY4mBkUSISNIDjuDnSTTDs1bPH4A2wVkNQlZIxmmMb
h+k119lcdpv6BiggM1ZlZRNTYAaLqmRquhzCe4jRfjvFp+IC4QiYHwQcyeY8IVckWMVHTDzx1Lxk
x7FYYEduDpOLB/1wOH4X7iOdy8CJbqNuj6gwXuTnWxnZOOXYsCi7ma0EHpiQUe8hhEXVwU9tPVzV
q4vTMjOwFvT/rbFr2wf0QnzjtnPacJXaeX4MTK8obvAuKJTvk72vIw7QU66gQqfcg5tRd2tGoMoh
/D6Qoebq0vbcALEHhAXM4VTSe5mIzpirFFcwZ+UbWCMJToUYWGEWWJpLI9PncH+7g4ahkO6Go1Md
QJvxCb7o7risuln0KprkqWwjsmfhoptwp08ilPPW1YUlLjd1s2iQgp0zNDDKjoCvVH/IkQOV24qe
uJjHXnuTT3t7UbHRQtxz7Lw4iT3bRVqEVog/uyMviQcAkusZFg4OW4uZdt3vLm8h2Wf9dyxHFdOh
1MCbW09OJMqBvlH7k80TR5sI+cJ5TpRDj5dgsTT7edrszz5GGeQga4y1FSfUlzXFwwVOBSg5Z04v
zPH/BITUX7HlTb+nGoH3mBzsNDDg5lXul3JwEon5wjemXLeYro/0Oejc9jzKTO7yRyLVztVdkOPD
1+zG7J4OvA4FWywWGChEuifKN6TKzfLqjrDVnFxadanikVE4snVd+dcS5xxxktWd2Rwwc8W/kwHp
sOsfhOvzlgEJomHtKBCRobvFEZX1jWYLEIdn0r15PG+0k/mY3prbxqu89nLVRrfGQ4VrX4UHUb4t
Lc9CBhFR/XPCdeUazzy124ehXVv4K92WJMtgJC7dlsRTTo/arLBYLfwo4lej9cLgMeDjLdCC0b9X
Co7ZNqzBVqT72fUvjXIcpNWF9CRKKTzakJTpGEVO9kpMBaGnUlZZbjVQwcAxIPRlDrunfp1SfJN7
hCVTaq8RevGNxFjVqc/PPod0i/2ytcPhmcqFqjIu9oArMjabzCsx4R0J0cN/tnZkXG9LlGEPgeQB
/emkI7gjISR4cK5hBmarRPEG0lQxcy+hkpsbpDSpOGcmR3gmosJzeANNhmSQPsFZNVswx6AHGnwn
JQoDCgL28OnFCR/pOMtsH+d78VapHaN2npF9VsSdAPaoSyyyyX831EmMLkjktSWH5319YiGHbbe8
zJWdviJo+8YsFh3Zq+qNwcbpdia5MMQ4GPxQOAMgtQ0QmTkdz4FpdyH0fT/eD/x7dIl0CLiTRuBQ
fizQSWdFrq9jm/+5LPOiIdUUHBsBQb42K8vFJrAGSSSEVechlZSU0DzxchDNTavtGQDbhlESMnTI
RQLFH3IinPv+TjSkk8/gF57ECGaThOHSIF1JS+cxEQJPw21xZ5FDTi7AogvmZJ1cYWfJ5Wb4yA5d
JTsA24ekZgcr41nGfTs9JLqdPEbkRrtyjEFVQixyypbHX1HVboUMP7wAaY66iXL5FCM2IdwB2+xp
ityt4KHm2A0wyIDmAZfMSI4iJ5Vx/l5MIsjz9aVYjTckxgBYutO8Kd92DaSti6t28gEitgBPieES
AEWCsKVibIJDFxE2yMNwF88r7KYwTzYNZj9Zc3sWkUBZruJP4+V2fGxTpg+inZ+vegt+qpoCmwHs
mTDdsFXsdGl1wki9woHoXtsP3uScs23wc1xBscPxmlMLGLTCkGgOe9QjjzvB6djBRUjAtnIdTYKZ
4uatICCIF3dxMG0es1VRtPOEjuNsZ6RpcVMZibXz++E6mpwkJ8URBHd8rROdDXQVUN03ZH/M0X91
w1tCjJnOrG0/DG85AT20PR+q28Nvzd9/ZU2K+WtWV//v/6h/hTtgO6LquiKZMDE/IXr5pQVKrugJ
M3MJyTst3lKavFp91tqdIKyV9N6yQDzSWRJ51+IrM12iH3El4bkoA4CQRWICu9vtEYi4gAATY+9q
h75nMOM9CCsCxnFJZIaCrrchaCF6aceHLtkDwuEusYcKmDQvfvUvOG1/KaP8+Kk+gWOVbii91lD7
TnkYgg3BinowNTdYo3M/zMNhg6tES5w6kuA5Uv2zdSujLnjXY/sACv9oIP5iic2/gpQ/vJn3N/uh
7T5P9iTngDfD5KCba83aGDfNNsLJEraC8ci0tlEWlJYWFmE2Pn8BTTm5P6XDGKe8bEhIMNptdbmz
8kX2GHph9aShU8cTGbsBHK8wTrfNZmORtTiuzWFZyARvlY9KsTpnW6ubbEkABAuyAbALVGdExfCz
Y7ulMMGSjM68ODDcV46lfwgRCWrh/GIPxbbdFTditUMxm01BTOlT5C5if5U+SRfbeMmBA5M1gZXR
cKvi1jsnIOHiZcVijJ335fsPbTXR7QIjEjuuYis59X3/eFJ+Dgs2rIm1/2Or+dPX/9Fqat9AJxWF
dDLMKVV50gP8iS1JJC8CZb379fzQberfFF2UgaNoNMGepvHWHwmM+jfaUN6rrlmwvrEA/zvdJiDX
T3D0j2/90zmi1EkjhgG0Y0027pVz/x2DShR6qPkzGAh0IRGMzaTuGBsFEGyTqiJalyQFqY4fcy1/
9bVdJi7DGIYGJ8eAw3762DHYjKk4tICo83RYaEw8o/DWanA8gfiinl8Jf8eghmRgKB+xhKb05CuD
25fW3lCufQyZ9QB9Mpk0/vMQQAEZUycjqGQiA8sFd0twCDQD3r+PuxE+AzHZ4WEWruRL6xoYgYCK
Cf6L0r8q0snK4MBfjgOFqNFgk4rqsvJzJ0s2ElC3JjwZFuMN2C0xre0lVJyJP5YDpxFuEDH95uzH
b8OSXZMW2W9of+4akTo5sFVaWF14NdRyFg3iXEqrRRV5QVYuM8ZAHS0obJaY75vUL2c+zzjildBF
djem81p660HLpFBYCvKD3j8WEUWhLjj9xASYTMnLTQv8Y/UXxF9YaunYC4DZVfLJz57jqrcr4bYx
8AX2S4iqtEugYHIEbQuBbe9vgoCUlgue251kgz3BMyR2hrxd+b6DmpOlFupnogM0DlaM9zPTvZxv
ywivbk52vXnOFdz5IoPQexO+UEl1/ygo294PgK10p4Melyn7QFJx+IoXfneK4TLk5ZTHjAwrK/Hj
Zz25dfMm3hQ4OYZIpMv4WEMb9vF0rHHekfA5GOPbDvKDz/Q+UDaFQYDbUdDuteHqAp9OAsIXq1e9
eQ3VW6M/xGca9fJWpBCq9bVC3FKIfbl/54+kWK4F5TWjTIcUH8dXDQSuiM56yOeBaHGDLFLV00NC
SZ4M7SDymc/joxYSvuNK+WNq4VpaPQ/RYw6gIOsLHZvESFqO7UTKKCfj7QC+wRQp0J17W5wMDOj0
m/JZHlBMId73uSzVnDJ1DKG9BQsjN1a9noKeJk7GiKRZ6ZPRa73uaC4t5ZSot5U0LuoO6/Pm9qLi
eh2QozJJ8YNkMVkhhJQj05w89bfpeZvIPsSmcVYAvETocGcdUSGXrl/JGJTQ11ta8NCKtaPif9Ff
sDy93PSysg+1p4bIQIUyNuqfgMhvxdGgL6Binag3OGybyf05vRuMRwvDpD7a1PmVrh7zHitFasCu
fRWNt5qeISIp2oIFn2AnMejXMDNwejBBPzvysEsKZm1cpw3+y9qmC5iXm3i9J3tM6iSeOlUc6av5
ZkxggjONld7PMwPrNvfSPPjhluXx6+cwvgvKx6z0Bh1OLm4+l1dZXIzh2VFrHDnNB51Ku+vupPNV
YqQQ26DgAQ+LbOpceW7gQJn+ffpuSV/jKTTM4wphWb81z/Des0c/nRK/wIvwSZdcLa+h2W4vabIQ
q5sMgpePR1Ejvo1T/knq9RcJCb5sBwJIW4FtVAFEwVGWNJKTSPcZYRmGBBPNuMuCyjV1MuQILmq2
6Hoj3G5zmIUWFp06DekQ3adqzC6W53XklKR4wLqVUpxkBuh7zSsmhau880rGQLm0U6h0Ujp2wV+2
CO4r6HLnkgSb6uyRM7YyhXQewrkY68aVCmXJoWwLqJD9im7WELeD/NZxcvV+TQ5hr5cUuvEKyflT
VvbktpXm9TkTv4eAIGmRuYDpMV4fGkdtSHslYEesmI+xRpejkdN0oavrokOQ9M4wlich758llei5
QPPyPAZEKJclAId5hoKK63zalKs0n/w2wm1Tk7OEhGzMgYYYIbcWrAWNYNVWXSlSj4Mh5sSyTuXE
foAO1WBiIOTivEtuKxaK52fWtspGb4rl0CtrK0+Xfkx0VgiXtcO/SdBWI0KVruEprU0f7luKq29R
QpwLToKpkH5iFbtKTM2ZqRNtW7TNpszipS8oN0LmE+an1pgtjNijVJjq1A1mZXl716YpA8xMhwou
hUepNJ18hO8ngGk02E2V2ZusE7aeNJs+y89r4ZLgpSIlPtm5Aqb2fnxXJjFz/iDGgKi00vnQJ4wm
G9wuS3187OroUBvxW1okq0ue40Kh9bsxx4ycvRPNoypYX5j4ApgO1iGQUUXo8rNuYeEf4DeqBeKj
FmuLc4wrXpFcwZhi2Er2dqBYBy0iC7BTC8s20gw5DM9Ix0M4qg1YhkxWgnHBU2rADq6wfczwKw2N
Z89hIzTnlYqxRN81j5rWXf3fPikT7uYAub2KAsmM17V2XiREphjXHUOOKhO2Sdcxpy9+m43/x5aM
+jQJ0DVZRcP0348jDWtS1X8uGT99/Z8l4+Qjw2xCZq6MQwol2x8lI9WkJiJ+QyGqicwImDb/MaCg
LpRlQ7UUQsT5UpPv92fJCFxgmHAODJNO0TL+TslI6vRf1Ywf3rv2qUvTpCwK606M3bScMZIo7hHx
SviZrwquXCZpT6RY4EhUYoIyTpDGttxLG3irWwP0NiYZyY3Vldk8WAy+EoQzVgSjj5QDwFWufIYK
fu7FLzqk1kg4GVM845Wxuqw14MiLe3lmqhcN34HH1DdApzPsLkyO8XCkCfsOPXq8rDQSo8cNOXs5
cJa0zsd0UVhHNbmVk4OG8cQRN3JCTSVIyT5NrtOKE7HZyG1cFoTdUNw04MyNulOIwBztIHEmm3XJ
oRbMtyM0bk2ZnQsb+oVSOYDdd+e9eUtNQZjhhmOb1hWnBwzfod9uol3/Xd6Cj67zZ/+1Odvn+3yN
MZe0wprQs07SvWGuzof6mjtvm48edy0e5h7+5eL5dHmrUj7rjHiT6V/9XljoxBSucP/QVgj05taM
mYpKECbmIZP3+2VXb+Qjk47VxC3OrzJCnG634EviLRfZhHA52B3gkWqs9fOtimFLYbc40th4A3ni
HP8SAtVOwnN3o2Mv/IpyEafpU/sCnnQgwlGw4Ycqtds9BVfFRpzL1AKz4iV8KNKFfplXV2k0b21t
tr48504+U+fPqJMcwsyIfGMWM2ueyn21TNbGYkCrC4eQ5HI3fikeJPyhV8WqeVOXzyB0zFzvoi1u
V3yNMVv78/vU6V2JttfW3HQrP6ir9L7EmxoUjjd/mRwfZ0BTjGj2RAYuNoercK46/ip7xkwcCgtV
/QZFvFcf6UgWxhKjtoVKaieI8Exw8m24vwLqICNxRgbxFRDxRj5B0IIPZVvLJTSOZeqAvdEl6Ett
H88DYhKDBex9OIW4rszaTXg9eP6NsFHhQlL02+GBBzMGv/KGpWaLDIFc61q4zibvGJDqecNPM1+T
du6GS/CUPb9K+Ei5REEwL5Yvjdffp08TG8oLV+N+JCNiFb4MJIHMyInwJDu/itaJ17vqId0Gx4q6
2oYu5ZK3u6C+P4h8JAXAdyVtkC7O9SdifGyCR59p7LbQM23etpMtyhey+haVwwzRPh1hJdvcvVf9
qXsVt/UquToHduqNs35WzzaY3FwxU5iVjrgyjAVcfPOB7RXdjLNrZQEl3sZbhVaDT7hjQ8UL5t/B
jNwM5JBkQc7zbfRI2O3S3NBx8KfRXs2H74092PoCD7rNHWF7c0B4pl6z2B5ushPxOOmjv7LmRP+5
43PrMp7hhXiRR4IA13z0m3IN9s8MiHLhrZ/HV/rsO1A/i8ALd6uZI+5bj693u9fACZb8g4C8+3RZ
7OMTH2qducN+yec7VXPivFzfltY0XdGsX1OxXZb9Kpr5KzHm4bvMxa2y0dxKs5kw2PoSItXsvA8c
4wr8D5+TZesxEmVWhuH2nN4E3X5J/NWhf1O/W2xPEOEgviFUuk3t1tkIwyopjnHqlOpCb++0LaIQ
ye9mGjyM0qFgtwDqw5WVcL2Dga97aI20gus8Iuma7DPSYE6FV52KY82IYYuhlEsfmyUT0b+G6VEu
cRsW+TGE1OyTViGG9LnNv4t7XJxrhOnlzAyYTpK8nd0ZmUBsJ85K2DQFs8ItnGbRLVjUSCCEAF+e
Wl4Wu76CL8+5Vgbx5qyAFtcCIiijfb3UqgcmmyIgyGgrNuddnJ4aCmdwRga2PhDv5FxzOF+lL/yB
ED+9Rb+sH3vi4M/Hflt6mTNs0kPM82V4xay9rTb+d+vY3MNPM/kpzVHizPloM0hry+452kOjIuEC
ZQTCelDApXawDoItvdJcMJIV7MoVNiTbM8FbhKvhyiSXg5nudFC2i3xNGcgPY5+xpHPJK3bjvHU0
z9/jdToT7Hr75u9QRm1QEmVLw0ZWqV4165Qp0brN5/0NQ5+tgZBpnj8Hi+zVOtD4BqdB9/Qd5nwc
f8EVg+0ZiP2DBTbB0hcbCM9eamdzeUd/Sk/Ae7RW5hWocflK0K1T2JUzLOGmExWy5qh4wKbZ9q+i
ReiU8/OWAedKOzB+MVCi2khKbEYGcwZCq9JGrv0E8ngsNq2NCfVzNpl21K9onRaYmjF10WbNnCDk
ubmQHPG64L8rl0tsEa/qBW8ym/MpltGJE2hwz5hjBnPM19w3zX6h/2aJmGY+kGd8Kpb+Tr4KN9aJ
vtia3Rt2tceXZgkzmU9jF7hX7YY1NSm7gHHjIrEZ2IYIUJbxI3RwO3gD+mdvHgOb1DwM32bBrrDl
K+FaexB58vj+nENocPimpKAvwSCUQyCsibMVjA1lAAFv0sOI0Of6siaPgCgeGOdWbJ9vSij95FY/
sB4LWBGO7pyX3Vp+jreWDXrCzpC6uQDGPcWloGi7kdtFZjoWnpDdjDjYFTTBmru6tCtPOij0X62x
sWoQHC+kLbQeIg6QAj26y5zsDj7QA189qY4O+fP40h3ZHqy+5UZ3fJtFdccLX9YATS6jBTkko7fn
kBfX1TP1s3XAy8Plc1rxrpqgA/yl78+vDbxL0sVo7Tj8nisXNwfAWfGKFoRoOid5NmBQ1rY578kV
CM/cn+FLA0sp4hqq3/+snNupfCP1S+GFSBFPuL4wrGQtmfhPKAWDNGLs4IrTtR718oTOiqdY6j3f
IMnDQOnDIuHKOMvd/2QkeKqtMSbUZTg9FPf/Agme2Ds/lvU/ff2fZb2K3nWqwxVFnIr3j2U9nYRl
YoGuYGxhqhTcf5T12jc0AfgOEHwki7CM+K0/ynrtG66OuFoTx2RNhCXpb5X1Jh3LJ2KyPhGiVE3F
6QCqOAynj4IlSR474GoKlFyHoI+WTlO9sU/WEka3eg47lXD4LDXwf7Fm/mUTQNizECxI9V0/dvPq
zFwNCRGyIYK0UuaMaN/XSF3hrjqY0A5HEWJSg727dJ/coJFLpbWOPS2RoStmkcpAScT+1ottebnC
2WwwH3EyhdbMIWARAX4TSIdS2V7QYD61satBMyJuTZ6LPLvsOLA0XIi1FW6t3abNML9Yhi9G5cKA
abeJaA+zeKS/PhpM6Y3UVd6oAocZBJYLgxPXIHboEGUJaT9OnCyl87rKtlEz9efXbbOX4egG4yJv
0FpGi+kaVuctNB8RoTGbBqYOdgr3PvnxuvMCS3AucQmY884tt+QaPjfUsIjl5vnTeI/xAp64/F45
a9AQL/Do9494cTY79a1zwD8cTs8BZ7o530ZfEM4yNEuzmQ/wSJ6AXxEGm9+NYz8PnwpmcEf/WN0c
MveAkcEhegjPq/pWx8yVdYc8/Jik0Irm4iP2Gg3oz3ffvMKbNPaqKd4iuEGhqRB5TQotjujNAzGd
uYx6Fnq34rsaDsPxb/O9/9AGn+0g4ogsqZoCGe9fnQQGvfink+Dz1388CST4h+yxaYJjcob82eBr
Mlb12DyLMr5MExX4z5NA4yiQ8ExVmQyJKpOaP08CVdRMTgmMhyf+8t/jG0+U9R/pxj9+8s8HQZiI
w0XjIIByQQcSV66MtU3KmHVmOeY1eqlJLwyy/eHs/It5618Mf/m+2JmoFogKTOxPpgBi2WlFilm4
W9BTXI4JSPsk2aNOmxS3cAFCfS9btziOw00YVv7liOFng5GitJX8jf6v/C6Vn2EOZm+c05asaYYO
8fPHA7Ey1EYa1Ahqf3RXAeYXUzxMcW+Wr/Lgnc/kPzKecOKU+pbohXby/e0R4hfl0SJWvjtqiJRB
9GMK66E4lsUuAWMvopNYhHZXXRvnlRYvm+TBymhi+1VtOuNw/9+vKbPCn3+YZFvBmedgZ8DJo/HD
qa50Y2ypvkyAB4GDub9pOcQ3zRxTZgVF9iIW6/nAMtcqg+V41ch0UxAaWuOlFa6r9BBkXnZxhfpY
wQXo9b0IWTrlUJxIS04YEr4cHOQEsnW6EeIn8nUkDe1JOEt93OUIxa3RZC4NcVMrB7WlMwGkbIpn
fsHSge3L17beRtiX+mR3ivZYba3gEFteg8aw2o707+JraW79sxtOS6ffajFRtwDKGG/iA+Zqw7qx
5kl+spKnPN6awkmTdtp5H/L6dTHzRbfHr8WRwl1ukr/tqqpnLSp1PQT7uvX8W5zFq3YTyKtB2lsx
Zrao3K9T+fECYlMQobobW+/cuFa1jXDfJuvQXF/KQ9l6mXzo/ZUUbi7yfuDbI/Lou/sOuMcV4UXV
K73ZwLU1200iwxBdxgq5r+uaFRL2/MqZIvq8CWvXbK8IT8i0TX1hWHMb+fftuL5IeKZiYnZfyAeV
1zGuNH+Zh0eleCgVJyb6FPn7Fv6VAA+mItRvlUP50hchKRckmY9rKF8V0fSmLeozwUIRZy9K8yVU
DkXNLACpf/kWE9cTbWUJJ5RFdVnzkknqKST2XnbN2a1ZvCraTmYW+iqNtt3lNZDAE5xccusXAY8E
/ARV817XiW9ul4SAB9KjZLnwNM8vAYVAhqPqgs3ZbkppF0LNxVL6crBSIk1XfDtJ3Zg4Pl8gzCLR
K+fBeWWG5Ox5VbCv8lOuPtTJUxwc1PQuVTwtWIvCjpSaSt5CxgL5tlpPMq4i7TrCmMJfGotWIXcq
E08DWy27G31u5EMlLc70mZlr0NJXe8VE7qaQPbzzdQhysI9xAZI2kfSK8UtEnLixFF6pdlzlHiff
hTCD8WbOYGYUTPawNU13hBuBUBoURzA0KUpC2luLXAuAm+uEkW5yHGVPGLF0Be/SDvK4kae8dokb
fQoEnREWuEyvwyt6YlTK0jbneL3QY+MNSSYKaRkhthIOhhZw8wR80ZlByjND8fR6BisnReKJjZP5
SjtPBpqB0397mhyBG8enSihXibY5D3Z7FRk6JyWmoohB7/GhVEZoWxycywQd6CFW1yN+R6Qgn5im
QaJ746sFwhlpPBOP0SrOBror3dSRC9EVjnKxOXveJmwInpiVno9eot/KOJFVhLWH98KbiUotUx8k
8VHyC+wEji2KW2bz0ToNX0h20/pNsryaDQ+wuIlq8jfqC5gGf1nbzTjMFK+4TVeXzWWV7Zr3f1pL
kN2FAOAQupfr6d+j488Mb3Rglc92wnJ0IFI6D/w4sSTMD6hl+VvwpncN4faYL244pPxnWDfeeFM/
mffkt4v3FZ7ypW1Cd/f4ARTCFDttCKB6dsVzraIOXapYRhAmR8N9XgkRo7O10rtt5AaKU5oHpi5N
wZNDmNuSERs14JASMUG0MJ7MDiS37sS8th2BUE6luhtwjhCfekxOCG6pZ1q+QdoPQlRKyx6Zv7LB
2jpovCxn5AOz2mkTL1lpU7L3vEg90edj8q6oWskIhxaxFBeG9+TPYrdbme649dfS8ABJax2uAZAW
DGuOfPx1vYSoYHiGuel0pL2wjrzYO3tV8tBvM6/elmRRGQ/xzeVO3xnXCT/7cEkYmx06qU3avWPO
klWbH8R74Vje5tfFTnhrDjnhEjMrmp7R8ioRGYIyV6WLJBIELdB6hJoNR0Rk2r82cXe6VvEzOTtj
MPdr1xBXXbtUkhUGdMReBiYlvD2YREzZib7KOY2Yyyb3PmIb/7qBSlxsoJBizMMn4nTR/Sd5OCUD
J9RNr6+58/N0MRHv4KyLxLjMi/BIiHBAfs51WqwMYQplkwA0wmMXOUp5GABsG+Li2dkkKwbLijKC
br1ecKEz5R971wpI83QafZleXIugmcjmTjxbDjkKXXzl669p5KjjC410+YI9DwcXVpxECVVk7BaG
PQKy+QwMdfU1qbaqsUfAW9bfw24f9YtYO1bchqJELDLY342C54lxdb7AtsYb6KgVu3NZrOHYwRPE
jKMlEF0Lt2NwnwpQdScXPoJSpb0vXLfx1mdmHF1Inw4vszG49oX5WXJLeWUqz123w9ggr1eFCDvj
wTJtWSMWfTGtabHqpWZWUbyk8Km5qTLtmhiy/LwvTMi2UE83zOi/QMv/e5vxl8rC31SNwWs+/e47
afIaDs8nbeK/9Yc+Chh/fqHfS/x/KVWURdU0KMgtokV/ah3eX/ZdM/lPX+78xHtvXtBDKso3y5JM
PEQU2hBVZnr3X+c8C37/bcEwvqE0pGUXNcAF7R1XgLz2YbF+/hRXP0k1/2d/5p++/Y+NkEk9/05z
w+rLwgiF9/8Due7vrYb2jZeTdFNFg4W1ytR1fVwNU/omIsICYlGZklrvDdSXWg2Lxo+kJ3QNGiNU
Y+L1/tJqkB4mKqwFAlXsX2lhPq6GYX6bRKuyTIijzH9M3cGXWg2gLp4Inm3eGg/45Gf9S6vB0yXS
CrML3mfgP66GKX/T4Xfq4tRhotz9bem/1EZB2syAno3C+zd+daNABwA2BFeEP4rJ3qfFEL+BNwIp
YrH625/4co8G0AucWZkHg0WRYGf/0qOhaCIMCD7rpCedYNSPG8UUv0mWhYXy72csrNovtlE0VgCb
A7TmHGt8jF9cDRkMmvtCQvPO631eDQ7RKelhehh/169/tdWAHA1FhjONe0/8iXzz964U/ZssA+9w
FnNV/bwaHKJcsBYnh2pODO4JrvtShyjOBvxFmaFr05TA+LWdgq3Bexa6hCGKOd0eP+4UQ/+GxFmy
8DxQeX6MidD+pVaDK8VUmOGQSoKvC54Pv7hTDD4n1qw44E6kqs/lhvyN78FvUKGpU8YWQ53/ldV4
ekmRZEdVXUbf649AtKzok+/Nv3N0fnqNDyUokyZGYgaQ7D9KzI+np2F9mzRI76i0/hXvVfD0aYrG
oSZZPyP5f++00L5RwXFOaO/DgZ/PTuUbBZ7Oor8/Ll+wxuBZNii6aBlUefKL+3cejY+mLD88F3gF
G2yyf1JhsDMk9sZvTgr/K/vi4xv/sSlRcXQnbXM6yOgmfu2UgHtJAS5Tif9BsPyxupCotXgCZc4m
eVLz/G+dEv90NTQKC7oE3hwFAc3CLz4VVJv/OCo+F54cFtxRhFkiYmITca3+Lx2Z/3wxKIumGEcD
8i1twq9dpxwXHAQKLbCMUdB7QsfHo5PCk2xG2lWT0Rdb8ssVF1xrLMZUWqCOYyr5axuF1UA8h40K
pewEVXy+TpVvxCBLfBuDkow55lc7PikEOT55X7QS0wPy2/v7zW7rH8jTv43scGwAEHH+cG5wKE8B
jB+fDQrPSZOo0Qa9J558uWcDLMPEQef9IOURF391NWQ6X14TFsrvyM0Pq6F/s0wF3aPxJVv3KfaV
psowDPrVX3wuKLdMkS6PuGf1vez88bmYcAwyGWTwL07SSbL65U7QCVbADokGAk7T7830/3SXaN8M
WlHqT8WAhgE568fVYJeYxsSDgrM1XSdfD+MC1KGB4OCQLX6g4q9drpwZAFwS1BCeNXKQPqPB77fr
RDAj93eii33BZ4MaSSdLmm1CwfSrtyuIN5gN+4R+FZ7OT88GdS5nLMcoIWLvrl1frAylOKa9pKWe
UPJfXg2N6o09B2XpXR7042qAjUtYIKrUGYBdXxDIeG/dp9qQS0VSNOVXmxPqDIt7msWYFPafng1O
UX6VhpAKbyq8vhwcTK2BdQAQKAUYeIb0y6vBR6SyVdkP7xqwz7UGmDlmAyzEl4SDqQtkMDh+Vtx4
HKS/fG5QxVFjUk5M0XlAej/UGgYgF+DWdHnh5/flylBEgJPVIHcsfRRN7K8VXlywzNK4VRiavSsa
Py0GQyS6w+n6EjGB+JLlBm+OiSDguAQs82sXrPZt+phcKFTef7VRrG9gPxP8AyHwd7T4a10pPBtT
iTwNkJgN/o41/M+LL02kFJW095/8+zj1h40C8jcVvKBrrPvXRIMt9gl4NRWTqP8yGgxqRLf+RzXx
uX3lSmE/0sG+03q/3I0yTeLZ5mB/psjT+8sjNYAiVnbCjH7v1T8+GlQbE/gnA7hShr4/OV9qn3Cz
ThyN/8/c3e3KjiTXAX4VQw9wsM/Z/4CkG8GAfWPAhl9AsBrWAGNL0Iwu5u39rWSRrGKyIamCgKOP
1NOjalUWk5nxs2LFitfc4k9qOzWrQbBHJCFRh26cJSkJ239+4C2sgGizlI179eN/MWzRFKvioRLY
lw+UlCGUOwGAXz9eFU0gpm3R0IFNqj2zbAG/imgoLIu6lBm9a9B9f03AoQSgtOfb9V9sdsN6msvx
/WobpGymNFTDUFDnT1Y08AYreUhfvwCAL9ZQgUTVaJmw+VWJNtyVIIDVMDSlSlEo0xGRMODq/dmQ
oqjBhyS0bFZDVsKLbAHyp4vlA1BZBYeJ7HvtH2+xDwMKv9+NAfQIbdAWBvOr3U3hUB1baRsEkw5H
0W5kvIBb53RgJizJ+sNuoP19SocW2KNjhpJ8ITS9T21LZdLfB5l2dkiirlJyJP3Fhjo2PPltfoO4
rFWsEWBDHmmsKQcrZaveE9/i22Iwpog8sAbAgNGAu3YEecRd76ZsfEamxtSWsgVlKOyEbjr/kIj7
4ZJ8/EhAFt6XgBfTbXHlnSh/YRLwc+n8hb9UnauyK/rr28sXM5RBBA+7kaMh5vXh6zbMpNk1ya/m
6xSPEzxWrwnfirOSu3dWRfnpooCUIBpbLbLXbvByORJv6N8KG+WaEuw3MM/vVF5fuBs6VoAD/7mc
nV67kdfoniyFdPyVYlCO0CW4V3PH+hy0rXu74aa4l4yTYCNASrtQQ1VeYIC+C+ARApRhDRXoWGS1
/pGtT3aD6bRXAJRhZrsRIJOxagXwN/f9ex4N9R8meNFY+0ScW6CN2YrChkGl4NLVyva6KUo/KbG9
KKG8AL/KKUp4OqJ7QUzk7h7PhtALFffTB+oKmlM6pih+lRRFMBQMs+phtd8zy5/w8OE15t1gPcmG
EATsaUVdElGyDgg6IyoqRSuKTonswBYl+k7l/WBFPw1WAxHeSmzd7IZoQzqh10JM9IVdULspEjZc
nnArg5jPbJ7EonIhePqvph72W5TxFccCjajTZAEkTMIWXx3Ohlq0M6hyEJJ2w+rrKLEhADq+FOEv
AAG50A9YySDdpihzf1NAG44NsmwA9cEbbpbAStqc2QAcwKgMnCjaDRgP/gfc/TW9ODgqD7vx+YOD
DVeyY9WAS1V9DgQl+pr0of6joQb4TIiJETz8xXwsGBLNgsqaCyGy2bEYYrToTa96qkLZKzvXuFb7
4Z7kXByOhVAjPB9g6JC7SnrbK/AShyspgeUUAAl51ZzrR3qw8vaXkHxyri8/BGOv32P2bEeknMnw
nuSvCaRlbbX6mrZfZ0Jl9XewYV1J6nlLetKu7mpwJKpe2Hr+KaWPovUM40Pex12fXZPIwoVXzNs0
bVdLiRyRV/Opm14EABVenQrEJgBryKGzCc1AF91xUrqboFYro6HwCmlQfGU4Up6vnQ27AdDQBJ1+
lLnbQPMeBEhHDqez4h6tdmNEXZh/7B65QzlF8aYQUpfJQ3pgJIMZ/BBnYA6H2yK6s2P/H5v3fq8T
RbzFryp7DDk0hO/Sbrz9YIkBxP7wGpoXDu716wdNeWSOd0a2I2EDKQEbT84Q4bzMPyrtxvuPtII7
ZOmSn3cj7BUaexL9tj4lv53d4AK4/6LdeBNsIFJry/mS/E1cWRojwhpn4640281ufLxKuZVL08FW
xkNV1jQvqNelWylW6MFufCNM4pOj5a4juLoFosG7EJKUCRGOymH5m83Q3QK9MECCzOzDbqBsuEla
dlSieyKAJD8Sb0DudIno0i7ZDUSuV14FTHLr8T3sxk89W+9YDCoUEuWGBcd0oAi8ZNfoRkWOAuUE
vgJFZdU0njcDnyPT6oascb/WnPRJYOQpfyS1LOcogyUtwDqFNVyUWGpAD6PdstVTuUA4jr7I0CMP
1+BQGRtg4FWLxaAhTKX5FA6UX8Uig0bd7myICxm8VJbE5mXORm6KP/dw54NL+aS64R69OyCD7rME
vo2ICkIkHBx/k198yGRLRhTHPiWDcKl9488TPk9UsraL1O5sSFMcD5E53SoMg48qtoE3prjKiqZ/
K8Xmh7OhpQ+NX7xxU65qdzZQQ5PMw7Zxn+sc+4DNEQggkuY6HAqOSvMJN8xoVby5JXW9QlHRklhD
Vgn5olBXOxvshkYfEtQfqgcJKKazgbtu/xVsWkYbmsPlreT/BBx1Qg+P8ul+UNwZYjuPe8G/Oi6k
SEK9HGyvYaP62FAmw5FV4hGA4Q8UgS82VLMJhEBlxiYfw3IlJUYF3LhWX9tZDZEXYANOCbjVqlwN
y19Uk9AUpGTqVMdmz4iOpMrLjm5EwVZWA9RDCQLsAu13gIspm0jTc96q8lPk9QUgJpOIv8DrBP1q
dk+MMIht1waQekq9xhY84wMndmmwOFjQCLAE/+PHbzJG3XYD8Q1SZXi4co9EpRqVe+f0QtOqFBbC
MZknLRFpEzH7goi2Y1JHmw5SlfcZhnPNagABhZ8UR6LSq55rbw+RV5o9OPSWDeIK5xpU8TVFBwKm
MrUp8IgEhP5T2p7nk4FjD/Xo2unJ4mmTT1+RtC3yF8UMhTgA0vgtJI/0zsPJiDQP44StcQN6mlkN
LlC89Sb/RtrDCK9FoaE26ckK6RGEMZMAP2ni2YioQg46T7dYg3dlP4loI0ay80UIMCJWQjhR6Jce
QZDzdDbUXg3j7dubE/OZBkydNOXI6y0lxygi/vx23M4kqEcNiwltKjqy0Oy9SvXhpG5Fu/ET/ziW
efOf93ZDtJFmY0s5Qba/H7FcruaC61cVdpAJqUYb7NAQ6l3GUinZ3e+GHEVrAyAldMmGam8qjpmb
pCtRfCB8rBlRwQawK/u6FJUO9KahBMhubNL13diyYzeGOo/oXIdjeTcArMIvRV2bfExfsxsq9yQC
X9molrX5kEIHK54bgEoUzQbP5NZp9BlxqG87XBTi38Suw6ceYqvNwg1nQ1Tg8MouUKDLZoPv9JVE
uZF39BU/7sZI2ZBDxastOaLjooSARZ7Pc5RJLKhB+Cu6LwKJH1mR46LI9LGbRuW+HSsyaG4UG/Fl
M4Oi7F/HiMAotIr2YeKPRyPq5EI9OyVX7ikUCWyI2BvLUS9GvyO/6TSHNDMfc/7qbGSO5K6p2dKl
6EmNgyWBUK44Bhvmp9WVVKjCv703otmN6ACChwEgLZv6RNBpEhhQZrVyQNWLUtoXAtxyFQ4ZrN2I
/lljTWohtIxTIQgEyIjW8nnER55TQKuOIrY9WlH4MDEFXcJtaRsiUWjdhaNh2I204N+6TQ4XJUA0
bBgBKhTibun8cLByWJUDtF7GtBh70aRO2yvk60QLcDjYsBTWeKOdEQ1cjmfBv8I26kZU6404QzC3
CDFPRtSFRCTVptG1eKClLxwKMA9jvxQ3npe/y0g1aChA8cRs5GwowuUQ3iqw3eLyAW6gG5FA5RTL
EPHPcOjt6qi8HwtLcbAYpENXbTQmdCss+WmCUWIhUnrKNEU+ddTbU5nRjBRa5FFtY4SiAjNsmah5
N5zLx26ok2vdghXrni9b0egsZ5jGEGPhro8+JYV75KGeBVg+JTms2543to7oeN5uRBbfcRtagIMG
etgN0mcoPQSKR5t4vzKbS27Wj+seuZ7y2fDOHbI0nN/Qi8NuiP19AiiOUHO7FBY1lA+gBKKRCKOi
iHylRwf2Pjppz6YUvvyQ1kqK3lViEVqCfrSiKozo69JYFJVrzcmOhbZ4WC1/JnpC21oynNL+ysTr
gVVQLzOIsW/z6uMu4p4erglRGn2lXHnXSkooJeoeKkGS+bpSZIJ737O++8NuvOA/JS/EVHgfWEq3
a+JIJIM1hmFIclUBYurKoFVI2qqz/HA2hF6sE+lMEnlNAeKLE9jx0mf5u9gL8nJyoV9LzanbsUic
oYZuGBSEp04CVC9IJdqgKhdlIm0EAIwXiZjVGLjUbDdSOKaHgrfhdZa7X0Mrh/yOrskEEnMVJQRl
VC+TaZoCgO7vGGgiWKrjGq+4lTsafqApxLNq0EcO0SsWYKwfyqPJEw6BPiyQJtQ9zu6zEXkEuNGa
HDMskDlbsxtADQHGl9ImJlG7lgOFdGkm8BpHSzdbkd6kFxhLAWVfkS3CHYdQQ79nxqaAlFYudTO7
EYqogEstyB+tItVeYGwduHAkCZKeHnPXzJTXb4A02xTlSUlJrTwZLNCuTG+SePAn70l29G7NdiPk
EB/qcmuJawAZYDIZ24tqAaAp2Y1QRL16dVyK34kzpzA0mk2KjsteNGz4ZC+WKqFotK6ooB7gjxh0
9DDOu6FkD0PJeFkVuHYTC4PyMHo6HLVugXpqRaW0OBJGJCJH95tW2Lwb/E2UgHrqKUCEMWu09LvO
ZSmrtx/SDmGcqHY40GNh/vtH6CFdk3hulWof2+/sYkYWLQbDo1gklmA3HLXJYgh1WWoIYNMMBRI3
5IWMrUjho7QbZKw0xGNq3PSIZm9iohfEo20FJeIHEVOlpMCk1RvmbQVCxn4T7tP4CNnL8qOmtiJA
zaA/NtNgXhZNt0y1Jo9HLWkF8Kg+5J4c0jX9fESvkZqift1zgJCzoSc3JMAwfkv3hC+RjBHCDCmS
ANJhM0Tkho1k9BQBxo6DttJ+ISYERQSIquYn7z+E4ihta3HtuBtfWj1FuvoeFxO72KhWrZ5EIh1e
JkNzdD0il5sI7FHazsZfGKgUQa/MGUKlGpXIZmYjg7aEyexGJPyqETninP6edaD6IdLQIE4YL0Lm
ryG/DYpgs93QZGAX3HRMi2rJgH9NzxPy3xhyeqxCwzVYDWgjXllTdR698gKvoTolrag2HAwYfCs0
ztEGYROZywp8dOPyRGGXIJkeNubPKan6FDEt9Bch5nSUJbsB4WFpIdE9VYc1yuNsatEkqe7OVD1s
mp0U624TCx/jcs0oHxRONLGtAw3Han18ityVVjnMVugF2ygTIgm5UCOPllXmM85ZCiTaHK6+NyXy
lritGD1REaj6FLJMMj/+2kyYeaq6swFuVLLhThIAd6vJYza55X5duL4XyPO4JyHR32j0B1wDsynN
6LJEXQchhPWzorpGdG6rQyc6L7PehFYir8zVTeHg4FPYjSChqgf6d24NkM3ijZCM1HjUluQXxd1I
vIG6wk3RQFrYKYcM9m4gROoKzfZCg1WGoojJI0xTxf8EmhgIug1kw0pVjx5FJMrvKv9rVGrKldV4
8QnKRaFQkS4rqn6jwVD640azHYcqinsCjY9Y1gg1up2MDMBlLAzOcYczvqUYa0R0mLugbXc2DpgE
CxLAp0/7VqINK4bN4LB8YA8Ud4NWOQMKNBrtfAcLKkeRvSrPhsHAvnY7GpFE1mWA16woGu9f3Aw3
Lu2z0Z4MzetgNIyl03MsEhkz6xoqiDKc8EkNeLCILzemuBscpzCDt9YIbHLq426kQ1yUB1QaajXD
+bZyKGAvdjPcLBGH11a9KGkC1g9/mxB0OBt2A4M64iwtbwnTz+pH0wvWUC7JI+n4Ax4ezRyHnYg8
N+kKRfmmuneSVkESLjmURwt76Y6k0cCupg1lmEhn7D7kCnUFDqqskB6PluE4ww6HGH7V76zZT/Rp
SICdBf2iZU/i3MJxphP0t5eoW1kMafwvLVa4nGxoOj1LZ0PZQJseviPw92yeOpJXoD8xqEB0GY/R
aje4fV2G1Ghi09JSVtqNtx/uCMbH71SUImO/oT/twgwJGi9irqD0RAfze+1guCaYx0pnvnMILD8a
jc93+hrYkhrlhnpkv56LCL3RUFIgBOVX665vP0wPl75HcXKIgx52I4r+PKtbuWW1ra5JjAaYSwyK
kXWBgFXKDrA/GU+s0TFvxXeDJnkBqSW1uyfEl5VKYS7yJ5hcWVBCFYb407t05/xkRNXYwQAnheLT
sKcxORpumuDgkmmvynQSnVNUGPKH7Saw6RqCxpWEABlZs2qgwbUihHrju+z2IexybFQYqXksRJ7h
ulrVC6KppVIA9sshLrlWFXnYziY0MqWtL4JUOtSbOxGw97Kg5IbT+0sthd+TV5R2Awqa3ET9gUE+
leVOMyyUNJBrQ6vhp0nWVHfk74oGZRxUrGFqlziTMZ1xUBNi8C5V8AgHhOfT7mxEGxi2MyCoxKHF
s5GIKuwEwNmJMPf3j28F11+r3PCyWB+zIQxNZ0Am+hBMUT0pbkbGaDBBynSBSQ55vDA0PB5Saje1
iW7uVbCRFoO0XbIcdeVQbCCG4cNcpiAEx90AkTMZWpOGDklH7I9Ok6KakJyL1XlROhvatVwDD3yL
yQ+4RrA/BgP7flEU6NegJLkiKCX/dtH1FVVLBrAs5gLZIVyYI5FnKNivmiyjYaede02yoBB6gcob
9zpQgVUt4kBOGKiwWkJmt3OuLXcDL8Gvj/qpA1K1oalis8QpDOjUOymsYUryu+EGRmpv3Mo+HoUN
DZcJ9S+C2rhNJavhbIT8p/0L0jMHGzkbhyb6dhfFkJzPVBrRJ8ruNZQm9RNXL33hs0NRpVFv0tPW
tdeAKhEEQnVQp0x5N37KTAED+rQCbBx2A1AOQb+bD9PuoqDJaqJxvqVSLnTNvSobfOl2Bmst0/eO
PFlVV3OW1Kx2qepeN0U6SfBAogXWUJyvReX6+MTkKY8cm13RNIxSzT0aCHrHpjV11pGw2Qj6WmVv
IqyKTJM7l5LAIxTqkpDB81ekPODo/eA/DXxoWF4WULRccUVlcyzUTzAIczrmS8J7Adicm5aSAZE0
C28xU4zpXpR9qwvHl0hQT+fy2S2oWpzuzWZ0izTckjSGiEJlJ9XWtQCAulkMwyR5dzqJDrFO7iq4
WagczXYjZHIqUhJ5XUMIFjW78fYDzyFC7W4LtPwoyi3u0lwce03jHpGjHUU21gJElYK8wLwq/gcO
VcEFhO/NaQdw+J3+jwSlq/if4Dny5LnsmvCKGuWBQ1lPaTCKHxjtmMmDvMDkEYfUFhu8tNlNcTYi
M0IkM800Ve6KwEsfAZ6jojbOw0SENItO6y8b1Za9ktgTm0BMrq+sWJMXeJkrjwizS4k83JRf5O6U
G0dk09FuYCjoCecEwFRaJophKCsaMFTpkts+Iclq89QLhY+bnKhno4EUiqbUF1AXyaaKeYFIAGeb
QML9ycDWUP7nwMi8rEWWZgmKxhk3JT8/1IFquoanYdy0kRGnqbzWcEi5kDxZ0aJu32o3YJPYTAqA
OK2Q/rJkKIFMpofHPpWTEG3IAZSqTUS5tSG02g0eBTApfAyQic9TvSduws8UcbnRpaX1/qaMnC1I
tGQ/H7dryIE96ZtKbx2wFhupuhsvo7Xn5T10mBFNHHYDNMhUQ0wVsjpSNoJfRnktrTLVOQ8oGeFh
pwBxlqWgbOQswtZoFXRs8oxygpNh7D0HW0Y33oFan2m7EOsPuOeAbog2ROTE8jOEpacVNS9NcCB1
C3OglrPZDVBzyMNKl/wKCO3+pvCwYo2xjPYMMU6/6itcJs1J6ujEyF4Auqz8sxKA7yFtKERvAiuH
3UivAZOyjuZrKF5lI9ySNO6mUbVWR7EbqklRchss6qkB+BUlEteQ8VgVArs52IAz2v3TeVHVUZWy
qRiYYAofGDfhcDQSfOEPRSirp65ZmnIwN/wRUNeVQ7EdghhF3WwON5Si1ZpUnKAoYzTfci0bFRyF
0dq1ATQMqMbGWmAugYWDS9ucjjM9RCOzIylxN22910UJtg2UCYuR/P4Nzy/YUIV3A2e+RN8n5CY2
VI23sfyy3fDzjajI3+oCgMl3lKh+Zy4yPg/ZSFnMosndrpYS0Sb+VUguo0RKq8blCq+OWmYsn7WG
614L5iGfU6JdJHhb3RQHQ6AEG46W6gUjPT2k1O+m13UcbCD2UqC2khLtUBVoV4x2UyRs0Rsbkyxr
5VcNGHY2tRI1NsDWWZ+nrG7RgWt4TzLOO5lKuLJ1RFQWnHnpxG1yUY57QXzZHTHcbDUb3dDyQVND
snGN5dfFfj5xaLJ4kkwiF/HosXbAo2TWGKLg7XQ0240Ic7snWvqES454LdggzJ1SI3j4Rm47BKKs
RgR4pQBLK3o3IRquH7ytsJGhWGrSNatBIdL4wWjb6HFcaPQP+evwr/Ty7UhH3lsqjraB6F002Ip0
Hrn826cGsAQUoRXOvA3M0b3ttWP2aq4guEFLhFi6KF8VOo8WBkF3rMMsy43TQ9mYBU2C2HKEpXwz
4wgEHUo9xdoBG5p+LSBJ+CBCsEer8aUvNko1fRmiIaFFvlLiwNGW41AkL+BGatsnViN8L7wnfMOm
OgriCxGXY6slkY8tYl64K/ej6A4n46eOaAXO21yDbjEo35pyxhhER5+oaEFfoyXywT/dZoDMkUYm
6SSpXTpBF0/eCdbwnqQUjq3zW2ewKClx0VgszM9gjd/7VrdENx/9tIUXN1iTzbI1gEYMqHRS7/Z3
7Z5gsMQnQURv2tyP9wS7CcSoYToztRcKabPN0C1Pb5j4ln+oh+RYKzJXnUoimJnAgqQAfdaIIKa5
uZtWu4GyiVDOeKAjZRZFFSgPbJH/GVPlp0ReEPrC5QJSCJ+ppvRTQ5R2RxcaoAsaLgs2KUGkkEsC
/kxXAsiDnyuyEZ9Fb6QdNoybcFPYJaSw0pufh0NFoGiRIrhRRTkGXj9pQ0bV6uZQ2gEbaW90IjBm
PQFXUL0pX+iVaA+qAycUUTQF9wQx116tAGEvu8GNyOH9QrFhgLtS6KWmhAkJHqYiEMthb+8drCoK
vSbUODJ7TQNRFwTDlV/xF6Ho0m5IX0mQZqitZFiT+GE3nA1tQIADxXt70o/CkqoB6+nkSsCpUVdv
ikvyHikaQW0MxOFsfKEBCmlAQRF16udT0hSB86a85sKjq9V2Q/ClrdjOjtLMqNcdbkqg9MaSiOaM
MfOoFgEyq7tBmSk94qIJCEZoG49ng/SdiU3K0Mps6+fdrCgxBV194fXiiFatqFOWPh85e1C+Yyuw
yryTGH34MfminYcF5OZNOtkAc9yCWpoihfXyPfCHqByrbrYbLpLLuSI93WJRABUiDyoFyixhsqIV
ZTe4aZSdGw3BSTvYjXRTQpaw7TvGos4GOicahQNOsagM9ZBRVaFijtcGnIfd+KRhHyr1h3HAN9Wv
bnYjYxuTqUQgsX420lSQ2HwR7prOBoILcKOror+bAqiS0rvuYfXUoq8RiwpDk5qdtLKJReW3ghqH
sWXLp2YlUBThsQsGy9uLpOqxQgP7OnSJ2wviNxIUucoiV9Su4Cin1L8b4cb4vJp/ja6XyJy3Pm87
+AxhVpcG19u1AVZfjrscrcgL5FQjiaWlFk6SHsbj2bAbKIBhKgvdO6IbYChoVOQPRETVYjRxJn5a
kzgFzkEDfbShcjb4mvLBrSuhXdtBxANSNUgOhfhWhIjthmBc00FGwSwlxQf/+kXKSh2r7VxPpUGd
/eYUK4JcoacQ10nkRr5+cjbQm8S9GsVvul4Nz0YqG9yANIU4TZEj+uZpwTwYlkvwdYzLxV6u404T
bUe01yJCHRF8l45x2H4R69EpKRtmOqJyNunLRodFQwKnPj5uiJiro2dkDkxXLHDLKZ/FiLV8AtK0
dGDGnnHLP36woT5QjBOwriexU9lRU3d6UfEsUG2KN0W8wRBHImDRCTjclCHsj9pkhtXWltAtSxkS
AnIUtN76vEKCtUiPqOXL8KjJwzoZCcpJ7qVJtp/dcLADN1BRwbYoohvvoiv5vByF45hJoilJi8l3
rn03dIN2ioK6vykijEFCRSsq5n6zHdF8o096RDfcJIAp2QIzMm7VllY3hQmNP8RVSMNAVb8Jgdg3
wXGwWdL7dMQB0+YoSEWZ7Vk/UAHU85k2PAgxzL9GE81NAZgLRkGtXNRhN0JxcmQkA9h2Ycd1sxuh
qWU34KJ8QX0Grn4UJTbh3FJofbSiQ7U8RoqBWuauN8vo86ISfYEdxF910mzGM+XipWnpTAUv8Lz6
wtJL3i4yd4+RRM3afANnpspRtKIYoMnakvg4anM1hUnZpqO0Kx+kcz4sLb3bCJ71cIOT1sOA46YN
5+BQpPOR70mr262W0u6aRKMvw33sSvSYqwcjlcsMxBy8HgDrfTovEGViBWYbO7Ldbij0jDZ2fGoU
gppDUUoBesEFcAuZyemaoG5kq2S3G/jRKthgQofYpTDJ8ahqsUSZGldq6X4d1MeHo2EzcLb1Hahu
pjm6Wxy6boYhWUBM0VLxotDYoCMg5sLMno4GvFwE4q74qKUMXuJCrTmDsZY8qrYbqgciFh06oWYb
n3SMvDC+0qBh5289n+3MRsRxFUXDMVBkqyI9eCAJyveb8HBTXn/oIGSw8QDY7IGntzIbOc4uMFYS
DlaAidJNedNYgLMhvE93n1vz6FIitxH5G5EegKNjnS1deNqAVQi15AnRS7shP0WNJMNiWD0jNPHf
MuxAJRohcGiNBiVsdTbSyhZkblAWEnCUdkP+iqggjmNI09NwsBuRLde+40IGCxzJfqvNiHH/wn9j
P8GY9HCLm+F2qB+QudMFNc86+GQ2cO1V2roWpJUMZFgOtjy2Ot8T4QupR+GIMGnKjjMkypW0drAy
CsMLlXpgmdWxWynPh4Qrigu98GQ3+C9czJUb2c5sQETNJmDXgDNfwsPSTcl8T2Gc/VhmAs/pq6Ke
mP3uJrWyG0JRDHnIHTnUFMiqLgVypkVHNVdtd9IgTkGaKw9tWcixqHn32g3ajcIDdaAxDb2cs4m7
xHLui3hOQHEIN8j0AKNvQ4E7TgVR+uAE/OXClFVmo0UgkHBdXmI8pr2IwK9QA8NcItOxLcXR9st0
b/mBxSQlSmfu2ofawcJhetyNID0CVPrPXbvZYPyoTVLsdAQUN+Nt8DZkPUs38BR5ff6QxANfm84S
UlSKYk4GTaZRoKgvkaIRGVlAePI//LHHk2EemwKK8psUN/LEN9phn2J04lAWD5orR5Fc1NJXR+PT
RtyXSe7T15BYeHD/ztARHUBQK3/CCUqhcFgigyCIrEXlUC/+hB291dAOzWxD4Z/3UlgaTMCOtI0I
v0pUMg7Xey1FXs4G1IgKMQ3/tB6cUAGJvoU/5Jr0S9iCASJFKigJHjOhrrQZ4OH0OJozFebbeNqH
iwIDzCgEPJFFm2QJ8zqZjdCQZOBQbilWkVseSXvDyc8b55lQ1St0nxubp19JKSPpvtXRzY2J9lvV
aEjTyBhjUy/jwh8dijJKBNx3nYF+WLl2mbSy8/+aqopDHA3Icd9w7JnJDMk+pmsSFOLtuD4K3y37
+vDy+FUMC1WgdH2WrIZgQpCB93YuuCEMTQv5xrVeALZORkOnKlwmkZI+2HKsoceHQrvc5LSMgj6c
kgFsTcfKQppsFWtwKG/k/YegZVLvmkPJ0QCFu3awxFliIhlKipvUPX61LBzEvY5uFF5vDIAtXZS0
53Ape0/nwYgqOKLmitslzD3pPECZYHX6eD1FEeWhVoVoz02jWObtH3ENGnjiXtT+RUW0nYPNCDXJ
pL8AEsD8WuEgzdGb0ZhZGwk3MsBpUbvvl6K4KDwdsCEaJIapVQHAwBpaRxXez4YXIm1oBDIJQ/8x
L5Yhyt2MqHRCV/dQb6zyZUUbKnYoGW/KEAs7+BiVZ3o2C0XHnb3qxgIUeeGhLWMfRE0ftYuCE6ky
kAHDLp6a8zFh+yaCl+B/6Unol7E5DfppxI9SLHIh5bg8zS3qzLDVROaHSDS16IzkSt9cUw133TmS
19FpRSK5fDZcOQVYCMeYhHFwsD9VX9f2jIY21EyTBNFwQJOBPUQp2CCqyhzbWpz9VJvne2JcJNE9
5zHTc9qxm9LVx/6rOao4aruqngxauxAjedlqIx9sKOG3TEP1Rz4k/O2HbER+hXC5W+6aF3dDL5K5
MxknjmsansLjPRFsGOQIls9srhuFtJV/dWbDEFUNNXI+I+pKN0VXn65R9TXR6NlYS1pnEiEu51Y8
aOdfaaYggYc3zHQYEFLajQyasrkIGzdtt8ezkc4t9SuncTWy3WIvVhTvRrunjD5aiaXdAA+Lu3jq
W6A5W9EMIQGXAh3D6GmIe0VmwxXnWcRE1bhceZU70UW61Eqms5FZbHzNTW502fs+UI8sBRyatmhE
aq6l6lO+ICVAI8X3Ew8L3BDghSa41Nj6nQ1oruT7A/pFIlE2VbopoB7uBIYW8vBJAosHiOaV0n3y
5n4cUS1FjgWLYXoOC1jucQyQ9pLR0BFiOZI2dG5R6yT6IsjhzQdPsJmHpcOSimk0Db2v2tkAbojl
MhfE7i7j+A7RF6GTbexlx8g8zHgF0aE+Um3C0CmurUBEYXDCUOR+tKLhiOJaKzyxUfG13WJR/SjI
TVFd0htRrh5kVDLwQr6mt3ih7DycDfQmCM+dVWl1T9xyL1F4oGyKsFDM5j9+wDqlKJmhE5N8Qm+S
Hape3ab5dYtE5Wxe4y9PQLIQIlq2GpEyyZdGLSwo38PJkLMpz4ptFGJjRLvtRioHrD+SDTKaCki1
yiYLIUhEJWAtHN3vxtdryGCRLVKkHdy3ZnF5pBFZPVwkISRkt3Y2UlhSaFOJEE7M3a9wL+kQa7L0
RffzKIoHeIqmymX6YploL18HeiK+gXwyZclJuz8bKR4ozg9C5BLydgrJrw27xLEMp76+jzB2HLL7
jUjYJfokSbPO6mt2SRixjNWD5SNUo6/WklcdB6ampgNjDGM7CUKZCirpS/2tYUgeiyd91TafklJ5
N9IunwHaqKaS9UMqL12L9US/HBWnMUW5V6jB7n/rlxcrGZ8jzS6ma9H640Dh5IoHk7TES2TOeC/5
4cCH2zlXr5BBC6VnjNGppvJCCGjz2hVvbx/sRiTwDGMLU1Bo0zDU0HFAYFaTFecqfKyFGtI1CLNU
fjQKCsofd0MrsHQt9Bbtr7eOhF43xRtCKkhtI6e7OO5gkL3wh+HN4g2lx8fdGIBolKkzRDMk0X6g
FyRi4JPJOIWPRbtBoSLOFVBy0oER8SaIQW4TW7o0QLY6G2FtwGvNtQbMXTALd5BNHQp3LzNyHs9G
Ai9zEIbwRL9KtNzVX+Qi1dLJjhXzk9SUGANmCE9l4WTcm9AYDYxccRldygw76HdNYMOgbQwLtS/U
3uI1UW5cZ+O4cfdbEUKkEU56hMWpUS1oVzRIP3emceKIolkUUzUt0eIWdw6+E/TvaD/thpIrMYUx
xa9fquaapJKULvEI05RLKMLLzEAZok2jYHQ4G+qZkNIvDj2qI+3irigBciLq8mnsLrJlUexBAqKu
9a4cbsqglWec9K0qL2Zv5U0C8o/isBMMKy/2ohieg7kEANwn3R7OBirPTZG6Wx7PbhqmxA8SDiKZ
/flSMp/pyuGRMjR1dCEdcjVSb5TbCbOsddd+ziTNOJHEiJwXAb/SbpCkFknJPdJwnnx4uiUaKMOI
21tVet2StF7wKCGbpDBfda2Rjgt2tjDaDt5V+YTgMMB15Y62K5+QNnN0OX9vNBptpbOBrqH2oJdA
j89ZPI5hz5HsbI5+u6EoOORNbYkUqnpTlAO8fXnfmFrIez5Y0J9Y1tpitV8vbV397AZ6WnBhrPLw
fasgObSCTQCenYXk4lCAAcEGXmWlS7ayG3IT4u1qpfwhlLx4NnJT4J0p4t5Ume6PBpfChgprdKu0
ZMpysORQlOTlDKlt1I7GG40q0LDvu8GdjxdF/SSBiEi06RQhuyE88LoC8os4arsRIQXOU2+1mbqh
0E+7AefSMA89cTeHA251UQB1TGhYjMhoIoWaEQV4hVcPdA9h9qzu+m1cSOtpp0AIvxFjI+1DVTA0
ClDMMrYD2H1i2GvocyDCl0Vkb8jWyE2JylZmkGowKvIhscrDCdpiq2Ngbmb0vQJzw6YtTtVeuMi4
aHW1N55a/UFFaQU7Dz5FMqf+tpah2wE9ucf+l3x4RPyKSoA8KDAr7XA/RxH6WETJlGT+1R8j3Zc0
ppUVdVMcDAU2rlHjQdFumOHo+yLqn+5AMN/Bp3zpU4q9lsY6hh3LBiwnWRQqLEqAYo5immKAAUlq
APDQPj8wFBRRom6ieWdw2FvCXgJHOtEqplFxX9KoZ2fFuClKRcAz8fdoNzmcDTobFsGSWVp32mlm
ojVFHlIEpnIgXK552NyUDLoNXX+MMTjsRnhee9m+H8fePcc/C7ZhqBwOQe1s8LCaxNfq2qAhPPgU
XB9VFqsJVwM9doNEvcvAl+hNKZcjfRXtBpEEHUp3xYGH3fhKgQ3WNkpYDlA3D2s3WL1o6mSs0hWs
8ihc809n09VBX1qYHqWdmnnYcApE5Tibgshy1pYsRJ1KPnwiIRohKxW4zASULfeUiWQ9NUtg8yZ3
qN0UIHHifNX5UyBQ/TXkQJLUpu+Opr5xL/sQAYE9CBtq81glisRFu4H6BufRmwODV+efxCUUEKIs
G5790uPYbDdi2uml4DCmma2qWA7fwL1VUrmNHzvEoulUktV9pVuO5+lnReG1ZAMU5mGV4dnU8A0F
aVG3wCsuSg4osn3wKW6K1UTl8IOBizY7G3yK44GMFGoe8l4V+9Io6Ut2fvDDZmh+jbox1zVEWsIh
7eZSGI0wn0PQw+kZv+/ZwBxfJ3WDzP0IU2oaDMylxIZarKEWYCIvaUVkEdPnWJQdFmeqJ6FKw49c
hiA5h4MhPdna2zoCPUxahCUYPZhULX19I/gGGyAehz2WqPuwGZ+GievKILjac6ZSTAacXP4qGOJj
awZUqJFIQ67GheJyMUDHo0GAOaHZ7Rr1sxkIopJr4WMSrarNSC6sAo/+wXaEsTPtBhxaFKIpKjep
4W4IylXoRV3w7WoYqsqvwooBcsYrT1COayjBDRzdj+w1Lkp6tqj0KSCU3UluiATQNRks+uloCMhU
57tOilkijXR6ahOhulQ3G5kuxllDStQW590IPeQWsfdDNpbUFTUyXTWKPuW4K9wgJD+VqhPh4e8f
pqria5sWGfS4I7KRKUcYTtF8ECEWAy+WJ/xgJkjekyrVwYjmEOp+2VuZWoWhzgbMK8rJ6UXVkljd
DdmYb/yd2sF3HLAEQCFl7YxtthugPzVR70tJqGpF334AjIRe8SrxGrODNeT05m1GnNprLyipo2wQ
e/DbvbDaydAhHmEb6gGh2E9B+XfyE5uRwTTJ5G1Vq83gUNh1tUY9mhH3qkVeGD2Z6UBsRg/D0nnz
YDQ+7QapGiXOQbPvNxsFdU86QWJD2iCtrB0N7OGEVnIdYS3JjoN7VWILpUfuolX4JsLR7WxowDPt
wasUGJZzFKUpVbR01J5l8jK2VxAhLSCwl2x5CW06waHhPrvsgLtUTquhlx4Gx4zFGA17M23DOml/
WRXf2tmN1JS8SSG5XKoYbHAoiDz4Xrf2xeNufP0wOgDskR79jlB56F6kiiSuKvTKG7WzwaWoKMnl
bYmq8yQGGDkaVBk7tjicVkYjWxHNO7wCo9WFoaW4a1BEvXpQzhvgaEKGbYVxRaaBLJ+2i8m9Q9G4
FApGTs+wTC1Xd/V9IQmF9ni4JqkaUPWNR/lkShsO2xrNv6JGJcBIndXOBt1hzgKZCxXm5Jpwr1lo
xf+6uZM0KgUiR+hUUK/O2gKTC8eVEg3jPonIQyyPaxX9L/or3cJQu+Eiv0YrZEDcVQMKPVM6+8Qq
PAm8VF4FGEikuLkdI43AGua9BvFyRupDcyC/GTyNMjvUyg+JvNQV+LdNGW8n3Q6F8Pu51gj3eWFV
NDStrYQZIjhyMlDp60ekMmEozOgAh/vFXRoETKNIu12ad0vuFdErwmYO3FJfO2Qooa8M+roQT7Wa
9Wi2G8xGhOiU5UEvHqMKeSGMaeRAAiXrPOtKvCABUo5EXdlo+N1CLxYP7sKwiYeKwYaakuqZOGPh
6iS0esjlwaFLWgs/6OZc/e6kJoqh1FdIU1fPheOQ0WLC0ERVnvZhJ6AaelUyUyHK1wpK/W4JdUhE
JIxeoXQ5j8/I7MwVHvMNjiKACTUEvBHTtGUNYXItRdA6dWhkkgTSVX8SRMMNuA1UP4bk9M0EqSkb
RNe3pcgGXQONqmryooMi/peJ6kp1d6OP7y+KiDwMHpoTN6JsP7MBXMDyzunQI1A0G68kqsyXV5eK
ArdaycFsRMU+jRdYQ4Hm23HK3V3VcyxZeYoCbNm5DsVeOPNSeD3UDKhlqt/dirItwT+Zt4uC+Yei
VlSVHUye93zTohBwMBqZEaMAbRIw+O8GlXYLNBwITd3QPzJbZROqkJ2avFaT4WAP90TvRfjJ6D5t
3asJ6DSo/YXYVK5CM5G2gVTq2fhb7hWowV7ceqK7mdB413Tk6CkiFlKdBUyNRrmSWNoq3fR4NGib
6UUPdX3owA155mYXxU4IAKIRjWxUVHpDk0WEZBC+dYqfOJRvYtUCVS3YuoWX3LbVbqitKYYJCukp
5J9qtca03ejUSyvHqcQu97pJabYsQmMMUIYO0KAAWMvjVQyiyRRO+ZiVdHAojIZ8CCvX3JSWwPAQ
X06jDKaa7LXYvpYolNgPoFxv47n4MlgDfYroSEdFL4mmdrL0+zOi5bZXeTy6A91YHjvz4w9nI8Lc
OgbVrCLr0fCihCwgLsROiApgsbTGhKZgoKAdhYDRufiQoRDZhQ1ChZvOYAs0jOsW3kom9JUrKN66
uUHoH+ZVev2P7jU4udnyglAp0ahStwM2cPHSRYM3LIMtuldGFLxMceamvXOAeULXiLFWo1bUa1hd
S78WFSVBaIZ2IECXoGFGVEeLURqo1Cr9R4kzZsOxwSwW3oBf+wEbeoDxK5C/ldZwm4u5vHaDzMUW
4/PW4XkdbgryiryW4gvFmvSiLO68E3nFxJY0RLso9ekGdgPtA8a3NinNu4EPQWW3Lc7Dz0XvLXNa
SZZXIcC46oxbJmHikAhr731KHKwIb4lE+vnXWA0yDzbB6KsyVE6oPDBiGiRp6jGSh7344H9Z0X0/
mnkUJ4JDVHRNJ4p3WrOhGajuVIR+PAasHTyK8po0SMB7G3PZrvTK3em7hEG57jLLokeJiD2cHNq5
jN9jI+/viSRF8aozN9TBgFQJyJlStbGSeyU4AtRwQ24aoSebISYXpFKX61k3YD1HLRRy58pUd0Nn
o3cfMhcFlpOaEuZlUgCsstvwvn8vsvHv8MF/+tu/XtpT/+4f//DHf/jP//fPf/jzH37703//19/+
5S//47c//esf//xv/gu//wX/6bd83V/+6z/8zV/BqX7+/KuHf/V//uWff1u+fPnX8t//9p//6U9/
/vs//t0//cNvf50ff/fJ+O//+7d/Gr/z9v97e775pz8stD7U+n/8L3/47V/+/l/+1z/+ZXzwl9uv
/G9//39+8zv5Ah5xWTc/PBYbeK/+jxfBg41EYf9Zf/NX+y++uxP/xhKfXMNhCfS+hN6xEoP0Ul3i
RZR2XGJ04uJC3YTXqksE+p6WkEu/BJ5jOV2L6hIhGh+WwPCTtXGxmYCxfZwD8dy7yO09LuHbJcho
SO7b9vHzSyR/OCzBtFGRUWIaciDrx88v8T6fqOO0t+q7eBEPHJ8i01PT7SId2q/N80/xhYMzLZHC
WJgdOGvbQz6/xOfJuzgU+oobRbXi+BTOEb5IBjJTLoheRHWJn9t3rDYqpYcwsDXBoRLWN8oA7/Vn
3i2BIiS5kfoONm/1KV5OlkjfevSByX7sN/Pp143lMD+FJBYhRCes4HN7Vc8vESby46El5gFwFEBD
6MWQ68dPL6EWun7H/i5gddHn18pFF2T9+PkldlO6L5FIT53TX+r45SVEcut3bEtIDTNtQdMUkGKz
L08/BXLOyRJAMr4ivVkB+aqH9m2yURgwxJopDLyJHXaP9fxTnLwLNTT3IYp0goQLNuplvhdSPsUk
4u3katP8Vd2o/WfurzsRrPDADHLGqr6EkPJ49VTmMxOEUtEipVB8CnpH0xJuXcTkIGwYLvWNEivN
S4AVCae4Mjha9dc91LwONkpqTsfIIoDCgEDVjdrf5/a6BU9q+Sw5QPaSaHD2F5TUJEcwHMSaFASq
T/E+34vjCMzqEl/b+9w2Snd15DogR9KN+lOo8Kw7cbeEN0EQkucbWEbxKYQB8xJy12hxQ4BR7teP
nzaDgvz1O/anQCN41WrGGF4SmYeXtuzE/RJp01VTjrT9+vHTT0FHdP2OfQn8e1D0yCqvuN27c96X
EHsohiCiQiS3fXz+KU4CTlyGjEIA/V8SRwn6po1StdeeITJgQXYr+fxTvM3hQXqkOHC0DKO9LzCD
aXQ+nCjguB4nTA00hCte90nYnG5ZITk8TQ/cdjOf36j3+dAepzYWDQgSzLxR2MJYZPqtkfi3X/D0
U6CEnCyB+6zUH/WDPUB5egl+bV5CsV4Xjam4QK/6U9BQm5cgnSX+sFOAyO0hC0+xWYjNgKSrEIV3
qSFuHuv5JXb/vy4B9Mybxjd4UYe54NCm+PR49bTjegBqrJZSdlk/fv4p5vzCEt6yKE0ydkVMO4SI
pqcQNes0kcNcc6K2U7m/iyijKO5S8yBTV9+o9IEcnwLlRMqd3H4Mwa0akF+TpdXJFY0obo8d2aOH
51/3HhfvGxVNePJqmcBxhTH/mgwIf/TIIa1u1J5Y709xaAKpLvFzMua4Opm7G96n0aLbgXv+XbzP
G5UIRxIzpNuuMINhNhwObZaQ7sn2mNsL7sVuhLZ3ISbHaRWvRQZluzZPbxRO6PwUEkDxVeZWXpFO
apc5WeI7oVqmu4wOgeKJ0kYzL8F63M8wrC4R7cPD60Y6NDk5mX1kWtaPn34XQKH1O7bXnVZ0ULa7
AUfdXtXzS8x4lORFZm/CDjXhwZIrbhR7Nz+FDg6MK211RMPrEYhoZl5C91B4fgh/lwT/M05rl1SY
QTnZriuiwSixHk9UQvMIKtGsuOB1+55pCdJaGQYFLkqn+/rx0yfq5eR2j1GfmOZO7RVIjn729Wdu
90IWKeNWBQc6X5B3q4acLMH86bSS6V2R2ksiTpZgxe8kPopXT4Q8L5GmCqdJbcHbWD9++nUr56zf
sb8L5LVUP2FqV5RIxtC2w70YekaoxiJ/pdb1Fzz9FNSh1+/YngIOnHAWiBA9jPXjwhLbz7xbYhkG
I8O/AvKSc60/c1si8gShSem0vQPdCk+x7cTdEnprMMNJbgwecfHQYuDOTwEyz4AhTKorMBAgwbQE
NqNLL8ShpnyFMY/01OHQyuxZqAgGchx1SwuCn5dQIgasQdWgwRcsESm541NEAlh84JX4n/Xjp0+U
2t36HduJkkwm6s8UhyssrYMzL/Eeb8dZwYn3DOf5p3idfbfONepVWPHQ5ktyvZONUrJUuqdfLsPY
HvL5p0gD5uF1Q8phm1EkzdjI9ePnl/ic70UcnuqkhZaxfVUD8jY9Be4VSg4yKeT/Cq/nJq87sR5a
SziwLK0HuSKFMed4XgJMhBiVEszgB1c3ao6jyDp9WFndDYlprz08/7rnLMm3s1AyvfRA7Lje80vM
AeewHVAcZ1fMWb8Xvur4LjS0y17Aahnwc0Guh1QyLxGeibPkES4hBsz+gu4ZnhqhGjMuuYz1Fzz9
LuRc63es98ISPBG3mrb83RA/v8RsoyzxDcjmkjIHYQtQnl9ixgZTgw67IcM3rgg41TjnjTr0YxVv
t587L0FvlMQhhxSkZf34+Y2asyTdXRkcQgZEPnZBeKBXZv2Z+4nSMERtXpfBwp4ub9R28Lclwi63
Rek+kN+vv+D5jZrjKG5IJ2K0T28DSctPsb3P/SlGgSdykbEk1af41Kmzfse+hE7KOKUcrJ25+PxG
7bn7voTeoF+S++9gRturen6JPYq5WwJiF9IP87Ffm+eXeN2OzN0S8BWzjFJluCDgRNub30VUmcSz
mai1P+TzT/G1bfb+FIqTFEVYQbz27ePnl9hz930J2rwR/jH2aWgqVe/FHOREHjri4TAQ0VT5XrjG
23dsT6GYF31SRzZjdtdXVdio+eopJWGpfVNAjVeqL7Hbuf0pMrgvwggRkLngdc88c9n2yOqjYHBF
Xe/uO/anGAMc5N2qrVe8i/3g70v4+d/uhBatS/zFzGahDiNc1i8E6Lwi7+ZC1yOzPUXas8nP8KqX
JMXoQydLaG2VvCCZcbHrx8/fi5lqwviJOOO3keZ3+/L8Ep8TFGwJdclgXlRVr7C0M2/QlEiw4+Ci
MrSbfXn+KfbN3l+3gFwXjGOL/HPBEp8TBhLxHhWxQPKLUEvNmKN7zO9C3pJ+ZKg2vKh8otjSbSe2
jfLVqNO5e2LbshnMwKX14O9L4GWnq2cAhBc8xYyBaDsPWARI1WS8493PnihPcfK6xWiKxBHTviDv
BsjOebcolPnDdlUQq3u9kKCmdwFO03wcSQip3vaqnt+o3Qhtr1tXEiaZgFpL7/6Qzy+xZ1r7EsrE
maCdWbn1gNPrPnkXIbqmS5vMzCX3Yo5pIc3p3FK555y2X/D8Rs0FUFFahrRI8GVkVxiQmXsA4FQ4
VFA36uiSLpK53m2J9F4IBEVq+2l4dqMoEMwBZwJ/EW1Q80sMyPtszCGPcCKEuAieXfG659tNZjXi
nPCuK9iPKRpNBiT1ixTsOXAY5/rxs+8CD2O2tMd++qpj3ePizYAcp29Ul5iZRQZ8kAPCCcj4rHr9
AsVq2+z9KYDyodKK1vjwC97F9h13S5jxB/ASbd7RbQuv++TqHbQkiu8C6LvuxN1T6FYiE6DD6gqw
CKp8sgRADYDgRF/xus0bm5cQeGjx+AW9u6AixuvNKUyau9OHpuvmkqf4tYUY27vIKBojv2STTFU9
GgTwTxt1lKConSjB5Xwv7BNzTnkugkHbgXv2XnBJc3jgTeMeYGDBUa/Ikk7yCzG5QQlYP2jg9WjQ
U5y8C5VJeBqvsaj0Vd/Fvtn7ieKIgnHq8oB+rafh+Xexh3v7Ehggiaed2KE1WH2KExvFb2vLiLzz
JR09AvB1J/ankKx63VH7wjVZP35+o95PDi0EBENVA9ci81TdqJl7IBTE79J5TSP9is4F+7HuxLpR
3vGj9n31Kfa+gbsltKgovREJu4I+TaVrfgr4Znp+ZcaXoM17+XF/iuhAUoOyX5c0X89hM/BDYqG+
4DmuYNyBlOeN0uOWsr1iN0Wu9eOn74W8d/2OfaMw1O6lwKsnakes75Zgx+9G3lSXmPsvMpZMdhSc
dlG6Ki7hHk8bdRy0Wlzi7shsG4WZkf4zMOQl3GZltfkpQgtWEwM3S8fWj58/USf3YgzvokebgWYX
1PVAT+vP3DcqgWYmNhroXM8vVKVONuqdu9BlCge+omnorl9/fwrCEKoXzOAitV49UTM2OEjTmeZM
TeMKVRMx2fwu1BZEzEJCHKbtVT19osQa8xJes/qCdwH7qocHqhRnS3gMaqnXeD385WkJ36x+ob/E
Qhcg/wqRJ0tkyBquySj3rB8//y5mClbSC5VisQ7lgN3WP7/ESZATtbNIf2cMQR2PSuy67sR29SLN
4l2D5UMyWj9++in0JqzfsS+B/uFyo7zK0y64F7O4E2eRMV++Ha52Afx4AlDEH4W7NF72FcZ8LrpZ
AiSlxQqX5Qqy68uJMXegMjDK7VPHrb9uEgfz64ZwqrqZdPJ+RcDJDs1LKK1qaww1UYywfvz0oQWo
rN+xH9qBNFO5C81ysy/PLzHrHuBm6OUBc4YFUs/1gEUnTyHftkmEsCDa5Y2SBc1LxAgaUvedYnH9
XXiK7VRu74ISmVGXTEvYotvHT7+LIeW8hBj7EhnAYWDiT6/kAgMCcZpOVEzUJ1ICpfErjDk85WSJ
jIPVAarffk9on94ovJuTJcJtSF8B0LxszNW75whEl82nwICyyRW9MCq2J+8im5RAKmNIy8G/C7zd
rf1ERfAg/EqtaDu36dl3YYntZ94tQfAaDMISXnC7MzZ3et1Urj9xUQU7UexbP372KeQX81McJ1wW
g39DR9afuW3UcV53bQnvYvZ6Srjy1USCeDnlexHF//kpzPQYNLKoE2z7+PS70FRzskQmYgK8NMTs
kPrzS+xp0P4uXD0M8JTur2hsVG+ZnwKJjO3IfGGEk/Xj559iLpFIVyWSEVfHb9jhqqeXcHbWn7lv
lACBlU375xXtNuqQJ0sEtIvfvkSYUUZ0tgTCndSDHbwgv/BipyVURpBMQjbBpNj28fl3ceKSLBGK
F+e9TMarGZA09p48BV15CrugO/+xflx4itmYI9JGRo+FvCSdBPauP3M7tO9yTC87C12BgUAKzpYA
AuulG0Tw9ePCRs2WVqk+9CVceYZ4e8inl7irR+0bBVnFrKBzofep7i+w0tad2JdAIUPIIaymMbB+
L4A2J0tkYgh/oQh6waE9qRTr4vFXKJDhem2n4el3AUuZn0IvHS6qg6u8UF8CsjUvISmGsvBHZAfL
74L33L5jf908d3J7zcsXBJwZvj4/hdJMRCi0C14hWCp2nZdIZC7cNM3riquHsz4vkTGWaM1O1RUA
xV0z/f4uMu8zo9QVvOtJsdO5GaG7JYjHSpf1w1+hq3ZHV9mWYGTNJYML8kx1MygRm72eyoX+FeXo
S6r26v9zeBBEUM+hnqErWgI9xXxo0fGZkKjHXtG27ClONirT0FSLr2mEt8RsBqlPZ4ZL5iFc0EWC
XTADd3wdnW6aYWpu9VDNu5hdknRYrkyXBTvqAlRN7DoZEObXqAKVNzzLev0iYrfzEmD/4M0XcTjd
spMlkoK9WMW53ezLs44VNjgf2uOg3FrY7M3OXi96Iwq5oGYwxXYann4KLnraKO1CbkZm6bBS2+V/
egkqCidLOE6SsHTCX2BpwUHzEix5mgFVrC6AH8Ec870Ap6EdqFip9lzwLu5EiTaXJO0Om3ZALftp
ePpd4PXPG0UKRHME13qFOhz1l5N38QrdFIJcU1yg3nTyLmT2kdBGC7hg/oWn2CzE/i4sEb68AuUF
nW6WmA2IcptpJGPA2B1v4PnXfZKxglApDaYVjQnbbubTS/yah7akWTmJZOZsXMGnvRN33N+FpiSv
QwIjWNzcyfNPMbd4sLOYauAoTgMuv16bwhInrztLaCDJaM+d7PL8Eif8KCWYMPp41kvehWlk607s
70ICE+axREbQtn78/FOc1PUiWEQdWiBCe6n+ul2B9WfuTyFahiqk4+aS272z9rYlkiSBWQaT4oKr
x1ZMT4H9bfYdjRwtdTvG+vy72IPWu6fQnmmCMNWzS173SRVmzNVLHzwU8oKrJ+6bN0r/auhwRPSu
aGy86/nbNwr1m3miGIb0ur2qp98FYzc/BW8Lz1YRu0L0TGQ+ez2RDVZiOK+itW0fn34KInPzU8TG
ms+dwXQXbJR20nkJqB0sG8gDmd+i6qef4o57uL9uWRgyOxvoMbaHfHoJQpKHp/CaqfxgmigsXEGH
M2lr+5m3p7AEtoBOmERTFxCP9cJum70vgf+BjBqRnAsKPaqT26nclwi9UuKBBM6or/v49LtQa1m/
Y19CAubMEna6opYUMappCSEUdiXJcdNbLjCDGAzzEpGfCJ/2EoQTzfHkKYwaN4qVEN0ljfB3PeLb
u4AXcklSvYgr1F+3KGPeKM8mVsMtusQl/ZrSyXi7V39k32mw2sKspw/tXCLJEkJzEIgw5AINCkSo
+XXrgrGK/OJFqrTt4/NPMdFEPYV1+VbaUaD5+hLqXtPrxkqEGoj7rwFRgfvzEslfFNOlF8p768dP
bxRjt37Hdi9A8lr2lN1Ennsk9/QSAuN5CRMj8Mi0eTO122l4egm0t3kJrGZNYsDHK9REJXTbz9w3
CgTCQkVU9AqEkxrf/BQGY2m9hk5cwZZ3bI4wi3vBI+lc0FesF22LgZ5+F58TzDKWgHa541hS9epk
IIh5oxgogLP454rBteZXnmyU7lJDgGBFkY9df8HTG6UMsn7H/2PtjnI1yW0rAC8pbk/37ekg8EuQ
BcQ7MJyGM8AgAewx4Ow+36mJpHKx4AASjfE8+Bo/S6JEkYeH5DpRmNmhu3KlGnKsVlHfbs3IGHPJ
Q82LVvJyexWO5ssq0udC1jAjnefNPBAxf2NuFLwOnPaNAwSvnafhQETdKJloDFF0v4x1npf/QERV
t9iCFXfvWoZCuhfzM9dGSU6igMtdtDicUOWibjz2DPDmdfKq52nY3ijB1osIoSoyyweIokEXdqSK
EK9iw+FOd0yVFaq8rCIxGDeRt9bA8srtqqvAa6Bx2ejPHcmFW/nUPFEA87yr2AGgkHmm99W9nNYl
Iu1ASNAlogePeiL/+hSle2yaVyJINbx6OFBFFxjNYbNwCbVWnqra36iShckYMa82LJjv3GEGlRDU
VTDlErmhcHZ0XqpcNUBXijNT5oEVd36i8FbmqZwnKqUwSoa0oYN1ntsoVK6yUckZJs0DmO/wBgGy
VQTsMd4BAISpHX/eP1GFgkUXDmu4ZHCWhjpWYFF9uyFEukMILcCQLbqoV8/szEB2v46eb9ioZSHm
idLIUPozoWRPSv3l0ILKdZ6jbVnQjvqLQpjBa/jMfOBop7R4GeKDE1UPLU2oP0sxjJr+Bl0sC7F0
4dk2/i7J6BYMZFnrmwgwiywJNg0p51ev5C9MCMEFSta+Sd3envGZcxVSkwFp+QeZiTD+vK1u2aLx
G0uEtCSumik9GPnn6r653ktECCAi1hzZBk4O/76uAjbBTvHihEsNG1VqxKibBD+fcQi35g77unjx
zD3a6V4jP+llPdeFZHDdKLX2WqdIiHUUqohY52ZPdcME5e35Ob9VUje/YH+jShpXySFKQFLFCrnw
g8ciD0TUJyk9z8LWTe6tId+tdnF85tooIJEYLNOvWwCKUoZmo0y24ToDQsQZDRtVGjMSwdDiHF8k
rwb0APpUN4quuVGgeR7v+YniWlYRemgAOTmdOJbnIjiuVcTXDM9JNYxIabpZu4c2MGMRoR6aMhhZ
r8U52sxSVJhFOuxqy4Ib3NBaQeKuPkm4GcpY4cHa+TYAFJzkulEy6V+cKI7t7cXa1YU6rXqiMLNF
rQFrxfjzC3ZFpIlrXYUaVm8R9qB4rEPEiy64ggnrNQO8xWm7q1D/UET4XV65UUD+1uDTMkfFmBMR
GjvI/AqXxj7ursLD8LIK4SpqFB+kg4KlEX4VYaAsCa5fGhedq5snM3ZiPEnAOncOIAUHbuDkcPPL
vSBCs890JQvT69jS3o3QWsVn3ChLaCq3ucUoNxEZPSM/Enpigy5q/oLrkestn6Sb1+INbB9aCF1V
t/iIswn7TzPO8edtEQCh8Rtro2ySUysnFlh7/HlbxC0knSIyNE6wKoFh/u/8gn0R1eG8ehX5fCSp
PK7nq3i5F9ohCblRf7B+zvlRQKf5mbeNUtOjVYf+sQ3YoKv3IkKf8a+Bka6yvfONqskFOsYQlbYM
k+ycB5JOOOMz10apeHKqMA9iqcaft0+UeGv8xhSBeeVmmOmWniPzC7ZF6P78IsK1S4vfnoLf2n1a
vvIzAfoJYYA1kMA9/8XJ4QhKVuGxp6tJw6snS1g3ig4gqVcx//rzvi4qBculxp7mbubgLvxiX8SL
AYEdYD9C1BDv1s3cF1HTVXgHrgQ1hNzQsVGlLkkzELnVjI0LSfQcLMIFrSdKXaYk8YfOqy1mkI14
nijUJRvkvUD7b+gfldLeKgIwKLRJV+WG7tP6qxb3QL4wSR6hBSZWRzhZqtSVwcSF8ualRdw55OVq
lbib3fAkpW0K0GvZl+178RLa/5YKUCcEMpKg5xErBLDYKCJiHX/QDEQSdJ6G7VXY83Ki4IWQKBgn
KKThdr+wgiEv5kagJnYVNq7PHA8rEVi2jqx0VQd6cCMvLxEmGaV+8hPf/ByWB/ZOfS4RThL4FPOh
YwKXmvpiBmEGuI8JurEDzvN6hlxXEVrLC1Whaikwn3/ePrS37k1zoxCaUlEgu2C/zv2oF7Y8iFbb
Rzin3GEDWz7xXLl6aFE/QL2SUWrAo4gocTeGidYKUoeut1TP+IJ9XVQnh7PJRgX+EGY0GHNe3/jM
pW58AFA2X1SI0bCKUkWCVoRhkknksrgNNcWOTX2SBGHY37oz4rJ33IsyJdAqmEBigjg31CWl4Lbo
wpQvVlYuSTzZEMLIS1URBMNBxN9o5vML9g9tJVhqhcD9SCFd5mc2nKgaiHFslC4gs/D90cDHIg9W
UQ0I1o/nW2IhSEuDiPUb8+rx01IuhAPeUaiStNHYibsIoZgXL4KmCdvfqBW7LxGZanO1XIVTNJyo
9XIuEeAPxGkG5KMhU5yHoW6UogIV6uxth/Ofd6GKQKaFR1FFxraMPx/oosYX6fsiqZemxw3F19IU
LyKCO3ow5KI7+kfxM8ZODHUzUPGf+II9owQwBKsILHPkR+9e4P/x531dVO7BD3BsHpx2wWnnNW/m
voh1t9ZGCe3xJ/KuilrPV1GmFeim5tCmIYgGdDdqwv4qSt8DIjiDfIRwwTsav3PKxk7MjfIcmbam
2J7GO9yDWobmOVJqcwVjmQ8zvmB/oyoxQMPjlBSkwqODSCa+mAd/bZQMidFVQiUUpvnn7VXwkMdO
3ETAcGQwYkM6dFH6R8nU+3hwFA6nqt9zXSj+K6tAioI9So2GGDwP3MFGFVctc7uxvznP0qyLFXQg
Yu7E1AWX1muE4JBWvsdvtxqx+Ru/ikCf0M4k3WkFky0kcB/797ogwq3L5Cq66HD+feaLCD6aHjOk
dNio+07MjfLL6aAtz9rShF91ct2oDI6QEEuW5NxtxvOeb85chZJo8IR2GjCp80OLzfJ4u+0NOyhb
n2ZbcrnzC3bvRQhEZaOgO3H8va4YyPPaHIh4ODlZhTAP/8DDqu/PVNWBiLkTSxdySLgyiMEdIKpr
PHdiikjTpdSPKPjtYHl5F4ouiJBvYz44VCv82N6oG6n/tgqeblh3LR3yGbuqbuFFCpfhasrRpqr2
V7ESd2sV/HGFy/ILkt7nJ8otq7oIxUsBZcqGVpy2v4ons8i9CK0ZGOWCQHHPV6HPVV0F/0O+SiIX
/WCe6f1VLJBj6cLVU4/7lT3vYMsrqymrALAwj2kwoyy34UQ9QdS8QrIK/JuA8g3JaMb64eREBL4i
ONtetRgQJRB1owDmFyyfAd7n6kYcrCJgCsj4qQpE1R5/3j5Rfmf8xjxRnlPwCnyCpI57sT7zJgIE
YjouRPtmJfdX8QRRqRs+IbTAbeZJdazi2XLkVxHXwBY+Tke6Sja16gL3INGqN6llFcsXW7rwanOn
lTR7LuajuK0L73NdRXp4udpCpFseaFuEXhZVBD8K1TWoeY8BqffiQu2CA/P9G7xBkHVZBUAtLe48
3iKcc0sriVBFcBoErDphKcGYqtrXxTNidS/SM+VbatHcvQ4z+ExXRUQKYXRm0R0an2Uscn8Vz5Q6
EXEE6YPTnh5P5yLWZs+rdxVEJ+/Gt13XZn8Vz24/WYXUTJpkShw2ZGGc+2kh1iqUqatD4055Xs9P
lFLSsdk3EWBHo3H5UR26EA69iACzpFZWeXfDocVZeREBntUA96JhzUVuq9uj8CKCxwlHxQFvoOxK
gjxQtZwomD8kCkgLNOpYxTwyS91EuBv4E0zJXOTBRr3oAsbsNAE5O/J6Nqoac+wuGQxnVri3Iv+D
VUwjdNsobn9sebqGzUXui3gJYSSj4w+KLdLCYRy4bRE3NGitIu4yXSch1vCwqusdn7lE5FILY5L+
7IhYX169JKNxA0J17QjExNdlFX6ax+xKpA1kx72Y13dulKIkHqfnVajXoO6PJ4OCAfHbQj2ZGLLO
kX+RaTUgmXmdSUbh3DVslEen6gLBBLnSzU+LiPHn/Xvx4oFIwnAG3W10/Q70YOHuS92Y0zrQhe3a
gPwLGl8O7RdHSXcFTaQaEj2peB+bvVYhr6eprElAHUQyq3hRd9JhaYKlVV+DqyZZW1dhGqWn29iW
O1K8f6KeVSS5eiGQgXhopCXWq2ARPM21U1bg4nWE9sqfnxuVNAxmQDzaOOjjzwcb9SLCUFx+VOgB
cM5TEfKDxUZBKPAfcaid247KaOZ6fOa4F/StfDz5MM7U+aG1iioiZL4rr5Dofi5yXxcVyUH6kYRO
a2iu88KSDkSUqxfTdHXAhbQ0tEWSripuM9/GTrl3iKItmPl6Oae6Myop+W5ecwNN1MP6om4g6tU3
AHfwvJhOWFosLXq2it/k7QPXTlVtqxuBr9wLHFR5aFaES9uQEcMoeRERZhaaKM5Jg426lbJNdV9E
VyiOXeqwtCgldRVXi8yYQPvUoIsVL65VqOMXLNOGTr5zH/fVXZML6hlBB04TMR2WVjO7ulEuBf8f
bVDJ7Pzz/iqeXLVvacGZNBVMqseAyMzXVeiVjhNnwzKoc/x5fxVPlpdVQLORcWCojuzax30R1flX
NpbiKv9VZNVx9SpYpNTeL3MHUz7ZkLVnKsZmz3sB/PAWCYsFMg2hPc5uFcE9SKIK6NxAduUwzYO/
VpFD6yy5HLdqnH11V6pJqPj5fjyNFrDox+d8vRxaavYsGTOKbz4Xub2KLzWXpFdR6ujISK/RYxFc
tfkbUxeZi0WCWCy3b5yGg1XUQwuG0i1JqqolYjVIb7reaxUp9gVCXoOdG2zUswKUujVl1ypHMClP
cr5RxlTVq5e8ZOpMtVPvKPiVwhv6XBuV4Ci6gKl1WNpnFywb9UWujauGOtjRD8ShqRsV3wMJS1mg
CvIGD6RiIOlmAkRNGw3sxHngtu+Fo1l0kbAeyZJrkDKr8ed9EZ+qugXD4GYNJvGDG4C7m3c/TxQH
KoQZHG1dZs4NCGdj7MQSQQkCyeA5HdlJ1N8XEfgyF87S0bNItFX9KGwAPjl0QsfPhV9sqxtoU1YB
kIcz8zallBo8EFHEiwiRpODCu9qRjP72YqM0M0fzAg+m91LDiXrBo+Kjie0hOUqH5j5u60Ixet0o
AUaSI4nxz2GWjBp8EZH8BQPpcnR45s+yZcZcAwo5w9Rgg0AabNTa7Hm7lYfJKGq0y061rOJFF2Ro
bYI6qKq4wZg/iyOyUUys+xIGRUNXk69g2aLu9L5AAE8b7Q7nH+GtirjybdgTMpQN6tbwr4rQoCcs
TmmejsbvXukigj/On5UBhUN2rOLZvYG6kadFxCokUOYbDi2o47mK5Au9qW6e5qsNCdBbM+Bx9fiB
vM24tGH2zWuzbQa5+XUVRAgmM/6iA1WTvqsikusG43yg5Tf4tDdof20U8BGVDH+Jy3luQL49C7gk
iZV3pF2HOcJ5v8ci93WxPMq1CjGS1lFAFsnDBhEL07qJgAXDm/khLauoXDUDDKRx1V8k292h7pqF
iQjEhnQECZn9XBc11iOC35yBJ2mP1KCLyn5MT4Ww+dLwp+PVk6MYOzHV7eKpcuPPWknHKiodToVs
Hm5F8Jm1MZ+T7XthjE1ZhR+HFIm+lRY0vBdaG1QRHgwd6FxvOM+5Tws4KyJ+8PkeJrlDgfH5RqHd
VxFAEIbQUjoACjjByyq+IIDggghgGgp+JSHre8H4cdLUiCWtfn71jFYoG6U+Ja3Um6ahgWpeRIAn
ZPYUDrnnDat4eZJkDr/ynDV48ibN07B/9dapnAYEjQUCgttgAO+6/Lsi0jqt6kKGlSrgXhR+vFHK
2V50kRYXefh6xjrc0KC1URnhETzYo3H+JIEf671IxO3ZS91vAyHffkwjNFdBRGbCc6R6ULVVyrZE
ZI6pyFuU0cHyuvnFNxGAQUtIWNxhQCqfNk7/NVovxfYdV+/ZJ4fDGVoRaqJTBQuZj+Lu1YPTzt9Y
G2W8jU4gmvVls8bN3BdROZzgXyGxxILT1pDGdS/qoc0gNA0yk6vqSKnrKT52Ym5UCMEZzenx7ij4
9alVRNrscjY9rh6O8edtXYDPxm/MVQgrrrYEyd2vFOy+iJVmWSKg/uGBf6R/w/yCbRHilLoKSLC7
h+TQU+LxdX7mWoUuPEiiX1Oc1BBOmiZUVqEwIphhmGq3R3F3o0Qp1VUTQ6I/+ne6/c9rsy9i/cbc
KCZcQUF66LUAFBy/slEZrxfioOC7oxpXi4Mq4pPyUp2dGMEGIln4Q1VECjxgXl3dfl7CSRHMR6Za
fmPQl63fVreotK4isQu6jD59LU3P3nRh8DUPKiPRGpx/uqivHhZ7BhVrpKH10zF6oDKoGHOIvMdI
nAk1cs/HPu7rojK01acEk+c7w9YaPHMB9vjMcbvTeSnkbDlv6b25j/urWGjQFCEgFoulzkP/l+NX
j7qrLuJJpe4wFPD1BfurqMyizIJMul4RHAvWsVHzVK6NipvGeImMuTpDVfurqAAFnAhQm95IAb7O
RdwKj9YqIDmoalqfpcv1+Srqk+TAIrMEyxEan/tREKF6ojQUuubChJ/dYEAEvmMn5kbp/MKtVW7P
DWlYhUYNVUSseIp9oYPnqBogp7wXbIp+5hhY8JyOiFUn7roKrqy4PgBIg/Pv5ZnWeunCYArGyWBq
IEjDoV0WYorImDXM7WBFDWgzVHx+5hLBMmlDwekUE89FbhsQ3mvRRSZjfUoXOoOAziEvDIMXEXJV
6P5pB9JizJedWxv1YZI6TlwSfA3vhVClbhQtXLycli5YNqreC5MaM6oxD7igb3zBvrpf3IOIgKIK
iFvYjy9FQxlrI2+hf2WPukGAYyemuoFQ4mIhpWqVhof1Nn1iieCXQ6IUsjZMhNcfpeYv8HXlb1Ec
0slmWcltdQMZ60Y5Z2pkeGxs+rQv2yJUohcRGDlp1ccLSdg6/rwvYoVBUxdqeZhzrg4ySIMIpWDj
M5cIgzPzIvEdGpoSCCLmTiwR6doQFKclO6nbVVU3amVq3CKlBfmv/UCCoCqpBHlBD9Yi99VdO2mE
DcDZFIxxDxYJ7EBEwaNkoJH9MWmUBHa4BzcWxlQ3eFZSgUvL41wv1vYqPtfKBZSiRN2oXmZDdniD
ldQHJBJwCy+Eqw0ULIe26iLczXQ9Y0Wc23Ez9zfq5e2WXuUaCCYd2xV+7IuoDAodvHQSCnspJOeG
VTybjUu3pfhMPYzoQvZw2peDVcyodx5akDxsBNaMcL6Ann0Rlbyk3Bc9SgrGNW8JYWrzWPVO2mg4
spC1BmJA+gqOUzk3Kp35ZXk09Oqg/TiX1eFUq8T94J+jJzY4OZ8rW16eWCYJA9K/XY+xyH1116Kh
bJAqU8nDnqGQ0LnxmUsXXqOgUaHkL+9hfxUVlvfzMbWZR9JRninunsHcXAXMPOrQjZPFnX/eX0Wt
jMZw5eXIrzLo/jP28UDEPDK3Vch2X0F38t7nImpeT1tX/od/Ut/dYWkrYYYIVhzJPJVui/2wv1G1
cgHoGdpjeoK44HMf90XUygWh3kXro/SOWntmcB6ZoW4ibBFEXonmzeXdX8XaiZsIhGCWFvW/A0R1
i8epXCLEmAIY7MSO2skfb8TAJYKmM/9OzNpAdiXiZRXhfmsOp29Kx4wek5vrRqVdkdEUJuC12Kjn
EGExnsmfKdBM046GiY2ehPJeEJGfVpqZhM880/uHduGLU91YomKXlKJJFk9V7YuodLgriUsbuLQW
0bCKWiOWJI8cT7oBAoMbRNQsjFSYSW+wYOPaO7Iwt6h36QK4yZPKCPIWtLkmFzgliMEMubvRwG3m
acwHYa4CA0vDEQpvIYHzQOrtTtXC5a9hBzfAjwp3igFhY+k7nRXisI0/b98LU8DHb8yNMvlCSzW2
kNN53rBUG84qAt8naHYqcnXhH1+wv4rqgVCAnmcaGn7OpI3zqycTMj5zbpQZZWBJt85/lq3fX8Vz
SiBjjmancCFV5C2DpV6meABQU4wbtkwPE/XF0rJ9mgXw2DT8bwAoXtroufBhX3lXJa1adFFfvXS4
w2UxpjPz0MZp2Fd35fyLk11qtyKNfJd92RdReeYsuVS0eBVbpsOYG+M1dmLeiy/JuX3gil7U3fHn
g1UUnNYqdG3jOYNSf+wwIDUBKtq/SlXSG7qDauJ5HjuxNiqOQfoeczk7bFQlzGgKje6v3h6BogPy
wvSuq4A/YjY4UabfNTxJ395EIGcELUqvz3ng9k9UDYrFZizUlVTX47pBRC3gcl71C8ugUYF9g08L
LC26QNg1cIGDnnmOHTZq7sQ8tMGJVPVcvQ86rt5LUKwA3mmSKUGcWao6UPd8/+cq1DLDZ68MQ0Of
HAztefBvInIrTGTN8Mn5BfureIn1NLcGO8YxVwPVoO6KDUIEYQfxBV3yc0BbdVV9WMNX9LYKlTr6
Nqc3UbkXgPLw1BJndERJ4qA3EVeTfMPdWp6kl3DSKrD9bVcIZfNm7p+oSjzWNQpuYKc+xXduEFH7
RxEhJobeCY4byjMhHYXeEBEKfc0HRyxa4cfuRqVN5VPdsU08WlUL4f7P07Avoq4CkJ3ObZmxJ0xr
ELE8ymGjiFBBbjRFvNrz90LaqLzd6T+RTkK52g0JUIyPqgtWEA1V0i2vRsdGlROlolGaGMOSpW1I
9FhFeS+IiBpQHAwKWfjF/omqbJZLRJwoqmgA7qxixu7zRJmv4V7rcREYskEXlWqi5Zn3QtvEUNo7
RNRMMYQ5fekwpKQvWl698iSFvskLDMzC/T+2tDyBogs5w99wZlOh2dK+HsT4NIMIZOkM7a1oQZvl
zMu9CEctVbIJwwgZX7B/Lyq9QQlM2mhcYm5Utn0RNRAjgndjbK2j1ZC/wNEsNsq77UKkqzl9nzuc
bvfc7HG71ccqaEQNQIRtQDg54fPgLxHimrSW1MOmob2kt7s4nKEk+ocVuRT/D0/UP/3xb//8p+//
/a//+dPP//Fv//XLT7/89P0vv/uXt//13//6/c//8/vvf/nrz7/8v/+H//uJP/78/Q9//t3/AgAA
//8=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900"/>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8</xdr:col>
      <xdr:colOff>481541</xdr:colOff>
      <xdr:row>38</xdr:row>
      <xdr:rowOff>48995</xdr:rowOff>
    </xdr:from>
    <xdr:to>
      <xdr:col>13</xdr:col>
      <xdr:colOff>218244</xdr:colOff>
      <xdr:row>53</xdr:row>
      <xdr:rowOff>77570</xdr:rowOff>
    </xdr:to>
    <xdr:graphicFrame macro="">
      <xdr:nvGraphicFramePr>
        <xdr:cNvPr id="3" name="Chart 2">
          <a:extLst>
            <a:ext uri="{FF2B5EF4-FFF2-40B4-BE49-F238E27FC236}">
              <a16:creationId xmlns:a16="http://schemas.microsoft.com/office/drawing/2014/main" id="{084188E1-EC0D-4B3A-BE59-0CBEB74CF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86784</xdr:colOff>
      <xdr:row>10</xdr:row>
      <xdr:rowOff>7947</xdr:rowOff>
    </xdr:from>
    <xdr:to>
      <xdr:col>13</xdr:col>
      <xdr:colOff>124883</xdr:colOff>
      <xdr:row>25</xdr:row>
      <xdr:rowOff>36522</xdr:rowOff>
    </xdr:to>
    <xdr:graphicFrame macro="">
      <xdr:nvGraphicFramePr>
        <xdr:cNvPr id="4" name="Chart 3">
          <a:extLst>
            <a:ext uri="{FF2B5EF4-FFF2-40B4-BE49-F238E27FC236}">
              <a16:creationId xmlns:a16="http://schemas.microsoft.com/office/drawing/2014/main" id="{D05E04E7-C928-4217-9CD2-6F1CFE74F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617840</xdr:colOff>
      <xdr:row>9</xdr:row>
      <xdr:rowOff>83079</xdr:rowOff>
    </xdr:from>
    <xdr:to>
      <xdr:col>18</xdr:col>
      <xdr:colOff>337154</xdr:colOff>
      <xdr:row>24</xdr:row>
      <xdr:rowOff>114375</xdr:rowOff>
    </xdr:to>
    <xdr:graphicFrame macro="">
      <xdr:nvGraphicFramePr>
        <xdr:cNvPr id="5" name="Chart 4">
          <a:extLst>
            <a:ext uri="{FF2B5EF4-FFF2-40B4-BE49-F238E27FC236}">
              <a16:creationId xmlns:a16="http://schemas.microsoft.com/office/drawing/2014/main" id="{EE8BF8E4-B4FD-4F72-8123-47FAABAB0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436183</xdr:colOff>
      <xdr:row>26</xdr:row>
      <xdr:rowOff>99030</xdr:rowOff>
    </xdr:from>
    <xdr:to>
      <xdr:col>18</xdr:col>
      <xdr:colOff>489102</xdr:colOff>
      <xdr:row>41</xdr:row>
      <xdr:rowOff>143480</xdr:rowOff>
    </xdr:to>
    <xdr:graphicFrame macro="">
      <xdr:nvGraphicFramePr>
        <xdr:cNvPr id="6" name="Chart 5">
          <a:extLst>
            <a:ext uri="{FF2B5EF4-FFF2-40B4-BE49-F238E27FC236}">
              <a16:creationId xmlns:a16="http://schemas.microsoft.com/office/drawing/2014/main" id="{BB3EA0A8-066F-424B-8E37-51E4846B6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3402</xdr:colOff>
      <xdr:row>11</xdr:row>
      <xdr:rowOff>61913</xdr:rowOff>
    </xdr:from>
    <xdr:to>
      <xdr:col>3</xdr:col>
      <xdr:colOff>835480</xdr:colOff>
      <xdr:row>16</xdr:row>
      <xdr:rowOff>108855</xdr:rowOff>
    </xdr:to>
    <mc:AlternateContent xmlns:mc="http://schemas.openxmlformats.org/markup-compatibility/2006">
      <mc:Choice xmlns:a14="http://schemas.microsoft.com/office/drawing/2010/main" Requires="a14">
        <xdr:graphicFrame macro="">
          <xdr:nvGraphicFramePr>
            <xdr:cNvPr id="19" name="SocioeconmicIndicator 1">
              <a:extLst>
                <a:ext uri="{FF2B5EF4-FFF2-40B4-BE49-F238E27FC236}">
                  <a16:creationId xmlns:a16="http://schemas.microsoft.com/office/drawing/2014/main" id="{83576261-6034-4423-B189-5FD06DBB6706}"/>
                </a:ext>
              </a:extLst>
            </xdr:cNvPr>
            <xdr:cNvGraphicFramePr/>
          </xdr:nvGraphicFramePr>
          <xdr:xfrm>
            <a:off x="0" y="0"/>
            <a:ext cx="0" cy="0"/>
          </xdr:xfrm>
          <a:graphic>
            <a:graphicData uri="http://schemas.microsoft.com/office/drawing/2010/slicer">
              <sle:slicer xmlns:sle="http://schemas.microsoft.com/office/drawing/2010/slicer" name="SocioeconmicIndicator 1"/>
            </a:graphicData>
          </a:graphic>
        </xdr:graphicFrame>
      </mc:Choice>
      <mc:Fallback>
        <xdr:sp macro="" textlink="">
          <xdr:nvSpPr>
            <xdr:cNvPr id="0" name=""/>
            <xdr:cNvSpPr>
              <a:spLocks noTextEdit="1"/>
            </xdr:cNvSpPr>
          </xdr:nvSpPr>
          <xdr:spPr>
            <a:xfrm>
              <a:off x="1847171" y="2266270"/>
              <a:ext cx="1662113" cy="96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795336</xdr:colOff>
      <xdr:row>11</xdr:row>
      <xdr:rowOff>102054</xdr:rowOff>
    </xdr:from>
    <xdr:to>
      <xdr:col>5</xdr:col>
      <xdr:colOff>241527</xdr:colOff>
      <xdr:row>16</xdr:row>
      <xdr:rowOff>101374</xdr:rowOff>
    </xdr:to>
    <mc:AlternateContent xmlns:mc="http://schemas.openxmlformats.org/markup-compatibility/2006">
      <mc:Choice xmlns:a14="http://schemas.microsoft.com/office/drawing/2010/main" Requires="a14">
        <xdr:graphicFrame macro="">
          <xdr:nvGraphicFramePr>
            <xdr:cNvPr id="20" name="VeteranIndicator 1">
              <a:extLst>
                <a:ext uri="{FF2B5EF4-FFF2-40B4-BE49-F238E27FC236}">
                  <a16:creationId xmlns:a16="http://schemas.microsoft.com/office/drawing/2014/main" id="{7745AF08-2C0C-43FF-98A7-3942C7D180B2}"/>
                </a:ext>
              </a:extLst>
            </xdr:cNvPr>
            <xdr:cNvGraphicFramePr/>
          </xdr:nvGraphicFramePr>
          <xdr:xfrm>
            <a:off x="0" y="0"/>
            <a:ext cx="0" cy="0"/>
          </xdr:xfrm>
          <a:graphic>
            <a:graphicData uri="http://schemas.microsoft.com/office/drawing/2010/slicer">
              <sle:slicer xmlns:sle="http://schemas.microsoft.com/office/drawing/2010/slicer" name="VeteranIndicator 1"/>
            </a:graphicData>
          </a:graphic>
        </xdr:graphicFrame>
      </mc:Choice>
      <mc:Fallback>
        <xdr:sp macro="" textlink="">
          <xdr:nvSpPr>
            <xdr:cNvPr id="0" name=""/>
            <xdr:cNvSpPr>
              <a:spLocks noTextEdit="1"/>
            </xdr:cNvSpPr>
          </xdr:nvSpPr>
          <xdr:spPr>
            <a:xfrm>
              <a:off x="3469140" y="2306411"/>
              <a:ext cx="1657351" cy="917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1194708</xdr:colOff>
      <xdr:row>11</xdr:row>
      <xdr:rowOff>143558</xdr:rowOff>
    </xdr:from>
    <xdr:to>
      <xdr:col>6</xdr:col>
      <xdr:colOff>1011693</xdr:colOff>
      <xdr:row>16</xdr:row>
      <xdr:rowOff>129269</xdr:rowOff>
    </xdr:to>
    <mc:AlternateContent xmlns:mc="http://schemas.openxmlformats.org/markup-compatibility/2006">
      <mc:Choice xmlns:a14="http://schemas.microsoft.com/office/drawing/2010/main" Requires="a14">
        <xdr:graphicFrame macro="">
          <xdr:nvGraphicFramePr>
            <xdr:cNvPr id="21" name="WomenOwnedIndicator 1">
              <a:extLst>
                <a:ext uri="{FF2B5EF4-FFF2-40B4-BE49-F238E27FC236}">
                  <a16:creationId xmlns:a16="http://schemas.microsoft.com/office/drawing/2014/main" id="{0AB8DBB4-C28D-453B-BF47-B920A04F3C73}"/>
                </a:ext>
              </a:extLst>
            </xdr:cNvPr>
            <xdr:cNvGraphicFramePr/>
          </xdr:nvGraphicFramePr>
          <xdr:xfrm>
            <a:off x="0" y="0"/>
            <a:ext cx="0" cy="0"/>
          </xdr:xfrm>
          <a:graphic>
            <a:graphicData uri="http://schemas.microsoft.com/office/drawing/2010/slicer">
              <sle:slicer xmlns:sle="http://schemas.microsoft.com/office/drawing/2010/slicer" name="WomenOwnedIndicator 1"/>
            </a:graphicData>
          </a:graphic>
        </xdr:graphicFrame>
      </mc:Choice>
      <mc:Fallback>
        <xdr:sp macro="" textlink="">
          <xdr:nvSpPr>
            <xdr:cNvPr id="0" name=""/>
            <xdr:cNvSpPr>
              <a:spLocks noTextEdit="1"/>
            </xdr:cNvSpPr>
          </xdr:nvSpPr>
          <xdr:spPr>
            <a:xfrm>
              <a:off x="4880884" y="2347915"/>
              <a:ext cx="1662113" cy="904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156482</xdr:colOff>
      <xdr:row>32</xdr:row>
      <xdr:rowOff>34017</xdr:rowOff>
    </xdr:from>
    <xdr:to>
      <xdr:col>8</xdr:col>
      <xdr:colOff>61232</xdr:colOff>
      <xdr:row>52</xdr:row>
      <xdr:rowOff>115660</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0F737E7A-2C75-4F56-8A4C-84D15243C8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02822" y="6096000"/>
              <a:ext cx="8232321" cy="37555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23813</xdr:colOff>
      <xdr:row>14</xdr:row>
      <xdr:rowOff>14287</xdr:rowOff>
    </xdr:from>
    <xdr:to>
      <xdr:col>1</xdr:col>
      <xdr:colOff>781051</xdr:colOff>
      <xdr:row>19</xdr:row>
      <xdr:rowOff>14287</xdr:rowOff>
    </xdr:to>
    <mc:AlternateContent xmlns:mc="http://schemas.openxmlformats.org/markup-compatibility/2006">
      <mc:Choice xmlns:a14="http://schemas.microsoft.com/office/drawing/2010/main" Requires="a14">
        <xdr:graphicFrame macro="">
          <xdr:nvGraphicFramePr>
            <xdr:cNvPr id="2" name="SocioeconmicIndicator">
              <a:extLst>
                <a:ext uri="{FF2B5EF4-FFF2-40B4-BE49-F238E27FC236}">
                  <a16:creationId xmlns:a16="http://schemas.microsoft.com/office/drawing/2014/main" id="{FE8B689E-8A88-4488-A3C8-4F01A64CED4D}"/>
                </a:ext>
              </a:extLst>
            </xdr:cNvPr>
            <xdr:cNvGraphicFramePr/>
          </xdr:nvGraphicFramePr>
          <xdr:xfrm>
            <a:off x="0" y="0"/>
            <a:ext cx="0" cy="0"/>
          </xdr:xfrm>
          <a:graphic>
            <a:graphicData uri="http://schemas.microsoft.com/office/drawing/2010/slicer">
              <sle:slicer xmlns:sle="http://schemas.microsoft.com/office/drawing/2010/slicer" name="SocioeconmicIndicator"/>
            </a:graphicData>
          </a:graphic>
        </xdr:graphicFrame>
      </mc:Choice>
      <mc:Fallback>
        <xdr:sp macro="" textlink="">
          <xdr:nvSpPr>
            <xdr:cNvPr id="0" name=""/>
            <xdr:cNvSpPr>
              <a:spLocks noTextEdit="1"/>
            </xdr:cNvSpPr>
          </xdr:nvSpPr>
          <xdr:spPr>
            <a:xfrm>
              <a:off x="23813" y="2547937"/>
              <a:ext cx="1662113"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xdr:colOff>
      <xdr:row>14</xdr:row>
      <xdr:rowOff>14289</xdr:rowOff>
    </xdr:from>
    <xdr:to>
      <xdr:col>2</xdr:col>
      <xdr:colOff>385763</xdr:colOff>
      <xdr:row>18</xdr:row>
      <xdr:rowOff>176213</xdr:rowOff>
    </xdr:to>
    <mc:AlternateContent xmlns:mc="http://schemas.openxmlformats.org/markup-compatibility/2006">
      <mc:Choice xmlns:a14="http://schemas.microsoft.com/office/drawing/2010/main" Requires="a14">
        <xdr:graphicFrame macro="">
          <xdr:nvGraphicFramePr>
            <xdr:cNvPr id="3" name="VeteranIndicator">
              <a:extLst>
                <a:ext uri="{FF2B5EF4-FFF2-40B4-BE49-F238E27FC236}">
                  <a16:creationId xmlns:a16="http://schemas.microsoft.com/office/drawing/2014/main" id="{ECCDE0F8-0501-4A46-8A2C-81896341E8A7}"/>
                </a:ext>
              </a:extLst>
            </xdr:cNvPr>
            <xdr:cNvGraphicFramePr/>
          </xdr:nvGraphicFramePr>
          <xdr:xfrm>
            <a:off x="0" y="0"/>
            <a:ext cx="0" cy="0"/>
          </xdr:xfrm>
          <a:graphic>
            <a:graphicData uri="http://schemas.microsoft.com/office/drawing/2010/slicer">
              <sle:slicer xmlns:sle="http://schemas.microsoft.com/office/drawing/2010/slicer" name="VeteranIndicator"/>
            </a:graphicData>
          </a:graphic>
        </xdr:graphicFrame>
      </mc:Choice>
      <mc:Fallback>
        <xdr:sp macro="" textlink="">
          <xdr:nvSpPr>
            <xdr:cNvPr id="0" name=""/>
            <xdr:cNvSpPr>
              <a:spLocks noTextEdit="1"/>
            </xdr:cNvSpPr>
          </xdr:nvSpPr>
          <xdr:spPr>
            <a:xfrm>
              <a:off x="938212" y="2547939"/>
              <a:ext cx="1657351"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38099</xdr:colOff>
      <xdr:row>14</xdr:row>
      <xdr:rowOff>14288</xdr:rowOff>
    </xdr:from>
    <xdr:to>
      <xdr:col>3</xdr:col>
      <xdr:colOff>352424</xdr:colOff>
      <xdr:row>19</xdr:row>
      <xdr:rowOff>1</xdr:rowOff>
    </xdr:to>
    <mc:AlternateContent xmlns:mc="http://schemas.openxmlformats.org/markup-compatibility/2006">
      <mc:Choice xmlns:a14="http://schemas.microsoft.com/office/drawing/2010/main" Requires="a14">
        <xdr:graphicFrame macro="">
          <xdr:nvGraphicFramePr>
            <xdr:cNvPr id="4" name="WomenOwnedIndicator">
              <a:extLst>
                <a:ext uri="{FF2B5EF4-FFF2-40B4-BE49-F238E27FC236}">
                  <a16:creationId xmlns:a16="http://schemas.microsoft.com/office/drawing/2014/main" id="{D6D772FB-3772-471C-9E64-665F01C12798}"/>
                </a:ext>
              </a:extLst>
            </xdr:cNvPr>
            <xdr:cNvGraphicFramePr/>
          </xdr:nvGraphicFramePr>
          <xdr:xfrm>
            <a:off x="0" y="0"/>
            <a:ext cx="0" cy="0"/>
          </xdr:xfrm>
          <a:graphic>
            <a:graphicData uri="http://schemas.microsoft.com/office/drawing/2010/slicer">
              <sle:slicer xmlns:sle="http://schemas.microsoft.com/office/drawing/2010/slicer" name="WomenOwnedIndicator"/>
            </a:graphicData>
          </a:graphic>
        </xdr:graphicFrame>
      </mc:Choice>
      <mc:Fallback>
        <xdr:sp macro="" textlink="">
          <xdr:nvSpPr>
            <xdr:cNvPr id="0" name=""/>
            <xdr:cNvSpPr>
              <a:spLocks noTextEdit="1"/>
            </xdr:cNvSpPr>
          </xdr:nvSpPr>
          <xdr:spPr>
            <a:xfrm>
              <a:off x="2247899" y="2547938"/>
              <a:ext cx="1662113" cy="890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35</xdr:col>
      <xdr:colOff>504824</xdr:colOff>
      <xdr:row>9</xdr:row>
      <xdr:rowOff>17500</xdr:rowOff>
    </xdr:from>
    <xdr:to>
      <xdr:col>49</xdr:col>
      <xdr:colOff>361949</xdr:colOff>
      <xdr:row>36</xdr:row>
      <xdr:rowOff>123825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CDB3CA0-2569-4B12-9602-3C8712E0B6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453424" y="1646275"/>
              <a:ext cx="8924925" cy="4992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zzy" refreshedDate="44457.989806597223" createdVersion="7" refreshedVersion="7" minRefreshableVersion="3" recordCount="2568" xr:uid="{1ECE80DF-A45A-49C7-8E9F-C147847929B3}">
  <cacheSource type="worksheet">
    <worksheetSource name="Table1"/>
  </cacheSource>
  <cacheFields count="31">
    <cacheField name="LoanNumber" numFmtId="0">
      <sharedItems containsSemiMixedTypes="0" containsString="0" containsNumber="1" containsInteger="1" minValue="1037109110" maxValue="9997289002" count="2568">
        <n v="1037109110"/>
        <n v="1037959107"/>
        <n v="1038489110"/>
        <n v="1038939103"/>
        <n v="1039809101"/>
        <n v="1039969103"/>
        <n v="1040529108"/>
        <n v="1042209110"/>
        <n v="1042269106"/>
        <n v="1042659105"/>
        <n v="1042799101"/>
        <n v="1042819105"/>
        <n v="1043459106"/>
        <n v="1043609103"/>
        <n v="1043739107"/>
        <n v="1043799103"/>
        <n v="1044339107"/>
        <n v="1044479103"/>
        <n v="1045449107"/>
        <n v="1047559109"/>
        <n v="1047739104"/>
        <n v="1048069106"/>
        <n v="1048419104"/>
        <n v="1049619107"/>
        <n v="1068729002"/>
        <n v="1069919002"/>
        <n v="1070619003"/>
        <n v="1071249001"/>
        <n v="1071369002"/>
        <n v="1072379007"/>
        <n v="1073559004"/>
        <n v="1074199005"/>
        <n v="1075769001"/>
        <n v="1075829006"/>
        <n v="1075989008"/>
        <n v="1076849003"/>
        <n v="1077069007"/>
        <n v="1077149007"/>
        <n v="1077569004"/>
        <n v="1077709009"/>
        <n v="1077839002"/>
        <n v="1077919002"/>
        <n v="1078159001"/>
        <n v="1079559005"/>
        <n v="1079969010"/>
        <n v="1080009001"/>
        <n v="1080399002"/>
        <n v="1080759003"/>
        <n v="1081739010"/>
        <n v="1082009005"/>
        <n v="1087939001"/>
        <n v="1088079005"/>
        <n v="1088179000"/>
        <n v="1089139001"/>
        <n v="1090109000"/>
        <n v="1090229001"/>
        <n v="1090419010"/>
        <n v="1091109002"/>
        <n v="1091309003"/>
        <n v="1091459002"/>
        <n v="1091509004"/>
        <n v="1091819003"/>
        <n v="1092189006"/>
        <n v="1092409000"/>
        <n v="1094149009"/>
        <n v="1094379008"/>
        <n v="1094589001"/>
        <n v="1094839004"/>
        <n v="1095059008"/>
        <n v="1095359004"/>
        <n v="1095659000"/>
        <n v="1096369009"/>
        <n v="1096429003"/>
        <n v="1096469004"/>
        <n v="1098289002"/>
        <n v="1098529002"/>
        <n v="1098599001"/>
        <n v="1098869010"/>
        <n v="1099729005"/>
        <n v="1100499006"/>
        <n v="1100799002"/>
        <n v="1101089003"/>
        <n v="1101319000"/>
        <n v="1102529006"/>
        <n v="1102669002"/>
        <n v="1102699000"/>
        <n v="1102729007"/>
        <n v="1102749002"/>
        <n v="1103049006"/>
        <n v="1103129006"/>
        <n v="1104119005"/>
        <n v="1104269004"/>
        <n v="1104459002"/>
        <n v="1104739003"/>
        <n v="1104959010"/>
        <n v="1106049001"/>
        <n v="1106139004"/>
        <n v="1106289003"/>
        <n v="1106519000"/>
        <n v="1107149009"/>
        <n v="1107379008"/>
        <n v="1107479003"/>
        <n v="1108639005"/>
        <n v="1109159005"/>
        <n v="1109469004"/>
        <n v="1110099008"/>
        <n v="1110149010"/>
        <n v="1110829002"/>
        <n v="1110989004"/>
        <n v="1111409007"/>
        <n v="1123449103"/>
        <n v="1123609103"/>
        <n v="1123829110"/>
        <n v="1123979109"/>
        <n v="1124209103"/>
        <n v="1124439102"/>
        <n v="1124769107"/>
        <n v="1124909101"/>
        <n v="1124979100"/>
        <n v="1125369107"/>
        <n v="1125679106"/>
        <n v="1125719105"/>
        <n v="1125739100"/>
        <n v="1125939101"/>
        <n v="1126189103"/>
        <n v="1127099102"/>
        <n v="1128349107"/>
        <n v="1128819106"/>
        <n v="1128899108"/>
        <n v="1129399102"/>
        <n v="1130629107"/>
        <n v="1130659105"/>
        <n v="1130729102"/>
        <n v="1130759100"/>
        <n v="1131289103"/>
        <n v="1131629109"/>
        <n v="1132019105"/>
        <n v="1132049103"/>
        <n v="1132089104"/>
        <n v="1132099107"/>
        <n v="1132739109"/>
        <n v="1132989103"/>
        <n v="1133899102"/>
        <n v="1134649110"/>
        <n v="1135269105"/>
        <n v="1149209110"/>
        <n v="1149289101"/>
        <n v="1172369110"/>
        <n v="1175469100"/>
        <n v="1175779110"/>
        <n v="2214909001"/>
        <n v="2215079003"/>
        <n v="2216999010"/>
        <n v="2217629006"/>
        <n v="2217809001"/>
        <n v="2217979006"/>
        <n v="2218079009"/>
        <n v="2218239009"/>
        <n v="2218469008"/>
        <n v="2218529002"/>
        <n v="2218539005"/>
        <n v="2218839001"/>
        <n v="2218919001"/>
        <n v="2218929004"/>
        <n v="2219209002"/>
        <n v="2219689006"/>
        <n v="2220179003"/>
        <n v="2220389007"/>
        <n v="2220429006"/>
        <n v="2220869009"/>
        <n v="2221239010"/>
        <n v="2222339007"/>
        <n v="2224369009"/>
        <n v="2224449009"/>
        <n v="2224719007"/>
        <n v="2225219001"/>
        <n v="2226419004"/>
        <n v="2226429007"/>
        <n v="2226749009"/>
        <n v="2227429009"/>
        <n v="2227789001"/>
        <n v="2227979010"/>
        <n v="2228159002"/>
        <n v="2228279003"/>
        <n v="2229139009"/>
        <n v="2230009002"/>
        <n v="2230089004"/>
        <n v="2231549002"/>
        <n v="2231639005"/>
        <n v="2231739000"/>
        <n v="2232009006"/>
        <n v="2232329008"/>
        <n v="2232889001"/>
        <n v="2233289000"/>
        <n v="2233299003"/>
        <n v="2234769004"/>
        <n v="2235149008"/>
        <n v="2235589000"/>
        <n v="2236359003"/>
        <n v="2237119003"/>
        <n v="2237309001"/>
        <n v="2237399006"/>
        <n v="2237879008"/>
        <n v="2238259001"/>
        <n v="2238299002"/>
        <n v="2239499005"/>
        <n v="2239619004"/>
        <n v="2239779006"/>
        <n v="2240769000"/>
        <n v="2241379003"/>
        <n v="2241439008"/>
        <n v="2241699005"/>
        <n v="2241709006"/>
        <n v="2319869009"/>
        <n v="2320009006"/>
        <n v="2320049007"/>
        <n v="2320329008"/>
        <n v="2320479007"/>
        <n v="2320799009"/>
        <n v="2320819002"/>
        <n v="2321179002"/>
        <n v="2321769002"/>
        <n v="2321779005"/>
        <n v="2322929004"/>
        <n v="2323449004"/>
        <n v="2323759003"/>
        <n v="2323799004"/>
        <n v="2324109009"/>
        <n v="2324619009"/>
        <n v="2324649007"/>
        <n v="2324739010"/>
        <n v="2325369008"/>
        <n v="2325919007"/>
        <n v="2326489000"/>
        <n v="2326789007"/>
        <n v="2326869007"/>
        <n v="2328709009"/>
        <n v="2329359002"/>
        <n v="2329959005"/>
        <n v="2330339004"/>
        <n v="2330369002"/>
        <n v="2330419004"/>
        <n v="2330739006"/>
        <n v="2330819006"/>
        <n v="2331359001"/>
        <n v="2331529004"/>
        <n v="2331929006"/>
        <n v="2332099008"/>
        <n v="2332439003"/>
        <n v="2332629001"/>
        <n v="2333019008"/>
        <n v="2334229003"/>
        <n v="2334499003"/>
        <n v="2335149005"/>
        <n v="2336879003"/>
        <n v="2337269010"/>
        <n v="2337509010"/>
        <n v="2338329006"/>
        <n v="2338879007"/>
        <n v="2339449009"/>
        <n v="2340989004"/>
        <n v="2341149001"/>
        <n v="2341329007"/>
        <n v="2341689010"/>
        <n v="2341779002"/>
        <n v="2342359007"/>
        <n v="2343319008"/>
        <n v="2343479010"/>
        <n v="2345189010"/>
        <n v="2346759006"/>
        <n v="2346879007"/>
        <n v="2347849000"/>
        <n v="2348049009"/>
        <n v="2348359008"/>
        <n v="2348459003"/>
        <n v="2348769002"/>
        <n v="2348829007"/>
        <n v="2349489003"/>
        <n v="2349809003"/>
        <n v="2349859007"/>
        <n v="2350469005"/>
        <n v="2351149005"/>
        <n v="2351809002"/>
        <n v="2351929003"/>
        <n v="2353049003"/>
        <n v="2353269010"/>
        <n v="2354309000"/>
        <n v="2355249008"/>
        <n v="2355999010"/>
        <n v="2356859005"/>
        <n v="2357009010"/>
        <n v="2357209000"/>
        <n v="2357459005"/>
        <n v="2357559000"/>
        <n v="2357959002"/>
        <n v="2358129002"/>
        <n v="2358759003"/>
        <n v="2358799004"/>
        <n v="2359199003"/>
        <n v="2359539009"/>
        <n v="2360729004"/>
        <n v="2360959003"/>
        <n v="2361019005"/>
        <n v="2361069009"/>
        <n v="2361609005"/>
        <n v="2362189001"/>
        <n v="2362729008"/>
        <n v="2363269003"/>
        <n v="2363749005"/>
        <n v="2364699005"/>
        <n v="2364709006"/>
        <n v="2365279010"/>
        <n v="2365429007"/>
        <n v="2365589009"/>
        <n v="2365929004"/>
        <n v="2366279001"/>
        <n v="2366609004"/>
        <n v="2366659008"/>
        <n v="2366949001"/>
        <n v="2367069010"/>
        <n v="2367319002"/>
        <n v="2367409005"/>
        <n v="2368609008"/>
        <n v="2368919007"/>
        <n v="2369389005"/>
        <n v="2370359004"/>
        <n v="2371229002"/>
        <n v="2371309002"/>
        <n v="2371399007"/>
        <n v="2371779003"/>
        <n v="2372189005"/>
        <n v="2372619003"/>
        <n v="2372749007"/>
        <n v="2373379005"/>
        <n v="2373819006"/>
        <n v="2374019004"/>
        <n v="2374069008"/>
        <n v="2374089003"/>
        <n v="2374609004"/>
        <n v="2374619007"/>
        <n v="2374849006"/>
        <n v="2374969007"/>
        <n v="2375029009"/>
        <n v="2375669002"/>
        <n v="2469449007"/>
        <n v="2470819008"/>
        <n v="2472059009"/>
        <n v="2472149001"/>
        <n v="2472299000"/>
        <n v="2472659001"/>
        <n v="2473189004"/>
        <n v="2473399008"/>
        <n v="2473499003"/>
        <n v="2473599009"/>
        <n v="2473619002"/>
        <n v="2474249000"/>
        <n v="2475659007"/>
        <n v="2475939008"/>
        <n v="2476149009"/>
        <n v="2476469000"/>
        <n v="2477199004"/>
        <n v="2477289007"/>
        <n v="2478149002"/>
        <n v="2478159005"/>
        <n v="2478329008"/>
        <n v="2478769000"/>
        <n v="2478899004"/>
        <n v="2479239007"/>
        <n v="2479469006"/>
        <n v="2480549003"/>
        <n v="2480709003"/>
        <n v="2481119005"/>
        <n v="2481319006"/>
        <n v="2481469005"/>
        <n v="2481829006"/>
        <n v="2482539004"/>
        <n v="2482849003"/>
        <n v="2483589010"/>
        <n v="2483709009"/>
        <n v="2483739007"/>
        <n v="2484259007"/>
        <n v="2486099000"/>
        <n v="2486409008"/>
        <n v="2486819002"/>
        <n v="2486939003"/>
        <n v="2487049009"/>
        <n v="2487149004"/>
        <n v="2487189005"/>
        <n v="2487219001"/>
        <n v="2487479009"/>
        <n v="2489619007"/>
        <n v="2491039009"/>
        <n v="2492989003"/>
        <n v="2493139008"/>
        <n v="2493369007"/>
        <n v="2493439004"/>
        <n v="2493509001"/>
        <n v="2493759006"/>
        <n v="2495169010"/>
        <n v="2495349005"/>
        <n v="2496639000"/>
        <n v="2497319000"/>
        <n v="2497479002"/>
        <n v="2497559002"/>
        <n v="2498039001"/>
        <n v="2498769008"/>
        <n v="2498899001"/>
        <n v="2499029000"/>
        <n v="2499299000"/>
        <n v="2499349002"/>
        <n v="2500059007"/>
        <n v="2501109000"/>
        <n v="2501659001"/>
        <n v="2501919007"/>
        <n v="2503189006"/>
        <n v="2503589008"/>
        <n v="2504449003"/>
        <n v="2504479001"/>
        <n v="2504639001"/>
        <n v="2505089004"/>
        <n v="2505309009"/>
        <n v="2505479003"/>
        <n v="2505559003"/>
        <n v="2505989003"/>
        <n v="2506079003"/>
        <n v="2506329006"/>
        <n v="2506399005"/>
        <n v="2506789004"/>
        <n v="2506859001"/>
        <n v="2507159005"/>
        <n v="2648569003"/>
        <n v="2648829009"/>
        <n v="2648839001"/>
        <n v="2649329003"/>
        <n v="2649609004"/>
        <n v="2650129010"/>
        <n v="2691639006"/>
        <n v="2694719001"/>
        <n v="2695529005"/>
        <n v="2695619008"/>
        <n v="2695869002"/>
        <n v="2696229000"/>
        <n v="2696669003"/>
        <n v="2696729008"/>
        <n v="2697169008"/>
        <n v="2697419000"/>
        <n v="2697749005"/>
        <n v="2698499004"/>
        <n v="2699049000"/>
        <n v="2699729003"/>
        <n v="2700889003"/>
        <n v="2701029005"/>
        <n v="2701169001"/>
        <n v="2701259004"/>
        <n v="2702479002"/>
        <n v="2702629010"/>
        <n v="2702659008"/>
        <n v="2703099008"/>
        <n v="2703409005"/>
        <n v="2703959006"/>
        <n v="2704039003"/>
        <n v="2704279005"/>
        <n v="2704679007"/>
        <n v="2705069003"/>
        <n v="2705209008"/>
        <n v="2705229003"/>
        <n v="2706979007"/>
        <n v="2707009000"/>
        <n v="2707169002"/>
        <n v="2708439002"/>
        <n v="2708809006"/>
        <n v="2709309000"/>
        <n v="2709339009"/>
        <n v="2710139005"/>
        <n v="2710429009"/>
        <n v="2710819008"/>
        <n v="2711619009"/>
        <n v="2712219009"/>
        <n v="2712499001"/>
        <n v="2712789005"/>
        <n v="2713129008"/>
        <n v="2713579003"/>
        <n v="2714369001"/>
        <n v="2714649002"/>
        <n v="2714789009"/>
        <n v="2715419005"/>
        <n v="2717309000"/>
        <n v="2717459010"/>
        <n v="2717549002"/>
        <n v="2717839006"/>
        <n v="2718759008"/>
        <n v="2718999010"/>
        <n v="2719319007"/>
        <n v="2719389006"/>
        <n v="2719439008"/>
        <n v="2721389005"/>
        <n v="2721409009"/>
        <n v="2721719008"/>
        <n v="2721839009"/>
        <n v="2722979007"/>
        <n v="2723369003"/>
        <n v="2723419005"/>
        <n v="2723489004"/>
        <n v="2723789000"/>
        <n v="2724019005"/>
        <n v="2724179007"/>
        <n v="2724299008"/>
        <n v="2724519002"/>
        <n v="2724669001"/>
        <n v="2725049005"/>
        <n v="2725829003"/>
        <n v="2726959009"/>
        <n v="2727499004"/>
        <n v="2727699005"/>
        <n v="2729569005"/>
        <n v="2730149005"/>
        <n v="2731209001"/>
        <n v="2731429008"/>
        <n v="2732479003"/>
        <n v="2733099009"/>
        <n v="2733769009"/>
        <n v="2734259000"/>
        <n v="2734369009"/>
        <n v="2734629004"/>
        <n v="2735299003"/>
        <n v="2735989009"/>
        <n v="2736529002"/>
        <n v="2736979008"/>
        <n v="2737609004"/>
        <n v="2737959004"/>
        <n v="2737969007"/>
        <n v="2738099008"/>
        <n v="2738799006"/>
        <n v="2739509002"/>
        <n v="2739649009"/>
        <n v="2739689010"/>
        <n v="2740099007"/>
        <n v="2740569006"/>
        <n v="2740809006"/>
        <n v="2741709002"/>
        <n v="2742249008"/>
        <n v="2742289009"/>
        <n v="2743419002"/>
        <n v="2743569001"/>
        <n v="2743619003"/>
        <n v="2744539005"/>
        <n v="2744549008"/>
        <n v="2744709008"/>
        <n v="2744849004"/>
        <n v="2744979008"/>
        <n v="2745009001"/>
        <n v="2745249003"/>
        <n v="2746429000"/>
        <n v="2746799006"/>
        <n v="2747959008"/>
        <n v="2747969000"/>
        <n v="2748819003"/>
        <n v="2749069005"/>
        <n v="2749539004"/>
        <n v="2749809002"/>
        <n v="2749909008"/>
        <n v="2751309004"/>
        <n v="2751359008"/>
        <n v="2751399009"/>
        <n v="2751909007"/>
        <n v="2753219005"/>
        <n v="2753569005"/>
        <n v="2754089005"/>
        <n v="2754759005"/>
        <n v="2754889009"/>
        <n v="2755699002"/>
        <n v="2755959008"/>
        <n v="2756609010"/>
        <n v="2757339003"/>
        <n v="2757699006"/>
        <n v="2758649004"/>
        <n v="2759159001"/>
        <n v="2759179007"/>
        <n v="2759539008"/>
        <n v="2760079009"/>
        <n v="2760479000"/>
        <n v="2760929004"/>
        <n v="2761039010"/>
        <n v="2761429009"/>
        <n v="2761489005"/>
        <n v="2762079002"/>
        <n v="2762439003"/>
        <n v="2763179010"/>
        <n v="2763619000"/>
        <n v="2764439007"/>
        <n v="2764899005"/>
        <n v="2764909006"/>
        <n v="2764919009"/>
        <n v="2765809002"/>
        <n v="2766349008"/>
        <n v="2767339007"/>
        <n v="2767569006"/>
        <n v="2767659009"/>
        <n v="2768279004"/>
        <n v="2768839006"/>
        <n v="2769159005"/>
        <n v="2770889009"/>
        <n v="2770929008"/>
        <n v="2771459000"/>
        <n v="2771969000"/>
        <n v="2772079006"/>
        <n v="2773439009"/>
        <n v="2774599002"/>
        <n v="2774839002"/>
        <n v="2775079001"/>
        <n v="2775219006"/>
        <n v="2775519002"/>
        <n v="2775589001"/>
        <n v="2776679006"/>
        <n v="2776899002"/>
        <n v="2776949004"/>
        <n v="2778229004"/>
        <n v="2778989009"/>
        <n v="2779079009"/>
        <n v="2779199010"/>
        <n v="2780229003"/>
        <n v="2781459004"/>
        <n v="2781549007"/>
        <n v="2781579005"/>
        <n v="2781839000"/>
        <n v="2784359004"/>
        <n v="2784479005"/>
        <n v="2784939001"/>
        <n v="2785089008"/>
        <n v="2785349003"/>
        <n v="2785499002"/>
        <n v="3685429000"/>
        <n v="3685849008"/>
        <n v="3685919005"/>
        <n v="3685989004"/>
        <n v="3686429002"/>
        <n v="3686549003"/>
        <n v="3686899003"/>
        <n v="3687409009"/>
        <n v="3688069005"/>
        <n v="3688169000"/>
        <n v="3688449001"/>
        <n v="3688709007"/>
        <n v="3689509008"/>
        <n v="3690659004"/>
        <n v="3690879000"/>
        <n v="3691799002"/>
        <n v="3691949010"/>
        <n v="3694169007"/>
        <n v="3694799008"/>
        <n v="3695099001"/>
        <n v="3695139000"/>
        <n v="3695429004"/>
        <n v="3696349006"/>
        <n v="3696679000"/>
        <n v="3698279002"/>
        <n v="3698779010"/>
        <n v="3699369007"/>
        <n v="3699389002"/>
        <n v="3699499000"/>
        <n v="3699729008"/>
        <n v="3700569006"/>
        <n v="3700799005"/>
        <n v="3700919004"/>
        <n v="3701449007"/>
        <n v="3701839006"/>
        <n v="3701969010"/>
        <n v="3702079005"/>
        <n v="3702139010"/>
        <n v="3702579002"/>
        <n v="3702979004"/>
        <n v="3703079007"/>
        <n v="3703629006"/>
        <n v="3704149006"/>
        <n v="3704219003"/>
        <n v="3704309006"/>
        <n v="3704559000"/>
        <n v="3705379007"/>
        <n v="3705669000"/>
        <n v="3706579010"/>
        <n v="3706679005"/>
        <n v="3707799008"/>
        <n v="3707979003"/>
        <n v="3708379002"/>
        <n v="3708389005"/>
        <n v="3708839009"/>
        <n v="3709039007"/>
        <n v="3709249000"/>
        <n v="3709449001"/>
        <n v="3709479010"/>
        <n v="3709849003"/>
        <n v="3709959001"/>
        <n v="3710239005"/>
        <n v="3710429003"/>
        <n v="3710459001"/>
        <n v="3710509003"/>
        <n v="3710809010"/>
        <n v="3712049000"/>
        <n v="3712619005"/>
        <n v="3712829009"/>
        <n v="3712969005"/>
        <n v="3714019006"/>
        <n v="3714029009"/>
        <n v="3714609006"/>
        <n v="3715069001"/>
        <n v="3715629003"/>
        <n v="3715639006"/>
        <n v="3715899003"/>
        <n v="3715989006"/>
        <n v="3716909006"/>
        <n v="3717759000"/>
        <n v="3718069007"/>
        <n v="3718279000"/>
        <n v="3718499007"/>
        <n v="3719299008"/>
        <n v="3719539008"/>
        <n v="3719709000"/>
        <n v="3720849004"/>
        <n v="3721059005"/>
        <n v="3721609004"/>
        <n v="3721849006"/>
        <n v="4873939002"/>
        <n v="4874889002"/>
        <n v="4875759000"/>
        <n v="4875939006"/>
        <n v="4876379006"/>
        <n v="4876469009"/>
        <n v="4876489004"/>
        <n v="4876539006"/>
        <n v="4876909010"/>
        <n v="4877559003"/>
        <n v="4878509001"/>
        <n v="4878829003"/>
        <n v="4879219010"/>
        <n v="4879849000"/>
        <n v="4879889001"/>
        <n v="4880319002"/>
        <n v="4881669004"/>
        <n v="4881919007"/>
        <n v="4882109002"/>
        <n v="4882159006"/>
        <n v="4883299004"/>
        <n v="4883339003"/>
        <n v="4883899007"/>
        <n v="4884019003"/>
        <n v="4884799003"/>
        <n v="4884959003"/>
        <n v="4885079001"/>
        <n v="4885259007"/>
        <n v="4886229000"/>
        <n v="4886379010"/>
        <n v="4886419009"/>
        <n v="4886639005"/>
        <n v="4886779001"/>
        <n v="4887259000"/>
        <n v="4887939003"/>
        <n v="4888429005"/>
        <n v="4889829009"/>
        <n v="4890239006"/>
        <n v="4890279007"/>
        <n v="4890369010"/>
        <n v="4890749006"/>
        <n v="4890839009"/>
        <n v="4890929001"/>
        <n v="4891029004"/>
        <n v="4891999002"/>
        <n v="4892709009"/>
        <n v="4892759002"/>
        <n v="4892979009"/>
        <n v="4893349010"/>
        <n v="4893599004"/>
        <n v="4893659009"/>
        <n v="4894049005"/>
        <n v="4894329006"/>
        <n v="4894439004"/>
        <n v="4894539010"/>
        <n v="4894929009"/>
        <n v="4897009010"/>
        <n v="4897269007"/>
        <n v="4897369002"/>
        <n v="4897809003"/>
        <n v="4898139005"/>
        <n v="4898339006"/>
        <n v="4898689006"/>
        <n v="4898749000"/>
        <n v="4899609006"/>
        <n v="4899949003"/>
        <n v="4900349009"/>
        <n v="4901069010"/>
        <n v="4901169005"/>
        <n v="4901469001"/>
        <n v="4902929010"/>
        <n v="4903039005"/>
        <n v="4903099001"/>
        <n v="4903109002"/>
        <n v="4903229003"/>
        <n v="4903259001"/>
        <n v="4904239008"/>
        <n v="4904979007"/>
        <n v="4905429008"/>
        <n v="4906129003"/>
        <n v="4906149009"/>
        <n v="4906289005"/>
        <n v="4906549000"/>
        <n v="4906639003"/>
        <n v="4906659009"/>
        <n v="4907269001"/>
        <n v="4908009006"/>
        <n v="4908109001"/>
        <n v="4908469004"/>
        <n v="4908999010"/>
        <n v="4910479006"/>
        <n v="4910869005"/>
        <n v="4911449010"/>
        <n v="4911479008"/>
        <n v="4911499003"/>
        <n v="4912569002"/>
        <n v="4912659005"/>
        <n v="4912699006"/>
        <n v="4913859008"/>
        <n v="4915649008"/>
        <n v="4915659000"/>
        <n v="4915869004"/>
        <n v="4915949004"/>
        <n v="4916179000"/>
        <n v="5212569006"/>
        <n v="5212669001"/>
        <n v="5212919004"/>
        <n v="5213509001"/>
        <n v="5213539010"/>
        <n v="5213709002"/>
        <n v="5213899002"/>
        <n v="5214049007"/>
        <n v="5214779003"/>
        <n v="5215079007"/>
        <n v="5215159007"/>
        <n v="5215839010"/>
        <n v="5216059003"/>
        <n v="5216199010"/>
        <n v="5216669009"/>
        <n v="5216849004"/>
        <n v="5217549010"/>
        <n v="5217919003"/>
        <n v="5218399004"/>
        <n v="5219579001"/>
        <n v="5219849010"/>
        <n v="5219859002"/>
        <n v="5219909004"/>
        <n v="5220049003"/>
        <n v="5220619008"/>
        <n v="5221329006"/>
        <n v="5221429001"/>
        <n v="5221699001"/>
        <n v="5221849009"/>
        <n v="5222529009"/>
        <n v="5222709004"/>
        <n v="5223259002"/>
        <n v="5223509005"/>
        <n v="5223879000"/>
        <n v="5224649003"/>
        <n v="5224929004"/>
        <n v="5225539007"/>
        <n v="5225589000"/>
        <n v="5225629010"/>
        <n v="5225699009"/>
        <n v="5225809005"/>
        <n v="5225869001"/>
        <n v="5227429002"/>
        <n v="5229119007"/>
        <n v="5229269006"/>
        <n v="5229419003"/>
        <n v="5229579005"/>
        <n v="5229589008"/>
        <n v="5230229002"/>
        <n v="5230289009"/>
        <n v="5230469004"/>
        <n v="5230609009"/>
        <n v="5230909005"/>
        <n v="5230929000"/>
        <n v="5231049009"/>
        <n v="5231179002"/>
        <n v="5232819006"/>
        <n v="5233229008"/>
        <n v="5233829000"/>
        <n v="5234489007"/>
        <n v="5234619009"/>
        <n v="5235179010"/>
        <n v="5235539000"/>
        <n v="5235869005"/>
        <n v="5235969000"/>
        <n v="5236339001"/>
        <n v="5237479010"/>
        <n v="5237649002"/>
        <n v="5237769003"/>
        <n v="5238119009"/>
        <n v="5239409004"/>
        <n v="5241719002"/>
        <n v="5241749000"/>
        <n v="5242139007"/>
        <n v="5242349000"/>
        <n v="5242939000"/>
        <n v="5243039003"/>
        <n v="5243099010"/>
        <n v="5243739001"/>
        <n v="5244349004"/>
        <n v="5244449010"/>
        <n v="5244819003"/>
        <n v="5245159008"/>
        <n v="5245579005"/>
        <n v="5246429008"/>
        <n v="5246689005"/>
        <n v="5246859008"/>
        <n v="5247019005"/>
        <n v="5247709000"/>
        <n v="5247919004"/>
        <n v="5247979000"/>
        <n v="5248329006"/>
        <n v="5249199006"/>
        <n v="5249239005"/>
        <n v="5249429003"/>
        <n v="5249479007"/>
        <n v="5249599008"/>
        <n v="5250689008"/>
        <n v="5250789003"/>
        <n v="5250959006"/>
        <n v="5251089007"/>
        <n v="5251299000"/>
        <n v="5253089000"/>
        <n v="5253109004"/>
        <n v="5253469007"/>
        <n v="5253489002"/>
        <n v="5253779006"/>
        <n v="6591919008"/>
        <n v="6592249010"/>
        <n v="6592709006"/>
        <n v="6593639000"/>
        <n v="6594069008"/>
        <n v="6594449004"/>
        <n v="6594909000"/>
        <n v="6595089005"/>
        <n v="6596359005"/>
        <n v="6596729009"/>
        <n v="6596769010"/>
        <n v="6597389005"/>
        <n v="6597799010"/>
        <n v="6598389007"/>
        <n v="6598769003"/>
        <n v="6599439000"/>
        <n v="6599809004"/>
        <n v="6599869000"/>
        <n v="6600299004"/>
        <n v="6600559010"/>
        <n v="6600679000"/>
        <n v="6601279000"/>
        <n v="6601359000"/>
        <n v="6601629009"/>
        <n v="6601899009"/>
        <n v="6601969006"/>
        <n v="6603009004"/>
        <n v="6603319003"/>
        <n v="6603629002"/>
        <n v="6603719005"/>
        <n v="6603819000"/>
        <n v="6604449009"/>
        <n v="6605709006"/>
        <n v="6606109005"/>
        <n v="6607219005"/>
        <n v="6607379007"/>
        <n v="6607989002"/>
        <n v="6608689008"/>
        <n v="6609079004"/>
        <n v="6609099010"/>
        <n v="6609139009"/>
        <n v="6610419007"/>
        <n v="6610879005"/>
        <n v="6610909001"/>
        <n v="6611109010"/>
        <n v="6611419009"/>
        <n v="6612049007"/>
        <n v="6612569010"/>
        <n v="6613059001"/>
        <n v="6613109003"/>
        <n v="6613189005"/>
        <n v="6613219001"/>
        <n v="6613499004"/>
        <n v="6613659004"/>
        <n v="6614679001"/>
        <n v="7223749006"/>
        <n v="7224229005"/>
        <n v="7224259003"/>
        <n v="7224879001"/>
        <n v="7225029006"/>
        <n v="7225939008"/>
        <n v="7226569006"/>
        <n v="7226719003"/>
        <n v="7228379001"/>
        <n v="7229389006"/>
        <n v="7229759010"/>
        <n v="7230099010"/>
        <n v="7230139009"/>
        <n v="7230509002"/>
        <n v="7231229003"/>
        <n v="7231549005"/>
        <n v="7232159008"/>
        <n v="7232509006"/>
        <n v="7232879001"/>
        <n v="7233049001"/>
        <n v="7233419005"/>
        <n v="7234839004"/>
        <n v="7234919004"/>
        <n v="7235989005"/>
        <n v="7236479007"/>
        <n v="7236509003"/>
        <n v="7236659002"/>
        <n v="7236669005"/>
        <n v="7236959009"/>
        <n v="7237299003"/>
        <n v="7237319007"/>
        <n v="7238399000"/>
        <n v="7238589009"/>
        <n v="7239109007"/>
        <n v="7239619007"/>
        <n v="7239769006"/>
        <n v="7239959004"/>
        <n v="7240859006"/>
        <n v="7240909008"/>
        <n v="7241669010"/>
        <n v="7242209003"/>
        <n v="7243139008"/>
        <n v="7243429001"/>
        <n v="7501169010"/>
        <n v="7502929004"/>
        <n v="7503149008"/>
        <n v="7503729005"/>
        <n v="7504199003"/>
        <n v="7504619009"/>
        <n v="7506389005"/>
        <n v="7507769003"/>
        <n v="7509239001"/>
        <n v="7510299005"/>
        <n v="7510739006"/>
        <n v="7512269000"/>
        <n v="7512799006"/>
        <n v="7513199005"/>
        <n v="7513399006"/>
        <n v="7513459000"/>
        <n v="7513649009"/>
        <n v="7513879008"/>
        <n v="7514498900"/>
        <n v="7514538910"/>
        <n v="7514898902"/>
        <n v="7514928909"/>
        <n v="7514959010"/>
        <n v="7514989008"/>
        <n v="7515009009"/>
        <n v="7515328908"/>
        <n v="7515458901"/>
        <n v="7515678908"/>
        <n v="7515988907"/>
        <n v="7516149007"/>
        <n v="7516589010"/>
        <n v="7516708906"/>
        <n v="7516738904"/>
        <n v="7516739007"/>
        <n v="7516979009"/>
        <n v="7517068906"/>
        <n v="7517128900"/>
        <n v="7517409004"/>
        <n v="7517478900"/>
        <n v="7517529005"/>
        <n v="7518128902"/>
        <n v="7518159003"/>
        <n v="7518498908"/>
        <n v="7518809008"/>
        <n v="7519049007"/>
        <n v="7519079005"/>
        <n v="7519388901"/>
        <n v="7519449009"/>
        <n v="7519578910"/>
        <n v="7520269000"/>
        <n v="7520418905"/>
        <n v="7520528903"/>
        <n v="7520578907"/>
        <n v="7520729007"/>
        <n v="7520738907"/>
        <n v="7521069001"/>
        <n v="7521458908"/>
        <n v="7522088906"/>
        <n v="7522449010"/>
        <n v="7522458910"/>
        <n v="7522799010"/>
        <n v="7522919009"/>
        <n v="7522948904"/>
        <n v="7523418900"/>
        <n v="7523468904"/>
        <n v="7523499005"/>
        <n v="7523578902"/>
        <n v="7523618901"/>
        <n v="7523628904"/>
        <n v="7523669008"/>
        <n v="7523759000"/>
        <n v="7523878909"/>
        <n v="7524229007"/>
        <n v="7524289003"/>
        <n v="7524448900"/>
        <n v="7524589010"/>
        <n v="7525108905"/>
        <n v="7525178904"/>
        <n v="7525408901"/>
        <n v="7525428907"/>
        <n v="7525588909"/>
        <n v="7525789002"/>
        <n v="7525859010"/>
        <n v="7525898908"/>
        <n v="7525909001"/>
        <n v="7526128902"/>
        <n v="7526189001"/>
        <n v="7526539010"/>
        <n v="7527318902"/>
        <n v="7527469004"/>
        <n v="7528228901"/>
        <n v="7528439008"/>
        <n v="7528528908"/>
        <n v="7528629006"/>
        <n v="7528698902"/>
        <n v="7528889003"/>
        <n v="7529228903"/>
        <n v="7529388905"/>
        <n v="7529479000"/>
        <n v="7529719000"/>
        <n v="7529829009"/>
        <n v="7529838909"/>
        <n v="7529858904"/>
        <n v="7529919001"/>
        <n v="7529988908"/>
        <n v="7530438904"/>
        <n v="7530659003"/>
        <n v="7530719008"/>
        <n v="7530759009"/>
        <n v="7530769001"/>
        <n v="7531099003"/>
        <n v="7531128907"/>
        <n v="7531268903"/>
        <n v="7531289001"/>
        <n v="7531429006"/>
        <n v="7531608909"/>
        <n v="7531778903"/>
        <n v="7531919000"/>
        <n v="7532208909"/>
        <n v="7532389009"/>
        <n v="7532459006"/>
        <n v="7532588907"/>
        <n v="7532728901"/>
        <n v="7532769005"/>
        <n v="7532848902"/>
        <n v="7533148906"/>
        <n v="7533248901"/>
        <n v="7533298905"/>
        <n v="7533438910"/>
        <n v="7533529005"/>
        <n v="7534488905"/>
        <n v="7534588900"/>
        <n v="7535048904"/>
        <n v="7535089008"/>
        <n v="7535108909"/>
        <n v="7535199006"/>
        <n v="7535279006"/>
        <n v="7535548901"/>
        <n v="7535558904"/>
        <n v="7535698900"/>
        <n v="7535818910"/>
        <n v="7535978901"/>
        <n v="7536319007"/>
        <n v="7536718906"/>
        <n v="7536908904"/>
        <n v="7537009010"/>
        <n v="7537149006"/>
        <n v="7537288910"/>
        <n v="7537538902"/>
        <n v="7537839001"/>
        <n v="7538298904"/>
        <n v="7538299007"/>
        <n v="7538609004"/>
        <n v="7539108906"/>
        <n v="7539128901"/>
        <n v="7539229010"/>
        <n v="7539349000"/>
        <n v="7539779000"/>
        <n v="7539799006"/>
        <n v="7539959006"/>
        <n v="7540049001"/>
        <n v="7540118906"/>
        <n v="7540588907"/>
        <n v="7540619006"/>
        <n v="7540858905"/>
        <n v="7540899009"/>
        <n v="7541408901"/>
        <n v="7541489006"/>
        <n v="7541669001"/>
        <n v="7541748909"/>
        <n v="7541839004"/>
        <n v="7541988900"/>
        <n v="7542299010"/>
        <n v="7542399005"/>
        <n v="7542988902"/>
        <n v="7543029001"/>
        <n v="7543329008"/>
        <n v="7543719007"/>
        <n v="7543859003"/>
        <n v="7543929000"/>
        <n v="7543958906"/>
        <n v="7544038903"/>
        <n v="7544039006"/>
        <n v="7544078904"/>
        <n v="7544098910"/>
        <n v="7544219001"/>
        <n v="7544228901"/>
        <n v="7544598907"/>
        <n v="7544609000"/>
        <n v="7544668904"/>
        <n v="7544708903"/>
        <n v="7544978903"/>
        <n v="7545198907"/>
        <n v="7545509007"/>
        <n v="7545908906"/>
        <n v="7546018901"/>
        <n v="7546029007"/>
        <n v="7546039010"/>
        <n v="7546159000"/>
        <n v="7546289004"/>
        <n v="7546309008"/>
        <n v="7546988910"/>
        <n v="7547078910"/>
        <n v="7547658907"/>
        <n v="7547848905"/>
        <n v="7547938908"/>
        <n v="7547948900"/>
        <n v="7548629003"/>
        <n v="7548759007"/>
        <n v="7548878905"/>
        <n v="7548908901"/>
        <n v="7548949005"/>
        <n v="7549009007"/>
        <n v="7549039005"/>
        <n v="7549328906"/>
        <n v="7549339001"/>
        <n v="7549358904"/>
        <n v="7549499003"/>
        <n v="7549528907"/>
        <n v="7549608907"/>
        <n v="7549909006"/>
        <n v="7550379010"/>
        <n v="7550808905"/>
        <n v="7550869004"/>
        <n v="7551109001"/>
        <n v="7551239005"/>
        <n v="7551259000"/>
        <n v="7551328905"/>
        <n v="7551378909"/>
        <n v="7551468901"/>
        <n v="7551638904"/>
        <n v="7552138909"/>
        <n v="7552369000"/>
        <n v="7552419002"/>
        <n v="7552588904"/>
        <n v="7552738901"/>
        <n v="7552888900"/>
        <n v="7553389008"/>
        <n v="7553639000"/>
        <n v="7553958910"/>
        <n v="7553968902"/>
        <n v="7554028904"/>
        <n v="7554248900"/>
        <n v="7554289004"/>
        <n v="7554488902"/>
        <n v="7554558910"/>
        <n v="7554668908"/>
        <n v="7554818905"/>
        <n v="7554918900"/>
        <n v="7555238910"/>
        <n v="7555269000"/>
        <n v="7555338905"/>
        <n v="7555559004"/>
        <n v="7556209006"/>
        <n v="7556469003"/>
        <n v="7556658909"/>
        <n v="7556838904"/>
        <n v="7556848907"/>
        <n v="7556889000"/>
        <n v="7557428901"/>
        <n v="7557539002"/>
        <n v="7557648908"/>
        <n v="7557809000"/>
        <n v="7558229005"/>
        <n v="7558318905"/>
        <n v="7558448909"/>
        <n v="7558619004"/>
        <n v="7558788906"/>
        <n v="7558828905"/>
        <n v="7559108903"/>
        <n v="7559128909"/>
        <n v="7559149007"/>
        <n v="7559518908"/>
        <n v="7559538903"/>
        <n v="7559658904"/>
        <n v="7559669010"/>
        <n v="7559839002"/>
        <n v="7559968903"/>
        <n v="7560178910"/>
        <n v="7560198905"/>
        <n v="7560228901"/>
        <n v="7560539003"/>
        <n v="7560599010"/>
        <n v="7560688910"/>
        <n v="7560689002"/>
        <n v="7560708903"/>
        <n v="7560889003"/>
        <n v="7561008907"/>
        <n v="7561269007"/>
        <n v="7561618902"/>
        <n v="7561728900"/>
        <n v="7562019004"/>
        <n v="7562229008"/>
        <n v="7562868909"/>
        <n v="7562939009"/>
        <n v="7562959004"/>
        <n v="7563219007"/>
        <n v="7563329005"/>
        <n v="7563618906"/>
        <n v="7563628909"/>
        <n v="7563668910"/>
        <n v="7563758902"/>
        <n v="7563779000"/>
        <n v="7563959006"/>
        <n v="7564019008"/>
        <n v="7564288905"/>
        <n v="7564498909"/>
        <n v="7564728906"/>
        <n v="7564889000"/>
        <n v="7565979005"/>
        <n v="7566088908"/>
        <n v="7566259003"/>
        <n v="7566598908"/>
        <n v="7566608909"/>
        <n v="7566619004"/>
        <n v="7566748905"/>
        <n v="7566788906"/>
        <n v="7566828905"/>
        <n v="7566848900"/>
        <n v="7566868906"/>
        <n v="7567099005"/>
        <n v="7567539006"/>
        <n v="7567609003"/>
        <n v="7568508907"/>
        <n v="7568658906"/>
        <n v="7568748909"/>
        <n v="7568818906"/>
        <n v="7568819009"/>
        <n v="7568938907"/>
        <n v="7569018904"/>
        <n v="7569558902"/>
        <n v="7569698909"/>
        <n v="7569959007"/>
        <n v="7570348906"/>
        <n v="7570399002"/>
        <n v="7570418903"/>
        <n v="7570569005"/>
        <n v="7570899010"/>
        <n v="7570938906"/>
        <n v="7570969007"/>
        <n v="7571048901"/>
        <n v="7571099008"/>
        <n v="7571379009"/>
        <n v="7572269002"/>
        <n v="7572498909"/>
        <n v="7572618908"/>
        <n v="7572789005"/>
        <n v="7572819001"/>
        <n v="7572989006"/>
        <n v="7573069003"/>
        <n v="7573769001"/>
        <n v="7573839009"/>
        <n v="7574359009"/>
        <n v="7574508903"/>
        <n v="7574899007"/>
        <n v="7575109006"/>
        <n v="7575148904"/>
        <n v="7575308904"/>
        <n v="7575838910"/>
        <n v="7576068906"/>
        <n v="7576498906"/>
        <n v="7577418906"/>
        <n v="7578128904"/>
        <n v="7578478904"/>
        <n v="7578728907"/>
        <n v="7579178910"/>
        <n v="7580868902"/>
        <n v="7581098909"/>
        <n v="7581688909"/>
        <n v="7581918906"/>
        <n v="7582088908"/>
        <n v="7583188905"/>
        <n v="7583948908"/>
        <n v="7584038908"/>
        <n v="7584348907"/>
        <n v="7584378905"/>
        <n v="7585288904"/>
        <n v="7586028909"/>
        <n v="7586198903"/>
        <n v="7587348902"/>
        <n v="7587888900"/>
        <n v="7588058900"/>
        <n v="7588998900"/>
        <n v="7589088900"/>
        <n v="7589618904"/>
        <n v="7589898907"/>
        <n v="7590348903"/>
        <n v="7591328910"/>
        <n v="7592018902"/>
        <n v="7592198910"/>
        <n v="7592438910"/>
        <n v="7592478900"/>
        <n v="7592778907"/>
        <n v="7592838901"/>
        <n v="7593198901"/>
        <n v="7593438901"/>
        <n v="7594078902"/>
        <n v="7594638904"/>
        <n v="7594908902"/>
        <n v="7594918905"/>
        <n v="7595528908"/>
        <n v="7596328909"/>
        <n v="7596338901"/>
        <n v="7596598909"/>
        <n v="7596668906"/>
        <n v="7596778904"/>
        <n v="7596888902"/>
        <n v="7597028904"/>
        <n v="7597808902"/>
        <n v="7598258905"/>
        <n v="7598408902"/>
        <n v="7598728904"/>
        <n v="7599058906"/>
        <n v="7599278902"/>
        <n v="7599898900"/>
        <n v="7600108906"/>
        <n v="7600168902"/>
        <n v="7600558901"/>
        <n v="7600588910"/>
        <n v="7601098907"/>
        <n v="7601338907"/>
        <n v="7601838904"/>
        <n v="7602258909"/>
        <n v="7602468902"/>
        <n v="7603138910"/>
        <n v="7604308904"/>
        <n v="7604778905"/>
        <n v="7605128900"/>
        <n v="7605758901"/>
        <n v="7605908909"/>
        <n v="7606058905"/>
        <n v="7606298907"/>
        <n v="7606558902"/>
        <n v="7606588900"/>
        <n v="7606708910"/>
        <n v="7606898910"/>
        <n v="7606948901"/>
        <n v="7607498910"/>
        <n v="7607738910"/>
        <n v="7607798906"/>
        <n v="7607998907"/>
        <n v="7608408907"/>
        <n v="7608708903"/>
        <n v="7608718906"/>
        <n v="7608838907"/>
        <n v="7609278907"/>
        <n v="7609578903"/>
        <n v="7610008904"/>
        <n v="7610368907"/>
        <n v="7610938901"/>
        <n v="7611328908"/>
        <n v="7611558907"/>
        <n v="7611798909"/>
        <n v="7611858903"/>
        <n v="7612878900"/>
        <n v="7613468908"/>
        <n v="7613888905"/>
        <n v="7613988900"/>
        <n v="7614768906"/>
        <n v="7614808905"/>
        <n v="7615138907"/>
        <n v="7615158902"/>
        <n v="7615428900"/>
        <n v="7615478904"/>
        <n v="7615648907"/>
        <n v="7616478906"/>
        <n v="7617098901"/>
        <n v="7617948907"/>
        <n v="7617988908"/>
        <n v="7618108904"/>
        <n v="7618228905"/>
        <n v="7618718910"/>
        <n v="7618798901"/>
        <n v="7618868909"/>
        <n v="7619638901"/>
        <n v="7620108903"/>
        <n v="7620148904"/>
        <n v="7620748907"/>
        <n v="7621058903"/>
        <n v="7621148906"/>
        <n v="7621578906"/>
        <n v="7622068908"/>
        <n v="7624028900"/>
        <n v="7624198905"/>
        <n v="7624338910"/>
        <n v="7624428902"/>
        <n v="7624818901"/>
        <n v="7625818903"/>
        <n v="7625858904"/>
        <n v="7626718910"/>
        <n v="7626728902"/>
        <n v="7626848903"/>
        <n v="7627358900"/>
        <n v="7627668910"/>
        <n v="7628388900"/>
        <n v="7628658909"/>
        <n v="7628818909"/>
        <n v="7629378910"/>
        <n v="7630708910"/>
        <n v="7630818908"/>
        <n v="7631218907"/>
        <n v="7631238902"/>
        <n v="7631318902"/>
        <n v="7631568907"/>
        <n v="7631678905"/>
        <n v="7632308901"/>
        <n v="7632488909"/>
        <n v="7632658901"/>
        <n v="7632818901"/>
        <n v="7632918907"/>
        <n v="7633158906"/>
        <n v="7633558908"/>
        <n v="7633718908"/>
        <n v="7633758909"/>
        <n v="7633828906"/>
        <n v="7633948907"/>
        <n v="7634938906"/>
        <n v="7635078910"/>
        <n v="7635178905"/>
        <n v="7635758902"/>
        <n v="7636098907"/>
        <n v="7636138906"/>
        <n v="7636538908"/>
        <n v="7637788904"/>
        <n v="7638168908"/>
        <n v="7638558907"/>
        <n v="7638588905"/>
        <n v="7639648901"/>
        <n v="7639968903"/>
        <n v="7640018908"/>
        <n v="7640528908"/>
        <n v="7640868905"/>
        <n v="7640878908"/>
        <n v="7641038905"/>
        <n v="7641318906"/>
        <n v="7641328909"/>
        <n v="7642168900"/>
        <n v="7642598900"/>
        <n v="7642638910"/>
        <n v="7643328902"/>
        <n v="7643348908"/>
        <n v="7643958903"/>
        <n v="7644018905"/>
        <n v="7644838904"/>
        <n v="7645158903"/>
        <n v="7645208905"/>
        <n v="7645938901"/>
        <n v="7646448909"/>
        <n v="7646908905"/>
        <n v="7646958909"/>
        <n v="7647108903"/>
        <n v="7647178902"/>
        <n v="7647558909"/>
        <n v="7647718909"/>
        <n v="7648528902"/>
        <n v="7648738906"/>
        <n v="7648958902"/>
        <n v="7649058905"/>
        <n v="7649138905"/>
        <n v="7649428909"/>
        <n v="7649668900"/>
        <n v="7650238908"/>
        <n v="7650458904"/>
        <n v="7650548907"/>
        <n v="7650868909"/>
        <n v="7651038909"/>
        <n v="7651138904"/>
        <n v="7651678902"/>
        <n v="7651948900"/>
        <n v="7652308909"/>
        <n v="7652338907"/>
        <n v="7652398903"/>
        <n v="7653078903"/>
        <n v="7653838906"/>
        <n v="7654158905"/>
        <n v="7654688900"/>
        <n v="7655028903"/>
        <n v="7655388906"/>
        <n v="7656438910"/>
        <n v="7656488903"/>
        <n v="7656728903"/>
        <n v="7656898908"/>
        <n v="7657238900"/>
        <n v="7658078902"/>
        <n v="7658248905"/>
        <n v="7658658910"/>
        <n v="7658718904"/>
        <n v="7658938900"/>
        <n v="7659878908"/>
        <n v="7659948905"/>
        <n v="7660208903"/>
        <n v="7660408904"/>
        <n v="7660708900"/>
        <n v="7660958905"/>
        <n v="7661738900"/>
        <n v="7661998908"/>
        <n v="7662038904"/>
        <n v="7662288909"/>
        <n v="7662498902"/>
        <n v="7663298903"/>
        <n v="7663558909"/>
        <n v="7663948908"/>
        <n v="7664408901"/>
        <n v="7664508907"/>
        <n v="7664768904"/>
        <n v="7664958902"/>
        <n v="7665098906"/>
        <n v="7665728905"/>
        <n v="7666358903"/>
        <n v="7667778902"/>
        <n v="7668258901"/>
        <n v="7668598909"/>
        <n v="7668648900"/>
        <n v="7670368909"/>
        <n v="7671148904"/>
        <n v="7672148906"/>
        <n v="7672518910"/>
        <n v="7672848904"/>
        <n v="7673138905"/>
        <n v="7673608904"/>
        <n v="7673898910"/>
        <n v="7674358903"/>
        <n v="7675318904"/>
        <n v="7675398906"/>
        <n v="7675818901"/>
        <n v="7676148903"/>
        <n v="7854948900"/>
        <n v="7855398903"/>
        <n v="7855458908"/>
        <n v="7855508910"/>
        <n v="7855998906"/>
        <n v="7867118908"/>
        <n v="7868238900"/>
        <n v="7869318902"/>
        <n v="7869418908"/>
        <n v="7869568907"/>
        <n v="7869828902"/>
        <n v="7870048901"/>
        <n v="7870458906"/>
        <n v="7871038900"/>
        <n v="7871748901"/>
        <n v="7871918904"/>
        <n v="7872068900"/>
        <n v="7872218908"/>
        <n v="7872508901"/>
        <n v="7872738900"/>
        <n v="7873278906"/>
        <n v="7873428903"/>
        <n v="7873628904"/>
        <n v="7874048909"/>
        <n v="7874278908"/>
        <n v="7876008901"/>
        <n v="7876338906"/>
        <n v="7876458907"/>
        <n v="7877298909"/>
        <n v="7877698900"/>
        <n v="7878458900"/>
        <n v="7878848910"/>
        <n v="7878888900"/>
        <n v="7879538902"/>
        <n v="7880388902"/>
        <n v="7881078905"/>
        <n v="7881548904"/>
        <n v="7881628904"/>
        <n v="7881908905"/>
        <n v="7882248910"/>
        <n v="7882268905"/>
        <n v="7882988909"/>
        <n v="7883318909"/>
        <n v="7883348907"/>
        <n v="7883548908"/>
        <n v="7883738906"/>
        <n v="7885448906"/>
        <n v="7885518903"/>
        <n v="7885618909"/>
        <n v="7885638904"/>
        <n v="7886298900"/>
        <n v="7886408907"/>
        <n v="7886648909"/>
        <n v="7886948905"/>
        <n v="7886958908"/>
        <n v="7887598909"/>
        <n v="7888628907"/>
        <n v="7888678900"/>
        <n v="7888948909"/>
        <n v="7889038909"/>
        <n v="7889268908"/>
        <n v="7889568904"/>
        <n v="7890398909"/>
        <n v="7891038908"/>
        <n v="7891198910"/>
        <n v="7891658906"/>
        <n v="7892198901"/>
        <n v="7892268909"/>
        <n v="7892738908"/>
        <n v="7892838903"/>
        <n v="7893308910"/>
        <n v="7893898901"/>
        <n v="7894118903"/>
        <n v="7894278905"/>
        <n v="7894968900"/>
        <n v="7895418901"/>
        <n v="7895788907"/>
        <n v="7895898905"/>
        <n v="7895988908"/>
        <n v="7896418903"/>
        <n v="7897628909"/>
        <n v="7897988901"/>
        <n v="7898158901"/>
        <n v="7898248904"/>
        <n v="7898558903"/>
        <n v="7898948902"/>
        <n v="7899138908"/>
        <n v="7899738900"/>
        <n v="7900848907"/>
        <n v="7901008904"/>
        <n v="7901598906"/>
        <n v="7901618910"/>
        <n v="7901858901"/>
        <n v="7901878907"/>
        <n v="7902038904"/>
        <n v="7902118904"/>
        <n v="7902128907"/>
        <n v="7902698903"/>
        <n v="7902898904"/>
        <n v="7903238907"/>
        <n v="7904298905"/>
        <n v="7905108907"/>
        <n v="7905438901"/>
        <n v="7905478902"/>
        <n v="7905928906"/>
        <n v="7906018906"/>
        <n v="7906228910"/>
        <n v="7906468901"/>
        <n v="7907088907"/>
        <n v="7907128906"/>
        <n v="7907208906"/>
        <n v="7907718906"/>
        <n v="7908218900"/>
        <n v="7908448910"/>
        <n v="7908548905"/>
        <n v="7909018901"/>
        <n v="7909118907"/>
        <n v="7909188906"/>
        <n v="7909468907"/>
        <n v="7910118904"/>
        <n v="7910478907"/>
        <n v="7911138901"/>
        <n v="7911208909"/>
        <n v="7911378903"/>
        <n v="7911808901"/>
        <n v="7912608902"/>
        <n v="7912768904"/>
        <n v="7913228908"/>
        <n v="7913408903"/>
        <n v="7913548910"/>
        <n v="7914108909"/>
        <n v="8015189004"/>
        <n v="8015209008"/>
        <n v="8015259001"/>
        <n v="8015589006"/>
        <n v="8015989008"/>
        <n v="8016569002"/>
        <n v="8018669001"/>
        <n v="8018999006"/>
        <n v="8020509009"/>
        <n v="8020819008"/>
        <n v="8021019006"/>
        <n v="8021109009"/>
        <n v="8021749002"/>
        <n v="8022199005"/>
        <n v="8022389003"/>
        <n v="8023679009"/>
        <n v="8024189006"/>
        <n v="8024319008"/>
        <n v="8024769003"/>
        <n v="8025159010"/>
        <n v="8025659007"/>
        <n v="8026509010"/>
        <n v="8026849007"/>
        <n v="8027119002"/>
        <n v="8027449007"/>
        <n v="8027539010"/>
        <n v="8028069002"/>
        <n v="8028219010"/>
        <n v="8028829005"/>
        <n v="8029079007"/>
        <n v="8029319007"/>
        <n v="8029419002"/>
        <n v="8029519008"/>
        <n v="8029909007"/>
        <n v="8030029000"/>
        <n v="8030079004"/>
        <n v="8030999009"/>
        <n v="8031369010"/>
        <n v="8031479008"/>
        <n v="8031539002"/>
        <n v="8031749006"/>
        <n v="8032629007"/>
        <n v="8032649002"/>
        <n v="8032679000"/>
        <n v="8032699006"/>
        <n v="8032799001"/>
        <n v="8033009000"/>
        <n v="8033429008"/>
        <n v="8033849005"/>
        <n v="8033939008"/>
        <n v="8034399003"/>
        <n v="8034619008"/>
        <n v="8035269001"/>
        <n v="8035629002"/>
        <n v="8035949004"/>
        <n v="8036159005"/>
        <n v="8036799009"/>
        <n v="8037549006"/>
        <n v="8038559000"/>
        <n v="8039339006"/>
        <n v="8040429006"/>
        <n v="8040479010"/>
        <n v="8040779006"/>
        <n v="8041079010"/>
        <n v="8041789000"/>
        <n v="8041809004"/>
        <n v="8042549000"/>
        <n v="8042729006"/>
        <n v="8043149000"/>
        <n v="8043749003"/>
        <n v="8043859001"/>
        <n v="8044029001"/>
        <n v="8044429003"/>
        <n v="8599669009"/>
        <n v="8599929004"/>
        <n v="8600259002"/>
        <n v="8600509005"/>
        <n v="8600559009"/>
        <n v="8600869008"/>
        <n v="8601539005"/>
        <n v="8602319000"/>
        <n v="8602799004"/>
        <n v="8603009003"/>
        <n v="8603109009"/>
        <n v="8603319002"/>
        <n v="8603329005"/>
        <n v="8603559004"/>
        <n v="8605409009"/>
        <n v="8605419001"/>
        <n v="8605609010"/>
        <n v="8605759009"/>
        <n v="8606559010"/>
        <n v="8606699006"/>
        <n v="8606769003"/>
        <n v="8607119009"/>
        <n v="8607219004"/>
        <n v="8607529003"/>
        <n v="8607639001"/>
        <n v="8607899009"/>
        <n v="8608599004"/>
        <n v="8608909001"/>
        <n v="8609709002"/>
        <n v="8609829003"/>
        <n v="8610149008"/>
        <n v="8610429009"/>
        <n v="8610569005"/>
        <n v="8611079002"/>
        <n v="8611109009"/>
        <n v="8611149010"/>
        <n v="8611549001"/>
        <n v="8611869003"/>
        <n v="8611959006"/>
        <n v="8612069001"/>
        <n v="8612119003"/>
        <n v="8612739001"/>
        <n v="8612919007"/>
        <n v="8613279007"/>
        <n v="8613619002"/>
        <n v="8614009009"/>
        <n v="8614539004"/>
        <n v="8615219004"/>
        <n v="8615469009"/>
        <n v="8615759002"/>
        <n v="8616059006"/>
        <n v="8616769007"/>
        <n v="8617159003"/>
        <n v="8617699001"/>
        <n v="8617889010"/>
        <n v="8617919006"/>
        <n v="8618239005"/>
        <n v="8618599008"/>
        <n v="8619139001"/>
        <n v="8821219005"/>
        <n v="8822379009"/>
        <n v="8822469001"/>
        <n v="8823409007"/>
        <n v="8824489000"/>
        <n v="8824859004"/>
        <n v="8824989008"/>
        <n v="8825239008"/>
        <n v="8825519009"/>
        <n v="8825609001"/>
        <n v="8826429008"/>
        <n v="8826929005"/>
        <n v="8827279002"/>
        <n v="8827319001"/>
        <n v="8827589001"/>
        <n v="8827619008"/>
        <n v="8829089008"/>
        <n v="8829589005"/>
        <n v="8830649007"/>
        <n v="8831199005"/>
        <n v="8831309001"/>
        <n v="8831569009"/>
        <n v="8831669004"/>
        <n v="8831899003"/>
        <n v="8832279007"/>
        <n v="8832659003"/>
        <n v="8832699004"/>
        <n v="8833489002"/>
        <n v="8833919000"/>
        <n v="8833949009"/>
        <n v="8834159010"/>
        <n v="8834579007"/>
        <n v="8834909010"/>
        <n v="8836569008"/>
        <n v="8836909003"/>
        <n v="8837109001"/>
        <n v="8837669005"/>
        <n v="8837979004"/>
        <n v="8838419002"/>
        <n v="8839219003"/>
        <n v="8839659006"/>
        <n v="8839919001"/>
        <n v="8840169009"/>
        <n v="8840699004"/>
        <n v="8840789007"/>
        <n v="8841059002"/>
        <n v="8841089000"/>
        <n v="8841189006"/>
        <n v="8841509006"/>
        <n v="8841569002"/>
        <n v="8841829008"/>
        <n v="8841929003"/>
        <n v="8842529003"/>
        <n v="8842659007"/>
        <n v="8842829010"/>
        <n v="8843269010"/>
        <n v="8843689007"/>
        <n v="8843829001"/>
        <n v="8844129005"/>
        <n v="8844449007"/>
        <n v="8844729008"/>
        <n v="8845219010"/>
        <n v="8845449009"/>
        <n v="8846049009"/>
        <n v="8846699005"/>
        <n v="8847709008"/>
        <n v="8848089003"/>
        <n v="8849239002"/>
        <n v="8849379009"/>
        <n v="8849549001"/>
        <n v="8850069007"/>
        <n v="8850359000"/>
        <n v="8850369003"/>
        <n v="8850619006"/>
        <n v="8850979009"/>
        <n v="8851519002"/>
        <n v="8851809006"/>
        <n v="8851899000"/>
        <n v="8852199004"/>
        <n v="8852329006"/>
        <n v="8852659000"/>
        <n v="8853349003"/>
        <n v="8854919010"/>
        <n v="8855039008"/>
        <n v="8855199010"/>
        <n v="8855239009"/>
        <n v="8855249001"/>
        <n v="8856089003"/>
        <n v="8856129002"/>
        <n v="8856489005"/>
        <n v="8856699009"/>
        <n v="8856709010"/>
        <n v="8857759005"/>
        <n v="8858009005"/>
        <n v="8858179010"/>
        <n v="8858449008"/>
        <n v="8858619000"/>
        <n v="8858729009"/>
        <n v="8859079006"/>
        <n v="8859589006"/>
        <n v="8859599009"/>
        <n v="8859839009"/>
        <n v="8860139008"/>
        <n v="8860359004"/>
        <n v="8861039004"/>
        <n v="8861249008"/>
        <n v="8861419000"/>
        <n v="8861579002"/>
        <n v="8861649010"/>
        <n v="8862109003"/>
        <n v="8862859005"/>
        <n v="8862969003"/>
        <n v="8862989009"/>
        <n v="8863219003"/>
        <n v="8863279010"/>
        <n v="8863549008"/>
        <n v="8864229008"/>
        <n v="8864389010"/>
        <n v="8864459007"/>
        <n v="8864939009"/>
        <n v="8864999005"/>
        <n v="8865629001"/>
        <n v="8865839005"/>
        <n v="8866129006"/>
        <n v="8866139009"/>
        <n v="8866289008"/>
        <n v="8866469003"/>
        <n v="8866819001"/>
        <n v="8866899003"/>
        <n v="8866979003"/>
        <n v="8867029002"/>
        <n v="8867589006"/>
        <n v="8867769001"/>
        <n v="8868429006"/>
        <n v="8869069007"/>
        <n v="8869419005"/>
        <n v="8869569004"/>
        <n v="8869659007"/>
        <n v="8870029003"/>
        <n v="8870219001"/>
        <n v="8870489001"/>
        <n v="8870549006"/>
        <n v="8870709006"/>
        <n v="8870739004"/>
        <n v="8871199010"/>
        <n v="8871469008"/>
        <n v="8871569003"/>
        <n v="8872009001"/>
        <n v="8872189009"/>
        <n v="8872339006"/>
        <n v="8872669000"/>
        <n v="8873339008"/>
        <n v="8873449006"/>
        <n v="8873519003"/>
        <n v="8873789003"/>
        <n v="8873839005"/>
        <n v="8874199005"/>
        <n v="8875449010"/>
        <n v="8875469005"/>
        <n v="8875649000"/>
        <n v="8876159008"/>
        <n v="8876539004"/>
        <n v="8876859006"/>
        <n v="8876969004"/>
        <n v="8877019003"/>
        <n v="8877129001"/>
        <n v="8877919002"/>
        <n v="8878319001"/>
        <n v="8878459008"/>
        <n v="8879939001"/>
        <n v="8880019004"/>
        <n v="8880699009"/>
        <n v="8880839003"/>
        <n v="8881449006"/>
        <n v="8882359005"/>
        <n v="8883229003"/>
        <n v="8885239010"/>
        <n v="8885339005"/>
        <n v="8885359000"/>
        <n v="8885859008"/>
        <n v="8886629000"/>
        <n v="8886729006"/>
        <n v="8887269001"/>
        <n v="8887449007"/>
        <n v="8887939001"/>
        <n v="8888059010"/>
        <n v="8888179000"/>
        <n v="8888299001"/>
        <n v="8889339002"/>
        <n v="8889799000"/>
        <n v="8890889000"/>
        <n v="8891259001"/>
        <n v="8891289010"/>
        <n v="8891649000"/>
        <n v="8892169000"/>
        <n v="8893019003"/>
        <n v="8893809004"/>
        <n v="8894249004"/>
        <n v="8894539008"/>
        <n v="8894589001"/>
        <n v="8894769007"/>
        <n v="8895409006"/>
        <n v="8896569010"/>
        <n v="8896689000"/>
        <n v="8897119006"/>
        <n v="8898319009"/>
        <n v="8898889005"/>
        <n v="8899809005"/>
        <n v="8900209000"/>
        <n v="8902289006"/>
        <n v="8902359003"/>
        <n v="8902409005"/>
        <n v="8902859000"/>
        <n v="8902949003"/>
        <n v="8903339010"/>
        <n v="8903589004"/>
        <n v="8903729009"/>
        <n v="8903879008"/>
        <n v="8905039007"/>
        <n v="8905219002"/>
        <n v="8905409000"/>
        <n v="8906199000"/>
        <n v="8906259005"/>
        <n v="8907129003"/>
        <n v="8907499009"/>
        <n v="8907549000"/>
        <n v="8908549002"/>
        <n v="8909599008"/>
        <n v="8910359003"/>
        <n v="8911029000"/>
        <n v="8911449008"/>
        <n v="8911989006"/>
        <n v="8912279007"/>
        <n v="8912579003"/>
        <n v="8912699004"/>
        <n v="8913249000"/>
        <n v="8913289001"/>
        <n v="8914009000"/>
        <n v="8915219006"/>
        <n v="8915979000"/>
        <n v="8915999006"/>
        <n v="8916189001"/>
        <n v="8916509001"/>
        <n v="8916849009"/>
        <n v="8917719007"/>
        <n v="8918259002"/>
        <n v="8918889003"/>
        <n v="8919219003"/>
        <n v="8921239008"/>
        <n v="8921259003"/>
        <n v="8921439009"/>
        <n v="8922379006"/>
        <n v="8922469009"/>
        <n v="8922559001"/>
        <n v="8922769005"/>
        <n v="8922879003"/>
        <n v="8924039002"/>
        <n v="8924999008"/>
        <n v="8925359006"/>
        <n v="8925659002"/>
        <n v="8925859003"/>
        <n v="8926299003"/>
        <n v="8926669007"/>
        <n v="8926879000"/>
        <n v="8927009010"/>
        <n v="8927139003"/>
        <n v="8927699007"/>
        <n v="8928129002"/>
        <n v="8928519001"/>
        <n v="8928839003"/>
        <n v="8928919003"/>
        <n v="8928939009"/>
        <n v="8929569007"/>
        <n v="8929849008"/>
        <n v="8929989004"/>
        <n v="8930139004"/>
        <n v="8930309007"/>
        <n v="8930799003"/>
        <n v="8931019005"/>
        <n v="8933279006"/>
        <n v="8934039006"/>
        <n v="8934899006"/>
        <n v="8935539005"/>
        <n v="8936309008"/>
        <n v="8937089005"/>
        <n v="8937569007"/>
        <n v="8937969009"/>
        <n v="8938669004"/>
        <n v="8939149003"/>
        <n v="8939239006"/>
        <n v="8939699004"/>
        <n v="8940479005"/>
        <n v="8940969010"/>
        <n v="8940989005"/>
        <n v="8940999008"/>
        <n v="8941379001"/>
        <n v="8941499002"/>
        <n v="8941539001"/>
        <n v="8941599008"/>
        <n v="8941739002"/>
        <n v="8941859003"/>
        <n v="8942279008"/>
        <n v="8942909007"/>
        <n v="8943139003"/>
        <n v="8943199010"/>
        <n v="8943719000"/>
        <n v="8944139005"/>
        <n v="8944879004"/>
        <n v="8945609006"/>
        <n v="8946709003"/>
        <n v="8946929010"/>
        <n v="8947229003"/>
        <n v="8947899005"/>
        <n v="8949179005"/>
        <n v="8950329010"/>
        <n v="8950479009"/>
        <n v="8950989009"/>
        <n v="8951009010"/>
        <n v="8952699009"/>
        <n v="8952929006"/>
        <n v="8953809007"/>
        <n v="8953939000"/>
        <n v="8954079004"/>
        <n v="8954339010"/>
        <n v="8954919007"/>
        <n v="8955249009"/>
        <n v="8955329009"/>
        <n v="8955619002"/>
        <n v="8955999000"/>
        <n v="8956749008"/>
        <n v="8956859006"/>
        <n v="8958459008"/>
        <n v="8958619008"/>
        <n v="8958859010"/>
        <n v="8958999006"/>
        <n v="8959249006"/>
        <n v="8960079000"/>
        <n v="8960239000"/>
        <n v="8960539007"/>
        <n v="8960589000"/>
        <n v="8961029009"/>
        <n v="8961439003"/>
        <n v="8961559004"/>
        <n v="8961789003"/>
        <n v="8962119003"/>
        <n v="8962649009"/>
        <n v="8963049008"/>
        <n v="8964059002"/>
        <n v="8964459004"/>
        <n v="8964519009"/>
        <n v="8964689003"/>
        <n v="8964709007"/>
        <n v="8965599002"/>
        <n v="8965739007"/>
        <n v="8967289007"/>
        <n v="8967549002"/>
        <n v="8967629002"/>
        <n v="8968099000"/>
        <n v="8968399007"/>
        <n v="8969069004"/>
        <n v="8969199008"/>
        <n v="8969709006"/>
        <n v="8969759010"/>
        <n v="8970019008"/>
        <n v="8970459000"/>
        <n v="8970479006"/>
        <n v="8970649009"/>
        <n v="8970709003"/>
        <n v="8971129008"/>
        <n v="8971179001"/>
        <n v="8971279007"/>
        <n v="8971719008"/>
        <n v="8971889002"/>
        <n v="8972739005"/>
        <n v="8972789009"/>
        <n v="8972859006"/>
        <n v="8973659007"/>
        <n v="8973809004"/>
        <n v="8973829010"/>
        <n v="8974769007"/>
        <n v="8974959005"/>
        <n v="8975359004"/>
        <n v="8975389002"/>
        <n v="8976359006"/>
        <n v="8976469004"/>
        <n v="8976799009"/>
        <n v="8976979004"/>
        <n v="8977419002"/>
        <n v="8977929002"/>
        <n v="8978319009"/>
        <n v="8978419004"/>
        <n v="8979199001"/>
        <n v="8979649005"/>
        <n v="8980029004"/>
        <n v="8980569002"/>
        <n v="8981469009"/>
        <n v="8982369005"/>
        <n v="8982479003"/>
        <n v="8982889008"/>
        <n v="8983269001"/>
        <n v="8983589003"/>
        <n v="8983659000"/>
        <n v="8983939001"/>
        <n v="8984439006"/>
        <n v="8984519006"/>
        <n v="8984819002"/>
        <n v="8986159009"/>
        <n v="8986279010"/>
        <n v="8988059007"/>
        <n v="8988329005"/>
        <n v="8988869003"/>
        <n v="8989199005"/>
        <n v="8989589004"/>
        <n v="8990409004"/>
        <n v="8990489006"/>
        <n v="8990599004"/>
        <n v="8990829001"/>
        <n v="8991419009"/>
        <n v="8991429001"/>
        <n v="8991989005"/>
        <n v="8992099000"/>
        <n v="9871959007"/>
        <n v="9872429003"/>
        <n v="9872999010"/>
        <n v="9873149004"/>
        <n v="9873289000"/>
        <n v="9874049000"/>
        <n v="9874319009"/>
        <n v="9874549008"/>
        <n v="9875169003"/>
        <n v="9875319000"/>
        <n v="9875979010"/>
        <n v="9876049004"/>
        <n v="9876429000"/>
        <n v="9876469001"/>
        <n v="9876499010"/>
        <n v="9877149001"/>
        <n v="9877199005"/>
        <n v="9878189004"/>
        <n v="9878219000"/>
        <n v="9878429004"/>
        <n v="9879509006"/>
        <n v="9879559010"/>
        <n v="9879739005"/>
        <n v="9880349003"/>
        <n v="9880819002"/>
        <n v="9880859003"/>
        <n v="9881229004"/>
        <n v="9881349005"/>
        <n v="9881719009"/>
        <n v="9882549008"/>
        <n v="9882899008"/>
        <n v="9882909009"/>
        <n v="9883179006"/>
        <n v="9884869003"/>
        <n v="9884899001"/>
        <n v="9884959006"/>
        <n v="9885129006"/>
        <n v="9885159004"/>
        <n v="9885659001"/>
        <n v="9885749004"/>
        <n v="9886239006"/>
        <n v="9886759009"/>
        <n v="9887159008"/>
        <n v="9887299004"/>
        <n v="9887659005"/>
        <n v="9887909008"/>
        <n v="9888349008"/>
        <n v="9888639001"/>
        <n v="9888729004"/>
        <n v="9888979009"/>
        <n v="9889769007"/>
        <n v="9889819009"/>
        <n v="9889939010"/>
        <n v="9890109005"/>
        <n v="9890149006"/>
        <n v="9890429007"/>
        <n v="9892859000"/>
        <n v="9892899001"/>
        <n v="9893049006"/>
        <n v="9893759007"/>
        <n v="9893789005"/>
        <n v="9893989006"/>
        <n v="9894439007"/>
        <n v="9894489000"/>
        <n v="9894809000"/>
        <n v="9894919009"/>
        <n v="9895619004"/>
        <n v="9895849003"/>
        <n v="9895939006"/>
        <n v="9896379006"/>
        <n v="9896669010"/>
        <n v="9897629000"/>
        <n v="9898029010"/>
        <n v="9899409008"/>
        <n v="9899929000"/>
        <n v="9900009004"/>
        <n v="9900019007"/>
        <n v="9900559005"/>
        <n v="9900669003"/>
        <n v="9900759006"/>
        <n v="9901529009"/>
        <n v="9901889001"/>
        <n v="9902549006"/>
        <n v="9902589007"/>
        <n v="9902649001"/>
        <n v="9903059003"/>
        <n v="9903719000"/>
        <n v="9903869010"/>
        <n v="9903959002"/>
        <n v="9904299007"/>
        <n v="9904529004"/>
        <n v="9904579008"/>
        <n v="9905959006"/>
        <n v="9906329007"/>
        <n v="9906529008"/>
        <n v="9907039005"/>
        <n v="9907559008"/>
        <n v="9907689001"/>
        <n v="9908259003"/>
        <n v="9909119009"/>
        <n v="9909479001"/>
        <n v="9910559009"/>
        <n v="9910919010"/>
        <n v="9912559002"/>
        <n v="9912759003"/>
        <n v="9912999005"/>
        <n v="9914109000"/>
        <n v="9914469003"/>
        <n v="9914789005"/>
        <n v="9915239006"/>
        <n v="9915869007"/>
        <n v="9916659005"/>
        <n v="9916939006"/>
        <n v="9917179005"/>
        <n v="9917519000"/>
        <n v="9917699008"/>
        <n v="9917749010"/>
        <n v="9918169004"/>
        <n v="9918479003"/>
        <n v="9919119002"/>
        <n v="9919269001"/>
        <n v="9919439004"/>
        <n v="9919539010"/>
        <n v="9919619010"/>
        <n v="9920259006"/>
        <n v="9920669000"/>
        <n v="9920869001"/>
        <n v="9922389003"/>
        <n v="9922429002"/>
        <n v="9922799008"/>
        <n v="9922969000"/>
        <n v="9922979003"/>
        <n v="9923139000"/>
        <n v="9924039007"/>
        <n v="9924089000"/>
        <n v="9924119007"/>
        <n v="9924299004"/>
        <n v="9924949009"/>
        <n v="9925349008"/>
        <n v="9925439000"/>
        <n v="9925449003"/>
        <n v="9925859008"/>
        <n v="9925919002"/>
        <n v="9925989001"/>
        <n v="9926019005"/>
        <n v="9926659009"/>
        <n v="9927359004"/>
        <n v="9927439004"/>
        <n v="9927879007"/>
        <n v="9928019009"/>
        <n v="9928399007"/>
        <n v="9929009008"/>
        <n v="9929709006"/>
        <n v="9930149001"/>
        <n v="9930209006"/>
        <n v="9930349002"/>
        <n v="9930529008"/>
        <n v="9930599007"/>
        <n v="9931069003"/>
        <n v="9931119005"/>
        <n v="9931719008"/>
        <n v="9931939004"/>
        <n v="9932049010"/>
        <n v="9932459004"/>
        <n v="9932589008"/>
        <n v="9932649002"/>
        <n v="9933499007"/>
        <n v="9934229009"/>
        <n v="9934539008"/>
        <n v="9934619008"/>
        <n v="9934729006"/>
        <n v="9934869002"/>
        <n v="9935069000"/>
        <n v="9935439004"/>
        <n v="9935579000"/>
        <n v="9935789004"/>
        <n v="9936049007"/>
        <n v="9936509003"/>
        <n v="9936709004"/>
        <n v="9936819002"/>
        <n v="9937199008"/>
        <n v="9946969005"/>
        <n v="9948639004"/>
        <n v="9948699000"/>
        <n v="9949009005"/>
        <n v="9949039003"/>
        <n v="9950229009"/>
        <n v="9950679004"/>
        <n v="9951609007"/>
        <n v="9951839006"/>
        <n v="9952219010"/>
        <n v="9952629004"/>
        <n v="9952659002"/>
        <n v="9953539003"/>
        <n v="9953679010"/>
        <n v="9953879000"/>
        <n v="9954649003"/>
        <n v="9954759001"/>
        <n v="9954919001"/>
        <n v="9955079000"/>
        <n v="9956099008"/>
        <n v="9958769001"/>
        <n v="9959009009"/>
        <n v="9960039004"/>
        <n v="9960279006"/>
        <n v="9960409008"/>
        <n v="9960739002"/>
        <n v="9961179002"/>
        <n v="9961859005"/>
        <n v="9961899006"/>
        <n v="9962139003"/>
        <n v="9962179004"/>
        <n v="9962299005"/>
        <n v="9988299003"/>
        <n v="9988609000"/>
        <n v="9988699005"/>
        <n v="9992349008"/>
        <n v="9992809004"/>
        <n v="9993259007"/>
        <n v="9993889008"/>
        <n v="9994169006"/>
        <n v="9994399005"/>
        <n v="9995029001"/>
        <n v="9995829005"/>
        <n v="9996159007"/>
        <n v="9996199008"/>
        <n v="9996709006"/>
        <n v="9997289002"/>
      </sharedItems>
    </cacheField>
    <cacheField name="ApprovalDate" numFmtId="14">
      <sharedItems containsSemiMixedTypes="0" containsNonDate="0" containsDate="1" containsString="0" minDate="2021-05-07T00:00:00" maxDate="2021-07-01T00:00:00"/>
    </cacheField>
    <cacheField name="BusinessName" numFmtId="0">
      <sharedItems/>
    </cacheField>
    <cacheField name="BusinessAddress" numFmtId="0">
      <sharedItems containsMixedTypes="1" containsNumber="1" containsInteger="1" minValue="151" maxValue="151"/>
    </cacheField>
    <cacheField name="BusinessCity" numFmtId="0">
      <sharedItems count="299">
        <s v="Wilmington"/>
        <s v="Morehead City"/>
        <s v="Morrisville"/>
        <s v="Chapel Hill"/>
        <s v="Raleigh"/>
        <s v="Williamston"/>
        <s v="Grimesland"/>
        <s v="Hendersonville"/>
        <s v="Durham"/>
        <s v="Asheville"/>
        <s v="Mooresville"/>
        <s v="Charlotte"/>
        <s v="Greensboro"/>
        <s v="Waxhaw"/>
        <s v="Wake Forest"/>
        <s v="Forest City"/>
        <s v="Surf City"/>
        <s v="Roanoke Rapids"/>
        <s v="Kernersville"/>
        <s v="Pineville"/>
        <s v="Whitsett"/>
        <s v="Hickory"/>
        <s v="Concord"/>
        <s v="Sparta"/>
        <s v="Elizabeth City"/>
        <s v="Goldsboro"/>
        <s v="Rocky Mount"/>
        <s v="Henderson"/>
        <s v="Cary"/>
        <s v="Whiteville"/>
        <s v="Hope Mills"/>
        <s v="Elon"/>
        <s v="Carrboro"/>
        <s v="Eden"/>
        <s v="Greenville"/>
        <s v="Hillsborough"/>
        <s v="Southport"/>
        <s v="Waynesville"/>
        <s v="Camden"/>
        <s v="Brevard"/>
        <s v="Fayetteville"/>
        <s v="Marshville"/>
        <s v="Ocean Isle Beach"/>
        <s v="Davidson"/>
        <s v="Louisburg"/>
        <s v="Huntersville"/>
        <s v="Cedar Mountain"/>
        <s v="Morganton"/>
        <s v="Boone"/>
        <s v="Cornelius"/>
        <s v="Harrisburg"/>
        <s v="Asheboro"/>
        <s v="Summerfield"/>
        <s v="Matthews"/>
        <s v="Winston-Salem"/>
        <s v="Arden"/>
        <s v="Stoneville"/>
        <s v="Southern Pines"/>
        <s v="Eure"/>
        <s v="Jacksonville"/>
        <s v="Hatteras"/>
        <s v="Nags Head"/>
        <s v="High Point"/>
        <s v="Franklin"/>
        <s v="Burlington"/>
        <s v="Jamestown"/>
        <s v="Gastonia"/>
        <s v="Washington"/>
        <s v="Marion"/>
        <s v="Columbus"/>
        <s v="Havelock"/>
        <s v="Cleveland"/>
        <s v="Statesville"/>
        <s v="Lexington"/>
        <s v="Sanford"/>
        <s v="Lincolnton"/>
        <s v="Creedmoor"/>
        <s v="Cashiers"/>
        <s v="Salisbury"/>
        <s v="Browns Summit"/>
        <s v="Stokesdale"/>
        <s v="Yadkinville"/>
        <s v="Carthage"/>
        <s v="Gibsonville"/>
        <s v="Zebulon"/>
        <s v="Sunset Beach"/>
        <s v="Kure Beach"/>
        <s v="Lenoir"/>
        <s v="Holly Springs"/>
        <s v="Canton"/>
        <s v="Clinton"/>
        <s v="Clyde"/>
        <s v="Raeford"/>
        <s v="Bessemer City"/>
        <s v="Maiden"/>
        <s v="Cherokee"/>
        <s v="Carolina Beach"/>
        <s v="Murphy"/>
        <s v="Cramerton"/>
        <s v="Knightdale"/>
        <s v="Albemarle"/>
        <s v="Wilson"/>
        <s v="Reidsville"/>
        <s v="Clayton"/>
        <s v="Black Mountain"/>
        <s v="Beaufort"/>
        <s v="Mocksville"/>
        <s v="Lumberton"/>
        <s v="Archdale"/>
        <s v="Conover"/>
        <s v="Banner Elk"/>
        <s v="Marshall"/>
        <s v="Siler City"/>
        <s v="Kannapolis"/>
        <s v="Pittsboro"/>
        <s v="North Topsail Beach"/>
        <s v="Chadbourn"/>
        <s v="Sylva"/>
        <s v="Pinehurst"/>
        <s v="San Francisco"/>
        <s v="Colfax"/>
        <s v="Windsor"/>
        <s v="Highlands"/>
        <s v="Kitty Hawk"/>
        <s v="Hertford"/>
        <s v="Kinston"/>
        <s v="Mount Airy"/>
        <s v="Garner"/>
        <s v="Weaverville"/>
        <s v="Supply"/>
        <s v="New Bern"/>
        <s v="Angier"/>
        <s v="Wendell"/>
        <s v="Ramseur"/>
        <s v="Shallotte"/>
        <s v="Oak Ridge"/>
        <s v="Knotts Island"/>
        <s v="Polkton"/>
        <s v="Stem"/>
        <s v="Wilkesboro"/>
        <s v="Apex"/>
        <s v="Manteo"/>
        <s v="Ocracoke"/>
        <s v="West Jefferson"/>
        <s v="Swansboro"/>
        <s v="Ahoskie"/>
        <s v="Hampstead"/>
        <s v="Aberdeen"/>
        <s v="Thomasville"/>
        <s v="Spindale"/>
        <s v="Lillington"/>
        <s v="Winnabow"/>
        <s v="Spring Lake"/>
        <s v="Kill Devil Hills"/>
        <s v="Hubert"/>
        <s v="Robbinsville"/>
        <s v="Snow Hill"/>
        <s v="Snow Camp"/>
        <s v="Shelby"/>
        <s v="Mars Hill"/>
        <s v="Clemmons"/>
        <s v="Jonesville"/>
        <s v="Mebane"/>
        <s v="Columbia"/>
        <s v="Elkin"/>
        <s v="Indian Trail"/>
        <s v="Newport"/>
        <s v="Corolla"/>
        <s v="Mount Olive"/>
        <s v="Locust"/>
        <s v="Walnut Cove"/>
        <s v="Valdese"/>
        <s v="Troutman"/>
        <s v="Kenly"/>
        <s v="Monroe"/>
        <s v="Saluda"/>
        <s v="Randleman"/>
        <s v="Laurinburg"/>
        <s v="Rolesville"/>
        <s v="Waves"/>
        <s v="Denver"/>
        <s v="Hayesville"/>
        <s v="Warrenton"/>
        <s v="Rougemont"/>
        <s v="Winterville"/>
        <s v="Andrews"/>
        <s v="Dunn"/>
        <s v="Roxboro"/>
        <s v="Sneads Ferry"/>
        <s v="Fuquay-Varina"/>
        <s v="Advance"/>
        <s v="Madison"/>
        <s v="Hamlet"/>
        <s v="Dillsboro"/>
        <s v="Seagrove"/>
        <s v="Rockingham"/>
        <s v="Sherrills Ford"/>
        <s v="Wanchese"/>
        <s v="Biscoe"/>
        <s v="Jefferson"/>
        <s v="Buxton"/>
        <s v="Tarboro"/>
        <s v="Harkers Island"/>
        <s v="Franklinton"/>
        <s v="Calabash"/>
        <s v="Belhaven"/>
        <s v="Plymouth"/>
        <s v="Holly Ridge"/>
        <s v="Milton"/>
        <s v="Troy"/>
        <s v="Fairview"/>
        <s v="Erwin"/>
        <s v="Landis"/>
        <s v="Lake Waccamaw"/>
        <s v="Enfield"/>
        <s v="Spencer"/>
        <s v="Oxford"/>
        <s v="New London"/>
        <s v="Fletcher"/>
        <s v="Emerald Isle"/>
        <s v="Edenton"/>
        <s v="Stony Point"/>
        <s v="Wallace"/>
        <s v="Cape Carteret"/>
        <s v="Ayden"/>
        <s v="Leland"/>
        <s v="Pantego"/>
        <s v="Youngsville"/>
        <s v="Candler"/>
        <s v="Spruce Pine"/>
        <s v="Bryson City"/>
        <s v="Atlantic Beach"/>
        <s v="Vale"/>
        <s v="Connellys Springs"/>
        <s v="Little Switzerland"/>
        <s v="Millers Creek"/>
        <s v="Selma"/>
        <s v="Horse Shoe"/>
        <s v="Bailey"/>
        <s v="Tryon"/>
        <s v="Rutherfordton"/>
        <s v="Creswell"/>
        <s v="Coats"/>
        <s v="Granite Falls"/>
        <s v="Stanfield"/>
        <s v="West End"/>
        <s v="Willow Spring"/>
        <s v="King"/>
        <s v="Newton"/>
        <s v="Wagram"/>
        <s v="Gold Hill"/>
        <s v="Rural Hall"/>
        <s v="Pikeville"/>
        <s v="Smithfield"/>
        <s v="Belvidere"/>
        <s v="Hudson"/>
        <s v="Trinity"/>
        <s v="Hurdle Mills"/>
        <s v="North Wilkesboro"/>
        <s v="Mount Holly"/>
        <s v="Chocowinity"/>
        <s v="Belmont"/>
        <s v="Elizabethtown"/>
        <s v="Pinetops"/>
        <s v="East Bend"/>
        <s v="Mount Pleasant"/>
        <s v="Bath"/>
        <s v="China Grove"/>
        <s v="Mills River"/>
        <s v="St. Pauls"/>
        <s v="Graham"/>
        <s v="Brasstown"/>
        <s v="Kings Mountain"/>
        <s v="Moyock"/>
        <s v="Broadway"/>
        <s v="Bermuda Run"/>
        <s v="Woodfin"/>
        <s v="Farmville"/>
        <s v="Duck"/>
        <s v="Bunn"/>
        <s v="Oak Island"/>
        <s v="Denton"/>
        <s v="Linville"/>
        <s v="Burnsville"/>
        <s v="Flat Rock"/>
        <s v="East Flat Rock"/>
        <s v="Mint Hill"/>
        <s v="Blowing Rock"/>
        <s v="Laurel Springs"/>
        <s v="Belville"/>
        <s v="Holden Beach"/>
        <s v="Candor"/>
        <s v="Pisgah Forest"/>
        <s v="Lewisville"/>
        <s v="Rose Hill"/>
        <s v="Maggie Valley"/>
        <s v="Timberlake"/>
        <s v="Southern Shores"/>
        <s v="Alexander"/>
      </sharedItems>
    </cacheField>
    <cacheField name="BusinessState" numFmtId="0">
      <sharedItems count="57">
        <s v="North Carolina"/>
        <s v="MD" u="1"/>
        <s v="LA" u="1"/>
        <s v="SC" u="1"/>
        <s v="AL" u="1"/>
        <s v="KY" u="1"/>
        <s v="CT" u="1"/>
        <s v="NM" u="1"/>
        <s v="OR" u="1"/>
        <s v="VT" u="1"/>
        <s v="TN" u="1"/>
        <s v="WY" u="1"/>
        <s v="CA" u="1"/>
        <s v="FL" u="1"/>
        <s v="MN" u="1"/>
        <s v="AR" u="1"/>
        <s v="VA" u="1"/>
        <s v="MP" u="1"/>
        <s v="ID" u="1"/>
        <s v="GU" u="1"/>
        <s v="MT" u="1"/>
        <s v="NY" u="1"/>
        <s v="TX" u="1"/>
        <s v="AZ" u="1"/>
        <s v="VI" u="1"/>
        <s v="ND" u="1"/>
        <s v="MA" u="1"/>
        <s v="IL" u="1"/>
        <s v="HI" u="1"/>
        <s v="OK" u="1"/>
        <s v="CO" u="1"/>
        <s v="NH" u="1"/>
        <s v="IN" u="1"/>
        <s v="ME" u="1"/>
        <s v="SD" u="1"/>
        <s v="NJ" u="1"/>
        <s v="PR" u="1"/>
        <s v="AK" u="1"/>
        <s v="MI" u="1"/>
        <s v="WV" u="1"/>
        <s v="WA" u="1"/>
        <s v="DC" u="1"/>
        <s v="PA" u="1"/>
        <s v="DE" u="1"/>
        <s v="RI" u="1"/>
        <s v="UT" u="1"/>
        <s v="MO" u="1"/>
        <s v="AS" u="1"/>
        <s v="IA" u="1"/>
        <s v="NV" u="1"/>
        <s v="MS" u="1"/>
        <s v="WI" u="1"/>
        <s v="GA" u="1"/>
        <s v="NC" u="1"/>
        <s v="OH" u="1"/>
        <s v="NE" u="1"/>
        <s v="KS" u="1"/>
      </sharedItems>
    </cacheField>
    <cacheField name="BusinessZip" numFmtId="0">
      <sharedItems containsMixedTypes="1" containsNumber="1" containsInteger="1" minValue="27103" maxValue="27127"/>
    </cacheField>
    <cacheField name="GrantAmount" numFmtId="44">
      <sharedItems containsSemiMixedTypes="0" containsString="0" containsNumber="1" minValue="1158" maxValue="10000000" count="2564">
        <n v="433090.6"/>
        <n v="170765.76"/>
        <n v="349112"/>
        <n v="577369"/>
        <n v="53196.13"/>
        <n v="152723.04"/>
        <n v="139741"/>
        <n v="61102"/>
        <n v="159430.31"/>
        <n v="334307"/>
        <n v="40257"/>
        <n v="454030.77"/>
        <n v="833485"/>
        <n v="1675814"/>
        <n v="373206.03"/>
        <n v="123708"/>
        <n v="8972406"/>
        <n v="1508365"/>
        <n v="129228"/>
        <n v="51746"/>
        <n v="88240"/>
        <n v="28447"/>
        <n v="142361.15"/>
        <n v="77981"/>
        <n v="47230.2"/>
        <n v="181079.7"/>
        <n v="38068"/>
        <n v="134235"/>
        <n v="56294.28"/>
        <n v="88885"/>
        <n v="125588"/>
        <n v="46611"/>
        <n v="235680"/>
        <n v="52158"/>
        <n v="109166"/>
        <n v="330758"/>
        <n v="89649"/>
        <n v="75770.91"/>
        <n v="124995"/>
        <n v="168924.18"/>
        <n v="53688.14"/>
        <n v="94995"/>
        <n v="215163"/>
        <n v="36771"/>
        <n v="125111.57"/>
        <n v="29286.76"/>
        <n v="33353.85"/>
        <n v="16023.96"/>
        <n v="467467.74"/>
        <n v="381741.03"/>
        <n v="343755"/>
        <n v="139865"/>
        <n v="213926"/>
        <n v="133354"/>
        <n v="122247.34"/>
        <n v="78175.48"/>
        <n v="67992"/>
        <n v="312479"/>
        <n v="354532"/>
        <n v="311991"/>
        <n v="318542.84000000003"/>
        <n v="30845"/>
        <n v="22637.5"/>
        <n v="282253"/>
        <n v="50656"/>
        <n v="251493"/>
        <n v="270053.96000000002"/>
        <n v="98506.91"/>
        <n v="17897"/>
        <n v="42726"/>
        <n v="103160.15"/>
        <n v="201491.06"/>
        <n v="86375.23"/>
        <n v="1567632.49"/>
        <n v="234656"/>
        <n v="131911.5"/>
        <n v="118831.21"/>
        <n v="499995"/>
        <n v="390427"/>
        <n v="555927"/>
        <n v="99995"/>
        <n v="211085"/>
        <n v="11794.61"/>
        <n v="77299.98"/>
        <n v="94170"/>
        <n v="419317"/>
        <n v="79174"/>
        <n v="322646"/>
        <n v="114940.79"/>
        <n v="69775"/>
        <n v="95263.5"/>
        <n v="253344.93"/>
        <n v="759511.32"/>
        <n v="69824.03"/>
        <n v="62506.86"/>
        <n v="72908.039999999994"/>
        <n v="51978.37"/>
        <n v="253173"/>
        <n v="59534"/>
        <n v="2981.84"/>
        <n v="276342"/>
        <n v="62830"/>
        <n v="333600.44"/>
        <n v="39679.839999999997"/>
        <n v="39470.879999999997"/>
        <n v="9767"/>
        <n v="52077.98"/>
        <n v="77014"/>
        <n v="105346"/>
        <n v="719366.87"/>
        <n v="643859.22"/>
        <n v="52703"/>
        <n v="1591935.04"/>
        <n v="6449"/>
        <n v="773225"/>
        <n v="557889"/>
        <n v="29497"/>
        <n v="452191"/>
        <n v="394604"/>
        <n v="1270929"/>
        <n v="367909.72"/>
        <n v="1248755"/>
        <n v="1138424"/>
        <n v="1898000"/>
        <n v="336838"/>
        <n v="744479"/>
        <n v="963738.27"/>
        <n v="1079949"/>
        <n v="20661.830000000002"/>
        <n v="1040565.97"/>
        <n v="54257.33"/>
        <n v="32769"/>
        <n v="568123.56000000006"/>
        <n v="1689869"/>
        <n v="296032.48"/>
        <n v="1194079.52"/>
        <n v="2408722"/>
        <n v="23542.18"/>
        <n v="206675"/>
        <n v="17090.73"/>
        <n v="394422.33"/>
        <n v="455327.68"/>
        <n v="4852416.42"/>
        <n v="704890"/>
        <n v="458878"/>
        <n v="1011525.41"/>
        <n v="416583.57"/>
        <n v="117139"/>
        <n v="195996.5"/>
        <n v="95038.720000000001"/>
        <n v="345159"/>
        <n v="185776.34"/>
        <n v="167898"/>
        <n v="154043"/>
        <n v="4311"/>
        <n v="167443"/>
        <n v="611528.16"/>
        <n v="190006"/>
        <n v="299781.58"/>
        <n v="42286"/>
        <n v="81195.240000000005"/>
        <n v="48437"/>
        <n v="80305"/>
        <n v="117249"/>
        <n v="27145"/>
        <n v="18038"/>
        <n v="46934"/>
        <n v="149006"/>
        <n v="82651.66"/>
        <n v="316116.21999999997"/>
        <n v="140277"/>
        <n v="2846149"/>
        <n v="297526"/>
        <n v="130953.05"/>
        <n v="84281"/>
        <n v="40851"/>
        <n v="135609.62"/>
        <n v="88449"/>
        <n v="688258"/>
        <n v="122775.13"/>
        <n v="54603"/>
        <n v="174484"/>
        <n v="27316"/>
        <n v="219230.92"/>
        <n v="89995"/>
        <n v="168161"/>
        <n v="285597.53999999998"/>
        <n v="22790.16"/>
        <n v="40469"/>
        <n v="96173"/>
        <n v="280636"/>
        <n v="12173"/>
        <n v="34780.839999999997"/>
        <n v="284546.21999999997"/>
        <n v="168991.22"/>
        <n v="95864"/>
        <n v="41254.04"/>
        <n v="117088"/>
        <n v="290754"/>
        <n v="89989"/>
        <n v="142834"/>
        <n v="69517.91"/>
        <n v="71894.83"/>
        <n v="126094"/>
        <n v="274636.2"/>
        <n v="251804"/>
        <n v="169403"/>
        <n v="40686.589999999997"/>
        <n v="584835.53"/>
        <n v="275029"/>
        <n v="458959"/>
        <n v="40019.06"/>
        <n v="61338"/>
        <n v="14800.45"/>
        <n v="316293"/>
        <n v="114645"/>
        <n v="307144"/>
        <n v="48547.199999999997"/>
        <n v="95561"/>
        <n v="102219"/>
        <n v="148514"/>
        <n v="27395"/>
        <n v="306581"/>
        <n v="345818.37"/>
        <n v="14222"/>
        <n v="38571.449999999997"/>
        <n v="80457"/>
        <n v="93644"/>
        <n v="105137"/>
        <n v="90947"/>
        <n v="80597"/>
        <n v="950287"/>
        <n v="177347"/>
        <n v="345919.27"/>
        <n v="25070.14"/>
        <n v="124846.56"/>
        <n v="53174.27"/>
        <n v="152931"/>
        <n v="31465"/>
        <n v="279431"/>
        <n v="26356.77"/>
        <n v="299014.12"/>
        <n v="28430"/>
        <n v="72615"/>
        <n v="217941"/>
        <n v="14891"/>
        <n v="232428"/>
        <n v="194194"/>
        <n v="196262.08"/>
        <n v="24182"/>
        <n v="150990.69"/>
        <n v="302958"/>
        <n v="37034.57"/>
        <n v="756933"/>
        <n v="3032274"/>
        <n v="38830.03"/>
        <n v="239417"/>
        <n v="129999.96"/>
        <n v="231767"/>
        <n v="50568"/>
        <n v="27628"/>
        <n v="228673"/>
        <n v="37282"/>
        <n v="118163.56"/>
        <n v="329754.83"/>
        <n v="59396.36"/>
        <n v="226303"/>
        <n v="60466.96"/>
        <n v="244305"/>
        <n v="211693"/>
        <n v="241579.25"/>
        <n v="85539"/>
        <n v="45615"/>
        <n v="28819.16"/>
        <n v="128954"/>
        <n v="66829"/>
        <n v="21354.09"/>
        <n v="74532.5"/>
        <n v="339734"/>
        <n v="92652.28"/>
        <n v="95929"/>
        <n v="252063.72"/>
        <n v="284607"/>
        <n v="23711"/>
        <n v="199749"/>
        <n v="74254"/>
        <n v="157792.64000000001"/>
        <n v="226020.06"/>
        <n v="80638"/>
        <n v="115423.67999999999"/>
        <n v="49759.85"/>
        <n v="297029"/>
        <n v="154865.87"/>
        <n v="56842"/>
        <n v="66751.47"/>
        <n v="113604"/>
        <n v="77878"/>
        <n v="186039.5"/>
        <n v="26595.72"/>
        <n v="308891.33"/>
        <n v="113936.36"/>
        <n v="39477"/>
        <n v="311804.26"/>
        <n v="56792"/>
        <n v="278429.88"/>
        <n v="33389"/>
        <n v="55479"/>
        <n v="99117.1"/>
        <n v="231939.15"/>
        <n v="342060.36"/>
        <n v="264374.68"/>
        <n v="151965"/>
        <n v="195924.5"/>
        <n v="25124.47"/>
        <n v="130264"/>
        <n v="143981"/>
        <n v="139778.20000000001"/>
        <n v="49150"/>
        <n v="190290"/>
        <n v="267815"/>
        <n v="138280"/>
        <n v="166364.68"/>
        <n v="232473.29"/>
        <n v="155661.5"/>
        <n v="679579"/>
        <n v="33376"/>
        <n v="95144.22"/>
        <n v="20237"/>
        <n v="143400.5"/>
        <n v="215405.64"/>
        <n v="192012"/>
        <n v="2866462"/>
        <n v="102486"/>
        <n v="43105.72"/>
        <n v="113526.36"/>
        <n v="157254"/>
        <n v="67423.86"/>
        <n v="294628.09000000003"/>
        <n v="1495458"/>
        <n v="629914"/>
        <n v="21403.46"/>
        <n v="12749"/>
        <n v="32143.22"/>
        <n v="13296.02"/>
        <n v="85672"/>
        <n v="116797"/>
        <n v="260323.96"/>
        <n v="17877.03"/>
        <n v="203392.58"/>
        <n v="485815"/>
        <n v="391483"/>
        <n v="65933"/>
        <n v="45613.31"/>
        <n v="19419"/>
        <n v="178723"/>
        <n v="45957.599999999999"/>
        <n v="106077"/>
        <n v="521707.98"/>
        <n v="264620"/>
        <n v="303386"/>
        <n v="37118"/>
        <n v="46940"/>
        <n v="240318.27"/>
        <n v="178192"/>
        <n v="210872.2"/>
        <n v="123717.07"/>
        <n v="97798.68"/>
        <n v="37179.269999999997"/>
        <n v="65703"/>
        <n v="49755.5"/>
        <n v="110020"/>
        <n v="16560.990000000002"/>
        <n v="365388"/>
        <n v="139503.28"/>
        <n v="248035"/>
        <n v="69476.960000000006"/>
        <n v="197698"/>
        <n v="26891.45"/>
        <n v="75453"/>
        <n v="158084.76"/>
        <n v="63572.85"/>
        <n v="240111"/>
        <n v="259382"/>
        <n v="62119.839999999997"/>
        <n v="30734"/>
        <n v="66833"/>
        <n v="344045"/>
        <n v="302366.7"/>
        <n v="291096"/>
        <n v="130549.12"/>
        <n v="86843"/>
        <n v="114507.5"/>
        <n v="17018"/>
        <n v="92556.07"/>
        <n v="40029.620000000003"/>
        <n v="34329"/>
        <n v="126798"/>
        <n v="226135.1"/>
        <n v="266182.40000000002"/>
        <n v="94878.02"/>
        <n v="186417"/>
        <n v="33046"/>
        <n v="59133.25"/>
        <n v="277351"/>
        <n v="150127.88"/>
        <n v="43044"/>
        <n v="176275"/>
        <n v="272706.13"/>
        <n v="889474.5"/>
        <n v="10746.56"/>
        <n v="83065"/>
        <n v="313228"/>
        <n v="43762"/>
        <n v="61306"/>
        <n v="22838"/>
        <n v="142608"/>
        <n v="494391"/>
        <n v="27121.96"/>
        <n v="128661"/>
        <n v="67168"/>
        <n v="62542"/>
        <n v="81301"/>
        <n v="272075"/>
        <n v="74844"/>
        <n v="90706"/>
        <n v="2129"/>
        <n v="39610.07"/>
        <n v="611417"/>
        <n v="34364.449999999997"/>
        <n v="11693.51"/>
        <n v="25806.39"/>
        <n v="986042"/>
        <n v="2478028.4"/>
        <n v="29320"/>
        <n v="531239.19999999995"/>
        <n v="550197"/>
        <n v="44351"/>
        <n v="127689"/>
        <n v="23955.69"/>
        <n v="74979.5"/>
        <n v="14436"/>
        <n v="59232.13"/>
        <n v="30945"/>
        <n v="2295"/>
        <n v="191308.88"/>
        <n v="10047"/>
        <n v="128392"/>
        <n v="77107"/>
        <n v="405013.71"/>
        <n v="68156"/>
        <n v="73183.83"/>
        <n v="10366"/>
        <n v="136059.01999999999"/>
        <n v="151003"/>
        <n v="11222"/>
        <n v="17015"/>
        <n v="87753"/>
        <n v="275433"/>
        <n v="408806.82"/>
        <n v="182505"/>
        <n v="105984"/>
        <n v="31757"/>
        <n v="169837"/>
        <n v="82905.919999999998"/>
        <n v="16291.62"/>
        <n v="160754"/>
        <n v="24304.21"/>
        <n v="706465.65"/>
        <n v="229221.6"/>
        <n v="112628.31"/>
        <n v="142463.43"/>
        <n v="124943.15"/>
        <n v="38591.440000000002"/>
        <n v="296888.56"/>
        <n v="18414.12"/>
        <n v="115212"/>
        <n v="79477"/>
        <n v="66300.14"/>
        <n v="2799"/>
        <n v="47128"/>
        <n v="224149"/>
        <n v="24411"/>
        <n v="78388.37"/>
        <n v="130230"/>
        <n v="489965.55"/>
        <n v="20767"/>
        <n v="142884"/>
        <n v="130178.67"/>
        <n v="519456.91"/>
        <n v="10719"/>
        <n v="312176.89"/>
        <n v="273388"/>
        <n v="26288"/>
        <n v="98858"/>
        <n v="646393"/>
        <n v="285678"/>
        <n v="86022.17"/>
        <n v="13597.28"/>
        <n v="233590.68"/>
        <n v="116947"/>
        <n v="75305.34"/>
        <n v="32783.620000000003"/>
        <n v="100455.43"/>
        <n v="9301"/>
        <n v="88167.33"/>
        <n v="355095"/>
        <n v="78138"/>
        <n v="51417"/>
        <n v="106335"/>
        <n v="235789.82"/>
        <n v="208786"/>
        <n v="10854"/>
        <n v="168138"/>
        <n v="243621"/>
        <n v="40073"/>
        <n v="7726171"/>
        <n v="443360"/>
        <n v="271767.56"/>
        <n v="47684"/>
        <n v="40609"/>
        <n v="674533"/>
        <n v="88290"/>
        <n v="156643"/>
        <n v="1234231"/>
        <n v="838522"/>
        <n v="74432"/>
        <n v="195757"/>
        <n v="39517"/>
        <n v="19099"/>
        <n v="90325"/>
        <n v="71415"/>
        <n v="180762"/>
        <n v="208407.5"/>
        <n v="91275"/>
        <n v="177843.5"/>
        <n v="17980"/>
        <n v="5540.86"/>
        <n v="121434.09"/>
        <n v="71737"/>
        <n v="18671"/>
        <n v="83055"/>
        <n v="38201"/>
        <n v="76932.53"/>
        <n v="42893"/>
        <n v="262404"/>
        <n v="194707.82"/>
        <n v="250565.42"/>
        <n v="5019"/>
        <n v="104166.8"/>
        <n v="19582"/>
        <n v="223458.2"/>
        <n v="149033"/>
        <n v="65242.01"/>
        <n v="239096"/>
        <n v="53480"/>
        <n v="39935"/>
        <n v="643501"/>
        <n v="30853"/>
        <n v="34368.65"/>
        <n v="464725"/>
        <n v="110824.25"/>
        <n v="75744.039999999994"/>
        <n v="62637"/>
        <n v="141905"/>
        <n v="31698"/>
        <n v="5013.5200000000004"/>
        <n v="258329"/>
        <n v="227735"/>
        <n v="536990"/>
        <n v="585579"/>
        <n v="115882"/>
        <n v="17199"/>
        <n v="70626"/>
        <n v="1120816.24"/>
        <n v="183807.47"/>
        <n v="36135.040000000001"/>
        <n v="40723"/>
        <n v="20785"/>
        <n v="15176.5"/>
        <n v="52868.41"/>
        <n v="4461"/>
        <n v="27057"/>
        <n v="50668.79"/>
        <n v="6557"/>
        <n v="177426.17"/>
        <n v="68299"/>
        <n v="445173.16"/>
        <n v="37630"/>
        <n v="349787.12"/>
        <n v="24798"/>
        <n v="14303.5"/>
        <n v="25763"/>
        <n v="16228"/>
        <n v="14731"/>
        <n v="14721"/>
        <n v="96274"/>
        <n v="136566.16"/>
        <n v="8393.64"/>
        <n v="444811.93"/>
        <n v="128554.01"/>
        <n v="649509.94999999995"/>
        <n v="74535"/>
        <n v="10142.299999999999"/>
        <n v="291877"/>
        <n v="96168"/>
        <n v="63547"/>
        <n v="516957"/>
        <n v="49993"/>
        <n v="28195"/>
        <n v="135066"/>
        <n v="6974.68"/>
        <n v="101634"/>
        <n v="172155"/>
        <n v="18378"/>
        <n v="106197.5"/>
        <n v="31435"/>
        <n v="774624"/>
        <n v="13959"/>
        <n v="3448.05"/>
        <n v="89646"/>
        <n v="372880.93"/>
        <n v="200146.25"/>
        <n v="246228"/>
        <n v="30299"/>
        <n v="353604.59"/>
        <n v="203725.67"/>
        <n v="10960.21"/>
        <n v="55433.7"/>
        <n v="145668.03"/>
        <n v="279391.49"/>
        <n v="16188.16"/>
        <n v="109322"/>
        <n v="101368"/>
        <n v="32904"/>
        <n v="811446"/>
        <n v="457603.6"/>
        <n v="261236"/>
        <n v="80465.33"/>
        <n v="199675.27"/>
        <n v="230000"/>
        <n v="26761"/>
        <n v="78101"/>
        <n v="87051.7"/>
        <n v="46528"/>
        <n v="446006"/>
        <n v="151921.20000000001"/>
        <n v="683896.61"/>
        <n v="22989.48"/>
        <n v="363261.31"/>
        <n v="471728"/>
        <n v="446566.7"/>
        <n v="31507.63"/>
        <n v="1380352"/>
        <n v="50983"/>
        <n v="1528664"/>
        <n v="173277"/>
        <n v="76866.64"/>
        <n v="73127"/>
        <n v="2155"/>
        <n v="524451"/>
        <n v="226889"/>
        <n v="136801"/>
        <n v="966679.95"/>
        <n v="143500"/>
        <n v="469291.56"/>
        <n v="182328.06"/>
        <n v="85298"/>
        <n v="415798.92"/>
        <n v="249476"/>
        <n v="39165.019999999997"/>
        <n v="31226"/>
        <n v="16211.92"/>
        <n v="1499577.18"/>
        <n v="680791"/>
        <n v="424625.22"/>
        <n v="1953833"/>
        <n v="7829.82"/>
        <n v="602640.5"/>
        <n v="74366.25"/>
        <n v="135048"/>
        <n v="180590.62"/>
        <n v="57644"/>
        <n v="575701"/>
        <n v="1581406.48"/>
        <n v="876954.15"/>
        <n v="27868.13"/>
        <n v="35765.800000000003"/>
        <n v="23148"/>
        <n v="18590.8"/>
        <n v="822215.26"/>
        <n v="498397"/>
        <n v="816707.5"/>
        <n v="41639.03"/>
        <n v="485995"/>
        <n v="518372.75"/>
        <n v="33479.879999999997"/>
        <n v="73238.12"/>
        <n v="771084"/>
        <n v="790614"/>
        <n v="1549830"/>
        <n v="152270"/>
        <n v="1942894.59"/>
        <n v="628412.91"/>
        <n v="425903.74"/>
        <n v="9417.15"/>
        <n v="90259"/>
        <n v="483177.87"/>
        <n v="525877.79"/>
        <n v="836419"/>
        <n v="3223964.75"/>
        <n v="35558.620000000003"/>
        <n v="342864.19"/>
        <n v="96665"/>
        <n v="124062.5"/>
        <n v="507359"/>
        <n v="819156"/>
        <n v="58846.15"/>
        <n v="987194"/>
        <n v="205259.87"/>
        <n v="249671.17"/>
        <n v="282983"/>
        <n v="71936"/>
        <n v="385280"/>
        <n v="101448.48"/>
        <n v="298976.34999999998"/>
        <n v="676597.52"/>
        <n v="6804.72"/>
        <n v="18000"/>
        <n v="119171"/>
        <n v="123606"/>
        <n v="493527.71"/>
        <n v="27758.1"/>
        <n v="476350"/>
        <n v="930879"/>
        <n v="39106.11"/>
        <n v="8500"/>
        <n v="170311"/>
        <n v="600763.98"/>
        <n v="9927"/>
        <n v="110043.23"/>
        <n v="443685.59"/>
        <n v="123066"/>
        <n v="494268.09"/>
        <n v="655479"/>
        <n v="77490.81"/>
        <n v="161439"/>
        <n v="49644"/>
        <n v="117510.15"/>
        <n v="109603.5"/>
        <n v="634071"/>
        <n v="9798.64"/>
        <n v="407101"/>
        <n v="179281"/>
        <n v="786758"/>
        <n v="195726"/>
        <n v="450841.34"/>
        <n v="1343391.68"/>
        <n v="127579"/>
        <n v="46095"/>
        <n v="30601"/>
        <n v="813913.5"/>
        <n v="89427"/>
        <n v="91959"/>
        <n v="100422.56"/>
        <n v="25644.84"/>
        <n v="592058.6"/>
        <n v="428902.78"/>
        <n v="146170"/>
        <n v="36700"/>
        <n v="288348"/>
        <n v="1123943"/>
        <n v="45881"/>
        <n v="364975"/>
        <n v="412982"/>
        <n v="147602.04"/>
        <n v="56880"/>
        <n v="506669"/>
        <n v="69675"/>
        <n v="3885.25"/>
        <n v="52692"/>
        <n v="58674.52"/>
        <n v="52625"/>
        <n v="13968.28"/>
        <n v="547442"/>
        <n v="12520.83"/>
        <n v="25721.57"/>
        <n v="137940.26"/>
        <n v="460686.3"/>
        <n v="224302.61"/>
        <n v="69079"/>
        <n v="130485"/>
        <n v="167885"/>
        <n v="585028"/>
        <n v="642859"/>
        <n v="39072"/>
        <n v="195427"/>
        <n v="469332.38"/>
        <n v="513361"/>
        <n v="63012"/>
        <n v="227400"/>
        <n v="51927"/>
        <n v="521279.03"/>
        <n v="28779"/>
        <n v="2444799"/>
        <n v="33513"/>
        <n v="120222"/>
        <n v="290302.42"/>
        <n v="23321"/>
        <n v="382318"/>
        <n v="670827.07999999996"/>
        <n v="26137.98"/>
        <n v="363277"/>
        <n v="485146"/>
        <n v="187126"/>
        <n v="560764"/>
        <n v="119075"/>
        <n v="80244"/>
        <n v="75904"/>
        <n v="499627"/>
        <n v="583661"/>
        <n v="185490.75"/>
        <n v="477675"/>
        <n v="238609"/>
        <n v="207055.9"/>
        <n v="15342"/>
        <n v="144548.79999999999"/>
        <n v="492049.19"/>
        <n v="57123.5"/>
        <n v="407696.08"/>
        <n v="18931.86"/>
        <n v="37686.99"/>
        <n v="194010.54"/>
        <n v="18450"/>
        <n v="36820"/>
        <n v="415736.8"/>
        <n v="587660"/>
        <n v="399668"/>
        <n v="5919"/>
        <n v="170923"/>
        <n v="831156"/>
        <n v="926143.91"/>
        <n v="934304"/>
        <n v="81633"/>
        <n v="717991.53"/>
        <n v="21020"/>
        <n v="384051"/>
        <n v="342007"/>
        <n v="187312.06"/>
        <n v="69196.14"/>
        <n v="2932794.47"/>
        <n v="127361.84"/>
        <n v="241121.21"/>
        <n v="63046"/>
        <n v="1043293"/>
        <n v="43072"/>
        <n v="130765.61"/>
        <n v="15152.73"/>
        <n v="281621"/>
        <n v="121986"/>
        <n v="636626.5"/>
        <n v="738534"/>
        <n v="143905.12"/>
        <n v="65094"/>
        <n v="8410.3799999999992"/>
        <n v="1452526"/>
        <n v="78157"/>
        <n v="25142.5"/>
        <n v="364932.5"/>
        <n v="4113845.24"/>
        <n v="26340.07"/>
        <n v="366715"/>
        <n v="98402"/>
        <n v="74249"/>
        <n v="2168598"/>
        <n v="188114"/>
        <n v="110042"/>
        <n v="22871.119999999999"/>
        <n v="19646"/>
        <n v="28178.36"/>
        <n v="363769"/>
        <n v="17105"/>
        <n v="33075"/>
        <n v="995928.34"/>
        <n v="151922.95000000001"/>
        <n v="625508.01"/>
        <n v="515630.61"/>
        <n v="105265.7"/>
        <n v="223691"/>
        <n v="32099"/>
        <n v="413752.46"/>
        <n v="156514"/>
        <n v="708448"/>
        <n v="609778"/>
        <n v="1113352"/>
        <n v="273612.13"/>
        <n v="187105"/>
        <n v="54935"/>
        <n v="19531"/>
        <n v="378988"/>
        <n v="5353"/>
        <n v="781926"/>
        <n v="13871"/>
        <n v="371354"/>
        <n v="80437.91"/>
        <n v="744381"/>
        <n v="126583"/>
        <n v="128390.96"/>
        <n v="808559.69"/>
        <n v="12243.96"/>
        <n v="427057.36"/>
        <n v="43141.94"/>
        <n v="360730"/>
        <n v="180876.31"/>
        <n v="471207.2"/>
        <n v="681392.52"/>
        <n v="417916.14"/>
        <n v="64287.11"/>
        <n v="58585.55"/>
        <n v="34659.919999999998"/>
        <n v="48790.29"/>
        <n v="1536626"/>
        <n v="1232384.8400000001"/>
        <n v="55216"/>
        <n v="43971"/>
        <n v="28128.94"/>
        <n v="71540"/>
        <n v="6201"/>
        <n v="9500"/>
        <n v="1699731.4"/>
        <n v="502738"/>
        <n v="2802789"/>
        <n v="1087688"/>
        <n v="100000"/>
        <n v="19736"/>
        <n v="174587"/>
        <n v="1162873"/>
        <n v="902079.84"/>
        <n v="1038397"/>
        <n v="429680"/>
        <n v="2136"/>
        <n v="4891.84"/>
        <n v="501273"/>
        <n v="755275"/>
        <n v="1481871.5"/>
        <n v="7055.63"/>
        <n v="16134"/>
        <n v="137837"/>
        <n v="385505"/>
        <n v="17182.45"/>
        <n v="52553"/>
        <n v="1006843"/>
        <n v="31059.69"/>
        <n v="89591.039999999994"/>
        <n v="975493"/>
        <n v="42953"/>
        <n v="2530"/>
        <n v="113348.55"/>
        <n v="896274"/>
        <n v="133998"/>
        <n v="561374"/>
        <n v="32813"/>
        <n v="60045.67"/>
        <n v="153656"/>
        <n v="362563"/>
        <n v="584634.77"/>
        <n v="8415"/>
        <n v="1658493.77"/>
        <n v="880182"/>
        <n v="82088.639999999999"/>
        <n v="511720"/>
        <n v="508164"/>
        <n v="263860"/>
        <n v="1314292.6200000001"/>
        <n v="91310"/>
        <n v="224144.07"/>
        <n v="15801.29"/>
        <n v="3718840"/>
        <n v="81891"/>
        <n v="238078.87"/>
        <n v="109396"/>
        <n v="71316"/>
        <n v="402686"/>
        <n v="146274"/>
        <n v="1819390"/>
        <n v="3920171"/>
        <n v="807552.09"/>
        <n v="23832.46"/>
        <n v="307458.44"/>
        <n v="458022.5"/>
        <n v="82729"/>
        <n v="193222.52"/>
        <n v="39515"/>
        <n v="853699"/>
        <n v="427621.86"/>
        <n v="169479"/>
        <n v="492907.31"/>
        <n v="771294.25"/>
        <n v="38588"/>
        <n v="74856.86"/>
        <n v="224083"/>
        <n v="44558"/>
        <n v="610904"/>
        <n v="72498.05"/>
        <n v="77029"/>
        <n v="71427.5"/>
        <n v="56281.61"/>
        <n v="51547.57"/>
        <n v="727785.07"/>
        <n v="89870"/>
        <n v="370372.98"/>
        <n v="175832.64"/>
        <n v="713535.78"/>
        <n v="456186"/>
        <n v="833436.53"/>
        <n v="705029"/>
        <n v="55255.28"/>
        <n v="287151"/>
        <n v="105000"/>
        <n v="1162747"/>
        <n v="400230"/>
        <n v="38032"/>
        <n v="243124"/>
        <n v="32605.52"/>
        <n v="35493"/>
        <n v="52692.43"/>
        <n v="29384"/>
        <n v="336422"/>
        <n v="129500"/>
        <n v="138830.28"/>
        <n v="42913.1"/>
        <n v="271528.5"/>
        <n v="161092"/>
        <n v="259150.56"/>
        <n v="290330"/>
        <n v="184188.79999999999"/>
        <n v="159553.48000000001"/>
        <n v="398206"/>
        <n v="20976"/>
        <n v="120097"/>
        <n v="91520"/>
        <n v="169423"/>
        <n v="8985"/>
        <n v="22035.119999999999"/>
        <n v="11297"/>
        <n v="68836"/>
        <n v="23948.6"/>
        <n v="69252"/>
        <n v="66317"/>
        <n v="23320"/>
        <n v="21615"/>
        <n v="85145"/>
        <n v="65532.959999999999"/>
        <n v="307437.76"/>
        <n v="5596"/>
        <n v="141723"/>
        <n v="54909"/>
        <n v="60311"/>
        <n v="16198"/>
        <n v="193568"/>
        <n v="186781"/>
        <n v="231272"/>
        <n v="352096"/>
        <n v="84800.25"/>
        <n v="28475"/>
        <n v="181108.27"/>
        <n v="62668"/>
        <n v="28852.5"/>
        <n v="80361.279999999999"/>
        <n v="52461.38"/>
        <n v="45761"/>
        <n v="50565"/>
        <n v="120356"/>
        <n v="77662.960000000006"/>
        <n v="69442"/>
        <n v="89375.55"/>
        <n v="132126.65"/>
        <n v="94983"/>
        <n v="182340.36"/>
        <n v="74684"/>
        <n v="80032"/>
        <n v="186056.5"/>
        <n v="254634"/>
        <n v="169786"/>
        <n v="189865"/>
        <n v="24060.16"/>
        <n v="66632.320000000007"/>
        <n v="244731"/>
        <n v="190098"/>
        <n v="26642.080000000002"/>
        <n v="81127"/>
        <n v="121359"/>
        <n v="77676"/>
        <n v="74269.5"/>
        <n v="61389"/>
        <n v="32177"/>
        <n v="359518.17"/>
        <n v="214234.15"/>
        <n v="62443.1"/>
        <n v="19475"/>
        <n v="75499.44"/>
        <n v="64900.44"/>
        <n v="916328"/>
        <n v="382935"/>
        <n v="48169.52"/>
        <n v="1614.5"/>
        <n v="39335"/>
        <n v="240828.1"/>
        <n v="6578.97"/>
        <n v="37247"/>
        <n v="191337"/>
        <n v="797620"/>
        <n v="69828"/>
        <n v="337484.23"/>
        <n v="27209"/>
        <n v="30950.26"/>
        <n v="56775.92"/>
        <n v="16837.5"/>
        <n v="24548.59"/>
        <n v="36371.040000000001"/>
        <n v="98291"/>
        <n v="88371.11"/>
        <n v="4016.41"/>
        <n v="33021"/>
        <n v="95623"/>
        <n v="7183"/>
        <n v="153287.9"/>
        <n v="121730"/>
        <n v="66649"/>
        <n v="264164"/>
        <n v="17104"/>
        <n v="285621.01"/>
        <n v="186392.42"/>
        <n v="15785"/>
        <n v="31892"/>
        <n v="121659"/>
        <n v="22306.33"/>
        <n v="108648.53"/>
        <n v="102266"/>
        <n v="140679"/>
        <n v="136479"/>
        <n v="38924"/>
        <n v="221848"/>
        <n v="27460"/>
        <n v="184384.27"/>
        <n v="186499"/>
        <n v="138867"/>
        <n v="81677.91"/>
        <n v="227463.5"/>
        <n v="483049"/>
        <n v="32197"/>
        <n v="53717"/>
        <n v="292557.64"/>
        <n v="33571.08"/>
        <n v="130044"/>
        <n v="109679"/>
        <n v="117081"/>
        <n v="88386"/>
        <n v="1723"/>
        <n v="67842"/>
        <n v="35057.519999999997"/>
        <n v="165549"/>
        <n v="73436"/>
        <n v="248223.73"/>
        <n v="72097.66"/>
        <n v="152474"/>
        <n v="45438"/>
        <n v="27225.81"/>
        <n v="104906"/>
        <n v="95440.22"/>
        <n v="73765"/>
        <n v="255678.88"/>
        <n v="348554"/>
        <n v="272446"/>
        <n v="126758.44"/>
        <n v="106665"/>
        <n v="237335.73"/>
        <n v="30728.240000000002"/>
        <n v="93753.68"/>
        <n v="66576.55"/>
        <n v="46196"/>
        <n v="94111.97"/>
        <n v="101311.25"/>
        <n v="49131"/>
        <n v="89586.77"/>
        <n v="69560.44"/>
        <n v="39015"/>
        <n v="41756"/>
        <n v="234795"/>
        <n v="5248.57"/>
        <n v="112360"/>
        <n v="358731"/>
        <n v="105695"/>
        <n v="115336"/>
        <n v="25228"/>
        <n v="320702.8"/>
        <n v="134966"/>
        <n v="11871.31"/>
        <n v="226942.24"/>
        <n v="118244.34"/>
        <n v="9154"/>
        <n v="239445"/>
        <n v="2029"/>
        <n v="841063"/>
        <n v="223059.17"/>
        <n v="262934"/>
        <n v="570808.62"/>
        <n v="192628.29"/>
        <n v="837215"/>
        <n v="1757124.94"/>
        <n v="38732.42"/>
        <n v="23878.13"/>
        <n v="477779.17"/>
        <n v="84073.919999999998"/>
        <n v="12504.08"/>
        <n v="75248"/>
        <n v="66810.539999999994"/>
        <n v="56946.75"/>
        <n v="122934.09"/>
        <n v="119503.17"/>
        <n v="7059.05"/>
        <n v="16090.82"/>
        <n v="308955.5"/>
        <n v="67663"/>
        <n v="3043.75"/>
        <n v="228787.5"/>
        <n v="237191"/>
        <n v="100038"/>
        <n v="1098141.05"/>
        <n v="661275"/>
        <n v="682015"/>
        <n v="323612.7"/>
        <n v="38183.94"/>
        <n v="200339"/>
        <n v="65770.34"/>
        <n v="4624.6400000000003"/>
        <n v="20071.79"/>
        <n v="18350"/>
        <n v="874050.87"/>
        <n v="22999.98"/>
        <n v="26247"/>
        <n v="67516"/>
        <n v="114068.95"/>
        <n v="9720.1299999999992"/>
        <n v="33960.910000000003"/>
        <n v="106392.82"/>
        <n v="46381.5"/>
        <n v="23817"/>
        <n v="199726.18"/>
        <n v="25062.71"/>
        <n v="117037.46"/>
        <n v="186558.43"/>
        <n v="105922.51"/>
        <n v="9004.7199999999993"/>
        <n v="95241.39"/>
        <n v="36049"/>
        <n v="133733.03"/>
        <n v="36751.71"/>
        <n v="144163.92000000001"/>
        <n v="76828.460000000006"/>
        <n v="200763.84"/>
        <n v="108616.62"/>
        <n v="12300.75"/>
        <n v="22558"/>
        <n v="92500.11"/>
        <n v="1583.76"/>
        <n v="91586"/>
        <n v="803171.4"/>
        <n v="40598.120000000003"/>
        <n v="156813"/>
        <n v="83672"/>
        <n v="38188"/>
        <n v="303414"/>
        <n v="14532.8"/>
        <n v="226788.43"/>
        <n v="10263"/>
        <n v="25486.54"/>
        <n v="265028.09999999998"/>
        <n v="204629"/>
        <n v="201493"/>
        <n v="91941.16"/>
        <n v="96937.11"/>
        <n v="2144"/>
        <n v="57043"/>
        <n v="651554.63"/>
        <n v="3339.26"/>
        <n v="260240.71"/>
        <n v="18290.95"/>
        <n v="821935"/>
        <n v="185225.42"/>
        <n v="933712"/>
        <n v="239399"/>
        <n v="2261629.77"/>
        <n v="175360"/>
        <n v="175810"/>
        <n v="20462"/>
        <n v="302842.17"/>
        <n v="39690.15"/>
        <n v="161436.68"/>
        <n v="248838"/>
        <n v="20818.71"/>
        <n v="12320"/>
        <n v="14704.13"/>
        <n v="127629"/>
        <n v="55971"/>
        <n v="9556.44"/>
        <n v="44798.48"/>
        <n v="40188"/>
        <n v="85834"/>
        <n v="354434.19"/>
        <n v="39674.35"/>
        <n v="140000"/>
        <n v="1614575.92"/>
        <n v="165854"/>
        <n v="279189"/>
        <n v="158861"/>
        <n v="564904.6"/>
        <n v="167804"/>
        <n v="16604"/>
        <n v="26009.71"/>
        <n v="230157"/>
        <n v="860587.05"/>
        <n v="22947"/>
        <n v="132284"/>
        <n v="58552.69"/>
        <n v="231757"/>
        <n v="620929.96"/>
        <n v="27495"/>
        <n v="74760.399999999994"/>
        <n v="30889"/>
        <n v="3946.14"/>
        <n v="22126.61"/>
        <n v="106012"/>
        <n v="6171"/>
        <n v="735903.8"/>
        <n v="170627.87"/>
        <n v="189665"/>
        <n v="155272"/>
        <n v="270831"/>
        <n v="412182"/>
        <n v="46051.040000000001"/>
        <n v="239606.04"/>
        <n v="223674.14"/>
        <n v="172471"/>
        <n v="89005"/>
        <n v="281684"/>
        <n v="150681"/>
        <n v="60864"/>
        <n v="214099.41"/>
        <n v="15346.82"/>
        <n v="57009"/>
        <n v="3928"/>
        <n v="187819"/>
        <n v="8597.57"/>
        <n v="34672.699999999997"/>
        <n v="244007"/>
        <n v="138485"/>
        <n v="141137.5"/>
        <n v="125627.22"/>
        <n v="79720"/>
        <n v="355616"/>
        <n v="260206"/>
        <n v="38621.08"/>
        <n v="36833"/>
        <n v="134444"/>
        <n v="94564"/>
        <n v="79839.679999999993"/>
        <n v="108441.53"/>
        <n v="97250.36"/>
        <n v="114990.96"/>
        <n v="14857.05"/>
        <n v="759050"/>
        <n v="8657.2999999999993"/>
        <n v="180258"/>
        <n v="247940"/>
        <n v="39052"/>
        <n v="905423"/>
        <n v="13074.5"/>
        <n v="57120.639999999999"/>
        <n v="179291"/>
        <n v="121348.96"/>
        <n v="152171"/>
        <n v="19650.560000000001"/>
        <n v="106100"/>
        <n v="87636.2"/>
        <n v="142404.35"/>
        <n v="64851.29"/>
        <n v="294441"/>
        <n v="208894.32"/>
        <n v="354161"/>
        <n v="102834"/>
        <n v="340612.62"/>
        <n v="352875"/>
        <n v="333558"/>
        <n v="109646"/>
        <n v="235763.3"/>
        <n v="55094.32"/>
        <n v="82189.73"/>
        <n v="173179.17"/>
        <n v="138695"/>
        <n v="16500"/>
        <n v="156970"/>
        <n v="198590"/>
        <n v="76139.62"/>
        <n v="140978.56"/>
        <n v="320202"/>
        <n v="2236.44"/>
        <n v="68909"/>
        <n v="266628"/>
        <n v="72760"/>
        <n v="214044"/>
        <n v="2850.86"/>
        <n v="141626"/>
        <n v="118667"/>
        <n v="22043.279999999999"/>
        <n v="8349.7900000000009"/>
        <n v="231476"/>
        <n v="94220.36"/>
        <n v="82365"/>
        <n v="19144"/>
        <n v="23215.67"/>
        <n v="40434"/>
        <n v="20048.13"/>
        <n v="228863.86"/>
        <n v="166177.66"/>
        <n v="128496"/>
        <n v="15534.26"/>
        <n v="344409.82"/>
        <n v="176433"/>
        <n v="122132"/>
        <n v="168004"/>
        <n v="242231.2"/>
        <n v="103733.17"/>
        <n v="55924"/>
        <n v="32617"/>
        <n v="15588"/>
        <n v="43453.59"/>
        <n v="134461.22"/>
        <n v="58996"/>
        <n v="134192"/>
        <n v="296587"/>
        <n v="21093.26"/>
        <n v="74639.350000000006"/>
        <n v="103547.17"/>
        <n v="45626"/>
        <n v="84560.320000000007"/>
        <n v="114667"/>
        <n v="271110.83"/>
        <n v="245230.5"/>
        <n v="19294.18"/>
        <n v="47732"/>
        <n v="25125.09"/>
        <n v="43735.96"/>
        <n v="84427.65"/>
        <n v="15231"/>
        <n v="3793.37"/>
        <n v="82420"/>
        <n v="36048.5"/>
        <n v="61982"/>
        <n v="83235.320000000007"/>
        <n v="70578"/>
        <n v="32930"/>
        <n v="29739.5"/>
        <n v="126868"/>
        <n v="47605.5"/>
        <n v="68833"/>
        <n v="46527"/>
        <n v="3392.43"/>
        <n v="303764"/>
        <n v="24973.25"/>
        <n v="36757.949999999997"/>
        <n v="17774.03"/>
        <n v="160397.28"/>
        <n v="35433.39"/>
        <n v="34071.47"/>
        <n v="211694"/>
        <n v="129058"/>
        <n v="164083"/>
        <n v="80362"/>
        <n v="42643.61"/>
        <n v="19611.330000000002"/>
        <n v="37201.980000000003"/>
        <n v="302368.15999999997"/>
        <n v="321893.78000000003"/>
        <n v="40633.5"/>
        <n v="261804.21"/>
        <n v="53008"/>
        <n v="178865.86"/>
        <n v="114655"/>
        <n v="147907"/>
        <n v="180247.43"/>
        <n v="310750"/>
        <n v="108205"/>
        <n v="19936.11"/>
        <n v="53130.04"/>
        <n v="31825.86"/>
        <n v="335505.69"/>
        <n v="143175.56"/>
        <n v="108220.63"/>
        <n v="108658.8"/>
        <n v="325842.61"/>
        <n v="163711"/>
        <n v="11679"/>
        <n v="48796.45"/>
        <n v="4370"/>
        <n v="123420.23"/>
        <n v="256977"/>
        <n v="164727"/>
        <n v="10760.39"/>
        <n v="42833"/>
        <n v="135701"/>
        <n v="49716.97"/>
        <n v="349901"/>
        <n v="155676.65"/>
        <n v="278165.98"/>
        <n v="302026.5"/>
        <n v="275948.13"/>
        <n v="42091.65"/>
        <n v="102299"/>
        <n v="131383.01999999999"/>
        <n v="205093.22"/>
        <n v="277112"/>
        <n v="7175"/>
        <n v="28276.43"/>
        <n v="91725.28"/>
        <n v="293037"/>
        <n v="90778"/>
        <n v="215516"/>
        <n v="194311"/>
        <n v="9350.9500000000007"/>
        <n v="128396"/>
        <n v="220454"/>
        <n v="46794.51"/>
        <n v="276979.08"/>
        <n v="92520.41"/>
        <n v="123026.92"/>
        <n v="1766.5"/>
        <n v="106529"/>
        <n v="81307.66"/>
        <n v="11355.48"/>
        <n v="83616"/>
        <n v="56107"/>
        <n v="284380"/>
        <n v="109939"/>
        <n v="350671.47"/>
        <n v="3829.71"/>
        <n v="16724.919999999998"/>
        <n v="116585"/>
        <n v="25323.56"/>
        <n v="41121"/>
        <n v="164681"/>
        <n v="184262.62"/>
        <n v="144176.84"/>
        <n v="126449"/>
        <n v="41254.379999999997"/>
        <n v="78230"/>
        <n v="161886.01999999999"/>
        <n v="112645.95"/>
        <n v="47925.45"/>
        <n v="170456.68"/>
        <n v="36904"/>
        <n v="90558"/>
        <n v="27167"/>
        <n v="109548"/>
        <n v="146291.07999999999"/>
        <n v="281769.09999999998"/>
        <n v="41191.300000000003"/>
        <n v="41922.699999999997"/>
        <n v="80139"/>
        <n v="88154.39"/>
        <n v="92294.75"/>
        <n v="36998.18"/>
        <n v="212012.2"/>
        <n v="10915"/>
        <n v="35625.050000000003"/>
        <n v="76121.509999999995"/>
        <n v="350733"/>
        <n v="100560"/>
        <n v="16489.73"/>
        <n v="153463.49"/>
        <n v="4841.68"/>
        <n v="140157"/>
        <n v="4164.96"/>
        <n v="80491"/>
        <n v="55407.96"/>
        <n v="166283.04999999999"/>
        <n v="5957.02"/>
        <n v="333614.65000000002"/>
        <n v="324881"/>
        <n v="242629.5"/>
        <n v="123545"/>
        <n v="289657"/>
        <n v="116839.64"/>
        <n v="246185"/>
        <n v="26770"/>
        <n v="349620"/>
        <n v="68412.84"/>
        <n v="140078"/>
        <n v="69229"/>
        <n v="133572"/>
        <n v="96032"/>
        <n v="84655"/>
        <n v="87303.55"/>
        <n v="81136.84"/>
        <n v="83465.38"/>
        <n v="135122"/>
        <n v="19856.080000000002"/>
        <n v="247904.6"/>
        <n v="172649.59"/>
        <n v="39435"/>
        <n v="51201.7"/>
        <n v="6310.25"/>
        <n v="14888.77"/>
        <n v="146308.37"/>
        <n v="34177"/>
        <n v="118590.5"/>
        <n v="271548"/>
        <n v="16934"/>
        <n v="31435.18"/>
        <n v="314688"/>
        <n v="260803.67"/>
        <n v="201429"/>
        <n v="75551.45"/>
        <n v="209818.91"/>
        <n v="60688.26"/>
        <n v="8578.99"/>
        <n v="1572.55"/>
        <n v="178255.46"/>
        <n v="51299.17"/>
        <n v="18292"/>
        <n v="43302.54"/>
        <n v="97722.98"/>
        <n v="16714.439999999999"/>
        <n v="311582.14"/>
        <n v="177519.28"/>
        <n v="113838.79"/>
        <n v="340915"/>
        <n v="324501.23"/>
        <n v="157287.72"/>
        <n v="172047"/>
        <n v="93096"/>
        <n v="96580.64"/>
        <n v="287452"/>
        <n v="37366.99"/>
        <n v="75854"/>
        <n v="99222.93"/>
        <n v="87143.43"/>
        <n v="274490"/>
        <n v="2735.5"/>
        <n v="301140.99"/>
        <n v="39030"/>
        <n v="189220.58"/>
        <n v="312385"/>
        <n v="21398.74"/>
        <n v="67976.33"/>
        <n v="165129.13"/>
        <n v="10085.01"/>
        <n v="19000"/>
        <n v="5014.79"/>
        <n v="217636.96"/>
        <n v="64350"/>
        <n v="163985"/>
        <n v="8214"/>
        <n v="27846"/>
        <n v="57426.6"/>
        <n v="27973.42"/>
        <n v="54709.14"/>
        <n v="46049"/>
        <n v="25495.45"/>
        <n v="5103.66"/>
        <n v="19347.189999999999"/>
        <n v="112493"/>
        <n v="50290.71"/>
        <n v="20070.97"/>
        <n v="212390"/>
        <n v="116766"/>
        <n v="9134.02"/>
        <n v="330766"/>
        <n v="242152"/>
        <n v="47136"/>
        <n v="14866"/>
        <n v="129584"/>
        <n v="124930"/>
        <n v="176167"/>
        <n v="244568"/>
        <n v="261371"/>
        <n v="252556.7"/>
        <n v="98083"/>
        <n v="275868"/>
        <n v="120774.68"/>
        <n v="76991"/>
        <n v="44531"/>
        <n v="137601"/>
        <n v="94227.5"/>
        <n v="169091.65"/>
        <n v="69508.11"/>
        <n v="14588"/>
        <n v="20207"/>
        <n v="264020"/>
        <n v="28243.5"/>
        <n v="242086.03"/>
        <n v="25846.06"/>
        <n v="44529"/>
        <n v="14483.52"/>
        <n v="22007"/>
        <n v="86246.85"/>
        <n v="3219.36"/>
        <n v="138052.47"/>
        <n v="78163.570000000007"/>
        <n v="96114"/>
        <n v="238169.99"/>
        <n v="335510"/>
        <n v="37026.5"/>
        <n v="17096.919999999998"/>
        <n v="251240"/>
        <n v="20543"/>
        <n v="141769"/>
        <n v="253662.33"/>
        <n v="29929"/>
        <n v="12298"/>
        <n v="163824.74"/>
        <n v="52940"/>
        <n v="42213"/>
        <n v="108037.07"/>
        <n v="29711"/>
        <n v="87790.28"/>
        <n v="28135.72"/>
        <n v="334179.89"/>
        <n v="65211"/>
        <n v="40826.720000000001"/>
        <n v="49854"/>
        <n v="298823.73"/>
        <n v="52337.85"/>
        <n v="119401"/>
        <n v="12997"/>
        <n v="34438"/>
        <n v="101127.75"/>
        <n v="100233.15"/>
        <n v="79167"/>
        <n v="13360"/>
        <n v="82910.22"/>
        <n v="30997"/>
        <n v="252163"/>
        <n v="41016"/>
        <n v="36624.32"/>
        <n v="7341"/>
        <n v="24981"/>
        <n v="17006.849999999999"/>
        <n v="21152"/>
        <n v="88753.47"/>
        <n v="52060"/>
        <n v="131348"/>
        <n v="116269.95"/>
        <n v="136897"/>
        <n v="31039.24"/>
        <n v="13163"/>
        <n v="49783.47"/>
        <n v="69854.62"/>
        <n v="60265"/>
        <n v="20701"/>
        <n v="28481"/>
        <n v="29922.2"/>
        <n v="64010.04"/>
        <n v="293236"/>
        <n v="24538"/>
        <n v="28613.38"/>
        <n v="435101.54"/>
        <n v="18767.009999999998"/>
        <n v="44615.09"/>
        <n v="25690.33"/>
        <n v="427885.48"/>
        <n v="413725.3"/>
        <n v="10034.18"/>
        <n v="303179.32"/>
        <n v="138427.24"/>
        <n v="112622.18"/>
        <n v="27063.1"/>
        <n v="489035.41"/>
        <n v="117543.87"/>
        <n v="1257641.6000000001"/>
        <n v="456388.88"/>
        <n v="53751.99"/>
        <n v="418060.42"/>
        <n v="145096"/>
        <n v="23917.040000000001"/>
        <n v="216917.58"/>
        <n v="9975611.1400000006"/>
        <n v="146662"/>
        <n v="27542.57"/>
        <n v="277044"/>
        <n v="25995"/>
        <n v="85592"/>
        <n v="50266"/>
        <n v="42243"/>
        <n v="86746"/>
        <n v="85099"/>
        <n v="38955"/>
        <n v="73907.960000000006"/>
        <n v="74543"/>
        <n v="22325"/>
        <n v="44721"/>
        <n v="82223"/>
        <n v="7632.5"/>
        <n v="11028"/>
        <n v="67769.38"/>
        <n v="362896"/>
        <n v="85005"/>
        <n v="12461.04"/>
        <n v="10727.8"/>
        <n v="25096"/>
        <n v="121536.48"/>
        <n v="167505"/>
        <n v="45921"/>
        <n v="23294"/>
        <n v="797034.76"/>
        <n v="120055"/>
        <n v="464758.69"/>
        <n v="24897.83"/>
        <n v="183829"/>
        <n v="65360"/>
        <n v="23970.6"/>
        <n v="175512.07"/>
        <n v="142973"/>
        <n v="10457"/>
        <n v="135543"/>
        <n v="244883"/>
        <n v="8197.02"/>
        <n v="94219.19"/>
        <n v="581056.56000000006"/>
        <n v="1612888.37"/>
        <n v="10635.08"/>
        <n v="373760"/>
        <n v="103892"/>
        <n v="122622.9"/>
        <n v="81618"/>
        <n v="47458"/>
        <n v="717992"/>
        <n v="631827"/>
        <n v="216231.36"/>
        <n v="441251"/>
        <n v="76452"/>
        <n v="28132.880000000001"/>
        <n v="636480.43999999994"/>
        <n v="33221"/>
        <n v="32581"/>
        <n v="469865.09"/>
        <n v="35831"/>
        <n v="80903"/>
        <n v="82164.2"/>
        <n v="11958"/>
        <n v="12167"/>
        <n v="138678.5"/>
        <n v="84933"/>
        <n v="12587"/>
        <n v="422168.29"/>
        <n v="21532.5"/>
        <n v="3078.52"/>
        <n v="964148"/>
        <n v="272634.34999999998"/>
        <n v="81952.33"/>
        <n v="56530"/>
        <n v="21500"/>
        <n v="31797.08"/>
        <n v="3757"/>
        <n v="316680"/>
        <n v="15270"/>
        <n v="61907.49"/>
        <n v="38727"/>
        <n v="1981.27"/>
        <n v="8115.64"/>
        <n v="87955"/>
        <n v="9056.0400000000009"/>
        <n v="16935.54"/>
        <n v="25149.040000000001"/>
        <n v="87613"/>
        <n v="94784.82"/>
        <n v="23550.07"/>
        <n v="4085.66"/>
        <n v="304317"/>
        <n v="125477"/>
        <n v="2542.96"/>
        <n v="20680.86"/>
        <n v="502879"/>
        <n v="930733.05"/>
        <n v="185049"/>
        <n v="117867"/>
        <n v="390539"/>
        <n v="33449.69"/>
        <n v="247441"/>
        <n v="50822"/>
        <n v="163671"/>
        <n v="21710.36"/>
        <n v="305045"/>
        <n v="81329"/>
        <n v="421035"/>
        <n v="48990"/>
        <n v="33807.4"/>
        <n v="100913"/>
        <n v="37056"/>
        <n v="1511029.03"/>
        <n v="247117"/>
        <n v="547182"/>
        <n v="30033.38"/>
        <n v="282988"/>
        <n v="216113"/>
        <n v="16642"/>
        <n v="131595"/>
        <n v="97654.73"/>
        <n v="285012"/>
        <n v="2750"/>
        <n v="606646"/>
        <n v="1773950.29"/>
        <n v="13747.53"/>
        <n v="27727.119999999999"/>
        <n v="1187271.1299999999"/>
        <n v="20480.240000000002"/>
        <n v="43592.55"/>
        <n v="138653"/>
        <n v="207425.5"/>
        <n v="44001.27"/>
        <n v="47054"/>
        <n v="225368"/>
        <n v="268604"/>
        <n v="53460.35"/>
        <n v="191547.3"/>
        <n v="233779"/>
        <n v="127129.2"/>
        <n v="161462.35999999999"/>
        <n v="183718"/>
        <n v="4746.13"/>
        <n v="55903.16"/>
        <n v="53432.94"/>
        <n v="133225.91"/>
        <n v="137920"/>
        <n v="141971.07999999999"/>
        <n v="332112.01"/>
        <n v="188153.96"/>
        <n v="65749.5"/>
        <n v="298825.32"/>
        <n v="28497"/>
        <n v="299426.28000000003"/>
        <n v="105344"/>
        <n v="103174.3"/>
        <n v="21551.05"/>
        <n v="16011"/>
        <n v="39270.15"/>
        <n v="237828"/>
        <n v="56347.23"/>
        <n v="107933"/>
        <n v="33303.730000000003"/>
        <n v="213330.64"/>
        <n v="79062.570000000007"/>
        <n v="95455.13"/>
        <n v="323312"/>
        <n v="78348"/>
        <n v="29044"/>
        <n v="12163"/>
        <n v="56584"/>
        <n v="1754049"/>
        <n v="60498.68"/>
        <n v="25258.05"/>
        <n v="140437"/>
        <n v="91500.87"/>
        <n v="78892.759999999995"/>
        <n v="110154"/>
        <n v="213320.71"/>
        <n v="99450.5"/>
        <n v="48235"/>
        <n v="187003"/>
        <n v="324446.18"/>
        <n v="82123.5"/>
        <n v="49669.440000000002"/>
        <n v="18740"/>
        <n v="157383.64000000001"/>
        <n v="315338.81"/>
        <n v="46827.47"/>
        <n v="328267"/>
        <n v="257272.84"/>
        <n v="74860"/>
        <n v="279222.86"/>
        <n v="65419.12"/>
        <n v="27353.040000000001"/>
        <n v="88181.01"/>
        <n v="224182.53"/>
        <n v="170541.81"/>
        <n v="83089.5"/>
        <n v="1158"/>
        <n v="260164.4"/>
        <n v="335670.91"/>
        <n v="29491.23"/>
        <n v="213054"/>
        <n v="306843"/>
        <n v="292388.15999999997"/>
        <n v="248882"/>
        <n v="87233"/>
        <n v="18508"/>
        <n v="19749.29"/>
        <n v="2078"/>
        <n v="75125.440000000002"/>
        <n v="31927.5"/>
        <n v="15389"/>
        <n v="81766.289999999994"/>
        <n v="17381.34"/>
        <n v="71455.13"/>
        <n v="99847"/>
        <n v="28198.080000000002"/>
        <n v="31297.4"/>
        <n v="56228"/>
        <n v="281287"/>
        <n v="69343.89"/>
        <n v="289939.83"/>
        <n v="331423"/>
        <n v="12361.5"/>
        <n v="40370"/>
        <n v="8172.65"/>
        <n v="184765.49"/>
        <n v="216479"/>
        <n v="28555"/>
        <n v="40935.1"/>
        <n v="131641"/>
        <n v="7139"/>
        <n v="213230"/>
        <n v="14805.61"/>
        <n v="144874"/>
        <n v="124819.71"/>
        <n v="32146.81"/>
        <n v="132398.79999999999"/>
        <n v="45624"/>
        <n v="58216.34"/>
        <n v="50890.04"/>
        <n v="100360.2"/>
        <n v="140587"/>
        <n v="44070.25"/>
        <n v="14336.03"/>
        <n v="87665"/>
        <n v="196233.5"/>
        <n v="33238"/>
        <n v="121809"/>
        <n v="39300.22"/>
        <n v="107237.8"/>
        <n v="26831"/>
        <n v="125886.39"/>
        <n v="143076"/>
        <n v="40438.51"/>
        <n v="122324"/>
        <n v="32245"/>
        <n v="327432"/>
        <n v="343742.59"/>
        <n v="331744.78999999998"/>
        <n v="47095.72"/>
        <n v="54584"/>
        <n v="159755"/>
        <n v="78827"/>
        <n v="44768"/>
        <n v="186953"/>
        <n v="93955.13"/>
        <n v="104156.68"/>
        <n v="86910.6"/>
        <n v="36522.559999999998"/>
        <n v="42932"/>
        <n v="165960.5"/>
        <n v="13874.22"/>
        <n v="84875"/>
        <n v="168872"/>
        <n v="38518.410000000003"/>
        <n v="338710.97"/>
        <n v="76590"/>
        <n v="291162"/>
        <n v="37650.239999999998"/>
        <n v="128719.53"/>
        <n v="249848.02"/>
        <n v="106081.46"/>
        <n v="263301.82"/>
        <n v="195006"/>
        <n v="29092"/>
        <n v="352214.04"/>
        <n v="81529.3"/>
        <n v="202009.98"/>
        <n v="38102.5"/>
        <n v="55962.05"/>
        <n v="352129"/>
        <n v="263208.34999999998"/>
        <n v="180650"/>
        <n v="190411.2"/>
        <n v="146147.16"/>
        <n v="13956"/>
        <n v="21075"/>
        <n v="20738.150000000001"/>
        <n v="278372"/>
        <n v="327669"/>
        <n v="347380.23"/>
        <n v="168562"/>
        <n v="165726.46"/>
        <n v="52059.31"/>
        <n v="324016.21999999997"/>
        <n v="29524"/>
        <n v="228160"/>
        <n v="301225.45"/>
        <n v="72363.350000000006"/>
        <n v="132892.20000000001"/>
        <n v="329644"/>
        <n v="20652.849999999999"/>
        <n v="34192.480000000003"/>
        <n v="323925"/>
        <n v="111586.85"/>
        <n v="349288.13"/>
        <n v="243747.5"/>
        <n v="57068"/>
        <n v="193391"/>
        <n v="355718"/>
        <n v="264828.05"/>
        <n v="12079.55"/>
        <n v="78060.59"/>
        <n v="269547.59000000003"/>
        <n v="196073.93"/>
        <n v="198929.61"/>
        <n v="316604.57"/>
        <n v="91056"/>
        <n v="271722"/>
        <n v="42497.05"/>
        <n v="72996.73"/>
        <n v="153970"/>
        <n v="47861.39"/>
        <n v="248481.78"/>
        <n v="135137.82"/>
        <n v="16215.98"/>
        <n v="139209"/>
        <n v="39729.89"/>
        <n v="5017.38"/>
        <n v="259218.71"/>
        <n v="44841"/>
        <n v="328654.24"/>
        <n v="66873.460000000006"/>
        <n v="86211.12"/>
        <n v="214302.94"/>
        <n v="62226.02"/>
        <n v="6891"/>
        <n v="272026.33"/>
        <n v="239358.64"/>
        <n v="28971.7"/>
        <n v="29330"/>
        <n v="9374"/>
        <n v="267875.90999999997"/>
        <n v="121317"/>
        <n v="144814.32999999999"/>
        <n v="92829.35"/>
        <n v="52915.29"/>
        <n v="14282"/>
        <n v="40508.49"/>
        <n v="226128.28"/>
        <n v="422710.45"/>
        <n v="185425.14"/>
        <n v="745571.57"/>
        <n v="109818.19"/>
        <n v="80738"/>
        <n v="48160"/>
        <n v="52523.89"/>
        <n v="142090"/>
        <n v="29483.75"/>
        <n v="60100.06"/>
        <n v="7071.8"/>
        <n v="152007.67999999999"/>
        <n v="41954"/>
        <n v="111267.21"/>
        <n v="188270.11"/>
        <n v="32738.21"/>
        <n v="91306.89"/>
        <n v="283025"/>
        <n v="118826.11"/>
        <n v="48714.76"/>
        <n v="310527"/>
        <n v="263128"/>
        <n v="256468.55"/>
        <n v="131293"/>
        <n v="28685.05"/>
        <n v="53355.89"/>
        <n v="111106"/>
        <n v="64671.32"/>
        <n v="33358.160000000003"/>
        <n v="59446.14"/>
        <n v="70141.83"/>
        <n v="332988.23"/>
        <n v="39009.07"/>
        <n v="60009"/>
        <n v="34803.120000000003"/>
        <n v="5712"/>
        <n v="314953.87"/>
        <n v="339277.58"/>
        <n v="25924.82"/>
        <n v="142513.76"/>
        <n v="149845.98000000001"/>
        <n v="56078.11"/>
        <n v="18981"/>
        <n v="280176.78000000003"/>
        <n v="184686.75"/>
        <n v="400562.96"/>
        <n v="350653"/>
        <n v="206566.05"/>
        <n v="85424.74"/>
        <n v="155587"/>
        <n v="293311"/>
        <n v="107079.47"/>
        <n v="310346.18"/>
        <n v="250859.12"/>
        <n v="10220.16"/>
        <n v="289277"/>
        <n v="205263"/>
        <n v="129627"/>
        <n v="15265.81"/>
        <n v="291374.53999999998"/>
        <n v="123565.98"/>
        <n v="254984"/>
        <n v="321107"/>
        <n v="219580"/>
        <n v="20577.740000000002"/>
        <n v="22100.59"/>
        <n v="83656"/>
        <n v="2539.62"/>
        <n v="111324"/>
        <n v="160980"/>
        <n v="309154"/>
        <n v="282653.3"/>
        <n v="124285"/>
        <n v="272315.12"/>
        <n v="80334"/>
        <n v="134629"/>
        <n v="65830"/>
        <n v="18901.5"/>
        <n v="44421.59"/>
        <n v="178646.6"/>
        <n v="312077.58"/>
        <n v="73057.7"/>
        <n v="325863"/>
        <n v="88591.66"/>
        <n v="693150.04"/>
        <n v="128042"/>
        <n v="50077.97"/>
        <n v="4218"/>
        <n v="24660"/>
        <n v="40468.28"/>
        <n v="49544"/>
        <n v="203841"/>
        <n v="65433.34"/>
        <n v="136935.07"/>
        <n v="112826.49"/>
        <n v="186322.71"/>
        <n v="67015.960000000006"/>
        <n v="305770.68"/>
        <n v="52817.52"/>
        <n v="112390"/>
        <n v="109277"/>
        <n v="73884"/>
        <n v="243702.13"/>
        <n v="232621.13"/>
        <n v="52076"/>
        <n v="71755.789999999994"/>
        <n v="200048.04"/>
        <n v="105457.8"/>
        <n v="247030"/>
        <n v="29344.89"/>
        <n v="37965.5"/>
        <n v="31388.6"/>
        <n v="157638"/>
        <n v="23203.57"/>
        <n v="41490.32"/>
        <n v="208449"/>
        <n v="182201.42"/>
        <n v="23250"/>
        <n v="245851.81"/>
        <n v="161598"/>
        <n v="106242"/>
        <n v="149286"/>
        <n v="37677.82"/>
        <n v="150619"/>
        <n v="146068"/>
        <n v="146223"/>
        <n v="131431.99"/>
        <n v="151731.5"/>
        <n v="46797.19"/>
        <n v="50033"/>
        <n v="235582"/>
        <n v="27486.89"/>
        <n v="270629"/>
        <n v="355877.19"/>
        <n v="248530"/>
        <n v="55468"/>
        <n v="137196"/>
        <n v="128485"/>
        <n v="72166"/>
        <n v="272105.19"/>
        <n v="49933.65"/>
        <n v="137333"/>
        <n v="240348.3"/>
        <n v="67670.67"/>
        <n v="10767"/>
        <n v="68597.600000000006"/>
        <n v="85599.17"/>
        <n v="187273"/>
        <n v="13011"/>
        <n v="242608"/>
        <n v="115394"/>
        <n v="103779.04"/>
        <n v="61091.89"/>
        <n v="11201"/>
        <n v="76259.22"/>
        <n v="79257.27"/>
        <n v="48606.25"/>
        <n v="43335.199999999997"/>
        <n v="63577.1"/>
        <n v="45837"/>
        <n v="108305.58"/>
        <n v="28794.59"/>
        <n v="92865"/>
        <n v="227289.49"/>
        <n v="119540"/>
        <n v="99958"/>
        <n v="215482"/>
        <n v="263313"/>
        <n v="17281.919999999998"/>
        <n v="274726.31"/>
        <n v="162239.74"/>
        <n v="111919"/>
        <n v="221738.46"/>
        <n v="32285.47"/>
        <n v="159951"/>
        <n v="41750"/>
        <n v="8275.23"/>
        <n v="305278.89"/>
        <n v="89455.1"/>
        <n v="255190"/>
        <n v="319939"/>
        <n v="505267.13"/>
        <n v="118087"/>
        <n v="20980"/>
        <n v="113115.38"/>
        <n v="11567"/>
        <n v="57828"/>
        <n v="343765.91"/>
        <n v="55014"/>
        <n v="45651"/>
        <n v="25428"/>
        <n v="3452117"/>
        <n v="263360.27"/>
        <n v="70618"/>
        <n v="194751"/>
        <n v="144035.34"/>
        <n v="398953.35"/>
        <n v="231644"/>
        <n v="155683"/>
        <n v="317870.5"/>
        <n v="20922"/>
        <n v="162061"/>
        <n v="190211"/>
        <n v="877226.79"/>
        <n v="82314.850000000006"/>
        <n v="572201"/>
        <n v="132040"/>
        <n v="109878"/>
        <n v="92144.5"/>
        <n v="451607"/>
        <n v="287226"/>
        <n v="68966"/>
        <n v="1027235"/>
        <n v="1810882"/>
        <n v="312332"/>
        <n v="479586"/>
        <n v="29246"/>
        <n v="323334"/>
        <n v="96643.45"/>
        <n v="80793"/>
        <n v="236833"/>
        <n v="237681"/>
        <n v="220368"/>
        <n v="2427791"/>
        <n v="1020010"/>
        <n v="342776.58"/>
        <n v="183552"/>
        <n v="343765.16"/>
        <n v="238552"/>
        <n v="299962"/>
        <n v="272155"/>
        <n v="314046"/>
        <n v="120083"/>
        <n v="874977"/>
        <n v="567177"/>
        <n v="2519625"/>
        <n v="177120"/>
        <n v="107675.34"/>
        <n v="253778.35"/>
        <n v="1927659"/>
        <n v="587923"/>
        <n v="239064"/>
        <n v="299616"/>
        <n v="425958"/>
        <n v="940844"/>
        <n v="438622.39"/>
        <n v="400192"/>
        <n v="42811"/>
        <n v="684055.5"/>
        <n v="2368479.0099999998"/>
        <n v="937842.5"/>
        <n v="20855"/>
        <n v="675320.63"/>
        <n v="427834"/>
        <n v="670738"/>
        <n v="3643630.5"/>
        <n v="208612"/>
        <n v="259458"/>
        <n v="395189.35"/>
        <n v="518532.97"/>
        <n v="10000000"/>
        <n v="462253.1"/>
        <n v="95590.81"/>
        <n v="1802839"/>
        <n v="2307988.7599999998"/>
        <n v="2220492.88"/>
        <n v="284194.09999999998"/>
        <n v="59043"/>
        <n v="263852"/>
        <n v="40057.129999999997"/>
        <n v="445497"/>
        <n v="21191"/>
        <n v="298762"/>
        <n v="336130.63"/>
        <n v="424952"/>
        <n v="248072.51"/>
        <n v="107437.85"/>
        <n v="960562.5"/>
        <n v="240289.67"/>
        <n v="34419"/>
        <n v="141731.5"/>
        <n v="59238.5"/>
        <n v="269054"/>
        <n v="88873"/>
        <n v="298212.47999999998"/>
        <n v="582822"/>
        <n v="822993"/>
        <n v="306508.89"/>
        <n v="206828"/>
        <n v="722828.53"/>
        <n v="642456"/>
        <n v="829918"/>
        <n v="107747.72"/>
        <n v="268383"/>
        <n v="994969"/>
        <n v="478751"/>
        <n v="874583"/>
        <n v="343298.5"/>
        <n v="218890"/>
        <n v="249884"/>
        <n v="560290.24"/>
        <n v="561324"/>
        <n v="51790.25"/>
        <n v="458818"/>
        <n v="660283.24"/>
        <n v="66991.429999999993"/>
        <n v="148225"/>
        <n v="20766"/>
        <n v="250776.8"/>
        <n v="47386.04"/>
        <n v="200385.21"/>
        <n v="34602.120000000003"/>
        <n v="373845"/>
        <n v="43106"/>
        <n v="400543.6"/>
        <n v="118063.02"/>
        <n v="627339"/>
        <n v="61662"/>
        <n v="471130"/>
        <n v="47386"/>
        <n v="397776"/>
        <n v="34017.79"/>
        <n v="62273.17"/>
        <n v="173030.41"/>
        <n v="1102573"/>
        <n v="85273"/>
        <n v="176180"/>
        <n v="338324"/>
        <n v="93218"/>
        <n v="775584"/>
        <n v="42768"/>
        <n v="42012"/>
        <n v="199061"/>
        <n v="229994.42"/>
        <n v="282421"/>
        <n v="46006"/>
        <n v="1163960.5"/>
        <n v="839384"/>
        <n v="150386"/>
        <n v="271207.5"/>
        <n v="1449396"/>
        <n v="25876"/>
        <n v="105891.15"/>
        <n v="297679.7"/>
        <n v="136847"/>
        <n v="12622.15"/>
        <n v="1032917"/>
        <n v="17261"/>
        <n v="5000000"/>
        <n v="409868"/>
        <n v="305370"/>
        <n v="1668174"/>
        <n v="304190"/>
        <n v="617336.56000000006"/>
        <n v="251541"/>
        <n v="143635"/>
        <n v="35166"/>
        <n v="55960.639999999999"/>
        <n v="605065"/>
        <n v="424881.4"/>
        <n v="2173636"/>
        <n v="216614.78"/>
        <n v="258661"/>
        <n v="370487.25"/>
        <n v="56511"/>
        <n v="82942"/>
        <n v="340899"/>
        <n v="795265.96"/>
        <n v="35721.82"/>
        <n v="1000747.84"/>
        <n v="237211"/>
        <n v="39879"/>
        <n v="681472.49"/>
        <n v="34505.57"/>
        <n v="288398.09000000003"/>
        <n v="546959"/>
        <n v="1232577.8600000001"/>
        <n v="468235"/>
        <n v="686873.71"/>
        <n v="1458278"/>
        <n v="469016"/>
        <n v="445077"/>
        <n v="460351.76"/>
        <n v="1081214.5"/>
        <n v="320553"/>
        <n v="725212"/>
        <n v="642148"/>
        <n v="294432.7"/>
        <n v="483902"/>
        <n v="755768.91"/>
        <n v="429907"/>
        <n v="340981"/>
        <n v="534260"/>
        <n v="421799.5"/>
        <n v="512890.22"/>
        <n v="63189"/>
        <n v="870316.05"/>
        <n v="427064.04"/>
        <n v="123112.21"/>
        <n v="1110604.27"/>
        <n v="157949"/>
        <n v="143149"/>
        <n v="57018.09"/>
        <n v="95706"/>
        <n v="95458.25"/>
        <n v="153543.28"/>
        <n v="8624"/>
        <n v="207419"/>
        <n v="137384"/>
        <n v="225145.60000000001"/>
        <n v="729353.83"/>
        <n v="2167645"/>
        <n v="802773"/>
        <n v="435128.02"/>
        <n v="45306"/>
      </sharedItems>
    </cacheField>
    <cacheField name="FranchiseName" numFmtId="0">
      <sharedItems containsBlank="1"/>
    </cacheField>
    <cacheField name="RuralUrbanIndicator" numFmtId="0">
      <sharedItems/>
    </cacheField>
    <cacheField name="HubzoneIndicator" numFmtId="0">
      <sharedItems/>
    </cacheField>
    <cacheField name="CD" numFmtId="0">
      <sharedItems/>
    </cacheField>
    <cacheField name="grant_purp_cons_outdoor_seating" numFmtId="0">
      <sharedItems count="2">
        <s v="N"/>
        <s v="Y"/>
      </sharedItems>
    </cacheField>
    <cacheField name="grant_purpose_covered_supplier" numFmtId="0">
      <sharedItems count="2">
        <s v="Y"/>
        <s v="N"/>
      </sharedItems>
    </cacheField>
    <cacheField name="grant_purpose_debt" numFmtId="0">
      <sharedItems count="2">
        <s v="Y"/>
        <s v="N"/>
      </sharedItems>
    </cacheField>
    <cacheField name="grant_purpose_food" numFmtId="0">
      <sharedItems count="2">
        <s v="Y"/>
        <s v="N"/>
      </sharedItems>
    </cacheField>
    <cacheField name="grant_purpose_maintenance_indoor" numFmtId="0">
      <sharedItems/>
    </cacheField>
    <cacheField name="grant_purpose_operations" numFmtId="0">
      <sharedItems/>
    </cacheField>
    <cacheField name="grant_purpose_payroll" numFmtId="0">
      <sharedItems/>
    </cacheField>
    <cacheField name="grant_purpose_rent" numFmtId="0">
      <sharedItems/>
    </cacheField>
    <cacheField name="grant_purpose_supplies" numFmtId="0">
      <sharedItems/>
    </cacheField>
    <cacheField name="grant_purpose_utility" numFmtId="0">
      <sharedItems/>
    </cacheField>
    <cacheField name="LegalOrganizationType" numFmtId="0">
      <sharedItems/>
    </cacheField>
    <cacheField name="LMIIndicator" numFmtId="0">
      <sharedItems/>
    </cacheField>
    <cacheField name="SocioeconmicIndicator" numFmtId="0">
      <sharedItems count="2">
        <s v="N"/>
        <s v="Y"/>
      </sharedItems>
    </cacheField>
    <cacheField name="VeteranIndicator" numFmtId="0">
      <sharedItems count="2">
        <s v="N"/>
        <s v="Y"/>
      </sharedItems>
    </cacheField>
    <cacheField name="WomenOwnedIndicator" numFmtId="0">
      <sharedItems count="2">
        <s v="N"/>
        <s v="Y"/>
      </sharedItems>
    </cacheField>
    <cacheField name="RestaurantType" numFmtId="0">
      <sharedItems/>
    </cacheField>
    <cacheField name="Grant Count by State" numFmtId="0">
      <sharedItems containsSemiMixedTypes="0" containsString="0" containsNumber="1" containsInteger="1" minValue="0" maxValue="0"/>
    </cacheField>
    <cacheField name="Grant Amt Sum by State" numFmtId="164">
      <sharedItems containsSemiMixedTypes="0" containsString="0" containsNumber="1" containsInteger="1" minValue="0" maxValue="0"/>
    </cacheField>
    <cacheField name="BusinessCity2" numFmtId="0">
      <sharedItems containsNonDate="0" containsString="0" containsBlank="1"/>
    </cacheField>
  </cacheFields>
  <extLst>
    <ext xmlns:x14="http://schemas.microsoft.com/office/spreadsheetml/2009/9/main" uri="{725AE2AE-9491-48be-B2B4-4EB974FC3084}">
      <x14:pivotCacheDefinition pivotCacheId="1908900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8">
  <r>
    <x v="0"/>
    <d v="2021-06-17T00:00:00"/>
    <s v="Down By the River Inc."/>
    <s v="208 N Water St"/>
    <x v="0"/>
    <x v="0"/>
    <s v="28401"/>
    <x v="0"/>
    <s v="Mellow Mushroom"/>
    <s v="U"/>
    <s v="Y"/>
    <s v="NC-07"/>
    <x v="0"/>
    <x v="0"/>
    <x v="0"/>
    <x v="0"/>
    <s v="Y"/>
    <s v="Y"/>
    <s v="Y"/>
    <s v="Y"/>
    <s v="Y"/>
    <s v="Y"/>
    <s v="Subchapter S Corporation"/>
    <s v="N"/>
    <x v="0"/>
    <x v="0"/>
    <x v="0"/>
    <s v="Restaurant"/>
    <n v="0"/>
    <n v="0"/>
    <m/>
  </r>
  <r>
    <x v="1"/>
    <d v="2021-06-17T00:00:00"/>
    <s v="New Beverage Ventures LLC"/>
    <s v="715 Arendell St"/>
    <x v="1"/>
    <x v="0"/>
    <s v="28557"/>
    <x v="1"/>
    <m/>
    <s v="R"/>
    <s v="N"/>
    <s v="NC-03"/>
    <x v="1"/>
    <x v="0"/>
    <x v="0"/>
    <x v="0"/>
    <s v="Y"/>
    <s v="Y"/>
    <s v="Y"/>
    <s v="Y"/>
    <s v="Y"/>
    <s v="Y"/>
    <s v="Limited  Liability Company(LLC)"/>
    <s v="N"/>
    <x v="0"/>
    <x v="0"/>
    <x v="0"/>
    <s v="Bar, Saloon, Lounge, Tavern"/>
    <n v="0"/>
    <n v="0"/>
    <m/>
  </r>
  <r>
    <x v="2"/>
    <d v="2021-06-17T00:00:00"/>
    <s v="CUISINE CONCEPTS LLC"/>
    <s v="3735 Davis Dr Ste 105"/>
    <x v="2"/>
    <x v="0"/>
    <s v="27560"/>
    <x v="2"/>
    <m/>
    <s v="U"/>
    <s v="N"/>
    <s v="NC-02"/>
    <x v="0"/>
    <x v="0"/>
    <x v="1"/>
    <x v="0"/>
    <s v="Y"/>
    <s v="Y"/>
    <s v="Y"/>
    <s v="Y"/>
    <s v="Y"/>
    <s v="Y"/>
    <s v="Limited  Liability Company(LLC)"/>
    <s v="N"/>
    <x v="0"/>
    <x v="0"/>
    <x v="0"/>
    <s v="Restaurant"/>
    <n v="0"/>
    <n v="0"/>
    <m/>
  </r>
  <r>
    <x v="3"/>
    <d v="2021-06-17T00:00:00"/>
    <s v="SWDP Restaurant Group LLC"/>
    <s v="112 1/2 W Franklin St"/>
    <x v="3"/>
    <x v="0"/>
    <s v="27516"/>
    <x v="3"/>
    <m/>
    <s v="U"/>
    <s v="Y"/>
    <s v="NC-04"/>
    <x v="1"/>
    <x v="0"/>
    <x v="0"/>
    <x v="0"/>
    <s v="Y"/>
    <s v="Y"/>
    <s v="Y"/>
    <s v="Y"/>
    <s v="Y"/>
    <s v="Y"/>
    <s v="Limited  Liability Company(LLC)"/>
    <s v="N"/>
    <x v="0"/>
    <x v="0"/>
    <x v="0"/>
    <s v="Bar, Saloon, Lounge, Tavern"/>
    <n v="0"/>
    <n v="0"/>
    <m/>
  </r>
  <r>
    <x v="4"/>
    <d v="2021-06-17T00:00:00"/>
    <s v="Boba Brew"/>
    <s v="Morgan St. Food Hall 411 West Morgan St."/>
    <x v="4"/>
    <x v="0"/>
    <s v="27603"/>
    <x v="4"/>
    <m/>
    <s v="U"/>
    <s v="N"/>
    <s v="NC-02"/>
    <x v="0"/>
    <x v="0"/>
    <x v="1"/>
    <x v="0"/>
    <s v="Y"/>
    <s v="Y"/>
    <s v="Y"/>
    <s v="Y"/>
    <s v="Y"/>
    <s v="Y"/>
    <s v="Limited  Liability Company(LLC)"/>
    <s v="N"/>
    <x v="0"/>
    <x v="0"/>
    <x v="0"/>
    <s v="Snack and Nonalcoholic Beverage Bar"/>
    <n v="0"/>
    <n v="0"/>
    <m/>
  </r>
  <r>
    <x v="5"/>
    <d v="2021-06-17T00:00:00"/>
    <s v="P3 MGMT INC"/>
    <s v="14460 New Falls of Neuse Rd Suite 183"/>
    <x v="4"/>
    <x v="0"/>
    <s v="27614"/>
    <x v="5"/>
    <m/>
    <s v="U"/>
    <s v="N"/>
    <s v="NC-04"/>
    <x v="1"/>
    <x v="1"/>
    <x v="1"/>
    <x v="0"/>
    <s v="Y"/>
    <s v="Y"/>
    <s v="Y"/>
    <s v="Y"/>
    <s v="Y"/>
    <s v="Y"/>
    <s v="Corporation"/>
    <s v="N"/>
    <x v="0"/>
    <x v="0"/>
    <x v="0"/>
    <s v="Bar, Saloon, Lounge, Tavern"/>
    <n v="0"/>
    <n v="0"/>
    <m/>
  </r>
  <r>
    <x v="6"/>
    <d v="2021-06-17T00:00:00"/>
    <s v="Ribeyes of Williamston LLC"/>
    <s v="1056 Cantle Ct"/>
    <x v="5"/>
    <x v="0"/>
    <s v="27892"/>
    <x v="6"/>
    <s v="Ribeyes Steakhouse"/>
    <s v="R"/>
    <s v="Y"/>
    <s v="NC-01"/>
    <x v="1"/>
    <x v="0"/>
    <x v="1"/>
    <x v="0"/>
    <s v="Y"/>
    <s v="Y"/>
    <s v="Y"/>
    <s v="Y"/>
    <s v="Y"/>
    <s v="Y"/>
    <s v="Limited  Liability Company(LLC)"/>
    <s v="N"/>
    <x v="0"/>
    <x v="0"/>
    <x v="0"/>
    <s v="Restaurant"/>
    <n v="0"/>
    <n v="0"/>
    <m/>
  </r>
  <r>
    <x v="7"/>
    <d v="2021-06-17T00:00:00"/>
    <s v="JD Pounds Inc"/>
    <s v="671 Godley Rd"/>
    <x v="6"/>
    <x v="0"/>
    <s v="27837"/>
    <x v="7"/>
    <s v="Kona Ice"/>
    <s v="U"/>
    <s v="N"/>
    <s v="NC-01"/>
    <x v="0"/>
    <x v="0"/>
    <x v="0"/>
    <x v="0"/>
    <s v="Y"/>
    <s v="Y"/>
    <s v="Y"/>
    <s v="Y"/>
    <s v="Y"/>
    <s v="Y"/>
    <s v="Corporation"/>
    <s v="N"/>
    <x v="0"/>
    <x v="0"/>
    <x v="0"/>
    <s v="Food Stand, Food Truck, Food Cart"/>
    <n v="0"/>
    <n v="0"/>
    <m/>
  </r>
  <r>
    <x v="8"/>
    <d v="2021-06-17T00:00:00"/>
    <s v="Woodys2go Inc."/>
    <s v="431 N Church St"/>
    <x v="7"/>
    <x v="0"/>
    <s v="28792"/>
    <x v="8"/>
    <m/>
    <s v="R"/>
    <s v="Y"/>
    <s v="NC-11"/>
    <x v="1"/>
    <x v="0"/>
    <x v="0"/>
    <x v="0"/>
    <s v="Y"/>
    <s v="Y"/>
    <s v="Y"/>
    <s v="Y"/>
    <s v="Y"/>
    <s v="Y"/>
    <s v="Corporation"/>
    <s v="N"/>
    <x v="0"/>
    <x v="0"/>
    <x v="0"/>
    <s v="Restaurant"/>
    <n v="0"/>
    <n v="0"/>
    <m/>
  </r>
  <r>
    <x v="9"/>
    <d v="2021-06-17T00:00:00"/>
    <s v="CAM 2007 INC"/>
    <s v="4020 Durham Chapel Hill Blvd"/>
    <x v="8"/>
    <x v="0"/>
    <s v="27707"/>
    <x v="9"/>
    <m/>
    <s v="U"/>
    <s v="N"/>
    <s v="NC-04"/>
    <x v="1"/>
    <x v="0"/>
    <x v="1"/>
    <x v="0"/>
    <s v="Y"/>
    <s v="Y"/>
    <s v="Y"/>
    <s v="Y"/>
    <s v="Y"/>
    <s v="Y"/>
    <s v="Corporation"/>
    <s v="Y"/>
    <x v="0"/>
    <x v="0"/>
    <x v="0"/>
    <s v="Restaurant"/>
    <n v="0"/>
    <n v="0"/>
    <m/>
  </r>
  <r>
    <x v="10"/>
    <d v="2021-06-17T00:00:00"/>
    <s v="MRR Holdings LLC"/>
    <s v="206 Broadway St. Suite 104"/>
    <x v="8"/>
    <x v="0"/>
    <s v="27701"/>
    <x v="10"/>
    <m/>
    <s v="U"/>
    <s v="Y"/>
    <s v="NC-04"/>
    <x v="1"/>
    <x v="0"/>
    <x v="1"/>
    <x v="0"/>
    <s v="N"/>
    <s v="Y"/>
    <s v="Y"/>
    <s v="Y"/>
    <s v="N"/>
    <s v="Y"/>
    <s v="Limited  Liability Company(LLC)"/>
    <s v="N"/>
    <x v="0"/>
    <x v="0"/>
    <x v="0"/>
    <s v="Brewery and/or microbrewery **"/>
    <n v="0"/>
    <n v="0"/>
    <m/>
  </r>
  <r>
    <x v="11"/>
    <d v="2021-06-17T00:00:00"/>
    <s v="Front Porch Hospitality Group LLC"/>
    <s v="791 Merrimon Ave"/>
    <x v="9"/>
    <x v="0"/>
    <s v="28804"/>
    <x v="11"/>
    <m/>
    <s v="U"/>
    <s v="N"/>
    <s v="NC-11"/>
    <x v="0"/>
    <x v="0"/>
    <x v="1"/>
    <x v="0"/>
    <s v="Y"/>
    <s v="Y"/>
    <s v="Y"/>
    <s v="Y"/>
    <s v="Y"/>
    <s v="Y"/>
    <s v="Limited  Liability Company(LLC)"/>
    <s v="N"/>
    <x v="0"/>
    <x v="0"/>
    <x v="0"/>
    <s v="Restaurant"/>
    <n v="0"/>
    <n v="0"/>
    <m/>
  </r>
  <r>
    <x v="12"/>
    <d v="2021-06-17T00:00:00"/>
    <s v="New Victory Lanes LLC"/>
    <s v="125 Morlake Drive"/>
    <x v="10"/>
    <x v="0"/>
    <s v="28117"/>
    <x v="12"/>
    <m/>
    <s v="R"/>
    <s v="N"/>
    <s v="NC-10"/>
    <x v="0"/>
    <x v="0"/>
    <x v="0"/>
    <x v="0"/>
    <s v="Y"/>
    <s v="Y"/>
    <s v="Y"/>
    <s v="Y"/>
    <s v="Y"/>
    <s v="Y"/>
    <s v="Limited  Liability Company(LLC)"/>
    <s v="N"/>
    <x v="0"/>
    <x v="0"/>
    <x v="0"/>
    <s v="Other &amp;&amp; Licensed Alcohol Producer &amp;&amp; Snack and Nonalcoholic Beverage Bar &amp;&amp; Bar, Saloon, Lounge, Tavern &amp;&amp; Caterer &amp;&amp; Restaurant"/>
    <n v="0"/>
    <n v="0"/>
    <m/>
  </r>
  <r>
    <x v="13"/>
    <d v="2021-06-17T00:00:00"/>
    <s v="PSH Operators LLC"/>
    <s v="2135 Ayrsley Town Blvd Ste C"/>
    <x v="11"/>
    <x v="0"/>
    <s v="28273"/>
    <x v="13"/>
    <m/>
    <s v="U"/>
    <s v="N"/>
    <s v="NC-09"/>
    <x v="1"/>
    <x v="0"/>
    <x v="0"/>
    <x v="0"/>
    <s v="Y"/>
    <s v="Y"/>
    <s v="Y"/>
    <s v="Y"/>
    <s v="Y"/>
    <s v="Y"/>
    <s v="Limited  Liability Company(LLC)"/>
    <s v="N"/>
    <x v="0"/>
    <x v="0"/>
    <x v="0"/>
    <s v="Restaurant"/>
    <n v="0"/>
    <n v="0"/>
    <m/>
  </r>
  <r>
    <x v="14"/>
    <d v="2021-06-17T00:00:00"/>
    <s v="Natty Greene's Downtown LLC."/>
    <s v="345 S Elm St"/>
    <x v="12"/>
    <x v="0"/>
    <s v="27401"/>
    <x v="14"/>
    <m/>
    <s v="U"/>
    <s v="Y"/>
    <s v="NC-06"/>
    <x v="0"/>
    <x v="1"/>
    <x v="0"/>
    <x v="0"/>
    <s v="N"/>
    <s v="Y"/>
    <s v="Y"/>
    <s v="Y"/>
    <s v="N"/>
    <s v="Y"/>
    <s v="Limited  Liability Company(LLC)"/>
    <s v="Y"/>
    <x v="0"/>
    <x v="0"/>
    <x v="0"/>
    <s v="Restaurant"/>
    <n v="0"/>
    <n v="0"/>
    <m/>
  </r>
  <r>
    <x v="15"/>
    <d v="2021-06-17T00:00:00"/>
    <s v="Andes Food Services LLC"/>
    <s v="1125 W Nc Highway 54 Suite 304"/>
    <x v="8"/>
    <x v="0"/>
    <s v="27707"/>
    <x v="15"/>
    <m/>
    <s v="U"/>
    <s v="N"/>
    <s v="NC-04"/>
    <x v="0"/>
    <x v="0"/>
    <x v="1"/>
    <x v="0"/>
    <s v="N"/>
    <s v="Y"/>
    <s v="Y"/>
    <s v="Y"/>
    <s v="Y"/>
    <s v="Y"/>
    <s v="Limited  Liability Company(LLC)"/>
    <s v="Y"/>
    <x v="0"/>
    <x v="0"/>
    <x v="0"/>
    <s v="Restaurant"/>
    <n v="0"/>
    <n v="0"/>
    <m/>
  </r>
  <r>
    <x v="16"/>
    <d v="2021-06-17T00:00:00"/>
    <s v="CombinedCaterers Inc"/>
    <s v="2600 Youngblood St"/>
    <x v="11"/>
    <x v="0"/>
    <s v="28203"/>
    <x v="16"/>
    <m/>
    <s v="U"/>
    <s v="Y"/>
    <s v="NC-12"/>
    <x v="1"/>
    <x v="0"/>
    <x v="0"/>
    <x v="0"/>
    <s v="Y"/>
    <s v="Y"/>
    <s v="Y"/>
    <s v="Y"/>
    <s v="Y"/>
    <s v="Y"/>
    <s v="Limited  Liability Company(LLC)"/>
    <s v="N"/>
    <x v="0"/>
    <x v="0"/>
    <x v="0"/>
    <s v="Caterer"/>
    <n v="0"/>
    <n v="0"/>
    <m/>
  </r>
  <r>
    <x v="17"/>
    <d v="2021-06-17T00:00:00"/>
    <s v="MARBRA LLC"/>
    <s v="200 N Tryon St"/>
    <x v="11"/>
    <x v="0"/>
    <s v="28202"/>
    <x v="17"/>
    <m/>
    <s v="U"/>
    <s v="N"/>
    <s v="NC-12"/>
    <x v="1"/>
    <x v="0"/>
    <x v="1"/>
    <x v="0"/>
    <s v="Y"/>
    <s v="Y"/>
    <s v="Y"/>
    <s v="Y"/>
    <s v="Y"/>
    <s v="Y"/>
    <s v="Limited  Liability Company(LLC)"/>
    <s v="N"/>
    <x v="0"/>
    <x v="0"/>
    <x v="0"/>
    <s v="Bar, Saloon, Lounge, Tavern"/>
    <n v="0"/>
    <n v="0"/>
    <m/>
  </r>
  <r>
    <x v="18"/>
    <d v="2021-06-17T00:00:00"/>
    <s v="Charlotte Premium Pizza"/>
    <s v="2311 Lord Anson Dr"/>
    <x v="13"/>
    <x v="0"/>
    <s v="28173"/>
    <x v="18"/>
    <s v="Sbarro"/>
    <s v="U"/>
    <s v="N"/>
    <s v="NC-09"/>
    <x v="0"/>
    <x v="0"/>
    <x v="1"/>
    <x v="0"/>
    <s v="Y"/>
    <s v="Y"/>
    <s v="Y"/>
    <s v="Y"/>
    <s v="Y"/>
    <s v="Y"/>
    <s v="Limited  Liability Company(LLC)"/>
    <s v="N"/>
    <x v="0"/>
    <x v="0"/>
    <x v="0"/>
    <s v="Restaurant"/>
    <n v="0"/>
    <n v="0"/>
    <m/>
  </r>
  <r>
    <x v="19"/>
    <d v="2021-06-17T00:00:00"/>
    <s v="Pizzanuthouse Inc"/>
    <s v="1839 S Main St Suite 138"/>
    <x v="14"/>
    <x v="0"/>
    <s v="27587"/>
    <x v="19"/>
    <m/>
    <s v="U"/>
    <s v="N"/>
    <s v="NC-04"/>
    <x v="1"/>
    <x v="1"/>
    <x v="0"/>
    <x v="1"/>
    <s v="N"/>
    <s v="N"/>
    <s v="N"/>
    <s v="Y"/>
    <s v="N"/>
    <s v="N"/>
    <s v="Corporation"/>
    <s v="N"/>
    <x v="0"/>
    <x v="0"/>
    <x v="0"/>
    <s v="Restaurant"/>
    <n v="0"/>
    <n v="0"/>
    <m/>
  </r>
  <r>
    <x v="20"/>
    <d v="2021-06-17T00:00:00"/>
    <s v="THREE BARKING DOGS LLC"/>
    <s v="74 N Lexington Ave"/>
    <x v="9"/>
    <x v="0"/>
    <s v="28801"/>
    <x v="20"/>
    <m/>
    <s v="U"/>
    <s v="Y"/>
    <s v="NC-11"/>
    <x v="0"/>
    <x v="0"/>
    <x v="1"/>
    <x v="0"/>
    <s v="Y"/>
    <s v="Y"/>
    <s v="Y"/>
    <s v="Y"/>
    <s v="Y"/>
    <s v="Y"/>
    <s v="Limited  Liability Company(LLC)"/>
    <s v="N"/>
    <x v="0"/>
    <x v="0"/>
    <x v="0"/>
    <s v="Other"/>
    <n v="0"/>
    <n v="0"/>
    <m/>
  </r>
  <r>
    <x v="21"/>
    <d v="2021-06-17T00:00:00"/>
    <s v="Divided Sky LLC"/>
    <s v="164 E Main St"/>
    <x v="15"/>
    <x v="0"/>
    <s v="28043"/>
    <x v="21"/>
    <s v="Moe's Original BBQ"/>
    <s v="R"/>
    <s v="Y"/>
    <s v="NC-05"/>
    <x v="1"/>
    <x v="0"/>
    <x v="0"/>
    <x v="0"/>
    <s v="Y"/>
    <s v="Y"/>
    <s v="Y"/>
    <s v="Y"/>
    <s v="Y"/>
    <s v="Y"/>
    <s v="Limited  Liability Company(LLC)"/>
    <s v="Y"/>
    <x v="0"/>
    <x v="0"/>
    <x v="0"/>
    <s v="Restaurant"/>
    <n v="0"/>
    <n v="0"/>
    <m/>
  </r>
  <r>
    <x v="22"/>
    <d v="2021-06-17T00:00:00"/>
    <s v="Moe's Brier Creek LLC"/>
    <s v="7850 Alexander Promenade Pl Ste 115"/>
    <x v="4"/>
    <x v="0"/>
    <s v="27617"/>
    <x v="22"/>
    <s v="Moe's Southwest Grill"/>
    <s v="U"/>
    <s v="N"/>
    <s v="NC-02"/>
    <x v="0"/>
    <x v="0"/>
    <x v="1"/>
    <x v="0"/>
    <s v="Y"/>
    <s v="Y"/>
    <s v="N"/>
    <s v="Y"/>
    <s v="Y"/>
    <s v="Y"/>
    <s v="Subchapter S Corporation"/>
    <s v="N"/>
    <x v="0"/>
    <x v="0"/>
    <x v="0"/>
    <s v="Restaurant"/>
    <n v="0"/>
    <n v="0"/>
    <m/>
  </r>
  <r>
    <x v="23"/>
    <d v="2021-06-17T00:00:00"/>
    <s v="Mezzanotte  LLC"/>
    <s v="2907 Providence Rd Ste 100"/>
    <x v="11"/>
    <x v="0"/>
    <s v="28211"/>
    <x v="23"/>
    <m/>
    <s v="U"/>
    <s v="N"/>
    <s v="NC-09"/>
    <x v="0"/>
    <x v="1"/>
    <x v="1"/>
    <x v="0"/>
    <s v="Y"/>
    <s v="Y"/>
    <s v="Y"/>
    <s v="Y"/>
    <s v="Y"/>
    <s v="Y"/>
    <s v="Corporation"/>
    <s v="N"/>
    <x v="0"/>
    <x v="0"/>
    <x v="0"/>
    <s v="Restaurant"/>
    <n v="0"/>
    <n v="0"/>
    <m/>
  </r>
  <r>
    <x v="24"/>
    <d v="2021-05-12T00:00:00"/>
    <s v="JASBEV LLC"/>
    <s v="13460 NC Highway 50 Suite 101"/>
    <x v="16"/>
    <x v="0"/>
    <s v="28445"/>
    <x v="24"/>
    <s v="Shuckin' Shack Oyster Bar"/>
    <s v="U"/>
    <s v="Y"/>
    <s v="NC-03"/>
    <x v="1"/>
    <x v="0"/>
    <x v="1"/>
    <x v="0"/>
    <s v="Y"/>
    <s v="Y"/>
    <s v="Y"/>
    <s v="Y"/>
    <s v="Y"/>
    <s v="Y"/>
    <s v="Corporation"/>
    <s v="N"/>
    <x v="0"/>
    <x v="1"/>
    <x v="1"/>
    <s v="Restaurant"/>
    <n v="0"/>
    <n v="0"/>
    <m/>
  </r>
  <r>
    <x v="25"/>
    <d v="2021-05-12T00:00:00"/>
    <s v="MATTHEW WILLIAM CORP INC"/>
    <s v="1554 Julian R Allsbrook Hwy"/>
    <x v="17"/>
    <x v="0"/>
    <s v="27870"/>
    <x v="25"/>
    <m/>
    <s v="R"/>
    <s v="Y"/>
    <s v="NC-01"/>
    <x v="1"/>
    <x v="0"/>
    <x v="0"/>
    <x v="0"/>
    <s v="Y"/>
    <s v="Y"/>
    <s v="Y"/>
    <s v="Y"/>
    <s v="Y"/>
    <s v="Y"/>
    <s v="Corporation"/>
    <s v="Y"/>
    <x v="1"/>
    <x v="0"/>
    <x v="0"/>
    <s v="Restaurant"/>
    <n v="0"/>
    <n v="0"/>
    <m/>
  </r>
  <r>
    <x v="26"/>
    <d v="2021-05-12T00:00:00"/>
    <s v="Shree Khodiar Corporation"/>
    <s v="1458 Jag Branch Blvd"/>
    <x v="18"/>
    <x v="0"/>
    <s v="27284"/>
    <x v="26"/>
    <s v="DQ Grill &amp; Chill  Operating Agreement"/>
    <s v="U"/>
    <s v="N"/>
    <s v="NC-06"/>
    <x v="0"/>
    <x v="1"/>
    <x v="0"/>
    <x v="0"/>
    <s v="Y"/>
    <s v="Y"/>
    <s v="Y"/>
    <s v="Y"/>
    <s v="Y"/>
    <s v="Y"/>
    <s v="Corporation"/>
    <s v="N"/>
    <x v="0"/>
    <x v="0"/>
    <x v="1"/>
    <s v="Restaurant"/>
    <n v="0"/>
    <n v="0"/>
    <m/>
  </r>
  <r>
    <x v="27"/>
    <d v="2021-05-12T00:00:00"/>
    <s v="Ruby Thai Pineville LLC"/>
    <s v="11025 Carolina Place Pkwy Ste FC9"/>
    <x v="19"/>
    <x v="0"/>
    <s v="28134"/>
    <x v="27"/>
    <m/>
    <s v="U"/>
    <s v="N"/>
    <s v="NC-09"/>
    <x v="0"/>
    <x v="0"/>
    <x v="0"/>
    <x v="0"/>
    <s v="Y"/>
    <s v="Y"/>
    <s v="Y"/>
    <s v="Y"/>
    <s v="Y"/>
    <s v="Y"/>
    <s v="Sole Proprietorship"/>
    <s v="N"/>
    <x v="1"/>
    <x v="0"/>
    <x v="1"/>
    <s v="Restaurant"/>
    <n v="0"/>
    <n v="0"/>
    <m/>
  </r>
  <r>
    <x v="28"/>
    <d v="2021-05-12T00:00:00"/>
    <s v="ORIENTAL PHO INC"/>
    <s v="5959 Triangle Town Blvd Ste 1116"/>
    <x v="4"/>
    <x v="0"/>
    <s v="27616"/>
    <x v="28"/>
    <m/>
    <s v="U"/>
    <s v="N"/>
    <s v="NC-02"/>
    <x v="1"/>
    <x v="0"/>
    <x v="0"/>
    <x v="0"/>
    <s v="Y"/>
    <s v="Y"/>
    <s v="Y"/>
    <s v="Y"/>
    <s v="Y"/>
    <s v="Y"/>
    <s v="Corporation"/>
    <s v="Y"/>
    <x v="1"/>
    <x v="0"/>
    <x v="1"/>
    <s v="Restaurant"/>
    <n v="0"/>
    <n v="0"/>
    <m/>
  </r>
  <r>
    <x v="29"/>
    <d v="2021-05-12T00:00:00"/>
    <s v="BLM Holdings LLC"/>
    <s v="807 Golf House Rd E"/>
    <x v="20"/>
    <x v="0"/>
    <s v="27377"/>
    <x v="29"/>
    <s v="Menchie's"/>
    <s v="U"/>
    <s v="N"/>
    <s v="NC-06"/>
    <x v="0"/>
    <x v="0"/>
    <x v="1"/>
    <x v="0"/>
    <s v="Y"/>
    <s v="Y"/>
    <s v="Y"/>
    <s v="Y"/>
    <s v="Y"/>
    <s v="Y"/>
    <s v="Limited  Liability Company(LLC)"/>
    <s v="N"/>
    <x v="0"/>
    <x v="0"/>
    <x v="1"/>
    <s v="Other &amp;&amp; Restaurant"/>
    <n v="0"/>
    <n v="0"/>
    <m/>
  </r>
  <r>
    <x v="30"/>
    <d v="2021-05-12T00:00:00"/>
    <s v="Nzingas Inc"/>
    <s v="826 Fayetteville St 110"/>
    <x v="8"/>
    <x v="0"/>
    <s v="27701"/>
    <x v="30"/>
    <m/>
    <s v="U"/>
    <s v="Y"/>
    <s v="NC-04"/>
    <x v="1"/>
    <x v="1"/>
    <x v="1"/>
    <x v="0"/>
    <s v="Y"/>
    <s v="Y"/>
    <s v="Y"/>
    <s v="Y"/>
    <s v="Y"/>
    <s v="Y"/>
    <s v="Corporation"/>
    <s v="N"/>
    <x v="1"/>
    <x v="0"/>
    <x v="1"/>
    <s v="Caterer &amp;&amp; Restaurant"/>
    <n v="0"/>
    <n v="0"/>
    <m/>
  </r>
  <r>
    <x v="31"/>
    <d v="2021-05-12T00:00:00"/>
    <s v="Mekvilai Thai Cuisine"/>
    <s v="2422 N Center St"/>
    <x v="21"/>
    <x v="0"/>
    <s v="28601"/>
    <x v="31"/>
    <m/>
    <s v="R"/>
    <s v="N"/>
    <s v="NC-05"/>
    <x v="0"/>
    <x v="0"/>
    <x v="0"/>
    <x v="0"/>
    <s v="Y"/>
    <s v="Y"/>
    <s v="Y"/>
    <s v="Y"/>
    <s v="Y"/>
    <s v="Y"/>
    <s v="Limited  Liability Company(LLC)"/>
    <s v="Y"/>
    <x v="0"/>
    <x v="0"/>
    <x v="1"/>
    <s v="Restaurant"/>
    <n v="0"/>
    <n v="0"/>
    <m/>
  </r>
  <r>
    <x v="32"/>
    <d v="2021-05-12T00:00:00"/>
    <s v="BEYU BLUE COFFEE"/>
    <s v="125 Science Dr Duke University Bryan Center"/>
    <x v="8"/>
    <x v="0"/>
    <s v="27708"/>
    <x v="32"/>
    <m/>
    <s v="U"/>
    <s v="Y"/>
    <s v="NC-04"/>
    <x v="0"/>
    <x v="1"/>
    <x v="1"/>
    <x v="0"/>
    <s v="Y"/>
    <s v="Y"/>
    <s v="Y"/>
    <s v="Y"/>
    <s v="Y"/>
    <s v="Y"/>
    <s v="Limited  Liability Company(LLC)"/>
    <s v="N"/>
    <x v="1"/>
    <x v="0"/>
    <x v="0"/>
    <s v="Snack and Nonalcoholic Beverage Bar"/>
    <n v="0"/>
    <n v="0"/>
    <m/>
  </r>
  <r>
    <x v="33"/>
    <d v="2021-05-12T00:00:00"/>
    <s v="PAF CORP"/>
    <s v="4995 Weddington Rd SUITE410"/>
    <x v="22"/>
    <x v="0"/>
    <s v="28027"/>
    <x v="33"/>
    <m/>
    <s v="U"/>
    <s v="N"/>
    <s v="NC-08"/>
    <x v="0"/>
    <x v="1"/>
    <x v="1"/>
    <x v="0"/>
    <s v="N"/>
    <s v="Y"/>
    <s v="Y"/>
    <s v="Y"/>
    <s v="N"/>
    <s v="Y"/>
    <s v="Corporation"/>
    <s v="N"/>
    <x v="0"/>
    <x v="0"/>
    <x v="1"/>
    <s v="Restaurant"/>
    <n v="0"/>
    <n v="0"/>
    <m/>
  </r>
  <r>
    <x v="34"/>
    <d v="2021-05-12T00:00:00"/>
    <s v="Beer Barrio Company"/>
    <s v="34 N Front St"/>
    <x v="0"/>
    <x v="0"/>
    <s v="28401"/>
    <x v="34"/>
    <m/>
    <s v="U"/>
    <s v="Y"/>
    <s v="NC-07"/>
    <x v="0"/>
    <x v="1"/>
    <x v="1"/>
    <x v="1"/>
    <s v="Y"/>
    <s v="Y"/>
    <s v="Y"/>
    <s v="Y"/>
    <s v="N"/>
    <s v="Y"/>
    <s v="Subchapter S Corporation"/>
    <s v="N"/>
    <x v="0"/>
    <x v="0"/>
    <x v="1"/>
    <s v="Restaurant"/>
    <n v="0"/>
    <n v="0"/>
    <m/>
  </r>
  <r>
    <x v="35"/>
    <d v="2021-05-12T00:00:00"/>
    <s v="KGSP 1 INC"/>
    <s v="8111 Concord Mills Blvd Ste 670"/>
    <x v="22"/>
    <x v="0"/>
    <s v="28027"/>
    <x v="35"/>
    <s v="Firehouse Subs"/>
    <s v="U"/>
    <s v="N"/>
    <s v="NC-08"/>
    <x v="1"/>
    <x v="0"/>
    <x v="0"/>
    <x v="0"/>
    <s v="Y"/>
    <s v="Y"/>
    <s v="Y"/>
    <s v="Y"/>
    <s v="Y"/>
    <s v="Y"/>
    <s v="Corporation"/>
    <s v="N"/>
    <x v="1"/>
    <x v="0"/>
    <x v="0"/>
    <s v="Restaurant"/>
    <n v="0"/>
    <n v="0"/>
    <m/>
  </r>
  <r>
    <x v="36"/>
    <d v="2021-05-12T00:00:00"/>
    <s v="XMI LLC"/>
    <n v="151"/>
    <x v="23"/>
    <x v="0"/>
    <s v="28675"/>
    <x v="36"/>
    <m/>
    <s v="R"/>
    <s v="N"/>
    <s v="NC-05"/>
    <x v="0"/>
    <x v="1"/>
    <x v="1"/>
    <x v="0"/>
    <s v="N"/>
    <s v="Y"/>
    <s v="Y"/>
    <s v="Y"/>
    <s v="N"/>
    <s v="Y"/>
    <s v="Limited  Liability Company(LLC)"/>
    <s v="Y"/>
    <x v="1"/>
    <x v="0"/>
    <x v="0"/>
    <s v="Restaurant"/>
    <n v="0"/>
    <n v="0"/>
    <m/>
  </r>
  <r>
    <x v="37"/>
    <d v="2021-05-12T00:00:00"/>
    <s v="Elizabeth City Pizza Company LLC"/>
    <s v="507 E. Main Street"/>
    <x v="24"/>
    <x v="0"/>
    <s v="27909"/>
    <x v="37"/>
    <m/>
    <s v="R"/>
    <s v="Y"/>
    <s v="NC-03"/>
    <x v="0"/>
    <x v="1"/>
    <x v="1"/>
    <x v="1"/>
    <s v="Y"/>
    <s v="Y"/>
    <s v="Y"/>
    <s v="Y"/>
    <s v="N"/>
    <s v="Y"/>
    <s v="Limited  Liability Company(LLC)"/>
    <s v="Y"/>
    <x v="0"/>
    <x v="0"/>
    <x v="1"/>
    <s v="Restaurant"/>
    <n v="0"/>
    <n v="0"/>
    <m/>
  </r>
  <r>
    <x v="38"/>
    <d v="2021-05-12T00:00:00"/>
    <s v="LEKESHA ROYAL"/>
    <s v="107 Dosia Dr"/>
    <x v="25"/>
    <x v="0"/>
    <s v="27534"/>
    <x v="38"/>
    <m/>
    <s v="R"/>
    <s v="N"/>
    <s v="NC-01"/>
    <x v="0"/>
    <x v="1"/>
    <x v="1"/>
    <x v="1"/>
    <s v="Y"/>
    <s v="Y"/>
    <s v="Y"/>
    <s v="Y"/>
    <s v="N"/>
    <s v="Y"/>
    <s v="Self-Employed Individuals"/>
    <s v="N"/>
    <x v="0"/>
    <x v="1"/>
    <x v="0"/>
    <s v="Restaurant"/>
    <n v="0"/>
    <n v="0"/>
    <m/>
  </r>
  <r>
    <x v="39"/>
    <d v="2021-05-12T00:00:00"/>
    <s v="Winde Jackson-Davis"/>
    <s v="105 Greys Mill Court"/>
    <x v="26"/>
    <x v="0"/>
    <s v="27804"/>
    <x v="39"/>
    <m/>
    <s v="R"/>
    <s v="N"/>
    <s v="NC-01"/>
    <x v="0"/>
    <x v="0"/>
    <x v="1"/>
    <x v="0"/>
    <s v="N"/>
    <s v="Y"/>
    <s v="Y"/>
    <s v="Y"/>
    <s v="Y"/>
    <s v="Y"/>
    <s v="Limited  Liability Company(LLC)"/>
    <s v="N"/>
    <x v="0"/>
    <x v="0"/>
    <x v="1"/>
    <s v="Caterer"/>
    <n v="0"/>
    <n v="0"/>
    <m/>
  </r>
  <r>
    <x v="40"/>
    <d v="2021-05-12T00:00:00"/>
    <s v="Sadies Coffee Corner"/>
    <s v="324 S. Garnett Street"/>
    <x v="27"/>
    <x v="0"/>
    <s v="27536"/>
    <x v="40"/>
    <m/>
    <s v="R"/>
    <s v="Y"/>
    <s v="NC-01"/>
    <x v="0"/>
    <x v="0"/>
    <x v="1"/>
    <x v="0"/>
    <s v="Y"/>
    <s v="Y"/>
    <s v="Y"/>
    <s v="Y"/>
    <s v="Y"/>
    <s v="Y"/>
    <s v="Limited  Liability Company(LLC)"/>
    <s v="Y"/>
    <x v="0"/>
    <x v="0"/>
    <x v="1"/>
    <s v="Other"/>
    <n v="0"/>
    <n v="0"/>
    <m/>
  </r>
  <r>
    <x v="41"/>
    <d v="2021-05-12T00:00:00"/>
    <s v="Coral Darby"/>
    <s v="778 Merrimon Ave"/>
    <x v="9"/>
    <x v="0"/>
    <s v="28804"/>
    <x v="41"/>
    <m/>
    <s v="U"/>
    <s v="N"/>
    <s v="NC-11"/>
    <x v="0"/>
    <x v="1"/>
    <x v="1"/>
    <x v="0"/>
    <s v="Y"/>
    <s v="N"/>
    <s v="Y"/>
    <s v="Y"/>
    <s v="Y"/>
    <s v="Y"/>
    <s v="Self-Employed Individuals"/>
    <s v="N"/>
    <x v="0"/>
    <x v="0"/>
    <x v="1"/>
    <s v="Caterer"/>
    <n v="0"/>
    <n v="0"/>
    <m/>
  </r>
  <r>
    <x v="42"/>
    <d v="2021-05-12T00:00:00"/>
    <s v="Remington Grill Inc"/>
    <s v="208 Crossroads Blvd"/>
    <x v="28"/>
    <x v="0"/>
    <s v="27518"/>
    <x v="42"/>
    <m/>
    <s v="U"/>
    <s v="N"/>
    <s v="NC-02"/>
    <x v="0"/>
    <x v="1"/>
    <x v="1"/>
    <x v="1"/>
    <s v="N"/>
    <s v="Y"/>
    <s v="Y"/>
    <s v="Y"/>
    <s v="N"/>
    <s v="Y"/>
    <s v="Subchapter S Corporation"/>
    <s v="N"/>
    <x v="0"/>
    <x v="0"/>
    <x v="1"/>
    <s v="Restaurant"/>
    <n v="0"/>
    <n v="0"/>
    <m/>
  </r>
  <r>
    <x v="43"/>
    <d v="2021-05-12T00:00:00"/>
    <s v="Mikara Village LLC"/>
    <s v="3916 Ivory Rose Ln"/>
    <x v="4"/>
    <x v="0"/>
    <s v="27612"/>
    <x v="43"/>
    <s v="Which Wich"/>
    <s v="U"/>
    <s v="N"/>
    <s v="NC-02"/>
    <x v="0"/>
    <x v="0"/>
    <x v="0"/>
    <x v="0"/>
    <s v="Y"/>
    <s v="Y"/>
    <s v="Y"/>
    <s v="Y"/>
    <s v="Y"/>
    <s v="Y"/>
    <s v="Limited  Liability Company(LLC)"/>
    <s v="N"/>
    <x v="0"/>
    <x v="0"/>
    <x v="1"/>
    <s v="Restaurant"/>
    <n v="0"/>
    <n v="0"/>
    <m/>
  </r>
  <r>
    <x v="44"/>
    <d v="2021-05-12T00:00:00"/>
    <s v="CHANG RESTAURANT GROUP INC"/>
    <s v="5615 South Blvd"/>
    <x v="11"/>
    <x v="0"/>
    <s v="28217"/>
    <x v="44"/>
    <m/>
    <s v="U"/>
    <s v="N"/>
    <s v="NC-09"/>
    <x v="0"/>
    <x v="0"/>
    <x v="0"/>
    <x v="0"/>
    <s v="Y"/>
    <s v="Y"/>
    <s v="Y"/>
    <s v="Y"/>
    <s v="Y"/>
    <s v="Y"/>
    <s v="Corporation"/>
    <s v="Y"/>
    <x v="0"/>
    <x v="0"/>
    <x v="1"/>
    <s v="Restaurant"/>
    <n v="0"/>
    <n v="0"/>
    <m/>
  </r>
  <r>
    <x v="45"/>
    <d v="2021-05-12T00:00:00"/>
    <s v="Adisha Inc."/>
    <s v="145 Crimson Orchard Dr"/>
    <x v="10"/>
    <x v="0"/>
    <s v="28115"/>
    <x v="45"/>
    <s v="Subway"/>
    <s v="R"/>
    <s v="N"/>
    <s v="NC-10"/>
    <x v="0"/>
    <x v="1"/>
    <x v="0"/>
    <x v="0"/>
    <s v="N"/>
    <s v="Y"/>
    <s v="Y"/>
    <s v="Y"/>
    <s v="N"/>
    <s v="Y"/>
    <s v="Corporation"/>
    <s v="N"/>
    <x v="0"/>
    <x v="0"/>
    <x v="1"/>
    <s v="Restaurant"/>
    <n v="0"/>
    <n v="0"/>
    <m/>
  </r>
  <r>
    <x v="46"/>
    <d v="2021-05-12T00:00:00"/>
    <s v="Five Enterprise LLC"/>
    <s v="58 Cowan Cove Rd"/>
    <x v="9"/>
    <x v="0"/>
    <s v="28806"/>
    <x v="46"/>
    <m/>
    <s v="U"/>
    <s v="Y"/>
    <s v="NC-11"/>
    <x v="1"/>
    <x v="0"/>
    <x v="0"/>
    <x v="0"/>
    <s v="Y"/>
    <s v="Y"/>
    <s v="Y"/>
    <s v="Y"/>
    <s v="Y"/>
    <s v="Y"/>
    <s v="Limited  Liability Company(LLC)"/>
    <s v="N"/>
    <x v="0"/>
    <x v="0"/>
    <x v="1"/>
    <s v="Restaurant"/>
    <n v="0"/>
    <n v="0"/>
    <m/>
  </r>
  <r>
    <x v="47"/>
    <d v="2021-05-12T00:00:00"/>
    <s v="Helen Holden"/>
    <s v="128 E Commerce St"/>
    <x v="29"/>
    <x v="0"/>
    <s v="28472"/>
    <x v="47"/>
    <m/>
    <s v="R"/>
    <s v="Y"/>
    <s v="NC-07"/>
    <x v="0"/>
    <x v="1"/>
    <x v="1"/>
    <x v="1"/>
    <s v="N"/>
    <s v="Y"/>
    <s v="N"/>
    <s v="N"/>
    <s v="N"/>
    <s v="N"/>
    <s v="Subchapter S Corporation"/>
    <s v="N"/>
    <x v="0"/>
    <x v="0"/>
    <x v="1"/>
    <s v="Restaurant"/>
    <n v="0"/>
    <n v="0"/>
    <m/>
  </r>
  <r>
    <x v="48"/>
    <d v="2021-05-12T00:00:00"/>
    <s v="stop-button"/>
    <s v="4251 Legion Rd suite 135"/>
    <x v="30"/>
    <x v="0"/>
    <s v="28348"/>
    <x v="48"/>
    <m/>
    <s v="U"/>
    <s v="N"/>
    <s v="NC-08"/>
    <x v="0"/>
    <x v="0"/>
    <x v="1"/>
    <x v="0"/>
    <s v="Y"/>
    <s v="Y"/>
    <s v="Y"/>
    <s v="Y"/>
    <s v="Y"/>
    <s v="Y"/>
    <s v="Partnership"/>
    <s v="N"/>
    <x v="0"/>
    <x v="1"/>
    <x v="0"/>
    <s v="Bar, Saloon, Lounge, Tavern"/>
    <n v="0"/>
    <n v="0"/>
    <m/>
  </r>
  <r>
    <x v="49"/>
    <d v="2021-05-12T00:00:00"/>
    <s v="Kadoura LLC"/>
    <s v="202 W Haggard Ave"/>
    <x v="31"/>
    <x v="0"/>
    <s v="27244"/>
    <x v="49"/>
    <m/>
    <s v="U"/>
    <s v="N"/>
    <s v="NC-06"/>
    <x v="0"/>
    <x v="1"/>
    <x v="1"/>
    <x v="0"/>
    <s v="N"/>
    <s v="N"/>
    <s v="Y"/>
    <s v="Y"/>
    <s v="Y"/>
    <s v="Y"/>
    <s v="Limited  Liability Company(LLC)"/>
    <s v="N"/>
    <x v="1"/>
    <x v="0"/>
    <x v="0"/>
    <s v="Caterer &amp;&amp; Restaurant"/>
    <n v="0"/>
    <n v="0"/>
    <m/>
  </r>
  <r>
    <x v="50"/>
    <d v="2021-05-13T00:00:00"/>
    <s v="Pedal Brake Inc"/>
    <s v="108 East Main Street Suite 1"/>
    <x v="32"/>
    <x v="0"/>
    <s v="27510"/>
    <x v="50"/>
    <m/>
    <s v="U"/>
    <s v="N"/>
    <s v="NC-04"/>
    <x v="1"/>
    <x v="0"/>
    <x v="0"/>
    <x v="0"/>
    <s v="Y"/>
    <s v="Y"/>
    <s v="Y"/>
    <s v="Y"/>
    <s v="Y"/>
    <s v="Y"/>
    <s v="Subchapter S Corporation"/>
    <s v="Y"/>
    <x v="0"/>
    <x v="0"/>
    <x v="1"/>
    <s v="Bar, Saloon, Lounge, Tavern"/>
    <n v="0"/>
    <n v="0"/>
    <m/>
  </r>
  <r>
    <x v="51"/>
    <d v="2021-05-13T00:00:00"/>
    <s v="No-Rea LLC"/>
    <s v="640 S Van Buren Rd Suite C"/>
    <x v="33"/>
    <x v="0"/>
    <s v="27288"/>
    <x v="51"/>
    <m/>
    <s v="R"/>
    <s v="N"/>
    <s v="NC-10"/>
    <x v="0"/>
    <x v="0"/>
    <x v="1"/>
    <x v="0"/>
    <s v="Y"/>
    <s v="Y"/>
    <s v="Y"/>
    <s v="Y"/>
    <s v="Y"/>
    <s v="Y"/>
    <s v="Limited  Liability Company(LLC)"/>
    <s v="N"/>
    <x v="0"/>
    <x v="0"/>
    <x v="1"/>
    <s v="Other &amp;&amp; Snack and Nonalcoholic Beverage Bar"/>
    <n v="0"/>
    <n v="0"/>
    <m/>
  </r>
  <r>
    <x v="52"/>
    <d v="2021-05-13T00:00:00"/>
    <s v="FRESHVIBES LLC"/>
    <s v="1901 Charles Blvd Ste 1000"/>
    <x v="34"/>
    <x v="0"/>
    <s v="27858"/>
    <x v="52"/>
    <m/>
    <s v="U"/>
    <s v="Y"/>
    <s v="NC-01"/>
    <x v="1"/>
    <x v="0"/>
    <x v="0"/>
    <x v="0"/>
    <s v="Y"/>
    <s v="Y"/>
    <s v="Y"/>
    <s v="Y"/>
    <s v="Y"/>
    <s v="Y"/>
    <s v="Limited  Liability Company(LLC)"/>
    <s v="N"/>
    <x v="0"/>
    <x v="0"/>
    <x v="1"/>
    <s v="Snack and Nonalcoholic Beverage Bar"/>
    <n v="0"/>
    <n v="0"/>
    <m/>
  </r>
  <r>
    <x v="53"/>
    <d v="2021-05-13T00:00:00"/>
    <s v="Volume Hillsborough LLC"/>
    <s v="226 S Churton St"/>
    <x v="35"/>
    <x v="0"/>
    <s v="27278"/>
    <x v="53"/>
    <m/>
    <s v="U"/>
    <s v="N"/>
    <s v="NC-04"/>
    <x v="1"/>
    <x v="1"/>
    <x v="0"/>
    <x v="0"/>
    <s v="Y"/>
    <s v="Y"/>
    <s v="Y"/>
    <s v="Y"/>
    <s v="Y"/>
    <s v="Y"/>
    <s v="Limited  Liability Company(LLC)"/>
    <s v="N"/>
    <x v="1"/>
    <x v="0"/>
    <x v="0"/>
    <s v="Bar, Saloon, Lounge, Tavern"/>
    <n v="0"/>
    <n v="0"/>
    <m/>
  </r>
  <r>
    <x v="54"/>
    <d v="2021-05-13T00:00:00"/>
    <s v="DKGV LLC"/>
    <s v="8516 S Tryon St Unit 105"/>
    <x v="11"/>
    <x v="0"/>
    <s v="28273"/>
    <x v="54"/>
    <s v="Firehouse Subs"/>
    <s v="U"/>
    <s v="N"/>
    <s v="NC-09"/>
    <x v="0"/>
    <x v="1"/>
    <x v="0"/>
    <x v="0"/>
    <s v="Y"/>
    <s v="Y"/>
    <s v="Y"/>
    <s v="Y"/>
    <s v="Y"/>
    <s v="Y"/>
    <s v="Limited  Liability Company(LLC)"/>
    <s v="N"/>
    <x v="1"/>
    <x v="0"/>
    <x v="0"/>
    <s v="Restaurant"/>
    <n v="0"/>
    <n v="0"/>
    <m/>
  </r>
  <r>
    <x v="55"/>
    <d v="2021-05-13T00:00:00"/>
    <s v="Southport Tap and Cellar LLC"/>
    <s v="827 N Howe Street"/>
    <x v="36"/>
    <x v="0"/>
    <s v="28461"/>
    <x v="55"/>
    <m/>
    <s v="R"/>
    <s v="N"/>
    <s v="NC-07"/>
    <x v="0"/>
    <x v="0"/>
    <x v="0"/>
    <x v="0"/>
    <s v="N"/>
    <s v="Y"/>
    <s v="Y"/>
    <s v="Y"/>
    <s v="Y"/>
    <s v="Y"/>
    <s v="Limited  Liability Company(LLC)"/>
    <s v="Y"/>
    <x v="1"/>
    <x v="0"/>
    <x v="0"/>
    <s v="Bar, Saloon, Lounge, Tavern"/>
    <n v="0"/>
    <n v="0"/>
    <m/>
  </r>
  <r>
    <x v="56"/>
    <d v="2021-05-13T00:00:00"/>
    <s v="11th Hour Brewing LLC"/>
    <s v="357 Dayton Dr"/>
    <x v="37"/>
    <x v="0"/>
    <s v="28786"/>
    <x v="56"/>
    <m/>
    <s v="R"/>
    <s v="N"/>
    <s v="NC-11"/>
    <x v="0"/>
    <x v="0"/>
    <x v="1"/>
    <x v="0"/>
    <s v="Y"/>
    <s v="Y"/>
    <s v="Y"/>
    <s v="N"/>
    <s v="Y"/>
    <s v="Y"/>
    <s v="Limited  Liability Company(LLC)"/>
    <s v="N"/>
    <x v="0"/>
    <x v="1"/>
    <x v="1"/>
    <s v="Brewery and/or microbrewery **"/>
    <n v="0"/>
    <n v="0"/>
    <m/>
  </r>
  <r>
    <x v="57"/>
    <d v="2021-05-13T00:00:00"/>
    <s v="Energy Center Cafe Corp"/>
    <s v="550 S Tryon St Suite 120"/>
    <x v="11"/>
    <x v="0"/>
    <s v="28202"/>
    <x v="57"/>
    <m/>
    <s v="U"/>
    <s v="N"/>
    <s v="NC-12"/>
    <x v="0"/>
    <x v="0"/>
    <x v="1"/>
    <x v="0"/>
    <s v="Y"/>
    <s v="Y"/>
    <s v="Y"/>
    <s v="Y"/>
    <s v="Y"/>
    <s v="Y"/>
    <s v="Corporation"/>
    <s v="N"/>
    <x v="0"/>
    <x v="1"/>
    <x v="0"/>
    <s v="Restaurant"/>
    <n v="0"/>
    <n v="0"/>
    <m/>
  </r>
  <r>
    <x v="58"/>
    <d v="2021-05-13T00:00:00"/>
    <s v="Cadillac Whitewalls &amp; Skirts LLC"/>
    <s v="201 Ridgeway Dr"/>
    <x v="12"/>
    <x v="0"/>
    <s v="27403"/>
    <x v="58"/>
    <m/>
    <s v="U"/>
    <s v="N"/>
    <s v="NC-06"/>
    <x v="0"/>
    <x v="1"/>
    <x v="0"/>
    <x v="1"/>
    <s v="Y"/>
    <s v="Y"/>
    <s v="Y"/>
    <s v="Y"/>
    <s v="Y"/>
    <s v="Y"/>
    <s v="Corporation"/>
    <s v="N"/>
    <x v="0"/>
    <x v="0"/>
    <x v="1"/>
    <s v="Other"/>
    <n v="0"/>
    <n v="0"/>
    <m/>
  </r>
  <r>
    <x v="59"/>
    <d v="2021-05-13T00:00:00"/>
    <s v="vintner wine market"/>
    <s v="8128 Providence Rd suite 500"/>
    <x v="11"/>
    <x v="0"/>
    <s v="28277"/>
    <x v="59"/>
    <m/>
    <s v="U"/>
    <s v="N"/>
    <s v="NC-09"/>
    <x v="0"/>
    <x v="0"/>
    <x v="1"/>
    <x v="0"/>
    <s v="Y"/>
    <s v="Y"/>
    <s v="Y"/>
    <s v="Y"/>
    <s v="Y"/>
    <s v="Y"/>
    <s v="Corporation"/>
    <s v="N"/>
    <x v="0"/>
    <x v="0"/>
    <x v="1"/>
    <s v="Restaurant"/>
    <n v="0"/>
    <n v="0"/>
    <m/>
  </r>
  <r>
    <x v="60"/>
    <d v="2021-05-13T00:00:00"/>
    <s v="Golden Pineapple Bar LLC"/>
    <s v="28 Spears Ave"/>
    <x v="9"/>
    <x v="0"/>
    <s v="28801"/>
    <x v="60"/>
    <m/>
    <s v="U"/>
    <s v="N"/>
    <s v="NC-11"/>
    <x v="1"/>
    <x v="0"/>
    <x v="0"/>
    <x v="0"/>
    <s v="Y"/>
    <s v="Y"/>
    <s v="Y"/>
    <s v="Y"/>
    <s v="Y"/>
    <s v="Y"/>
    <s v="Limited  Liability Company(LLC)"/>
    <s v="N"/>
    <x v="0"/>
    <x v="0"/>
    <x v="1"/>
    <s v="Bar, Saloon, Lounge, Tavern &amp;&amp; Restaurant"/>
    <n v="0"/>
    <n v="0"/>
    <m/>
  </r>
  <r>
    <x v="61"/>
    <d v="2021-05-13T00:00:00"/>
    <s v="BELLE OF CAMDEN INC"/>
    <s v="269 US HWY 158 E"/>
    <x v="38"/>
    <x v="0"/>
    <s v="27921"/>
    <x v="61"/>
    <m/>
    <s v="R"/>
    <s v="N"/>
    <s v="NC-03"/>
    <x v="0"/>
    <x v="0"/>
    <x v="1"/>
    <x v="0"/>
    <s v="Y"/>
    <s v="Y"/>
    <s v="Y"/>
    <s v="Y"/>
    <s v="Y"/>
    <s v="Y"/>
    <s v="Subchapter S Corporation"/>
    <s v="N"/>
    <x v="0"/>
    <x v="0"/>
    <x v="1"/>
    <s v="Restaurant"/>
    <n v="0"/>
    <n v="0"/>
    <m/>
  </r>
  <r>
    <x v="62"/>
    <d v="2021-05-13T00:00:00"/>
    <s v="GenX Ventures LLC"/>
    <s v="9662 Chapel Hill Rd Ste 120"/>
    <x v="2"/>
    <x v="0"/>
    <s v="27560"/>
    <x v="62"/>
    <s v="Potbelly Sandwich Works"/>
    <s v="U"/>
    <s v="N"/>
    <s v="NC-02"/>
    <x v="0"/>
    <x v="0"/>
    <x v="0"/>
    <x v="0"/>
    <s v="N"/>
    <s v="Y"/>
    <s v="N"/>
    <s v="N"/>
    <s v="N"/>
    <s v="Y"/>
    <s v="Limited  Liability Company(LLC)"/>
    <s v="N"/>
    <x v="1"/>
    <x v="0"/>
    <x v="0"/>
    <s v="Restaurant"/>
    <n v="0"/>
    <n v="0"/>
    <m/>
  </r>
  <r>
    <x v="63"/>
    <d v="2021-05-13T00:00:00"/>
    <s v="K&amp;T Wilson Inc."/>
    <s v="491 N Broad Street"/>
    <x v="39"/>
    <x v="0"/>
    <s v="28712"/>
    <x v="63"/>
    <m/>
    <s v="R"/>
    <s v="N"/>
    <s v="NC-11"/>
    <x v="1"/>
    <x v="0"/>
    <x v="1"/>
    <x v="0"/>
    <s v="Y"/>
    <s v="Y"/>
    <s v="Y"/>
    <s v="Y"/>
    <s v="Y"/>
    <s v="Y"/>
    <s v="Limited  Liability Company(LLC)"/>
    <s v="N"/>
    <x v="1"/>
    <x v="0"/>
    <x v="0"/>
    <s v="Restaurant"/>
    <n v="0"/>
    <n v="0"/>
    <m/>
  </r>
  <r>
    <x v="64"/>
    <d v="2021-05-13T00:00:00"/>
    <s v="JULIE PURVIS"/>
    <s v="515 PEBBLE BAY TRAIL"/>
    <x v="40"/>
    <x v="0"/>
    <s v="28301"/>
    <x v="64"/>
    <m/>
    <s v="U"/>
    <s v="Y"/>
    <s v="NC-08"/>
    <x v="0"/>
    <x v="1"/>
    <x v="1"/>
    <x v="1"/>
    <s v="Y"/>
    <s v="N"/>
    <s v="Y"/>
    <s v="N"/>
    <s v="Y"/>
    <s v="N"/>
    <s v="Self-Employed Individuals"/>
    <s v="Y"/>
    <x v="0"/>
    <x v="1"/>
    <x v="1"/>
    <s v="Caterer"/>
    <n v="0"/>
    <n v="0"/>
    <m/>
  </r>
  <r>
    <x v="65"/>
    <d v="2021-05-13T00:00:00"/>
    <s v="Sugar Creek Brewing Company LLC"/>
    <s v="215 Southside Dr"/>
    <x v="11"/>
    <x v="0"/>
    <s v="28217"/>
    <x v="65"/>
    <m/>
    <s v="U"/>
    <s v="Y"/>
    <s v="NC-09"/>
    <x v="1"/>
    <x v="0"/>
    <x v="0"/>
    <x v="0"/>
    <s v="Y"/>
    <s v="Y"/>
    <s v="Y"/>
    <s v="Y"/>
    <s v="Y"/>
    <s v="Y"/>
    <s v="Limited  Liability Company(LLC)"/>
    <s v="Y"/>
    <x v="0"/>
    <x v="1"/>
    <x v="1"/>
    <s v="Licensed Alcohol Producer &amp;&amp; Brewery and/or microbrewery ** &amp;&amp; Brewpub, Tasting Room, Taproom ** &amp;&amp; Restaurant"/>
    <n v="0"/>
    <n v="0"/>
    <m/>
  </r>
  <r>
    <x v="66"/>
    <d v="2021-05-13T00:00:00"/>
    <s v="Breaking Bread Ballantyne LLC"/>
    <s v="11611 N Community House Rd"/>
    <x v="11"/>
    <x v="0"/>
    <s v="28277"/>
    <x v="66"/>
    <s v="Potbelly Sandwich Works"/>
    <s v="U"/>
    <s v="N"/>
    <s v="NC-09"/>
    <x v="0"/>
    <x v="0"/>
    <x v="0"/>
    <x v="0"/>
    <s v="Y"/>
    <s v="Y"/>
    <s v="Y"/>
    <s v="Y"/>
    <s v="Y"/>
    <s v="Y"/>
    <s v="Limited  Liability Company(LLC)"/>
    <s v="N"/>
    <x v="1"/>
    <x v="0"/>
    <x v="0"/>
    <s v="Restaurant"/>
    <n v="0"/>
    <n v="0"/>
    <m/>
  </r>
  <r>
    <x v="67"/>
    <d v="2021-05-13T00:00:00"/>
    <s v="BOOBEAR LLC"/>
    <s v="1947 S Churchill Dr"/>
    <x v="0"/>
    <x v="0"/>
    <s v="28403"/>
    <x v="67"/>
    <m/>
    <s v="U"/>
    <s v="N"/>
    <s v="NC-07"/>
    <x v="0"/>
    <x v="1"/>
    <x v="1"/>
    <x v="0"/>
    <s v="Y"/>
    <s v="Y"/>
    <s v="Y"/>
    <s v="Y"/>
    <s v="Y"/>
    <s v="Y"/>
    <s v="Limited  Liability Company(LLC)"/>
    <s v="Y"/>
    <x v="0"/>
    <x v="0"/>
    <x v="1"/>
    <s v="Restaurant"/>
    <n v="0"/>
    <n v="0"/>
    <m/>
  </r>
  <r>
    <x v="68"/>
    <d v="2021-05-13T00:00:00"/>
    <s v="Laconia Ale Works LLC"/>
    <s v="433 N. Main Street"/>
    <x v="23"/>
    <x v="0"/>
    <s v="28675"/>
    <x v="68"/>
    <m/>
    <s v="R"/>
    <s v="Y"/>
    <s v="NC-05"/>
    <x v="0"/>
    <x v="1"/>
    <x v="1"/>
    <x v="1"/>
    <s v="N"/>
    <s v="Y"/>
    <s v="Y"/>
    <s v="Y"/>
    <s v="N"/>
    <s v="Y"/>
    <s v="Limited  Liability Company(LLC)"/>
    <s v="Y"/>
    <x v="0"/>
    <x v="1"/>
    <x v="0"/>
    <s v="Brewery and/or microbrewery ** &amp;&amp; Brewpub, Tasting Room, Taproom ** &amp;&amp; Bar, Saloon, Lounge, Tavern"/>
    <n v="0"/>
    <n v="0"/>
    <m/>
  </r>
  <r>
    <x v="69"/>
    <d v="2021-05-13T00:00:00"/>
    <s v="Ekvira Inc."/>
    <s v="145 Crimson Orchard Dr"/>
    <x v="10"/>
    <x v="0"/>
    <s v="28115"/>
    <x v="69"/>
    <s v="Subway"/>
    <s v="R"/>
    <s v="N"/>
    <s v="NC-10"/>
    <x v="0"/>
    <x v="1"/>
    <x v="0"/>
    <x v="0"/>
    <s v="N"/>
    <s v="Y"/>
    <s v="Y"/>
    <s v="Y"/>
    <s v="N"/>
    <s v="Y"/>
    <s v="Corporation"/>
    <s v="N"/>
    <x v="0"/>
    <x v="0"/>
    <x v="1"/>
    <s v="Restaurant"/>
    <n v="0"/>
    <n v="0"/>
    <m/>
  </r>
  <r>
    <x v="70"/>
    <d v="2021-05-13T00:00:00"/>
    <s v="Kate Clyde's LC"/>
    <s v="1023 Unarco Rd"/>
    <x v="41"/>
    <x v="0"/>
    <s v="28103"/>
    <x v="70"/>
    <m/>
    <s v="U"/>
    <s v="N"/>
    <s v="NC-09"/>
    <x v="1"/>
    <x v="0"/>
    <x v="0"/>
    <x v="0"/>
    <s v="Y"/>
    <s v="Y"/>
    <s v="Y"/>
    <s v="Y"/>
    <s v="Y"/>
    <s v="Y"/>
    <s v="Limited  Liability Company(LLC)"/>
    <s v="N"/>
    <x v="0"/>
    <x v="0"/>
    <x v="1"/>
    <s v="Caterer &amp;&amp; Food Stand, Food Truck, Food Cart &amp;&amp; Restaurant"/>
    <n v="0"/>
    <n v="0"/>
    <m/>
  </r>
  <r>
    <x v="71"/>
    <d v="2021-05-13T00:00:00"/>
    <s v="sat frinds co"/>
    <s v="4325 Glenwood Ave Ste 1040"/>
    <x v="4"/>
    <x v="0"/>
    <s v="27612"/>
    <x v="71"/>
    <m/>
    <s v="U"/>
    <s v="N"/>
    <s v="NC-02"/>
    <x v="0"/>
    <x v="0"/>
    <x v="1"/>
    <x v="0"/>
    <s v="Y"/>
    <s v="Y"/>
    <s v="Y"/>
    <s v="Y"/>
    <s v="N"/>
    <s v="Y"/>
    <s v="Corporation"/>
    <s v="N"/>
    <x v="1"/>
    <x v="0"/>
    <x v="0"/>
    <s v="Restaurant"/>
    <n v="0"/>
    <n v="0"/>
    <m/>
  </r>
  <r>
    <x v="72"/>
    <d v="2021-05-13T00:00:00"/>
    <s v="TAP THAT LLC"/>
    <s v="1564 Market Place Blvd Ste 9"/>
    <x v="42"/>
    <x v="0"/>
    <s v="28469"/>
    <x v="72"/>
    <m/>
    <s v="R"/>
    <s v="Y"/>
    <s v="NC-07"/>
    <x v="0"/>
    <x v="0"/>
    <x v="0"/>
    <x v="0"/>
    <s v="Y"/>
    <s v="Y"/>
    <s v="Y"/>
    <s v="Y"/>
    <s v="Y"/>
    <s v="Y"/>
    <s v="Limited  Liability Company(LLC)"/>
    <s v="N"/>
    <x v="0"/>
    <x v="0"/>
    <x v="1"/>
    <s v="Brewpub, Tasting Room, Taproom **"/>
    <n v="0"/>
    <n v="0"/>
    <m/>
  </r>
  <r>
    <x v="73"/>
    <d v="2021-05-13T00:00:00"/>
    <s v="Catering by Design Inc"/>
    <s v="2316 Barton Oaks Dr"/>
    <x v="4"/>
    <x v="0"/>
    <s v="27614"/>
    <x v="73"/>
    <m/>
    <s v="U"/>
    <s v="N"/>
    <s v="NC-04"/>
    <x v="0"/>
    <x v="0"/>
    <x v="0"/>
    <x v="0"/>
    <s v="Y"/>
    <s v="Y"/>
    <s v="Y"/>
    <s v="Y"/>
    <s v="Y"/>
    <s v="Y"/>
    <s v="Corporation"/>
    <s v="N"/>
    <x v="1"/>
    <x v="0"/>
    <x v="0"/>
    <s v="Caterer"/>
    <n v="0"/>
    <n v="0"/>
    <m/>
  </r>
  <r>
    <x v="74"/>
    <d v="2021-05-13T00:00:00"/>
    <s v="Breaking Bread II LLC"/>
    <s v="4620 Piedmont Row Dr Ste 140"/>
    <x v="11"/>
    <x v="0"/>
    <s v="28210"/>
    <x v="74"/>
    <s v="Potbelly Sandwich Works"/>
    <s v="U"/>
    <s v="N"/>
    <s v="NC-09"/>
    <x v="0"/>
    <x v="0"/>
    <x v="0"/>
    <x v="0"/>
    <s v="Y"/>
    <s v="Y"/>
    <s v="Y"/>
    <s v="Y"/>
    <s v="Y"/>
    <s v="Y"/>
    <s v="Limited  Liability Company(LLC)"/>
    <s v="N"/>
    <x v="1"/>
    <x v="0"/>
    <x v="0"/>
    <s v="Restaurant"/>
    <n v="0"/>
    <n v="0"/>
    <m/>
  </r>
  <r>
    <x v="75"/>
    <d v="2021-05-13T00:00:00"/>
    <s v="Bhatti LLC 3"/>
    <s v="5959 Triangle Town Blvd Auntie Annes"/>
    <x v="4"/>
    <x v="0"/>
    <s v="27616"/>
    <x v="75"/>
    <s v="Auntie Anne's"/>
    <s v="U"/>
    <s v="N"/>
    <s v="NC-02"/>
    <x v="0"/>
    <x v="1"/>
    <x v="0"/>
    <x v="1"/>
    <s v="N"/>
    <s v="Y"/>
    <s v="Y"/>
    <s v="Y"/>
    <s v="N"/>
    <s v="Y"/>
    <s v="Limited  Liability Company(LLC)"/>
    <s v="Y"/>
    <x v="1"/>
    <x v="0"/>
    <x v="0"/>
    <s v="Restaurant"/>
    <n v="0"/>
    <n v="0"/>
    <m/>
  </r>
  <r>
    <x v="76"/>
    <d v="2021-05-13T00:00:00"/>
    <s v="Davidson Wine Co. LLC"/>
    <s v="121 Depot Street"/>
    <x v="43"/>
    <x v="0"/>
    <s v="28036"/>
    <x v="76"/>
    <m/>
    <s v="U"/>
    <s v="N"/>
    <s v="NC-08"/>
    <x v="1"/>
    <x v="0"/>
    <x v="0"/>
    <x v="0"/>
    <s v="Y"/>
    <s v="Y"/>
    <s v="Y"/>
    <s v="Y"/>
    <s v="Y"/>
    <s v="Y"/>
    <s v="Limited  Liability Company(LLC)"/>
    <s v="N"/>
    <x v="1"/>
    <x v="0"/>
    <x v="1"/>
    <s v="Winery ** &amp;&amp; Restaurant"/>
    <n v="0"/>
    <n v="0"/>
    <m/>
  </r>
  <r>
    <x v="77"/>
    <d v="2021-05-13T00:00:00"/>
    <s v="Scott Carle"/>
    <s v="481 Airport Road"/>
    <x v="44"/>
    <x v="0"/>
    <s v="27549"/>
    <x v="77"/>
    <m/>
    <s v="R"/>
    <s v="Y"/>
    <s v="NC-04"/>
    <x v="0"/>
    <x v="1"/>
    <x v="0"/>
    <x v="1"/>
    <s v="Y"/>
    <s v="N"/>
    <s v="N"/>
    <s v="N"/>
    <s v="N"/>
    <s v="Y"/>
    <s v="Self-Employed Individuals"/>
    <s v="Y"/>
    <x v="0"/>
    <x v="1"/>
    <x v="0"/>
    <s v="Caterer"/>
    <n v="0"/>
    <n v="0"/>
    <m/>
  </r>
  <r>
    <x v="78"/>
    <d v="2021-05-13T00:00:00"/>
    <s v="North Overlook Partners"/>
    <s v="703 Dickinson Ave"/>
    <x v="34"/>
    <x v="0"/>
    <s v="27834"/>
    <x v="78"/>
    <m/>
    <s v="U"/>
    <s v="Y"/>
    <s v="NC-01"/>
    <x v="0"/>
    <x v="1"/>
    <x v="1"/>
    <x v="0"/>
    <s v="Y"/>
    <s v="Y"/>
    <s v="Y"/>
    <s v="Y"/>
    <s v="Y"/>
    <s v="Y"/>
    <s v="Limited  Liability Company(LLC)"/>
    <s v="Y"/>
    <x v="0"/>
    <x v="0"/>
    <x v="1"/>
    <s v="Restaurant"/>
    <n v="0"/>
    <n v="0"/>
    <m/>
  </r>
  <r>
    <x v="79"/>
    <d v="2021-05-13T00:00:00"/>
    <s v="Foodlove LLC"/>
    <s v="697 Haywood Rd Ste A"/>
    <x v="9"/>
    <x v="0"/>
    <s v="28806"/>
    <x v="79"/>
    <m/>
    <s v="U"/>
    <s v="N"/>
    <s v="NC-11"/>
    <x v="1"/>
    <x v="0"/>
    <x v="0"/>
    <x v="0"/>
    <s v="Y"/>
    <s v="Y"/>
    <s v="Y"/>
    <s v="Y"/>
    <s v="Y"/>
    <s v="Y"/>
    <s v="Corporation"/>
    <s v="N"/>
    <x v="1"/>
    <x v="0"/>
    <x v="0"/>
    <s v="Restaurant"/>
    <n v="0"/>
    <n v="0"/>
    <m/>
  </r>
  <r>
    <x v="80"/>
    <d v="2021-05-13T00:00:00"/>
    <s v="THOMAS CARLISLE"/>
    <s v="15943 Glen Miro Dr"/>
    <x v="45"/>
    <x v="0"/>
    <s v="28078"/>
    <x v="80"/>
    <m/>
    <s v="U"/>
    <s v="N"/>
    <s v="NC-12"/>
    <x v="0"/>
    <x v="1"/>
    <x v="0"/>
    <x v="1"/>
    <s v="N"/>
    <s v="N"/>
    <s v="Y"/>
    <s v="N"/>
    <s v="Y"/>
    <s v="Y"/>
    <s v="Self-Employed Individuals"/>
    <s v="N"/>
    <x v="0"/>
    <x v="1"/>
    <x v="0"/>
    <s v="Caterer"/>
    <n v="0"/>
    <n v="0"/>
    <m/>
  </r>
  <r>
    <x v="81"/>
    <d v="2021-05-13T00:00:00"/>
    <s v="Cedar Mountain Cafe LLC"/>
    <s v="10667 Greenville Hwy"/>
    <x v="46"/>
    <x v="0"/>
    <s v="28718"/>
    <x v="81"/>
    <m/>
    <s v="R"/>
    <s v="N"/>
    <s v="NC-11"/>
    <x v="1"/>
    <x v="0"/>
    <x v="1"/>
    <x v="0"/>
    <s v="Y"/>
    <s v="Y"/>
    <s v="Y"/>
    <s v="N"/>
    <s v="Y"/>
    <s v="Y"/>
    <s v="Limited  Liability Company(LLC)"/>
    <s v="N"/>
    <x v="0"/>
    <x v="0"/>
    <x v="1"/>
    <s v="Restaurant"/>
    <n v="0"/>
    <n v="0"/>
    <m/>
  </r>
  <r>
    <x v="82"/>
    <d v="2021-05-13T00:00:00"/>
    <s v="BBH WW North Concord LLC"/>
    <s v="5123 Berkeley Park Ct"/>
    <x v="11"/>
    <x v="0"/>
    <s v="28277"/>
    <x v="82"/>
    <s v="Which Wich"/>
    <s v="U"/>
    <s v="N"/>
    <s v="NC-09"/>
    <x v="0"/>
    <x v="1"/>
    <x v="1"/>
    <x v="0"/>
    <s v="Y"/>
    <s v="Y"/>
    <s v="Y"/>
    <s v="Y"/>
    <s v="Y"/>
    <s v="Y"/>
    <s v="Limited  Liability Company(LLC)"/>
    <s v="N"/>
    <x v="0"/>
    <x v="0"/>
    <x v="1"/>
    <s v="Restaurant"/>
    <n v="0"/>
    <n v="0"/>
    <m/>
  </r>
  <r>
    <x v="83"/>
    <d v="2021-05-13T00:00:00"/>
    <s v="S &amp; W Foods LLC"/>
    <s v="1941 New Garden Rd Suite 116"/>
    <x v="12"/>
    <x v="0"/>
    <s v="27410"/>
    <x v="83"/>
    <m/>
    <s v="U"/>
    <s v="N"/>
    <s v="NC-06"/>
    <x v="0"/>
    <x v="1"/>
    <x v="1"/>
    <x v="1"/>
    <s v="N"/>
    <s v="Y"/>
    <s v="Y"/>
    <s v="Y"/>
    <s v="N"/>
    <s v="Y"/>
    <s v="Limited  Liability Company(LLC)"/>
    <s v="N"/>
    <x v="0"/>
    <x v="0"/>
    <x v="1"/>
    <s v="Restaurant"/>
    <n v="0"/>
    <n v="0"/>
    <m/>
  </r>
  <r>
    <x v="84"/>
    <d v="2021-05-13T00:00:00"/>
    <s v="HEIWA SHOKUDO LLC"/>
    <s v="93 Paper Birch Ave"/>
    <x v="9"/>
    <x v="0"/>
    <s v="28806"/>
    <x v="84"/>
    <m/>
    <s v="U"/>
    <s v="N"/>
    <s v="NC-11"/>
    <x v="0"/>
    <x v="1"/>
    <x v="1"/>
    <x v="0"/>
    <s v="Y"/>
    <s v="Y"/>
    <s v="Y"/>
    <s v="Y"/>
    <s v="Y"/>
    <s v="Y"/>
    <s v="Limited  Liability Company(LLC)"/>
    <s v="N"/>
    <x v="1"/>
    <x v="0"/>
    <x v="0"/>
    <s v="Restaurant"/>
    <n v="0"/>
    <n v="0"/>
    <m/>
  </r>
  <r>
    <x v="85"/>
    <d v="2021-05-13T00:00:00"/>
    <s v="Josephs Italian BistroInc"/>
    <s v="5003 Oquinn Blvd SE"/>
    <x v="36"/>
    <x v="0"/>
    <s v="28461"/>
    <x v="85"/>
    <m/>
    <s v="R"/>
    <s v="N"/>
    <s v="NC-07"/>
    <x v="1"/>
    <x v="1"/>
    <x v="1"/>
    <x v="0"/>
    <s v="N"/>
    <s v="Y"/>
    <s v="Y"/>
    <s v="Y"/>
    <s v="Y"/>
    <s v="Y"/>
    <s v="Corporation"/>
    <s v="Y"/>
    <x v="0"/>
    <x v="0"/>
    <x v="1"/>
    <s v="Restaurant"/>
    <n v="0"/>
    <n v="0"/>
    <m/>
  </r>
  <r>
    <x v="86"/>
    <d v="2021-05-13T00:00:00"/>
    <s v="Filo Pastries"/>
    <s v="1155 Tunnel Rd"/>
    <x v="9"/>
    <x v="0"/>
    <s v="28805"/>
    <x v="86"/>
    <m/>
    <s v="U"/>
    <s v="N"/>
    <s v="NC-11"/>
    <x v="1"/>
    <x v="0"/>
    <x v="0"/>
    <x v="0"/>
    <s v="Y"/>
    <s v="Y"/>
    <s v="Y"/>
    <s v="Y"/>
    <s v="Y"/>
    <s v="Y"/>
    <s v="Corporation"/>
    <s v="N"/>
    <x v="0"/>
    <x v="0"/>
    <x v="1"/>
    <s v="Restaurant"/>
    <n v="0"/>
    <n v="0"/>
    <m/>
  </r>
  <r>
    <x v="87"/>
    <d v="2021-05-13T00:00:00"/>
    <s v="Xristou Meneton Inc"/>
    <s v="112 W Union St"/>
    <x v="47"/>
    <x v="0"/>
    <s v="28655"/>
    <x v="87"/>
    <m/>
    <s v="R"/>
    <s v="Y"/>
    <s v="NC-05"/>
    <x v="0"/>
    <x v="0"/>
    <x v="0"/>
    <x v="0"/>
    <s v="Y"/>
    <s v="Y"/>
    <s v="Y"/>
    <s v="Y"/>
    <s v="Y"/>
    <s v="Y"/>
    <s v="Corporation"/>
    <s v="N"/>
    <x v="1"/>
    <x v="0"/>
    <x v="0"/>
    <s v="Restaurant"/>
    <n v="0"/>
    <n v="0"/>
    <m/>
  </r>
  <r>
    <x v="88"/>
    <d v="2021-05-13T00:00:00"/>
    <s v="Cakes by Gray LLC"/>
    <s v="300 District Dr Apt 102"/>
    <x v="9"/>
    <x v="0"/>
    <s v="28803"/>
    <x v="88"/>
    <m/>
    <s v="U"/>
    <s v="Y"/>
    <s v="NC-11"/>
    <x v="0"/>
    <x v="1"/>
    <x v="1"/>
    <x v="0"/>
    <s v="Y"/>
    <s v="Y"/>
    <s v="Y"/>
    <s v="Y"/>
    <s v="Y"/>
    <s v="Y"/>
    <s v="Limited  Liability Company(LLC)"/>
    <s v="N"/>
    <x v="0"/>
    <x v="0"/>
    <x v="1"/>
    <s v="Restaurant"/>
    <n v="0"/>
    <n v="0"/>
    <m/>
  </r>
  <r>
    <x v="89"/>
    <d v="2021-05-13T00:00:00"/>
    <s v="Okole Maluna Inc"/>
    <s v="970 Rivers St"/>
    <x v="48"/>
    <x v="0"/>
    <s v="28607"/>
    <x v="89"/>
    <m/>
    <s v="R"/>
    <s v="Y"/>
    <s v="NC-05"/>
    <x v="0"/>
    <x v="1"/>
    <x v="1"/>
    <x v="0"/>
    <s v="Y"/>
    <s v="Y"/>
    <s v="Y"/>
    <s v="Y"/>
    <s v="Y"/>
    <s v="Y"/>
    <s v="Corporation"/>
    <s v="N"/>
    <x v="0"/>
    <x v="0"/>
    <x v="1"/>
    <s v="Bar, Saloon, Lounge, Tavern &amp;&amp; Restaurant"/>
    <n v="0"/>
    <n v="0"/>
    <m/>
  </r>
  <r>
    <x v="90"/>
    <d v="2021-05-13T00:00:00"/>
    <s v="Irish Cue Inc"/>
    <s v="19507 W Catawba Ave Suite e"/>
    <x v="49"/>
    <x v="0"/>
    <s v="28031"/>
    <x v="90"/>
    <m/>
    <s v="U"/>
    <s v="N"/>
    <s v="NC-12"/>
    <x v="0"/>
    <x v="1"/>
    <x v="1"/>
    <x v="1"/>
    <s v="N"/>
    <s v="Y"/>
    <s v="Y"/>
    <s v="Y"/>
    <s v="N"/>
    <s v="Y"/>
    <s v="Corporation"/>
    <s v="N"/>
    <x v="0"/>
    <x v="1"/>
    <x v="0"/>
    <s v="Bar, Saloon, Lounge, Tavern"/>
    <n v="0"/>
    <n v="0"/>
    <m/>
  </r>
  <r>
    <x v="91"/>
    <d v="2021-05-13T00:00:00"/>
    <s v="Ruby Red Group LLC"/>
    <s v="414 Fayetteville St Ste 100"/>
    <x v="4"/>
    <x v="0"/>
    <s v="27601"/>
    <x v="91"/>
    <m/>
    <s v="U"/>
    <s v="Y"/>
    <s v="NC-02"/>
    <x v="1"/>
    <x v="0"/>
    <x v="1"/>
    <x v="0"/>
    <s v="Y"/>
    <s v="Y"/>
    <s v="Y"/>
    <s v="Y"/>
    <s v="Y"/>
    <s v="Y"/>
    <s v="Limited  Liability Company(LLC)"/>
    <s v="N"/>
    <x v="0"/>
    <x v="1"/>
    <x v="0"/>
    <s v="Bar, Saloon, Lounge, Tavern"/>
    <n v="0"/>
    <n v="0"/>
    <m/>
  </r>
  <r>
    <x v="92"/>
    <d v="2021-05-13T00:00:00"/>
    <s v="Doogie Corporation"/>
    <s v="29 W French Broad St Ste 101"/>
    <x v="39"/>
    <x v="0"/>
    <s v="28712"/>
    <x v="92"/>
    <m/>
    <s v="R"/>
    <s v="N"/>
    <s v="NC-11"/>
    <x v="1"/>
    <x v="0"/>
    <x v="0"/>
    <x v="0"/>
    <s v="Y"/>
    <s v="Y"/>
    <s v="Y"/>
    <s v="Y"/>
    <s v="Y"/>
    <s v="Y"/>
    <s v="Corporation"/>
    <s v="N"/>
    <x v="0"/>
    <x v="0"/>
    <x v="1"/>
    <s v="Restaurant"/>
    <n v="0"/>
    <n v="0"/>
    <m/>
  </r>
  <r>
    <x v="93"/>
    <d v="2021-05-13T00:00:00"/>
    <s v="Goorsha LLC"/>
    <s v="2404 Pear Tree Ln"/>
    <x v="8"/>
    <x v="0"/>
    <s v="27703"/>
    <x v="93"/>
    <m/>
    <s v="U"/>
    <s v="N"/>
    <s v="NC-02"/>
    <x v="1"/>
    <x v="0"/>
    <x v="1"/>
    <x v="0"/>
    <s v="Y"/>
    <s v="Y"/>
    <s v="Y"/>
    <s v="Y"/>
    <s v="Y"/>
    <s v="Y"/>
    <s v="Limited  Liability Company(LLC)"/>
    <s v="N"/>
    <x v="1"/>
    <x v="0"/>
    <x v="0"/>
    <s v="Restaurant"/>
    <n v="0"/>
    <n v="0"/>
    <m/>
  </r>
  <r>
    <x v="94"/>
    <d v="2021-05-13T00:00:00"/>
    <s v="Frozen Kups"/>
    <s v="4481 School House Commons"/>
    <x v="50"/>
    <x v="0"/>
    <s v="28075"/>
    <x v="94"/>
    <m/>
    <s v="U"/>
    <s v="N"/>
    <s v="NC-08"/>
    <x v="0"/>
    <x v="0"/>
    <x v="1"/>
    <x v="1"/>
    <s v="N"/>
    <s v="Y"/>
    <s v="Y"/>
    <s v="Y"/>
    <s v="Y"/>
    <s v="Y"/>
    <s v="Limited  Liability Company(LLC)"/>
    <s v="N"/>
    <x v="1"/>
    <x v="0"/>
    <x v="0"/>
    <s v="Restaurant"/>
    <n v="0"/>
    <n v="0"/>
    <m/>
  </r>
  <r>
    <x v="95"/>
    <d v="2021-05-13T00:00:00"/>
    <s v="SONA 1 INC"/>
    <s v="55 Trenton Dr"/>
    <x v="18"/>
    <x v="0"/>
    <s v="27284"/>
    <x v="95"/>
    <s v="Firehouse Subs"/>
    <s v="U"/>
    <s v="N"/>
    <s v="NC-06"/>
    <x v="1"/>
    <x v="0"/>
    <x v="0"/>
    <x v="0"/>
    <s v="Y"/>
    <s v="Y"/>
    <s v="Y"/>
    <s v="Y"/>
    <s v="Y"/>
    <s v="Y"/>
    <s v="Corporation"/>
    <s v="N"/>
    <x v="1"/>
    <x v="0"/>
    <x v="0"/>
    <s v="Restaurant"/>
    <n v="0"/>
    <n v="0"/>
    <m/>
  </r>
  <r>
    <x v="96"/>
    <d v="2021-05-13T00:00:00"/>
    <s v="Janet T Lee LLC"/>
    <s v="9924 Chapel Hill Rd"/>
    <x v="2"/>
    <x v="0"/>
    <s v="27560"/>
    <x v="96"/>
    <m/>
    <s v="U"/>
    <s v="N"/>
    <s v="NC-02"/>
    <x v="0"/>
    <x v="0"/>
    <x v="1"/>
    <x v="0"/>
    <s v="Y"/>
    <s v="Y"/>
    <s v="Y"/>
    <s v="Y"/>
    <s v="Y"/>
    <s v="Y"/>
    <s v="Limited  Liability Company(LLC)"/>
    <s v="N"/>
    <x v="0"/>
    <x v="0"/>
    <x v="1"/>
    <s v="Restaurant"/>
    <n v="0"/>
    <n v="0"/>
    <m/>
  </r>
  <r>
    <x v="97"/>
    <d v="2021-05-13T00:00:00"/>
    <s v="No. 1 China Buffet"/>
    <s v="1220 E Dixie Dr Suite G"/>
    <x v="51"/>
    <x v="0"/>
    <s v="27203"/>
    <x v="97"/>
    <m/>
    <s v="R"/>
    <s v="N"/>
    <s v="NC-13"/>
    <x v="0"/>
    <x v="1"/>
    <x v="1"/>
    <x v="0"/>
    <s v="Y"/>
    <s v="Y"/>
    <s v="Y"/>
    <s v="Y"/>
    <s v="Y"/>
    <s v="Y"/>
    <s v="Corporation"/>
    <s v="Y"/>
    <x v="1"/>
    <x v="0"/>
    <x v="0"/>
    <s v="Restaurant"/>
    <n v="0"/>
    <n v="0"/>
    <m/>
  </r>
  <r>
    <x v="98"/>
    <d v="2021-05-13T00:00:00"/>
    <s v="LAKE BRANDT SUBWAY INC"/>
    <s v="4446 Us Highway 220 N Ste M"/>
    <x v="52"/>
    <x v="0"/>
    <s v="27358"/>
    <x v="98"/>
    <s v="Subway"/>
    <s v="U"/>
    <s v="N"/>
    <s v="NC-06"/>
    <x v="1"/>
    <x v="0"/>
    <x v="0"/>
    <x v="0"/>
    <s v="Y"/>
    <s v="Y"/>
    <s v="Y"/>
    <s v="Y"/>
    <s v="Y"/>
    <s v="Y"/>
    <s v="Corporation"/>
    <s v="N"/>
    <x v="1"/>
    <x v="0"/>
    <x v="0"/>
    <s v="Restaurant"/>
    <n v="0"/>
    <n v="0"/>
    <m/>
  </r>
  <r>
    <x v="99"/>
    <d v="2021-05-13T00:00:00"/>
    <s v="Pamper Us Mobile Massage Service LLC"/>
    <s v="3108 Floral Grove Lane 204"/>
    <x v="11"/>
    <x v="0"/>
    <s v="28216"/>
    <x v="99"/>
    <m/>
    <s v="U"/>
    <s v="N"/>
    <s v="NC-12"/>
    <x v="0"/>
    <x v="1"/>
    <x v="1"/>
    <x v="1"/>
    <s v="Y"/>
    <s v="N"/>
    <s v="Y"/>
    <s v="N"/>
    <s v="Y"/>
    <s v="N"/>
    <s v="Limited  Liability Company(LLC)"/>
    <s v="N"/>
    <x v="0"/>
    <x v="0"/>
    <x v="1"/>
    <s v="Other &amp;&amp; Caterer"/>
    <n v="0"/>
    <n v="0"/>
    <m/>
  </r>
  <r>
    <x v="100"/>
    <d v="2021-05-13T00:00:00"/>
    <s v="Fourk LLC"/>
    <s v="1410 4th st dr nw ste 103"/>
    <x v="21"/>
    <x v="0"/>
    <s v="28601"/>
    <x v="100"/>
    <m/>
    <s v="R"/>
    <s v="N"/>
    <s v="NC-05"/>
    <x v="0"/>
    <x v="1"/>
    <x v="1"/>
    <x v="0"/>
    <s v="Y"/>
    <s v="Y"/>
    <s v="Y"/>
    <s v="Y"/>
    <s v="Y"/>
    <s v="Y"/>
    <s v="Limited  Liability Company(LLC)"/>
    <s v="Y"/>
    <x v="0"/>
    <x v="1"/>
    <x v="1"/>
    <s v="Restaurant"/>
    <n v="0"/>
    <n v="0"/>
    <m/>
  </r>
  <r>
    <x v="101"/>
    <d v="2021-05-13T00:00:00"/>
    <s v="Cyberdyne Systems Inc."/>
    <s v="1972 Blowing Rock Rd"/>
    <x v="48"/>
    <x v="0"/>
    <s v="28607"/>
    <x v="101"/>
    <m/>
    <s v="R"/>
    <s v="Y"/>
    <s v="NC-05"/>
    <x v="1"/>
    <x v="0"/>
    <x v="0"/>
    <x v="0"/>
    <s v="Y"/>
    <s v="Y"/>
    <s v="Y"/>
    <s v="Y"/>
    <s v="Y"/>
    <s v="Y"/>
    <s v="Corporation"/>
    <s v="N"/>
    <x v="1"/>
    <x v="0"/>
    <x v="0"/>
    <s v="Restaurant"/>
    <n v="0"/>
    <n v="0"/>
    <m/>
  </r>
  <r>
    <x v="102"/>
    <d v="2021-05-13T00:00:00"/>
    <s v="40 &amp; Holding LLC"/>
    <s v="110 E Hargett St"/>
    <x v="4"/>
    <x v="0"/>
    <s v="27601"/>
    <x v="102"/>
    <m/>
    <s v="U"/>
    <s v="Y"/>
    <s v="NC-02"/>
    <x v="1"/>
    <x v="1"/>
    <x v="1"/>
    <x v="0"/>
    <s v="Y"/>
    <s v="Y"/>
    <s v="N"/>
    <s v="Y"/>
    <s v="N"/>
    <s v="N"/>
    <s v="Limited  Liability Company(LLC)"/>
    <s v="N"/>
    <x v="0"/>
    <x v="1"/>
    <x v="0"/>
    <s v="Bar, Saloon, Lounge, Tavern &amp;&amp; Restaurant"/>
    <n v="0"/>
    <n v="0"/>
    <m/>
  </r>
  <r>
    <x v="103"/>
    <d v="2021-05-13T00:00:00"/>
    <s v="Ilena Inc"/>
    <s v="16620 Cranlyn Rd Ste 140"/>
    <x v="45"/>
    <x v="0"/>
    <s v="28078"/>
    <x v="103"/>
    <s v="Which Wich"/>
    <s v="U"/>
    <s v="N"/>
    <s v="NC-08"/>
    <x v="0"/>
    <x v="0"/>
    <x v="0"/>
    <x v="0"/>
    <s v="Y"/>
    <s v="Y"/>
    <s v="Y"/>
    <s v="Y"/>
    <s v="Y"/>
    <s v="Y"/>
    <s v="Corporation"/>
    <s v="N"/>
    <x v="0"/>
    <x v="0"/>
    <x v="1"/>
    <s v="Restaurant"/>
    <n v="0"/>
    <n v="0"/>
    <m/>
  </r>
  <r>
    <x v="104"/>
    <d v="2021-05-13T00:00:00"/>
    <s v="On Tap NC LLC"/>
    <s v="188 N Main St"/>
    <x v="10"/>
    <x v="0"/>
    <s v="28115"/>
    <x v="104"/>
    <m/>
    <s v="R"/>
    <s v="N"/>
    <s v="NC-10"/>
    <x v="0"/>
    <x v="1"/>
    <x v="1"/>
    <x v="1"/>
    <s v="Y"/>
    <s v="Y"/>
    <s v="Y"/>
    <s v="Y"/>
    <s v="N"/>
    <s v="N"/>
    <s v="Limited  Liability Company(LLC)"/>
    <s v="N"/>
    <x v="0"/>
    <x v="1"/>
    <x v="0"/>
    <s v="Brewpub, Tasting Room, Taproom **"/>
    <n v="0"/>
    <n v="0"/>
    <m/>
  </r>
  <r>
    <x v="105"/>
    <d v="2021-05-13T00:00:00"/>
    <s v="Jesskakes LLC"/>
    <s v="4008 Tillingmere Circle"/>
    <x v="53"/>
    <x v="0"/>
    <s v="28104"/>
    <x v="105"/>
    <m/>
    <s v="U"/>
    <s v="N"/>
    <s v="NC-09"/>
    <x v="0"/>
    <x v="1"/>
    <x v="1"/>
    <x v="0"/>
    <s v="Y"/>
    <s v="Y"/>
    <s v="N"/>
    <s v="N"/>
    <s v="Y"/>
    <s v="Y"/>
    <s v="Limited  Liability Company(LLC)"/>
    <s v="N"/>
    <x v="0"/>
    <x v="1"/>
    <x v="1"/>
    <s v="Bakery ** &amp;&amp; Food Stand, Food Truck, Food Cart"/>
    <n v="0"/>
    <n v="0"/>
    <m/>
  </r>
  <r>
    <x v="106"/>
    <d v="2021-05-13T00:00:00"/>
    <s v="Cha Da Thai"/>
    <s v="420 Jonestown Rd Suite J"/>
    <x v="54"/>
    <x v="0"/>
    <s v="27104"/>
    <x v="106"/>
    <m/>
    <s v="U"/>
    <s v="N"/>
    <s v="NC-06"/>
    <x v="0"/>
    <x v="0"/>
    <x v="1"/>
    <x v="0"/>
    <s v="Y"/>
    <s v="Y"/>
    <s v="Y"/>
    <s v="Y"/>
    <s v="Y"/>
    <s v="Y"/>
    <s v="Subchapter S Corporation"/>
    <s v="N"/>
    <x v="1"/>
    <x v="0"/>
    <x v="1"/>
    <s v="Restaurant"/>
    <n v="0"/>
    <n v="0"/>
    <m/>
  </r>
  <r>
    <x v="107"/>
    <d v="2021-05-13T00:00:00"/>
    <s v="Cha House LLC"/>
    <s v="318 W Franklin St"/>
    <x v="3"/>
    <x v="0"/>
    <s v="27516"/>
    <x v="107"/>
    <m/>
    <s v="U"/>
    <s v="Y"/>
    <s v="NC-04"/>
    <x v="1"/>
    <x v="1"/>
    <x v="1"/>
    <x v="0"/>
    <s v="Y"/>
    <s v="Y"/>
    <s v="Y"/>
    <s v="Y"/>
    <s v="Y"/>
    <s v="Y"/>
    <s v="Corporation"/>
    <s v="N"/>
    <x v="0"/>
    <x v="0"/>
    <x v="1"/>
    <s v="Snack and Nonalcoholic Beverage Bar"/>
    <n v="0"/>
    <n v="0"/>
    <m/>
  </r>
  <r>
    <x v="108"/>
    <d v="2021-05-13T00:00:00"/>
    <s v="William corcoran"/>
    <s v="22 Spring Cove Ct"/>
    <x v="55"/>
    <x v="0"/>
    <s v="28704"/>
    <x v="108"/>
    <m/>
    <s v="U"/>
    <s v="N"/>
    <s v="NC-11"/>
    <x v="0"/>
    <x v="1"/>
    <x v="1"/>
    <x v="1"/>
    <s v="Y"/>
    <s v="N"/>
    <s v="Y"/>
    <s v="N"/>
    <s v="N"/>
    <s v="Y"/>
    <s v="Self-Employed Individuals"/>
    <s v="Y"/>
    <x v="0"/>
    <x v="1"/>
    <x v="0"/>
    <s v="Caterer"/>
    <n v="0"/>
    <n v="0"/>
    <m/>
  </r>
  <r>
    <x v="109"/>
    <d v="2021-05-13T00:00:00"/>
    <s v="Ritz Gourmet Inc"/>
    <s v="123 N Henry St"/>
    <x v="56"/>
    <x v="0"/>
    <s v="27048"/>
    <x v="109"/>
    <m/>
    <s v="R"/>
    <s v="N"/>
    <s v="NC-10"/>
    <x v="0"/>
    <x v="0"/>
    <x v="0"/>
    <x v="0"/>
    <s v="Y"/>
    <s v="Y"/>
    <s v="Y"/>
    <s v="N"/>
    <s v="Y"/>
    <s v="Y"/>
    <s v="Corporation"/>
    <s v="N"/>
    <x v="1"/>
    <x v="0"/>
    <x v="1"/>
    <s v="Caterer &amp;&amp; Food Stand, Food Truck, Food Cart &amp;&amp; Restaurant"/>
    <n v="0"/>
    <n v="0"/>
    <m/>
  </r>
  <r>
    <x v="110"/>
    <d v="2021-06-25T00:00:00"/>
    <s v="Bullafi LLC"/>
    <s v="9131 Anson Way Suite 305"/>
    <x v="4"/>
    <x v="0"/>
    <s v="27615"/>
    <x v="110"/>
    <s v="BurgerFi"/>
    <s v="U"/>
    <s v="N"/>
    <s v="NC-02"/>
    <x v="1"/>
    <x v="0"/>
    <x v="0"/>
    <x v="0"/>
    <s v="Y"/>
    <s v="Y"/>
    <s v="Y"/>
    <s v="Y"/>
    <s v="Y"/>
    <s v="Y"/>
    <s v="Limited  Liability Company(LLC)"/>
    <s v="N"/>
    <x v="0"/>
    <x v="0"/>
    <x v="0"/>
    <s v="Restaurant"/>
    <n v="0"/>
    <n v="0"/>
    <m/>
  </r>
  <r>
    <x v="111"/>
    <d v="2021-06-25T00:00:00"/>
    <s v="Reverie Cocktails LLC"/>
    <s v="195 Bell Ave"/>
    <x v="57"/>
    <x v="0"/>
    <s v="28387"/>
    <x v="111"/>
    <m/>
    <s v="R"/>
    <s v="N"/>
    <s v="NC-09"/>
    <x v="0"/>
    <x v="1"/>
    <x v="0"/>
    <x v="0"/>
    <s v="Y"/>
    <s v="Y"/>
    <s v="Y"/>
    <s v="Y"/>
    <s v="Y"/>
    <s v="Y"/>
    <s v="Limited  Liability Company(LLC)"/>
    <s v="N"/>
    <x v="0"/>
    <x v="0"/>
    <x v="0"/>
    <s v="Caterer"/>
    <n v="0"/>
    <n v="0"/>
    <m/>
  </r>
  <r>
    <x v="112"/>
    <d v="2021-06-25T00:00:00"/>
    <s v="Fat Daddy's Market &amp; Grill Inc"/>
    <s v="508 W Jones St"/>
    <x v="4"/>
    <x v="0"/>
    <s v="27603"/>
    <x v="112"/>
    <m/>
    <s v="U"/>
    <s v="Y"/>
    <s v="NC-02"/>
    <x v="0"/>
    <x v="1"/>
    <x v="1"/>
    <x v="0"/>
    <s v="Y"/>
    <s v="Y"/>
    <s v="Y"/>
    <s v="Y"/>
    <s v="Y"/>
    <s v="Y"/>
    <s v="Corporation"/>
    <s v="N"/>
    <x v="0"/>
    <x v="0"/>
    <x v="0"/>
    <s v="Restaurant"/>
    <n v="0"/>
    <n v="0"/>
    <m/>
  </r>
  <r>
    <x v="113"/>
    <d v="2021-06-25T00:00:00"/>
    <s v="TARHEEL BAR-B-Q INC"/>
    <s v="9 US 13 SOUTH"/>
    <x v="58"/>
    <x v="0"/>
    <s v="27935"/>
    <x v="113"/>
    <m/>
    <s v="R"/>
    <s v="Y"/>
    <s v="NC-01"/>
    <x v="0"/>
    <x v="1"/>
    <x v="1"/>
    <x v="1"/>
    <s v="N"/>
    <s v="Y"/>
    <s v="Y"/>
    <s v="N"/>
    <s v="N"/>
    <s v="Y"/>
    <s v="Corporation"/>
    <s v="N"/>
    <x v="0"/>
    <x v="0"/>
    <x v="0"/>
    <s v="Restaurant"/>
    <n v="0"/>
    <n v="0"/>
    <m/>
  </r>
  <r>
    <x v="114"/>
    <d v="2021-06-25T00:00:00"/>
    <s v="Gardner Foods Inc."/>
    <s v="2331 Professional Dr"/>
    <x v="26"/>
    <x v="0"/>
    <s v="27804"/>
    <x v="114"/>
    <m/>
    <s v="R"/>
    <s v="N"/>
    <s v="NC-01"/>
    <x v="0"/>
    <x v="0"/>
    <x v="0"/>
    <x v="0"/>
    <s v="Y"/>
    <s v="Y"/>
    <s v="Y"/>
    <s v="Y"/>
    <s v="Y"/>
    <s v="Y"/>
    <s v="Corporation"/>
    <s v="N"/>
    <x v="0"/>
    <x v="0"/>
    <x v="0"/>
    <s v="Caterer &amp;&amp; Restaurant"/>
    <n v="0"/>
    <n v="0"/>
    <m/>
  </r>
  <r>
    <x v="115"/>
    <d v="2021-06-25T00:00:00"/>
    <s v="JACK Enterprises Inc"/>
    <s v="4002 Oleander Dr"/>
    <x v="0"/>
    <x v="0"/>
    <s v="28403"/>
    <x v="115"/>
    <m/>
    <s v="U"/>
    <s v="N"/>
    <s v="NC-07"/>
    <x v="0"/>
    <x v="0"/>
    <x v="1"/>
    <x v="0"/>
    <s v="Y"/>
    <s v="Y"/>
    <s v="Y"/>
    <s v="Y"/>
    <s v="Y"/>
    <s v="Y"/>
    <s v="Corporation"/>
    <s v="Y"/>
    <x v="0"/>
    <x v="0"/>
    <x v="0"/>
    <s v="Restaurant"/>
    <n v="0"/>
    <n v="0"/>
    <m/>
  </r>
  <r>
    <x v="116"/>
    <d v="2021-06-25T00:00:00"/>
    <s v="Miyabi Jr. Express Inc."/>
    <s v="1148 Western Blvd"/>
    <x v="59"/>
    <x v="0"/>
    <s v="28546"/>
    <x v="116"/>
    <m/>
    <s v="U"/>
    <s v="N"/>
    <s v="NC-03"/>
    <x v="1"/>
    <x v="0"/>
    <x v="0"/>
    <x v="0"/>
    <s v="Y"/>
    <s v="Y"/>
    <s v="Y"/>
    <s v="Y"/>
    <s v="Y"/>
    <s v="Y"/>
    <s v="Corporation"/>
    <s v="N"/>
    <x v="0"/>
    <x v="0"/>
    <x v="0"/>
    <s v="Restaurant"/>
    <n v="0"/>
    <n v="0"/>
    <m/>
  </r>
  <r>
    <x v="117"/>
    <d v="2021-06-25T00:00:00"/>
    <s v="Dinky's LLC"/>
    <s v="57980 Highway 12"/>
    <x v="60"/>
    <x v="0"/>
    <s v="27943"/>
    <x v="117"/>
    <m/>
    <s v="U"/>
    <s v="Y"/>
    <s v="NC-03"/>
    <x v="1"/>
    <x v="0"/>
    <x v="0"/>
    <x v="0"/>
    <s v="Y"/>
    <s v="Y"/>
    <s v="Y"/>
    <s v="Y"/>
    <s v="Y"/>
    <s v="Y"/>
    <s v="Limited  Liability Company(LLC)"/>
    <s v="N"/>
    <x v="0"/>
    <x v="0"/>
    <x v="0"/>
    <s v="Restaurant"/>
    <n v="0"/>
    <n v="0"/>
    <m/>
  </r>
  <r>
    <x v="118"/>
    <d v="2021-06-25T00:00:00"/>
    <s v="brad's overstreet mall llc"/>
    <s v="200 S College St"/>
    <x v="11"/>
    <x v="0"/>
    <s v="28202"/>
    <x v="118"/>
    <m/>
    <s v="U"/>
    <s v="N"/>
    <s v="NC-12"/>
    <x v="1"/>
    <x v="0"/>
    <x v="0"/>
    <x v="0"/>
    <s v="Y"/>
    <s v="Y"/>
    <s v="Y"/>
    <s v="Y"/>
    <s v="Y"/>
    <s v="Y"/>
    <s v="Limited  Liability Company(LLC)"/>
    <s v="N"/>
    <x v="0"/>
    <x v="0"/>
    <x v="0"/>
    <s v="Restaurant"/>
    <n v="0"/>
    <n v="0"/>
    <m/>
  </r>
  <r>
    <x v="119"/>
    <d v="2021-06-25T00:00:00"/>
    <s v="Dressler's Six LLC"/>
    <s v="135 Levine Ave Unit 100"/>
    <x v="11"/>
    <x v="0"/>
    <s v="28202"/>
    <x v="119"/>
    <m/>
    <s v="U"/>
    <s v="N"/>
    <s v="NC-12"/>
    <x v="0"/>
    <x v="1"/>
    <x v="1"/>
    <x v="0"/>
    <s v="N"/>
    <s v="Y"/>
    <s v="Y"/>
    <s v="Y"/>
    <s v="N"/>
    <s v="Y"/>
    <s v="Limited  Liability Company(LLC)"/>
    <s v="N"/>
    <x v="0"/>
    <x v="0"/>
    <x v="0"/>
    <s v="Restaurant"/>
    <n v="0"/>
    <n v="0"/>
    <m/>
  </r>
  <r>
    <x v="120"/>
    <d v="2021-06-25T00:00:00"/>
    <s v="Barnew Enterprises LLC"/>
    <s v="114 Dock St"/>
    <x v="0"/>
    <x v="0"/>
    <s v="28401"/>
    <x v="120"/>
    <m/>
    <s v="U"/>
    <s v="Y"/>
    <s v="NC-07"/>
    <x v="1"/>
    <x v="0"/>
    <x v="0"/>
    <x v="0"/>
    <s v="Y"/>
    <s v="Y"/>
    <s v="Y"/>
    <s v="Y"/>
    <s v="Y"/>
    <s v="Y"/>
    <s v="Limited  Liability Company(LLC)"/>
    <s v="N"/>
    <x v="0"/>
    <x v="0"/>
    <x v="0"/>
    <s v="Bar, Saloon, Lounge, Tavern"/>
    <n v="0"/>
    <n v="0"/>
    <m/>
  </r>
  <r>
    <x v="121"/>
    <d v="2021-06-25T00:00:00"/>
    <s v="PIER HOUSE RESTAURANT INC"/>
    <s v="3335 S VIRGINIA DARE TRAIL"/>
    <x v="61"/>
    <x v="0"/>
    <s v="27959"/>
    <x v="121"/>
    <m/>
    <s v="U"/>
    <s v="Y"/>
    <s v="NC-03"/>
    <x v="1"/>
    <x v="0"/>
    <x v="0"/>
    <x v="0"/>
    <s v="Y"/>
    <s v="Y"/>
    <s v="Y"/>
    <s v="Y"/>
    <s v="Y"/>
    <s v="Y"/>
    <s v="Corporation"/>
    <s v="N"/>
    <x v="0"/>
    <x v="0"/>
    <x v="0"/>
    <s v="Restaurant"/>
    <n v="0"/>
    <n v="0"/>
    <m/>
  </r>
  <r>
    <x v="122"/>
    <d v="2021-06-25T00:00:00"/>
    <s v="Volo NC LLC"/>
    <s v="14311 Reese Blvd W Ste A2"/>
    <x v="45"/>
    <x v="0"/>
    <s v="28078"/>
    <x v="122"/>
    <m/>
    <s v="U"/>
    <s v="N"/>
    <s v="NC-08"/>
    <x v="1"/>
    <x v="0"/>
    <x v="1"/>
    <x v="0"/>
    <s v="N"/>
    <s v="Y"/>
    <s v="Y"/>
    <s v="Y"/>
    <s v="Y"/>
    <s v="Y"/>
    <s v="Limited  Liability Company(LLC)"/>
    <s v="N"/>
    <x v="0"/>
    <x v="0"/>
    <x v="0"/>
    <s v="Restaurant"/>
    <n v="0"/>
    <n v="0"/>
    <m/>
  </r>
  <r>
    <x v="123"/>
    <d v="2021-06-25T00:00:00"/>
    <s v="Lakeside Pavilions LLC"/>
    <s v="9401 Glenwood Ave"/>
    <x v="4"/>
    <x v="0"/>
    <s v="27617"/>
    <x v="123"/>
    <m/>
    <s v="U"/>
    <s v="N"/>
    <s v="NC-02"/>
    <x v="1"/>
    <x v="0"/>
    <x v="1"/>
    <x v="1"/>
    <s v="Y"/>
    <s v="Y"/>
    <s v="Y"/>
    <s v="N"/>
    <s v="Y"/>
    <s v="Y"/>
    <s v="Subchapter S Corporation"/>
    <s v="N"/>
    <x v="0"/>
    <x v="0"/>
    <x v="0"/>
    <s v="Other"/>
    <n v="0"/>
    <n v="0"/>
    <m/>
  </r>
  <r>
    <x v="124"/>
    <d v="2021-06-25T00:00:00"/>
    <s v="Eastchester Investments Inc"/>
    <s v="1124 Eastchester Dr"/>
    <x v="62"/>
    <x v="0"/>
    <s v="27265"/>
    <x v="124"/>
    <m/>
    <s v="U"/>
    <s v="N"/>
    <s v="NC-06"/>
    <x v="1"/>
    <x v="0"/>
    <x v="0"/>
    <x v="0"/>
    <s v="Y"/>
    <s v="Y"/>
    <s v="Y"/>
    <s v="Y"/>
    <s v="Y"/>
    <s v="Y"/>
    <s v="Corporation"/>
    <s v="N"/>
    <x v="0"/>
    <x v="0"/>
    <x v="0"/>
    <s v="Restaurant"/>
    <n v="0"/>
    <n v="0"/>
    <m/>
  </r>
  <r>
    <x v="125"/>
    <d v="2021-06-25T00:00:00"/>
    <s v="RMB Pub Company LLC"/>
    <s v="427 W Main Street"/>
    <x v="8"/>
    <x v="0"/>
    <s v="27701"/>
    <x v="125"/>
    <m/>
    <s v="U"/>
    <s v="Y"/>
    <s v="NC-04"/>
    <x v="0"/>
    <x v="1"/>
    <x v="1"/>
    <x v="0"/>
    <s v="Y"/>
    <s v="Y"/>
    <s v="Y"/>
    <s v="Y"/>
    <s v="Y"/>
    <s v="Y"/>
    <s v="Corporation"/>
    <s v="N"/>
    <x v="0"/>
    <x v="0"/>
    <x v="0"/>
    <s v="Bar, Saloon, Lounge, Tavern &amp;&amp; Restaurant"/>
    <n v="0"/>
    <n v="0"/>
    <m/>
  </r>
  <r>
    <x v="126"/>
    <d v="2021-06-25T00:00:00"/>
    <s v="Rue Cler Partners Inc"/>
    <s v="401 E Chapel Hill St"/>
    <x v="8"/>
    <x v="0"/>
    <s v="27701"/>
    <x v="126"/>
    <m/>
    <s v="U"/>
    <s v="Y"/>
    <s v="NC-04"/>
    <x v="0"/>
    <x v="1"/>
    <x v="1"/>
    <x v="0"/>
    <s v="Y"/>
    <s v="Y"/>
    <s v="Y"/>
    <s v="Y"/>
    <s v="Y"/>
    <s v="Y"/>
    <s v="Corporation"/>
    <s v="N"/>
    <x v="0"/>
    <x v="0"/>
    <x v="0"/>
    <s v="Restaurant"/>
    <n v="0"/>
    <n v="0"/>
    <m/>
  </r>
  <r>
    <x v="127"/>
    <d v="2021-06-25T00:00:00"/>
    <s v="Elmo's Diner Inc."/>
    <s v="776 9th St"/>
    <x v="8"/>
    <x v="0"/>
    <s v="27705"/>
    <x v="127"/>
    <m/>
    <s v="U"/>
    <s v="N"/>
    <s v="NC-04"/>
    <x v="0"/>
    <x v="0"/>
    <x v="1"/>
    <x v="0"/>
    <s v="Y"/>
    <s v="Y"/>
    <s v="Y"/>
    <s v="Y"/>
    <s v="Y"/>
    <s v="Y"/>
    <s v="Corporation"/>
    <s v="N"/>
    <x v="0"/>
    <x v="0"/>
    <x v="0"/>
    <s v="Restaurant"/>
    <n v="0"/>
    <n v="0"/>
    <m/>
  </r>
  <r>
    <x v="128"/>
    <d v="2021-06-25T00:00:00"/>
    <s v="ROCK HOUSE LODGE INC"/>
    <s v="35 E Main St"/>
    <x v="63"/>
    <x v="0"/>
    <s v="28734"/>
    <x v="128"/>
    <m/>
    <s v="R"/>
    <s v="Y"/>
    <s v="NC-11"/>
    <x v="0"/>
    <x v="1"/>
    <x v="1"/>
    <x v="0"/>
    <s v="Y"/>
    <s v="Y"/>
    <s v="N"/>
    <s v="Y"/>
    <s v="Y"/>
    <s v="N"/>
    <s v="Corporation"/>
    <s v="N"/>
    <x v="0"/>
    <x v="0"/>
    <x v="0"/>
    <s v="Bar, Saloon, Lounge, Tavern &amp;&amp; Restaurant"/>
    <n v="0"/>
    <n v="0"/>
    <m/>
  </r>
  <r>
    <x v="129"/>
    <d v="2021-06-25T00:00:00"/>
    <s v="THE MADISON GROUP OF CHARLOTTE LLC"/>
    <s v="200 N Tryon St SUITE B"/>
    <x v="11"/>
    <x v="0"/>
    <s v="28202"/>
    <x v="129"/>
    <m/>
    <s v="U"/>
    <s v="N"/>
    <s v="NC-12"/>
    <x v="0"/>
    <x v="0"/>
    <x v="1"/>
    <x v="0"/>
    <s v="Y"/>
    <s v="Y"/>
    <s v="Y"/>
    <s v="Y"/>
    <s v="Y"/>
    <s v="Y"/>
    <s v="Limited  Liability Company(LLC)"/>
    <s v="N"/>
    <x v="0"/>
    <x v="0"/>
    <x v="0"/>
    <s v="Bar, Saloon, Lounge, Tavern"/>
    <n v="0"/>
    <n v="0"/>
    <m/>
  </r>
  <r>
    <x v="130"/>
    <d v="2021-06-25T00:00:00"/>
    <s v="HM1 LLC"/>
    <s v="4833 Berewick Town Center Dr STE A"/>
    <x v="11"/>
    <x v="0"/>
    <s v="28278"/>
    <x v="130"/>
    <s v="Island Fin Poke"/>
    <s v="U"/>
    <s v="N"/>
    <s v="NC-12"/>
    <x v="1"/>
    <x v="0"/>
    <x v="0"/>
    <x v="0"/>
    <s v="Y"/>
    <s v="Y"/>
    <s v="N"/>
    <s v="Y"/>
    <s v="Y"/>
    <s v="Y"/>
    <s v="Limited  Liability Company(LLC)"/>
    <s v="N"/>
    <x v="0"/>
    <x v="0"/>
    <x v="0"/>
    <s v="Restaurant"/>
    <n v="0"/>
    <n v="0"/>
    <m/>
  </r>
  <r>
    <x v="131"/>
    <d v="2021-06-25T00:00:00"/>
    <s v="YOUNG PHARAOHS LLC"/>
    <s v="2425 Hope Mills Rd"/>
    <x v="40"/>
    <x v="0"/>
    <s v="28304"/>
    <x v="131"/>
    <m/>
    <s v="U"/>
    <s v="N"/>
    <s v="NC-08"/>
    <x v="0"/>
    <x v="1"/>
    <x v="1"/>
    <x v="0"/>
    <s v="N"/>
    <s v="Y"/>
    <s v="Y"/>
    <s v="Y"/>
    <s v="N"/>
    <s v="Y"/>
    <s v="Corporation"/>
    <s v="N"/>
    <x v="0"/>
    <x v="0"/>
    <x v="0"/>
    <s v="Restaurant"/>
    <n v="0"/>
    <n v="0"/>
    <m/>
  </r>
  <r>
    <x v="132"/>
    <d v="2021-06-25T00:00:00"/>
    <s v="TBD Restaurant Group LLC"/>
    <s v="180 E Davie St"/>
    <x v="4"/>
    <x v="0"/>
    <s v="27601"/>
    <x v="132"/>
    <m/>
    <s v="U"/>
    <s v="Y"/>
    <s v="NC-02"/>
    <x v="0"/>
    <x v="0"/>
    <x v="0"/>
    <x v="0"/>
    <s v="Y"/>
    <s v="Y"/>
    <s v="Y"/>
    <s v="Y"/>
    <s v="Y"/>
    <s v="Y"/>
    <s v="Limited  Liability Company(LLC)"/>
    <s v="N"/>
    <x v="0"/>
    <x v="0"/>
    <x v="0"/>
    <s v="Restaurant"/>
    <n v="0"/>
    <n v="0"/>
    <m/>
  </r>
  <r>
    <x v="133"/>
    <d v="2021-06-25T00:00:00"/>
    <s v="The Raleigh Times Bar LLC"/>
    <s v="133 Fayetteville St Ste 600"/>
    <x v="4"/>
    <x v="0"/>
    <s v="27601"/>
    <x v="133"/>
    <m/>
    <s v="U"/>
    <s v="Y"/>
    <s v="NC-02"/>
    <x v="1"/>
    <x v="0"/>
    <x v="0"/>
    <x v="0"/>
    <s v="Y"/>
    <s v="Y"/>
    <s v="Y"/>
    <s v="Y"/>
    <s v="Y"/>
    <s v="Y"/>
    <s v="Limited  Liability Company(LLC)"/>
    <s v="N"/>
    <x v="0"/>
    <x v="0"/>
    <x v="0"/>
    <s v="Restaurant"/>
    <n v="0"/>
    <n v="0"/>
    <m/>
  </r>
  <r>
    <x v="134"/>
    <d v="2021-06-25T00:00:00"/>
    <s v="Valerio Foods"/>
    <s v="402 Huffman Mill Rd"/>
    <x v="64"/>
    <x v="0"/>
    <s v="27215"/>
    <x v="134"/>
    <m/>
    <s v="U"/>
    <s v="N"/>
    <s v="NC-06"/>
    <x v="1"/>
    <x v="1"/>
    <x v="1"/>
    <x v="0"/>
    <s v="Y"/>
    <s v="N"/>
    <s v="Y"/>
    <s v="Y"/>
    <s v="N"/>
    <s v="N"/>
    <s v="Corporation"/>
    <s v="N"/>
    <x v="0"/>
    <x v="0"/>
    <x v="0"/>
    <s v="Caterer &amp;&amp; Restaurant"/>
    <n v="0"/>
    <n v="0"/>
    <m/>
  </r>
  <r>
    <x v="135"/>
    <d v="2021-06-25T00:00:00"/>
    <s v="CE Fayetteville LLC"/>
    <s v="2116 Skibo Rd"/>
    <x v="40"/>
    <x v="0"/>
    <s v="28314"/>
    <x v="135"/>
    <s v="Walk-On's Bistreaux &amp; Bar"/>
    <s v="U"/>
    <s v="Y"/>
    <s v="NC-08"/>
    <x v="0"/>
    <x v="0"/>
    <x v="0"/>
    <x v="0"/>
    <s v="Y"/>
    <s v="Y"/>
    <s v="Y"/>
    <s v="Y"/>
    <s v="Y"/>
    <s v="Y"/>
    <s v="Limited  Liability Company(LLC)"/>
    <s v="N"/>
    <x v="0"/>
    <x v="0"/>
    <x v="0"/>
    <s v="Restaurant"/>
    <n v="0"/>
    <n v="0"/>
    <m/>
  </r>
  <r>
    <x v="136"/>
    <d v="2021-06-25T00:00:00"/>
    <s v="Pepper Moon Corporation"/>
    <s v="1068 Boulder Rd"/>
    <x v="12"/>
    <x v="0"/>
    <s v="27409"/>
    <x v="136"/>
    <m/>
    <s v="U"/>
    <s v="N"/>
    <s v="NC-06"/>
    <x v="0"/>
    <x v="0"/>
    <x v="0"/>
    <x v="0"/>
    <s v="Y"/>
    <s v="Y"/>
    <s v="Y"/>
    <s v="Y"/>
    <s v="Y"/>
    <s v="Y"/>
    <s v="Corporation"/>
    <s v="N"/>
    <x v="0"/>
    <x v="0"/>
    <x v="0"/>
    <s v="Caterer"/>
    <n v="0"/>
    <n v="0"/>
    <m/>
  </r>
  <r>
    <x v="137"/>
    <d v="2021-06-25T00:00:00"/>
    <s v="Zen Hen LLC"/>
    <s v="1794 Asheville Hwy"/>
    <x v="7"/>
    <x v="0"/>
    <s v="28791"/>
    <x v="137"/>
    <m/>
    <s v="R"/>
    <s v="Y"/>
    <s v="NC-11"/>
    <x v="1"/>
    <x v="0"/>
    <x v="0"/>
    <x v="0"/>
    <s v="Y"/>
    <s v="Y"/>
    <s v="Y"/>
    <s v="Y"/>
    <s v="Y"/>
    <s v="Y"/>
    <s v="Limited  Liability Company(LLC)"/>
    <s v="N"/>
    <x v="0"/>
    <x v="0"/>
    <x v="0"/>
    <s v="Restaurant"/>
    <n v="0"/>
    <n v="0"/>
    <m/>
  </r>
  <r>
    <x v="138"/>
    <d v="2021-06-25T00:00:00"/>
    <s v="Clipper Seafood Restaurant Inc"/>
    <s v="914 Mall Loop Road"/>
    <x v="62"/>
    <x v="0"/>
    <s v="27262"/>
    <x v="138"/>
    <m/>
    <s v="R"/>
    <s v="Y"/>
    <s v="NC-06"/>
    <x v="0"/>
    <x v="1"/>
    <x v="1"/>
    <x v="0"/>
    <s v="Y"/>
    <s v="Y"/>
    <s v="Y"/>
    <s v="Y"/>
    <s v="Y"/>
    <s v="Y"/>
    <s v="Corporation"/>
    <s v="N"/>
    <x v="0"/>
    <x v="0"/>
    <x v="0"/>
    <s v="Restaurant"/>
    <n v="0"/>
    <n v="0"/>
    <m/>
  </r>
  <r>
    <x v="139"/>
    <d v="2021-06-25T00:00:00"/>
    <s v="No Joke Pizza LLC"/>
    <s v="8133 Ardrey Kell Rd Ste 103"/>
    <x v="11"/>
    <x v="0"/>
    <s v="28277"/>
    <x v="139"/>
    <m/>
    <s v="U"/>
    <s v="N"/>
    <s v="NC-09"/>
    <x v="0"/>
    <x v="1"/>
    <x v="1"/>
    <x v="0"/>
    <s v="Y"/>
    <s v="Y"/>
    <s v="Y"/>
    <s v="Y"/>
    <s v="Y"/>
    <s v="Y"/>
    <s v="Limited  Liability Company(LLC)"/>
    <s v="N"/>
    <x v="0"/>
    <x v="0"/>
    <x v="0"/>
    <s v="Restaurant"/>
    <n v="0"/>
    <n v="0"/>
    <m/>
  </r>
  <r>
    <x v="140"/>
    <d v="2021-06-25T00:00:00"/>
    <s v="Lakewood Provision LLC"/>
    <s v="1920 Chapel Hill Rd"/>
    <x v="8"/>
    <x v="0"/>
    <s v="27707"/>
    <x v="140"/>
    <m/>
    <s v="U"/>
    <s v="Y"/>
    <s v="NC-04"/>
    <x v="1"/>
    <x v="0"/>
    <x v="0"/>
    <x v="0"/>
    <s v="Y"/>
    <s v="Y"/>
    <s v="Y"/>
    <s v="Y"/>
    <s v="Y"/>
    <s v="Y"/>
    <s v="Limited  Liability Company(LLC)"/>
    <s v="Y"/>
    <x v="0"/>
    <x v="0"/>
    <x v="0"/>
    <s v="Restaurant"/>
    <n v="0"/>
    <n v="0"/>
    <m/>
  </r>
  <r>
    <x v="141"/>
    <d v="2021-06-25T00:00:00"/>
    <s v="S &amp; C Winston LLC"/>
    <s v="2857 Reynolda Rd"/>
    <x v="54"/>
    <x v="0"/>
    <n v="27106"/>
    <x v="141"/>
    <s v="Cicis"/>
    <s v="U"/>
    <s v="Y"/>
    <s v="NC-06"/>
    <x v="0"/>
    <x v="0"/>
    <x v="0"/>
    <x v="0"/>
    <s v="Y"/>
    <s v="Y"/>
    <s v="Y"/>
    <s v="Y"/>
    <s v="Y"/>
    <s v="Y"/>
    <s v="Limited  Liability Company(LLC)"/>
    <s v="N"/>
    <x v="0"/>
    <x v="0"/>
    <x v="0"/>
    <s v="Restaurant"/>
    <n v="0"/>
    <n v="0"/>
    <m/>
  </r>
  <r>
    <x v="142"/>
    <d v="2021-06-25T00:00:00"/>
    <s v="Harper's Restaurants Inc"/>
    <s v="1111 Metropolitan Ave Ste 700 A"/>
    <x v="11"/>
    <x v="0"/>
    <s v="28204"/>
    <x v="142"/>
    <m/>
    <s v="U"/>
    <s v="N"/>
    <s v="NC-12"/>
    <x v="0"/>
    <x v="0"/>
    <x v="1"/>
    <x v="0"/>
    <s v="Y"/>
    <s v="Y"/>
    <s v="Y"/>
    <s v="Y"/>
    <s v="Y"/>
    <s v="Y"/>
    <s v="Corporation"/>
    <s v="N"/>
    <x v="0"/>
    <x v="0"/>
    <x v="0"/>
    <s v="Restaurant"/>
    <n v="0"/>
    <n v="0"/>
    <m/>
  </r>
  <r>
    <x v="143"/>
    <d v="2021-06-25T00:00:00"/>
    <s v="Milner Restaurants Inc"/>
    <s v="630 S Stratford Rd"/>
    <x v="54"/>
    <x v="0"/>
    <n v="27103"/>
    <x v="143"/>
    <m/>
    <s v="U"/>
    <s v="N"/>
    <s v="NC-06"/>
    <x v="0"/>
    <x v="1"/>
    <x v="0"/>
    <x v="0"/>
    <s v="Y"/>
    <s v="Y"/>
    <s v="Y"/>
    <s v="Y"/>
    <s v="N"/>
    <s v="Y"/>
    <s v="Corporation"/>
    <s v="N"/>
    <x v="0"/>
    <x v="0"/>
    <x v="0"/>
    <s v="Caterer &amp;&amp; Restaurant"/>
    <n v="0"/>
    <n v="0"/>
    <m/>
  </r>
  <r>
    <x v="144"/>
    <d v="2021-06-25T00:00:00"/>
    <s v="Black Powder Smokehouse LLC"/>
    <s v="411 east main street"/>
    <x v="65"/>
    <x v="0"/>
    <s v="27282"/>
    <x v="144"/>
    <m/>
    <s v="U"/>
    <s v="N"/>
    <s v="NC-06"/>
    <x v="1"/>
    <x v="1"/>
    <x v="1"/>
    <x v="0"/>
    <s v="N"/>
    <s v="Y"/>
    <s v="Y"/>
    <s v="Y"/>
    <s v="Y"/>
    <s v="Y"/>
    <s v="Limited  Liability Company(LLC)"/>
    <s v="N"/>
    <x v="0"/>
    <x v="0"/>
    <x v="0"/>
    <s v="Restaurant"/>
    <n v="0"/>
    <n v="0"/>
    <m/>
  </r>
  <r>
    <x v="145"/>
    <d v="2021-06-28T00:00:00"/>
    <s v="The Village Wayside LLC"/>
    <s v="30 Lodge St"/>
    <x v="9"/>
    <x v="0"/>
    <s v="28803"/>
    <x v="145"/>
    <m/>
    <s v="U"/>
    <s v="Y"/>
    <s v="NC-11"/>
    <x v="1"/>
    <x v="0"/>
    <x v="0"/>
    <x v="0"/>
    <s v="Y"/>
    <s v="Y"/>
    <s v="Y"/>
    <s v="Y"/>
    <s v="Y"/>
    <s v="Y"/>
    <s v="Subchapter S Corporation"/>
    <s v="N"/>
    <x v="0"/>
    <x v="0"/>
    <x v="0"/>
    <s v="Restaurant"/>
    <n v="0"/>
    <n v="0"/>
    <m/>
  </r>
  <r>
    <x v="146"/>
    <d v="2021-06-28T00:00:00"/>
    <s v="EAST 1511 LLC"/>
    <s v="4271 Park Rd Suite B"/>
    <x v="11"/>
    <x v="0"/>
    <s v="28209"/>
    <x v="146"/>
    <m/>
    <s v="U"/>
    <s v="N"/>
    <s v="NC-09"/>
    <x v="1"/>
    <x v="0"/>
    <x v="0"/>
    <x v="0"/>
    <s v="Y"/>
    <s v="Y"/>
    <s v="Y"/>
    <s v="Y"/>
    <s v="Y"/>
    <s v="Y"/>
    <s v="Limited  Liability Company(LLC)"/>
    <s v="N"/>
    <x v="0"/>
    <x v="0"/>
    <x v="0"/>
    <s v="Restaurant"/>
    <n v="0"/>
    <n v="0"/>
    <m/>
  </r>
  <r>
    <x v="147"/>
    <d v="2021-06-29T00:00:00"/>
    <s v="BLAND'S FOODS INC"/>
    <s v="316 Owen Dr"/>
    <x v="40"/>
    <x v="0"/>
    <s v="28304"/>
    <x v="147"/>
    <m/>
    <s v="U"/>
    <s v="N"/>
    <s v="NC-08"/>
    <x v="0"/>
    <x v="0"/>
    <x v="1"/>
    <x v="0"/>
    <s v="Y"/>
    <s v="Y"/>
    <s v="Y"/>
    <s v="Y"/>
    <s v="Y"/>
    <s v="Y"/>
    <s v="Subchapter S Corporation"/>
    <s v="N"/>
    <x v="0"/>
    <x v="0"/>
    <x v="0"/>
    <s v="Restaurant"/>
    <n v="0"/>
    <n v="0"/>
    <m/>
  </r>
  <r>
    <x v="148"/>
    <d v="2021-06-30T00:00:00"/>
    <s v="Champions Bars &amp; More Inc."/>
    <s v="2109-152 Avent ferry Rd"/>
    <x v="4"/>
    <x v="0"/>
    <s v="27606"/>
    <x v="148"/>
    <m/>
    <s v="U"/>
    <s v="Y"/>
    <s v="NC-02"/>
    <x v="1"/>
    <x v="0"/>
    <x v="0"/>
    <x v="0"/>
    <s v="Y"/>
    <s v="Y"/>
    <s v="Y"/>
    <s v="Y"/>
    <s v="Y"/>
    <s v="Y"/>
    <s v="Corporation"/>
    <s v="Y"/>
    <x v="0"/>
    <x v="0"/>
    <x v="0"/>
    <s v="Bar, Saloon, Lounge, Tavern"/>
    <n v="0"/>
    <n v="0"/>
    <m/>
  </r>
  <r>
    <x v="149"/>
    <d v="2021-06-30T00:00:00"/>
    <s v="Filthy Lu's Saloon"/>
    <s v="508 W Main Ave"/>
    <x v="66"/>
    <x v="0"/>
    <s v="28052"/>
    <x v="149"/>
    <m/>
    <s v="U"/>
    <s v="Y"/>
    <s v="NC-05"/>
    <x v="1"/>
    <x v="1"/>
    <x v="1"/>
    <x v="0"/>
    <s v="Y"/>
    <s v="Y"/>
    <s v="Y"/>
    <s v="Y"/>
    <s v="Y"/>
    <s v="Y"/>
    <s v="Corporation"/>
    <s v="Y"/>
    <x v="0"/>
    <x v="0"/>
    <x v="0"/>
    <s v="Bar, Saloon, Lounge, Tavern"/>
    <n v="0"/>
    <n v="0"/>
    <m/>
  </r>
  <r>
    <x v="150"/>
    <d v="2021-05-14T00:00:00"/>
    <s v="Shiki Sushi INC"/>
    <s v="207 W Nc Highway 54"/>
    <x v="8"/>
    <x v="0"/>
    <s v="27713"/>
    <x v="150"/>
    <m/>
    <s v="U"/>
    <s v="N"/>
    <s v="NC-02"/>
    <x v="0"/>
    <x v="1"/>
    <x v="1"/>
    <x v="0"/>
    <s v="N"/>
    <s v="N"/>
    <s v="Y"/>
    <s v="Y"/>
    <s v="Y"/>
    <s v="Y"/>
    <s v="Corporation"/>
    <s v="N"/>
    <x v="1"/>
    <x v="0"/>
    <x v="0"/>
    <s v="Restaurant"/>
    <n v="0"/>
    <n v="0"/>
    <m/>
  </r>
  <r>
    <x v="151"/>
    <d v="2021-05-14T00:00:00"/>
    <s v="Mama Dip's KitchenInc"/>
    <s v="408 W Rosemary St"/>
    <x v="3"/>
    <x v="0"/>
    <s v="27516"/>
    <x v="151"/>
    <m/>
    <s v="U"/>
    <s v="Y"/>
    <s v="NC-04"/>
    <x v="0"/>
    <x v="1"/>
    <x v="1"/>
    <x v="0"/>
    <s v="Y"/>
    <s v="Y"/>
    <s v="N"/>
    <s v="N"/>
    <s v="N"/>
    <s v="N"/>
    <s v="Corporation"/>
    <s v="N"/>
    <x v="1"/>
    <x v="0"/>
    <x v="0"/>
    <s v="Restaurant"/>
    <n v="0"/>
    <n v="0"/>
    <m/>
  </r>
  <r>
    <x v="152"/>
    <d v="2021-05-14T00:00:00"/>
    <s v="27 Club LLC"/>
    <s v="13 Ascension Dr Apt E"/>
    <x v="9"/>
    <x v="0"/>
    <s v="28806"/>
    <x v="152"/>
    <m/>
    <s v="U"/>
    <s v="Y"/>
    <s v="NC-11"/>
    <x v="1"/>
    <x v="0"/>
    <x v="0"/>
    <x v="0"/>
    <s v="Y"/>
    <s v="Y"/>
    <s v="Y"/>
    <s v="Y"/>
    <s v="Y"/>
    <s v="Y"/>
    <s v="Limited  Liability Company(LLC)"/>
    <s v="N"/>
    <x v="1"/>
    <x v="0"/>
    <x v="1"/>
    <s v="Bar, Saloon, Lounge, Tavern"/>
    <n v="0"/>
    <n v="0"/>
    <m/>
  </r>
  <r>
    <x v="153"/>
    <d v="2021-05-14T00:00:00"/>
    <s v="Pizza Inn of Washington Inc"/>
    <s v="1509 Carolina Ave"/>
    <x v="67"/>
    <x v="0"/>
    <s v="27889"/>
    <x v="153"/>
    <s v="Pizza Inn"/>
    <s v="R"/>
    <s v="Y"/>
    <s v="NC-01"/>
    <x v="0"/>
    <x v="0"/>
    <x v="1"/>
    <x v="0"/>
    <s v="Y"/>
    <s v="Y"/>
    <s v="Y"/>
    <s v="Y"/>
    <s v="Y"/>
    <s v="Y"/>
    <s v="Corporation"/>
    <s v="N"/>
    <x v="0"/>
    <x v="1"/>
    <x v="0"/>
    <s v="Restaurant"/>
    <n v="0"/>
    <n v="0"/>
    <m/>
  </r>
  <r>
    <x v="154"/>
    <d v="2021-05-14T00:00:00"/>
    <s v="B3 Foods Inc."/>
    <s v="63 S Main St"/>
    <x v="68"/>
    <x v="0"/>
    <s v="28752"/>
    <x v="154"/>
    <m/>
    <s v="R"/>
    <s v="Y"/>
    <s v="NC-11"/>
    <x v="0"/>
    <x v="1"/>
    <x v="1"/>
    <x v="1"/>
    <s v="Y"/>
    <s v="Y"/>
    <s v="Y"/>
    <s v="Y"/>
    <s v="Y"/>
    <s v="Y"/>
    <s v="Corporation"/>
    <s v="N"/>
    <x v="0"/>
    <x v="0"/>
    <x v="1"/>
    <s v="Caterer &amp;&amp; Restaurant"/>
    <n v="0"/>
    <n v="0"/>
    <m/>
  </r>
  <r>
    <x v="155"/>
    <d v="2021-05-14T00:00:00"/>
    <s v="Mel &amp; Lo's Bar and Grill"/>
    <s v="155 W Mills Street Ste 112"/>
    <x v="69"/>
    <x v="0"/>
    <s v="28722"/>
    <x v="155"/>
    <m/>
    <s v="R"/>
    <s v="N"/>
    <s v="NC-11"/>
    <x v="0"/>
    <x v="0"/>
    <x v="0"/>
    <x v="0"/>
    <s v="Y"/>
    <s v="Y"/>
    <s v="Y"/>
    <s v="Y"/>
    <s v="Y"/>
    <s v="Y"/>
    <s v="Limited  Liability Company(LLC)"/>
    <s v="N"/>
    <x v="0"/>
    <x v="0"/>
    <x v="1"/>
    <s v="Other &amp;&amp; Bar, Saloon, Lounge, Tavern &amp;&amp; Restaurant"/>
    <n v="0"/>
    <n v="0"/>
    <m/>
  </r>
  <r>
    <x v="156"/>
    <d v="2021-05-14T00:00:00"/>
    <s v="Joe's Old Fashion Bar-B-Que Inc."/>
    <s v="500 Greenhill Dr"/>
    <x v="29"/>
    <x v="0"/>
    <s v="28472"/>
    <x v="156"/>
    <m/>
    <s v="R"/>
    <s v="Y"/>
    <s v="NC-07"/>
    <x v="1"/>
    <x v="0"/>
    <x v="0"/>
    <x v="0"/>
    <s v="Y"/>
    <s v="Y"/>
    <s v="Y"/>
    <s v="Y"/>
    <s v="Y"/>
    <s v="Y"/>
    <s v="Limited  Liability Company(LLC)"/>
    <s v="N"/>
    <x v="0"/>
    <x v="0"/>
    <x v="1"/>
    <s v="Restaurant"/>
    <n v="0"/>
    <n v="0"/>
    <m/>
  </r>
  <r>
    <x v="157"/>
    <d v="2021-05-14T00:00:00"/>
    <s v="C L DONUT LLC"/>
    <s v="113 E Main St"/>
    <x v="70"/>
    <x v="0"/>
    <s v="28532"/>
    <x v="157"/>
    <s v="Dunkin' Donuts"/>
    <s v="U"/>
    <s v="N"/>
    <s v="NC-03"/>
    <x v="0"/>
    <x v="1"/>
    <x v="1"/>
    <x v="0"/>
    <s v="Y"/>
    <s v="Y"/>
    <s v="Y"/>
    <s v="Y"/>
    <s v="Y"/>
    <s v="Y"/>
    <s v="Limited  Liability Company(LLC)"/>
    <s v="N"/>
    <x v="1"/>
    <x v="0"/>
    <x v="0"/>
    <s v="Restaurant"/>
    <n v="0"/>
    <n v="0"/>
    <m/>
  </r>
  <r>
    <x v="158"/>
    <d v="2021-05-14T00:00:00"/>
    <s v="It Takes Tu"/>
    <s v="1912 Riverknoll Dr"/>
    <x v="4"/>
    <x v="0"/>
    <s v="27610"/>
    <x v="158"/>
    <m/>
    <s v="U"/>
    <s v="N"/>
    <s v="NC-02"/>
    <x v="1"/>
    <x v="0"/>
    <x v="0"/>
    <x v="0"/>
    <s v="Y"/>
    <s v="Y"/>
    <s v="N"/>
    <s v="N"/>
    <s v="Y"/>
    <s v="N"/>
    <s v="Limited  Liability Company(LLC)"/>
    <s v="Y"/>
    <x v="0"/>
    <x v="0"/>
    <x v="1"/>
    <s v="Restaurant"/>
    <n v="0"/>
    <n v="0"/>
    <m/>
  </r>
  <r>
    <x v="159"/>
    <d v="2021-05-14T00:00:00"/>
    <s v="FORTUNE COURTYARD INC."/>
    <s v="11737 Statesville Blvd"/>
    <x v="71"/>
    <x v="0"/>
    <s v="27013"/>
    <x v="159"/>
    <m/>
    <s v="R"/>
    <s v="N"/>
    <s v="NC-10"/>
    <x v="1"/>
    <x v="0"/>
    <x v="1"/>
    <x v="0"/>
    <s v="Y"/>
    <s v="Y"/>
    <s v="Y"/>
    <s v="Y"/>
    <s v="Y"/>
    <s v="Y"/>
    <s v="Corporation"/>
    <s v="N"/>
    <x v="1"/>
    <x v="0"/>
    <x v="0"/>
    <s v="Restaurant"/>
    <n v="0"/>
    <n v="0"/>
    <m/>
  </r>
  <r>
    <x v="160"/>
    <d v="2021-05-14T00:00:00"/>
    <s v="RANDY'S BBQ LLC"/>
    <s v="213 Salisbury Rd"/>
    <x v="72"/>
    <x v="0"/>
    <s v="28677"/>
    <x v="160"/>
    <m/>
    <s v="R"/>
    <s v="Y"/>
    <s v="NC-10"/>
    <x v="0"/>
    <x v="1"/>
    <x v="1"/>
    <x v="1"/>
    <s v="N"/>
    <s v="Y"/>
    <s v="Y"/>
    <s v="Y"/>
    <s v="N"/>
    <s v="Y"/>
    <s v="Limited  Liability Company(LLC)"/>
    <s v="Y"/>
    <x v="0"/>
    <x v="0"/>
    <x v="1"/>
    <s v="Restaurant"/>
    <n v="0"/>
    <n v="0"/>
    <m/>
  </r>
  <r>
    <x v="161"/>
    <d v="2021-05-14T00:00:00"/>
    <s v="Havelock Donut LLC"/>
    <s v="113 E Main St"/>
    <x v="70"/>
    <x v="0"/>
    <s v="28532"/>
    <x v="161"/>
    <s v="Dunkin' Donut/Baskin-Robbins Co-Brand"/>
    <s v="U"/>
    <s v="N"/>
    <s v="NC-03"/>
    <x v="1"/>
    <x v="0"/>
    <x v="0"/>
    <x v="0"/>
    <s v="Y"/>
    <s v="Y"/>
    <s v="Y"/>
    <s v="Y"/>
    <s v="Y"/>
    <s v="Y"/>
    <s v="Limited  Liability Company(LLC)"/>
    <s v="N"/>
    <x v="1"/>
    <x v="0"/>
    <x v="0"/>
    <s v="Restaurant"/>
    <n v="0"/>
    <n v="0"/>
    <m/>
  </r>
  <r>
    <x v="162"/>
    <d v="2021-05-14T00:00:00"/>
    <s v="B2VENTURE LLC"/>
    <s v="4300 Sharon Rd Apt 504"/>
    <x v="11"/>
    <x v="0"/>
    <s v="28211"/>
    <x v="162"/>
    <m/>
    <s v="U"/>
    <s v="N"/>
    <s v="NC-09"/>
    <x v="0"/>
    <x v="1"/>
    <x v="1"/>
    <x v="1"/>
    <s v="Y"/>
    <s v="Y"/>
    <s v="Y"/>
    <s v="Y"/>
    <s v="N"/>
    <s v="Y"/>
    <s v="Limited  Liability Company(LLC)"/>
    <s v="N"/>
    <x v="0"/>
    <x v="0"/>
    <x v="1"/>
    <s v="Other"/>
    <n v="0"/>
    <n v="0"/>
    <m/>
  </r>
  <r>
    <x v="163"/>
    <d v="2021-05-14T00:00:00"/>
    <s v="Sanibel's LTD"/>
    <s v="2929 N Main St"/>
    <x v="62"/>
    <x v="0"/>
    <s v="27265"/>
    <x v="163"/>
    <m/>
    <s v="U"/>
    <s v="N"/>
    <s v="NC-06"/>
    <x v="0"/>
    <x v="0"/>
    <x v="1"/>
    <x v="0"/>
    <s v="N"/>
    <s v="Y"/>
    <s v="N"/>
    <s v="Y"/>
    <s v="Y"/>
    <s v="Y"/>
    <s v="Corporation"/>
    <s v="N"/>
    <x v="0"/>
    <x v="0"/>
    <x v="1"/>
    <s v="Restaurant"/>
    <n v="0"/>
    <n v="0"/>
    <m/>
  </r>
  <r>
    <x v="164"/>
    <d v="2021-05-14T00:00:00"/>
    <s v="JoeT.LLC"/>
    <s v="6400 Carolina Beach Road  Ste 10"/>
    <x v="0"/>
    <x v="0"/>
    <s v="28412"/>
    <x v="164"/>
    <m/>
    <s v="U"/>
    <s v="N"/>
    <s v="NC-07"/>
    <x v="0"/>
    <x v="1"/>
    <x v="1"/>
    <x v="1"/>
    <s v="N"/>
    <s v="N"/>
    <s v="Y"/>
    <s v="Y"/>
    <s v="N"/>
    <s v="Y"/>
    <s v="Limited  Liability Company(LLC)"/>
    <s v="N"/>
    <x v="0"/>
    <x v="0"/>
    <x v="1"/>
    <s v="Restaurant"/>
    <n v="0"/>
    <n v="0"/>
    <m/>
  </r>
  <r>
    <x v="165"/>
    <d v="2021-05-14T00:00:00"/>
    <s v="Ballard Dezigns Inc"/>
    <s v="2000 Fairview Road"/>
    <x v="4"/>
    <x v="0"/>
    <s v="27608"/>
    <x v="165"/>
    <m/>
    <s v="U"/>
    <s v="N"/>
    <s v="NC-02"/>
    <x v="0"/>
    <x v="0"/>
    <x v="1"/>
    <x v="0"/>
    <s v="Y"/>
    <s v="Y"/>
    <s v="Y"/>
    <s v="Y"/>
    <s v="Y"/>
    <s v="Y"/>
    <s v="Subchapter S Corporation"/>
    <s v="N"/>
    <x v="0"/>
    <x v="0"/>
    <x v="1"/>
    <s v="Restaurant"/>
    <n v="0"/>
    <n v="0"/>
    <m/>
  </r>
  <r>
    <x v="166"/>
    <d v="2021-05-14T00:00:00"/>
    <s v="Wine Sellars LLC"/>
    <s v="2003 Cotton Grove RdGerald"/>
    <x v="73"/>
    <x v="0"/>
    <s v="27292"/>
    <x v="166"/>
    <m/>
    <s v="R"/>
    <s v="N"/>
    <s v="NC-13"/>
    <x v="1"/>
    <x v="1"/>
    <x v="0"/>
    <x v="0"/>
    <s v="Y"/>
    <s v="Y"/>
    <s v="Y"/>
    <s v="Y"/>
    <s v="Y"/>
    <s v="Y"/>
    <s v="Limited  Liability Company(LLC)"/>
    <s v="N"/>
    <x v="0"/>
    <x v="1"/>
    <x v="1"/>
    <s v="Restaurant"/>
    <n v="0"/>
    <n v="0"/>
    <m/>
  </r>
  <r>
    <x v="167"/>
    <d v="2021-05-14T00:00:00"/>
    <s v="Chef Hamm inc"/>
    <s v="504 Forrest Dr"/>
    <x v="74"/>
    <x v="0"/>
    <s v="27330"/>
    <x v="167"/>
    <m/>
    <s v="R"/>
    <s v="Y"/>
    <s v="NC-04"/>
    <x v="1"/>
    <x v="1"/>
    <x v="1"/>
    <x v="0"/>
    <s v="Y"/>
    <s v="N"/>
    <s v="Y"/>
    <s v="Y"/>
    <s v="N"/>
    <s v="Y"/>
    <s v="Corporation"/>
    <s v="N"/>
    <x v="1"/>
    <x v="0"/>
    <x v="0"/>
    <s v="Bar, Saloon, Lounge, Tavern &amp;&amp; Caterer &amp;&amp; Restaurant"/>
    <n v="0"/>
    <n v="0"/>
    <m/>
  </r>
  <r>
    <x v="168"/>
    <d v="2021-05-14T00:00:00"/>
    <s v="Pin &amp; Phon LLC"/>
    <s v="7737 Good Middling Dr Ste"/>
    <x v="40"/>
    <x v="0"/>
    <s v="28304"/>
    <x v="168"/>
    <m/>
    <s v="U"/>
    <s v="N"/>
    <s v="NC-08"/>
    <x v="0"/>
    <x v="0"/>
    <x v="1"/>
    <x v="0"/>
    <s v="Y"/>
    <s v="Y"/>
    <s v="Y"/>
    <s v="Y"/>
    <s v="Y"/>
    <s v="Y"/>
    <s v="Subchapter S Corporation"/>
    <s v="N"/>
    <x v="0"/>
    <x v="0"/>
    <x v="1"/>
    <s v="Restaurant"/>
    <n v="0"/>
    <n v="0"/>
    <m/>
  </r>
  <r>
    <x v="169"/>
    <d v="2021-05-14T00:00:00"/>
    <s v="Mo's Pit Barbecue Inc."/>
    <s v="331 Marina View Dr"/>
    <x v="36"/>
    <x v="0"/>
    <s v="28461"/>
    <x v="169"/>
    <m/>
    <s v="R"/>
    <s v="N"/>
    <s v="NC-07"/>
    <x v="0"/>
    <x v="0"/>
    <x v="1"/>
    <x v="0"/>
    <s v="Y"/>
    <s v="Y"/>
    <s v="Y"/>
    <s v="Y"/>
    <s v="Y"/>
    <s v="Y"/>
    <s v="Subchapter S Corporation"/>
    <s v="Y"/>
    <x v="0"/>
    <x v="1"/>
    <x v="0"/>
    <s v="Caterer &amp;&amp; Restaurant"/>
    <n v="0"/>
    <n v="0"/>
    <m/>
  </r>
  <r>
    <x v="170"/>
    <d v="2021-05-14T00:00:00"/>
    <s v="Karondas Sports Bar and Grill LLC"/>
    <s v="2036 Rankin Mill Rd"/>
    <x v="12"/>
    <x v="0"/>
    <s v="27405"/>
    <x v="170"/>
    <m/>
    <s v="U"/>
    <s v="Y"/>
    <s v="NC-06"/>
    <x v="1"/>
    <x v="0"/>
    <x v="0"/>
    <x v="0"/>
    <s v="Y"/>
    <s v="Y"/>
    <s v="Y"/>
    <s v="Y"/>
    <s v="Y"/>
    <s v="Y"/>
    <s v="Limited  Liability Company(LLC)"/>
    <s v="Y"/>
    <x v="0"/>
    <x v="0"/>
    <x v="1"/>
    <s v="Restaurant"/>
    <n v="0"/>
    <n v="0"/>
    <m/>
  </r>
  <r>
    <x v="171"/>
    <d v="2021-05-14T00:00:00"/>
    <s v="ARR Entertainment INC"/>
    <s v="280 S Mangum St Suite 100"/>
    <x v="8"/>
    <x v="0"/>
    <s v="27701"/>
    <x v="171"/>
    <m/>
    <s v="U"/>
    <s v="Y"/>
    <s v="NC-04"/>
    <x v="0"/>
    <x v="0"/>
    <x v="0"/>
    <x v="0"/>
    <s v="Y"/>
    <s v="Y"/>
    <s v="Y"/>
    <s v="Y"/>
    <s v="Y"/>
    <s v="Y"/>
    <s v="Corporation"/>
    <s v="N"/>
    <x v="1"/>
    <x v="0"/>
    <x v="0"/>
    <s v="Restaurant"/>
    <n v="0"/>
    <n v="0"/>
    <m/>
  </r>
  <r>
    <x v="172"/>
    <d v="2021-05-14T00:00:00"/>
    <s v="yj brothers inc."/>
    <s v="315 Blake St"/>
    <x v="4"/>
    <x v="0"/>
    <s v="27601"/>
    <x v="172"/>
    <m/>
    <s v="U"/>
    <s v="Y"/>
    <s v="NC-02"/>
    <x v="1"/>
    <x v="0"/>
    <x v="0"/>
    <x v="0"/>
    <s v="Y"/>
    <s v="Y"/>
    <s v="Y"/>
    <s v="Y"/>
    <s v="Y"/>
    <s v="Y"/>
    <s v="Corporation"/>
    <s v="N"/>
    <x v="1"/>
    <x v="0"/>
    <x v="0"/>
    <s v="Restaurant"/>
    <n v="0"/>
    <n v="0"/>
    <m/>
  </r>
  <r>
    <x v="173"/>
    <d v="2021-05-14T00:00:00"/>
    <s v="Wine &amp; Beer 101 INC"/>
    <s v="1228 Heritage Links Dr"/>
    <x v="14"/>
    <x v="0"/>
    <s v="27587"/>
    <x v="173"/>
    <m/>
    <s v="U"/>
    <s v="N"/>
    <s v="NC-04"/>
    <x v="1"/>
    <x v="1"/>
    <x v="1"/>
    <x v="0"/>
    <s v="Y"/>
    <s v="Y"/>
    <s v="Y"/>
    <s v="Y"/>
    <s v="Y"/>
    <s v="Y"/>
    <s v="Corporation"/>
    <s v="N"/>
    <x v="0"/>
    <x v="0"/>
    <x v="1"/>
    <s v="Licensed Alcohol Producer &amp;&amp; Brewpub, Tasting Room, Taproom ** &amp;&amp; Bar, Saloon, Lounge, Tavern"/>
    <n v="0"/>
    <n v="0"/>
    <m/>
  </r>
  <r>
    <x v="174"/>
    <d v="2021-05-14T00:00:00"/>
    <s v="A&amp;E Sabores Corp"/>
    <s v="1619 E Main St"/>
    <x v="75"/>
    <x v="0"/>
    <s v="28092"/>
    <x v="174"/>
    <m/>
    <s v="R"/>
    <s v="Y"/>
    <s v="NC-05"/>
    <x v="1"/>
    <x v="0"/>
    <x v="0"/>
    <x v="0"/>
    <s v="Y"/>
    <s v="Y"/>
    <s v="Y"/>
    <s v="Y"/>
    <s v="Y"/>
    <s v="Y"/>
    <s v="Subchapter S Corporation"/>
    <s v="Y"/>
    <x v="1"/>
    <x v="0"/>
    <x v="1"/>
    <s v="Restaurant"/>
    <n v="0"/>
    <n v="0"/>
    <m/>
  </r>
  <r>
    <x v="175"/>
    <d v="2021-05-14T00:00:00"/>
    <s v="Emersons Coffee LLC"/>
    <s v="1960 Us Highway 70 SE Ste 170"/>
    <x v="21"/>
    <x v="0"/>
    <s v="28602"/>
    <x v="175"/>
    <m/>
    <s v="R"/>
    <s v="N"/>
    <s v="NC-05"/>
    <x v="0"/>
    <x v="0"/>
    <x v="1"/>
    <x v="0"/>
    <s v="Y"/>
    <s v="Y"/>
    <s v="Y"/>
    <s v="Y"/>
    <s v="Y"/>
    <s v="Y"/>
    <s v="Corporation"/>
    <s v="N"/>
    <x v="0"/>
    <x v="0"/>
    <x v="1"/>
    <s v="Other"/>
    <n v="0"/>
    <n v="0"/>
    <m/>
  </r>
  <r>
    <x v="176"/>
    <d v="2021-05-14T00:00:00"/>
    <s v="Upright Hospitality LLC"/>
    <s v="943 Riverside Dr"/>
    <x v="9"/>
    <x v="0"/>
    <s v="28804"/>
    <x v="176"/>
    <m/>
    <s v="U"/>
    <s v="N"/>
    <s v="NC-11"/>
    <x v="1"/>
    <x v="0"/>
    <x v="0"/>
    <x v="0"/>
    <s v="Y"/>
    <s v="Y"/>
    <s v="Y"/>
    <s v="Y"/>
    <s v="Y"/>
    <s v="Y"/>
    <s v="Limited  Liability Company(LLC)"/>
    <s v="N"/>
    <x v="1"/>
    <x v="0"/>
    <x v="0"/>
    <s v="Bar, Saloon, Lounge, Tavern"/>
    <n v="0"/>
    <n v="0"/>
    <m/>
  </r>
  <r>
    <x v="177"/>
    <d v="2021-05-14T00:00:00"/>
    <s v="GOGO HONEY PIG INC"/>
    <s v="108 CANNON GATE DR"/>
    <x v="28"/>
    <x v="0"/>
    <s v="27518"/>
    <x v="177"/>
    <m/>
    <s v="U"/>
    <s v="N"/>
    <s v="NC-02"/>
    <x v="0"/>
    <x v="1"/>
    <x v="1"/>
    <x v="0"/>
    <s v="N"/>
    <s v="N"/>
    <s v="Y"/>
    <s v="Y"/>
    <s v="Y"/>
    <s v="Y"/>
    <s v="Corporation"/>
    <s v="N"/>
    <x v="1"/>
    <x v="0"/>
    <x v="1"/>
    <s v="Restaurant"/>
    <n v="0"/>
    <n v="0"/>
    <m/>
  </r>
  <r>
    <x v="178"/>
    <d v="2021-05-14T00:00:00"/>
    <s v="More Cowbell LLC"/>
    <s v="201 N Tryon St Ste 1010"/>
    <x v="11"/>
    <x v="0"/>
    <s v="28202"/>
    <x v="178"/>
    <m/>
    <s v="U"/>
    <s v="N"/>
    <s v="NC-12"/>
    <x v="1"/>
    <x v="1"/>
    <x v="1"/>
    <x v="0"/>
    <s v="Y"/>
    <s v="Y"/>
    <s v="Y"/>
    <s v="Y"/>
    <s v="Y"/>
    <s v="Y"/>
    <s v="Limited  Liability Company(LLC)"/>
    <s v="N"/>
    <x v="0"/>
    <x v="0"/>
    <x v="1"/>
    <s v="Restaurant"/>
    <n v="0"/>
    <n v="0"/>
    <m/>
  </r>
  <r>
    <x v="179"/>
    <d v="2021-05-14T00:00:00"/>
    <s v="Jimmy's Concessions Inc."/>
    <s v="2656 Indigo Ln"/>
    <x v="76"/>
    <x v="0"/>
    <s v="27522"/>
    <x v="179"/>
    <m/>
    <s v="R"/>
    <s v="N"/>
    <s v="NC-04"/>
    <x v="0"/>
    <x v="1"/>
    <x v="0"/>
    <x v="0"/>
    <s v="Y"/>
    <s v="Y"/>
    <s v="Y"/>
    <s v="Y"/>
    <s v="Y"/>
    <s v="Y"/>
    <s v="Corporation"/>
    <s v="N"/>
    <x v="1"/>
    <x v="0"/>
    <x v="0"/>
    <s v="Food Stand, Food Truck, Food Cart"/>
    <n v="0"/>
    <n v="0"/>
    <m/>
  </r>
  <r>
    <x v="180"/>
    <d v="2021-05-14T00:00:00"/>
    <s v="Uptowne Subway Inc"/>
    <s v="110 Hwy 64 East"/>
    <x v="77"/>
    <x v="0"/>
    <s v="28717"/>
    <x v="180"/>
    <s v="Subway"/>
    <s v="R"/>
    <s v="N"/>
    <s v="NC-11"/>
    <x v="0"/>
    <x v="1"/>
    <x v="0"/>
    <x v="1"/>
    <s v="N"/>
    <s v="Y"/>
    <s v="Y"/>
    <s v="Y"/>
    <s v="N"/>
    <s v="Y"/>
    <s v="Subchapter S Corporation"/>
    <s v="N"/>
    <x v="0"/>
    <x v="0"/>
    <x v="1"/>
    <s v="Restaurant"/>
    <n v="0"/>
    <n v="0"/>
    <m/>
  </r>
  <r>
    <x v="181"/>
    <d v="2021-05-14T00:00:00"/>
    <s v="Blue Corn Inc"/>
    <s v="716 9th St"/>
    <x v="8"/>
    <x v="0"/>
    <s v="27705"/>
    <x v="181"/>
    <m/>
    <s v="U"/>
    <s v="N"/>
    <s v="NC-04"/>
    <x v="1"/>
    <x v="1"/>
    <x v="1"/>
    <x v="1"/>
    <s v="Y"/>
    <s v="Y"/>
    <s v="Y"/>
    <s v="Y"/>
    <s v="Y"/>
    <s v="N"/>
    <s v="Corporation"/>
    <s v="N"/>
    <x v="0"/>
    <x v="0"/>
    <x v="1"/>
    <s v="Restaurant"/>
    <n v="0"/>
    <n v="0"/>
    <m/>
  </r>
  <r>
    <x v="182"/>
    <d v="2021-05-14T00:00:00"/>
    <s v="Pho cafe LLC"/>
    <s v="3926 Market St Ste 201"/>
    <x v="0"/>
    <x v="0"/>
    <s v="28403"/>
    <x v="182"/>
    <m/>
    <s v="U"/>
    <s v="Y"/>
    <s v="NC-07"/>
    <x v="0"/>
    <x v="0"/>
    <x v="0"/>
    <x v="0"/>
    <s v="Y"/>
    <s v="Y"/>
    <s v="Y"/>
    <s v="Y"/>
    <s v="Y"/>
    <s v="Y"/>
    <s v="Limited  Liability Company(LLC)"/>
    <s v="Y"/>
    <x v="0"/>
    <x v="0"/>
    <x v="1"/>
    <s v="Restaurant"/>
    <n v="0"/>
    <n v="0"/>
    <m/>
  </r>
  <r>
    <x v="183"/>
    <d v="2021-05-14T00:00:00"/>
    <s v="HRC RESTAURANT GROUP INC"/>
    <s v="5033 Arco St"/>
    <x v="28"/>
    <x v="0"/>
    <s v="27519"/>
    <x v="183"/>
    <s v="Built Custom Burgers"/>
    <s v="U"/>
    <s v="N"/>
    <s v="NC-02"/>
    <x v="0"/>
    <x v="1"/>
    <x v="1"/>
    <x v="1"/>
    <s v="N"/>
    <s v="N"/>
    <s v="Y"/>
    <s v="Y"/>
    <s v="N"/>
    <s v="Y"/>
    <s v="Corporation"/>
    <s v="N"/>
    <x v="1"/>
    <x v="0"/>
    <x v="0"/>
    <s v="Restaurant"/>
    <n v="0"/>
    <n v="0"/>
    <m/>
  </r>
  <r>
    <x v="184"/>
    <d v="2021-05-14T00:00:00"/>
    <s v="Salshack LLC"/>
    <s v="118 N Main St Ste 100"/>
    <x v="78"/>
    <x v="0"/>
    <s v="28144"/>
    <x v="184"/>
    <s v="Shuckin' Shack Oyster Bar"/>
    <s v="R"/>
    <s v="Y"/>
    <s v="NC-13"/>
    <x v="0"/>
    <x v="1"/>
    <x v="1"/>
    <x v="1"/>
    <s v="N"/>
    <s v="Y"/>
    <s v="Y"/>
    <s v="N"/>
    <s v="N"/>
    <s v="N"/>
    <s v="Limited  Liability Company(LLC)"/>
    <s v="N"/>
    <x v="0"/>
    <x v="0"/>
    <x v="1"/>
    <s v="Restaurant"/>
    <n v="0"/>
    <n v="0"/>
    <m/>
  </r>
  <r>
    <x v="185"/>
    <d v="2021-05-14T00:00:00"/>
    <s v="HARRIS SUBWAY INC"/>
    <s v="5401 SILCHESTER LANE"/>
    <x v="11"/>
    <x v="0"/>
    <s v="28215"/>
    <x v="185"/>
    <s v="Subway"/>
    <s v="U"/>
    <s v="N"/>
    <s v="NC-08"/>
    <x v="0"/>
    <x v="1"/>
    <x v="0"/>
    <x v="0"/>
    <s v="Y"/>
    <s v="Y"/>
    <s v="Y"/>
    <s v="Y"/>
    <s v="Y"/>
    <s v="Y"/>
    <s v="Corporation"/>
    <s v="N"/>
    <x v="1"/>
    <x v="1"/>
    <x v="1"/>
    <s v="Restaurant"/>
    <n v="0"/>
    <n v="0"/>
    <m/>
  </r>
  <r>
    <x v="186"/>
    <d v="2021-05-14T00:00:00"/>
    <s v="C. Grace &amp; Grier LLC"/>
    <s v="407 Glenwood Ave"/>
    <x v="4"/>
    <x v="0"/>
    <s v="27603"/>
    <x v="186"/>
    <m/>
    <s v="U"/>
    <s v="N"/>
    <s v="NC-02"/>
    <x v="1"/>
    <x v="0"/>
    <x v="0"/>
    <x v="0"/>
    <s v="Y"/>
    <s v="Y"/>
    <s v="Y"/>
    <s v="Y"/>
    <s v="Y"/>
    <s v="Y"/>
    <s v="Limited  Liability Company(LLC)"/>
    <s v="N"/>
    <x v="0"/>
    <x v="0"/>
    <x v="1"/>
    <s v="Bar, Saloon, Lounge, Tavern"/>
    <n v="0"/>
    <n v="0"/>
    <m/>
  </r>
  <r>
    <x v="187"/>
    <d v="2021-05-14T00:00:00"/>
    <s v="Prasertdham LLC"/>
    <s v="167 Mayo St"/>
    <x v="35"/>
    <x v="0"/>
    <s v="27278"/>
    <x v="187"/>
    <s v="Subway"/>
    <s v="U"/>
    <s v="N"/>
    <s v="NC-04"/>
    <x v="0"/>
    <x v="1"/>
    <x v="0"/>
    <x v="0"/>
    <s v="Y"/>
    <s v="Y"/>
    <s v="Y"/>
    <s v="Y"/>
    <s v="Y"/>
    <s v="Y"/>
    <s v="Corporation"/>
    <s v="N"/>
    <x v="1"/>
    <x v="0"/>
    <x v="0"/>
    <s v="Restaurant"/>
    <n v="0"/>
    <n v="0"/>
    <m/>
  </r>
  <r>
    <x v="188"/>
    <d v="2021-05-14T00:00:00"/>
    <s v="Wine Down on Main Inc"/>
    <s v="28 E Main St"/>
    <x v="39"/>
    <x v="0"/>
    <s v="28712"/>
    <x v="188"/>
    <m/>
    <s v="R"/>
    <s v="N"/>
    <s v="NC-11"/>
    <x v="1"/>
    <x v="1"/>
    <x v="1"/>
    <x v="0"/>
    <s v="N"/>
    <s v="Y"/>
    <s v="Y"/>
    <s v="Y"/>
    <s v="Y"/>
    <s v="Y"/>
    <s v="Subchapter S Corporation"/>
    <s v="N"/>
    <x v="0"/>
    <x v="0"/>
    <x v="1"/>
    <s v="Restaurant"/>
    <n v="0"/>
    <n v="0"/>
    <m/>
  </r>
  <r>
    <x v="189"/>
    <d v="2021-05-14T00:00:00"/>
    <s v="Sly Grog LLC"/>
    <s v="271 Haywood St"/>
    <x v="9"/>
    <x v="0"/>
    <s v="28801"/>
    <x v="189"/>
    <m/>
    <s v="U"/>
    <s v="Y"/>
    <s v="NC-11"/>
    <x v="1"/>
    <x v="1"/>
    <x v="1"/>
    <x v="0"/>
    <s v="Y"/>
    <s v="Y"/>
    <s v="Y"/>
    <s v="Y"/>
    <s v="Y"/>
    <s v="Y"/>
    <s v="Limited  Liability Company(LLC)"/>
    <s v="N"/>
    <x v="0"/>
    <x v="0"/>
    <x v="1"/>
    <s v="Bar, Saloon, Lounge, Tavern"/>
    <n v="0"/>
    <n v="0"/>
    <m/>
  </r>
  <r>
    <x v="190"/>
    <d v="2021-05-14T00:00:00"/>
    <s v="OCCASIONS II INC"/>
    <s v="286 E Front St"/>
    <x v="64"/>
    <x v="0"/>
    <s v="27215"/>
    <x v="190"/>
    <m/>
    <s v="U"/>
    <s v="Y"/>
    <s v="NC-06"/>
    <x v="1"/>
    <x v="0"/>
    <x v="0"/>
    <x v="0"/>
    <s v="Y"/>
    <s v="Y"/>
    <s v="Y"/>
    <s v="Y"/>
    <s v="Y"/>
    <s v="Y"/>
    <s v="Corporation"/>
    <s v="N"/>
    <x v="1"/>
    <x v="0"/>
    <x v="1"/>
    <s v="Restaurant"/>
    <n v="0"/>
    <n v="0"/>
    <m/>
  </r>
  <r>
    <x v="191"/>
    <d v="2021-05-14T00:00:00"/>
    <s v="Sushi at the Park Inc."/>
    <s v="1163 Parkside Main St"/>
    <x v="28"/>
    <x v="0"/>
    <s v="27519"/>
    <x v="191"/>
    <m/>
    <s v="U"/>
    <s v="N"/>
    <s v="NC-02"/>
    <x v="0"/>
    <x v="1"/>
    <x v="1"/>
    <x v="0"/>
    <s v="N"/>
    <s v="N"/>
    <s v="Y"/>
    <s v="Y"/>
    <s v="Y"/>
    <s v="Y"/>
    <s v="Corporation"/>
    <s v="N"/>
    <x v="1"/>
    <x v="0"/>
    <x v="0"/>
    <s v="Restaurant"/>
    <n v="0"/>
    <n v="0"/>
    <m/>
  </r>
  <r>
    <x v="192"/>
    <d v="2021-05-14T00:00:00"/>
    <s v="Slick's Bar-B-Q LLC"/>
    <s v="2807 Mitchell Wood Dr"/>
    <x v="79"/>
    <x v="0"/>
    <s v="27214"/>
    <x v="192"/>
    <m/>
    <s v="U"/>
    <s v="N"/>
    <s v="NC-06"/>
    <x v="0"/>
    <x v="0"/>
    <x v="0"/>
    <x v="0"/>
    <s v="Y"/>
    <s v="Y"/>
    <s v="N"/>
    <s v="N"/>
    <s v="Y"/>
    <s v="Y"/>
    <s v="Limited  Liability Company(LLC)"/>
    <s v="N"/>
    <x v="1"/>
    <x v="0"/>
    <x v="1"/>
    <s v="Food Stand, Food Truck, Food Cart"/>
    <n v="0"/>
    <n v="0"/>
    <m/>
  </r>
  <r>
    <x v="193"/>
    <d v="2021-05-14T00:00:00"/>
    <s v="La Patisserie Creperie"/>
    <s v="631 Brawley School Rd suite 406"/>
    <x v="10"/>
    <x v="0"/>
    <s v="28117"/>
    <x v="193"/>
    <m/>
    <s v="R"/>
    <s v="N"/>
    <s v="NC-10"/>
    <x v="1"/>
    <x v="0"/>
    <x v="0"/>
    <x v="0"/>
    <s v="Y"/>
    <s v="Y"/>
    <s v="Y"/>
    <s v="Y"/>
    <s v="Y"/>
    <s v="Y"/>
    <s v="Subchapter S Corporation"/>
    <s v="N"/>
    <x v="1"/>
    <x v="0"/>
    <x v="0"/>
    <s v="Caterer &amp;&amp; Restaurant"/>
    <n v="0"/>
    <n v="0"/>
    <m/>
  </r>
  <r>
    <x v="194"/>
    <d v="2021-05-14T00:00:00"/>
    <s v="Pappy's Enterprise Inc"/>
    <s v="8214 Messenger Ct"/>
    <x v="80"/>
    <x v="0"/>
    <s v="27357"/>
    <x v="194"/>
    <s v="Subway"/>
    <s v="U"/>
    <s v="N"/>
    <s v="NC-06"/>
    <x v="0"/>
    <x v="1"/>
    <x v="0"/>
    <x v="0"/>
    <s v="Y"/>
    <s v="Y"/>
    <s v="Y"/>
    <s v="Y"/>
    <s v="Y"/>
    <s v="Y"/>
    <s v="Corporation"/>
    <s v="N"/>
    <x v="1"/>
    <x v="0"/>
    <x v="0"/>
    <s v="Restaurant"/>
    <n v="0"/>
    <n v="0"/>
    <m/>
  </r>
  <r>
    <x v="195"/>
    <d v="2021-05-14T00:00:00"/>
    <s v="Modrin Inc."/>
    <s v="11211 Galleria Ave"/>
    <x v="4"/>
    <x v="0"/>
    <s v="27614"/>
    <x v="195"/>
    <m/>
    <s v="U"/>
    <s v="N"/>
    <s v="NC-04"/>
    <x v="0"/>
    <x v="1"/>
    <x v="1"/>
    <x v="0"/>
    <s v="N"/>
    <s v="Y"/>
    <s v="Y"/>
    <s v="Y"/>
    <s v="N"/>
    <s v="Y"/>
    <s v="Corporation"/>
    <s v="N"/>
    <x v="1"/>
    <x v="0"/>
    <x v="0"/>
    <s v="Restaurant"/>
    <n v="0"/>
    <n v="0"/>
    <m/>
  </r>
  <r>
    <x v="196"/>
    <d v="2021-05-14T00:00:00"/>
    <s v="MADHUSHALA LLC"/>
    <s v="615 Guilford Ave 2"/>
    <x v="12"/>
    <x v="0"/>
    <s v="27401"/>
    <x v="196"/>
    <m/>
    <s v="U"/>
    <s v="N"/>
    <s v="NC-06"/>
    <x v="1"/>
    <x v="0"/>
    <x v="0"/>
    <x v="0"/>
    <s v="Y"/>
    <s v="Y"/>
    <s v="Y"/>
    <s v="Y"/>
    <s v="Y"/>
    <s v="Y"/>
    <s v="Limited  Liability Company(LLC)"/>
    <s v="Y"/>
    <x v="1"/>
    <x v="0"/>
    <x v="0"/>
    <s v="Brewpub, Tasting Room, Taproom **"/>
    <n v="0"/>
    <n v="0"/>
    <m/>
  </r>
  <r>
    <x v="197"/>
    <d v="2021-05-14T00:00:00"/>
    <s v="CENTURY CHINA BUFFET INC."/>
    <s v="936 S State St"/>
    <x v="81"/>
    <x v="0"/>
    <s v="27055"/>
    <x v="197"/>
    <m/>
    <s v="R"/>
    <s v="Y"/>
    <s v="NC-10"/>
    <x v="1"/>
    <x v="0"/>
    <x v="0"/>
    <x v="0"/>
    <s v="Y"/>
    <s v="Y"/>
    <s v="Y"/>
    <s v="Y"/>
    <s v="Y"/>
    <s v="Y"/>
    <s v="Corporation"/>
    <s v="N"/>
    <x v="0"/>
    <x v="0"/>
    <x v="1"/>
    <s v="Restaurant"/>
    <n v="0"/>
    <n v="0"/>
    <m/>
  </r>
  <r>
    <x v="198"/>
    <d v="2021-05-14T00:00:00"/>
    <s v="Piedmont Triad Productions Inc."/>
    <s v="4902 Bartlett St"/>
    <x v="12"/>
    <x v="0"/>
    <s v="27409"/>
    <x v="198"/>
    <m/>
    <s v="U"/>
    <s v="Y"/>
    <s v="NC-06"/>
    <x v="0"/>
    <x v="0"/>
    <x v="0"/>
    <x v="0"/>
    <s v="Y"/>
    <s v="Y"/>
    <s v="Y"/>
    <s v="Y"/>
    <s v="Y"/>
    <s v="Y"/>
    <s v="Corporation"/>
    <s v="N"/>
    <x v="0"/>
    <x v="0"/>
    <x v="1"/>
    <s v="Caterer"/>
    <n v="0"/>
    <n v="0"/>
    <m/>
  </r>
  <r>
    <x v="199"/>
    <d v="2021-05-14T00:00:00"/>
    <s v="Yarboroughs Restaurant LLC"/>
    <s v="321 Marco Blvd"/>
    <x v="73"/>
    <x v="0"/>
    <s v="27295"/>
    <x v="199"/>
    <m/>
    <s v="R"/>
    <s v="N"/>
    <s v="NC-13"/>
    <x v="1"/>
    <x v="1"/>
    <x v="1"/>
    <x v="1"/>
    <s v="Y"/>
    <s v="N"/>
    <s v="Y"/>
    <s v="Y"/>
    <s v="N"/>
    <s v="Y"/>
    <s v="Limited  Liability Company(LLC)"/>
    <s v="N"/>
    <x v="0"/>
    <x v="0"/>
    <x v="1"/>
    <s v="Restaurant"/>
    <n v="0"/>
    <n v="0"/>
    <m/>
  </r>
  <r>
    <x v="200"/>
    <d v="2021-05-14T00:00:00"/>
    <s v="Time Out Sports Bar &amp; Grille LLC"/>
    <s v="1005 Monroe Street Suite K"/>
    <x v="82"/>
    <x v="0"/>
    <s v="28327"/>
    <x v="200"/>
    <m/>
    <s v="R"/>
    <s v="N"/>
    <s v="NC-08"/>
    <x v="1"/>
    <x v="0"/>
    <x v="1"/>
    <x v="0"/>
    <s v="Y"/>
    <s v="Y"/>
    <s v="Y"/>
    <s v="Y"/>
    <s v="Y"/>
    <s v="Y"/>
    <s v="Limited  Liability Company(LLC)"/>
    <s v="N"/>
    <x v="0"/>
    <x v="1"/>
    <x v="1"/>
    <s v="Restaurant"/>
    <n v="0"/>
    <n v="0"/>
    <m/>
  </r>
  <r>
    <x v="201"/>
    <d v="2021-05-14T00:00:00"/>
    <s v="Saint Jacques @ The Burke Manor Inn"/>
    <s v="303 Burke St"/>
    <x v="83"/>
    <x v="0"/>
    <s v="27249"/>
    <x v="201"/>
    <m/>
    <s v="U"/>
    <s v="N"/>
    <s v="NC-06"/>
    <x v="0"/>
    <x v="0"/>
    <x v="1"/>
    <x v="0"/>
    <s v="Y"/>
    <s v="Y"/>
    <s v="Y"/>
    <s v="Y"/>
    <s v="Y"/>
    <s v="Y"/>
    <s v="Corporation"/>
    <s v="N"/>
    <x v="0"/>
    <x v="0"/>
    <x v="1"/>
    <s v="Inn ** &amp;&amp; Caterer &amp;&amp; Restaurant"/>
    <n v="0"/>
    <n v="0"/>
    <m/>
  </r>
  <r>
    <x v="202"/>
    <d v="2021-05-14T00:00:00"/>
    <s v="PVG Enterprises LLC"/>
    <s v="311 Crossroads Blvd"/>
    <x v="28"/>
    <x v="0"/>
    <s v="27518"/>
    <x v="202"/>
    <s v="Subway"/>
    <s v="U"/>
    <s v="N"/>
    <s v="NC-02"/>
    <x v="0"/>
    <x v="1"/>
    <x v="1"/>
    <x v="1"/>
    <s v="N"/>
    <s v="Y"/>
    <s v="N"/>
    <s v="N"/>
    <s v="N"/>
    <s v="N"/>
    <s v="Limited  Liability Company(LLC)"/>
    <s v="N"/>
    <x v="0"/>
    <x v="0"/>
    <x v="1"/>
    <s v="Restaurant"/>
    <n v="0"/>
    <n v="0"/>
    <m/>
  </r>
  <r>
    <x v="203"/>
    <d v="2021-05-14T00:00:00"/>
    <s v="Wild Ginger LLC"/>
    <s v="1950 Hendersonville Rd Ste 120"/>
    <x v="9"/>
    <x v="0"/>
    <s v="28803"/>
    <x v="203"/>
    <m/>
    <s v="U"/>
    <s v="N"/>
    <s v="NC-11"/>
    <x v="0"/>
    <x v="0"/>
    <x v="0"/>
    <x v="0"/>
    <s v="Y"/>
    <s v="Y"/>
    <s v="Y"/>
    <s v="Y"/>
    <s v="Y"/>
    <s v="Y"/>
    <s v="Corporation"/>
    <s v="N"/>
    <x v="0"/>
    <x v="0"/>
    <x v="1"/>
    <s v="Restaurant"/>
    <n v="0"/>
    <n v="0"/>
    <m/>
  </r>
  <r>
    <x v="204"/>
    <d v="2021-05-14T00:00:00"/>
    <s v="McLeans Ole Time Cafe Inc."/>
    <s v="418 W Gannon Ave"/>
    <x v="84"/>
    <x v="0"/>
    <s v="27597"/>
    <x v="204"/>
    <m/>
    <s v="R"/>
    <s v="N"/>
    <s v="NC-01"/>
    <x v="1"/>
    <x v="0"/>
    <x v="1"/>
    <x v="0"/>
    <s v="Y"/>
    <s v="Y"/>
    <s v="Y"/>
    <s v="Y"/>
    <s v="Y"/>
    <s v="Y"/>
    <s v="Corporation"/>
    <s v="N"/>
    <x v="0"/>
    <x v="1"/>
    <x v="1"/>
    <s v="Restaurant"/>
    <n v="0"/>
    <n v="0"/>
    <m/>
  </r>
  <r>
    <x v="205"/>
    <d v="2021-05-14T00:00:00"/>
    <s v="Oddwaters Inc"/>
    <s v="310 Sunset Blvd N"/>
    <x v="85"/>
    <x v="0"/>
    <s v="28468"/>
    <x v="205"/>
    <m/>
    <s v="R"/>
    <s v="N"/>
    <s v="NC-07"/>
    <x v="1"/>
    <x v="0"/>
    <x v="0"/>
    <x v="0"/>
    <s v="Y"/>
    <s v="Y"/>
    <s v="Y"/>
    <s v="Y"/>
    <s v="Y"/>
    <s v="Y"/>
    <s v="Corporation"/>
    <s v="N"/>
    <x v="0"/>
    <x v="1"/>
    <x v="1"/>
    <s v="Restaurant"/>
    <n v="0"/>
    <n v="0"/>
    <m/>
  </r>
  <r>
    <x v="206"/>
    <d v="2021-05-14T00:00:00"/>
    <s v="Pathivara LLC"/>
    <s v="9101 Pineville Matthews Rd Ste I"/>
    <x v="19"/>
    <x v="0"/>
    <s v="28134"/>
    <x v="206"/>
    <m/>
    <s v="U"/>
    <s v="N"/>
    <s v="NC-09"/>
    <x v="1"/>
    <x v="1"/>
    <x v="1"/>
    <x v="1"/>
    <s v="N"/>
    <s v="N"/>
    <s v="Y"/>
    <s v="Y"/>
    <s v="N"/>
    <s v="N"/>
    <s v="Limited  Liability Company(LLC)"/>
    <s v="N"/>
    <x v="1"/>
    <x v="0"/>
    <x v="0"/>
    <s v="Restaurant"/>
    <n v="0"/>
    <n v="0"/>
    <m/>
  </r>
  <r>
    <x v="207"/>
    <d v="2021-05-14T00:00:00"/>
    <s v="HOUSE OF TAIPEI INC"/>
    <s v="16500 Northcross Dr"/>
    <x v="45"/>
    <x v="0"/>
    <s v="28078"/>
    <x v="207"/>
    <m/>
    <s v="U"/>
    <s v="N"/>
    <s v="NC-08"/>
    <x v="1"/>
    <x v="0"/>
    <x v="0"/>
    <x v="0"/>
    <s v="Y"/>
    <s v="Y"/>
    <s v="Y"/>
    <s v="Y"/>
    <s v="Y"/>
    <s v="Y"/>
    <s v="Corporation"/>
    <s v="N"/>
    <x v="1"/>
    <x v="0"/>
    <x v="0"/>
    <s v="Restaurant"/>
    <n v="0"/>
    <n v="0"/>
    <m/>
  </r>
  <r>
    <x v="208"/>
    <d v="2021-05-14T00:00:00"/>
    <s v="Spruce Street Tap LLC"/>
    <s v="20 S Spruce St"/>
    <x v="9"/>
    <x v="0"/>
    <s v="28801"/>
    <x v="208"/>
    <m/>
    <s v="U"/>
    <s v="Y"/>
    <s v="NC-11"/>
    <x v="0"/>
    <x v="0"/>
    <x v="1"/>
    <x v="0"/>
    <s v="Y"/>
    <s v="Y"/>
    <s v="Y"/>
    <s v="Y"/>
    <s v="Y"/>
    <s v="Y"/>
    <s v="Limited  Liability Company(LLC)"/>
    <s v="N"/>
    <x v="0"/>
    <x v="0"/>
    <x v="1"/>
    <s v="Restaurant"/>
    <n v="0"/>
    <n v="0"/>
    <m/>
  </r>
  <r>
    <x v="209"/>
    <d v="2021-05-14T00:00:00"/>
    <s v="Sharkbites LLC"/>
    <s v="900 Loggerhead Rd"/>
    <x v="86"/>
    <x v="0"/>
    <s v="28449"/>
    <x v="209"/>
    <m/>
    <s v="U"/>
    <s v="Y"/>
    <s v="NC-07"/>
    <x v="1"/>
    <x v="1"/>
    <x v="0"/>
    <x v="0"/>
    <s v="Y"/>
    <s v="Y"/>
    <s v="Y"/>
    <s v="Y"/>
    <s v="Y"/>
    <s v="Y"/>
    <s v="Limited  Liability Company(LLC)"/>
    <s v="N"/>
    <x v="1"/>
    <x v="0"/>
    <x v="1"/>
    <s v="Restaurant"/>
    <n v="0"/>
    <n v="0"/>
    <m/>
  </r>
  <r>
    <x v="210"/>
    <d v="2021-05-14T00:00:00"/>
    <s v="SJ Restaurant Group LLC"/>
    <s v="3700 Glenwood Ave #150"/>
    <x v="4"/>
    <x v="0"/>
    <s v="27612"/>
    <x v="210"/>
    <m/>
    <s v="U"/>
    <s v="N"/>
    <s v="NC-02"/>
    <x v="1"/>
    <x v="0"/>
    <x v="0"/>
    <x v="0"/>
    <s v="Y"/>
    <s v="Y"/>
    <s v="Y"/>
    <s v="Y"/>
    <s v="Y"/>
    <s v="Y"/>
    <s v="Limited  Liability Company(LLC)"/>
    <s v="N"/>
    <x v="1"/>
    <x v="0"/>
    <x v="0"/>
    <s v="Restaurant"/>
    <n v="0"/>
    <n v="0"/>
    <m/>
  </r>
  <r>
    <x v="211"/>
    <d v="2021-05-14T00:00:00"/>
    <s v="Spring Garden TRWS LLC"/>
    <s v="631 N Trade St"/>
    <x v="54"/>
    <x v="0"/>
    <s v="27101"/>
    <x v="211"/>
    <m/>
    <s v="U"/>
    <s v="Y"/>
    <s v="NC-06"/>
    <x v="0"/>
    <x v="1"/>
    <x v="1"/>
    <x v="1"/>
    <s v="N"/>
    <s v="N"/>
    <s v="Y"/>
    <s v="Y"/>
    <s v="N"/>
    <s v="N"/>
    <s v="Limited  Liability Company(LLC)"/>
    <s v="Y"/>
    <x v="0"/>
    <x v="0"/>
    <x v="1"/>
    <s v="Other"/>
    <n v="0"/>
    <n v="0"/>
    <m/>
  </r>
  <r>
    <x v="212"/>
    <d v="2021-05-14T00:00:00"/>
    <s v="Darin McKinney"/>
    <s v="209 N Main St NW"/>
    <x v="87"/>
    <x v="0"/>
    <s v="28645"/>
    <x v="212"/>
    <m/>
    <s v="R"/>
    <s v="N"/>
    <s v="NC-05"/>
    <x v="0"/>
    <x v="1"/>
    <x v="0"/>
    <x v="0"/>
    <s v="Y"/>
    <s v="Y"/>
    <s v="Y"/>
    <s v="Y"/>
    <s v="Y"/>
    <s v="Y"/>
    <s v="Sole Proprietorship"/>
    <s v="N"/>
    <x v="1"/>
    <x v="0"/>
    <x v="0"/>
    <s v="Restaurant"/>
    <n v="0"/>
    <n v="0"/>
    <m/>
  </r>
  <r>
    <x v="213"/>
    <d v="2021-05-15T00:00:00"/>
    <s v="A&amp;T Subway Inc."/>
    <s v="2351 I Telecom Drive"/>
    <x v="76"/>
    <x v="0"/>
    <s v="27522"/>
    <x v="213"/>
    <s v="Subway"/>
    <s v="R"/>
    <s v="Y"/>
    <s v="NC-04"/>
    <x v="1"/>
    <x v="0"/>
    <x v="0"/>
    <x v="0"/>
    <s v="Y"/>
    <s v="Y"/>
    <s v="Y"/>
    <s v="Y"/>
    <s v="Y"/>
    <s v="Y"/>
    <s v="Corporation"/>
    <s v="N"/>
    <x v="1"/>
    <x v="0"/>
    <x v="0"/>
    <s v="Restaurant"/>
    <n v="0"/>
    <n v="0"/>
    <m/>
  </r>
  <r>
    <x v="214"/>
    <d v="2021-05-15T00:00:00"/>
    <s v="Mama Napoli Inc"/>
    <s v="4544 South Blvd"/>
    <x v="11"/>
    <x v="0"/>
    <s v="28209"/>
    <x v="214"/>
    <m/>
    <s v="U"/>
    <s v="Y"/>
    <s v="NC-09"/>
    <x v="0"/>
    <x v="0"/>
    <x v="1"/>
    <x v="0"/>
    <s v="Y"/>
    <s v="Y"/>
    <s v="Y"/>
    <s v="Y"/>
    <s v="Y"/>
    <s v="Y"/>
    <s v="Corporation"/>
    <s v="N"/>
    <x v="0"/>
    <x v="0"/>
    <x v="1"/>
    <s v="Restaurant"/>
    <n v="0"/>
    <n v="0"/>
    <m/>
  </r>
  <r>
    <x v="215"/>
    <d v="2021-05-15T00:00:00"/>
    <s v="DS NINES INC"/>
    <s v="4224 NW Cary Pkwy"/>
    <x v="28"/>
    <x v="0"/>
    <s v="27513"/>
    <x v="215"/>
    <m/>
    <s v="U"/>
    <s v="N"/>
    <s v="NC-02"/>
    <x v="1"/>
    <x v="0"/>
    <x v="1"/>
    <x v="0"/>
    <s v="Y"/>
    <s v="Y"/>
    <s v="Y"/>
    <s v="Y"/>
    <s v="Y"/>
    <s v="Y"/>
    <s v="Subchapter S Corporation"/>
    <s v="N"/>
    <x v="0"/>
    <x v="0"/>
    <x v="1"/>
    <s v="Restaurant"/>
    <n v="0"/>
    <n v="0"/>
    <m/>
  </r>
  <r>
    <x v="216"/>
    <d v="2021-05-15T00:00:00"/>
    <s v="Japanani Express Inc"/>
    <s v="3405 Hillsborough Rd Ste E"/>
    <x v="8"/>
    <x v="0"/>
    <s v="27705"/>
    <x v="216"/>
    <m/>
    <s v="U"/>
    <s v="N"/>
    <s v="NC-04"/>
    <x v="0"/>
    <x v="0"/>
    <x v="1"/>
    <x v="0"/>
    <s v="Y"/>
    <s v="Y"/>
    <s v="Y"/>
    <s v="Y"/>
    <s v="Y"/>
    <s v="Y"/>
    <s v="Corporation"/>
    <s v="N"/>
    <x v="1"/>
    <x v="0"/>
    <x v="0"/>
    <s v="Restaurant"/>
    <n v="0"/>
    <n v="0"/>
    <m/>
  </r>
  <r>
    <x v="217"/>
    <d v="2021-05-15T00:00:00"/>
    <s v="Bombshell Beer Company LLC"/>
    <s v="120 Quantum St"/>
    <x v="88"/>
    <x v="0"/>
    <s v="27540"/>
    <x v="217"/>
    <m/>
    <s v="R"/>
    <s v="N"/>
    <s v="NC-02"/>
    <x v="1"/>
    <x v="0"/>
    <x v="1"/>
    <x v="0"/>
    <s v="Y"/>
    <s v="Y"/>
    <s v="Y"/>
    <s v="Y"/>
    <s v="Y"/>
    <s v="Y"/>
    <s v="Limited  Liability Company(LLC)"/>
    <s v="N"/>
    <x v="1"/>
    <x v="0"/>
    <x v="1"/>
    <s v="Licensed Alcohol Producer &amp;&amp; Brewery and/or microbrewery ** &amp;&amp; Brewpub, Tasting Room, Taproom **"/>
    <n v="0"/>
    <n v="0"/>
    <m/>
  </r>
  <r>
    <x v="218"/>
    <d v="2021-05-15T00:00:00"/>
    <s v="Apothecary Beverage Company Inc"/>
    <s v="151 Coxe Ave"/>
    <x v="9"/>
    <x v="0"/>
    <s v="28801"/>
    <x v="218"/>
    <m/>
    <s v="U"/>
    <s v="Y"/>
    <s v="NC-11"/>
    <x v="0"/>
    <x v="0"/>
    <x v="1"/>
    <x v="0"/>
    <s v="N"/>
    <s v="Y"/>
    <s v="Y"/>
    <s v="Y"/>
    <s v="N"/>
    <s v="Y"/>
    <s v="Subchapter S Corporation"/>
    <s v="N"/>
    <x v="0"/>
    <x v="0"/>
    <x v="1"/>
    <s v="Licensed Alcohol Producer &amp;&amp; Distillery ** &amp;&amp; Brewpub, Tasting Room, Taproom **"/>
    <n v="0"/>
    <n v="0"/>
    <m/>
  </r>
  <r>
    <x v="219"/>
    <d v="2021-05-15T00:00:00"/>
    <s v="Surf Salt LLC"/>
    <s v="1113 Military Cutoff Rd Ste F"/>
    <x v="0"/>
    <x v="0"/>
    <s v="28405"/>
    <x v="219"/>
    <m/>
    <s v="U"/>
    <s v="N"/>
    <s v="NC-07"/>
    <x v="0"/>
    <x v="0"/>
    <x v="0"/>
    <x v="0"/>
    <s v="Y"/>
    <s v="Y"/>
    <s v="Y"/>
    <s v="Y"/>
    <s v="Y"/>
    <s v="Y"/>
    <s v="Limited  Liability Company(LLC)"/>
    <s v="N"/>
    <x v="0"/>
    <x v="0"/>
    <x v="1"/>
    <s v="Restaurant"/>
    <n v="0"/>
    <n v="0"/>
    <m/>
  </r>
  <r>
    <x v="220"/>
    <d v="2021-05-15T00:00:00"/>
    <s v="CHINA KING OF CANTON INC"/>
    <s v="49 Plaza Loop"/>
    <x v="89"/>
    <x v="0"/>
    <s v="28716"/>
    <x v="220"/>
    <m/>
    <s v="R"/>
    <s v="N"/>
    <s v="NC-11"/>
    <x v="0"/>
    <x v="0"/>
    <x v="1"/>
    <x v="0"/>
    <s v="Y"/>
    <s v="Y"/>
    <s v="Y"/>
    <s v="Y"/>
    <s v="Y"/>
    <s v="Y"/>
    <s v="Corporation"/>
    <s v="N"/>
    <x v="1"/>
    <x v="0"/>
    <x v="0"/>
    <s v="Restaurant"/>
    <n v="0"/>
    <n v="0"/>
    <m/>
  </r>
  <r>
    <x v="221"/>
    <d v="2021-05-15T00:00:00"/>
    <s v="TENDA INC"/>
    <s v="9825 Chapel Hill Rd"/>
    <x v="2"/>
    <x v="0"/>
    <s v="27560"/>
    <x v="221"/>
    <m/>
    <s v="U"/>
    <s v="N"/>
    <s v="NC-02"/>
    <x v="1"/>
    <x v="0"/>
    <x v="1"/>
    <x v="0"/>
    <s v="Y"/>
    <s v="Y"/>
    <s v="Y"/>
    <s v="Y"/>
    <s v="Y"/>
    <s v="Y"/>
    <s v="Corporation"/>
    <s v="N"/>
    <x v="1"/>
    <x v="0"/>
    <x v="0"/>
    <s v="Restaurant"/>
    <n v="0"/>
    <n v="0"/>
    <m/>
  </r>
  <r>
    <x v="222"/>
    <d v="2021-05-15T00:00:00"/>
    <s v="Sandpiper Restaurant of Fayetteville Inc"/>
    <s v="1370 Hobbton Hwy"/>
    <x v="90"/>
    <x v="0"/>
    <s v="28328"/>
    <x v="222"/>
    <m/>
    <s v="R"/>
    <s v="N"/>
    <s v="NC-07"/>
    <x v="0"/>
    <x v="0"/>
    <x v="1"/>
    <x v="0"/>
    <s v="Y"/>
    <s v="Y"/>
    <s v="Y"/>
    <s v="Y"/>
    <s v="Y"/>
    <s v="Y"/>
    <s v="Subchapter S Corporation"/>
    <s v="N"/>
    <x v="0"/>
    <x v="0"/>
    <x v="1"/>
    <s v="Other &amp;&amp; Caterer &amp;&amp; Restaurant"/>
    <n v="0"/>
    <n v="0"/>
    <m/>
  </r>
  <r>
    <x v="223"/>
    <d v="2021-05-15T00:00:00"/>
    <s v="Ko Kyu Inc"/>
    <s v="4823 Meadow Dr Ste 108"/>
    <x v="8"/>
    <x v="0"/>
    <s v="27713"/>
    <x v="223"/>
    <m/>
    <s v="U"/>
    <s v="N"/>
    <s v="NC-02"/>
    <x v="1"/>
    <x v="0"/>
    <x v="0"/>
    <x v="0"/>
    <s v="Y"/>
    <s v="Y"/>
    <s v="Y"/>
    <s v="Y"/>
    <s v="Y"/>
    <s v="Y"/>
    <s v="Corporation"/>
    <s v="N"/>
    <x v="0"/>
    <x v="0"/>
    <x v="1"/>
    <s v="Restaurant"/>
    <n v="0"/>
    <n v="0"/>
    <m/>
  </r>
  <r>
    <x v="224"/>
    <d v="2021-05-15T00:00:00"/>
    <s v="Fu-Sing Corporation"/>
    <s v="202 W NC Highway 54 Ste 401"/>
    <x v="8"/>
    <x v="0"/>
    <s v="27713"/>
    <x v="224"/>
    <m/>
    <s v="U"/>
    <s v="N"/>
    <s v="NC-02"/>
    <x v="0"/>
    <x v="1"/>
    <x v="1"/>
    <x v="0"/>
    <s v="N"/>
    <s v="N"/>
    <s v="Y"/>
    <s v="Y"/>
    <s v="N"/>
    <s v="Y"/>
    <s v="Corporation"/>
    <s v="N"/>
    <x v="1"/>
    <x v="0"/>
    <x v="0"/>
    <s v="Caterer &amp;&amp; Restaurant"/>
    <n v="0"/>
    <n v="0"/>
    <m/>
  </r>
  <r>
    <x v="225"/>
    <d v="2021-05-15T00:00:00"/>
    <s v="Ariya Inc"/>
    <s v="2900 Westinghouse Blvd Ste 116"/>
    <x v="11"/>
    <x v="0"/>
    <s v="28273"/>
    <x v="225"/>
    <m/>
    <s v="U"/>
    <s v="N"/>
    <s v="NC-09"/>
    <x v="1"/>
    <x v="0"/>
    <x v="0"/>
    <x v="0"/>
    <s v="Y"/>
    <s v="Y"/>
    <s v="Y"/>
    <s v="Y"/>
    <s v="Y"/>
    <s v="Y"/>
    <s v="Corporation"/>
    <s v="N"/>
    <x v="1"/>
    <x v="0"/>
    <x v="0"/>
    <s v="Caterer &amp;&amp; Restaurant"/>
    <n v="0"/>
    <n v="0"/>
    <m/>
  </r>
  <r>
    <x v="226"/>
    <d v="2021-05-15T00:00:00"/>
    <s v="Groberg Visions Inc"/>
    <s v="48 Haywood Park Dr"/>
    <x v="91"/>
    <x v="0"/>
    <s v="28721"/>
    <x v="226"/>
    <m/>
    <s v="R"/>
    <s v="N"/>
    <s v="NC-11"/>
    <x v="0"/>
    <x v="1"/>
    <x v="1"/>
    <x v="0"/>
    <s v="N"/>
    <s v="Y"/>
    <s v="Y"/>
    <s v="Y"/>
    <s v="Y"/>
    <s v="Y"/>
    <s v="Corporation"/>
    <s v="Y"/>
    <x v="0"/>
    <x v="0"/>
    <x v="1"/>
    <s v="Restaurant"/>
    <n v="0"/>
    <n v="0"/>
    <m/>
  </r>
  <r>
    <x v="227"/>
    <d v="2021-05-15T00:00:00"/>
    <s v="SY Frozen Yogurt LLC"/>
    <s v="1129 Weaver Dairy Rd STE V"/>
    <x v="3"/>
    <x v="0"/>
    <s v="27514"/>
    <x v="227"/>
    <m/>
    <s v="U"/>
    <s v="N"/>
    <s v="NC-04"/>
    <x v="1"/>
    <x v="0"/>
    <x v="0"/>
    <x v="0"/>
    <s v="Y"/>
    <s v="Y"/>
    <s v="Y"/>
    <s v="Y"/>
    <s v="Y"/>
    <s v="Y"/>
    <s v="Limited  Liability Company(LLC)"/>
    <s v="N"/>
    <x v="1"/>
    <x v="0"/>
    <x v="1"/>
    <s v="Restaurant"/>
    <n v="0"/>
    <n v="0"/>
    <m/>
  </r>
  <r>
    <x v="228"/>
    <d v="2021-05-15T00:00:00"/>
    <s v="The Mill At Puppy Creek Inc"/>
    <s v="1825 Johnson Mill Rd"/>
    <x v="92"/>
    <x v="0"/>
    <s v="28376"/>
    <x v="228"/>
    <m/>
    <s v="R"/>
    <s v="N"/>
    <s v="NC-09"/>
    <x v="1"/>
    <x v="0"/>
    <x v="1"/>
    <x v="0"/>
    <s v="Y"/>
    <s v="Y"/>
    <s v="Y"/>
    <s v="Y"/>
    <s v="Y"/>
    <s v="Y"/>
    <s v="Corporation"/>
    <s v="N"/>
    <x v="0"/>
    <x v="0"/>
    <x v="1"/>
    <s v="Restaurant"/>
    <n v="0"/>
    <n v="0"/>
    <m/>
  </r>
  <r>
    <x v="229"/>
    <d v="2021-05-15T00:00:00"/>
    <s v="Jiangnanfood Inc"/>
    <s v="9900 Poplar Tent Rd Ste 160"/>
    <x v="22"/>
    <x v="0"/>
    <s v="28027"/>
    <x v="229"/>
    <m/>
    <s v="U"/>
    <s v="N"/>
    <s v="NC-08"/>
    <x v="1"/>
    <x v="0"/>
    <x v="0"/>
    <x v="0"/>
    <s v="Y"/>
    <s v="Y"/>
    <s v="Y"/>
    <s v="Y"/>
    <s v="Y"/>
    <s v="Y"/>
    <s v="Corporation"/>
    <s v="N"/>
    <x v="1"/>
    <x v="0"/>
    <x v="0"/>
    <s v="Restaurant"/>
    <n v="0"/>
    <n v="0"/>
    <m/>
  </r>
  <r>
    <x v="230"/>
    <d v="2021-05-15T00:00:00"/>
    <s v="MARESCA LLC"/>
    <s v="177 Jonestown Rd"/>
    <x v="54"/>
    <x v="0"/>
    <s v="27104"/>
    <x v="230"/>
    <m/>
    <s v="U"/>
    <s v="Y"/>
    <s v="NC-06"/>
    <x v="0"/>
    <x v="0"/>
    <x v="0"/>
    <x v="0"/>
    <s v="Y"/>
    <s v="Y"/>
    <s v="Y"/>
    <s v="Y"/>
    <s v="Y"/>
    <s v="Y"/>
    <s v="Limited  Liability Company(LLC)"/>
    <s v="N"/>
    <x v="0"/>
    <x v="0"/>
    <x v="1"/>
    <s v="Restaurant"/>
    <n v="0"/>
    <n v="0"/>
    <m/>
  </r>
  <r>
    <x v="231"/>
    <d v="2021-05-15T00:00:00"/>
    <s v="Eastern North Carolina Hospitality Group Inc."/>
    <s v="4025 Hwy 43 North"/>
    <x v="34"/>
    <x v="0"/>
    <s v="27834"/>
    <x v="231"/>
    <m/>
    <s v="U"/>
    <s v="N"/>
    <s v="NC-01"/>
    <x v="0"/>
    <x v="0"/>
    <x v="1"/>
    <x v="0"/>
    <s v="Y"/>
    <s v="Y"/>
    <s v="Y"/>
    <s v="Y"/>
    <s v="Y"/>
    <s v="Y"/>
    <s v="Corporation"/>
    <s v="Y"/>
    <x v="0"/>
    <x v="1"/>
    <x v="1"/>
    <s v="Caterer &amp;&amp; Food Stand, Food Truck, Food Cart &amp;&amp; Restaurant"/>
    <n v="0"/>
    <n v="0"/>
    <m/>
  </r>
  <r>
    <x v="232"/>
    <d v="2021-05-15T00:00:00"/>
    <s v="PW of Durham Inc"/>
    <s v="2945 S Miami Blvd"/>
    <x v="8"/>
    <x v="0"/>
    <s v="27703"/>
    <x v="232"/>
    <m/>
    <s v="U"/>
    <s v="N"/>
    <s v="NC-02"/>
    <x v="1"/>
    <x v="0"/>
    <x v="0"/>
    <x v="0"/>
    <s v="Y"/>
    <s v="Y"/>
    <s v="Y"/>
    <s v="Y"/>
    <s v="Y"/>
    <s v="Y"/>
    <s v="Corporation"/>
    <s v="N"/>
    <x v="0"/>
    <x v="0"/>
    <x v="1"/>
    <s v="Restaurant"/>
    <n v="0"/>
    <n v="0"/>
    <m/>
  </r>
  <r>
    <x v="233"/>
    <d v="2021-05-15T00:00:00"/>
    <s v="P &amp; E North Raleigh Inc."/>
    <s v="5959 Triangle Town Blvd FC 1108"/>
    <x v="4"/>
    <x v="0"/>
    <s v="27616"/>
    <x v="233"/>
    <m/>
    <s v="U"/>
    <s v="N"/>
    <s v="NC-02"/>
    <x v="0"/>
    <x v="1"/>
    <x v="1"/>
    <x v="1"/>
    <s v="N"/>
    <s v="Y"/>
    <s v="Y"/>
    <s v="Y"/>
    <s v="N"/>
    <s v="N"/>
    <s v="Corporation"/>
    <s v="Y"/>
    <x v="0"/>
    <x v="0"/>
    <x v="1"/>
    <s v="Restaurant"/>
    <n v="0"/>
    <n v="0"/>
    <m/>
  </r>
  <r>
    <x v="234"/>
    <d v="2021-05-15T00:00:00"/>
    <s v="BBH WW Salisbury LLC"/>
    <s v="5123 Berkeley Park Ct"/>
    <x v="11"/>
    <x v="0"/>
    <s v="28277"/>
    <x v="234"/>
    <s v="Which Wich"/>
    <s v="U"/>
    <s v="N"/>
    <s v="NC-09"/>
    <x v="0"/>
    <x v="1"/>
    <x v="1"/>
    <x v="0"/>
    <s v="Y"/>
    <s v="Y"/>
    <s v="Y"/>
    <s v="Y"/>
    <s v="Y"/>
    <s v="Y"/>
    <s v="Limited  Liability Company(LLC)"/>
    <s v="N"/>
    <x v="0"/>
    <x v="0"/>
    <x v="1"/>
    <s v="Restaurant"/>
    <n v="0"/>
    <n v="0"/>
    <m/>
  </r>
  <r>
    <x v="235"/>
    <d v="2021-05-15T00:00:00"/>
    <s v="Tasu Exress INC"/>
    <s v="3307 Watkins Rd"/>
    <x v="8"/>
    <x v="0"/>
    <s v="27707"/>
    <x v="235"/>
    <m/>
    <s v="U"/>
    <s v="N"/>
    <s v="NC-04"/>
    <x v="0"/>
    <x v="1"/>
    <x v="1"/>
    <x v="0"/>
    <s v="N"/>
    <s v="N"/>
    <s v="Y"/>
    <s v="Y"/>
    <s v="Y"/>
    <s v="Y"/>
    <s v="Corporation"/>
    <s v="Y"/>
    <x v="1"/>
    <x v="0"/>
    <x v="0"/>
    <s v="Restaurant"/>
    <n v="0"/>
    <n v="0"/>
    <m/>
  </r>
  <r>
    <x v="236"/>
    <d v="2021-05-15T00:00:00"/>
    <s v="Empress Room LLC"/>
    <s v="403 Glenwood Ave"/>
    <x v="4"/>
    <x v="0"/>
    <s v="27603"/>
    <x v="236"/>
    <m/>
    <s v="U"/>
    <s v="N"/>
    <s v="NC-02"/>
    <x v="1"/>
    <x v="0"/>
    <x v="0"/>
    <x v="0"/>
    <s v="Y"/>
    <s v="Y"/>
    <s v="Y"/>
    <s v="Y"/>
    <s v="Y"/>
    <s v="Y"/>
    <s v="Limited  Liability Company(LLC)"/>
    <s v="N"/>
    <x v="0"/>
    <x v="0"/>
    <x v="1"/>
    <s v="Bar, Saloon, Lounge, Tavern"/>
    <n v="0"/>
    <n v="0"/>
    <m/>
  </r>
  <r>
    <x v="237"/>
    <d v="2021-05-15T00:00:00"/>
    <s v="Tasu Cary Inc"/>
    <s v="5107 Southpark Dr Ste 205"/>
    <x v="8"/>
    <x v="0"/>
    <s v="27713"/>
    <x v="237"/>
    <m/>
    <s v="U"/>
    <s v="N"/>
    <s v="NC-02"/>
    <x v="0"/>
    <x v="1"/>
    <x v="1"/>
    <x v="0"/>
    <s v="N"/>
    <s v="N"/>
    <s v="Y"/>
    <s v="Y"/>
    <s v="Y"/>
    <s v="Y"/>
    <s v="Corporation"/>
    <s v="N"/>
    <x v="1"/>
    <x v="0"/>
    <x v="0"/>
    <s v="Restaurant"/>
    <n v="0"/>
    <n v="0"/>
    <m/>
  </r>
  <r>
    <x v="238"/>
    <d v="2021-05-15T00:00:00"/>
    <s v="The Surf and Turf Lodge LLC"/>
    <s v="808 N 14th St"/>
    <x v="93"/>
    <x v="0"/>
    <s v="28016"/>
    <x v="238"/>
    <m/>
    <s v="U"/>
    <s v="Y"/>
    <s v="NC-05"/>
    <x v="0"/>
    <x v="1"/>
    <x v="1"/>
    <x v="1"/>
    <s v="N"/>
    <s v="N"/>
    <s v="Y"/>
    <s v="Y"/>
    <s v="N"/>
    <s v="Y"/>
    <s v="Limited  Liability Company(LLC)"/>
    <s v="Y"/>
    <x v="0"/>
    <x v="0"/>
    <x v="1"/>
    <s v="Restaurant"/>
    <n v="0"/>
    <n v="0"/>
    <m/>
  </r>
  <r>
    <x v="239"/>
    <d v="2021-05-15T00:00:00"/>
    <s v="North Fourth Inc"/>
    <s v="2014 Fairview Rd"/>
    <x v="4"/>
    <x v="0"/>
    <s v="27608"/>
    <x v="239"/>
    <m/>
    <s v="U"/>
    <s v="N"/>
    <s v="NC-02"/>
    <x v="0"/>
    <x v="1"/>
    <x v="1"/>
    <x v="0"/>
    <s v="N"/>
    <s v="N"/>
    <s v="Y"/>
    <s v="Y"/>
    <s v="N"/>
    <s v="Y"/>
    <s v="Corporation"/>
    <s v="N"/>
    <x v="0"/>
    <x v="0"/>
    <x v="1"/>
    <s v="Restaurant"/>
    <n v="0"/>
    <n v="0"/>
    <m/>
  </r>
  <r>
    <x v="240"/>
    <d v="2021-05-15T00:00:00"/>
    <s v="HayBro Uptown LLC"/>
    <s v="330 S Tryon St"/>
    <x v="11"/>
    <x v="0"/>
    <s v="28202"/>
    <x v="240"/>
    <s v="Famous Toastery"/>
    <s v="U"/>
    <s v="N"/>
    <s v="NC-12"/>
    <x v="0"/>
    <x v="1"/>
    <x v="1"/>
    <x v="0"/>
    <s v="N"/>
    <s v="Y"/>
    <s v="Y"/>
    <s v="Y"/>
    <s v="N"/>
    <s v="N"/>
    <s v="Limited  Liability Company(LLC)"/>
    <s v="N"/>
    <x v="1"/>
    <x v="0"/>
    <x v="0"/>
    <s v="Restaurant"/>
    <n v="0"/>
    <n v="0"/>
    <m/>
  </r>
  <r>
    <x v="241"/>
    <d v="2021-05-15T00:00:00"/>
    <s v="HOOH Inc."/>
    <s v="2043 Skibo Rd Unit 105"/>
    <x v="40"/>
    <x v="0"/>
    <s v="28314"/>
    <x v="241"/>
    <m/>
    <s v="U"/>
    <s v="N"/>
    <s v="NC-08"/>
    <x v="0"/>
    <x v="0"/>
    <x v="0"/>
    <x v="0"/>
    <s v="Y"/>
    <s v="Y"/>
    <s v="Y"/>
    <s v="Y"/>
    <s v="Y"/>
    <s v="N"/>
    <s v="Corporation"/>
    <s v="N"/>
    <x v="1"/>
    <x v="0"/>
    <x v="0"/>
    <s v="Restaurant"/>
    <n v="0"/>
    <n v="0"/>
    <m/>
  </r>
  <r>
    <x v="242"/>
    <d v="2021-05-15T00:00:00"/>
    <s v="Bhagawati Corporation"/>
    <s v="19806 One Norman Cir Apt H"/>
    <x v="49"/>
    <x v="0"/>
    <s v="28031"/>
    <x v="242"/>
    <s v="Subway"/>
    <s v="U"/>
    <s v="N"/>
    <s v="NC-12"/>
    <x v="0"/>
    <x v="1"/>
    <x v="1"/>
    <x v="1"/>
    <s v="N"/>
    <s v="N"/>
    <s v="Y"/>
    <s v="Y"/>
    <s v="N"/>
    <s v="Y"/>
    <s v="Corporation"/>
    <s v="N"/>
    <x v="1"/>
    <x v="0"/>
    <x v="0"/>
    <s v="Restaurant"/>
    <n v="0"/>
    <n v="0"/>
    <m/>
  </r>
  <r>
    <x v="243"/>
    <d v="2021-05-15T00:00:00"/>
    <s v="DONUT PALACE INC"/>
    <s v="4113 Arendell St"/>
    <x v="1"/>
    <x v="0"/>
    <s v="28557"/>
    <x v="243"/>
    <m/>
    <s v="R"/>
    <s v="Y"/>
    <s v="NC-03"/>
    <x v="0"/>
    <x v="0"/>
    <x v="0"/>
    <x v="0"/>
    <s v="Y"/>
    <s v="Y"/>
    <s v="Y"/>
    <s v="Y"/>
    <s v="Y"/>
    <s v="Y"/>
    <s v="Subchapter S Corporation"/>
    <s v="N"/>
    <x v="0"/>
    <x v="0"/>
    <x v="1"/>
    <s v="Restaurant"/>
    <n v="0"/>
    <n v="0"/>
    <m/>
  </r>
  <r>
    <x v="244"/>
    <d v="2021-05-15T00:00:00"/>
    <s v="K&amp;M Restaurant Group LLC"/>
    <s v="107 Edinburgh South Drive Suite 120"/>
    <x v="28"/>
    <x v="0"/>
    <s v="27511"/>
    <x v="244"/>
    <m/>
    <s v="U"/>
    <s v="N"/>
    <s v="NC-02"/>
    <x v="0"/>
    <x v="1"/>
    <x v="0"/>
    <x v="0"/>
    <s v="Y"/>
    <s v="Y"/>
    <s v="Y"/>
    <s v="Y"/>
    <s v="N"/>
    <s v="Y"/>
    <s v="Limited  Liability Company(LLC)"/>
    <s v="N"/>
    <x v="0"/>
    <x v="0"/>
    <x v="1"/>
    <s v="Restaurant"/>
    <n v="0"/>
    <n v="0"/>
    <m/>
  </r>
  <r>
    <x v="245"/>
    <d v="2021-05-15T00:00:00"/>
    <s v="Imran Subway Inc"/>
    <s v="316 N Eastern Blvd"/>
    <x v="40"/>
    <x v="0"/>
    <s v="28301"/>
    <x v="245"/>
    <s v="Subway"/>
    <s v="U"/>
    <s v="Y"/>
    <s v="NC-08"/>
    <x v="0"/>
    <x v="1"/>
    <x v="1"/>
    <x v="0"/>
    <s v="N"/>
    <s v="Y"/>
    <s v="Y"/>
    <s v="Y"/>
    <s v="Y"/>
    <s v="Y"/>
    <s v="Subchapter S Corporation"/>
    <s v="Y"/>
    <x v="1"/>
    <x v="0"/>
    <x v="0"/>
    <s v="Restaurant"/>
    <n v="0"/>
    <n v="0"/>
    <m/>
  </r>
  <r>
    <x v="246"/>
    <d v="2021-05-15T00:00:00"/>
    <s v="SIH Company"/>
    <s v="402 Oberlin Rd unit 118"/>
    <x v="4"/>
    <x v="0"/>
    <s v="27605"/>
    <x v="246"/>
    <m/>
    <s v="U"/>
    <s v="Y"/>
    <s v="NC-02"/>
    <x v="0"/>
    <x v="1"/>
    <x v="0"/>
    <x v="0"/>
    <s v="Y"/>
    <s v="Y"/>
    <s v="Y"/>
    <s v="Y"/>
    <s v="Y"/>
    <s v="Y"/>
    <s v="Corporation"/>
    <s v="N"/>
    <x v="0"/>
    <x v="0"/>
    <x v="1"/>
    <s v="Restaurant"/>
    <n v="0"/>
    <n v="0"/>
    <m/>
  </r>
  <r>
    <x v="247"/>
    <d v="2021-05-15T00:00:00"/>
    <s v="Toreros lX Inc."/>
    <s v="4721 Atlantic Ave"/>
    <x v="4"/>
    <x v="0"/>
    <s v="27604"/>
    <x v="247"/>
    <m/>
    <s v="U"/>
    <s v="Y"/>
    <s v="NC-02"/>
    <x v="0"/>
    <x v="0"/>
    <x v="1"/>
    <x v="0"/>
    <s v="N"/>
    <s v="Y"/>
    <s v="Y"/>
    <s v="Y"/>
    <s v="Y"/>
    <s v="Y"/>
    <s v="Corporation"/>
    <s v="Y"/>
    <x v="1"/>
    <x v="0"/>
    <x v="0"/>
    <s v="Restaurant"/>
    <n v="0"/>
    <n v="0"/>
    <m/>
  </r>
  <r>
    <x v="248"/>
    <d v="2021-05-15T00:00:00"/>
    <s v="Freiz Barz"/>
    <s v="4517 W Market St Ste A"/>
    <x v="12"/>
    <x v="0"/>
    <s v="27407"/>
    <x v="248"/>
    <m/>
    <s v="U"/>
    <s v="Y"/>
    <s v="NC-06"/>
    <x v="1"/>
    <x v="0"/>
    <x v="0"/>
    <x v="0"/>
    <s v="Y"/>
    <s v="Y"/>
    <s v="Y"/>
    <s v="Y"/>
    <s v="Y"/>
    <s v="Y"/>
    <s v="Sole Proprietorship"/>
    <s v="N"/>
    <x v="0"/>
    <x v="0"/>
    <x v="1"/>
    <s v="Bar, Saloon, Lounge, Tavern &amp;&amp; Caterer &amp;&amp; Food Stand, Food Truck, Food Cart &amp;&amp; Restaurant"/>
    <n v="0"/>
    <n v="0"/>
    <m/>
  </r>
  <r>
    <x v="249"/>
    <d v="2021-05-15T00:00:00"/>
    <s v="Jones lake &amp; fish camp inc"/>
    <s v="5269 NC hwy 16 south"/>
    <x v="94"/>
    <x v="0"/>
    <s v="28650"/>
    <x v="249"/>
    <m/>
    <s v="R"/>
    <s v="N"/>
    <s v="NC-10"/>
    <x v="0"/>
    <x v="1"/>
    <x v="1"/>
    <x v="0"/>
    <s v="Y"/>
    <s v="Y"/>
    <s v="Y"/>
    <s v="Y"/>
    <s v="Y"/>
    <s v="Y"/>
    <s v="Corporation"/>
    <s v="N"/>
    <x v="1"/>
    <x v="0"/>
    <x v="0"/>
    <s v="Restaurant"/>
    <n v="0"/>
    <n v="0"/>
    <m/>
  </r>
  <r>
    <x v="250"/>
    <d v="2021-05-15T00:00:00"/>
    <s v="ONKAR LLC"/>
    <s v="411 FAYETTEVILLE ST STE 109"/>
    <x v="4"/>
    <x v="0"/>
    <s v="27601"/>
    <x v="250"/>
    <m/>
    <s v="U"/>
    <s v="Y"/>
    <s v="NC-02"/>
    <x v="1"/>
    <x v="0"/>
    <x v="1"/>
    <x v="0"/>
    <s v="Y"/>
    <s v="Y"/>
    <s v="Y"/>
    <s v="Y"/>
    <s v="Y"/>
    <s v="Y"/>
    <s v="Limited  Liability Company(LLC)"/>
    <s v="N"/>
    <x v="1"/>
    <x v="0"/>
    <x v="0"/>
    <s v="Restaurant"/>
    <n v="0"/>
    <n v="0"/>
    <m/>
  </r>
  <r>
    <x v="251"/>
    <d v="2021-05-15T00:00:00"/>
    <s v="Janbert Enterprises LLC"/>
    <s v="3501 Oleander Dr Ste 13"/>
    <x v="0"/>
    <x v="0"/>
    <s v="28403"/>
    <x v="251"/>
    <m/>
    <s v="U"/>
    <s v="N"/>
    <s v="NC-07"/>
    <x v="0"/>
    <x v="0"/>
    <x v="1"/>
    <x v="0"/>
    <s v="N"/>
    <s v="Y"/>
    <s v="Y"/>
    <s v="Y"/>
    <s v="Y"/>
    <s v="Y"/>
    <s v="Limited  Liability Company(LLC)"/>
    <s v="Y"/>
    <x v="0"/>
    <x v="1"/>
    <x v="1"/>
    <s v="Restaurant"/>
    <n v="0"/>
    <n v="0"/>
    <m/>
  </r>
  <r>
    <x v="252"/>
    <d v="2021-05-15T00:00:00"/>
    <s v="RAASVASANT INC"/>
    <s v="1500 Mill St STE 104"/>
    <x v="12"/>
    <x v="0"/>
    <s v="27408"/>
    <x v="252"/>
    <m/>
    <s v="U"/>
    <s v="N"/>
    <s v="NC-06"/>
    <x v="1"/>
    <x v="0"/>
    <x v="0"/>
    <x v="0"/>
    <s v="Y"/>
    <s v="Y"/>
    <s v="Y"/>
    <s v="Y"/>
    <s v="Y"/>
    <s v="Y"/>
    <s v="Corporation"/>
    <s v="N"/>
    <x v="1"/>
    <x v="0"/>
    <x v="0"/>
    <s v="Restaurant"/>
    <n v="0"/>
    <n v="0"/>
    <m/>
  </r>
  <r>
    <x v="253"/>
    <d v="2021-05-15T00:00:00"/>
    <s v="Granny's Kitchen Cherokee Inc."/>
    <s v="1098 Paint Town Road"/>
    <x v="95"/>
    <x v="0"/>
    <s v="28719"/>
    <x v="253"/>
    <m/>
    <s v="R"/>
    <s v="Y"/>
    <s v="NC-11"/>
    <x v="0"/>
    <x v="0"/>
    <x v="1"/>
    <x v="0"/>
    <s v="Y"/>
    <s v="Y"/>
    <s v="Y"/>
    <s v="N"/>
    <s v="Y"/>
    <s v="Y"/>
    <s v="Corporation"/>
    <s v="Y"/>
    <x v="1"/>
    <x v="0"/>
    <x v="1"/>
    <s v="Restaurant"/>
    <n v="0"/>
    <n v="0"/>
    <m/>
  </r>
  <r>
    <x v="254"/>
    <d v="2021-05-15T00:00:00"/>
    <s v="Sushinara Inc."/>
    <s v="2945 S Miami Blvd Ste 128"/>
    <x v="8"/>
    <x v="0"/>
    <s v="27703"/>
    <x v="254"/>
    <m/>
    <s v="U"/>
    <s v="N"/>
    <s v="NC-02"/>
    <x v="0"/>
    <x v="1"/>
    <x v="1"/>
    <x v="1"/>
    <s v="N"/>
    <s v="Y"/>
    <s v="Y"/>
    <s v="Y"/>
    <s v="N"/>
    <s v="Y"/>
    <s v="Corporation"/>
    <s v="N"/>
    <x v="1"/>
    <x v="0"/>
    <x v="0"/>
    <s v="Restaurant"/>
    <n v="0"/>
    <n v="0"/>
    <m/>
  </r>
  <r>
    <x v="255"/>
    <d v="2021-05-15T00:00:00"/>
    <s v="Malama LLC"/>
    <s v="108 Cape Fear Blvd"/>
    <x v="96"/>
    <x v="0"/>
    <s v="28428"/>
    <x v="255"/>
    <m/>
    <s v="U"/>
    <s v="N"/>
    <s v="NC-07"/>
    <x v="0"/>
    <x v="0"/>
    <x v="0"/>
    <x v="0"/>
    <s v="Y"/>
    <s v="Y"/>
    <s v="Y"/>
    <s v="Y"/>
    <s v="Y"/>
    <s v="Y"/>
    <s v="Limited  Liability Company(LLC)"/>
    <s v="N"/>
    <x v="0"/>
    <x v="0"/>
    <x v="1"/>
    <s v="Restaurant"/>
    <n v="0"/>
    <n v="0"/>
    <m/>
  </r>
  <r>
    <x v="256"/>
    <d v="2021-05-15T00:00:00"/>
    <s v="Uncle Maddio's of Charlotte LLC"/>
    <s v="319 S Sharon Amity Rd Ste.200-D"/>
    <x v="11"/>
    <x v="0"/>
    <s v="28211"/>
    <x v="256"/>
    <s v="Uncle Maddio's Pizza"/>
    <s v="U"/>
    <s v="N"/>
    <s v="NC-09"/>
    <x v="1"/>
    <x v="0"/>
    <x v="0"/>
    <x v="0"/>
    <s v="Y"/>
    <s v="Y"/>
    <s v="Y"/>
    <s v="Y"/>
    <s v="Y"/>
    <s v="Y"/>
    <s v="Limited  Liability Company(LLC)"/>
    <s v="N"/>
    <x v="0"/>
    <x v="1"/>
    <x v="0"/>
    <s v="Restaurant"/>
    <n v="0"/>
    <n v="0"/>
    <m/>
  </r>
  <r>
    <x v="257"/>
    <d v="2021-05-15T00:00:00"/>
    <s v="Uptown Yolk Inc"/>
    <s v="224 E 7th St"/>
    <x v="11"/>
    <x v="0"/>
    <s v="28202"/>
    <x v="257"/>
    <m/>
    <s v="U"/>
    <s v="N"/>
    <s v="NC-12"/>
    <x v="0"/>
    <x v="1"/>
    <x v="1"/>
    <x v="0"/>
    <s v="N"/>
    <s v="Y"/>
    <s v="Y"/>
    <s v="Y"/>
    <s v="N"/>
    <s v="Y"/>
    <s v="Corporation"/>
    <s v="N"/>
    <x v="1"/>
    <x v="0"/>
    <x v="1"/>
    <s v="Restaurant"/>
    <n v="0"/>
    <n v="0"/>
    <m/>
  </r>
  <r>
    <x v="258"/>
    <d v="2021-05-15T00:00:00"/>
    <s v="Coyote Kitchen Inc"/>
    <s v="506 W King St"/>
    <x v="48"/>
    <x v="0"/>
    <s v="28607"/>
    <x v="258"/>
    <m/>
    <s v="R"/>
    <s v="Y"/>
    <s v="NC-05"/>
    <x v="1"/>
    <x v="0"/>
    <x v="0"/>
    <x v="0"/>
    <s v="Y"/>
    <s v="Y"/>
    <s v="Y"/>
    <s v="Y"/>
    <s v="Y"/>
    <s v="Y"/>
    <s v="Corporation"/>
    <s v="N"/>
    <x v="0"/>
    <x v="0"/>
    <x v="1"/>
    <s v="Restaurant"/>
    <n v="0"/>
    <n v="0"/>
    <m/>
  </r>
  <r>
    <x v="259"/>
    <d v="2021-05-15T00:00:00"/>
    <s v="Downtown Pizza Co.Inc."/>
    <s v="52 Hiwassee St"/>
    <x v="97"/>
    <x v="0"/>
    <s v="28906"/>
    <x v="259"/>
    <m/>
    <s v="R"/>
    <s v="Y"/>
    <s v="NC-11"/>
    <x v="0"/>
    <x v="0"/>
    <x v="1"/>
    <x v="0"/>
    <s v="Y"/>
    <s v="Y"/>
    <s v="Y"/>
    <s v="Y"/>
    <s v="Y"/>
    <s v="Y"/>
    <s v="Corporation"/>
    <s v="N"/>
    <x v="0"/>
    <x v="1"/>
    <x v="1"/>
    <s v="Restaurant"/>
    <n v="0"/>
    <n v="0"/>
    <m/>
  </r>
  <r>
    <x v="260"/>
    <d v="2021-05-15T00:00:00"/>
    <s v="WEATHERBY-TAYLOR ENTERPRISES LLC"/>
    <s v="105 S 7th St"/>
    <x v="1"/>
    <x v="0"/>
    <s v="28557"/>
    <x v="260"/>
    <m/>
    <s v="R"/>
    <s v="N"/>
    <s v="NC-03"/>
    <x v="0"/>
    <x v="0"/>
    <x v="0"/>
    <x v="0"/>
    <s v="Y"/>
    <s v="Y"/>
    <s v="Y"/>
    <s v="Y"/>
    <s v="Y"/>
    <s v="Y"/>
    <s v="Limited  Liability Company(LLC)"/>
    <s v="N"/>
    <x v="1"/>
    <x v="0"/>
    <x v="0"/>
    <s v="Restaurant"/>
    <n v="0"/>
    <n v="0"/>
    <m/>
  </r>
  <r>
    <x v="261"/>
    <d v="2021-05-15T00:00:00"/>
    <s v="A.G. KOUTSOUPIAS INC."/>
    <s v="202-G Market Street"/>
    <x v="98"/>
    <x v="0"/>
    <s v="28032"/>
    <x v="261"/>
    <m/>
    <s v="U"/>
    <s v="Y"/>
    <s v="NC-05"/>
    <x v="0"/>
    <x v="1"/>
    <x v="1"/>
    <x v="0"/>
    <s v="Y"/>
    <s v="Y"/>
    <s v="Y"/>
    <s v="Y"/>
    <s v="Y"/>
    <s v="Y"/>
    <s v="Corporation"/>
    <s v="Y"/>
    <x v="1"/>
    <x v="0"/>
    <x v="0"/>
    <s v="Restaurant"/>
    <n v="0"/>
    <n v="0"/>
    <m/>
  </r>
  <r>
    <x v="262"/>
    <d v="2021-05-15T00:00:00"/>
    <s v="COUNTRY FISH FRY OF FT BRAGG RD INC"/>
    <s v="3307 FT BRAGG RD"/>
    <x v="40"/>
    <x v="0"/>
    <s v="28304"/>
    <x v="262"/>
    <m/>
    <s v="U"/>
    <s v="N"/>
    <s v="NC-08"/>
    <x v="0"/>
    <x v="1"/>
    <x v="1"/>
    <x v="0"/>
    <s v="N"/>
    <s v="Y"/>
    <s v="Y"/>
    <s v="Y"/>
    <s v="Y"/>
    <s v="Y"/>
    <s v="Corporation"/>
    <s v="N"/>
    <x v="0"/>
    <x v="0"/>
    <x v="1"/>
    <s v="Restaurant"/>
    <n v="0"/>
    <n v="0"/>
    <m/>
  </r>
  <r>
    <x v="263"/>
    <d v="2021-05-15T00:00:00"/>
    <s v="Q2 Group LLC"/>
    <s v="69 Stamford Street"/>
    <x v="9"/>
    <x v="0"/>
    <s v="28803"/>
    <x v="263"/>
    <m/>
    <s v="U"/>
    <s v="N"/>
    <s v="NC-11"/>
    <x v="0"/>
    <x v="1"/>
    <x v="1"/>
    <x v="1"/>
    <s v="N"/>
    <s v="N"/>
    <s v="Y"/>
    <s v="N"/>
    <s v="N"/>
    <s v="N"/>
    <s v="Limited  Liability Company(LLC)"/>
    <s v="N"/>
    <x v="0"/>
    <x v="1"/>
    <x v="1"/>
    <s v="Restaurant"/>
    <n v="0"/>
    <n v="0"/>
    <m/>
  </r>
  <r>
    <x v="264"/>
    <d v="2021-05-15T00:00:00"/>
    <s v="Super China buffet 628"/>
    <s v="143 Plaza Dr"/>
    <x v="15"/>
    <x v="0"/>
    <s v="28043"/>
    <x v="264"/>
    <m/>
    <s v="R"/>
    <s v="Y"/>
    <s v="NC-05"/>
    <x v="1"/>
    <x v="0"/>
    <x v="0"/>
    <x v="0"/>
    <s v="Y"/>
    <s v="Y"/>
    <s v="Y"/>
    <s v="Y"/>
    <s v="Y"/>
    <s v="Y"/>
    <s v="Subchapter S Corporation"/>
    <s v="Y"/>
    <x v="1"/>
    <x v="0"/>
    <x v="0"/>
    <s v="Restaurant"/>
    <n v="0"/>
    <n v="0"/>
    <m/>
  </r>
  <r>
    <x v="265"/>
    <d v="2021-05-15T00:00:00"/>
    <s v="Indulge Catering LLC"/>
    <s v="3108 Glenn Rd"/>
    <x v="8"/>
    <x v="0"/>
    <s v="27704"/>
    <x v="265"/>
    <m/>
    <s v="U"/>
    <s v="N"/>
    <s v="NC-04"/>
    <x v="0"/>
    <x v="0"/>
    <x v="0"/>
    <x v="0"/>
    <s v="Y"/>
    <s v="Y"/>
    <s v="Y"/>
    <s v="Y"/>
    <s v="Y"/>
    <s v="Y"/>
    <s v="Limited  Liability Company(LLC)"/>
    <s v="N"/>
    <x v="1"/>
    <x v="1"/>
    <x v="1"/>
    <s v="Caterer"/>
    <n v="0"/>
    <n v="0"/>
    <m/>
  </r>
  <r>
    <x v="266"/>
    <d v="2021-05-15T00:00:00"/>
    <s v="Belden Restaurants WW HV LLC"/>
    <s v="310 New Parkside Dr"/>
    <x v="3"/>
    <x v="0"/>
    <s v="27516"/>
    <x v="266"/>
    <s v="Which Wich"/>
    <s v="U"/>
    <s v="N"/>
    <s v="NC-04"/>
    <x v="1"/>
    <x v="0"/>
    <x v="1"/>
    <x v="0"/>
    <s v="Y"/>
    <s v="Y"/>
    <s v="Y"/>
    <s v="Y"/>
    <s v="Y"/>
    <s v="Y"/>
    <s v="Limited  Liability Company(LLC)"/>
    <s v="N"/>
    <x v="1"/>
    <x v="0"/>
    <x v="1"/>
    <s v="Restaurant"/>
    <n v="0"/>
    <n v="0"/>
    <m/>
  </r>
  <r>
    <x v="267"/>
    <d v="2021-05-15T00:00:00"/>
    <s v="NCB Enterprise Inc."/>
    <s v="2808 Rogers Rd Suite 100"/>
    <x v="14"/>
    <x v="0"/>
    <s v="27587"/>
    <x v="267"/>
    <s v="Which Wich"/>
    <s v="U"/>
    <s v="N"/>
    <s v="NC-04"/>
    <x v="0"/>
    <x v="1"/>
    <x v="0"/>
    <x v="0"/>
    <s v="N"/>
    <s v="Y"/>
    <s v="Y"/>
    <s v="Y"/>
    <s v="N"/>
    <s v="Y"/>
    <s v="Corporation"/>
    <s v="N"/>
    <x v="0"/>
    <x v="0"/>
    <x v="1"/>
    <s v="Restaurant"/>
    <n v="0"/>
    <n v="0"/>
    <m/>
  </r>
  <r>
    <x v="268"/>
    <d v="2021-05-15T00:00:00"/>
    <s v="DRAGON GREAT WALL CHINESE RESTAURANT INC"/>
    <s v="1520 Dabney Dr"/>
    <x v="27"/>
    <x v="0"/>
    <s v="27536"/>
    <x v="268"/>
    <m/>
    <s v="R"/>
    <s v="Y"/>
    <s v="NC-01"/>
    <x v="0"/>
    <x v="0"/>
    <x v="1"/>
    <x v="0"/>
    <s v="Y"/>
    <s v="Y"/>
    <s v="Y"/>
    <s v="Y"/>
    <s v="Y"/>
    <s v="Y"/>
    <s v="Corporation"/>
    <s v="Y"/>
    <x v="1"/>
    <x v="0"/>
    <x v="0"/>
    <s v="Restaurant"/>
    <n v="0"/>
    <n v="0"/>
    <m/>
  </r>
  <r>
    <x v="269"/>
    <d v="2021-05-15T00:00:00"/>
    <s v="Family Ventures LLC"/>
    <s v="4320 Old Walkertown Rd"/>
    <x v="54"/>
    <x v="0"/>
    <s v="27105"/>
    <x v="269"/>
    <m/>
    <s v="U"/>
    <s v="N"/>
    <s v="NC-06"/>
    <x v="0"/>
    <x v="1"/>
    <x v="1"/>
    <x v="0"/>
    <s v="Y"/>
    <s v="Y"/>
    <s v="Y"/>
    <s v="Y"/>
    <s v="Y"/>
    <s v="Y"/>
    <s v="Limited  Liability Company(LLC)"/>
    <s v="Y"/>
    <x v="0"/>
    <x v="0"/>
    <x v="1"/>
    <s v="Restaurant"/>
    <n v="0"/>
    <n v="0"/>
    <m/>
  </r>
  <r>
    <x v="270"/>
    <d v="2021-05-15T00:00:00"/>
    <s v="Lake Norman Catering LLC"/>
    <s v="400 Gilead Road 1591"/>
    <x v="45"/>
    <x v="0"/>
    <s v="28078"/>
    <x v="270"/>
    <m/>
    <s v="U"/>
    <s v="N"/>
    <s v="NC-08"/>
    <x v="1"/>
    <x v="0"/>
    <x v="1"/>
    <x v="1"/>
    <s v="Y"/>
    <s v="Y"/>
    <s v="Y"/>
    <s v="Y"/>
    <s v="N"/>
    <s v="Y"/>
    <s v="Limited  Liability Company(LLC)"/>
    <s v="N"/>
    <x v="1"/>
    <x v="1"/>
    <x v="0"/>
    <s v="Caterer &amp;&amp; Restaurant"/>
    <n v="0"/>
    <n v="0"/>
    <m/>
  </r>
  <r>
    <x v="271"/>
    <d v="2021-05-15T00:00:00"/>
    <s v="S&amp;J GRACE INC"/>
    <s v="423 TATE ST SUITE B"/>
    <x v="12"/>
    <x v="0"/>
    <s v="27403"/>
    <x v="271"/>
    <m/>
    <s v="U"/>
    <s v="Y"/>
    <s v="NC-06"/>
    <x v="0"/>
    <x v="0"/>
    <x v="1"/>
    <x v="0"/>
    <s v="Y"/>
    <s v="Y"/>
    <s v="Y"/>
    <s v="Y"/>
    <s v="Y"/>
    <s v="Y"/>
    <s v="Corporation"/>
    <s v="N"/>
    <x v="1"/>
    <x v="0"/>
    <x v="1"/>
    <s v="Restaurant"/>
    <n v="0"/>
    <n v="0"/>
    <m/>
  </r>
  <r>
    <x v="272"/>
    <d v="2021-05-15T00:00:00"/>
    <s v="Escazu Chocolates LLC"/>
    <s v="936 N Blount St"/>
    <x v="4"/>
    <x v="0"/>
    <s v="27604"/>
    <x v="272"/>
    <m/>
    <s v="U"/>
    <s v="Y"/>
    <s v="NC-02"/>
    <x v="0"/>
    <x v="1"/>
    <x v="1"/>
    <x v="0"/>
    <s v="N"/>
    <s v="Y"/>
    <s v="Y"/>
    <s v="Y"/>
    <s v="N"/>
    <s v="Y"/>
    <s v="Limited  Liability Company(LLC)"/>
    <s v="Y"/>
    <x v="0"/>
    <x v="0"/>
    <x v="1"/>
    <s v="Other"/>
    <n v="0"/>
    <n v="0"/>
    <m/>
  </r>
  <r>
    <x v="273"/>
    <d v="2021-05-15T00:00:00"/>
    <s v="Sahtein LLC"/>
    <s v="310 S Elm St Ste 1"/>
    <x v="12"/>
    <x v="0"/>
    <s v="27401"/>
    <x v="273"/>
    <m/>
    <s v="U"/>
    <s v="Y"/>
    <s v="NC-06"/>
    <x v="1"/>
    <x v="1"/>
    <x v="1"/>
    <x v="0"/>
    <s v="Y"/>
    <s v="Y"/>
    <s v="Y"/>
    <s v="Y"/>
    <s v="Y"/>
    <s v="Y"/>
    <s v="Limited  Liability Company(LLC)"/>
    <s v="Y"/>
    <x v="1"/>
    <x v="0"/>
    <x v="0"/>
    <s v="Restaurant"/>
    <n v="0"/>
    <n v="0"/>
    <m/>
  </r>
  <r>
    <x v="274"/>
    <d v="2021-05-15T00:00:00"/>
    <s v="DARYLL LLC"/>
    <s v="1103 Silas Creek Pkwy"/>
    <x v="54"/>
    <x v="0"/>
    <n v="27127"/>
    <x v="274"/>
    <s v="Skrimp Shack"/>
    <s v="U"/>
    <s v="N"/>
    <s v="NC-06"/>
    <x v="0"/>
    <x v="0"/>
    <x v="1"/>
    <x v="0"/>
    <s v="Y"/>
    <s v="Y"/>
    <s v="Y"/>
    <s v="Y"/>
    <s v="Y"/>
    <s v="Y"/>
    <s v="Subchapter S Corporation"/>
    <s v="N"/>
    <x v="1"/>
    <x v="0"/>
    <x v="0"/>
    <s v="Restaurant"/>
    <n v="0"/>
    <n v="0"/>
    <m/>
  </r>
  <r>
    <x v="275"/>
    <d v="2021-05-15T00:00:00"/>
    <s v="Charlotte Burruss"/>
    <s v="3271 Calumet Dr"/>
    <x v="4"/>
    <x v="0"/>
    <s v="27610"/>
    <x v="275"/>
    <m/>
    <s v="U"/>
    <s v="Y"/>
    <s v="NC-02"/>
    <x v="1"/>
    <x v="1"/>
    <x v="1"/>
    <x v="1"/>
    <s v="Y"/>
    <s v="Y"/>
    <s v="Y"/>
    <s v="Y"/>
    <s v="Y"/>
    <s v="Y"/>
    <s v="Sole Proprietorship"/>
    <s v="Y"/>
    <x v="0"/>
    <x v="0"/>
    <x v="1"/>
    <s v="Restaurant"/>
    <n v="0"/>
    <n v="0"/>
    <m/>
  </r>
  <r>
    <x v="276"/>
    <d v="2021-05-15T00:00:00"/>
    <s v="GR8 Pizza LLC"/>
    <s v="6756 Gordon Rd Ste 190"/>
    <x v="0"/>
    <x v="0"/>
    <s v="28411"/>
    <x v="276"/>
    <m/>
    <s v="U"/>
    <s v="N"/>
    <s v="NC-07"/>
    <x v="0"/>
    <x v="0"/>
    <x v="1"/>
    <x v="0"/>
    <s v="Y"/>
    <s v="Y"/>
    <s v="Y"/>
    <s v="Y"/>
    <s v="Y"/>
    <s v="Y"/>
    <s v="Limited  Liability Company(LLC)"/>
    <s v="N"/>
    <x v="0"/>
    <x v="0"/>
    <x v="1"/>
    <s v="Other &amp;&amp; Restaurant"/>
    <n v="0"/>
    <n v="0"/>
    <m/>
  </r>
  <r>
    <x v="277"/>
    <d v="2021-05-15T00:00:00"/>
    <s v="Carrburritos in Davidson LLC"/>
    <s v="445 S Main St Ste 210"/>
    <x v="43"/>
    <x v="0"/>
    <s v="28036"/>
    <x v="277"/>
    <m/>
    <s v="U"/>
    <s v="N"/>
    <s v="NC-08"/>
    <x v="0"/>
    <x v="1"/>
    <x v="1"/>
    <x v="1"/>
    <s v="Y"/>
    <s v="Y"/>
    <s v="Y"/>
    <s v="Y"/>
    <s v="Y"/>
    <s v="Y"/>
    <s v="Limited  Liability Company(LLC)"/>
    <s v="N"/>
    <x v="0"/>
    <x v="1"/>
    <x v="1"/>
    <s v="Restaurant"/>
    <n v="0"/>
    <n v="0"/>
    <m/>
  </r>
  <r>
    <x v="278"/>
    <d v="2021-05-15T00:00:00"/>
    <s v="The Colorful Palate Inc"/>
    <s v="3871 Sweeten Creek Rd"/>
    <x v="55"/>
    <x v="0"/>
    <s v="28704"/>
    <x v="278"/>
    <m/>
    <s v="U"/>
    <s v="N"/>
    <s v="NC-11"/>
    <x v="0"/>
    <x v="0"/>
    <x v="0"/>
    <x v="0"/>
    <s v="N"/>
    <s v="Y"/>
    <s v="Y"/>
    <s v="Y"/>
    <s v="Y"/>
    <s v="Y"/>
    <s v="Corporation"/>
    <s v="Y"/>
    <x v="0"/>
    <x v="0"/>
    <x v="1"/>
    <s v="Caterer"/>
    <n v="0"/>
    <n v="0"/>
    <m/>
  </r>
  <r>
    <x v="279"/>
    <d v="2021-05-15T00:00:00"/>
    <s v="Blacol inc."/>
    <s v="5401 Blowing Field Cir"/>
    <x v="99"/>
    <x v="0"/>
    <s v="27545"/>
    <x v="279"/>
    <s v="Tropical Smoothie Cafe"/>
    <s v="U"/>
    <s v="N"/>
    <s v="NC-02"/>
    <x v="0"/>
    <x v="0"/>
    <x v="1"/>
    <x v="0"/>
    <s v="Y"/>
    <s v="Y"/>
    <s v="Y"/>
    <s v="Y"/>
    <s v="Y"/>
    <s v="Y"/>
    <s v="Corporation"/>
    <s v="N"/>
    <x v="1"/>
    <x v="0"/>
    <x v="0"/>
    <s v="Restaurant"/>
    <n v="0"/>
    <n v="0"/>
    <m/>
  </r>
  <r>
    <x v="280"/>
    <d v="2021-05-15T00:00:00"/>
    <s v="Kaliviotis Inc."/>
    <s v="2409 S Main St Knob View Ct."/>
    <x v="62"/>
    <x v="0"/>
    <s v="27263"/>
    <x v="280"/>
    <m/>
    <s v="U"/>
    <s v="Y"/>
    <s v="NC-06"/>
    <x v="0"/>
    <x v="1"/>
    <x v="1"/>
    <x v="0"/>
    <s v="N"/>
    <s v="Y"/>
    <s v="Y"/>
    <s v="Y"/>
    <s v="N"/>
    <s v="Y"/>
    <s v="Corporation"/>
    <s v="N"/>
    <x v="1"/>
    <x v="0"/>
    <x v="0"/>
    <s v="Restaurant"/>
    <n v="0"/>
    <n v="0"/>
    <m/>
  </r>
  <r>
    <x v="281"/>
    <d v="2021-05-15T00:00:00"/>
    <s v="True Flavors Diner Lakewood"/>
    <s v="2022 Chapel Hill Rd"/>
    <x v="8"/>
    <x v="0"/>
    <s v="27707"/>
    <x v="281"/>
    <m/>
    <s v="U"/>
    <s v="Y"/>
    <s v="NC-04"/>
    <x v="1"/>
    <x v="0"/>
    <x v="0"/>
    <x v="0"/>
    <s v="Y"/>
    <s v="Y"/>
    <s v="Y"/>
    <s v="Y"/>
    <s v="Y"/>
    <s v="Y"/>
    <s v="Limited  Liability Company(LLC)"/>
    <s v="Y"/>
    <x v="1"/>
    <x v="0"/>
    <x v="1"/>
    <s v="Restaurant"/>
    <n v="0"/>
    <n v="0"/>
    <m/>
  </r>
  <r>
    <x v="282"/>
    <d v="2021-05-15T00:00:00"/>
    <s v="New Dragon Court Inc"/>
    <s v="4520 N Tryon St Ste 40"/>
    <x v="11"/>
    <x v="0"/>
    <s v="28213"/>
    <x v="282"/>
    <m/>
    <s v="U"/>
    <s v="Y"/>
    <s v="NC-08"/>
    <x v="0"/>
    <x v="1"/>
    <x v="1"/>
    <x v="0"/>
    <s v="Y"/>
    <s v="Y"/>
    <s v="Y"/>
    <s v="Y"/>
    <s v="Y"/>
    <s v="Y"/>
    <s v="Sole Proprietorship"/>
    <s v="Y"/>
    <x v="1"/>
    <x v="0"/>
    <x v="0"/>
    <s v="Restaurant"/>
    <n v="0"/>
    <n v="0"/>
    <m/>
  </r>
  <r>
    <x v="283"/>
    <d v="2021-05-15T00:00:00"/>
    <s v="Thai Spice of Albemarle INC"/>
    <s v="1621 E Main St"/>
    <x v="100"/>
    <x v="0"/>
    <s v="28001"/>
    <x v="283"/>
    <m/>
    <s v="R"/>
    <s v="N"/>
    <s v="NC-08"/>
    <x v="0"/>
    <x v="0"/>
    <x v="1"/>
    <x v="0"/>
    <s v="Y"/>
    <s v="Y"/>
    <s v="Y"/>
    <s v="N"/>
    <s v="Y"/>
    <s v="Y"/>
    <s v="Subchapter S Corporation"/>
    <s v="Y"/>
    <x v="0"/>
    <x v="0"/>
    <x v="1"/>
    <s v="Restaurant"/>
    <n v="0"/>
    <n v="0"/>
    <m/>
  </r>
  <r>
    <x v="284"/>
    <d v="2021-05-15T00:00:00"/>
    <s v="Bhagatsubs Inc"/>
    <s v="718 W Trade St"/>
    <x v="11"/>
    <x v="0"/>
    <s v="28202"/>
    <x v="284"/>
    <m/>
    <s v="U"/>
    <s v="N"/>
    <s v="NC-12"/>
    <x v="0"/>
    <x v="1"/>
    <x v="1"/>
    <x v="1"/>
    <s v="N"/>
    <s v="N"/>
    <s v="Y"/>
    <s v="Y"/>
    <s v="N"/>
    <s v="Y"/>
    <s v="Subchapter S Corporation"/>
    <s v="N"/>
    <x v="0"/>
    <x v="0"/>
    <x v="1"/>
    <s v="Restaurant"/>
    <n v="0"/>
    <n v="0"/>
    <m/>
  </r>
  <r>
    <x v="285"/>
    <d v="2021-05-15T00:00:00"/>
    <s v="WANG'S KITCHEN OF RALEIGH INC"/>
    <s v="6300 Creedmoor Rd Ste 114"/>
    <x v="4"/>
    <x v="0"/>
    <s v="27612"/>
    <x v="285"/>
    <m/>
    <s v="U"/>
    <s v="N"/>
    <s v="NC-02"/>
    <x v="0"/>
    <x v="1"/>
    <x v="1"/>
    <x v="0"/>
    <s v="N"/>
    <s v="Y"/>
    <s v="Y"/>
    <s v="Y"/>
    <s v="Y"/>
    <s v="Y"/>
    <s v="Corporation"/>
    <s v="N"/>
    <x v="1"/>
    <x v="0"/>
    <x v="0"/>
    <s v="Restaurant"/>
    <n v="0"/>
    <n v="0"/>
    <m/>
  </r>
  <r>
    <x v="286"/>
    <d v="2021-05-15T00:00:00"/>
    <s v="113 FUJI STEAKHOUSE INC"/>
    <s v="2360 Forest Hills Rd W"/>
    <x v="101"/>
    <x v="0"/>
    <s v="27893"/>
    <x v="286"/>
    <m/>
    <s v="R"/>
    <s v="Y"/>
    <s v="NC-01"/>
    <x v="0"/>
    <x v="1"/>
    <x v="1"/>
    <x v="0"/>
    <s v="Y"/>
    <s v="Y"/>
    <s v="Y"/>
    <s v="Y"/>
    <s v="Y"/>
    <s v="Y"/>
    <s v="Corporation"/>
    <s v="Y"/>
    <x v="1"/>
    <x v="0"/>
    <x v="1"/>
    <s v="Restaurant"/>
    <n v="0"/>
    <n v="0"/>
    <m/>
  </r>
  <r>
    <x v="287"/>
    <d v="2021-05-15T00:00:00"/>
    <s v="WFHIDEOUT LLC"/>
    <s v="1839 S Main St Ste 600"/>
    <x v="14"/>
    <x v="0"/>
    <s v="27587"/>
    <x v="287"/>
    <m/>
    <s v="U"/>
    <s v="N"/>
    <s v="NC-04"/>
    <x v="1"/>
    <x v="0"/>
    <x v="1"/>
    <x v="0"/>
    <s v="Y"/>
    <s v="Y"/>
    <s v="Y"/>
    <s v="Y"/>
    <s v="Y"/>
    <s v="Y"/>
    <s v="Limited  Liability Company(LLC)"/>
    <s v="N"/>
    <x v="1"/>
    <x v="0"/>
    <x v="0"/>
    <s v="Bar, Saloon, Lounge, Tavern &amp;&amp; Restaurant"/>
    <n v="0"/>
    <n v="0"/>
    <m/>
  </r>
  <r>
    <x v="288"/>
    <d v="2021-05-15T00:00:00"/>
    <s v="24 Blackbirds Cafe and Market LLC"/>
    <s v="209 SW Market St"/>
    <x v="102"/>
    <x v="0"/>
    <s v="27320"/>
    <x v="288"/>
    <m/>
    <s v="R"/>
    <s v="Y"/>
    <s v="NC-06"/>
    <x v="1"/>
    <x v="0"/>
    <x v="1"/>
    <x v="0"/>
    <s v="Y"/>
    <s v="Y"/>
    <s v="Y"/>
    <s v="Y"/>
    <s v="Y"/>
    <s v="Y"/>
    <s v="Limited Liability Partnership"/>
    <s v="N"/>
    <x v="0"/>
    <x v="0"/>
    <x v="1"/>
    <s v="Caterer &amp;&amp; Restaurant"/>
    <n v="0"/>
    <n v="0"/>
    <m/>
  </r>
  <r>
    <x v="289"/>
    <d v="2021-05-15T00:00:00"/>
    <s v="Smart Kitchen Inc"/>
    <s v="36 Flowers Crossroads Way"/>
    <x v="103"/>
    <x v="0"/>
    <s v="27527"/>
    <x v="289"/>
    <m/>
    <s v="R"/>
    <s v="N"/>
    <s v="NC-07"/>
    <x v="1"/>
    <x v="0"/>
    <x v="0"/>
    <x v="0"/>
    <s v="Y"/>
    <s v="Y"/>
    <s v="Y"/>
    <s v="Y"/>
    <s v="Y"/>
    <s v="Y"/>
    <s v="Corporation"/>
    <s v="N"/>
    <x v="1"/>
    <x v="0"/>
    <x v="0"/>
    <s v="Restaurant"/>
    <n v="0"/>
    <n v="0"/>
    <m/>
  </r>
  <r>
    <x v="290"/>
    <d v="2021-05-15T00:00:00"/>
    <s v="PA-Green Joes Coffee LLC"/>
    <s v="2915 Battleground Ave Ste Suite A"/>
    <x v="12"/>
    <x v="0"/>
    <s v="27408"/>
    <x v="290"/>
    <m/>
    <s v="U"/>
    <s v="N"/>
    <s v="NC-06"/>
    <x v="0"/>
    <x v="0"/>
    <x v="0"/>
    <x v="0"/>
    <s v="Y"/>
    <s v="Y"/>
    <s v="Y"/>
    <s v="Y"/>
    <s v="Y"/>
    <s v="Y"/>
    <s v="Limited  Liability Company(LLC)"/>
    <s v="N"/>
    <x v="0"/>
    <x v="0"/>
    <x v="1"/>
    <s v="Bakery ** &amp;&amp; Snack and Nonalcoholic Beverage Bar &amp;&amp; Restaurant"/>
    <n v="0"/>
    <n v="0"/>
    <m/>
  </r>
  <r>
    <x v="291"/>
    <d v="2021-05-15T00:00:00"/>
    <s v="Drydock Corporation Inc"/>
    <s v="2120 Walker Ave"/>
    <x v="12"/>
    <x v="0"/>
    <s v="27403"/>
    <x v="291"/>
    <m/>
    <s v="U"/>
    <s v="Y"/>
    <s v="NC-06"/>
    <x v="0"/>
    <x v="1"/>
    <x v="0"/>
    <x v="0"/>
    <s v="Y"/>
    <s v="Y"/>
    <s v="Y"/>
    <s v="Y"/>
    <s v="Y"/>
    <s v="Y"/>
    <s v="Corporation"/>
    <s v="N"/>
    <x v="0"/>
    <x v="1"/>
    <x v="0"/>
    <s v="Bar, Saloon, Lounge, Tavern"/>
    <n v="0"/>
    <n v="0"/>
    <m/>
  </r>
  <r>
    <x v="292"/>
    <d v="2021-05-15T00:00:00"/>
    <s v="Hatchet Brewing Company LLC"/>
    <s v="490 SW Broad St"/>
    <x v="57"/>
    <x v="0"/>
    <s v="28387"/>
    <x v="292"/>
    <m/>
    <s v="R"/>
    <s v="N"/>
    <s v="NC-09"/>
    <x v="1"/>
    <x v="0"/>
    <x v="0"/>
    <x v="0"/>
    <s v="Y"/>
    <s v="Y"/>
    <s v="Y"/>
    <s v="Y"/>
    <s v="Y"/>
    <s v="Y"/>
    <s v="Limited  Liability Company(LLC)"/>
    <s v="N"/>
    <x v="0"/>
    <x v="1"/>
    <x v="0"/>
    <s v="Brewery and/or microbrewery ** &amp;&amp; Brewpub, Tasting Room, Taproom **"/>
    <n v="0"/>
    <n v="0"/>
    <m/>
  </r>
  <r>
    <x v="293"/>
    <d v="2021-05-15T00:00:00"/>
    <s v="Granite Falls Holdings LLC"/>
    <s v="1754 Catawba Valley Blvd SE"/>
    <x v="21"/>
    <x v="0"/>
    <s v="28602"/>
    <x v="293"/>
    <s v="sweetFrog"/>
    <s v="R"/>
    <s v="N"/>
    <s v="NC-05"/>
    <x v="0"/>
    <x v="1"/>
    <x v="1"/>
    <x v="0"/>
    <s v="N"/>
    <s v="Y"/>
    <s v="Y"/>
    <s v="Y"/>
    <s v="Y"/>
    <s v="Y"/>
    <s v="Partnership"/>
    <s v="N"/>
    <x v="0"/>
    <x v="1"/>
    <x v="0"/>
    <s v="Snack and Nonalcoholic Beverage Bar"/>
    <n v="0"/>
    <n v="0"/>
    <m/>
  </r>
  <r>
    <x v="294"/>
    <d v="2021-05-15T00:00:00"/>
    <s v="Black Mountain Bistro and Catering Inc."/>
    <s v="203 E State St"/>
    <x v="104"/>
    <x v="0"/>
    <s v="28711"/>
    <x v="294"/>
    <m/>
    <s v="U"/>
    <s v="N"/>
    <s v="NC-11"/>
    <x v="0"/>
    <x v="0"/>
    <x v="1"/>
    <x v="0"/>
    <s v="Y"/>
    <s v="Y"/>
    <s v="Y"/>
    <s v="Y"/>
    <s v="Y"/>
    <s v="Y"/>
    <s v="Corporation"/>
    <s v="N"/>
    <x v="0"/>
    <x v="0"/>
    <x v="1"/>
    <s v="Caterer &amp;&amp; Restaurant"/>
    <n v="0"/>
    <n v="0"/>
    <m/>
  </r>
  <r>
    <x v="295"/>
    <d v="2021-05-15T00:00:00"/>
    <s v="Mom's Kitchen Inc."/>
    <s v="8403 Nc Highway 87"/>
    <x v="102"/>
    <x v="0"/>
    <s v="27320"/>
    <x v="295"/>
    <m/>
    <s v="R"/>
    <s v="N"/>
    <s v="NC-06"/>
    <x v="0"/>
    <x v="0"/>
    <x v="0"/>
    <x v="0"/>
    <s v="Y"/>
    <s v="Y"/>
    <s v="Y"/>
    <s v="Y"/>
    <s v="Y"/>
    <s v="Y"/>
    <s v="Subchapter S Corporation"/>
    <s v="N"/>
    <x v="1"/>
    <x v="0"/>
    <x v="1"/>
    <s v="Restaurant"/>
    <n v="0"/>
    <n v="0"/>
    <m/>
  </r>
  <r>
    <x v="296"/>
    <d v="2021-05-15T00:00:00"/>
    <s v="Unique Southern Estates  L.L.C."/>
    <s v="1122 E Morehead St"/>
    <x v="11"/>
    <x v="0"/>
    <s v="28204"/>
    <x v="296"/>
    <m/>
    <s v="U"/>
    <s v="N"/>
    <s v="NC-12"/>
    <x v="0"/>
    <x v="1"/>
    <x v="1"/>
    <x v="1"/>
    <s v="N"/>
    <s v="N"/>
    <s v="Y"/>
    <s v="Y"/>
    <s v="N"/>
    <s v="Y"/>
    <s v="Limited  Liability Company(LLC)"/>
    <s v="N"/>
    <x v="1"/>
    <x v="0"/>
    <x v="0"/>
    <s v="Inn **"/>
    <n v="0"/>
    <n v="0"/>
    <m/>
  </r>
  <r>
    <x v="297"/>
    <d v="2021-05-15T00:00:00"/>
    <s v="YONGDELI OF CHARLOTTE INC"/>
    <s v="718 W Trade St Ste M"/>
    <x v="11"/>
    <x v="0"/>
    <s v="28202"/>
    <x v="297"/>
    <m/>
    <s v="U"/>
    <s v="N"/>
    <s v="NC-12"/>
    <x v="1"/>
    <x v="0"/>
    <x v="0"/>
    <x v="0"/>
    <s v="Y"/>
    <s v="Y"/>
    <s v="Y"/>
    <s v="Y"/>
    <s v="Y"/>
    <s v="Y"/>
    <s v="Corporation"/>
    <s v="N"/>
    <x v="1"/>
    <x v="0"/>
    <x v="0"/>
    <s v="Restaurant"/>
    <n v="0"/>
    <n v="0"/>
    <m/>
  </r>
  <r>
    <x v="298"/>
    <d v="2021-05-15T00:00:00"/>
    <s v="Baja Burrito Co. Inc."/>
    <s v="2109 Avent Ferry Rd 108"/>
    <x v="4"/>
    <x v="0"/>
    <s v="27606"/>
    <x v="298"/>
    <m/>
    <s v="U"/>
    <s v="Y"/>
    <s v="NC-02"/>
    <x v="0"/>
    <x v="1"/>
    <x v="1"/>
    <x v="0"/>
    <s v="Y"/>
    <s v="Y"/>
    <s v="Y"/>
    <s v="Y"/>
    <s v="Y"/>
    <s v="Y"/>
    <s v="Corporation"/>
    <s v="Y"/>
    <x v="0"/>
    <x v="0"/>
    <x v="1"/>
    <s v="Restaurant"/>
    <n v="0"/>
    <n v="0"/>
    <m/>
  </r>
  <r>
    <x v="299"/>
    <d v="2021-05-15T00:00:00"/>
    <s v="Steelhammer LLC"/>
    <s v="119 Cherry St"/>
    <x v="104"/>
    <x v="0"/>
    <s v="28711"/>
    <x v="299"/>
    <m/>
    <s v="U"/>
    <s v="N"/>
    <s v="NC-11"/>
    <x v="0"/>
    <x v="0"/>
    <x v="0"/>
    <x v="0"/>
    <s v="Y"/>
    <s v="Y"/>
    <s v="Y"/>
    <s v="Y"/>
    <s v="Y"/>
    <s v="Y"/>
    <s v="Limited  Liability Company(LLC)"/>
    <s v="N"/>
    <x v="1"/>
    <x v="1"/>
    <x v="1"/>
    <s v="Restaurant"/>
    <n v="0"/>
    <n v="0"/>
    <m/>
  </r>
  <r>
    <x v="300"/>
    <d v="2021-05-15T00:00:00"/>
    <s v="Sister Wives LLC"/>
    <s v="452 1/2 W Franklin St"/>
    <x v="3"/>
    <x v="0"/>
    <s v="27516"/>
    <x v="300"/>
    <m/>
    <s v="U"/>
    <s v="Y"/>
    <s v="NC-04"/>
    <x v="1"/>
    <x v="0"/>
    <x v="0"/>
    <x v="0"/>
    <s v="Y"/>
    <s v="Y"/>
    <s v="Y"/>
    <s v="Y"/>
    <s v="Y"/>
    <s v="Y"/>
    <s v="Limited  Liability Company(LLC)"/>
    <s v="N"/>
    <x v="0"/>
    <x v="0"/>
    <x v="1"/>
    <s v="Bar, Saloon, Lounge, Tavern"/>
    <n v="0"/>
    <n v="0"/>
    <m/>
  </r>
  <r>
    <x v="301"/>
    <d v="2021-05-15T00:00:00"/>
    <s v="EML Properties"/>
    <s v="50160 Governors Dr"/>
    <x v="3"/>
    <x v="0"/>
    <s v="27517"/>
    <x v="301"/>
    <m/>
    <s v="U"/>
    <s v="N"/>
    <s v="NC-04"/>
    <x v="1"/>
    <x v="0"/>
    <x v="1"/>
    <x v="0"/>
    <s v="Y"/>
    <s v="Y"/>
    <s v="Y"/>
    <s v="Y"/>
    <s v="Y"/>
    <s v="Y"/>
    <s v="Corporation"/>
    <s v="N"/>
    <x v="0"/>
    <x v="0"/>
    <x v="1"/>
    <s v="Restaurant"/>
    <n v="0"/>
    <n v="0"/>
    <m/>
  </r>
  <r>
    <x v="302"/>
    <d v="2021-05-15T00:00:00"/>
    <s v="Thai Pearl LLC"/>
    <s v="747 Haywood Rd"/>
    <x v="9"/>
    <x v="0"/>
    <s v="28806"/>
    <x v="302"/>
    <m/>
    <s v="U"/>
    <s v="N"/>
    <s v="NC-11"/>
    <x v="0"/>
    <x v="0"/>
    <x v="0"/>
    <x v="0"/>
    <s v="Y"/>
    <s v="Y"/>
    <s v="Y"/>
    <s v="Y"/>
    <s v="Y"/>
    <s v="Y"/>
    <s v="Limited  Liability Company(LLC)"/>
    <s v="N"/>
    <x v="1"/>
    <x v="0"/>
    <x v="1"/>
    <s v="Restaurant"/>
    <n v="0"/>
    <n v="0"/>
    <m/>
  </r>
  <r>
    <x v="303"/>
    <d v="2021-05-15T00:00:00"/>
    <s v="Kays &amp; Long Inc."/>
    <s v="115 E February 1 Pl"/>
    <x v="12"/>
    <x v="0"/>
    <s v="27401"/>
    <x v="303"/>
    <m/>
    <s v="U"/>
    <s v="Y"/>
    <s v="NC-06"/>
    <x v="1"/>
    <x v="0"/>
    <x v="1"/>
    <x v="0"/>
    <s v="Y"/>
    <s v="Y"/>
    <s v="Y"/>
    <s v="Y"/>
    <s v="Y"/>
    <s v="Y"/>
    <s v="Subchapter S Corporation"/>
    <s v="Y"/>
    <x v="0"/>
    <x v="0"/>
    <x v="1"/>
    <s v="Caterer &amp;&amp; Restaurant"/>
    <n v="0"/>
    <n v="0"/>
    <m/>
  </r>
  <r>
    <x v="304"/>
    <d v="2021-05-15T00:00:00"/>
    <s v="KNOTTY PINES"/>
    <s v="226 Mulberry St NW"/>
    <x v="87"/>
    <x v="0"/>
    <s v="28645"/>
    <x v="304"/>
    <m/>
    <s v="R"/>
    <s v="Y"/>
    <s v="NC-05"/>
    <x v="0"/>
    <x v="1"/>
    <x v="1"/>
    <x v="0"/>
    <s v="N"/>
    <s v="N"/>
    <s v="Y"/>
    <s v="Y"/>
    <s v="N"/>
    <s v="Y"/>
    <s v="Corporation"/>
    <s v="N"/>
    <x v="1"/>
    <x v="0"/>
    <x v="0"/>
    <s v="Other &amp;&amp; Bar, Saloon, Lounge, Tavern &amp;&amp; Restaurant"/>
    <n v="0"/>
    <n v="0"/>
    <m/>
  </r>
  <r>
    <x v="305"/>
    <d v="2021-05-15T00:00:00"/>
    <s v="My Shot LLC"/>
    <s v="699 Inwood Rd"/>
    <x v="51"/>
    <x v="0"/>
    <s v="27205"/>
    <x v="305"/>
    <m/>
    <s v="R"/>
    <s v="N"/>
    <s v="NC-13"/>
    <x v="0"/>
    <x v="1"/>
    <x v="1"/>
    <x v="0"/>
    <s v="N"/>
    <s v="N"/>
    <s v="N"/>
    <s v="Y"/>
    <s v="N"/>
    <s v="Y"/>
    <s v="Corporation"/>
    <s v="Y"/>
    <x v="0"/>
    <x v="0"/>
    <x v="1"/>
    <s v="Restaurant"/>
    <n v="0"/>
    <n v="0"/>
    <m/>
  </r>
  <r>
    <x v="306"/>
    <d v="2021-05-15T00:00:00"/>
    <s v="Craven Street Company Inc"/>
    <s v="500 Front St"/>
    <x v="105"/>
    <x v="0"/>
    <s v="28516"/>
    <x v="306"/>
    <m/>
    <s v="R"/>
    <s v="N"/>
    <s v="NC-03"/>
    <x v="0"/>
    <x v="1"/>
    <x v="1"/>
    <x v="0"/>
    <s v="Y"/>
    <s v="Y"/>
    <s v="Y"/>
    <s v="Y"/>
    <s v="Y"/>
    <s v="Y"/>
    <s v="Corporation"/>
    <s v="N"/>
    <x v="0"/>
    <x v="1"/>
    <x v="0"/>
    <s v="Restaurant"/>
    <n v="0"/>
    <n v="0"/>
    <m/>
  </r>
  <r>
    <x v="307"/>
    <d v="2021-05-15T00:00:00"/>
    <s v="PHXYSM INC"/>
    <s v="1043 Yadkinville RD"/>
    <x v="106"/>
    <x v="0"/>
    <s v="27028"/>
    <x v="307"/>
    <m/>
    <s v="R"/>
    <s v="N"/>
    <s v="NC-10"/>
    <x v="0"/>
    <x v="0"/>
    <x v="1"/>
    <x v="0"/>
    <s v="Y"/>
    <s v="Y"/>
    <s v="Y"/>
    <s v="Y"/>
    <s v="Y"/>
    <s v="Y"/>
    <s v="Subchapter S Corporation"/>
    <s v="N"/>
    <x v="1"/>
    <x v="0"/>
    <x v="1"/>
    <s v="Restaurant"/>
    <n v="0"/>
    <n v="0"/>
    <m/>
  </r>
  <r>
    <x v="308"/>
    <d v="2021-05-15T00:00:00"/>
    <s v="KABUTO 51 OF CHARLOTTE INC"/>
    <s v="7724 Pineville Matthews Rd"/>
    <x v="11"/>
    <x v="0"/>
    <s v="28226"/>
    <x v="308"/>
    <m/>
    <s v="U"/>
    <s v="N"/>
    <s v="NC-09"/>
    <x v="1"/>
    <x v="0"/>
    <x v="0"/>
    <x v="0"/>
    <s v="Y"/>
    <s v="Y"/>
    <s v="Y"/>
    <s v="Y"/>
    <s v="Y"/>
    <s v="Y"/>
    <s v="Corporation"/>
    <s v="N"/>
    <x v="1"/>
    <x v="0"/>
    <x v="1"/>
    <s v="Restaurant"/>
    <n v="0"/>
    <n v="0"/>
    <m/>
  </r>
  <r>
    <x v="309"/>
    <d v="2021-05-15T00:00:00"/>
    <s v="GREENSBORO INC"/>
    <s v="607 S Elm St"/>
    <x v="12"/>
    <x v="0"/>
    <s v="27406"/>
    <x v="309"/>
    <s v="Bonchon"/>
    <s v="U"/>
    <s v="Y"/>
    <s v="NC-06"/>
    <x v="0"/>
    <x v="1"/>
    <x v="1"/>
    <x v="0"/>
    <s v="Y"/>
    <s v="Y"/>
    <s v="Y"/>
    <s v="Y"/>
    <s v="Y"/>
    <s v="Y"/>
    <s v="Corporation"/>
    <s v="N"/>
    <x v="1"/>
    <x v="0"/>
    <x v="0"/>
    <s v="Restaurant"/>
    <n v="0"/>
    <n v="0"/>
    <m/>
  </r>
  <r>
    <x v="310"/>
    <d v="2021-05-15T00:00:00"/>
    <s v="Curry in a Hurry LLC"/>
    <s v="411 W Morgan St"/>
    <x v="4"/>
    <x v="0"/>
    <s v="27603"/>
    <x v="310"/>
    <m/>
    <s v="U"/>
    <s v="Y"/>
    <s v="NC-02"/>
    <x v="0"/>
    <x v="0"/>
    <x v="0"/>
    <x v="0"/>
    <s v="Y"/>
    <s v="Y"/>
    <s v="Y"/>
    <s v="Y"/>
    <s v="Y"/>
    <s v="Y"/>
    <s v="Limited  Liability Company(LLC)"/>
    <s v="N"/>
    <x v="0"/>
    <x v="0"/>
    <x v="1"/>
    <s v="Food Stand, Food Truck, Food Cart &amp;&amp; Restaurant"/>
    <n v="0"/>
    <n v="0"/>
    <m/>
  </r>
  <r>
    <x v="311"/>
    <d v="2021-05-15T00:00:00"/>
    <s v="Ishana Corporation"/>
    <s v="6715 Hillsborough St Ste 102"/>
    <x v="4"/>
    <x v="0"/>
    <s v="27606"/>
    <x v="311"/>
    <m/>
    <s v="U"/>
    <s v="Y"/>
    <s v="NC-02"/>
    <x v="1"/>
    <x v="0"/>
    <x v="1"/>
    <x v="0"/>
    <s v="Y"/>
    <s v="Y"/>
    <s v="Y"/>
    <s v="Y"/>
    <s v="Y"/>
    <s v="Y"/>
    <s v="Subchapter S Corporation"/>
    <s v="Y"/>
    <x v="0"/>
    <x v="0"/>
    <x v="1"/>
    <s v="Restaurant"/>
    <n v="0"/>
    <n v="0"/>
    <m/>
  </r>
  <r>
    <x v="312"/>
    <d v="2021-05-15T00:00:00"/>
    <s v="Food Experience Inc"/>
    <s v="1501 Patton Ave Ste 2"/>
    <x v="9"/>
    <x v="0"/>
    <s v="28806"/>
    <x v="312"/>
    <m/>
    <s v="U"/>
    <s v="N"/>
    <s v="NC-11"/>
    <x v="0"/>
    <x v="0"/>
    <x v="0"/>
    <x v="0"/>
    <s v="Y"/>
    <s v="Y"/>
    <s v="Y"/>
    <s v="Y"/>
    <s v="Y"/>
    <s v="Y"/>
    <s v="Corporation"/>
    <s v="N"/>
    <x v="1"/>
    <x v="0"/>
    <x v="0"/>
    <s v="Caterer"/>
    <n v="0"/>
    <n v="0"/>
    <m/>
  </r>
  <r>
    <x v="313"/>
    <d v="2021-05-15T00:00:00"/>
    <s v="Khan Subway Inc"/>
    <s v="2785 W 5th St"/>
    <x v="107"/>
    <x v="0"/>
    <s v="28358"/>
    <x v="313"/>
    <s v="Subway"/>
    <s v="R"/>
    <s v="Y"/>
    <s v="NC-09"/>
    <x v="0"/>
    <x v="1"/>
    <x v="1"/>
    <x v="0"/>
    <s v="Y"/>
    <s v="Y"/>
    <s v="Y"/>
    <s v="Y"/>
    <s v="Y"/>
    <s v="Y"/>
    <s v="Subchapter S Corporation"/>
    <s v="Y"/>
    <x v="1"/>
    <x v="0"/>
    <x v="0"/>
    <s v="Restaurant"/>
    <n v="0"/>
    <n v="0"/>
    <m/>
  </r>
  <r>
    <x v="314"/>
    <d v="2021-05-15T00:00:00"/>
    <s v="Fiji Yan Inc."/>
    <s v="1250 Western Blvd"/>
    <x v="59"/>
    <x v="0"/>
    <s v="28540"/>
    <x v="314"/>
    <m/>
    <s v="U"/>
    <s v="N"/>
    <s v="NC-03"/>
    <x v="0"/>
    <x v="1"/>
    <x v="1"/>
    <x v="0"/>
    <s v="Y"/>
    <s v="Y"/>
    <s v="Y"/>
    <s v="Y"/>
    <s v="Y"/>
    <s v="Y"/>
    <s v="Corporation"/>
    <s v="N"/>
    <x v="0"/>
    <x v="0"/>
    <x v="1"/>
    <s v="Restaurant"/>
    <n v="0"/>
    <n v="0"/>
    <m/>
  </r>
  <r>
    <x v="315"/>
    <d v="2021-05-15T00:00:00"/>
    <s v="Barry's Cafe Inc"/>
    <s v="2851 Jones Franklin Rd"/>
    <x v="4"/>
    <x v="0"/>
    <s v="27606"/>
    <x v="315"/>
    <m/>
    <s v="U"/>
    <s v="N"/>
    <s v="NC-02"/>
    <x v="0"/>
    <x v="0"/>
    <x v="1"/>
    <x v="0"/>
    <s v="Y"/>
    <s v="Y"/>
    <s v="Y"/>
    <s v="Y"/>
    <s v="Y"/>
    <s v="Y"/>
    <s v="Corporation"/>
    <s v="Y"/>
    <x v="0"/>
    <x v="0"/>
    <x v="1"/>
    <s v="Restaurant"/>
    <n v="0"/>
    <n v="0"/>
    <m/>
  </r>
  <r>
    <x v="316"/>
    <d v="2021-05-15T00:00:00"/>
    <s v="FOODIE CULTURE LLC"/>
    <s v="8640 University City Blvd Ste A1"/>
    <x v="11"/>
    <x v="0"/>
    <s v="28213"/>
    <x v="316"/>
    <m/>
    <s v="U"/>
    <s v="Y"/>
    <s v="NC-08"/>
    <x v="0"/>
    <x v="0"/>
    <x v="1"/>
    <x v="0"/>
    <s v="Y"/>
    <s v="Y"/>
    <s v="Y"/>
    <s v="Y"/>
    <s v="Y"/>
    <s v="Y"/>
    <s v="Limited  Liability Company(LLC)"/>
    <s v="Y"/>
    <x v="1"/>
    <x v="0"/>
    <x v="0"/>
    <s v="Restaurant"/>
    <n v="0"/>
    <n v="0"/>
    <m/>
  </r>
  <r>
    <x v="317"/>
    <d v="2021-05-15T00:00:00"/>
    <s v="Normando Enterprise LLC"/>
    <s v="101 Bonnie Pl Ste O"/>
    <x v="108"/>
    <x v="0"/>
    <s v="27263"/>
    <x v="317"/>
    <m/>
    <s v="U"/>
    <s v="N"/>
    <s v="NC-06"/>
    <x v="0"/>
    <x v="0"/>
    <x v="1"/>
    <x v="0"/>
    <s v="Y"/>
    <s v="Y"/>
    <s v="Y"/>
    <s v="Y"/>
    <s v="Y"/>
    <s v="Y"/>
    <s v="Limited  Liability Company(LLC)"/>
    <s v="N"/>
    <x v="0"/>
    <x v="0"/>
    <x v="1"/>
    <s v="Restaurant"/>
    <n v="0"/>
    <n v="0"/>
    <m/>
  </r>
  <r>
    <x v="318"/>
    <d v="2021-05-15T00:00:00"/>
    <s v="Box Seat Management Co."/>
    <s v="5006 High Point Rd Ste E"/>
    <x v="12"/>
    <x v="0"/>
    <s v="27407"/>
    <x v="318"/>
    <m/>
    <s v="U"/>
    <s v="N"/>
    <s v="NC-06"/>
    <x v="1"/>
    <x v="0"/>
    <x v="0"/>
    <x v="0"/>
    <s v="Y"/>
    <s v="Y"/>
    <s v="Y"/>
    <s v="Y"/>
    <s v="Y"/>
    <s v="Y"/>
    <s v="Corporation"/>
    <s v="N"/>
    <x v="0"/>
    <x v="0"/>
    <x v="1"/>
    <s v="Restaurant"/>
    <n v="0"/>
    <n v="0"/>
    <m/>
  </r>
  <r>
    <x v="319"/>
    <d v="2021-05-15T00:00:00"/>
    <s v="Hillsborough Bar Group LLC"/>
    <s v="115 W Margaret Ln"/>
    <x v="35"/>
    <x v="0"/>
    <s v="27278"/>
    <x v="319"/>
    <m/>
    <s v="U"/>
    <s v="N"/>
    <s v="NC-04"/>
    <x v="1"/>
    <x v="0"/>
    <x v="1"/>
    <x v="0"/>
    <s v="Y"/>
    <s v="Y"/>
    <s v="Y"/>
    <s v="Y"/>
    <s v="Y"/>
    <s v="Y"/>
    <s v="Limited  Liability Company(LLC)"/>
    <s v="N"/>
    <x v="0"/>
    <x v="0"/>
    <x v="1"/>
    <s v="Bar, Saloon, Lounge, Tavern"/>
    <n v="0"/>
    <n v="0"/>
    <m/>
  </r>
  <r>
    <x v="320"/>
    <d v="2021-05-15T00:00:00"/>
    <s v="GUANABARA INC"/>
    <s v="106 S Holden Rd"/>
    <x v="12"/>
    <x v="0"/>
    <s v="27407"/>
    <x v="320"/>
    <m/>
    <s v="U"/>
    <s v="Y"/>
    <s v="NC-06"/>
    <x v="0"/>
    <x v="0"/>
    <x v="0"/>
    <x v="0"/>
    <s v="Y"/>
    <s v="Y"/>
    <s v="Y"/>
    <s v="Y"/>
    <s v="Y"/>
    <s v="Y"/>
    <s v="Corporation"/>
    <s v="N"/>
    <x v="1"/>
    <x v="0"/>
    <x v="0"/>
    <s v="Restaurant"/>
    <n v="0"/>
    <n v="0"/>
    <m/>
  </r>
  <r>
    <x v="321"/>
    <d v="2021-05-15T00:00:00"/>
    <s v="Let's Have Fun Dining LLC"/>
    <s v="204 Muirs Chapel Rd. Ste. 100"/>
    <x v="12"/>
    <x v="0"/>
    <s v="27410"/>
    <x v="321"/>
    <m/>
    <s v="U"/>
    <s v="N"/>
    <s v="NC-06"/>
    <x v="0"/>
    <x v="1"/>
    <x v="1"/>
    <x v="0"/>
    <s v="Y"/>
    <s v="Y"/>
    <s v="Y"/>
    <s v="Y"/>
    <s v="Y"/>
    <s v="Y"/>
    <s v="Limited  Liability Company(LLC)"/>
    <s v="N"/>
    <x v="0"/>
    <x v="0"/>
    <x v="1"/>
    <s v="Restaurant"/>
    <n v="0"/>
    <n v="0"/>
    <m/>
  </r>
  <r>
    <x v="322"/>
    <d v="2021-05-15T00:00:00"/>
    <s v="Two Guys n A Kitchen"/>
    <s v="2701 Freedom Dr Suite B"/>
    <x v="11"/>
    <x v="0"/>
    <s v="28208"/>
    <x v="322"/>
    <m/>
    <s v="U"/>
    <s v="Y"/>
    <s v="NC-12"/>
    <x v="0"/>
    <x v="0"/>
    <x v="1"/>
    <x v="0"/>
    <s v="Y"/>
    <s v="Y"/>
    <s v="Y"/>
    <s v="Y"/>
    <s v="Y"/>
    <s v="Y"/>
    <s v="Limited  Liability Company(LLC)"/>
    <s v="Y"/>
    <x v="1"/>
    <x v="0"/>
    <x v="0"/>
    <s v="Caterer &amp;&amp; Food Stand, Food Truck, Food Cart"/>
    <n v="0"/>
    <n v="0"/>
    <m/>
  </r>
  <r>
    <x v="323"/>
    <d v="2021-05-15T00:00:00"/>
    <s v="KAKK LLC"/>
    <s v="6623 Market St"/>
    <x v="0"/>
    <x v="0"/>
    <s v="28405"/>
    <x v="323"/>
    <m/>
    <s v="U"/>
    <s v="N"/>
    <s v="NC-07"/>
    <x v="1"/>
    <x v="0"/>
    <x v="0"/>
    <x v="0"/>
    <s v="Y"/>
    <s v="Y"/>
    <s v="Y"/>
    <s v="Y"/>
    <s v="Y"/>
    <s v="Y"/>
    <s v="Subchapter S Corporation"/>
    <s v="N"/>
    <x v="0"/>
    <x v="0"/>
    <x v="1"/>
    <s v="Caterer &amp;&amp; Food Stand, Food Truck, Food Cart &amp;&amp; Restaurant"/>
    <n v="0"/>
    <n v="0"/>
    <m/>
  </r>
  <r>
    <x v="324"/>
    <d v="2021-05-15T00:00:00"/>
    <s v="Nakato NC LLC"/>
    <s v="8601 University Exec Park Dr"/>
    <x v="11"/>
    <x v="0"/>
    <s v="28262"/>
    <x v="324"/>
    <m/>
    <s v="U"/>
    <s v="N"/>
    <s v="NC-08"/>
    <x v="0"/>
    <x v="1"/>
    <x v="1"/>
    <x v="0"/>
    <s v="Y"/>
    <s v="Y"/>
    <s v="Y"/>
    <s v="Y"/>
    <s v="Y"/>
    <s v="Y"/>
    <s v="Limited  Liability Company(LLC)"/>
    <s v="N"/>
    <x v="1"/>
    <x v="0"/>
    <x v="0"/>
    <s v="Restaurant"/>
    <n v="0"/>
    <n v="0"/>
    <m/>
  </r>
  <r>
    <x v="325"/>
    <d v="2021-05-15T00:00:00"/>
    <s v="Chubby's Subs and Such Inc"/>
    <s v="104 Thornburg Dr SE Ste K"/>
    <x v="109"/>
    <x v="0"/>
    <s v="28613"/>
    <x v="325"/>
    <m/>
    <s v="R"/>
    <s v="Y"/>
    <s v="NC-05"/>
    <x v="0"/>
    <x v="1"/>
    <x v="1"/>
    <x v="0"/>
    <s v="N"/>
    <s v="Y"/>
    <s v="Y"/>
    <s v="Y"/>
    <s v="N"/>
    <s v="Y"/>
    <s v="Corporation"/>
    <s v="N"/>
    <x v="0"/>
    <x v="0"/>
    <x v="1"/>
    <s v="Restaurant"/>
    <n v="0"/>
    <n v="0"/>
    <m/>
  </r>
  <r>
    <x v="326"/>
    <d v="2021-05-15T00:00:00"/>
    <s v="Varna LLC"/>
    <s v="10255 Chapel Hill Rd Ste 200"/>
    <x v="2"/>
    <x v="0"/>
    <s v="27560"/>
    <x v="326"/>
    <m/>
    <s v="U"/>
    <s v="N"/>
    <s v="NC-02"/>
    <x v="0"/>
    <x v="1"/>
    <x v="1"/>
    <x v="1"/>
    <s v="N"/>
    <s v="N"/>
    <s v="Y"/>
    <s v="Y"/>
    <s v="N"/>
    <s v="Y"/>
    <s v="Corporation"/>
    <s v="N"/>
    <x v="0"/>
    <x v="0"/>
    <x v="1"/>
    <s v="Restaurant"/>
    <n v="0"/>
    <n v="0"/>
    <m/>
  </r>
  <r>
    <x v="327"/>
    <d v="2021-05-15T00:00:00"/>
    <s v="WY Kitchen Raleigh Inc."/>
    <s v="8320 Litchford Rd Ste 160"/>
    <x v="4"/>
    <x v="0"/>
    <s v="27615"/>
    <x v="327"/>
    <m/>
    <s v="U"/>
    <s v="N"/>
    <s v="NC-02"/>
    <x v="0"/>
    <x v="1"/>
    <x v="1"/>
    <x v="0"/>
    <s v="Y"/>
    <s v="Y"/>
    <s v="Y"/>
    <s v="Y"/>
    <s v="Y"/>
    <s v="Y"/>
    <s v="Subchapter S Corporation"/>
    <s v="N"/>
    <x v="1"/>
    <x v="0"/>
    <x v="0"/>
    <s v="Restaurant"/>
    <n v="0"/>
    <n v="0"/>
    <m/>
  </r>
  <r>
    <x v="328"/>
    <d v="2021-05-15T00:00:00"/>
    <s v="T&amp;S2 LLC"/>
    <s v="4005 Precision Way"/>
    <x v="62"/>
    <x v="0"/>
    <s v="27265"/>
    <x v="328"/>
    <m/>
    <s v="U"/>
    <s v="N"/>
    <s v="NC-06"/>
    <x v="0"/>
    <x v="1"/>
    <x v="1"/>
    <x v="0"/>
    <s v="Y"/>
    <s v="Y"/>
    <s v="Y"/>
    <s v="Y"/>
    <s v="Y"/>
    <s v="Y"/>
    <s v="Limited  Liability Company(LLC)"/>
    <s v="N"/>
    <x v="1"/>
    <x v="0"/>
    <x v="0"/>
    <s v="Restaurant"/>
    <n v="0"/>
    <n v="0"/>
    <m/>
  </r>
  <r>
    <x v="329"/>
    <d v="2021-05-15T00:00:00"/>
    <s v="Adelines Inc"/>
    <s v="2201 Walker Ave"/>
    <x v="12"/>
    <x v="0"/>
    <s v="27403"/>
    <x v="329"/>
    <m/>
    <s v="U"/>
    <s v="Y"/>
    <s v="NC-06"/>
    <x v="1"/>
    <x v="0"/>
    <x v="0"/>
    <x v="0"/>
    <s v="Y"/>
    <s v="Y"/>
    <s v="Y"/>
    <s v="Y"/>
    <s v="Y"/>
    <s v="Y"/>
    <s v="Corporation"/>
    <s v="N"/>
    <x v="0"/>
    <x v="0"/>
    <x v="1"/>
    <s v="Restaurant"/>
    <n v="0"/>
    <n v="0"/>
    <m/>
  </r>
  <r>
    <x v="330"/>
    <d v="2021-05-15T00:00:00"/>
    <s v="Gypsy Queen Cuisine Deli &amp; Market"/>
    <s v="807 A Patton Ave"/>
    <x v="9"/>
    <x v="0"/>
    <s v="28806"/>
    <x v="330"/>
    <m/>
    <s v="U"/>
    <s v="Y"/>
    <s v="NC-11"/>
    <x v="1"/>
    <x v="0"/>
    <x v="1"/>
    <x v="0"/>
    <s v="Y"/>
    <s v="Y"/>
    <s v="Y"/>
    <s v="Y"/>
    <s v="Y"/>
    <s v="Y"/>
    <s v="Subchapter S Corporation"/>
    <s v="N"/>
    <x v="1"/>
    <x v="0"/>
    <x v="1"/>
    <s v="Caterer &amp;&amp; Food Stand, Food Truck, Food Cart &amp;&amp; Restaurant"/>
    <n v="0"/>
    <n v="0"/>
    <m/>
  </r>
  <r>
    <x v="331"/>
    <d v="2021-05-15T00:00:00"/>
    <s v="Event Management Solutions Inc."/>
    <s v="436 East 36th St."/>
    <x v="11"/>
    <x v="0"/>
    <s v="28205"/>
    <x v="331"/>
    <m/>
    <s v="U"/>
    <s v="Y"/>
    <s v="NC-12"/>
    <x v="0"/>
    <x v="0"/>
    <x v="0"/>
    <x v="0"/>
    <s v="Y"/>
    <s v="Y"/>
    <s v="Y"/>
    <s v="Y"/>
    <s v="Y"/>
    <s v="Y"/>
    <s v="Corporation"/>
    <s v="Y"/>
    <x v="1"/>
    <x v="0"/>
    <x v="0"/>
    <s v="Caterer &amp;&amp; Food Stand, Food Truck, Food Cart"/>
    <n v="0"/>
    <n v="0"/>
    <m/>
  </r>
  <r>
    <x v="332"/>
    <d v="2021-05-15T00:00:00"/>
    <s v="Grandview Restaurant INC"/>
    <s v="10575-1 HWY 105S"/>
    <x v="110"/>
    <x v="0"/>
    <s v="28604"/>
    <x v="332"/>
    <m/>
    <s v="R"/>
    <s v="Y"/>
    <s v="NC-05"/>
    <x v="1"/>
    <x v="0"/>
    <x v="0"/>
    <x v="0"/>
    <s v="Y"/>
    <s v="Y"/>
    <s v="Y"/>
    <s v="Y"/>
    <s v="Y"/>
    <s v="Y"/>
    <s v="Subchapter S Corporation"/>
    <s v="N"/>
    <x v="0"/>
    <x v="0"/>
    <x v="1"/>
    <s v="Restaurant"/>
    <n v="0"/>
    <n v="0"/>
    <m/>
  </r>
  <r>
    <x v="333"/>
    <d v="2021-05-15T00:00:00"/>
    <s v="Ara Hospitality Inc."/>
    <s v="2945 S Miami Blvd Ste 130"/>
    <x v="8"/>
    <x v="0"/>
    <s v="27703"/>
    <x v="333"/>
    <m/>
    <s v="U"/>
    <s v="N"/>
    <s v="NC-02"/>
    <x v="0"/>
    <x v="1"/>
    <x v="1"/>
    <x v="1"/>
    <s v="Y"/>
    <s v="Y"/>
    <s v="Y"/>
    <s v="Y"/>
    <s v="N"/>
    <s v="Y"/>
    <s v="Corporation"/>
    <s v="N"/>
    <x v="1"/>
    <x v="0"/>
    <x v="0"/>
    <s v="Restaurant"/>
    <n v="0"/>
    <n v="0"/>
    <m/>
  </r>
  <r>
    <x v="334"/>
    <d v="2021-05-15T00:00:00"/>
    <s v="Japan 49 LLC"/>
    <s v="10920 Winds Crossing Dr"/>
    <x v="11"/>
    <x v="0"/>
    <s v="28273"/>
    <x v="334"/>
    <m/>
    <s v="U"/>
    <s v="N"/>
    <s v="NC-09"/>
    <x v="1"/>
    <x v="0"/>
    <x v="0"/>
    <x v="0"/>
    <s v="Y"/>
    <s v="Y"/>
    <s v="Y"/>
    <s v="Y"/>
    <s v="Y"/>
    <s v="Y"/>
    <s v="Limited Liability Partnership"/>
    <s v="N"/>
    <x v="1"/>
    <x v="0"/>
    <x v="0"/>
    <s v="Restaurant"/>
    <n v="0"/>
    <n v="0"/>
    <m/>
  </r>
  <r>
    <x v="335"/>
    <d v="2021-05-15T00:00:00"/>
    <s v="ZSGS LLC"/>
    <s v="519 W North St"/>
    <x v="4"/>
    <x v="0"/>
    <s v="27603"/>
    <x v="335"/>
    <m/>
    <s v="U"/>
    <s v="N"/>
    <s v="NC-02"/>
    <x v="1"/>
    <x v="1"/>
    <x v="0"/>
    <x v="0"/>
    <s v="Y"/>
    <s v="Y"/>
    <s v="Y"/>
    <s v="Y"/>
    <s v="Y"/>
    <s v="Y"/>
    <s v="Limited  Liability Company(LLC)"/>
    <s v="N"/>
    <x v="0"/>
    <x v="0"/>
    <x v="1"/>
    <s v="Restaurant"/>
    <n v="0"/>
    <n v="0"/>
    <m/>
  </r>
  <r>
    <x v="336"/>
    <d v="2021-05-15T00:00:00"/>
    <s v="McSono LLC"/>
    <s v="115 N Main St"/>
    <x v="111"/>
    <x v="0"/>
    <s v="28753"/>
    <x v="336"/>
    <m/>
    <s v="R"/>
    <s v="N"/>
    <s v="NC-11"/>
    <x v="0"/>
    <x v="1"/>
    <x v="1"/>
    <x v="1"/>
    <s v="N"/>
    <s v="Y"/>
    <s v="Y"/>
    <s v="Y"/>
    <s v="Y"/>
    <s v="N"/>
    <s v="Limited  Liability Company(LLC)"/>
    <s v="N"/>
    <x v="0"/>
    <x v="0"/>
    <x v="1"/>
    <s v="Restaurant"/>
    <n v="0"/>
    <n v="0"/>
    <m/>
  </r>
  <r>
    <x v="337"/>
    <d v="2021-05-15T00:00:00"/>
    <s v="Sarvejana LLC"/>
    <s v="128 Brevard Ct"/>
    <x v="11"/>
    <x v="0"/>
    <s v="28202"/>
    <x v="337"/>
    <m/>
    <s v="U"/>
    <s v="N"/>
    <s v="NC-12"/>
    <x v="0"/>
    <x v="1"/>
    <x v="0"/>
    <x v="0"/>
    <s v="Y"/>
    <s v="Y"/>
    <s v="Y"/>
    <s v="Y"/>
    <s v="Y"/>
    <s v="Y"/>
    <s v="Limited  Liability Company(LLC)"/>
    <s v="N"/>
    <x v="0"/>
    <x v="0"/>
    <x v="1"/>
    <s v="Restaurant"/>
    <n v="0"/>
    <n v="0"/>
    <m/>
  </r>
  <r>
    <x v="338"/>
    <d v="2021-05-15T00:00:00"/>
    <s v="Bida Manda LLC"/>
    <s v="222 S Blount St"/>
    <x v="4"/>
    <x v="0"/>
    <s v="27601"/>
    <x v="338"/>
    <m/>
    <s v="U"/>
    <s v="Y"/>
    <s v="NC-02"/>
    <x v="1"/>
    <x v="0"/>
    <x v="0"/>
    <x v="0"/>
    <s v="Y"/>
    <s v="Y"/>
    <s v="Y"/>
    <s v="Y"/>
    <s v="Y"/>
    <s v="Y"/>
    <s v="Limited  Liability Company(LLC)"/>
    <s v="N"/>
    <x v="1"/>
    <x v="0"/>
    <x v="0"/>
    <s v="Restaurant"/>
    <n v="0"/>
    <n v="0"/>
    <m/>
  </r>
  <r>
    <x v="339"/>
    <d v="2021-05-15T00:00:00"/>
    <s v="Centro Mexican Restaurant"/>
    <s v="106 S Wilmington St"/>
    <x v="4"/>
    <x v="0"/>
    <s v="27601"/>
    <x v="339"/>
    <m/>
    <s v="U"/>
    <s v="Y"/>
    <s v="NC-02"/>
    <x v="1"/>
    <x v="1"/>
    <x v="0"/>
    <x v="1"/>
    <s v="Y"/>
    <s v="N"/>
    <s v="Y"/>
    <s v="Y"/>
    <s v="N"/>
    <s v="Y"/>
    <s v="Corporation"/>
    <s v="N"/>
    <x v="1"/>
    <x v="0"/>
    <x v="1"/>
    <s v="Restaurant"/>
    <n v="0"/>
    <n v="0"/>
    <m/>
  </r>
  <r>
    <x v="340"/>
    <d v="2021-05-15T00:00:00"/>
    <s v="Valhalla Meadery LLC"/>
    <s v="1048 Copperfield Blvd NE Ste 101"/>
    <x v="22"/>
    <x v="0"/>
    <s v="28025"/>
    <x v="340"/>
    <m/>
    <s v="U"/>
    <s v="N"/>
    <s v="NC-08"/>
    <x v="1"/>
    <x v="1"/>
    <x v="1"/>
    <x v="0"/>
    <s v="N"/>
    <s v="N"/>
    <s v="Y"/>
    <s v="Y"/>
    <s v="N"/>
    <s v="Y"/>
    <s v="Limited  Liability Company(LLC)"/>
    <s v="N"/>
    <x v="0"/>
    <x v="1"/>
    <x v="0"/>
    <s v="Brewery and/or microbrewery ** &amp;&amp; Brewpub, Tasting Room, Taproom ** &amp;&amp; Restaurant"/>
    <n v="0"/>
    <n v="0"/>
    <m/>
  </r>
  <r>
    <x v="341"/>
    <d v="2021-05-15T00:00:00"/>
    <s v="Ruckus Inc"/>
    <s v="2233 Avent Ferry Rd"/>
    <x v="4"/>
    <x v="0"/>
    <s v="27606"/>
    <x v="341"/>
    <m/>
    <s v="U"/>
    <s v="Y"/>
    <s v="NC-02"/>
    <x v="1"/>
    <x v="1"/>
    <x v="1"/>
    <x v="1"/>
    <s v="N"/>
    <s v="Y"/>
    <s v="Y"/>
    <s v="Y"/>
    <s v="N"/>
    <s v="Y"/>
    <s v="Corporation"/>
    <s v="Y"/>
    <x v="1"/>
    <x v="0"/>
    <x v="0"/>
    <s v="Restaurant"/>
    <n v="0"/>
    <n v="0"/>
    <m/>
  </r>
  <r>
    <x v="342"/>
    <d v="2021-05-15T00:00:00"/>
    <s v="Tsurumen Fayetteville Inc."/>
    <s v="508 N McPherson Church Rd"/>
    <x v="40"/>
    <x v="0"/>
    <s v="28303"/>
    <x v="342"/>
    <m/>
    <s v="U"/>
    <s v="N"/>
    <s v="NC-08"/>
    <x v="1"/>
    <x v="0"/>
    <x v="0"/>
    <x v="0"/>
    <s v="Y"/>
    <s v="Y"/>
    <s v="Y"/>
    <s v="Y"/>
    <s v="Y"/>
    <s v="Y"/>
    <s v="Subchapter S Corporation"/>
    <s v="N"/>
    <x v="1"/>
    <x v="0"/>
    <x v="0"/>
    <s v="Restaurant"/>
    <n v="0"/>
    <n v="0"/>
    <m/>
  </r>
  <r>
    <x v="343"/>
    <d v="2021-05-15T00:00:00"/>
    <s v="Asahi Inc"/>
    <s v="10577 E Nc Highway 97"/>
    <x v="26"/>
    <x v="0"/>
    <s v="27803"/>
    <x v="343"/>
    <s v="Subway"/>
    <s v="R"/>
    <s v="N"/>
    <s v="NC-01"/>
    <x v="0"/>
    <x v="1"/>
    <x v="0"/>
    <x v="0"/>
    <s v="Y"/>
    <s v="Y"/>
    <s v="Y"/>
    <s v="Y"/>
    <s v="Y"/>
    <s v="Y"/>
    <s v="Corporation"/>
    <s v="N"/>
    <x v="1"/>
    <x v="0"/>
    <x v="0"/>
    <s v="Restaurant"/>
    <n v="0"/>
    <n v="0"/>
    <m/>
  </r>
  <r>
    <x v="344"/>
    <d v="2021-05-16T00:00:00"/>
    <s v="Hansen Catering Inc"/>
    <s v="1035 N Country Club Rd"/>
    <x v="39"/>
    <x v="0"/>
    <s v="28712"/>
    <x v="344"/>
    <m/>
    <s v="R"/>
    <s v="N"/>
    <s v="NC-11"/>
    <x v="0"/>
    <x v="0"/>
    <x v="1"/>
    <x v="0"/>
    <s v="Y"/>
    <s v="Y"/>
    <s v="Y"/>
    <s v="Y"/>
    <s v="Y"/>
    <s v="Y"/>
    <s v="Limited  Liability Company(LLC)"/>
    <s v="N"/>
    <x v="0"/>
    <x v="0"/>
    <x v="1"/>
    <s v="Restaurant"/>
    <n v="0"/>
    <n v="0"/>
    <m/>
  </r>
  <r>
    <x v="345"/>
    <d v="2021-05-16T00:00:00"/>
    <s v="Lam buffet inc"/>
    <s v="1608 E 11th St"/>
    <x v="112"/>
    <x v="0"/>
    <s v="27344"/>
    <x v="345"/>
    <m/>
    <s v="R"/>
    <s v="Y"/>
    <s v="NC-04"/>
    <x v="0"/>
    <x v="1"/>
    <x v="1"/>
    <x v="0"/>
    <s v="Y"/>
    <s v="Y"/>
    <s v="Y"/>
    <s v="Y"/>
    <s v="Y"/>
    <s v="Y"/>
    <s v="Corporation"/>
    <s v="Y"/>
    <x v="1"/>
    <x v="0"/>
    <x v="0"/>
    <s v="Restaurant"/>
    <n v="0"/>
    <n v="0"/>
    <m/>
  </r>
  <r>
    <x v="346"/>
    <d v="2021-05-16T00:00:00"/>
    <s v="Thai At Main St. LLC"/>
    <s v="317 W Main St"/>
    <x v="8"/>
    <x v="0"/>
    <s v="27701"/>
    <x v="346"/>
    <m/>
    <s v="U"/>
    <s v="Y"/>
    <s v="NC-04"/>
    <x v="0"/>
    <x v="0"/>
    <x v="0"/>
    <x v="0"/>
    <s v="Y"/>
    <s v="Y"/>
    <s v="Y"/>
    <s v="Y"/>
    <s v="Y"/>
    <s v="Y"/>
    <s v="Corporation"/>
    <s v="N"/>
    <x v="1"/>
    <x v="0"/>
    <x v="0"/>
    <s v="Restaurant"/>
    <n v="0"/>
    <n v="0"/>
    <m/>
  </r>
  <r>
    <x v="347"/>
    <d v="2021-05-16T00:00:00"/>
    <s v="Shree santram Corp"/>
    <s v="2221 Roxie St NE"/>
    <x v="113"/>
    <x v="0"/>
    <s v="28083"/>
    <x v="347"/>
    <s v="Subway"/>
    <s v="R"/>
    <s v="Y"/>
    <s v="NC-08"/>
    <x v="1"/>
    <x v="0"/>
    <x v="0"/>
    <x v="0"/>
    <s v="Y"/>
    <s v="Y"/>
    <s v="Y"/>
    <s v="Y"/>
    <s v="Y"/>
    <s v="Y"/>
    <s v="Corporation"/>
    <s v="Y"/>
    <x v="1"/>
    <x v="0"/>
    <x v="0"/>
    <s v="Restaurant"/>
    <n v="0"/>
    <n v="0"/>
    <m/>
  </r>
  <r>
    <x v="348"/>
    <d v="2021-05-16T00:00:00"/>
    <s v="L A Reynolds"/>
    <s v="381 Jonestown Rd"/>
    <x v="54"/>
    <x v="0"/>
    <s v="27104"/>
    <x v="348"/>
    <m/>
    <s v="U"/>
    <s v="Y"/>
    <s v="NC-06"/>
    <x v="0"/>
    <x v="0"/>
    <x v="0"/>
    <x v="0"/>
    <s v="Y"/>
    <s v="Y"/>
    <s v="Y"/>
    <s v="Y"/>
    <s v="Y"/>
    <s v="Y"/>
    <s v="Corporation"/>
    <s v="N"/>
    <x v="1"/>
    <x v="0"/>
    <x v="0"/>
    <s v="Caterer"/>
    <n v="0"/>
    <n v="0"/>
    <m/>
  </r>
  <r>
    <x v="349"/>
    <d v="2021-05-16T00:00:00"/>
    <s v="Romdrey LLC"/>
    <s v="35 Suttles Road Suite 100"/>
    <x v="114"/>
    <x v="0"/>
    <s v="27312"/>
    <x v="349"/>
    <m/>
    <s v="R"/>
    <s v="N"/>
    <s v="NC-04"/>
    <x v="1"/>
    <x v="0"/>
    <x v="0"/>
    <x v="0"/>
    <s v="Y"/>
    <s v="Y"/>
    <s v="Y"/>
    <s v="Y"/>
    <s v="Y"/>
    <s v="Y"/>
    <s v="Limited  Liability Company(LLC)"/>
    <s v="N"/>
    <x v="0"/>
    <x v="0"/>
    <x v="1"/>
    <s v="Restaurant"/>
    <n v="0"/>
    <n v="0"/>
    <m/>
  </r>
  <r>
    <x v="350"/>
    <d v="2021-05-16T00:00:00"/>
    <s v="Creative Catering LLC"/>
    <s v="4784 Kinnamon Rd"/>
    <x v="54"/>
    <x v="0"/>
    <n v="27103"/>
    <x v="350"/>
    <m/>
    <s v="U"/>
    <s v="N"/>
    <s v="NC-06"/>
    <x v="0"/>
    <x v="0"/>
    <x v="1"/>
    <x v="0"/>
    <s v="Y"/>
    <s v="Y"/>
    <s v="Y"/>
    <s v="Y"/>
    <s v="Y"/>
    <s v="Y"/>
    <s v="Limited  Liability Company(LLC)"/>
    <s v="N"/>
    <x v="0"/>
    <x v="0"/>
    <x v="1"/>
    <s v="Caterer"/>
    <n v="0"/>
    <n v="0"/>
    <m/>
  </r>
  <r>
    <x v="351"/>
    <d v="2021-05-16T00:00:00"/>
    <s v="1900 Mexican Grill LLC"/>
    <s v="5510 Park Road Suite 1E"/>
    <x v="11"/>
    <x v="0"/>
    <s v="28209"/>
    <x v="351"/>
    <m/>
    <s v="U"/>
    <s v="N"/>
    <s v="NC-09"/>
    <x v="1"/>
    <x v="0"/>
    <x v="1"/>
    <x v="0"/>
    <s v="Y"/>
    <s v="Y"/>
    <s v="Y"/>
    <s v="Y"/>
    <s v="Y"/>
    <s v="Y"/>
    <s v="Limited  Liability Company(LLC)"/>
    <s v="N"/>
    <x v="0"/>
    <x v="0"/>
    <x v="1"/>
    <s v="Restaurant"/>
    <n v="0"/>
    <n v="0"/>
    <m/>
  </r>
  <r>
    <x v="352"/>
    <d v="2021-05-16T00:00:00"/>
    <s v="bernardin's inc"/>
    <s v="901 W 4th St"/>
    <x v="54"/>
    <x v="0"/>
    <s v="27101"/>
    <x v="352"/>
    <m/>
    <s v="U"/>
    <s v="Y"/>
    <s v="NC-06"/>
    <x v="0"/>
    <x v="0"/>
    <x v="1"/>
    <x v="0"/>
    <s v="Y"/>
    <s v="Y"/>
    <s v="Y"/>
    <s v="Y"/>
    <s v="Y"/>
    <s v="Y"/>
    <s v="Corporation"/>
    <s v="Y"/>
    <x v="1"/>
    <x v="0"/>
    <x v="0"/>
    <s v="Restaurant"/>
    <n v="0"/>
    <n v="0"/>
    <m/>
  </r>
  <r>
    <x v="353"/>
    <d v="2021-05-16T00:00:00"/>
    <s v="shiv-shanker inc"/>
    <s v="10159 Us 70 Business Hwy W"/>
    <x v="103"/>
    <x v="0"/>
    <s v="27520"/>
    <x v="353"/>
    <s v="Subway"/>
    <s v="R"/>
    <s v="Y"/>
    <s v="NC-02"/>
    <x v="0"/>
    <x v="0"/>
    <x v="1"/>
    <x v="0"/>
    <s v="Y"/>
    <s v="Y"/>
    <s v="Y"/>
    <s v="Y"/>
    <s v="Y"/>
    <s v="Y"/>
    <s v="Subchapter S Corporation"/>
    <s v="Y"/>
    <x v="1"/>
    <x v="0"/>
    <x v="0"/>
    <s v="Restaurant"/>
    <n v="0"/>
    <n v="0"/>
    <m/>
  </r>
  <r>
    <x v="354"/>
    <d v="2021-05-16T00:00:00"/>
    <s v="TLC THAI MAX LLC"/>
    <s v="3320 SILAS CREEK PARKWAY FC 9"/>
    <x v="54"/>
    <x v="0"/>
    <n v="27103"/>
    <x v="354"/>
    <m/>
    <s v="U"/>
    <s v="Y"/>
    <s v="NC-06"/>
    <x v="0"/>
    <x v="0"/>
    <x v="0"/>
    <x v="0"/>
    <s v="Y"/>
    <s v="Y"/>
    <s v="Y"/>
    <s v="Y"/>
    <s v="Y"/>
    <s v="Y"/>
    <s v="Limited  Liability Company(LLC)"/>
    <s v="N"/>
    <x v="1"/>
    <x v="0"/>
    <x v="0"/>
    <s v="Restaurant"/>
    <n v="0"/>
    <n v="0"/>
    <m/>
  </r>
  <r>
    <x v="355"/>
    <d v="2021-05-16T00:00:00"/>
    <s v="Himalayan Grill LLC"/>
    <s v="1207 Kildaire Farm Rd Ste J"/>
    <x v="28"/>
    <x v="0"/>
    <s v="27511"/>
    <x v="355"/>
    <m/>
    <s v="U"/>
    <s v="N"/>
    <s v="NC-02"/>
    <x v="0"/>
    <x v="0"/>
    <x v="1"/>
    <x v="0"/>
    <s v="Y"/>
    <s v="Y"/>
    <s v="N"/>
    <s v="Y"/>
    <s v="Y"/>
    <s v="Y"/>
    <s v="Limited  Liability Company(LLC)"/>
    <s v="N"/>
    <x v="1"/>
    <x v="0"/>
    <x v="0"/>
    <s v="Restaurant"/>
    <n v="0"/>
    <n v="0"/>
    <m/>
  </r>
  <r>
    <x v="356"/>
    <d v="2021-05-16T00:00:00"/>
    <s v="C F Nians Corp"/>
    <s v="1401 SE Maynard Rd Ste L"/>
    <x v="28"/>
    <x v="0"/>
    <s v="27511"/>
    <x v="356"/>
    <m/>
    <s v="U"/>
    <s v="N"/>
    <s v="NC-02"/>
    <x v="0"/>
    <x v="1"/>
    <x v="1"/>
    <x v="0"/>
    <s v="Y"/>
    <s v="Y"/>
    <s v="Y"/>
    <s v="Y"/>
    <s v="Y"/>
    <s v="Y"/>
    <s v="Subchapter S Corporation"/>
    <s v="N"/>
    <x v="1"/>
    <x v="0"/>
    <x v="0"/>
    <s v="Restaurant"/>
    <n v="0"/>
    <n v="0"/>
    <m/>
  </r>
  <r>
    <x v="357"/>
    <d v="2021-05-16T00:00:00"/>
    <s v="Broadway Arts Catering and Event Specialists"/>
    <s v="49 Broadway St Ste 9"/>
    <x v="9"/>
    <x v="0"/>
    <s v="28801"/>
    <x v="357"/>
    <m/>
    <s v="U"/>
    <s v="Y"/>
    <s v="NC-11"/>
    <x v="0"/>
    <x v="1"/>
    <x v="1"/>
    <x v="0"/>
    <s v="Y"/>
    <s v="Y"/>
    <s v="Y"/>
    <s v="Y"/>
    <s v="Y"/>
    <s v="Y"/>
    <s v="Corporation"/>
    <s v="N"/>
    <x v="0"/>
    <x v="0"/>
    <x v="1"/>
    <s v="Caterer"/>
    <n v="0"/>
    <n v="0"/>
    <m/>
  </r>
  <r>
    <x v="358"/>
    <d v="2021-05-16T00:00:00"/>
    <s v="M &amp; D AHN INC."/>
    <s v="5062 Yadkin Rd"/>
    <x v="40"/>
    <x v="0"/>
    <s v="28303"/>
    <x v="358"/>
    <m/>
    <s v="U"/>
    <s v="N"/>
    <s v="NC-08"/>
    <x v="0"/>
    <x v="0"/>
    <x v="0"/>
    <x v="0"/>
    <s v="Y"/>
    <s v="Y"/>
    <s v="Y"/>
    <s v="Y"/>
    <s v="Y"/>
    <s v="Y"/>
    <s v="Subchapter S Corporation"/>
    <s v="N"/>
    <x v="1"/>
    <x v="0"/>
    <x v="0"/>
    <s v="Restaurant"/>
    <n v="0"/>
    <n v="0"/>
    <m/>
  </r>
  <r>
    <x v="359"/>
    <d v="2021-05-16T00:00:00"/>
    <s v="OFFENHAUSER &amp; BEDSOLE INVESTMENTS INC"/>
    <s v="2417 ROBESON STREET"/>
    <x v="40"/>
    <x v="0"/>
    <s v="28305"/>
    <x v="359"/>
    <m/>
    <s v="U"/>
    <s v="Y"/>
    <s v="NC-08"/>
    <x v="1"/>
    <x v="0"/>
    <x v="0"/>
    <x v="0"/>
    <s v="Y"/>
    <s v="Y"/>
    <s v="Y"/>
    <s v="Y"/>
    <s v="Y"/>
    <s v="Y"/>
    <s v="Corporation"/>
    <s v="N"/>
    <x v="0"/>
    <x v="1"/>
    <x v="1"/>
    <s v="Bar, Saloon, Lounge, Tavern"/>
    <n v="0"/>
    <n v="0"/>
    <m/>
  </r>
  <r>
    <x v="360"/>
    <d v="2021-05-16T00:00:00"/>
    <s v="Hung-Tao Inc"/>
    <s v="218 N Poindexter St"/>
    <x v="24"/>
    <x v="0"/>
    <s v="27909"/>
    <x v="360"/>
    <m/>
    <s v="R"/>
    <s v="Y"/>
    <s v="NC-03"/>
    <x v="0"/>
    <x v="1"/>
    <x v="1"/>
    <x v="0"/>
    <s v="Y"/>
    <s v="Y"/>
    <s v="Y"/>
    <s v="N"/>
    <s v="Y"/>
    <s v="Y"/>
    <s v="Corporation"/>
    <s v="Y"/>
    <x v="1"/>
    <x v="0"/>
    <x v="0"/>
    <s v="Restaurant"/>
    <n v="0"/>
    <n v="0"/>
    <m/>
  </r>
  <r>
    <x v="361"/>
    <d v="2021-05-16T00:00:00"/>
    <s v="Hako Sushi Inc"/>
    <s v="2603 Glenwood Ave Ste 155"/>
    <x v="4"/>
    <x v="0"/>
    <s v="27608"/>
    <x v="361"/>
    <m/>
    <s v="U"/>
    <s v="N"/>
    <s v="NC-02"/>
    <x v="0"/>
    <x v="1"/>
    <x v="1"/>
    <x v="0"/>
    <s v="Y"/>
    <s v="Y"/>
    <s v="Y"/>
    <s v="Y"/>
    <s v="Y"/>
    <s v="Y"/>
    <s v="Subchapter S Corporation"/>
    <s v="N"/>
    <x v="1"/>
    <x v="0"/>
    <x v="0"/>
    <s v="Restaurant"/>
    <n v="0"/>
    <n v="0"/>
    <m/>
  </r>
  <r>
    <x v="362"/>
    <d v="2021-05-16T00:00:00"/>
    <s v="GC Westover Inc."/>
    <s v="1430 Westover Ter"/>
    <x v="12"/>
    <x v="0"/>
    <s v="27408"/>
    <x v="362"/>
    <s v="CoreLife Eatery"/>
    <s v="U"/>
    <s v="N"/>
    <s v="NC-06"/>
    <x v="0"/>
    <x v="0"/>
    <x v="0"/>
    <x v="0"/>
    <s v="Y"/>
    <s v="Y"/>
    <s v="Y"/>
    <s v="Y"/>
    <s v="Y"/>
    <s v="Y"/>
    <s v="Corporation"/>
    <s v="N"/>
    <x v="0"/>
    <x v="0"/>
    <x v="1"/>
    <s v="Restaurant"/>
    <n v="0"/>
    <n v="0"/>
    <m/>
  </r>
  <r>
    <x v="363"/>
    <d v="2021-05-16T00:00:00"/>
    <s v="COPA LLC"/>
    <s v="107 W Main St"/>
    <x v="8"/>
    <x v="0"/>
    <s v="27701"/>
    <x v="363"/>
    <m/>
    <s v="U"/>
    <s v="Y"/>
    <s v="NC-04"/>
    <x v="1"/>
    <x v="0"/>
    <x v="0"/>
    <x v="0"/>
    <s v="Y"/>
    <s v="Y"/>
    <s v="Y"/>
    <s v="Y"/>
    <s v="Y"/>
    <s v="Y"/>
    <s v="Limited  Liability Company(LLC)"/>
    <s v="N"/>
    <x v="1"/>
    <x v="0"/>
    <x v="1"/>
    <s v="Restaurant"/>
    <n v="0"/>
    <n v="0"/>
    <m/>
  </r>
  <r>
    <x v="364"/>
    <d v="2021-05-16T00:00:00"/>
    <s v="Monica Eats Inc"/>
    <s v="3121-103 Edwards Mill Rd"/>
    <x v="4"/>
    <x v="0"/>
    <s v="27612"/>
    <x v="364"/>
    <m/>
    <s v="U"/>
    <s v="N"/>
    <s v="NC-02"/>
    <x v="1"/>
    <x v="1"/>
    <x v="1"/>
    <x v="0"/>
    <s v="Y"/>
    <s v="Y"/>
    <s v="Y"/>
    <s v="Y"/>
    <s v="Y"/>
    <s v="Y"/>
    <s v="Corporation"/>
    <s v="N"/>
    <x v="0"/>
    <x v="0"/>
    <x v="1"/>
    <s v="Restaurant"/>
    <n v="0"/>
    <n v="0"/>
    <m/>
  </r>
  <r>
    <x v="365"/>
    <d v="2021-05-16T00:00:00"/>
    <s v="C and D Pizza Inc."/>
    <s v="3518 Island Dr"/>
    <x v="115"/>
    <x v="0"/>
    <s v="28460"/>
    <x v="365"/>
    <s v="Domino's"/>
    <s v="U"/>
    <s v="N"/>
    <s v="NC-03"/>
    <x v="0"/>
    <x v="0"/>
    <x v="1"/>
    <x v="0"/>
    <s v="Y"/>
    <s v="Y"/>
    <s v="Y"/>
    <s v="Y"/>
    <s v="Y"/>
    <s v="Y"/>
    <s v="Corporation"/>
    <s v="N"/>
    <x v="0"/>
    <x v="1"/>
    <x v="0"/>
    <s v="Restaurant"/>
    <n v="0"/>
    <n v="0"/>
    <m/>
  </r>
  <r>
    <x v="366"/>
    <d v="2021-05-16T00:00:00"/>
    <s v="TAIFU INC"/>
    <s v="1520 South Blvd"/>
    <x v="11"/>
    <x v="0"/>
    <s v="28203"/>
    <x v="366"/>
    <m/>
    <s v="U"/>
    <s v="N"/>
    <s v="NC-12"/>
    <x v="1"/>
    <x v="0"/>
    <x v="0"/>
    <x v="0"/>
    <s v="Y"/>
    <s v="Y"/>
    <s v="Y"/>
    <s v="Y"/>
    <s v="Y"/>
    <s v="Y"/>
    <s v="Corporation"/>
    <s v="N"/>
    <x v="1"/>
    <x v="0"/>
    <x v="0"/>
    <s v="Restaurant"/>
    <n v="0"/>
    <n v="0"/>
    <m/>
  </r>
  <r>
    <x v="367"/>
    <d v="2021-05-16T00:00:00"/>
    <s v="SUPER CHINA CARY INC"/>
    <s v="2972 Kildaire Farm Rd"/>
    <x v="28"/>
    <x v="0"/>
    <s v="27518"/>
    <x v="367"/>
    <m/>
    <s v="U"/>
    <s v="N"/>
    <s v="NC-02"/>
    <x v="1"/>
    <x v="0"/>
    <x v="0"/>
    <x v="0"/>
    <s v="Y"/>
    <s v="Y"/>
    <s v="Y"/>
    <s v="Y"/>
    <s v="Y"/>
    <s v="Y"/>
    <s v="Corporation"/>
    <s v="N"/>
    <x v="1"/>
    <x v="0"/>
    <x v="1"/>
    <s v="Restaurant"/>
    <n v="0"/>
    <n v="0"/>
    <m/>
  </r>
  <r>
    <x v="368"/>
    <d v="2021-05-16T00:00:00"/>
    <s v="NELLIE RUTH'S LLC"/>
    <s v="105 E FISHER STREET"/>
    <x v="78"/>
    <x v="0"/>
    <s v="28144"/>
    <x v="368"/>
    <m/>
    <s v="R"/>
    <s v="Y"/>
    <s v="NC-13"/>
    <x v="1"/>
    <x v="0"/>
    <x v="0"/>
    <x v="0"/>
    <s v="Y"/>
    <s v="Y"/>
    <s v="Y"/>
    <s v="Y"/>
    <s v="Y"/>
    <s v="Y"/>
    <s v="Limited  Liability Company(LLC)"/>
    <s v="N"/>
    <x v="0"/>
    <x v="1"/>
    <x v="1"/>
    <s v="Restaurant"/>
    <n v="0"/>
    <n v="0"/>
    <m/>
  </r>
  <r>
    <x v="369"/>
    <d v="2021-05-16T00:00:00"/>
    <s v="S&amp;S SUNSHINE INC"/>
    <s v="1564 Highwoods Blvd Ste E"/>
    <x v="12"/>
    <x v="0"/>
    <s v="27410"/>
    <x v="369"/>
    <m/>
    <s v="U"/>
    <s v="N"/>
    <s v="NC-06"/>
    <x v="1"/>
    <x v="0"/>
    <x v="0"/>
    <x v="0"/>
    <s v="Y"/>
    <s v="Y"/>
    <s v="Y"/>
    <s v="Y"/>
    <s v="Y"/>
    <s v="Y"/>
    <s v="Subchapter S Corporation"/>
    <s v="N"/>
    <x v="1"/>
    <x v="0"/>
    <x v="0"/>
    <s v="Restaurant"/>
    <n v="0"/>
    <n v="0"/>
    <m/>
  </r>
  <r>
    <x v="370"/>
    <d v="2021-05-16T00:00:00"/>
    <s v="Charlotte Hospitality Group LLC"/>
    <s v="2001 E 7th St Suite D"/>
    <x v="11"/>
    <x v="0"/>
    <s v="28204"/>
    <x v="370"/>
    <m/>
    <s v="U"/>
    <s v="N"/>
    <s v="NC-12"/>
    <x v="1"/>
    <x v="0"/>
    <x v="0"/>
    <x v="0"/>
    <s v="Y"/>
    <s v="Y"/>
    <s v="Y"/>
    <s v="Y"/>
    <s v="Y"/>
    <s v="Y"/>
    <s v="Limited  Liability Company(LLC)"/>
    <s v="N"/>
    <x v="1"/>
    <x v="0"/>
    <x v="0"/>
    <s v="Restaurant"/>
    <n v="0"/>
    <n v="0"/>
    <m/>
  </r>
  <r>
    <x v="371"/>
    <d v="2021-05-16T00:00:00"/>
    <s v="NO 1 CHADBOURN INC"/>
    <s v="803 N BROWN ST"/>
    <x v="116"/>
    <x v="0"/>
    <s v="28431"/>
    <x v="371"/>
    <m/>
    <s v="R"/>
    <s v="Y"/>
    <s v="NC-07"/>
    <x v="1"/>
    <x v="0"/>
    <x v="0"/>
    <x v="0"/>
    <s v="Y"/>
    <s v="Y"/>
    <s v="Y"/>
    <s v="Y"/>
    <s v="Y"/>
    <s v="Y"/>
    <s v="Corporation"/>
    <s v="N"/>
    <x v="1"/>
    <x v="0"/>
    <x v="0"/>
    <s v="Restaurant"/>
    <n v="0"/>
    <n v="0"/>
    <m/>
  </r>
  <r>
    <x v="372"/>
    <d v="2021-05-16T00:00:00"/>
    <s v="Metropolitan Concepts Ltd."/>
    <s v="2410 Park Rd"/>
    <x v="11"/>
    <x v="0"/>
    <s v="28203"/>
    <x v="372"/>
    <m/>
    <s v="U"/>
    <s v="N"/>
    <s v="NC-12"/>
    <x v="1"/>
    <x v="0"/>
    <x v="0"/>
    <x v="0"/>
    <s v="Y"/>
    <s v="Y"/>
    <s v="Y"/>
    <s v="Y"/>
    <s v="Y"/>
    <s v="Y"/>
    <s v="Corporation"/>
    <s v="N"/>
    <x v="0"/>
    <x v="0"/>
    <x v="1"/>
    <s v="Restaurant"/>
    <n v="0"/>
    <n v="0"/>
    <m/>
  </r>
  <r>
    <x v="373"/>
    <d v="2021-05-16T00:00:00"/>
    <s v="Southbound Sandwich Works inc."/>
    <s v="3328 S Church St"/>
    <x v="64"/>
    <x v="0"/>
    <s v="27215"/>
    <x v="373"/>
    <m/>
    <s v="U"/>
    <s v="N"/>
    <s v="NC-06"/>
    <x v="1"/>
    <x v="0"/>
    <x v="0"/>
    <x v="0"/>
    <s v="Y"/>
    <s v="Y"/>
    <s v="Y"/>
    <s v="Y"/>
    <s v="Y"/>
    <s v="Y"/>
    <s v="Corporation"/>
    <s v="N"/>
    <x v="0"/>
    <x v="0"/>
    <x v="1"/>
    <s v="Restaurant"/>
    <n v="0"/>
    <n v="0"/>
    <m/>
  </r>
  <r>
    <x v="374"/>
    <d v="2021-05-16T00:00:00"/>
    <s v="New Sichuan Restaurant LLC."/>
    <s v="2125 Silas Creek Pkwy"/>
    <x v="54"/>
    <x v="0"/>
    <n v="27103"/>
    <x v="374"/>
    <m/>
    <s v="U"/>
    <s v="Y"/>
    <s v="NC-06"/>
    <x v="0"/>
    <x v="1"/>
    <x v="1"/>
    <x v="0"/>
    <s v="N"/>
    <s v="Y"/>
    <s v="Y"/>
    <s v="Y"/>
    <s v="Y"/>
    <s v="Y"/>
    <s v="Subchapter S Corporation"/>
    <s v="N"/>
    <x v="1"/>
    <x v="0"/>
    <x v="0"/>
    <s v="Restaurant"/>
    <n v="0"/>
    <n v="0"/>
    <m/>
  </r>
  <r>
    <x v="375"/>
    <d v="2021-05-16T00:00:00"/>
    <s v="Singas Famous Pizza"/>
    <s v="1004 Lower Shiloh Way Suite 106/107"/>
    <x v="2"/>
    <x v="0"/>
    <s v="27560"/>
    <x v="375"/>
    <s v="Singas Famous Pizza"/>
    <s v="U"/>
    <s v="N"/>
    <s v="NC-02"/>
    <x v="0"/>
    <x v="1"/>
    <x v="1"/>
    <x v="1"/>
    <s v="N"/>
    <s v="Y"/>
    <s v="Y"/>
    <s v="Y"/>
    <s v="N"/>
    <s v="Y"/>
    <s v="Limited  Liability Company(LLC)"/>
    <s v="N"/>
    <x v="0"/>
    <x v="0"/>
    <x v="1"/>
    <s v="Restaurant"/>
    <n v="0"/>
    <n v="0"/>
    <m/>
  </r>
  <r>
    <x v="376"/>
    <d v="2021-05-16T00:00:00"/>
    <s v="Samoha Restaurants LLC"/>
    <s v="602 W Sugar Creek Rd Unit 4"/>
    <x v="11"/>
    <x v="0"/>
    <s v="28213"/>
    <x v="376"/>
    <m/>
    <s v="U"/>
    <s v="Y"/>
    <s v="NC-08"/>
    <x v="0"/>
    <x v="0"/>
    <x v="0"/>
    <x v="0"/>
    <s v="Y"/>
    <s v="Y"/>
    <s v="Y"/>
    <s v="Y"/>
    <s v="Y"/>
    <s v="Y"/>
    <s v="Limited  Liability Company(LLC)"/>
    <s v="Y"/>
    <x v="1"/>
    <x v="0"/>
    <x v="1"/>
    <s v="Restaurant"/>
    <n v="0"/>
    <n v="0"/>
    <m/>
  </r>
  <r>
    <x v="377"/>
    <d v="2021-05-16T00:00:00"/>
    <s v="La Cava Restaurant Inc."/>
    <s v="329 S Church St"/>
    <x v="78"/>
    <x v="0"/>
    <s v="28144"/>
    <x v="377"/>
    <m/>
    <s v="R"/>
    <s v="Y"/>
    <s v="NC-13"/>
    <x v="1"/>
    <x v="1"/>
    <x v="1"/>
    <x v="1"/>
    <s v="Y"/>
    <s v="N"/>
    <s v="N"/>
    <s v="N"/>
    <s v="N"/>
    <s v="N"/>
    <s v="Corporation"/>
    <s v="N"/>
    <x v="0"/>
    <x v="0"/>
    <x v="1"/>
    <s v="Food Stand, Food Truck, Food Cart &amp;&amp; Restaurant"/>
    <n v="0"/>
    <n v="0"/>
    <m/>
  </r>
  <r>
    <x v="378"/>
    <d v="2021-05-16T00:00:00"/>
    <s v="Full Plate Inc"/>
    <s v="4900 Nc Highway 55 Suite 520"/>
    <x v="8"/>
    <x v="0"/>
    <s v="27713"/>
    <x v="378"/>
    <s v="Brigs Restaurants"/>
    <s v="U"/>
    <s v="N"/>
    <s v="NC-02"/>
    <x v="0"/>
    <x v="1"/>
    <x v="1"/>
    <x v="0"/>
    <s v="N"/>
    <s v="N"/>
    <s v="Y"/>
    <s v="Y"/>
    <s v="N"/>
    <s v="Y"/>
    <s v="Subchapter S Corporation"/>
    <s v="N"/>
    <x v="0"/>
    <x v="1"/>
    <x v="0"/>
    <s v="Restaurant"/>
    <n v="0"/>
    <n v="0"/>
    <m/>
  </r>
  <r>
    <x v="379"/>
    <d v="2021-05-16T00:00:00"/>
    <s v="Pressed Sandwich House LLC"/>
    <s v="10630 Durant Rd Ste 104"/>
    <x v="4"/>
    <x v="0"/>
    <s v="27614"/>
    <x v="379"/>
    <m/>
    <s v="U"/>
    <s v="N"/>
    <s v="NC-04"/>
    <x v="0"/>
    <x v="1"/>
    <x v="0"/>
    <x v="1"/>
    <s v="Y"/>
    <s v="Y"/>
    <s v="N"/>
    <s v="Y"/>
    <s v="Y"/>
    <s v="Y"/>
    <s v="Limited  Liability Company(LLC)"/>
    <s v="N"/>
    <x v="1"/>
    <x v="0"/>
    <x v="1"/>
    <s v="Restaurant"/>
    <n v="0"/>
    <n v="0"/>
    <m/>
  </r>
  <r>
    <x v="380"/>
    <d v="2021-05-16T00:00:00"/>
    <s v="EAK Enterprises LLC"/>
    <s v="9818 Gilead Rd B102"/>
    <x v="45"/>
    <x v="0"/>
    <s v="28078"/>
    <x v="380"/>
    <s v="Smallcakes CupcakeryÂ "/>
    <s v="U"/>
    <s v="N"/>
    <s v="NC-08"/>
    <x v="0"/>
    <x v="1"/>
    <x v="1"/>
    <x v="1"/>
    <s v="Y"/>
    <s v="Y"/>
    <s v="Y"/>
    <s v="Y"/>
    <s v="Y"/>
    <s v="Y"/>
    <s v="Limited  Liability Company(LLC)"/>
    <s v="N"/>
    <x v="0"/>
    <x v="0"/>
    <x v="1"/>
    <s v="Bakery **"/>
    <n v="0"/>
    <n v="0"/>
    <m/>
  </r>
  <r>
    <x v="381"/>
    <d v="2021-05-16T00:00:00"/>
    <s v="LUCKY TAVERN INC."/>
    <s v="8225 University City Blvd"/>
    <x v="11"/>
    <x v="0"/>
    <s v="28213"/>
    <x v="381"/>
    <m/>
    <s v="U"/>
    <s v="Y"/>
    <s v="NC-08"/>
    <x v="1"/>
    <x v="0"/>
    <x v="0"/>
    <x v="0"/>
    <s v="Y"/>
    <s v="Y"/>
    <s v="Y"/>
    <s v="Y"/>
    <s v="Y"/>
    <s v="Y"/>
    <s v="Corporation"/>
    <s v="Y"/>
    <x v="0"/>
    <x v="0"/>
    <x v="1"/>
    <s v="Restaurant"/>
    <n v="0"/>
    <n v="0"/>
    <m/>
  </r>
  <r>
    <x v="382"/>
    <d v="2021-05-16T00:00:00"/>
    <s v="Break Time Billiards LLC"/>
    <s v="6442 Tryon Rd"/>
    <x v="28"/>
    <x v="0"/>
    <s v="27518"/>
    <x v="382"/>
    <m/>
    <s v="U"/>
    <s v="N"/>
    <s v="NC-02"/>
    <x v="1"/>
    <x v="1"/>
    <x v="0"/>
    <x v="0"/>
    <s v="Y"/>
    <s v="Y"/>
    <s v="Y"/>
    <s v="Y"/>
    <s v="Y"/>
    <s v="Y"/>
    <s v="Limited  Liability Company(LLC)"/>
    <s v="N"/>
    <x v="0"/>
    <x v="0"/>
    <x v="1"/>
    <s v="Bar, Saloon, Lounge, Tavern"/>
    <n v="0"/>
    <n v="0"/>
    <m/>
  </r>
  <r>
    <x v="383"/>
    <d v="2021-05-16T00:00:00"/>
    <s v="The Sylva Coffee Shop Inc"/>
    <s v="385 W Main St"/>
    <x v="117"/>
    <x v="0"/>
    <s v="28779"/>
    <x v="383"/>
    <m/>
    <s v="R"/>
    <s v="N"/>
    <s v="NC-11"/>
    <x v="0"/>
    <x v="1"/>
    <x v="1"/>
    <x v="0"/>
    <s v="Y"/>
    <s v="Y"/>
    <s v="Y"/>
    <s v="Y"/>
    <s v="Y"/>
    <s v="Y"/>
    <s v="Subchapter S Corporation"/>
    <s v="N"/>
    <x v="0"/>
    <x v="0"/>
    <x v="1"/>
    <s v="Restaurant"/>
    <n v="0"/>
    <n v="0"/>
    <m/>
  </r>
  <r>
    <x v="384"/>
    <d v="2021-05-16T00:00:00"/>
    <s v="shito inc"/>
    <s v="3007 Central Ave"/>
    <x v="11"/>
    <x v="0"/>
    <s v="28205"/>
    <x v="384"/>
    <m/>
    <s v="U"/>
    <s v="Y"/>
    <s v="NC-12"/>
    <x v="0"/>
    <x v="1"/>
    <x v="1"/>
    <x v="1"/>
    <s v="N"/>
    <s v="N"/>
    <s v="Y"/>
    <s v="Y"/>
    <s v="N"/>
    <s v="Y"/>
    <s v="Corporation"/>
    <s v="Y"/>
    <x v="1"/>
    <x v="0"/>
    <x v="1"/>
    <s v="Restaurant"/>
    <n v="0"/>
    <n v="0"/>
    <m/>
  </r>
  <r>
    <x v="385"/>
    <d v="2021-05-16T00:00:00"/>
    <s v="phasukkan-beckeinc"/>
    <s v="2205 Midland Rd"/>
    <x v="118"/>
    <x v="0"/>
    <s v="28374"/>
    <x v="385"/>
    <m/>
    <s v="R"/>
    <s v="N"/>
    <s v="NC-09"/>
    <x v="0"/>
    <x v="0"/>
    <x v="1"/>
    <x v="0"/>
    <s v="Y"/>
    <s v="Y"/>
    <s v="Y"/>
    <s v="Y"/>
    <s v="Y"/>
    <s v="Y"/>
    <s v="Subchapter S Corporation"/>
    <s v="N"/>
    <x v="0"/>
    <x v="0"/>
    <x v="1"/>
    <s v="Restaurant"/>
    <n v="0"/>
    <n v="0"/>
    <m/>
  </r>
  <r>
    <x v="386"/>
    <d v="2021-05-16T00:00:00"/>
    <s v="Bullock's Bar B Cue Inc"/>
    <s v="3330 Quebec Dr"/>
    <x v="8"/>
    <x v="0"/>
    <s v="27705"/>
    <x v="386"/>
    <m/>
    <s v="U"/>
    <s v="N"/>
    <s v="NC-04"/>
    <x v="0"/>
    <x v="0"/>
    <x v="1"/>
    <x v="0"/>
    <s v="N"/>
    <s v="Y"/>
    <s v="Y"/>
    <s v="N"/>
    <s v="Y"/>
    <s v="Y"/>
    <s v="Corporation"/>
    <s v="N"/>
    <x v="0"/>
    <x v="0"/>
    <x v="1"/>
    <s v="Caterer &amp;&amp; Restaurant"/>
    <n v="0"/>
    <n v="0"/>
    <m/>
  </r>
  <r>
    <x v="387"/>
    <d v="2021-05-16T00:00:00"/>
    <s v="LUMBERTON FOOD GROUP INC"/>
    <s v="220 Jackson Ct"/>
    <x v="107"/>
    <x v="0"/>
    <s v="28358"/>
    <x v="387"/>
    <m/>
    <s v="R"/>
    <s v="Y"/>
    <s v="NC-09"/>
    <x v="1"/>
    <x v="0"/>
    <x v="0"/>
    <x v="0"/>
    <s v="Y"/>
    <s v="Y"/>
    <s v="Y"/>
    <s v="Y"/>
    <s v="Y"/>
    <s v="Y"/>
    <s v="Subchapter S Corporation"/>
    <s v="Y"/>
    <x v="1"/>
    <x v="0"/>
    <x v="1"/>
    <s v="Restaurant"/>
    <n v="0"/>
    <n v="0"/>
    <m/>
  </r>
  <r>
    <x v="388"/>
    <d v="2021-05-16T00:00:00"/>
    <s v="Hatteras Fish Co. LLC"/>
    <s v="54214 Nc 12 Hwy"/>
    <x v="119"/>
    <x v="0"/>
    <s v="27936"/>
    <x v="388"/>
    <m/>
    <s v="U"/>
    <s v="N"/>
    <s v="NC-03"/>
    <x v="1"/>
    <x v="0"/>
    <x v="0"/>
    <x v="0"/>
    <s v="Y"/>
    <s v="Y"/>
    <s v="Y"/>
    <s v="Y"/>
    <s v="Y"/>
    <s v="Y"/>
    <s v="Limited  Liability Company(LLC)"/>
    <s v="N"/>
    <x v="0"/>
    <x v="0"/>
    <x v="1"/>
    <s v="Restaurant"/>
    <n v="0"/>
    <n v="0"/>
    <m/>
  </r>
  <r>
    <x v="389"/>
    <d v="2021-05-16T00:00:00"/>
    <s v="BULL CITY KBBQ LLC"/>
    <s v="5420 DURHAM CHAPEL HILL BLVD"/>
    <x v="8"/>
    <x v="0"/>
    <s v="27707"/>
    <x v="389"/>
    <m/>
    <s v="U"/>
    <s v="N"/>
    <s v="NC-04"/>
    <x v="1"/>
    <x v="0"/>
    <x v="0"/>
    <x v="0"/>
    <s v="Y"/>
    <s v="Y"/>
    <s v="Y"/>
    <s v="Y"/>
    <s v="Y"/>
    <s v="Y"/>
    <s v="Corporation"/>
    <s v="Y"/>
    <x v="1"/>
    <x v="0"/>
    <x v="0"/>
    <s v="Food Stand, Food Truck, Food Cart"/>
    <n v="0"/>
    <n v="0"/>
    <m/>
  </r>
  <r>
    <x v="390"/>
    <d v="2021-05-16T00:00:00"/>
    <s v="LONG FENG INC"/>
    <s v="4244 Wright Ave"/>
    <x v="11"/>
    <x v="0"/>
    <s v="28211"/>
    <x v="390"/>
    <m/>
    <s v="U"/>
    <s v="N"/>
    <s v="NC-09"/>
    <x v="1"/>
    <x v="0"/>
    <x v="0"/>
    <x v="0"/>
    <s v="Y"/>
    <s v="Y"/>
    <s v="Y"/>
    <s v="Y"/>
    <s v="Y"/>
    <s v="Y"/>
    <s v="Corporation"/>
    <s v="N"/>
    <x v="1"/>
    <x v="0"/>
    <x v="0"/>
    <s v="Restaurant"/>
    <n v="0"/>
    <n v="0"/>
    <m/>
  </r>
  <r>
    <x v="391"/>
    <d v="2021-05-16T00:00:00"/>
    <s v="Mansa Associates Inc."/>
    <s v="3205 Sandy Ridge Rd"/>
    <x v="120"/>
    <x v="0"/>
    <s v="27235"/>
    <x v="391"/>
    <s v="Subway"/>
    <s v="U"/>
    <s v="N"/>
    <s v="NC-06"/>
    <x v="0"/>
    <x v="1"/>
    <x v="0"/>
    <x v="0"/>
    <s v="Y"/>
    <s v="N"/>
    <s v="Y"/>
    <s v="Y"/>
    <s v="Y"/>
    <s v="N"/>
    <s v="Corporation"/>
    <s v="N"/>
    <x v="0"/>
    <x v="0"/>
    <x v="1"/>
    <s v="Restaurant"/>
    <n v="0"/>
    <n v="0"/>
    <m/>
  </r>
  <r>
    <x v="392"/>
    <d v="2021-05-16T00:00:00"/>
    <s v="China King of 3886 Inc."/>
    <s v="108 S King St"/>
    <x v="121"/>
    <x v="0"/>
    <s v="27983"/>
    <x v="392"/>
    <m/>
    <s v="R"/>
    <s v="Y"/>
    <s v="NC-01"/>
    <x v="0"/>
    <x v="0"/>
    <x v="1"/>
    <x v="0"/>
    <s v="Y"/>
    <s v="Y"/>
    <s v="Y"/>
    <s v="Y"/>
    <s v="Y"/>
    <s v="Y"/>
    <s v="Corporation"/>
    <s v="N"/>
    <x v="1"/>
    <x v="0"/>
    <x v="1"/>
    <s v="Restaurant"/>
    <n v="0"/>
    <n v="0"/>
    <m/>
  </r>
  <r>
    <x v="393"/>
    <d v="2021-05-16T00:00:00"/>
    <s v="H &amp; Z Dining Group Inc"/>
    <s v="410 Four Seasons Town Ctr Level 3"/>
    <x v="12"/>
    <x v="0"/>
    <s v="27407"/>
    <x v="393"/>
    <m/>
    <s v="U"/>
    <s v="Y"/>
    <s v="NC-06"/>
    <x v="0"/>
    <x v="1"/>
    <x v="1"/>
    <x v="1"/>
    <s v="N"/>
    <s v="Y"/>
    <s v="Y"/>
    <s v="Y"/>
    <s v="N"/>
    <s v="N"/>
    <s v="Corporation"/>
    <s v="N"/>
    <x v="1"/>
    <x v="0"/>
    <x v="0"/>
    <s v="Restaurant"/>
    <n v="0"/>
    <n v="0"/>
    <m/>
  </r>
  <r>
    <x v="394"/>
    <d v="2021-05-16T00:00:00"/>
    <s v="The Olive Tree Deli of North Carolina Inc"/>
    <s v="580 S Stratford Rd"/>
    <x v="54"/>
    <x v="0"/>
    <n v="27103"/>
    <x v="394"/>
    <m/>
    <s v="U"/>
    <s v="N"/>
    <s v="NC-06"/>
    <x v="1"/>
    <x v="0"/>
    <x v="1"/>
    <x v="0"/>
    <s v="Y"/>
    <s v="Y"/>
    <s v="Y"/>
    <s v="Y"/>
    <s v="Y"/>
    <s v="Y"/>
    <s v="Corporation"/>
    <s v="N"/>
    <x v="0"/>
    <x v="0"/>
    <x v="1"/>
    <s v="Restaurant"/>
    <n v="0"/>
    <n v="0"/>
    <m/>
  </r>
  <r>
    <x v="395"/>
    <d v="2021-05-16T00:00:00"/>
    <s v="Liyan Inc"/>
    <s v="2000 Avondale Dr Ste B"/>
    <x v="8"/>
    <x v="0"/>
    <s v="27704"/>
    <x v="395"/>
    <m/>
    <s v="U"/>
    <s v="Y"/>
    <s v="NC-04"/>
    <x v="0"/>
    <x v="1"/>
    <x v="1"/>
    <x v="0"/>
    <s v="Y"/>
    <s v="Y"/>
    <s v="Y"/>
    <s v="Y"/>
    <s v="Y"/>
    <s v="Y"/>
    <s v="Corporation"/>
    <s v="N"/>
    <x v="0"/>
    <x v="0"/>
    <x v="1"/>
    <s v="Restaurant"/>
    <n v="0"/>
    <n v="0"/>
    <m/>
  </r>
  <r>
    <x v="396"/>
    <d v="2021-05-16T00:00:00"/>
    <s v="Bellamy Fam Enterprises LLC"/>
    <s v="4325 Glenwood Ave Ste 1114"/>
    <x v="4"/>
    <x v="0"/>
    <s v="27612"/>
    <x v="396"/>
    <s v="Gloria Jean's Coffees"/>
    <s v="U"/>
    <s v="N"/>
    <s v="NC-02"/>
    <x v="0"/>
    <x v="1"/>
    <x v="1"/>
    <x v="0"/>
    <s v="Y"/>
    <s v="Y"/>
    <s v="Y"/>
    <s v="Y"/>
    <s v="Y"/>
    <s v="Y"/>
    <s v="Limited  Liability Company(LLC)"/>
    <s v="N"/>
    <x v="0"/>
    <x v="0"/>
    <x v="1"/>
    <s v="Other &amp;&amp; Snack and Nonalcoholic Beverage Bar"/>
    <n v="0"/>
    <n v="0"/>
    <m/>
  </r>
  <r>
    <x v="397"/>
    <d v="2021-05-16T00:00:00"/>
    <s v="VVL Inc"/>
    <s v="7001 South Blvd Ste B"/>
    <x v="11"/>
    <x v="0"/>
    <s v="28217"/>
    <x v="397"/>
    <m/>
    <s v="U"/>
    <s v="N"/>
    <s v="NC-09"/>
    <x v="1"/>
    <x v="1"/>
    <x v="0"/>
    <x v="1"/>
    <s v="Y"/>
    <s v="Y"/>
    <s v="Y"/>
    <s v="Y"/>
    <s v="N"/>
    <s v="Y"/>
    <s v="Corporation"/>
    <s v="Y"/>
    <x v="1"/>
    <x v="0"/>
    <x v="0"/>
    <s v="Restaurant"/>
    <n v="0"/>
    <n v="0"/>
    <m/>
  </r>
  <r>
    <x v="398"/>
    <d v="2021-05-16T00:00:00"/>
    <s v="JC CRAB LLC"/>
    <s v="120 Hanes Square Cir"/>
    <x v="54"/>
    <x v="0"/>
    <n v="27103"/>
    <x v="398"/>
    <m/>
    <s v="U"/>
    <s v="Y"/>
    <s v="NC-06"/>
    <x v="0"/>
    <x v="0"/>
    <x v="1"/>
    <x v="0"/>
    <s v="Y"/>
    <s v="Y"/>
    <s v="Y"/>
    <s v="Y"/>
    <s v="Y"/>
    <s v="Y"/>
    <s v="Limited  Liability Company(LLC)"/>
    <s v="N"/>
    <x v="1"/>
    <x v="0"/>
    <x v="0"/>
    <s v="Restaurant"/>
    <n v="0"/>
    <n v="0"/>
    <m/>
  </r>
  <r>
    <x v="399"/>
    <d v="2021-05-16T00:00:00"/>
    <s v="B &amp; F Wine &amp; Beer Corporation"/>
    <s v="139 N Front St"/>
    <x v="0"/>
    <x v="0"/>
    <s v="28401"/>
    <x v="399"/>
    <m/>
    <s v="U"/>
    <s v="Y"/>
    <s v="NC-07"/>
    <x v="0"/>
    <x v="1"/>
    <x v="1"/>
    <x v="0"/>
    <s v="Y"/>
    <s v="Y"/>
    <s v="Y"/>
    <s v="Y"/>
    <s v="Y"/>
    <s v="Y"/>
    <s v="Subchapter S Corporation"/>
    <s v="N"/>
    <x v="0"/>
    <x v="0"/>
    <x v="1"/>
    <s v="Bar, Saloon, Lounge, Tavern"/>
    <n v="0"/>
    <n v="0"/>
    <m/>
  </r>
  <r>
    <x v="400"/>
    <d v="2021-05-16T00:00:00"/>
    <s v="FORTUNE FOOD INC"/>
    <s v="5959 Triangle Town Blvd Ste 1132"/>
    <x v="4"/>
    <x v="0"/>
    <s v="27616"/>
    <x v="400"/>
    <m/>
    <s v="U"/>
    <s v="N"/>
    <s v="NC-02"/>
    <x v="0"/>
    <x v="1"/>
    <x v="1"/>
    <x v="0"/>
    <s v="Y"/>
    <s v="Y"/>
    <s v="Y"/>
    <s v="Y"/>
    <s v="Y"/>
    <s v="Y"/>
    <s v="Corporation"/>
    <s v="Y"/>
    <x v="1"/>
    <x v="0"/>
    <x v="0"/>
    <s v="Restaurant"/>
    <n v="0"/>
    <n v="0"/>
    <m/>
  </r>
  <r>
    <x v="401"/>
    <d v="2021-05-16T00:00:00"/>
    <s v="Ashboro's Bottle and Can LLC"/>
    <s v="326 W Salisbury St"/>
    <x v="51"/>
    <x v="0"/>
    <s v="27203"/>
    <x v="401"/>
    <m/>
    <s v="R"/>
    <s v="Y"/>
    <s v="NC-13"/>
    <x v="0"/>
    <x v="1"/>
    <x v="1"/>
    <x v="1"/>
    <s v="N"/>
    <s v="Y"/>
    <s v="Y"/>
    <s v="Y"/>
    <s v="Y"/>
    <s v="Y"/>
    <s v="Limited Liability Partnership"/>
    <s v="Y"/>
    <x v="0"/>
    <x v="0"/>
    <x v="1"/>
    <s v="Bar, Saloon, Lounge, Tavern"/>
    <n v="0"/>
    <n v="0"/>
    <m/>
  </r>
  <r>
    <x v="402"/>
    <d v="2021-05-16T00:00:00"/>
    <s v="Ugly Dog LLC"/>
    <s v="294 S 4th St #1648"/>
    <x v="122"/>
    <x v="0"/>
    <s v="28741"/>
    <x v="402"/>
    <m/>
    <s v="R"/>
    <s v="N"/>
    <s v="NC-11"/>
    <x v="0"/>
    <x v="1"/>
    <x v="1"/>
    <x v="0"/>
    <s v="Y"/>
    <s v="Y"/>
    <s v="Y"/>
    <s v="Y"/>
    <s v="Y"/>
    <s v="Y"/>
    <s v="Limited  Liability Company(LLC)"/>
    <s v="N"/>
    <x v="0"/>
    <x v="0"/>
    <x v="1"/>
    <s v="Restaurant"/>
    <n v="0"/>
    <n v="0"/>
    <m/>
  </r>
  <r>
    <x v="403"/>
    <d v="2021-05-16T00:00:00"/>
    <s v="Rey Khan LLC"/>
    <s v="746 Martin Luther King Jr Blvd"/>
    <x v="3"/>
    <x v="0"/>
    <s v="27514"/>
    <x v="403"/>
    <m/>
    <s v="U"/>
    <s v="Y"/>
    <s v="NC-04"/>
    <x v="0"/>
    <x v="1"/>
    <x v="0"/>
    <x v="0"/>
    <s v="Y"/>
    <s v="Y"/>
    <s v="Y"/>
    <s v="Y"/>
    <s v="Y"/>
    <s v="Y"/>
    <s v="Limited  Liability Company(LLC)"/>
    <s v="N"/>
    <x v="1"/>
    <x v="0"/>
    <x v="0"/>
    <s v="Restaurant"/>
    <n v="0"/>
    <n v="0"/>
    <m/>
  </r>
  <r>
    <x v="404"/>
    <d v="2021-05-16T00:00:00"/>
    <s v="TAIYONG INC"/>
    <s v="3629 N Davidson St 103N"/>
    <x v="11"/>
    <x v="0"/>
    <s v="28205"/>
    <x v="404"/>
    <m/>
    <s v="U"/>
    <s v="Y"/>
    <s v="NC-12"/>
    <x v="1"/>
    <x v="0"/>
    <x v="0"/>
    <x v="0"/>
    <s v="Y"/>
    <s v="Y"/>
    <s v="Y"/>
    <s v="Y"/>
    <s v="Y"/>
    <s v="Y"/>
    <s v="Limited Liability Partnership"/>
    <s v="Y"/>
    <x v="1"/>
    <x v="0"/>
    <x v="0"/>
    <s v="Restaurant"/>
    <n v="0"/>
    <n v="0"/>
    <m/>
  </r>
  <r>
    <x v="405"/>
    <d v="2021-05-16T00:00:00"/>
    <s v="The Coastal Roaster LLC"/>
    <s v="5954 Carolina Beach Rd Suite 170"/>
    <x v="0"/>
    <x v="0"/>
    <s v="28412"/>
    <x v="405"/>
    <m/>
    <s v="U"/>
    <s v="N"/>
    <s v="NC-07"/>
    <x v="0"/>
    <x v="1"/>
    <x v="1"/>
    <x v="1"/>
    <s v="N"/>
    <s v="N"/>
    <s v="Y"/>
    <s v="Y"/>
    <s v="N"/>
    <s v="Y"/>
    <s v="Corporation"/>
    <s v="N"/>
    <x v="0"/>
    <x v="1"/>
    <x v="0"/>
    <s v="Bar, Saloon, Lounge, Tavern &amp;&amp; Restaurant"/>
    <n v="0"/>
    <n v="0"/>
    <m/>
  </r>
  <r>
    <x v="406"/>
    <d v="2021-05-16T00:00:00"/>
    <s v="Derar Inc."/>
    <s v="116 Middleton Dr"/>
    <x v="11"/>
    <x v="0"/>
    <s v="28207"/>
    <x v="406"/>
    <m/>
    <s v="U"/>
    <s v="N"/>
    <s v="NC-12"/>
    <x v="1"/>
    <x v="0"/>
    <x v="0"/>
    <x v="0"/>
    <s v="Y"/>
    <s v="Y"/>
    <s v="Y"/>
    <s v="Y"/>
    <s v="Y"/>
    <s v="Y"/>
    <s v="Corporation"/>
    <s v="N"/>
    <x v="1"/>
    <x v="0"/>
    <x v="0"/>
    <s v="Restaurant"/>
    <n v="0"/>
    <n v="0"/>
    <m/>
  </r>
  <r>
    <x v="407"/>
    <d v="2021-05-16T00:00:00"/>
    <s v="Cortez of Raleigh LLC"/>
    <s v="413 Glenwood Ave"/>
    <x v="4"/>
    <x v="0"/>
    <s v="27603"/>
    <x v="407"/>
    <m/>
    <s v="U"/>
    <s v="N"/>
    <s v="NC-02"/>
    <x v="1"/>
    <x v="1"/>
    <x v="1"/>
    <x v="0"/>
    <s v="N"/>
    <s v="Y"/>
    <s v="Y"/>
    <s v="Y"/>
    <s v="N"/>
    <s v="Y"/>
    <s v="Limited  Liability Company(LLC)"/>
    <s v="N"/>
    <x v="1"/>
    <x v="0"/>
    <x v="0"/>
    <s v="Restaurant"/>
    <n v="0"/>
    <n v="0"/>
    <m/>
  </r>
  <r>
    <x v="408"/>
    <d v="2021-05-16T00:00:00"/>
    <s v="Canteen 411 LLC"/>
    <s v="411 W 4th St"/>
    <x v="54"/>
    <x v="0"/>
    <s v="27101"/>
    <x v="408"/>
    <m/>
    <s v="U"/>
    <s v="Y"/>
    <s v="NC-06"/>
    <x v="1"/>
    <x v="0"/>
    <x v="1"/>
    <x v="0"/>
    <s v="Y"/>
    <s v="Y"/>
    <s v="Y"/>
    <s v="Y"/>
    <s v="Y"/>
    <s v="Y"/>
    <s v="Limited  Liability Company(LLC)"/>
    <s v="Y"/>
    <x v="0"/>
    <x v="0"/>
    <x v="1"/>
    <s v="Snack and Nonalcoholic Beverage Bar &amp;&amp; Bar, Saloon, Lounge, Tavern &amp;&amp; Caterer &amp;&amp; Restaurant"/>
    <n v="0"/>
    <n v="0"/>
    <m/>
  </r>
  <r>
    <x v="409"/>
    <d v="2021-05-16T00:00:00"/>
    <s v="The Loco Project LLC"/>
    <s v="3723 N Croatan Hwy Unit E"/>
    <x v="123"/>
    <x v="0"/>
    <s v="27949"/>
    <x v="409"/>
    <m/>
    <s v="U"/>
    <s v="Y"/>
    <s v="NC-03"/>
    <x v="0"/>
    <x v="1"/>
    <x v="1"/>
    <x v="0"/>
    <s v="Y"/>
    <s v="Y"/>
    <s v="N"/>
    <s v="Y"/>
    <s v="Y"/>
    <s v="Y"/>
    <s v="Limited  Liability Company(LLC)"/>
    <s v="N"/>
    <x v="0"/>
    <x v="0"/>
    <x v="1"/>
    <s v="Restaurant"/>
    <n v="0"/>
    <n v="0"/>
    <m/>
  </r>
  <r>
    <x v="410"/>
    <d v="2021-05-16T00:00:00"/>
    <s v="252 GRILL INC"/>
    <s v="100 Berry St"/>
    <x v="124"/>
    <x v="0"/>
    <s v="27944"/>
    <x v="410"/>
    <m/>
    <s v="R"/>
    <s v="Y"/>
    <s v="NC-03"/>
    <x v="0"/>
    <x v="0"/>
    <x v="0"/>
    <x v="0"/>
    <s v="Y"/>
    <s v="Y"/>
    <s v="Y"/>
    <s v="N"/>
    <s v="Y"/>
    <s v="Y"/>
    <s v="Corporation"/>
    <s v="N"/>
    <x v="0"/>
    <x v="0"/>
    <x v="1"/>
    <s v="Restaurant"/>
    <n v="0"/>
    <n v="0"/>
    <m/>
  </r>
  <r>
    <x v="411"/>
    <d v="2021-05-16T00:00:00"/>
    <s v="Subway Of Morganton Inc"/>
    <s v="100 East Fleming Drive"/>
    <x v="47"/>
    <x v="0"/>
    <s v="28655"/>
    <x v="411"/>
    <s v="Subway"/>
    <s v="R"/>
    <s v="Y"/>
    <s v="NC-05"/>
    <x v="1"/>
    <x v="0"/>
    <x v="0"/>
    <x v="0"/>
    <s v="Y"/>
    <s v="Y"/>
    <s v="Y"/>
    <s v="Y"/>
    <s v="Y"/>
    <s v="Y"/>
    <s v="Corporation"/>
    <s v="N"/>
    <x v="0"/>
    <x v="0"/>
    <x v="1"/>
    <s v="Restaurant"/>
    <n v="0"/>
    <n v="0"/>
    <m/>
  </r>
  <r>
    <x v="412"/>
    <d v="2021-05-16T00:00:00"/>
    <s v="MANNA (5B2F) INC"/>
    <s v="1813 N. BERKELEY BLVD #E"/>
    <x v="25"/>
    <x v="0"/>
    <s v="27534"/>
    <x v="412"/>
    <m/>
    <s v="R"/>
    <s v="N"/>
    <s v="NC-01"/>
    <x v="0"/>
    <x v="0"/>
    <x v="1"/>
    <x v="0"/>
    <s v="Y"/>
    <s v="Y"/>
    <s v="Y"/>
    <s v="Y"/>
    <s v="Y"/>
    <s v="Y"/>
    <s v="Corporation"/>
    <s v="N"/>
    <x v="1"/>
    <x v="0"/>
    <x v="1"/>
    <s v="Caterer &amp;&amp; Food Stand, Food Truck, Food Cart &amp;&amp; Restaurant"/>
    <n v="0"/>
    <n v="0"/>
    <m/>
  </r>
  <r>
    <x v="413"/>
    <d v="2021-05-16T00:00:00"/>
    <s v="Yesterdays Cafe Inc."/>
    <s v="38 Chinquapin Rd"/>
    <x v="118"/>
    <x v="0"/>
    <s v="28374"/>
    <x v="413"/>
    <m/>
    <s v="R"/>
    <s v="N"/>
    <s v="NC-09"/>
    <x v="0"/>
    <x v="1"/>
    <x v="1"/>
    <x v="1"/>
    <s v="N"/>
    <s v="Y"/>
    <s v="Y"/>
    <s v="Y"/>
    <s v="N"/>
    <s v="Y"/>
    <s v="Corporation"/>
    <s v="N"/>
    <x v="0"/>
    <x v="0"/>
    <x v="1"/>
    <s v="Restaurant"/>
    <n v="0"/>
    <n v="0"/>
    <m/>
  </r>
  <r>
    <x v="414"/>
    <d v="2021-05-16T00:00:00"/>
    <s v="rodgers catering inc."/>
    <s v="1419 Trotters Rdg"/>
    <x v="113"/>
    <x v="0"/>
    <s v="28081"/>
    <x v="414"/>
    <m/>
    <s v="R"/>
    <s v="N"/>
    <s v="NC-08"/>
    <x v="0"/>
    <x v="0"/>
    <x v="1"/>
    <x v="0"/>
    <s v="N"/>
    <s v="N"/>
    <s v="Y"/>
    <s v="N"/>
    <s v="Y"/>
    <s v="Y"/>
    <s v="Subchapter S Corporation"/>
    <s v="N"/>
    <x v="0"/>
    <x v="0"/>
    <x v="1"/>
    <s v="Caterer"/>
    <n v="0"/>
    <n v="0"/>
    <m/>
  </r>
  <r>
    <x v="415"/>
    <d v="2021-05-16T00:00:00"/>
    <s v="CB Crabtree Inc"/>
    <s v="4325 Glenwood Ave Ste K21"/>
    <x v="4"/>
    <x v="0"/>
    <s v="27612"/>
    <x v="415"/>
    <s v="Cinnabon"/>
    <s v="U"/>
    <s v="N"/>
    <s v="NC-02"/>
    <x v="0"/>
    <x v="1"/>
    <x v="1"/>
    <x v="1"/>
    <s v="N"/>
    <s v="Y"/>
    <s v="Y"/>
    <s v="Y"/>
    <s v="N"/>
    <s v="N"/>
    <s v="Corporation"/>
    <s v="N"/>
    <x v="1"/>
    <x v="0"/>
    <x v="0"/>
    <s v="Restaurant"/>
    <n v="0"/>
    <n v="0"/>
    <m/>
  </r>
  <r>
    <x v="416"/>
    <d v="2021-05-16T00:00:00"/>
    <s v="Porcupine Provisions Inc."/>
    <s v="1520 East Boulevard"/>
    <x v="11"/>
    <x v="0"/>
    <s v="28203"/>
    <x v="416"/>
    <m/>
    <s v="U"/>
    <s v="N"/>
    <s v="NC-12"/>
    <x v="0"/>
    <x v="1"/>
    <x v="1"/>
    <x v="0"/>
    <s v="N"/>
    <s v="Y"/>
    <s v="Y"/>
    <s v="N"/>
    <s v="Y"/>
    <s v="Y"/>
    <s v="Corporation"/>
    <s v="N"/>
    <x v="0"/>
    <x v="0"/>
    <x v="1"/>
    <s v="Caterer"/>
    <n v="0"/>
    <n v="0"/>
    <m/>
  </r>
  <r>
    <x v="417"/>
    <d v="2021-05-16T00:00:00"/>
    <s v="Camel City Coffee LLC"/>
    <s v="110 Oakwood Dr Suite F"/>
    <x v="54"/>
    <x v="0"/>
    <n v="27103"/>
    <x v="417"/>
    <m/>
    <s v="U"/>
    <s v="N"/>
    <s v="NC-06"/>
    <x v="1"/>
    <x v="1"/>
    <x v="0"/>
    <x v="1"/>
    <s v="Y"/>
    <s v="Y"/>
    <s v="Y"/>
    <s v="Y"/>
    <s v="Y"/>
    <s v="Y"/>
    <s v="Limited  Liability Company(LLC)"/>
    <s v="N"/>
    <x v="0"/>
    <x v="0"/>
    <x v="1"/>
    <s v="Snack and Nonalcoholic Beverage Bar &amp;&amp; Restaurant"/>
    <n v="0"/>
    <n v="0"/>
    <m/>
  </r>
  <r>
    <x v="418"/>
    <d v="2021-05-16T00:00:00"/>
    <s v="HOUSHI INC"/>
    <s v="8943 S Tryon St Unit Q"/>
    <x v="11"/>
    <x v="0"/>
    <s v="28273"/>
    <x v="418"/>
    <m/>
    <s v="U"/>
    <s v="N"/>
    <s v="NC-09"/>
    <x v="1"/>
    <x v="0"/>
    <x v="0"/>
    <x v="0"/>
    <s v="Y"/>
    <s v="Y"/>
    <s v="Y"/>
    <s v="Y"/>
    <s v="Y"/>
    <s v="Y"/>
    <s v="Corporation"/>
    <s v="N"/>
    <x v="1"/>
    <x v="0"/>
    <x v="1"/>
    <s v="Restaurant"/>
    <n v="0"/>
    <n v="0"/>
    <m/>
  </r>
  <r>
    <x v="419"/>
    <d v="2021-05-16T00:00:00"/>
    <s v="kinston subways inc"/>
    <s v="2405 N Herritage St Ste K"/>
    <x v="125"/>
    <x v="0"/>
    <s v="28501"/>
    <x v="419"/>
    <s v="Subway"/>
    <s v="R"/>
    <s v="Y"/>
    <s v="NC-03"/>
    <x v="1"/>
    <x v="0"/>
    <x v="1"/>
    <x v="0"/>
    <s v="Y"/>
    <s v="Y"/>
    <s v="Y"/>
    <s v="Y"/>
    <s v="Y"/>
    <s v="Y"/>
    <s v="Subchapter S Corporation"/>
    <s v="Y"/>
    <x v="1"/>
    <x v="0"/>
    <x v="0"/>
    <s v="Restaurant"/>
    <n v="0"/>
    <n v="0"/>
    <m/>
  </r>
  <r>
    <x v="420"/>
    <d v="2021-05-16T00:00:00"/>
    <s v="AACE INC"/>
    <s v="236 E Washington St"/>
    <x v="12"/>
    <x v="0"/>
    <s v="27401"/>
    <x v="420"/>
    <m/>
    <s v="U"/>
    <s v="Y"/>
    <s v="NC-06"/>
    <x v="1"/>
    <x v="0"/>
    <x v="0"/>
    <x v="0"/>
    <s v="Y"/>
    <s v="Y"/>
    <s v="Y"/>
    <s v="Y"/>
    <s v="Y"/>
    <s v="Y"/>
    <s v="Corporation"/>
    <s v="Y"/>
    <x v="1"/>
    <x v="0"/>
    <x v="0"/>
    <s v="Snack and Nonalcoholic Beverage Bar"/>
    <n v="0"/>
    <n v="0"/>
    <m/>
  </r>
  <r>
    <x v="421"/>
    <d v="2021-05-16T00:00:00"/>
    <s v="Eastern Pizza Products INC"/>
    <s v="9 South Lake Park Blvd"/>
    <x v="96"/>
    <x v="0"/>
    <s v="28428"/>
    <x v="421"/>
    <m/>
    <s v="U"/>
    <s v="Y"/>
    <s v="NC-07"/>
    <x v="0"/>
    <x v="0"/>
    <x v="0"/>
    <x v="0"/>
    <s v="Y"/>
    <s v="Y"/>
    <s v="Y"/>
    <s v="Y"/>
    <s v="Y"/>
    <s v="Y"/>
    <s v="Subchapter S Corporation"/>
    <s v="N"/>
    <x v="0"/>
    <x v="1"/>
    <x v="0"/>
    <s v="Restaurant"/>
    <n v="0"/>
    <n v="0"/>
    <m/>
  </r>
  <r>
    <x v="422"/>
    <d v="2021-05-16T00:00:00"/>
    <s v="Teramar LLC"/>
    <s v="311 Judges Rd Ste 1A"/>
    <x v="0"/>
    <x v="0"/>
    <s v="28405"/>
    <x v="422"/>
    <m/>
    <s v="U"/>
    <s v="N"/>
    <s v="NC-07"/>
    <x v="1"/>
    <x v="0"/>
    <x v="1"/>
    <x v="0"/>
    <s v="Y"/>
    <s v="Y"/>
    <s v="Y"/>
    <s v="Y"/>
    <s v="Y"/>
    <s v="Y"/>
    <s v="Limited  Liability Company(LLC)"/>
    <s v="N"/>
    <x v="0"/>
    <x v="1"/>
    <x v="1"/>
    <s v="Caterer &amp;&amp; Restaurant"/>
    <n v="0"/>
    <n v="0"/>
    <m/>
  </r>
  <r>
    <x v="423"/>
    <d v="2021-05-16T00:00:00"/>
    <s v="XIANG YU INC"/>
    <s v="1309 N Broome St"/>
    <x v="13"/>
    <x v="0"/>
    <s v="28173"/>
    <x v="423"/>
    <m/>
    <s v="U"/>
    <s v="N"/>
    <s v="NC-09"/>
    <x v="1"/>
    <x v="0"/>
    <x v="0"/>
    <x v="0"/>
    <s v="Y"/>
    <s v="Y"/>
    <s v="Y"/>
    <s v="Y"/>
    <s v="Y"/>
    <s v="Y"/>
    <s v="Corporation"/>
    <s v="N"/>
    <x v="1"/>
    <x v="0"/>
    <x v="0"/>
    <s v="Restaurant"/>
    <n v="0"/>
    <n v="0"/>
    <m/>
  </r>
  <r>
    <x v="424"/>
    <d v="2021-05-16T00:00:00"/>
    <s v="SAKI LLC"/>
    <s v="1448 EDGEWOOD DR STE 700"/>
    <x v="126"/>
    <x v="0"/>
    <s v="27030"/>
    <x v="424"/>
    <m/>
    <s v="R"/>
    <s v="Y"/>
    <s v="NC-10"/>
    <x v="1"/>
    <x v="0"/>
    <x v="0"/>
    <x v="0"/>
    <s v="Y"/>
    <s v="Y"/>
    <s v="Y"/>
    <s v="Y"/>
    <s v="Y"/>
    <s v="Y"/>
    <s v="Limited  Liability Company(LLC)"/>
    <s v="N"/>
    <x v="1"/>
    <x v="0"/>
    <x v="1"/>
    <s v="Restaurant"/>
    <n v="0"/>
    <n v="0"/>
    <m/>
  </r>
  <r>
    <x v="425"/>
    <d v="2021-05-16T00:00:00"/>
    <s v="Dumpling Girls LLC"/>
    <s v="223 Cessna Rd"/>
    <x v="22"/>
    <x v="0"/>
    <s v="28027"/>
    <x v="425"/>
    <m/>
    <s v="U"/>
    <s v="N"/>
    <s v="NC-08"/>
    <x v="1"/>
    <x v="0"/>
    <x v="0"/>
    <x v="0"/>
    <s v="Y"/>
    <s v="Y"/>
    <s v="Y"/>
    <s v="Y"/>
    <s v="Y"/>
    <s v="Y"/>
    <s v="Corporation"/>
    <s v="N"/>
    <x v="1"/>
    <x v="0"/>
    <x v="1"/>
    <s v="Food Stand, Food Truck, Food Cart"/>
    <n v="0"/>
    <n v="0"/>
    <m/>
  </r>
  <r>
    <x v="426"/>
    <d v="2021-05-16T00:00:00"/>
    <s v="SAKURA 8 INC"/>
    <s v="2634 Timber Dr"/>
    <x v="127"/>
    <x v="0"/>
    <s v="27529"/>
    <x v="426"/>
    <m/>
    <s v="U"/>
    <s v="N"/>
    <s v="NC-02"/>
    <x v="1"/>
    <x v="0"/>
    <x v="0"/>
    <x v="0"/>
    <s v="Y"/>
    <s v="Y"/>
    <s v="Y"/>
    <s v="Y"/>
    <s v="Y"/>
    <s v="Y"/>
    <s v="Corporation"/>
    <s v="Y"/>
    <x v="1"/>
    <x v="0"/>
    <x v="0"/>
    <s v="Restaurant"/>
    <n v="0"/>
    <n v="0"/>
    <m/>
  </r>
  <r>
    <x v="427"/>
    <d v="2021-05-16T00:00:00"/>
    <s v="Well-Bred Bakery &amp; Cafe Inc"/>
    <s v="232 Reems Creek Rd Unit 3"/>
    <x v="128"/>
    <x v="0"/>
    <s v="28787"/>
    <x v="427"/>
    <m/>
    <s v="U"/>
    <s v="N"/>
    <s v="NC-11"/>
    <x v="1"/>
    <x v="0"/>
    <x v="0"/>
    <x v="0"/>
    <s v="Y"/>
    <s v="Y"/>
    <s v="Y"/>
    <s v="Y"/>
    <s v="Y"/>
    <s v="Y"/>
    <s v="Corporation"/>
    <s v="N"/>
    <x v="0"/>
    <x v="0"/>
    <x v="1"/>
    <s v="Bakery ** &amp;&amp; Restaurant"/>
    <n v="0"/>
    <n v="0"/>
    <m/>
  </r>
  <r>
    <x v="428"/>
    <d v="2021-05-16T00:00:00"/>
    <s v="The Cove Inn LLC"/>
    <s v="2633 Holden Beach Rd SW"/>
    <x v="129"/>
    <x v="0"/>
    <s v="28462"/>
    <x v="428"/>
    <m/>
    <s v="R"/>
    <s v="N"/>
    <s v="NC-07"/>
    <x v="0"/>
    <x v="1"/>
    <x v="0"/>
    <x v="1"/>
    <s v="N"/>
    <s v="Y"/>
    <s v="Y"/>
    <s v="Y"/>
    <s v="N"/>
    <s v="Y"/>
    <s v="Limited  Liability Company(LLC)"/>
    <s v="Y"/>
    <x v="0"/>
    <x v="0"/>
    <x v="1"/>
    <s v="Bar, Saloon, Lounge, Tavern &amp;&amp; Restaurant"/>
    <n v="0"/>
    <n v="0"/>
    <m/>
  </r>
  <r>
    <x v="429"/>
    <d v="2021-05-16T00:00:00"/>
    <s v="SGC Enterprises Inc."/>
    <s v="1914 Martin Luther King Jr. Blvd"/>
    <x v="130"/>
    <x v="0"/>
    <s v="28560"/>
    <x v="429"/>
    <m/>
    <s v="U"/>
    <s v="N"/>
    <s v="NC-03"/>
    <x v="0"/>
    <x v="1"/>
    <x v="1"/>
    <x v="1"/>
    <s v="N"/>
    <s v="Y"/>
    <s v="Y"/>
    <s v="Y"/>
    <s v="N"/>
    <s v="Y"/>
    <s v="Corporation"/>
    <s v="N"/>
    <x v="0"/>
    <x v="0"/>
    <x v="1"/>
    <s v="Restaurant"/>
    <n v="0"/>
    <n v="0"/>
    <m/>
  </r>
  <r>
    <x v="430"/>
    <d v="2021-05-17T00:00:00"/>
    <s v="Mama Ruth's LLC"/>
    <s v="12 Community Circle Dr"/>
    <x v="131"/>
    <x v="0"/>
    <s v="27501"/>
    <x v="430"/>
    <m/>
    <s v="R"/>
    <s v="N"/>
    <s v="NC-02"/>
    <x v="0"/>
    <x v="1"/>
    <x v="1"/>
    <x v="0"/>
    <s v="Y"/>
    <s v="Y"/>
    <s v="N"/>
    <s v="N"/>
    <s v="Y"/>
    <s v="N"/>
    <s v="Limited  Liability Company(LLC)"/>
    <s v="N"/>
    <x v="1"/>
    <x v="0"/>
    <x v="1"/>
    <s v="Food Stand, Food Truck, Food Cart"/>
    <n v="0"/>
    <n v="0"/>
    <m/>
  </r>
  <r>
    <x v="431"/>
    <d v="2021-05-17T00:00:00"/>
    <s v="Fortune Cat LLC"/>
    <s v="14 W Martin St"/>
    <x v="4"/>
    <x v="0"/>
    <s v="27601"/>
    <x v="431"/>
    <m/>
    <s v="U"/>
    <s v="Y"/>
    <s v="NC-02"/>
    <x v="1"/>
    <x v="0"/>
    <x v="0"/>
    <x v="0"/>
    <s v="Y"/>
    <s v="Y"/>
    <s v="Y"/>
    <s v="Y"/>
    <s v="Y"/>
    <s v="Y"/>
    <s v="Limited  Liability Company(LLC)"/>
    <s v="N"/>
    <x v="1"/>
    <x v="0"/>
    <x v="1"/>
    <s v="Restaurant"/>
    <n v="0"/>
    <n v="0"/>
    <m/>
  </r>
  <r>
    <x v="432"/>
    <d v="2021-05-17T00:00:00"/>
    <s v="603 Glenwood Inc"/>
    <s v="603 Glenwood Ave"/>
    <x v="4"/>
    <x v="0"/>
    <s v="27603"/>
    <x v="432"/>
    <m/>
    <s v="U"/>
    <s v="N"/>
    <s v="NC-02"/>
    <x v="1"/>
    <x v="1"/>
    <x v="0"/>
    <x v="0"/>
    <s v="Y"/>
    <s v="Y"/>
    <s v="Y"/>
    <s v="Y"/>
    <s v="Y"/>
    <s v="Y"/>
    <s v="Corporation"/>
    <s v="N"/>
    <x v="1"/>
    <x v="0"/>
    <x v="0"/>
    <s v="Bar, Saloon, Lounge, Tavern"/>
    <n v="0"/>
    <n v="0"/>
    <m/>
  </r>
  <r>
    <x v="433"/>
    <d v="2021-05-17T00:00:00"/>
    <s v="41 North Coffee Co"/>
    <s v="41 N Main St  Box 322"/>
    <x v="132"/>
    <x v="0"/>
    <s v="27591"/>
    <x v="433"/>
    <m/>
    <s v="U"/>
    <s v="N"/>
    <s v="NC-02"/>
    <x v="0"/>
    <x v="0"/>
    <x v="1"/>
    <x v="0"/>
    <s v="Y"/>
    <s v="Y"/>
    <s v="Y"/>
    <s v="Y"/>
    <s v="Y"/>
    <s v="Y"/>
    <s v="Corporation"/>
    <s v="N"/>
    <x v="0"/>
    <x v="0"/>
    <x v="1"/>
    <s v="Restaurant"/>
    <n v="0"/>
    <n v="0"/>
    <m/>
  </r>
  <r>
    <x v="434"/>
    <d v="2021-05-17T00:00:00"/>
    <s v="Minerva Projects LLC"/>
    <s v="530 Foster St Unit 101"/>
    <x v="8"/>
    <x v="0"/>
    <s v="27701"/>
    <x v="434"/>
    <m/>
    <s v="U"/>
    <s v="Y"/>
    <s v="NC-04"/>
    <x v="0"/>
    <x v="0"/>
    <x v="0"/>
    <x v="0"/>
    <s v="Y"/>
    <s v="Y"/>
    <s v="Y"/>
    <s v="Y"/>
    <s v="Y"/>
    <s v="Y"/>
    <s v="Limited  Liability Company(LLC)"/>
    <s v="N"/>
    <x v="0"/>
    <x v="0"/>
    <x v="1"/>
    <s v="Other"/>
    <n v="0"/>
    <n v="0"/>
    <m/>
  </r>
  <r>
    <x v="435"/>
    <d v="2021-05-17T00:00:00"/>
    <s v="Mighty Good Eats LLC"/>
    <s v="626 Haywood Rd"/>
    <x v="9"/>
    <x v="0"/>
    <s v="28806"/>
    <x v="435"/>
    <m/>
    <s v="U"/>
    <s v="N"/>
    <s v="NC-11"/>
    <x v="1"/>
    <x v="1"/>
    <x v="1"/>
    <x v="0"/>
    <s v="Y"/>
    <s v="N"/>
    <s v="Y"/>
    <s v="Y"/>
    <s v="Y"/>
    <s v="Y"/>
    <s v="Corporation"/>
    <s v="N"/>
    <x v="0"/>
    <x v="0"/>
    <x v="1"/>
    <s v="Restaurant"/>
    <n v="0"/>
    <n v="0"/>
    <m/>
  </r>
  <r>
    <x v="436"/>
    <d v="2021-05-18T00:00:00"/>
    <s v="Heller Pettit LLC"/>
    <s v="2260 S Church St Suite 101"/>
    <x v="64"/>
    <x v="0"/>
    <s v="27215"/>
    <x v="436"/>
    <m/>
    <s v="U"/>
    <s v="N"/>
    <s v="NC-06"/>
    <x v="1"/>
    <x v="0"/>
    <x v="1"/>
    <x v="0"/>
    <s v="Y"/>
    <s v="Y"/>
    <s v="Y"/>
    <s v="Y"/>
    <s v="Y"/>
    <s v="Y"/>
    <s v="Limited  Liability Company(LLC)"/>
    <s v="N"/>
    <x v="0"/>
    <x v="0"/>
    <x v="1"/>
    <s v="Restaurant"/>
    <n v="0"/>
    <n v="0"/>
    <m/>
  </r>
  <r>
    <x v="437"/>
    <d v="2021-05-18T00:00:00"/>
    <s v="Baked Pie Company LLC"/>
    <s v="4 Long Shoals Rd St A"/>
    <x v="55"/>
    <x v="0"/>
    <s v="28704"/>
    <x v="437"/>
    <m/>
    <s v="U"/>
    <s v="N"/>
    <s v="NC-11"/>
    <x v="1"/>
    <x v="1"/>
    <x v="1"/>
    <x v="0"/>
    <s v="Y"/>
    <s v="Y"/>
    <s v="Y"/>
    <s v="Y"/>
    <s v="Y"/>
    <s v="Y"/>
    <s v="Limited  Liability Company(LLC)"/>
    <s v="Y"/>
    <x v="0"/>
    <x v="0"/>
    <x v="1"/>
    <s v="Restaurant"/>
    <n v="0"/>
    <n v="0"/>
    <m/>
  </r>
  <r>
    <x v="438"/>
    <d v="2021-05-18T00:00:00"/>
    <s v="Carmine and Nello LLC"/>
    <s v="8460 NC 87"/>
    <x v="102"/>
    <x v="0"/>
    <s v="27320"/>
    <x v="438"/>
    <m/>
    <s v="R"/>
    <s v="N"/>
    <s v="NC-06"/>
    <x v="1"/>
    <x v="0"/>
    <x v="0"/>
    <x v="0"/>
    <s v="Y"/>
    <s v="Y"/>
    <s v="Y"/>
    <s v="Y"/>
    <s v="Y"/>
    <s v="Y"/>
    <s v="Limited  Liability Company(LLC)"/>
    <s v="N"/>
    <x v="1"/>
    <x v="0"/>
    <x v="0"/>
    <s v="Restaurant"/>
    <n v="0"/>
    <n v="0"/>
    <m/>
  </r>
  <r>
    <x v="439"/>
    <d v="2021-05-18T00:00:00"/>
    <s v="HOBA INC"/>
    <s v="3706 Elmsley St Ste 101"/>
    <x v="12"/>
    <x v="0"/>
    <s v="27406"/>
    <x v="439"/>
    <m/>
    <s v="U"/>
    <s v="N"/>
    <s v="NC-06"/>
    <x v="1"/>
    <x v="0"/>
    <x v="0"/>
    <x v="0"/>
    <s v="Y"/>
    <s v="Y"/>
    <s v="Y"/>
    <s v="Y"/>
    <s v="Y"/>
    <s v="Y"/>
    <s v="Corporation"/>
    <s v="N"/>
    <x v="0"/>
    <x v="0"/>
    <x v="1"/>
    <s v="Restaurant"/>
    <n v="0"/>
    <n v="0"/>
    <m/>
  </r>
  <r>
    <x v="440"/>
    <d v="2021-05-18T00:00:00"/>
    <s v="Rocca's Bakery &amp; Confections LLC"/>
    <s v="176 Nc Highway 49 N"/>
    <x v="133"/>
    <x v="0"/>
    <s v="27316"/>
    <x v="440"/>
    <m/>
    <s v="R"/>
    <s v="Y"/>
    <s v="NC-13"/>
    <x v="0"/>
    <x v="0"/>
    <x v="0"/>
    <x v="0"/>
    <s v="Y"/>
    <s v="Y"/>
    <s v="Y"/>
    <s v="Y"/>
    <s v="Y"/>
    <s v="Y"/>
    <s v="Limited  Liability Company(LLC)"/>
    <s v="Y"/>
    <x v="1"/>
    <x v="0"/>
    <x v="1"/>
    <s v="Bakery **"/>
    <n v="0"/>
    <n v="0"/>
    <m/>
  </r>
  <r>
    <x v="441"/>
    <d v="2021-05-18T00:00:00"/>
    <s v="Salvation Coffee Company LLC"/>
    <s v="3321 S Church St"/>
    <x v="64"/>
    <x v="0"/>
    <s v="27215"/>
    <x v="441"/>
    <m/>
    <s v="U"/>
    <s v="N"/>
    <s v="NC-06"/>
    <x v="0"/>
    <x v="1"/>
    <x v="1"/>
    <x v="0"/>
    <s v="N"/>
    <s v="N"/>
    <s v="Y"/>
    <s v="Y"/>
    <s v="N"/>
    <s v="Y"/>
    <s v="Limited  Liability Company(LLC)"/>
    <s v="N"/>
    <x v="0"/>
    <x v="1"/>
    <x v="0"/>
    <s v="Other"/>
    <n v="0"/>
    <n v="0"/>
    <m/>
  </r>
  <r>
    <x v="442"/>
    <d v="2021-05-18T00:00:00"/>
    <s v="Guadalupe LLC"/>
    <s v="606 W Main St"/>
    <x v="117"/>
    <x v="0"/>
    <s v="28779"/>
    <x v="442"/>
    <m/>
    <s v="R"/>
    <s v="N"/>
    <s v="NC-11"/>
    <x v="1"/>
    <x v="1"/>
    <x v="1"/>
    <x v="0"/>
    <s v="Y"/>
    <s v="Y"/>
    <s v="Y"/>
    <s v="Y"/>
    <s v="Y"/>
    <s v="Y"/>
    <s v="Limited  Liability Company(LLC)"/>
    <s v="N"/>
    <x v="0"/>
    <x v="0"/>
    <x v="1"/>
    <s v="Restaurant"/>
    <n v="0"/>
    <n v="0"/>
    <m/>
  </r>
  <r>
    <x v="443"/>
    <d v="2021-05-18T00:00:00"/>
    <s v="Sweeter By The Pound"/>
    <s v="5114 Valcourt Rd"/>
    <x v="11"/>
    <x v="0"/>
    <s v="28216"/>
    <x v="443"/>
    <m/>
    <s v="U"/>
    <s v="N"/>
    <s v="NC-12"/>
    <x v="0"/>
    <x v="0"/>
    <x v="1"/>
    <x v="1"/>
    <s v="N"/>
    <s v="Y"/>
    <s v="Y"/>
    <s v="Y"/>
    <s v="Y"/>
    <s v="Y"/>
    <s v="Sole Proprietorship"/>
    <s v="N"/>
    <x v="0"/>
    <x v="0"/>
    <x v="1"/>
    <s v="Bakery **"/>
    <n v="0"/>
    <n v="0"/>
    <m/>
  </r>
  <r>
    <x v="444"/>
    <d v="2021-05-18T00:00:00"/>
    <s v="Queen City Healthy Eats #1 LLC"/>
    <s v="302 Colonades Way Ste D209"/>
    <x v="28"/>
    <x v="0"/>
    <s v="27518"/>
    <x v="444"/>
    <s v="Capriotti's Sandwich Shop"/>
    <s v="U"/>
    <s v="N"/>
    <s v="NC-02"/>
    <x v="1"/>
    <x v="1"/>
    <x v="1"/>
    <x v="0"/>
    <s v="Y"/>
    <s v="Y"/>
    <s v="Y"/>
    <s v="Y"/>
    <s v="Y"/>
    <s v="Y"/>
    <s v="Limited  Liability Company(LLC)"/>
    <s v="N"/>
    <x v="1"/>
    <x v="0"/>
    <x v="0"/>
    <s v="Restaurant"/>
    <n v="0"/>
    <n v="0"/>
    <m/>
  </r>
  <r>
    <x v="445"/>
    <d v="2021-05-18T00:00:00"/>
    <s v="RH LLC"/>
    <s v="225 S Madison St"/>
    <x v="29"/>
    <x v="0"/>
    <s v="28472"/>
    <x v="445"/>
    <m/>
    <s v="R"/>
    <s v="Y"/>
    <s v="NC-07"/>
    <x v="0"/>
    <x v="1"/>
    <x v="1"/>
    <x v="0"/>
    <s v="Y"/>
    <s v="Y"/>
    <s v="Y"/>
    <s v="Y"/>
    <s v="Y"/>
    <s v="Y"/>
    <s v="Limited  Liability Company(LLC)"/>
    <s v="N"/>
    <x v="0"/>
    <x v="0"/>
    <x v="1"/>
    <s v="Restaurant"/>
    <n v="0"/>
    <n v="0"/>
    <m/>
  </r>
  <r>
    <x v="446"/>
    <d v="2021-05-18T00:00:00"/>
    <s v="Black Eyed Susan Catering LLC"/>
    <s v="99 Terry Estate Dr"/>
    <x v="104"/>
    <x v="0"/>
    <s v="28711"/>
    <x v="446"/>
    <m/>
    <s v="U"/>
    <s v="N"/>
    <s v="NC-11"/>
    <x v="0"/>
    <x v="0"/>
    <x v="0"/>
    <x v="0"/>
    <s v="Y"/>
    <s v="Y"/>
    <s v="Y"/>
    <s v="Y"/>
    <s v="Y"/>
    <s v="Y"/>
    <s v="Corporation"/>
    <s v="N"/>
    <x v="0"/>
    <x v="0"/>
    <x v="1"/>
    <s v="Caterer"/>
    <n v="0"/>
    <n v="0"/>
    <m/>
  </r>
  <r>
    <x v="447"/>
    <d v="2021-05-18T00:00:00"/>
    <s v="DUFFER'S PUB &amp; DELI II INC"/>
    <s v="4924-1 MAIN STREET"/>
    <x v="134"/>
    <x v="0"/>
    <s v="28470"/>
    <x v="447"/>
    <m/>
    <s v="R"/>
    <s v="N"/>
    <s v="NC-07"/>
    <x v="1"/>
    <x v="0"/>
    <x v="1"/>
    <x v="0"/>
    <s v="Y"/>
    <s v="Y"/>
    <s v="N"/>
    <s v="Y"/>
    <s v="Y"/>
    <s v="Y"/>
    <s v="Corporation"/>
    <s v="N"/>
    <x v="1"/>
    <x v="0"/>
    <x v="0"/>
    <s v="Restaurant"/>
    <n v="0"/>
    <n v="0"/>
    <m/>
  </r>
  <r>
    <x v="448"/>
    <d v="2021-05-18T00:00:00"/>
    <s v="Save Me The Waltz LLC"/>
    <s v="56 Patton Ave Ste 100"/>
    <x v="9"/>
    <x v="0"/>
    <s v="28801"/>
    <x v="448"/>
    <m/>
    <s v="U"/>
    <s v="Y"/>
    <s v="NC-11"/>
    <x v="0"/>
    <x v="1"/>
    <x v="0"/>
    <x v="0"/>
    <s v="Y"/>
    <s v="Y"/>
    <s v="Y"/>
    <s v="Y"/>
    <s v="Y"/>
    <s v="Y"/>
    <s v="Limited  Liability Company(LLC)"/>
    <s v="N"/>
    <x v="0"/>
    <x v="0"/>
    <x v="1"/>
    <s v="Snack and Nonalcoholic Beverage Bar &amp;&amp; Bar, Saloon, Lounge, Tavern"/>
    <n v="0"/>
    <n v="0"/>
    <m/>
  </r>
  <r>
    <x v="449"/>
    <d v="2021-05-18T00:00:00"/>
    <s v="Paula Brown"/>
    <s v="6316-a Old Sugar Creek Road"/>
    <x v="11"/>
    <x v="0"/>
    <s v="28027"/>
    <x v="449"/>
    <m/>
    <s v="U"/>
    <s v="N"/>
    <s v="NC-08"/>
    <x v="1"/>
    <x v="1"/>
    <x v="1"/>
    <x v="1"/>
    <s v="N"/>
    <s v="N"/>
    <s v="Y"/>
    <s v="Y"/>
    <s v="N"/>
    <s v="Y"/>
    <s v="Sole Proprietorship"/>
    <s v="N"/>
    <x v="1"/>
    <x v="0"/>
    <x v="0"/>
    <s v="Restaurant"/>
    <n v="0"/>
    <n v="0"/>
    <m/>
  </r>
  <r>
    <x v="450"/>
    <d v="2021-05-18T00:00:00"/>
    <s v="NEW YORK CHINA INC"/>
    <s v="7605 NC HWY 68 N STE A"/>
    <x v="135"/>
    <x v="0"/>
    <s v="27310"/>
    <x v="450"/>
    <m/>
    <s v="U"/>
    <s v="Y"/>
    <s v="NC-06"/>
    <x v="1"/>
    <x v="0"/>
    <x v="0"/>
    <x v="0"/>
    <s v="Y"/>
    <s v="Y"/>
    <s v="Y"/>
    <s v="Y"/>
    <s v="Y"/>
    <s v="Y"/>
    <s v="Subchapter S Corporation"/>
    <s v="N"/>
    <x v="1"/>
    <x v="0"/>
    <x v="0"/>
    <s v="Restaurant"/>
    <n v="0"/>
    <n v="0"/>
    <m/>
  </r>
  <r>
    <x v="451"/>
    <d v="2021-05-18T00:00:00"/>
    <s v="Martin Farm and Winery INC."/>
    <s v="213 Martin Farm Ln"/>
    <x v="136"/>
    <x v="0"/>
    <s v="27950"/>
    <x v="451"/>
    <m/>
    <s v="R"/>
    <s v="N"/>
    <s v="NC-03"/>
    <x v="1"/>
    <x v="0"/>
    <x v="0"/>
    <x v="0"/>
    <s v="Y"/>
    <s v="Y"/>
    <s v="Y"/>
    <s v="Y"/>
    <s v="Y"/>
    <s v="Y"/>
    <s v="Corporation"/>
    <s v="N"/>
    <x v="1"/>
    <x v="0"/>
    <x v="1"/>
    <s v="Other &amp;&amp; Winery ** &amp;&amp; Brewpub, Tasting Room, Taproom **"/>
    <n v="0"/>
    <n v="0"/>
    <m/>
  </r>
  <r>
    <x v="452"/>
    <d v="2021-05-18T00:00:00"/>
    <s v="Johnny Dollars Inc"/>
    <s v="3920 S Tryon St"/>
    <x v="11"/>
    <x v="0"/>
    <s v="28217"/>
    <x v="452"/>
    <m/>
    <s v="U"/>
    <s v="Y"/>
    <s v="NC-09"/>
    <x v="0"/>
    <x v="1"/>
    <x v="1"/>
    <x v="0"/>
    <s v="Y"/>
    <s v="Y"/>
    <s v="Y"/>
    <s v="Y"/>
    <s v="Y"/>
    <s v="Y"/>
    <s v="Corporation"/>
    <s v="Y"/>
    <x v="1"/>
    <x v="0"/>
    <x v="0"/>
    <s v="Bar, Saloon, Lounge, Tavern"/>
    <n v="0"/>
    <n v="0"/>
    <m/>
  </r>
  <r>
    <x v="453"/>
    <d v="2021-05-18T00:00:00"/>
    <s v="J Davison Inc"/>
    <s v="1724 Westover Dr"/>
    <x v="74"/>
    <x v="0"/>
    <s v="27330"/>
    <x v="453"/>
    <m/>
    <s v="R"/>
    <s v="Y"/>
    <s v="NC-04"/>
    <x v="1"/>
    <x v="0"/>
    <x v="1"/>
    <x v="0"/>
    <s v="Y"/>
    <s v="Y"/>
    <s v="Y"/>
    <s v="Y"/>
    <s v="Y"/>
    <s v="Y"/>
    <s v="Corporation"/>
    <s v="N"/>
    <x v="0"/>
    <x v="0"/>
    <x v="1"/>
    <s v="Restaurant"/>
    <n v="0"/>
    <n v="0"/>
    <m/>
  </r>
  <r>
    <x v="454"/>
    <d v="2021-05-18T00:00:00"/>
    <s v="Nakia Cureton"/>
    <s v="26 N Williams St."/>
    <x v="137"/>
    <x v="0"/>
    <s v="28135"/>
    <x v="454"/>
    <m/>
    <s v="R"/>
    <s v="N"/>
    <s v="NC-09"/>
    <x v="1"/>
    <x v="0"/>
    <x v="1"/>
    <x v="0"/>
    <s v="Y"/>
    <s v="Y"/>
    <s v="Y"/>
    <s v="Y"/>
    <s v="Y"/>
    <s v="Y"/>
    <s v="Sole Proprietorship"/>
    <s v="Y"/>
    <x v="1"/>
    <x v="0"/>
    <x v="1"/>
    <s v="Caterer &amp;&amp; Restaurant"/>
    <n v="0"/>
    <n v="0"/>
    <m/>
  </r>
  <r>
    <x v="455"/>
    <d v="2021-05-18T00:00:00"/>
    <s v="Dorothy's Catering 2"/>
    <s v="701 Westmont Dr"/>
    <x v="40"/>
    <x v="0"/>
    <s v="28305"/>
    <x v="455"/>
    <m/>
    <s v="U"/>
    <s v="N"/>
    <s v="NC-08"/>
    <x v="0"/>
    <x v="0"/>
    <x v="1"/>
    <x v="0"/>
    <s v="Y"/>
    <s v="Y"/>
    <s v="Y"/>
    <s v="N"/>
    <s v="Y"/>
    <s v="Y"/>
    <s v="Limited  Liability Company(LLC)"/>
    <s v="N"/>
    <x v="1"/>
    <x v="0"/>
    <x v="1"/>
    <s v="Caterer"/>
    <n v="0"/>
    <n v="0"/>
    <m/>
  </r>
  <r>
    <x v="456"/>
    <d v="2021-05-18T00:00:00"/>
    <s v="Poke Cafe LLC"/>
    <s v="11318 N Community House Rd Ste 203"/>
    <x v="11"/>
    <x v="0"/>
    <s v="28277"/>
    <x v="456"/>
    <m/>
    <s v="U"/>
    <s v="N"/>
    <s v="NC-09"/>
    <x v="0"/>
    <x v="0"/>
    <x v="0"/>
    <x v="0"/>
    <s v="Y"/>
    <s v="Y"/>
    <s v="Y"/>
    <s v="Y"/>
    <s v="Y"/>
    <s v="Y"/>
    <s v="Limited  Liability Company(LLC)"/>
    <s v="N"/>
    <x v="1"/>
    <x v="0"/>
    <x v="0"/>
    <s v="Restaurant"/>
    <n v="0"/>
    <n v="0"/>
    <m/>
  </r>
  <r>
    <x v="457"/>
    <d v="2021-05-18T00:00:00"/>
    <s v="lams china buffet inc"/>
    <s v="504 W Fleming Dr"/>
    <x v="47"/>
    <x v="0"/>
    <s v="28655"/>
    <x v="457"/>
    <m/>
    <s v="R"/>
    <s v="Y"/>
    <s v="NC-05"/>
    <x v="0"/>
    <x v="0"/>
    <x v="1"/>
    <x v="0"/>
    <s v="Y"/>
    <s v="Y"/>
    <s v="Y"/>
    <s v="Y"/>
    <s v="Y"/>
    <s v="Y"/>
    <s v="Corporation"/>
    <s v="N"/>
    <x v="1"/>
    <x v="0"/>
    <x v="0"/>
    <s v="Restaurant"/>
    <n v="0"/>
    <n v="0"/>
    <m/>
  </r>
  <r>
    <x v="458"/>
    <d v="2021-05-18T00:00:00"/>
    <s v="Fantasy International Inc."/>
    <s v="125 Manley Ave"/>
    <x v="12"/>
    <x v="0"/>
    <s v="27407"/>
    <x v="458"/>
    <m/>
    <s v="U"/>
    <s v="Y"/>
    <s v="NC-06"/>
    <x v="0"/>
    <x v="1"/>
    <x v="1"/>
    <x v="0"/>
    <s v="Y"/>
    <s v="Y"/>
    <s v="Y"/>
    <s v="N"/>
    <s v="Y"/>
    <s v="Y"/>
    <s v="Corporation"/>
    <s v="N"/>
    <x v="1"/>
    <x v="0"/>
    <x v="0"/>
    <s v="Restaurant"/>
    <n v="0"/>
    <n v="0"/>
    <m/>
  </r>
  <r>
    <x v="459"/>
    <d v="2021-05-18T00:00:00"/>
    <s v="828 FAMILY PIZZERIA INC."/>
    <s v="946 Merrimon Ave"/>
    <x v="9"/>
    <x v="0"/>
    <s v="28804"/>
    <x v="459"/>
    <m/>
    <s v="U"/>
    <s v="N"/>
    <s v="NC-11"/>
    <x v="0"/>
    <x v="0"/>
    <x v="1"/>
    <x v="0"/>
    <s v="N"/>
    <s v="Y"/>
    <s v="Y"/>
    <s v="Y"/>
    <s v="N"/>
    <s v="Y"/>
    <s v="Subchapter S Corporation"/>
    <s v="N"/>
    <x v="0"/>
    <x v="0"/>
    <x v="1"/>
    <s v="Restaurant"/>
    <n v="0"/>
    <n v="0"/>
    <m/>
  </r>
  <r>
    <x v="460"/>
    <d v="2021-05-18T00:00:00"/>
    <s v="Vickie Setzer"/>
    <s v="117 Main St NW"/>
    <x v="87"/>
    <x v="0"/>
    <s v="28645"/>
    <x v="460"/>
    <m/>
    <s v="R"/>
    <s v="Y"/>
    <s v="NC-05"/>
    <x v="1"/>
    <x v="0"/>
    <x v="1"/>
    <x v="0"/>
    <s v="Y"/>
    <s v="Y"/>
    <s v="Y"/>
    <s v="Y"/>
    <s v="Y"/>
    <s v="Y"/>
    <s v="Sole Proprietorship"/>
    <s v="N"/>
    <x v="0"/>
    <x v="0"/>
    <x v="1"/>
    <s v="Restaurant"/>
    <n v="0"/>
    <n v="0"/>
    <m/>
  </r>
  <r>
    <x v="461"/>
    <d v="2021-05-18T00:00:00"/>
    <s v="LaTonya Neal"/>
    <s v="3027 Randleman Rd Ste F"/>
    <x v="12"/>
    <x v="0"/>
    <s v="27406"/>
    <x v="461"/>
    <m/>
    <s v="U"/>
    <s v="N"/>
    <s v="NC-06"/>
    <x v="1"/>
    <x v="0"/>
    <x v="0"/>
    <x v="0"/>
    <s v="Y"/>
    <s v="Y"/>
    <s v="Y"/>
    <s v="Y"/>
    <s v="Y"/>
    <s v="Y"/>
    <s v="Sole Proprietorship"/>
    <s v="N"/>
    <x v="0"/>
    <x v="0"/>
    <x v="1"/>
    <s v="Other &amp;&amp; Caterer &amp;&amp; Restaurant"/>
    <n v="0"/>
    <n v="0"/>
    <m/>
  </r>
  <r>
    <x v="462"/>
    <d v="2021-05-18T00:00:00"/>
    <s v="Top Shelf Group LLC"/>
    <s v="9101 Monroe Road #110"/>
    <x v="11"/>
    <x v="0"/>
    <s v="28270"/>
    <x v="462"/>
    <m/>
    <s v="U"/>
    <s v="N"/>
    <s v="NC-09"/>
    <x v="1"/>
    <x v="0"/>
    <x v="0"/>
    <x v="0"/>
    <s v="Y"/>
    <s v="Y"/>
    <s v="Y"/>
    <s v="Y"/>
    <s v="Y"/>
    <s v="Y"/>
    <s v="Limited  Liability Company(LLC)"/>
    <s v="N"/>
    <x v="1"/>
    <x v="0"/>
    <x v="1"/>
    <s v="Caterer &amp;&amp; Restaurant"/>
    <n v="0"/>
    <n v="0"/>
    <m/>
  </r>
  <r>
    <x v="463"/>
    <d v="2021-05-18T00:00:00"/>
    <s v="Capital K Enterprises Inc."/>
    <s v="4710-B Hicone Road"/>
    <x v="12"/>
    <x v="0"/>
    <s v="27405"/>
    <x v="463"/>
    <s v="Little Caesars"/>
    <s v="U"/>
    <s v="Y"/>
    <s v="NC-06"/>
    <x v="0"/>
    <x v="0"/>
    <x v="1"/>
    <x v="0"/>
    <s v="Y"/>
    <s v="Y"/>
    <s v="Y"/>
    <s v="Y"/>
    <s v="Y"/>
    <s v="Y"/>
    <s v="Corporation"/>
    <s v="Y"/>
    <x v="1"/>
    <x v="0"/>
    <x v="1"/>
    <s v="Restaurant"/>
    <n v="0"/>
    <n v="0"/>
    <m/>
  </r>
  <r>
    <x v="464"/>
    <d v="2021-05-18T00:00:00"/>
    <s v="Sweeties Southern &amp; Vegan Catering"/>
    <s v="1309 Halley"/>
    <x v="8"/>
    <x v="0"/>
    <s v="27707"/>
    <x v="464"/>
    <m/>
    <s v="U"/>
    <s v="Y"/>
    <s v="NC-04"/>
    <x v="0"/>
    <x v="1"/>
    <x v="0"/>
    <x v="0"/>
    <s v="N"/>
    <s v="Y"/>
    <s v="Y"/>
    <s v="Y"/>
    <s v="N"/>
    <s v="Y"/>
    <s v="Limited  Liability Company(LLC)"/>
    <s v="Y"/>
    <x v="1"/>
    <x v="0"/>
    <x v="1"/>
    <s v="Caterer"/>
    <n v="0"/>
    <n v="0"/>
    <m/>
  </r>
  <r>
    <x v="465"/>
    <d v="2021-05-18T00:00:00"/>
    <s v="Smart Fella Inc"/>
    <s v="8314 Chapel Hill Rd"/>
    <x v="28"/>
    <x v="0"/>
    <s v="27513"/>
    <x v="465"/>
    <m/>
    <s v="U"/>
    <s v="N"/>
    <s v="NC-02"/>
    <x v="1"/>
    <x v="0"/>
    <x v="1"/>
    <x v="0"/>
    <s v="Y"/>
    <s v="Y"/>
    <s v="Y"/>
    <s v="Y"/>
    <s v="Y"/>
    <s v="Y"/>
    <s v="Corporation"/>
    <s v="N"/>
    <x v="0"/>
    <x v="0"/>
    <x v="1"/>
    <s v="Restaurant"/>
    <n v="0"/>
    <n v="0"/>
    <m/>
  </r>
  <r>
    <x v="466"/>
    <d v="2021-05-18T00:00:00"/>
    <s v="Alicia Chamberlain"/>
    <s v="1638 Crystal Ln"/>
    <x v="138"/>
    <x v="0"/>
    <s v="27581"/>
    <x v="466"/>
    <m/>
    <s v="R"/>
    <s v="N"/>
    <s v="NC-04"/>
    <x v="1"/>
    <x v="1"/>
    <x v="1"/>
    <x v="1"/>
    <s v="N"/>
    <s v="N"/>
    <s v="Y"/>
    <s v="N"/>
    <s v="Y"/>
    <s v="N"/>
    <s v="Sole Proprietorship"/>
    <s v="N"/>
    <x v="0"/>
    <x v="0"/>
    <x v="1"/>
    <s v="Other"/>
    <n v="0"/>
    <n v="0"/>
    <m/>
  </r>
  <r>
    <x v="467"/>
    <d v="2021-05-18T00:00:00"/>
    <s v="Legion Capitol Towers LLC"/>
    <s v="5610 Carnegie Blvd"/>
    <x v="11"/>
    <x v="0"/>
    <s v="28209"/>
    <x v="467"/>
    <m/>
    <s v="U"/>
    <s v="N"/>
    <s v="NC-09"/>
    <x v="1"/>
    <x v="1"/>
    <x v="1"/>
    <x v="0"/>
    <s v="Y"/>
    <s v="Y"/>
    <s v="Y"/>
    <s v="Y"/>
    <s v="Y"/>
    <s v="Y"/>
    <s v="Limited  Liability Company(LLC)"/>
    <s v="N"/>
    <x v="0"/>
    <x v="1"/>
    <x v="0"/>
    <s v="Brewpub, Tasting Room, Taproom **"/>
    <n v="0"/>
    <n v="0"/>
    <m/>
  </r>
  <r>
    <x v="468"/>
    <d v="2021-05-18T00:00:00"/>
    <s v="Coral Yang Corporation"/>
    <s v="9525 Birkdale Crossing Dr Ste 106"/>
    <x v="45"/>
    <x v="0"/>
    <s v="28078"/>
    <x v="468"/>
    <m/>
    <s v="U"/>
    <s v="N"/>
    <s v="NC-08"/>
    <x v="0"/>
    <x v="0"/>
    <x v="0"/>
    <x v="0"/>
    <s v="Y"/>
    <s v="Y"/>
    <s v="Y"/>
    <s v="Y"/>
    <s v="Y"/>
    <s v="Y"/>
    <s v="Corporation"/>
    <s v="N"/>
    <x v="1"/>
    <x v="0"/>
    <x v="0"/>
    <s v="Restaurant"/>
    <n v="0"/>
    <n v="0"/>
    <m/>
  </r>
  <r>
    <x v="469"/>
    <d v="2021-05-18T00:00:00"/>
    <s v="MONTE DE REY INC"/>
    <s v="1780 W Us Highway 421 Ste A"/>
    <x v="139"/>
    <x v="0"/>
    <s v="28697"/>
    <x v="469"/>
    <m/>
    <s v="R"/>
    <s v="Y"/>
    <s v="NC-05"/>
    <x v="0"/>
    <x v="0"/>
    <x v="1"/>
    <x v="1"/>
    <s v="N"/>
    <s v="N"/>
    <s v="Y"/>
    <s v="Y"/>
    <s v="N"/>
    <s v="Y"/>
    <s v="Corporation"/>
    <s v="N"/>
    <x v="1"/>
    <x v="0"/>
    <x v="0"/>
    <s v="Restaurant"/>
    <n v="0"/>
    <n v="0"/>
    <m/>
  </r>
  <r>
    <x v="470"/>
    <d v="2021-05-18T00:00:00"/>
    <s v="Renaissance Restaurant GroupLLC"/>
    <s v="1047 Beaver Creek Commons Dr"/>
    <x v="140"/>
    <x v="0"/>
    <s v="27502"/>
    <x v="470"/>
    <s v="Firehouse Subs"/>
    <s v="U"/>
    <s v="N"/>
    <s v="NC-02"/>
    <x v="0"/>
    <x v="1"/>
    <x v="1"/>
    <x v="1"/>
    <s v="N"/>
    <s v="Y"/>
    <s v="Y"/>
    <s v="Y"/>
    <s v="N"/>
    <s v="N"/>
    <s v="Limited  Liability Company(LLC)"/>
    <s v="N"/>
    <x v="1"/>
    <x v="0"/>
    <x v="0"/>
    <s v="Restaurant"/>
    <n v="0"/>
    <n v="0"/>
    <m/>
  </r>
  <r>
    <x v="471"/>
    <d v="2021-05-18T00:00:00"/>
    <s v="Central Restaurant Company LLC"/>
    <s v="207 S Van Buren Rd"/>
    <x v="33"/>
    <x v="0"/>
    <s v="27288"/>
    <x v="471"/>
    <m/>
    <s v="R"/>
    <s v="N"/>
    <s v="NC-10"/>
    <x v="0"/>
    <x v="1"/>
    <x v="1"/>
    <x v="0"/>
    <s v="Y"/>
    <s v="Y"/>
    <s v="Y"/>
    <s v="Y"/>
    <s v="Y"/>
    <s v="Y"/>
    <s v="Limited  Liability Company(LLC)"/>
    <s v="N"/>
    <x v="0"/>
    <x v="0"/>
    <x v="1"/>
    <s v="Restaurant"/>
    <n v="0"/>
    <n v="0"/>
    <m/>
  </r>
  <r>
    <x v="472"/>
    <d v="2021-05-18T00:00:00"/>
    <s v="ARNIM SUBWAY INC"/>
    <s v="2211 Fleming Rd"/>
    <x v="12"/>
    <x v="0"/>
    <s v="27410"/>
    <x v="472"/>
    <s v="Subway"/>
    <s v="U"/>
    <s v="N"/>
    <s v="NC-06"/>
    <x v="0"/>
    <x v="1"/>
    <x v="1"/>
    <x v="0"/>
    <s v="Y"/>
    <s v="Y"/>
    <s v="Y"/>
    <s v="Y"/>
    <s v="Y"/>
    <s v="Y"/>
    <s v="Corporation"/>
    <s v="N"/>
    <x v="0"/>
    <x v="0"/>
    <x v="1"/>
    <s v="Restaurant"/>
    <n v="0"/>
    <n v="0"/>
    <m/>
  </r>
  <r>
    <x v="473"/>
    <d v="2021-05-18T00:00:00"/>
    <s v="OM HOT PIZZA LLC"/>
    <s v="4522 W Wendover Ave Ste 110"/>
    <x v="12"/>
    <x v="0"/>
    <s v="27409"/>
    <x v="473"/>
    <s v="Blaze Pizza"/>
    <s v="U"/>
    <s v="N"/>
    <s v="NC-06"/>
    <x v="1"/>
    <x v="0"/>
    <x v="0"/>
    <x v="0"/>
    <s v="Y"/>
    <s v="Y"/>
    <s v="Y"/>
    <s v="Y"/>
    <s v="Y"/>
    <s v="Y"/>
    <s v="Limited  Liability Company(LLC)"/>
    <s v="N"/>
    <x v="1"/>
    <x v="0"/>
    <x v="0"/>
    <s v="Restaurant"/>
    <n v="0"/>
    <n v="0"/>
    <m/>
  </r>
  <r>
    <x v="474"/>
    <d v="2021-05-18T00:00:00"/>
    <s v="SRI SAI LAKSHMI LLC"/>
    <s v="205 STRATFORD ROAD"/>
    <x v="54"/>
    <x v="0"/>
    <n v="27103"/>
    <x v="474"/>
    <s v="Gigi's Cupcakes"/>
    <s v="U"/>
    <s v="N"/>
    <s v="NC-06"/>
    <x v="1"/>
    <x v="0"/>
    <x v="0"/>
    <x v="0"/>
    <s v="Y"/>
    <s v="Y"/>
    <s v="Y"/>
    <s v="Y"/>
    <s v="Y"/>
    <s v="Y"/>
    <s v="Limited  Liability Company(LLC)"/>
    <s v="N"/>
    <x v="1"/>
    <x v="0"/>
    <x v="0"/>
    <s v="Restaurant"/>
    <n v="0"/>
    <n v="0"/>
    <m/>
  </r>
  <r>
    <x v="475"/>
    <d v="2021-05-18T00:00:00"/>
    <s v="Mad Greek LLC"/>
    <s v="5824 Samet Dr"/>
    <x v="62"/>
    <x v="0"/>
    <s v="27265"/>
    <x v="475"/>
    <m/>
    <s v="U"/>
    <s v="N"/>
    <s v="NC-06"/>
    <x v="0"/>
    <x v="0"/>
    <x v="1"/>
    <x v="0"/>
    <s v="N"/>
    <s v="Y"/>
    <s v="Y"/>
    <s v="Y"/>
    <s v="Y"/>
    <s v="Y"/>
    <s v="Limited  Liability Company(LLC)"/>
    <s v="N"/>
    <x v="0"/>
    <x v="1"/>
    <x v="0"/>
    <s v="Restaurant"/>
    <n v="0"/>
    <n v="0"/>
    <m/>
  </r>
  <r>
    <x v="476"/>
    <d v="2021-05-18T00:00:00"/>
    <s v="KRAZY FISH INC"/>
    <s v="2501 Central Ave"/>
    <x v="11"/>
    <x v="0"/>
    <s v="28205"/>
    <x v="476"/>
    <m/>
    <s v="U"/>
    <s v="Y"/>
    <s v="NC-12"/>
    <x v="1"/>
    <x v="1"/>
    <x v="1"/>
    <x v="1"/>
    <s v="N"/>
    <s v="N"/>
    <s v="Y"/>
    <s v="Y"/>
    <s v="Y"/>
    <s v="Y"/>
    <s v="Corporation"/>
    <s v="Y"/>
    <x v="1"/>
    <x v="0"/>
    <x v="0"/>
    <s v="Restaurant"/>
    <n v="0"/>
    <n v="0"/>
    <m/>
  </r>
  <r>
    <x v="477"/>
    <d v="2021-05-18T00:00:00"/>
    <s v="Caltega Inc."/>
    <s v="201 Sir Walter Raleigh St"/>
    <x v="141"/>
    <x v="0"/>
    <s v="27954"/>
    <x v="477"/>
    <m/>
    <s v="U"/>
    <s v="Y"/>
    <s v="NC-03"/>
    <x v="1"/>
    <x v="1"/>
    <x v="1"/>
    <x v="1"/>
    <s v="Y"/>
    <s v="Y"/>
    <s v="N"/>
    <s v="Y"/>
    <s v="Y"/>
    <s v="N"/>
    <s v="Subchapter S Corporation"/>
    <s v="N"/>
    <x v="0"/>
    <x v="1"/>
    <x v="1"/>
    <s v="Restaurant"/>
    <n v="0"/>
    <n v="0"/>
    <m/>
  </r>
  <r>
    <x v="478"/>
    <d v="2021-05-18T00:00:00"/>
    <s v="Autumn Mickel"/>
    <s v="1801 Pictou Road"/>
    <x v="4"/>
    <x v="0"/>
    <s v="27606"/>
    <x v="478"/>
    <m/>
    <s v="U"/>
    <s v="Y"/>
    <s v="NC-02"/>
    <x v="0"/>
    <x v="1"/>
    <x v="1"/>
    <x v="0"/>
    <s v="N"/>
    <s v="Y"/>
    <s v="N"/>
    <s v="N"/>
    <s v="Y"/>
    <s v="N"/>
    <s v="Sole Proprietorship"/>
    <s v="Y"/>
    <x v="0"/>
    <x v="0"/>
    <x v="1"/>
    <s v="Food Stand, Food Truck, Food Cart"/>
    <n v="0"/>
    <n v="0"/>
    <m/>
  </r>
  <r>
    <x v="479"/>
    <d v="2021-05-18T00:00:00"/>
    <s v="Pony Island Restaurant"/>
    <s v="51 Ocean View Road"/>
    <x v="142"/>
    <x v="0"/>
    <s v="27960"/>
    <x v="479"/>
    <m/>
    <s v="R"/>
    <s v="Y"/>
    <s v="NC-03"/>
    <x v="0"/>
    <x v="1"/>
    <x v="0"/>
    <x v="1"/>
    <s v="Y"/>
    <s v="N"/>
    <s v="N"/>
    <s v="Y"/>
    <s v="N"/>
    <s v="Y"/>
    <s v="Corporation"/>
    <s v="N"/>
    <x v="0"/>
    <x v="1"/>
    <x v="0"/>
    <s v="Restaurant"/>
    <n v="0"/>
    <n v="0"/>
    <m/>
  </r>
  <r>
    <x v="480"/>
    <d v="2021-05-18T00:00:00"/>
    <s v="Noah Brody Company"/>
    <s v="621 Irvin Garrish Hwy #453"/>
    <x v="142"/>
    <x v="0"/>
    <s v="27960"/>
    <x v="480"/>
    <m/>
    <s v="R"/>
    <s v="N"/>
    <s v="NC-03"/>
    <x v="1"/>
    <x v="0"/>
    <x v="0"/>
    <x v="0"/>
    <s v="Y"/>
    <s v="Y"/>
    <s v="Y"/>
    <s v="Y"/>
    <s v="Y"/>
    <s v="Y"/>
    <s v="Corporation"/>
    <s v="N"/>
    <x v="0"/>
    <x v="0"/>
    <x v="1"/>
    <s v="Bar, Saloon, Lounge, Tavern &amp;&amp; Restaurant"/>
    <n v="0"/>
    <n v="0"/>
    <m/>
  </r>
  <r>
    <x v="481"/>
    <d v="2021-05-18T00:00:00"/>
    <s v="Artesana 100% Natural LLC"/>
    <s v="76 S Main St"/>
    <x v="68"/>
    <x v="0"/>
    <s v="28752"/>
    <x v="481"/>
    <m/>
    <s v="R"/>
    <s v="Y"/>
    <s v="NC-11"/>
    <x v="1"/>
    <x v="0"/>
    <x v="0"/>
    <x v="0"/>
    <s v="Y"/>
    <s v="Y"/>
    <s v="Y"/>
    <s v="Y"/>
    <s v="Y"/>
    <s v="Y"/>
    <s v="Limited  Liability Company(LLC)"/>
    <s v="N"/>
    <x v="1"/>
    <x v="0"/>
    <x v="0"/>
    <s v="Other &amp;&amp; Snack and Nonalcoholic Beverage Bar"/>
    <n v="0"/>
    <n v="0"/>
    <m/>
  </r>
  <r>
    <x v="482"/>
    <d v="2021-05-18T00:00:00"/>
    <s v="CRAFT BISTRO LLC"/>
    <s v="203 E Buck Mountain Rd"/>
    <x v="143"/>
    <x v="0"/>
    <s v="28694"/>
    <x v="482"/>
    <m/>
    <s v="R"/>
    <s v="Y"/>
    <s v="NC-05"/>
    <x v="0"/>
    <x v="1"/>
    <x v="1"/>
    <x v="0"/>
    <s v="N"/>
    <s v="Y"/>
    <s v="Y"/>
    <s v="Y"/>
    <s v="Y"/>
    <s v="Y"/>
    <s v="Limited  Liability Company(LLC)"/>
    <s v="N"/>
    <x v="0"/>
    <x v="0"/>
    <x v="1"/>
    <s v="Restaurant"/>
    <n v="0"/>
    <n v="0"/>
    <m/>
  </r>
  <r>
    <x v="483"/>
    <d v="2021-05-18T00:00:00"/>
    <s v="QUEEN SHEBA LIMITED LIABILITY COMPANY"/>
    <s v="4808 Central Ave Ste C"/>
    <x v="11"/>
    <x v="0"/>
    <s v="28205"/>
    <x v="483"/>
    <m/>
    <s v="U"/>
    <s v="Y"/>
    <s v="NC-12"/>
    <x v="0"/>
    <x v="0"/>
    <x v="0"/>
    <x v="0"/>
    <s v="Y"/>
    <s v="Y"/>
    <s v="Y"/>
    <s v="Y"/>
    <s v="Y"/>
    <s v="Y"/>
    <s v="Limited  Liability Company(LLC)"/>
    <s v="Y"/>
    <x v="1"/>
    <x v="0"/>
    <x v="0"/>
    <s v="Bar, Saloon, Lounge, Tavern &amp;&amp; Food Stand, Food Truck, Food Cart &amp;&amp; Restaurant"/>
    <n v="0"/>
    <n v="0"/>
    <m/>
  </r>
  <r>
    <x v="484"/>
    <d v="2021-05-18T00:00:00"/>
    <s v="East Garden Inc"/>
    <s v="1104 Ledsome Ln STE 102"/>
    <x v="28"/>
    <x v="0"/>
    <s v="27511"/>
    <x v="484"/>
    <m/>
    <s v="U"/>
    <s v="N"/>
    <s v="NC-02"/>
    <x v="0"/>
    <x v="0"/>
    <x v="1"/>
    <x v="0"/>
    <s v="Y"/>
    <s v="Y"/>
    <s v="Y"/>
    <s v="Y"/>
    <s v="Y"/>
    <s v="Y"/>
    <s v="Subchapter S Corporation"/>
    <s v="N"/>
    <x v="1"/>
    <x v="0"/>
    <x v="0"/>
    <s v="Restaurant"/>
    <n v="0"/>
    <n v="0"/>
    <m/>
  </r>
  <r>
    <x v="485"/>
    <d v="2021-05-18T00:00:00"/>
    <s v="HUANG'S KITCHEN INC."/>
    <s v="2705 N MAIN STREET #109"/>
    <x v="62"/>
    <x v="0"/>
    <s v="27265"/>
    <x v="485"/>
    <m/>
    <s v="U"/>
    <s v="N"/>
    <s v="NC-06"/>
    <x v="0"/>
    <x v="1"/>
    <x v="1"/>
    <x v="1"/>
    <s v="N"/>
    <s v="N"/>
    <s v="Y"/>
    <s v="Y"/>
    <s v="N"/>
    <s v="Y"/>
    <s v="Corporation"/>
    <s v="N"/>
    <x v="1"/>
    <x v="0"/>
    <x v="0"/>
    <s v="Restaurant"/>
    <n v="0"/>
    <n v="0"/>
    <m/>
  </r>
  <r>
    <x v="486"/>
    <d v="2021-05-18T00:00:00"/>
    <s v="1911 Central Ave LLC"/>
    <s v="1911 Central Ave"/>
    <x v="11"/>
    <x v="0"/>
    <s v="28205"/>
    <x v="486"/>
    <m/>
    <s v="U"/>
    <s v="N"/>
    <s v="NC-12"/>
    <x v="1"/>
    <x v="0"/>
    <x v="0"/>
    <x v="0"/>
    <s v="Y"/>
    <s v="Y"/>
    <s v="Y"/>
    <s v="Y"/>
    <s v="Y"/>
    <s v="Y"/>
    <s v="Limited  Liability Company(LLC)"/>
    <s v="Y"/>
    <x v="0"/>
    <x v="0"/>
    <x v="1"/>
    <s v="Restaurant"/>
    <n v="0"/>
    <n v="0"/>
    <m/>
  </r>
  <r>
    <x v="487"/>
    <d v="2021-05-18T00:00:00"/>
    <s v="Taps &amp; Tackle LLC"/>
    <s v="704 Evans St"/>
    <x v="1"/>
    <x v="0"/>
    <s v="28557"/>
    <x v="487"/>
    <m/>
    <s v="R"/>
    <s v="N"/>
    <s v="NC-03"/>
    <x v="1"/>
    <x v="1"/>
    <x v="1"/>
    <x v="0"/>
    <s v="Y"/>
    <s v="Y"/>
    <s v="Y"/>
    <s v="Y"/>
    <s v="Y"/>
    <s v="Y"/>
    <s v="Limited  Liability Company(LLC)"/>
    <s v="N"/>
    <x v="0"/>
    <x v="1"/>
    <x v="1"/>
    <s v="Restaurant"/>
    <n v="0"/>
    <n v="0"/>
    <m/>
  </r>
  <r>
    <x v="488"/>
    <d v="2021-05-18T00:00:00"/>
    <s v="Tokman Foods Inc"/>
    <s v="674 W Corbett Ave"/>
    <x v="144"/>
    <x v="0"/>
    <s v="28584"/>
    <x v="488"/>
    <m/>
    <s v="U"/>
    <s v="N"/>
    <s v="NC-03"/>
    <x v="1"/>
    <x v="0"/>
    <x v="0"/>
    <x v="0"/>
    <s v="Y"/>
    <s v="Y"/>
    <s v="Y"/>
    <s v="Y"/>
    <s v="Y"/>
    <s v="Y"/>
    <s v="Corporation"/>
    <s v="N"/>
    <x v="1"/>
    <x v="0"/>
    <x v="0"/>
    <s v="Restaurant"/>
    <n v="0"/>
    <n v="0"/>
    <m/>
  </r>
  <r>
    <x v="489"/>
    <d v="2021-05-18T00:00:00"/>
    <s v="Mccoys Grill"/>
    <s v="3304 Neuse Blvd"/>
    <x v="130"/>
    <x v="0"/>
    <s v="28560"/>
    <x v="489"/>
    <m/>
    <s v="U"/>
    <s v="N"/>
    <s v="NC-03"/>
    <x v="0"/>
    <x v="0"/>
    <x v="1"/>
    <x v="0"/>
    <s v="Y"/>
    <s v="Y"/>
    <s v="Y"/>
    <s v="Y"/>
    <s v="Y"/>
    <s v="Y"/>
    <s v="Single Member LLC"/>
    <s v="N"/>
    <x v="0"/>
    <x v="0"/>
    <x v="1"/>
    <s v="Restaurant"/>
    <n v="0"/>
    <n v="0"/>
    <m/>
  </r>
  <r>
    <x v="490"/>
    <d v="2021-05-18T00:00:00"/>
    <s v="A'Nets Katch Inc"/>
    <s v="2009 Village Park Dr"/>
    <x v="99"/>
    <x v="0"/>
    <s v="27545"/>
    <x v="490"/>
    <m/>
    <s v="U"/>
    <s v="N"/>
    <s v="NC-02"/>
    <x v="1"/>
    <x v="0"/>
    <x v="0"/>
    <x v="0"/>
    <s v="Y"/>
    <s v="Y"/>
    <s v="Y"/>
    <s v="Y"/>
    <s v="Y"/>
    <s v="Y"/>
    <s v="Subchapter S Corporation"/>
    <s v="N"/>
    <x v="0"/>
    <x v="0"/>
    <x v="1"/>
    <s v="Restaurant"/>
    <n v="0"/>
    <n v="0"/>
    <m/>
  </r>
  <r>
    <x v="491"/>
    <d v="2021-05-18T00:00:00"/>
    <s v="Marcon of Wilson LLC."/>
    <s v="124 Barnes St SW"/>
    <x v="101"/>
    <x v="0"/>
    <s v="27893"/>
    <x v="491"/>
    <m/>
    <s v="R"/>
    <s v="Y"/>
    <s v="NC-01"/>
    <x v="0"/>
    <x v="1"/>
    <x v="1"/>
    <x v="0"/>
    <s v="N"/>
    <s v="Y"/>
    <s v="Y"/>
    <s v="Y"/>
    <s v="Y"/>
    <s v="Y"/>
    <s v="Limited  Liability Company(LLC)"/>
    <s v="Y"/>
    <x v="0"/>
    <x v="0"/>
    <x v="1"/>
    <s v="Restaurant"/>
    <n v="0"/>
    <n v="0"/>
    <m/>
  </r>
  <r>
    <x v="492"/>
    <d v="2021-05-18T00:00:00"/>
    <s v="miss angels heavenly pies inc"/>
    <s v="153 N Main St"/>
    <x v="126"/>
    <x v="0"/>
    <s v="27030"/>
    <x v="492"/>
    <m/>
    <s v="R"/>
    <s v="N"/>
    <s v="NC-10"/>
    <x v="0"/>
    <x v="0"/>
    <x v="1"/>
    <x v="1"/>
    <s v="N"/>
    <s v="N"/>
    <s v="N"/>
    <s v="Y"/>
    <s v="Y"/>
    <s v="Y"/>
    <s v="Subchapter S Corporation"/>
    <s v="N"/>
    <x v="0"/>
    <x v="0"/>
    <x v="1"/>
    <s v="Other &amp;&amp; Restaurant"/>
    <n v="0"/>
    <n v="0"/>
    <m/>
  </r>
  <r>
    <x v="493"/>
    <d v="2021-05-18T00:00:00"/>
    <s v="HTBC LLC"/>
    <s v="3008 Redford Dr"/>
    <x v="12"/>
    <x v="0"/>
    <s v="27408"/>
    <x v="493"/>
    <m/>
    <s v="U"/>
    <s v="N"/>
    <s v="NC-06"/>
    <x v="1"/>
    <x v="1"/>
    <x v="1"/>
    <x v="0"/>
    <s v="Y"/>
    <s v="Y"/>
    <s v="Y"/>
    <s v="Y"/>
    <s v="Y"/>
    <s v="Y"/>
    <s v="Limited  Liability Company(LLC)"/>
    <s v="N"/>
    <x v="0"/>
    <x v="0"/>
    <x v="1"/>
    <s v="Food Stand, Food Truck, Food Cart"/>
    <n v="0"/>
    <n v="0"/>
    <m/>
  </r>
  <r>
    <x v="494"/>
    <d v="2021-05-18T00:00:00"/>
    <s v="Delectables by Holly inc."/>
    <s v="901 Berryhill Rd Suite A."/>
    <x v="11"/>
    <x v="0"/>
    <s v="28208"/>
    <x v="494"/>
    <m/>
    <s v="U"/>
    <s v="Y"/>
    <s v="NC-12"/>
    <x v="1"/>
    <x v="0"/>
    <x v="0"/>
    <x v="0"/>
    <s v="Y"/>
    <s v="Y"/>
    <s v="Y"/>
    <s v="Y"/>
    <s v="Y"/>
    <s v="Y"/>
    <s v="Corporation"/>
    <s v="Y"/>
    <x v="0"/>
    <x v="0"/>
    <x v="1"/>
    <s v="Caterer"/>
    <n v="0"/>
    <n v="0"/>
    <m/>
  </r>
  <r>
    <x v="495"/>
    <d v="2021-05-18T00:00:00"/>
    <s v="Ricky Carlson"/>
    <s v="12744 Lancaster Hwy Ste B"/>
    <x v="19"/>
    <x v="0"/>
    <s v="28134"/>
    <x v="495"/>
    <m/>
    <s v="U"/>
    <s v="Y"/>
    <s v="NC-09"/>
    <x v="1"/>
    <x v="0"/>
    <x v="1"/>
    <x v="0"/>
    <s v="Y"/>
    <s v="Y"/>
    <s v="Y"/>
    <s v="Y"/>
    <s v="Y"/>
    <s v="Y"/>
    <s v="Sole Proprietorship"/>
    <s v="N"/>
    <x v="0"/>
    <x v="1"/>
    <x v="0"/>
    <s v="Bar, Saloon, Lounge, Tavern"/>
    <n v="0"/>
    <n v="0"/>
    <m/>
  </r>
  <r>
    <x v="496"/>
    <d v="2021-05-18T00:00:00"/>
    <s v="Twelve Tavern LLC"/>
    <s v="247 City Hall St"/>
    <x v="126"/>
    <x v="0"/>
    <s v="27030"/>
    <x v="496"/>
    <m/>
    <s v="R"/>
    <s v="N"/>
    <s v="NC-10"/>
    <x v="0"/>
    <x v="0"/>
    <x v="1"/>
    <x v="0"/>
    <s v="Y"/>
    <s v="Y"/>
    <s v="Y"/>
    <s v="Y"/>
    <s v="Y"/>
    <s v="Y"/>
    <s v="Limited  Liability Company(LLC)"/>
    <s v="N"/>
    <x v="0"/>
    <x v="1"/>
    <x v="0"/>
    <s v="Restaurant"/>
    <n v="0"/>
    <n v="0"/>
    <m/>
  </r>
  <r>
    <x v="497"/>
    <d v="2021-05-18T00:00:00"/>
    <s v="Groucho's Deli of Hickory"/>
    <s v="1025 2nd St NE"/>
    <x v="21"/>
    <x v="0"/>
    <s v="28601"/>
    <x v="497"/>
    <s v="Grouchoâ€™s Deli"/>
    <s v="R"/>
    <s v="N"/>
    <s v="NC-05"/>
    <x v="0"/>
    <x v="0"/>
    <x v="0"/>
    <x v="0"/>
    <s v="Y"/>
    <s v="Y"/>
    <s v="Y"/>
    <s v="Y"/>
    <s v="Y"/>
    <s v="Y"/>
    <s v="Limited  Liability Company(LLC)"/>
    <s v="Y"/>
    <x v="0"/>
    <x v="0"/>
    <x v="1"/>
    <s v="Caterer &amp;&amp; Restaurant"/>
    <n v="0"/>
    <n v="0"/>
    <m/>
  </r>
  <r>
    <x v="498"/>
    <d v="2021-05-18T00:00:00"/>
    <s v="Mall Treats LLC"/>
    <s v="7606 Canvas Art Ter"/>
    <x v="4"/>
    <x v="0"/>
    <s v="27617"/>
    <x v="498"/>
    <s v="Taco Bell"/>
    <s v="U"/>
    <s v="N"/>
    <s v="NC-02"/>
    <x v="1"/>
    <x v="0"/>
    <x v="0"/>
    <x v="0"/>
    <s v="Y"/>
    <s v="Y"/>
    <s v="Y"/>
    <s v="Y"/>
    <s v="Y"/>
    <s v="Y"/>
    <s v="Corporation"/>
    <s v="N"/>
    <x v="1"/>
    <x v="0"/>
    <x v="0"/>
    <s v="Restaurant"/>
    <n v="0"/>
    <n v="0"/>
    <m/>
  </r>
  <r>
    <x v="499"/>
    <d v="2021-05-18T00:00:00"/>
    <s v="FAO Cakes&amp; Catering LLC"/>
    <s v="521 N Liberty St Suite 100"/>
    <x v="54"/>
    <x v="0"/>
    <s v="27101"/>
    <x v="499"/>
    <m/>
    <s v="U"/>
    <s v="Y"/>
    <s v="NC-06"/>
    <x v="0"/>
    <x v="1"/>
    <x v="1"/>
    <x v="0"/>
    <s v="Y"/>
    <s v="Y"/>
    <s v="N"/>
    <s v="Y"/>
    <s v="N"/>
    <s v="N"/>
    <s v="Single Member LLC"/>
    <s v="Y"/>
    <x v="0"/>
    <x v="0"/>
    <x v="1"/>
    <s v="Bakery ** &amp;&amp; Caterer"/>
    <n v="0"/>
    <n v="0"/>
    <m/>
  </r>
  <r>
    <x v="500"/>
    <d v="2021-05-18T00:00:00"/>
    <s v="NAWAB RESTAURANT INC"/>
    <s v="129 S Stratford Rd"/>
    <x v="54"/>
    <x v="0"/>
    <s v="27104"/>
    <x v="500"/>
    <m/>
    <s v="U"/>
    <s v="N"/>
    <s v="NC-06"/>
    <x v="1"/>
    <x v="0"/>
    <x v="0"/>
    <x v="0"/>
    <s v="Y"/>
    <s v="Y"/>
    <s v="Y"/>
    <s v="Y"/>
    <s v="Y"/>
    <s v="Y"/>
    <s v="Corporation"/>
    <s v="N"/>
    <x v="1"/>
    <x v="0"/>
    <x v="0"/>
    <s v="Restaurant"/>
    <n v="0"/>
    <n v="0"/>
    <m/>
  </r>
  <r>
    <x v="501"/>
    <d v="2021-05-18T00:00:00"/>
    <s v="Simply Soul LLC"/>
    <s v="4339 S Main St Frnt FRNT"/>
    <x v="54"/>
    <x v="0"/>
    <n v="27127"/>
    <x v="501"/>
    <m/>
    <s v="U"/>
    <s v="N"/>
    <s v="NC-06"/>
    <x v="1"/>
    <x v="0"/>
    <x v="1"/>
    <x v="0"/>
    <s v="Y"/>
    <s v="Y"/>
    <s v="Y"/>
    <s v="Y"/>
    <s v="Y"/>
    <s v="Y"/>
    <s v="Limited  Liability Company(LLC)"/>
    <s v="N"/>
    <x v="1"/>
    <x v="0"/>
    <x v="1"/>
    <s v="Caterer &amp;&amp; Restaurant"/>
    <n v="0"/>
    <n v="0"/>
    <m/>
  </r>
  <r>
    <x v="502"/>
    <d v="2021-05-18T00:00:00"/>
    <s v="Carolina Wich LLC"/>
    <s v="108 Gatefield Dr"/>
    <x v="0"/>
    <x v="0"/>
    <s v="28412"/>
    <x v="502"/>
    <s v="Which Wich"/>
    <s v="U"/>
    <s v="N"/>
    <s v="NC-07"/>
    <x v="1"/>
    <x v="0"/>
    <x v="0"/>
    <x v="0"/>
    <s v="Y"/>
    <s v="Y"/>
    <s v="Y"/>
    <s v="Y"/>
    <s v="Y"/>
    <s v="Y"/>
    <s v="Limited  Liability Company(LLC)"/>
    <s v="N"/>
    <x v="1"/>
    <x v="0"/>
    <x v="0"/>
    <s v="Restaurant"/>
    <n v="0"/>
    <n v="0"/>
    <m/>
  </r>
  <r>
    <x v="503"/>
    <d v="2021-05-18T00:00:00"/>
    <s v="Jannie Denise Johnson"/>
    <s v="318 Hereford Dr"/>
    <x v="103"/>
    <x v="0"/>
    <s v="27520"/>
    <x v="503"/>
    <m/>
    <s v="R"/>
    <s v="N"/>
    <s v="NC-02"/>
    <x v="0"/>
    <x v="0"/>
    <x v="1"/>
    <x v="0"/>
    <s v="N"/>
    <s v="Y"/>
    <s v="N"/>
    <s v="N"/>
    <s v="Y"/>
    <s v="N"/>
    <s v="Single Member LLC"/>
    <s v="Y"/>
    <x v="0"/>
    <x v="0"/>
    <x v="1"/>
    <s v="Caterer"/>
    <n v="0"/>
    <n v="0"/>
    <m/>
  </r>
  <r>
    <x v="504"/>
    <d v="2021-05-18T00:00:00"/>
    <s v="AKLA  LTD"/>
    <s v="3 SW Pack Sq"/>
    <x v="9"/>
    <x v="0"/>
    <s v="28801"/>
    <x v="504"/>
    <m/>
    <s v="U"/>
    <s v="Y"/>
    <s v="NC-11"/>
    <x v="1"/>
    <x v="0"/>
    <x v="1"/>
    <x v="0"/>
    <s v="Y"/>
    <s v="Y"/>
    <s v="Y"/>
    <s v="Y"/>
    <s v="Y"/>
    <s v="Y"/>
    <s v="Subchapter S Corporation"/>
    <s v="N"/>
    <x v="1"/>
    <x v="0"/>
    <x v="0"/>
    <s v="Restaurant"/>
    <n v="0"/>
    <n v="0"/>
    <m/>
  </r>
  <r>
    <x v="505"/>
    <d v="2021-05-18T00:00:00"/>
    <s v="R.M.L. LLC"/>
    <s v="636 Nc 24 27 Byp E Ste 14"/>
    <x v="100"/>
    <x v="0"/>
    <s v="28001"/>
    <x v="505"/>
    <s v="Cicis"/>
    <s v="R"/>
    <s v="Y"/>
    <s v="NC-08"/>
    <x v="0"/>
    <x v="1"/>
    <x v="0"/>
    <x v="0"/>
    <s v="Y"/>
    <s v="Y"/>
    <s v="Y"/>
    <s v="Y"/>
    <s v="Y"/>
    <s v="Y"/>
    <s v="Limited  Liability Company(LLC)"/>
    <s v="Y"/>
    <x v="1"/>
    <x v="0"/>
    <x v="0"/>
    <s v="Restaurant"/>
    <n v="0"/>
    <n v="0"/>
    <m/>
  </r>
  <r>
    <x v="506"/>
    <d v="2021-05-18T00:00:00"/>
    <s v="Quang Bright"/>
    <s v="127 Essex Dr"/>
    <x v="3"/>
    <x v="0"/>
    <s v="27514"/>
    <x v="506"/>
    <m/>
    <s v="U"/>
    <s v="N"/>
    <s v="NC-04"/>
    <x v="0"/>
    <x v="0"/>
    <x v="1"/>
    <x v="0"/>
    <s v="N"/>
    <s v="Y"/>
    <s v="N"/>
    <s v="Y"/>
    <s v="Y"/>
    <s v="Y"/>
    <s v="Sole Proprietorship"/>
    <s v="N"/>
    <x v="1"/>
    <x v="0"/>
    <x v="0"/>
    <s v="Food Stand, Food Truck, Food Cart"/>
    <n v="0"/>
    <n v="0"/>
    <m/>
  </r>
  <r>
    <x v="507"/>
    <d v="2021-05-18T00:00:00"/>
    <s v="Kreeative Kook 9 LLC"/>
    <s v="1478 Garner Station Blvd"/>
    <x v="4"/>
    <x v="0"/>
    <s v="27603"/>
    <x v="507"/>
    <s v="Subway"/>
    <s v="U"/>
    <s v="Y"/>
    <s v="NC-02"/>
    <x v="0"/>
    <x v="0"/>
    <x v="1"/>
    <x v="0"/>
    <s v="Y"/>
    <s v="Y"/>
    <s v="Y"/>
    <s v="Y"/>
    <s v="Y"/>
    <s v="Y"/>
    <s v="Limited  Liability Company(LLC)"/>
    <s v="N"/>
    <x v="0"/>
    <x v="0"/>
    <x v="1"/>
    <s v="Restaurant"/>
    <n v="0"/>
    <n v="0"/>
    <m/>
  </r>
  <r>
    <x v="508"/>
    <d v="2021-05-18T00:00:00"/>
    <s v="Asia Hibachi Buffet Inc"/>
    <s v="1100-1102 E Memorial Drive"/>
    <x v="145"/>
    <x v="0"/>
    <s v="27910"/>
    <x v="508"/>
    <m/>
    <s v="R"/>
    <s v="N"/>
    <s v="NC-01"/>
    <x v="1"/>
    <x v="0"/>
    <x v="1"/>
    <x v="0"/>
    <s v="Y"/>
    <s v="Y"/>
    <s v="Y"/>
    <s v="Y"/>
    <s v="Y"/>
    <s v="Y"/>
    <s v="Corporation"/>
    <s v="Y"/>
    <x v="1"/>
    <x v="0"/>
    <x v="1"/>
    <s v="Restaurant"/>
    <n v="0"/>
    <n v="0"/>
    <m/>
  </r>
  <r>
    <x v="509"/>
    <d v="2021-05-18T00:00:00"/>
    <s v="JMR Brothers LLC"/>
    <s v="206 Millers Creek Dr Suite A"/>
    <x v="54"/>
    <x v="0"/>
    <n v="27127"/>
    <x v="509"/>
    <m/>
    <s v="U"/>
    <s v="N"/>
    <s v="NC-06"/>
    <x v="0"/>
    <x v="1"/>
    <x v="1"/>
    <x v="1"/>
    <s v="N"/>
    <s v="Y"/>
    <s v="Y"/>
    <s v="Y"/>
    <s v="N"/>
    <s v="Y"/>
    <s v="Limited  Liability Company(LLC)"/>
    <s v="N"/>
    <x v="1"/>
    <x v="0"/>
    <x v="0"/>
    <s v="Bar, Saloon, Lounge, Tavern"/>
    <n v="0"/>
    <n v="0"/>
    <m/>
  </r>
  <r>
    <x v="510"/>
    <d v="2021-05-18T00:00:00"/>
    <s v="EMPIRE BUFFET INC"/>
    <s v="803 S Memorial Dr"/>
    <x v="34"/>
    <x v="0"/>
    <s v="27834"/>
    <x v="510"/>
    <m/>
    <s v="U"/>
    <s v="Y"/>
    <s v="NC-01"/>
    <x v="1"/>
    <x v="0"/>
    <x v="0"/>
    <x v="0"/>
    <s v="Y"/>
    <s v="Y"/>
    <s v="Y"/>
    <s v="Y"/>
    <s v="Y"/>
    <s v="Y"/>
    <s v="Corporation"/>
    <s v="Y"/>
    <x v="1"/>
    <x v="0"/>
    <x v="0"/>
    <s v="Restaurant"/>
    <n v="0"/>
    <n v="0"/>
    <m/>
  </r>
  <r>
    <x v="511"/>
    <d v="2021-05-18T00:00:00"/>
    <s v="Bad Mother Smokers LLC"/>
    <s v="510 Dockside Ln NW"/>
    <x v="22"/>
    <x v="0"/>
    <s v="28027"/>
    <x v="511"/>
    <m/>
    <s v="U"/>
    <s v="Y"/>
    <s v="NC-08"/>
    <x v="0"/>
    <x v="1"/>
    <x v="1"/>
    <x v="0"/>
    <s v="N"/>
    <s v="N"/>
    <s v="Y"/>
    <s v="N"/>
    <s v="Y"/>
    <s v="N"/>
    <s v="Limited  Liability Company(LLC)"/>
    <s v="N"/>
    <x v="0"/>
    <x v="1"/>
    <x v="0"/>
    <s v="Food Stand, Food Truck, Food Cart"/>
    <n v="0"/>
    <n v="0"/>
    <m/>
  </r>
  <r>
    <x v="512"/>
    <d v="2021-05-18T00:00:00"/>
    <s v="Surratt Coastal Properties LLC"/>
    <s v="21756 Us Highway 17"/>
    <x v="146"/>
    <x v="0"/>
    <s v="28443"/>
    <x v="512"/>
    <m/>
    <s v="R"/>
    <s v="Y"/>
    <s v="NC-07"/>
    <x v="1"/>
    <x v="0"/>
    <x v="1"/>
    <x v="0"/>
    <s v="Y"/>
    <s v="Y"/>
    <s v="Y"/>
    <s v="Y"/>
    <s v="N"/>
    <s v="Y"/>
    <s v="Limited  Liability Company(LLC)"/>
    <s v="N"/>
    <x v="0"/>
    <x v="1"/>
    <x v="1"/>
    <s v="Bar, Saloon, Lounge, Tavern"/>
    <n v="0"/>
    <n v="0"/>
    <m/>
  </r>
  <r>
    <x v="513"/>
    <d v="2021-05-18T00:00:00"/>
    <s v="Coffee and Spirits LLC"/>
    <s v="2409 Crabtree Blvd Suite 101"/>
    <x v="4"/>
    <x v="0"/>
    <s v="27604"/>
    <x v="513"/>
    <m/>
    <s v="U"/>
    <s v="Y"/>
    <s v="NC-02"/>
    <x v="0"/>
    <x v="1"/>
    <x v="0"/>
    <x v="1"/>
    <s v="N"/>
    <s v="N"/>
    <s v="Y"/>
    <s v="Y"/>
    <s v="N"/>
    <s v="N"/>
    <s v="Limited  Liability Company(LLC)"/>
    <s v="Y"/>
    <x v="0"/>
    <x v="0"/>
    <x v="1"/>
    <s v="Snack and Nonalcoholic Beverage Bar"/>
    <n v="0"/>
    <n v="0"/>
    <m/>
  </r>
  <r>
    <x v="514"/>
    <d v="2021-05-18T00:00:00"/>
    <s v="Oriental Orchid Inc."/>
    <s v="1404 N Sandhills Blvd"/>
    <x v="147"/>
    <x v="0"/>
    <s v="28315"/>
    <x v="514"/>
    <m/>
    <s v="R"/>
    <s v="N"/>
    <s v="NC-09"/>
    <x v="0"/>
    <x v="0"/>
    <x v="1"/>
    <x v="0"/>
    <s v="Y"/>
    <s v="Y"/>
    <s v="Y"/>
    <s v="Y"/>
    <s v="Y"/>
    <s v="Y"/>
    <s v="Corporation"/>
    <s v="N"/>
    <x v="1"/>
    <x v="0"/>
    <x v="0"/>
    <s v="Other &amp;&amp; Licensed Alcohol Producer &amp;&amp; Restaurant"/>
    <n v="0"/>
    <n v="0"/>
    <m/>
  </r>
  <r>
    <x v="515"/>
    <d v="2021-05-18T00:00:00"/>
    <s v="Aetius Restaurant Holdings"/>
    <s v="205 Regency Executive Park Drive suite 204"/>
    <x v="11"/>
    <x v="0"/>
    <s v="28217"/>
    <x v="515"/>
    <m/>
    <s v="U"/>
    <s v="N"/>
    <s v="NC-09"/>
    <x v="0"/>
    <x v="0"/>
    <x v="1"/>
    <x v="1"/>
    <s v="Y"/>
    <s v="Y"/>
    <s v="Y"/>
    <s v="Y"/>
    <s v="Y"/>
    <s v="Y"/>
    <s v="Limited  Liability Company(LLC)"/>
    <s v="Y"/>
    <x v="1"/>
    <x v="0"/>
    <x v="0"/>
    <s v="Restaurant"/>
    <n v="0"/>
    <n v="0"/>
    <m/>
  </r>
  <r>
    <x v="516"/>
    <d v="2021-05-18T00:00:00"/>
    <s v="Zins Inc"/>
    <s v="209 W 6th St"/>
    <x v="54"/>
    <x v="0"/>
    <s v="27101"/>
    <x v="516"/>
    <m/>
    <s v="U"/>
    <s v="Y"/>
    <s v="NC-06"/>
    <x v="1"/>
    <x v="0"/>
    <x v="1"/>
    <x v="0"/>
    <s v="Y"/>
    <s v="Y"/>
    <s v="Y"/>
    <s v="Y"/>
    <s v="Y"/>
    <s v="Y"/>
    <s v="Corporation"/>
    <s v="Y"/>
    <x v="0"/>
    <x v="0"/>
    <x v="1"/>
    <s v="Bar, Saloon, Lounge, Tavern &amp;&amp; Restaurant"/>
    <n v="0"/>
    <n v="0"/>
    <m/>
  </r>
  <r>
    <x v="517"/>
    <d v="2021-05-18T00:00:00"/>
    <s v="Veltree the vegan experience"/>
    <s v="7945 N Tryon St Suite 110"/>
    <x v="11"/>
    <x v="0"/>
    <s v="28262"/>
    <x v="517"/>
    <m/>
    <s v="U"/>
    <s v="N"/>
    <s v="NC-08"/>
    <x v="1"/>
    <x v="1"/>
    <x v="0"/>
    <x v="0"/>
    <s v="Y"/>
    <s v="Y"/>
    <s v="Y"/>
    <s v="Y"/>
    <s v="Y"/>
    <s v="Y"/>
    <s v="Limited  Liability Company(LLC)"/>
    <s v="N"/>
    <x v="1"/>
    <x v="0"/>
    <x v="1"/>
    <s v="Restaurant"/>
    <n v="0"/>
    <n v="0"/>
    <m/>
  </r>
  <r>
    <x v="518"/>
    <d v="2021-05-18T00:00:00"/>
    <s v="Sonnys Waterfront Restaurant Inc"/>
    <s v="57947 Hwy 12"/>
    <x v="60"/>
    <x v="0"/>
    <s v="27943"/>
    <x v="518"/>
    <m/>
    <s v="U"/>
    <s v="Y"/>
    <s v="NC-03"/>
    <x v="0"/>
    <x v="1"/>
    <x v="1"/>
    <x v="0"/>
    <s v="N"/>
    <s v="Y"/>
    <s v="Y"/>
    <s v="N"/>
    <s v="Y"/>
    <s v="Y"/>
    <s v="Subchapter S Corporation"/>
    <s v="N"/>
    <x v="0"/>
    <x v="0"/>
    <x v="1"/>
    <s v="Restaurant"/>
    <n v="0"/>
    <n v="0"/>
    <m/>
  </r>
  <r>
    <x v="519"/>
    <d v="2021-05-18T00:00:00"/>
    <s v="LPTATLLC"/>
    <s v="6401 Triangle Plantation Dr Ste 111"/>
    <x v="4"/>
    <x v="0"/>
    <s v="27616"/>
    <x v="519"/>
    <m/>
    <s v="U"/>
    <s v="Y"/>
    <s v="NC-02"/>
    <x v="0"/>
    <x v="0"/>
    <x v="0"/>
    <x v="0"/>
    <s v="Y"/>
    <s v="Y"/>
    <s v="Y"/>
    <s v="Y"/>
    <s v="Y"/>
    <s v="Y"/>
    <s v="Single Member LLC"/>
    <s v="Y"/>
    <x v="1"/>
    <x v="0"/>
    <x v="0"/>
    <s v="Restaurant"/>
    <n v="0"/>
    <n v="0"/>
    <m/>
  </r>
  <r>
    <x v="520"/>
    <d v="2021-05-18T00:00:00"/>
    <s v="Stroke LLC"/>
    <s v="3133 May St"/>
    <x v="11"/>
    <x v="0"/>
    <s v="28217"/>
    <x v="520"/>
    <m/>
    <s v="U"/>
    <s v="Y"/>
    <s v="NC-09"/>
    <x v="1"/>
    <x v="0"/>
    <x v="0"/>
    <x v="0"/>
    <s v="Y"/>
    <s v="Y"/>
    <s v="Y"/>
    <s v="Y"/>
    <s v="Y"/>
    <s v="Y"/>
    <s v="Limited  Liability Company(LLC)"/>
    <s v="Y"/>
    <x v="0"/>
    <x v="1"/>
    <x v="0"/>
    <s v="Bar, Saloon, Lounge, Tavern"/>
    <n v="0"/>
    <n v="0"/>
    <m/>
  </r>
  <r>
    <x v="521"/>
    <d v="2021-05-18T00:00:00"/>
    <s v="TM UMAMI LLC"/>
    <s v="6031 YADKIN RD SUITE B"/>
    <x v="40"/>
    <x v="0"/>
    <s v="28303"/>
    <x v="521"/>
    <m/>
    <s v="U"/>
    <s v="N"/>
    <s v="NC-08"/>
    <x v="0"/>
    <x v="0"/>
    <x v="1"/>
    <x v="0"/>
    <s v="Y"/>
    <s v="Y"/>
    <s v="Y"/>
    <s v="Y"/>
    <s v="Y"/>
    <s v="Y"/>
    <s v="Corporation"/>
    <s v="N"/>
    <x v="1"/>
    <x v="1"/>
    <x v="0"/>
    <s v="Restaurant"/>
    <n v="0"/>
    <n v="0"/>
    <m/>
  </r>
  <r>
    <x v="522"/>
    <d v="2021-05-18T00:00:00"/>
    <s v="New Station LLC"/>
    <s v="511 E Chatham St"/>
    <x v="28"/>
    <x v="0"/>
    <s v="27511"/>
    <x v="522"/>
    <m/>
    <s v="U"/>
    <s v="N"/>
    <s v="NC-02"/>
    <x v="0"/>
    <x v="1"/>
    <x v="1"/>
    <x v="0"/>
    <s v="N"/>
    <s v="Y"/>
    <s v="Y"/>
    <s v="Y"/>
    <s v="Y"/>
    <s v="N"/>
    <s v="Limited  Liability Company(LLC)"/>
    <s v="N"/>
    <x v="0"/>
    <x v="0"/>
    <x v="1"/>
    <s v="Snack and Nonalcoholic Beverage Bar"/>
    <n v="0"/>
    <n v="0"/>
    <m/>
  </r>
  <r>
    <x v="523"/>
    <d v="2021-05-18T00:00:00"/>
    <s v="bu-ku cary LLC"/>
    <s v="2800 Renaissance Park Pl"/>
    <x v="28"/>
    <x v="0"/>
    <s v="27513"/>
    <x v="523"/>
    <m/>
    <s v="U"/>
    <s v="N"/>
    <s v="NC-02"/>
    <x v="1"/>
    <x v="0"/>
    <x v="0"/>
    <x v="0"/>
    <s v="Y"/>
    <s v="Y"/>
    <s v="Y"/>
    <s v="Y"/>
    <s v="Y"/>
    <s v="Y"/>
    <s v="Limited  Liability Company(LLC)"/>
    <s v="N"/>
    <x v="0"/>
    <x v="0"/>
    <x v="1"/>
    <s v="Restaurant"/>
    <n v="0"/>
    <n v="0"/>
    <m/>
  </r>
  <r>
    <x v="524"/>
    <d v="2021-05-18T00:00:00"/>
    <s v="Little City Tavern LLC"/>
    <s v="126 S Salisbury St"/>
    <x v="4"/>
    <x v="0"/>
    <s v="27601"/>
    <x v="524"/>
    <m/>
    <s v="U"/>
    <s v="Y"/>
    <s v="NC-02"/>
    <x v="1"/>
    <x v="0"/>
    <x v="0"/>
    <x v="0"/>
    <s v="Y"/>
    <s v="Y"/>
    <s v="Y"/>
    <s v="Y"/>
    <s v="Y"/>
    <s v="Y"/>
    <s v="Corporation"/>
    <s v="N"/>
    <x v="0"/>
    <x v="1"/>
    <x v="0"/>
    <s v="Bar, Saloon, Lounge, Tavern &amp;&amp; Restaurant"/>
    <n v="0"/>
    <n v="0"/>
    <m/>
  </r>
  <r>
    <x v="525"/>
    <d v="2021-05-18T00:00:00"/>
    <s v="TERRY RUMFELT"/>
    <s v="947 Fisher Ferry St"/>
    <x v="148"/>
    <x v="0"/>
    <s v="27360"/>
    <x v="525"/>
    <m/>
    <s v="R"/>
    <s v="N"/>
    <s v="NC-13"/>
    <x v="1"/>
    <x v="0"/>
    <x v="0"/>
    <x v="0"/>
    <s v="Y"/>
    <s v="Y"/>
    <s v="Y"/>
    <s v="Y"/>
    <s v="Y"/>
    <s v="Y"/>
    <s v="Sole Proprietorship"/>
    <s v="Y"/>
    <x v="0"/>
    <x v="1"/>
    <x v="0"/>
    <s v="Restaurant"/>
    <n v="0"/>
    <n v="0"/>
    <m/>
  </r>
  <r>
    <x v="526"/>
    <d v="2021-05-18T00:00:00"/>
    <s v="OPEN RICE CHARLOTTE INC"/>
    <s v="9882 Rea Rd STE F"/>
    <x v="11"/>
    <x v="0"/>
    <s v="28277"/>
    <x v="526"/>
    <m/>
    <s v="U"/>
    <s v="N"/>
    <s v="NC-09"/>
    <x v="1"/>
    <x v="0"/>
    <x v="1"/>
    <x v="0"/>
    <s v="Y"/>
    <s v="Y"/>
    <s v="Y"/>
    <s v="Y"/>
    <s v="Y"/>
    <s v="Y"/>
    <s v="Subchapter S Corporation"/>
    <s v="N"/>
    <x v="1"/>
    <x v="0"/>
    <x v="0"/>
    <s v="Restaurant"/>
    <n v="0"/>
    <n v="0"/>
    <m/>
  </r>
  <r>
    <x v="527"/>
    <d v="2021-05-18T00:00:00"/>
    <s v="OLLA INC"/>
    <s v="2435 Battleground Ave"/>
    <x v="12"/>
    <x v="0"/>
    <s v="27408"/>
    <x v="527"/>
    <m/>
    <s v="U"/>
    <s v="N"/>
    <s v="NC-06"/>
    <x v="0"/>
    <x v="0"/>
    <x v="0"/>
    <x v="0"/>
    <s v="Y"/>
    <s v="Y"/>
    <s v="Y"/>
    <s v="Y"/>
    <s v="Y"/>
    <s v="Y"/>
    <s v="Corporation"/>
    <s v="N"/>
    <x v="1"/>
    <x v="0"/>
    <x v="0"/>
    <s v="Restaurant"/>
    <n v="0"/>
    <n v="0"/>
    <m/>
  </r>
  <r>
    <x v="528"/>
    <d v="2021-05-18T00:00:00"/>
    <s v="SUMMERFIELD SUBWAY INC"/>
    <s v="4446 Us Highway 220 N Ste M"/>
    <x v="52"/>
    <x v="0"/>
    <s v="27358"/>
    <x v="528"/>
    <s v="Subway"/>
    <s v="U"/>
    <s v="N"/>
    <s v="NC-06"/>
    <x v="1"/>
    <x v="0"/>
    <x v="0"/>
    <x v="0"/>
    <s v="Y"/>
    <s v="Y"/>
    <s v="Y"/>
    <s v="Y"/>
    <s v="Y"/>
    <s v="Y"/>
    <s v="Corporation"/>
    <s v="N"/>
    <x v="1"/>
    <x v="0"/>
    <x v="0"/>
    <s v="Restaurant"/>
    <n v="0"/>
    <n v="0"/>
    <m/>
  </r>
  <r>
    <x v="529"/>
    <d v="2021-05-18T00:00:00"/>
    <s v="Pearl enterprises trading inc"/>
    <s v="4535 Carteret Rd"/>
    <x v="70"/>
    <x v="0"/>
    <s v="28532"/>
    <x v="529"/>
    <s v="Rice King"/>
    <s v="U"/>
    <s v="N"/>
    <s v="NC-03"/>
    <x v="0"/>
    <x v="0"/>
    <x v="0"/>
    <x v="0"/>
    <s v="Y"/>
    <s v="Y"/>
    <s v="Y"/>
    <s v="Y"/>
    <s v="Y"/>
    <s v="Y"/>
    <s v="Corporation"/>
    <s v="N"/>
    <x v="1"/>
    <x v="0"/>
    <x v="1"/>
    <s v="Restaurant"/>
    <n v="0"/>
    <n v="0"/>
    <m/>
  </r>
  <r>
    <x v="530"/>
    <d v="2021-05-18T00:00:00"/>
    <s v="Ku-ru Sushi &amp; Grill LLC"/>
    <s v="1322 Us Highway 70 SE"/>
    <x v="21"/>
    <x v="0"/>
    <s v="28602"/>
    <x v="530"/>
    <m/>
    <s v="R"/>
    <s v="N"/>
    <s v="NC-05"/>
    <x v="1"/>
    <x v="0"/>
    <x v="0"/>
    <x v="0"/>
    <s v="Y"/>
    <s v="Y"/>
    <s v="Y"/>
    <s v="Y"/>
    <s v="Y"/>
    <s v="Y"/>
    <s v="Limited  Liability Company(LLC)"/>
    <s v="N"/>
    <x v="1"/>
    <x v="0"/>
    <x v="0"/>
    <s v="Restaurant"/>
    <n v="0"/>
    <n v="0"/>
    <m/>
  </r>
  <r>
    <x v="531"/>
    <d v="2021-05-18T00:00:00"/>
    <s v="McNeill Pointe Coffee"/>
    <s v="2310 Bale St"/>
    <x v="4"/>
    <x v="0"/>
    <s v="27608"/>
    <x v="531"/>
    <m/>
    <s v="U"/>
    <s v="N"/>
    <s v="NC-02"/>
    <x v="0"/>
    <x v="1"/>
    <x v="0"/>
    <x v="1"/>
    <s v="N"/>
    <s v="N"/>
    <s v="Y"/>
    <s v="Y"/>
    <s v="N"/>
    <s v="Y"/>
    <s v="Limited  Liability Company(LLC)"/>
    <s v="N"/>
    <x v="0"/>
    <x v="0"/>
    <x v="1"/>
    <s v="Snack and Nonalcoholic Beverage Bar"/>
    <n v="0"/>
    <n v="0"/>
    <m/>
  </r>
  <r>
    <x v="532"/>
    <d v="2021-05-18T00:00:00"/>
    <s v="Samantha Pham"/>
    <s v="2215 Ayrsley Town Blvd Suite D"/>
    <x v="11"/>
    <x v="0"/>
    <s v="28273"/>
    <x v="532"/>
    <m/>
    <s v="U"/>
    <s v="N"/>
    <s v="NC-09"/>
    <x v="0"/>
    <x v="0"/>
    <x v="1"/>
    <x v="0"/>
    <s v="Y"/>
    <s v="Y"/>
    <s v="Y"/>
    <s v="Y"/>
    <s v="Y"/>
    <s v="Y"/>
    <s v="Sole Proprietorship"/>
    <s v="N"/>
    <x v="0"/>
    <x v="0"/>
    <x v="1"/>
    <s v="Restaurant"/>
    <n v="0"/>
    <n v="0"/>
    <m/>
  </r>
  <r>
    <x v="533"/>
    <d v="2021-05-18T00:00:00"/>
    <s v="Grandma's Diner LLC"/>
    <s v="11216 Capital Blvd Suite 106"/>
    <x v="14"/>
    <x v="0"/>
    <s v="27587"/>
    <x v="533"/>
    <m/>
    <s v="U"/>
    <s v="N"/>
    <s v="NC-04"/>
    <x v="0"/>
    <x v="0"/>
    <x v="1"/>
    <x v="0"/>
    <s v="Y"/>
    <s v="Y"/>
    <s v="Y"/>
    <s v="Y"/>
    <s v="Y"/>
    <s v="Y"/>
    <s v="Limited  Liability Company(LLC)"/>
    <s v="N"/>
    <x v="0"/>
    <x v="0"/>
    <x v="1"/>
    <s v="Restaurant"/>
    <n v="0"/>
    <n v="0"/>
    <m/>
  </r>
  <r>
    <x v="534"/>
    <d v="2021-05-18T00:00:00"/>
    <s v="Carolina Cafe of NC LLC"/>
    <s v="584 E Main St"/>
    <x v="149"/>
    <x v="0"/>
    <s v="28160"/>
    <x v="534"/>
    <m/>
    <s v="R"/>
    <s v="Y"/>
    <s v="NC-05"/>
    <x v="0"/>
    <x v="1"/>
    <x v="1"/>
    <x v="0"/>
    <s v="N"/>
    <s v="Y"/>
    <s v="Y"/>
    <s v="Y"/>
    <s v="Y"/>
    <s v="Y"/>
    <s v="Limited  Liability Company(LLC)"/>
    <s v="Y"/>
    <x v="0"/>
    <x v="0"/>
    <x v="1"/>
    <s v="Restaurant"/>
    <n v="0"/>
    <n v="0"/>
    <m/>
  </r>
  <r>
    <x v="535"/>
    <d v="2021-05-18T00:00:00"/>
    <s v="ERC ENTERPRISES LLC"/>
    <s v="111 S Howe St"/>
    <x v="36"/>
    <x v="0"/>
    <s v="28461"/>
    <x v="535"/>
    <m/>
    <s v="R"/>
    <s v="N"/>
    <s v="NC-07"/>
    <x v="0"/>
    <x v="0"/>
    <x v="0"/>
    <x v="0"/>
    <s v="Y"/>
    <s v="Y"/>
    <s v="Y"/>
    <s v="Y"/>
    <s v="Y"/>
    <s v="Y"/>
    <s v="Limited  Liability Company(LLC)"/>
    <s v="Y"/>
    <x v="0"/>
    <x v="0"/>
    <x v="1"/>
    <s v="Restaurant"/>
    <n v="0"/>
    <n v="0"/>
    <m/>
  </r>
  <r>
    <x v="536"/>
    <d v="2021-05-18T00:00:00"/>
    <s v="RUBUD LLC"/>
    <s v="115 Black Mountain Ave"/>
    <x v="104"/>
    <x v="0"/>
    <s v="28711"/>
    <x v="536"/>
    <m/>
    <s v="U"/>
    <s v="N"/>
    <s v="NC-11"/>
    <x v="0"/>
    <x v="1"/>
    <x v="1"/>
    <x v="0"/>
    <s v="Y"/>
    <s v="Y"/>
    <s v="Y"/>
    <s v="Y"/>
    <s v="Y"/>
    <s v="Y"/>
    <s v="Corporation"/>
    <s v="N"/>
    <x v="0"/>
    <x v="0"/>
    <x v="1"/>
    <s v="Restaurant"/>
    <n v="0"/>
    <n v="0"/>
    <m/>
  </r>
  <r>
    <x v="537"/>
    <d v="2021-05-18T00:00:00"/>
    <s v="2Beaches"/>
    <s v="1411 Aversboro Rd Ste 105"/>
    <x v="127"/>
    <x v="0"/>
    <s v="27529"/>
    <x v="537"/>
    <m/>
    <s v="U"/>
    <s v="N"/>
    <s v="NC-02"/>
    <x v="0"/>
    <x v="1"/>
    <x v="1"/>
    <x v="0"/>
    <s v="Y"/>
    <s v="Y"/>
    <s v="Y"/>
    <s v="Y"/>
    <s v="Y"/>
    <s v="Y"/>
    <s v="Limited  Liability Company(LLC)"/>
    <s v="Y"/>
    <x v="0"/>
    <x v="0"/>
    <x v="1"/>
    <s v="Restaurant"/>
    <n v="0"/>
    <n v="0"/>
    <m/>
  </r>
  <r>
    <x v="538"/>
    <d v="2021-05-18T00:00:00"/>
    <s v="MCZ Inc"/>
    <s v="103 E Main St"/>
    <x v="32"/>
    <x v="0"/>
    <s v="27510"/>
    <x v="538"/>
    <m/>
    <s v="U"/>
    <s v="N"/>
    <s v="NC-04"/>
    <x v="0"/>
    <x v="1"/>
    <x v="1"/>
    <x v="0"/>
    <s v="Y"/>
    <s v="Y"/>
    <s v="Y"/>
    <s v="Y"/>
    <s v="Y"/>
    <s v="Y"/>
    <s v="Subchapter S Corporation"/>
    <s v="Y"/>
    <x v="1"/>
    <x v="0"/>
    <x v="1"/>
    <s v="Restaurant"/>
    <n v="0"/>
    <n v="0"/>
    <m/>
  </r>
  <r>
    <x v="539"/>
    <d v="2021-05-18T00:00:00"/>
    <s v="Harnett Crorssroads LLC"/>
    <s v="65 E Cornelius Harnett Blvd."/>
    <x v="150"/>
    <x v="0"/>
    <s v="27546"/>
    <x v="539"/>
    <s v="Subway"/>
    <s v="R"/>
    <s v="Y"/>
    <s v="NC-07"/>
    <x v="1"/>
    <x v="0"/>
    <x v="1"/>
    <x v="1"/>
    <s v="Y"/>
    <s v="Y"/>
    <s v="Y"/>
    <s v="Y"/>
    <s v="N"/>
    <s v="Y"/>
    <s v="Limited  Liability Company(LLC)"/>
    <s v="N"/>
    <x v="1"/>
    <x v="0"/>
    <x v="0"/>
    <s v="Restaurant"/>
    <n v="0"/>
    <n v="0"/>
    <m/>
  </r>
  <r>
    <x v="540"/>
    <d v="2021-05-18T00:00:00"/>
    <s v="The Sandwich Man LLC"/>
    <s v="925 Edgewater Dr"/>
    <x v="127"/>
    <x v="0"/>
    <s v="27529"/>
    <x v="540"/>
    <s v="Sub Station II"/>
    <s v="U"/>
    <s v="N"/>
    <s v="NC-02"/>
    <x v="0"/>
    <x v="1"/>
    <x v="0"/>
    <x v="0"/>
    <s v="N"/>
    <s v="Y"/>
    <s v="N"/>
    <s v="Y"/>
    <s v="Y"/>
    <s v="Y"/>
    <s v="Limited  Liability Company(LLC)"/>
    <s v="Y"/>
    <x v="0"/>
    <x v="1"/>
    <x v="0"/>
    <s v="Caterer &amp;&amp; Food Stand, Food Truck, Food Cart &amp;&amp; Restaurant"/>
    <n v="0"/>
    <n v="0"/>
    <m/>
  </r>
  <r>
    <x v="541"/>
    <d v="2021-05-18T00:00:00"/>
    <s v="Beatior INC"/>
    <s v="9825 Chapel Hill Rd"/>
    <x v="2"/>
    <x v="0"/>
    <s v="27560"/>
    <x v="541"/>
    <m/>
    <s v="U"/>
    <s v="N"/>
    <s v="NC-02"/>
    <x v="1"/>
    <x v="0"/>
    <x v="1"/>
    <x v="0"/>
    <s v="Y"/>
    <s v="Y"/>
    <s v="Y"/>
    <s v="Y"/>
    <s v="Y"/>
    <s v="Y"/>
    <s v="Corporation"/>
    <s v="N"/>
    <x v="1"/>
    <x v="0"/>
    <x v="1"/>
    <s v="Caterer &amp;&amp; Restaurant"/>
    <n v="0"/>
    <n v="0"/>
    <m/>
  </r>
  <r>
    <x v="542"/>
    <d v="2021-05-18T00:00:00"/>
    <s v="Sicilybeby Plus LLC"/>
    <s v="5400 S Miami Blvd Suite 104"/>
    <x v="8"/>
    <x v="0"/>
    <s v="27703"/>
    <x v="542"/>
    <m/>
    <s v="U"/>
    <s v="N"/>
    <s v="NC-02"/>
    <x v="1"/>
    <x v="0"/>
    <x v="1"/>
    <x v="0"/>
    <s v="Y"/>
    <s v="Y"/>
    <s v="Y"/>
    <s v="Y"/>
    <s v="Y"/>
    <s v="Y"/>
    <s v="Limited  Liability Company(LLC)"/>
    <s v="N"/>
    <x v="1"/>
    <x v="0"/>
    <x v="0"/>
    <s v="Restaurant"/>
    <n v="0"/>
    <n v="0"/>
    <m/>
  </r>
  <r>
    <x v="543"/>
    <d v="2021-05-18T00:00:00"/>
    <s v="Creedmoor Cafe LLC"/>
    <s v="8315 Creedmoor Rd"/>
    <x v="4"/>
    <x v="0"/>
    <s v="27613"/>
    <x v="543"/>
    <m/>
    <s v="U"/>
    <s v="N"/>
    <s v="NC-02"/>
    <x v="0"/>
    <x v="1"/>
    <x v="0"/>
    <x v="1"/>
    <s v="N"/>
    <s v="N"/>
    <s v="Y"/>
    <s v="Y"/>
    <s v="N"/>
    <s v="Y"/>
    <s v="Limited  Liability Company(LLC)"/>
    <s v="N"/>
    <x v="0"/>
    <x v="0"/>
    <x v="1"/>
    <s v="Restaurant"/>
    <n v="0"/>
    <n v="0"/>
    <m/>
  </r>
  <r>
    <x v="544"/>
    <d v="2021-05-18T00:00:00"/>
    <s v="88 Group Inc"/>
    <s v="1716 Kenilworth Ave"/>
    <x v="11"/>
    <x v="0"/>
    <s v="28203"/>
    <x v="544"/>
    <m/>
    <s v="U"/>
    <s v="N"/>
    <s v="NC-12"/>
    <x v="0"/>
    <x v="0"/>
    <x v="1"/>
    <x v="0"/>
    <s v="Y"/>
    <s v="Y"/>
    <s v="Y"/>
    <s v="Y"/>
    <s v="Y"/>
    <s v="Y"/>
    <s v="Corporation"/>
    <s v="N"/>
    <x v="1"/>
    <x v="0"/>
    <x v="0"/>
    <s v="Restaurant"/>
    <n v="0"/>
    <n v="0"/>
    <m/>
  </r>
  <r>
    <x v="545"/>
    <d v="2021-05-18T00:00:00"/>
    <s v="Montero's Inc."/>
    <s v="414 McArthur Dr"/>
    <x v="24"/>
    <x v="0"/>
    <s v="27909"/>
    <x v="545"/>
    <m/>
    <s v="R"/>
    <s v="Y"/>
    <s v="NC-03"/>
    <x v="0"/>
    <x v="1"/>
    <x v="1"/>
    <x v="1"/>
    <s v="N"/>
    <s v="N"/>
    <s v="Y"/>
    <s v="N"/>
    <s v="N"/>
    <s v="N"/>
    <s v="Subchapter S Corporation"/>
    <s v="Y"/>
    <x v="0"/>
    <x v="0"/>
    <x v="1"/>
    <s v="Other &amp;&amp; Caterer &amp;&amp; Restaurant"/>
    <n v="0"/>
    <n v="0"/>
    <m/>
  </r>
  <r>
    <x v="546"/>
    <d v="2021-05-18T00:00:00"/>
    <s v="James Williams"/>
    <s v="5208 Hwy 70 W Ste E"/>
    <x v="1"/>
    <x v="0"/>
    <s v="28557"/>
    <x v="546"/>
    <m/>
    <s v="R"/>
    <s v="N"/>
    <s v="NC-03"/>
    <x v="0"/>
    <x v="1"/>
    <x v="1"/>
    <x v="0"/>
    <s v="N"/>
    <s v="Y"/>
    <s v="Y"/>
    <s v="Y"/>
    <s v="Y"/>
    <s v="Y"/>
    <s v="Sole Proprietorship"/>
    <s v="N"/>
    <x v="1"/>
    <x v="0"/>
    <x v="0"/>
    <s v="Restaurant"/>
    <n v="0"/>
    <n v="0"/>
    <m/>
  </r>
  <r>
    <x v="547"/>
    <d v="2021-05-18T00:00:00"/>
    <s v="Chaney's Catering LLC"/>
    <s v="664 Heartwood Dr"/>
    <x v="151"/>
    <x v="0"/>
    <s v="28479"/>
    <x v="547"/>
    <m/>
    <s v="R"/>
    <s v="N"/>
    <s v="NC-07"/>
    <x v="1"/>
    <x v="1"/>
    <x v="1"/>
    <x v="0"/>
    <s v="N"/>
    <s v="Y"/>
    <s v="N"/>
    <s v="Y"/>
    <s v="Y"/>
    <s v="Y"/>
    <s v="Limited  Liability Company(LLC)"/>
    <s v="N"/>
    <x v="1"/>
    <x v="1"/>
    <x v="0"/>
    <s v="Caterer"/>
    <n v="0"/>
    <n v="0"/>
    <m/>
  </r>
  <r>
    <x v="548"/>
    <d v="2021-05-18T00:00:00"/>
    <s v="RPO Concepts LLC"/>
    <s v="424 E 36th St STE 2"/>
    <x v="11"/>
    <x v="0"/>
    <s v="28205"/>
    <x v="548"/>
    <m/>
    <s v="U"/>
    <s v="Y"/>
    <s v="NC-12"/>
    <x v="1"/>
    <x v="0"/>
    <x v="1"/>
    <x v="0"/>
    <s v="Y"/>
    <s v="Y"/>
    <s v="Y"/>
    <s v="Y"/>
    <s v="Y"/>
    <s v="Y"/>
    <s v="Limited  Liability Company(LLC)"/>
    <s v="Y"/>
    <x v="0"/>
    <x v="1"/>
    <x v="1"/>
    <s v="Bar, Saloon, Lounge, Tavern"/>
    <n v="0"/>
    <n v="0"/>
    <m/>
  </r>
  <r>
    <x v="549"/>
    <d v="2021-05-18T00:00:00"/>
    <s v="Boro Beverage Company LLC"/>
    <s v="400 W Rosemary St Ste suite 1005"/>
    <x v="3"/>
    <x v="0"/>
    <s v="27516"/>
    <x v="549"/>
    <m/>
    <s v="U"/>
    <s v="N"/>
    <s v="NC-04"/>
    <x v="1"/>
    <x v="1"/>
    <x v="1"/>
    <x v="0"/>
    <s v="N"/>
    <s v="Y"/>
    <s v="Y"/>
    <s v="Y"/>
    <s v="N"/>
    <s v="Y"/>
    <s v="Limited  Liability Company(LLC)"/>
    <s v="N"/>
    <x v="0"/>
    <x v="0"/>
    <x v="1"/>
    <s v="Snack and Nonalcoholic Beverage Bar"/>
    <n v="0"/>
    <n v="0"/>
    <m/>
  </r>
  <r>
    <x v="550"/>
    <d v="2021-05-18T00:00:00"/>
    <s v="KAVVA LLC"/>
    <s v="1000 Hendersonville Rd"/>
    <x v="9"/>
    <x v="0"/>
    <s v="28803"/>
    <x v="550"/>
    <m/>
    <s v="U"/>
    <s v="N"/>
    <s v="NC-11"/>
    <x v="0"/>
    <x v="0"/>
    <x v="0"/>
    <x v="0"/>
    <s v="Y"/>
    <s v="Y"/>
    <s v="Y"/>
    <s v="Y"/>
    <s v="Y"/>
    <s v="Y"/>
    <s v="Limited  Liability Company(LLC)"/>
    <s v="N"/>
    <x v="1"/>
    <x v="0"/>
    <x v="1"/>
    <s v="Bakery ** &amp;&amp; Snack and Nonalcoholic Beverage Bar"/>
    <n v="0"/>
    <n v="0"/>
    <m/>
  </r>
  <r>
    <x v="551"/>
    <d v="2021-05-18T00:00:00"/>
    <s v="KR HOSPITALITY LLC"/>
    <s v="1529 N Main St"/>
    <x v="62"/>
    <x v="0"/>
    <s v="27262"/>
    <x v="551"/>
    <m/>
    <s v="R"/>
    <s v="N"/>
    <s v="NC-06"/>
    <x v="1"/>
    <x v="0"/>
    <x v="0"/>
    <x v="0"/>
    <s v="Y"/>
    <s v="Y"/>
    <s v="Y"/>
    <s v="Y"/>
    <s v="Y"/>
    <s v="Y"/>
    <s v="Limited  Liability Company(LLC)"/>
    <s v="N"/>
    <x v="0"/>
    <x v="0"/>
    <x v="1"/>
    <s v="Restaurant"/>
    <n v="0"/>
    <n v="0"/>
    <m/>
  </r>
  <r>
    <x v="552"/>
    <d v="2021-05-18T00:00:00"/>
    <s v="Bella.Pizzeria.Inc."/>
    <s v="3925 Sedgebrook St Ste 107"/>
    <x v="62"/>
    <x v="0"/>
    <s v="27265"/>
    <x v="552"/>
    <m/>
    <s v="U"/>
    <s v="N"/>
    <s v="NC-06"/>
    <x v="0"/>
    <x v="0"/>
    <x v="1"/>
    <x v="0"/>
    <s v="N"/>
    <s v="Y"/>
    <s v="Y"/>
    <s v="Y"/>
    <s v="Y"/>
    <s v="Y"/>
    <s v="Corporation"/>
    <s v="N"/>
    <x v="0"/>
    <x v="0"/>
    <x v="1"/>
    <s v="Restaurant"/>
    <n v="0"/>
    <n v="0"/>
    <m/>
  </r>
  <r>
    <x v="553"/>
    <d v="2021-05-18T00:00:00"/>
    <s v="TIAN FU YIN SHI INC"/>
    <s v="877 E Gannon Ave Ste 405-403"/>
    <x v="84"/>
    <x v="0"/>
    <s v="27597"/>
    <x v="553"/>
    <m/>
    <s v="R"/>
    <s v="Y"/>
    <s v="NC-01"/>
    <x v="0"/>
    <x v="0"/>
    <x v="1"/>
    <x v="0"/>
    <s v="Y"/>
    <s v="Y"/>
    <s v="Y"/>
    <s v="Y"/>
    <s v="Y"/>
    <s v="Y"/>
    <s v="Corporation"/>
    <s v="N"/>
    <x v="1"/>
    <x v="0"/>
    <x v="1"/>
    <s v="Restaurant"/>
    <n v="0"/>
    <n v="0"/>
    <m/>
  </r>
  <r>
    <x v="554"/>
    <d v="2021-05-18T00:00:00"/>
    <s v="MONTERREY MEXICAN RESTAURANTS OF GREENSBORO INC"/>
    <s v="3724-L Battleground Ave"/>
    <x v="12"/>
    <x v="0"/>
    <s v="27410"/>
    <x v="554"/>
    <m/>
    <s v="U"/>
    <s v="N"/>
    <s v="NC-06"/>
    <x v="1"/>
    <x v="0"/>
    <x v="0"/>
    <x v="0"/>
    <s v="Y"/>
    <s v="Y"/>
    <s v="Y"/>
    <s v="Y"/>
    <s v="Y"/>
    <s v="Y"/>
    <s v="Subchapter S Corporation"/>
    <s v="N"/>
    <x v="1"/>
    <x v="0"/>
    <x v="0"/>
    <s v="Restaurant"/>
    <n v="0"/>
    <n v="0"/>
    <m/>
  </r>
  <r>
    <x v="555"/>
    <d v="2021-05-18T00:00:00"/>
    <s v="Pizza Pit LLC"/>
    <s v="5335 Raynor Rd"/>
    <x v="127"/>
    <x v="0"/>
    <s v="27529"/>
    <x v="555"/>
    <m/>
    <s v="U"/>
    <s v="N"/>
    <s v="NC-02"/>
    <x v="0"/>
    <x v="1"/>
    <x v="1"/>
    <x v="0"/>
    <s v="Y"/>
    <s v="Y"/>
    <s v="Y"/>
    <s v="N"/>
    <s v="Y"/>
    <s v="N"/>
    <s v="Limited  Liability Company(LLC)"/>
    <s v="Y"/>
    <x v="0"/>
    <x v="0"/>
    <x v="1"/>
    <s v="Restaurant"/>
    <n v="0"/>
    <n v="0"/>
    <m/>
  </r>
  <r>
    <x v="556"/>
    <d v="2021-05-18T00:00:00"/>
    <s v="La-tea-da's Inc"/>
    <s v="3401 Commonwealth Ave"/>
    <x v="11"/>
    <x v="0"/>
    <s v="28205"/>
    <x v="556"/>
    <m/>
    <s v="U"/>
    <s v="Y"/>
    <s v="NC-12"/>
    <x v="0"/>
    <x v="0"/>
    <x v="0"/>
    <x v="0"/>
    <s v="Y"/>
    <s v="Y"/>
    <s v="Y"/>
    <s v="Y"/>
    <s v="Y"/>
    <s v="Y"/>
    <s v="Corporation"/>
    <s v="Y"/>
    <x v="0"/>
    <x v="0"/>
    <x v="1"/>
    <s v="Caterer"/>
    <n v="0"/>
    <n v="0"/>
    <m/>
  </r>
  <r>
    <x v="557"/>
    <d v="2021-05-18T00:00:00"/>
    <s v="EDIBLE ART CAKE SHOP INC."/>
    <s v="2908 SELWYN AVENUE"/>
    <x v="11"/>
    <x v="0"/>
    <s v="28209"/>
    <x v="557"/>
    <m/>
    <s v="U"/>
    <s v="N"/>
    <s v="NC-09"/>
    <x v="0"/>
    <x v="1"/>
    <x v="1"/>
    <x v="1"/>
    <s v="N"/>
    <s v="N"/>
    <s v="Y"/>
    <s v="Y"/>
    <s v="N"/>
    <s v="Y"/>
    <s v="Corporation"/>
    <s v="N"/>
    <x v="0"/>
    <x v="0"/>
    <x v="1"/>
    <s v="Bakery **"/>
    <n v="0"/>
    <n v="0"/>
    <m/>
  </r>
  <r>
    <x v="558"/>
    <d v="2021-05-18T00:00:00"/>
    <s v="EL CHAPIN LLC"/>
    <s v="4600 Durham Chapel Hill Blvd Ste 38"/>
    <x v="8"/>
    <x v="0"/>
    <s v="27707"/>
    <x v="558"/>
    <m/>
    <s v="U"/>
    <s v="N"/>
    <s v="NC-04"/>
    <x v="0"/>
    <x v="1"/>
    <x v="1"/>
    <x v="1"/>
    <s v="N"/>
    <s v="N"/>
    <s v="Y"/>
    <s v="Y"/>
    <s v="N"/>
    <s v="N"/>
    <s v="Limited  Liability Company(LLC)"/>
    <s v="Y"/>
    <x v="0"/>
    <x v="0"/>
    <x v="1"/>
    <s v="Restaurant"/>
    <n v="0"/>
    <n v="0"/>
    <m/>
  </r>
  <r>
    <x v="559"/>
    <d v="2021-05-18T00:00:00"/>
    <s v="B &amp; B Catering Inc"/>
    <s v="697 Bethel Baptist Rd"/>
    <x v="152"/>
    <x v="0"/>
    <s v="28390"/>
    <x v="559"/>
    <m/>
    <s v="R"/>
    <s v="N"/>
    <s v="NC-08"/>
    <x v="0"/>
    <x v="0"/>
    <x v="0"/>
    <x v="0"/>
    <s v="Y"/>
    <s v="Y"/>
    <s v="Y"/>
    <s v="Y"/>
    <s v="Y"/>
    <s v="Y"/>
    <s v="Corporation"/>
    <s v="N"/>
    <x v="0"/>
    <x v="1"/>
    <x v="0"/>
    <s v="Snack and Nonalcoholic Beverage Bar &amp;&amp; Caterer &amp;&amp; Restaurant"/>
    <n v="0"/>
    <n v="0"/>
    <m/>
  </r>
  <r>
    <x v="560"/>
    <d v="2021-05-18T00:00:00"/>
    <s v="Rambling Beer and Wine LLC"/>
    <s v="1139 Falls Rd Ste 127"/>
    <x v="26"/>
    <x v="0"/>
    <s v="27804"/>
    <x v="560"/>
    <m/>
    <s v="R"/>
    <s v="Y"/>
    <s v="NC-01"/>
    <x v="0"/>
    <x v="1"/>
    <x v="1"/>
    <x v="0"/>
    <s v="N"/>
    <s v="Y"/>
    <s v="Y"/>
    <s v="Y"/>
    <s v="Y"/>
    <s v="Y"/>
    <s v="Limited  Liability Company(LLC)"/>
    <s v="N"/>
    <x v="0"/>
    <x v="0"/>
    <x v="1"/>
    <s v="Bar, Saloon, Lounge, Tavern"/>
    <n v="0"/>
    <n v="0"/>
    <m/>
  </r>
  <r>
    <x v="561"/>
    <d v="2021-05-18T00:00:00"/>
    <s v="Wal Fisher LLC"/>
    <s v="1727 S. Madison Street"/>
    <x v="29"/>
    <x v="0"/>
    <s v="28472"/>
    <x v="561"/>
    <m/>
    <s v="R"/>
    <s v="Y"/>
    <s v="NC-07"/>
    <x v="0"/>
    <x v="0"/>
    <x v="1"/>
    <x v="0"/>
    <s v="Y"/>
    <s v="Y"/>
    <s v="Y"/>
    <s v="Y"/>
    <s v="Y"/>
    <s v="Y"/>
    <s v="Limited  Liability Company(LLC)"/>
    <s v="N"/>
    <x v="0"/>
    <x v="0"/>
    <x v="1"/>
    <s v="Bakery **"/>
    <n v="0"/>
    <n v="0"/>
    <m/>
  </r>
  <r>
    <x v="562"/>
    <d v="2021-05-18T00:00:00"/>
    <s v="BEAFORDINC"/>
    <s v="2127 A Beatties Ford Road"/>
    <x v="11"/>
    <x v="0"/>
    <s v="28216"/>
    <x v="562"/>
    <m/>
    <s v="U"/>
    <s v="Y"/>
    <s v="NC-12"/>
    <x v="0"/>
    <x v="1"/>
    <x v="1"/>
    <x v="0"/>
    <s v="Y"/>
    <s v="Y"/>
    <s v="Y"/>
    <s v="Y"/>
    <s v="Y"/>
    <s v="Y"/>
    <s v="Subchapter S Corporation"/>
    <s v="N"/>
    <x v="1"/>
    <x v="0"/>
    <x v="0"/>
    <s v="Restaurant"/>
    <n v="0"/>
    <n v="0"/>
    <m/>
  </r>
  <r>
    <x v="563"/>
    <d v="2021-05-18T00:00:00"/>
    <s v="K &amp; K Bohacks LLC"/>
    <s v="1200 N Virginia Dare Trl"/>
    <x v="153"/>
    <x v="0"/>
    <s v="27948"/>
    <x v="563"/>
    <m/>
    <s v="U"/>
    <s v="Y"/>
    <s v="NC-03"/>
    <x v="1"/>
    <x v="0"/>
    <x v="0"/>
    <x v="0"/>
    <s v="Y"/>
    <s v="Y"/>
    <s v="Y"/>
    <s v="Y"/>
    <s v="Y"/>
    <s v="Y"/>
    <s v="Subchapter S Corporation"/>
    <s v="N"/>
    <x v="1"/>
    <x v="0"/>
    <x v="0"/>
    <s v="Restaurant"/>
    <n v="0"/>
    <n v="0"/>
    <m/>
  </r>
  <r>
    <x v="564"/>
    <d v="2021-05-18T00:00:00"/>
    <s v="HIBACHI JR EXPRESS CORP"/>
    <s v="10102 S MAIN ST STE C"/>
    <x v="108"/>
    <x v="0"/>
    <s v="27263"/>
    <x v="564"/>
    <m/>
    <s v="U"/>
    <s v="N"/>
    <s v="NC-06"/>
    <x v="0"/>
    <x v="1"/>
    <x v="1"/>
    <x v="1"/>
    <s v="N"/>
    <s v="N"/>
    <s v="Y"/>
    <s v="Y"/>
    <s v="N"/>
    <s v="N"/>
    <s v="Corporation"/>
    <s v="N"/>
    <x v="1"/>
    <x v="0"/>
    <x v="1"/>
    <s v="Restaurant"/>
    <n v="0"/>
    <n v="0"/>
    <m/>
  </r>
  <r>
    <x v="565"/>
    <d v="2021-05-18T00:00:00"/>
    <s v="Marco Rodriguez"/>
    <s v="309 Burley Dr Unit 1"/>
    <x v="154"/>
    <x v="0"/>
    <s v="28539"/>
    <x v="565"/>
    <m/>
    <s v="U"/>
    <s v="N"/>
    <s v="NC-03"/>
    <x v="0"/>
    <x v="1"/>
    <x v="1"/>
    <x v="0"/>
    <s v="N"/>
    <s v="N"/>
    <s v="N"/>
    <s v="Y"/>
    <s v="Y"/>
    <s v="Y"/>
    <s v="Sole Proprietorship"/>
    <s v="N"/>
    <x v="1"/>
    <x v="0"/>
    <x v="0"/>
    <s v="Caterer &amp;&amp; Food Stand, Food Truck, Food Cart"/>
    <n v="0"/>
    <n v="0"/>
    <m/>
  </r>
  <r>
    <x v="566"/>
    <d v="2021-05-18T00:00:00"/>
    <s v="Sujin Sushi LLC."/>
    <s v="230 Bluefield Rd"/>
    <x v="3"/>
    <x v="0"/>
    <s v="27517"/>
    <x v="566"/>
    <m/>
    <s v="U"/>
    <s v="N"/>
    <s v="NC-04"/>
    <x v="1"/>
    <x v="0"/>
    <x v="0"/>
    <x v="0"/>
    <s v="Y"/>
    <s v="Y"/>
    <s v="Y"/>
    <s v="Y"/>
    <s v="Y"/>
    <s v="Y"/>
    <s v="Limited  Liability Company(LLC)"/>
    <s v="N"/>
    <x v="1"/>
    <x v="0"/>
    <x v="1"/>
    <s v="Caterer &amp;&amp; Food Stand, Food Truck, Food Cart"/>
    <n v="0"/>
    <n v="0"/>
    <m/>
  </r>
  <r>
    <x v="567"/>
    <d v="2021-05-18T00:00:00"/>
    <s v="Flying Saucers LLC"/>
    <s v="1200 W Chapel Hill St"/>
    <x v="8"/>
    <x v="0"/>
    <s v="27701"/>
    <x v="567"/>
    <m/>
    <s v="U"/>
    <s v="Y"/>
    <s v="NC-04"/>
    <x v="1"/>
    <x v="0"/>
    <x v="0"/>
    <x v="0"/>
    <s v="Y"/>
    <s v="Y"/>
    <s v="Y"/>
    <s v="Y"/>
    <s v="Y"/>
    <s v="Y"/>
    <s v="Limited  Liability Company(LLC)"/>
    <s v="N"/>
    <x v="0"/>
    <x v="0"/>
    <x v="1"/>
    <s v="Restaurant"/>
    <n v="0"/>
    <n v="0"/>
    <m/>
  </r>
  <r>
    <x v="568"/>
    <d v="2021-05-18T00:00:00"/>
    <s v="NITECLUBS INC"/>
    <s v="4801 Leigh Dr"/>
    <x v="4"/>
    <x v="0"/>
    <s v="27616"/>
    <x v="568"/>
    <m/>
    <s v="U"/>
    <s v="Y"/>
    <s v="NC-02"/>
    <x v="1"/>
    <x v="1"/>
    <x v="1"/>
    <x v="0"/>
    <s v="Y"/>
    <s v="Y"/>
    <s v="Y"/>
    <s v="Y"/>
    <s v="Y"/>
    <s v="Y"/>
    <s v="Subchapter S Corporation"/>
    <s v="Y"/>
    <x v="0"/>
    <x v="0"/>
    <x v="1"/>
    <s v="Bar, Saloon, Lounge, Tavern"/>
    <n v="0"/>
    <n v="0"/>
    <m/>
  </r>
  <r>
    <x v="569"/>
    <d v="2021-05-18T00:00:00"/>
    <s v="TAP HOUSE AT CARTERET BREWINGLLC"/>
    <s v="709 Arendell St"/>
    <x v="1"/>
    <x v="0"/>
    <s v="28557"/>
    <x v="569"/>
    <m/>
    <s v="R"/>
    <s v="N"/>
    <s v="NC-03"/>
    <x v="0"/>
    <x v="1"/>
    <x v="0"/>
    <x v="0"/>
    <s v="N"/>
    <s v="Y"/>
    <s v="Y"/>
    <s v="Y"/>
    <s v="Y"/>
    <s v="Y"/>
    <s v="Limited  Liability Company(LLC)"/>
    <s v="N"/>
    <x v="0"/>
    <x v="0"/>
    <x v="1"/>
    <s v="Restaurant"/>
    <n v="0"/>
    <n v="0"/>
    <m/>
  </r>
  <r>
    <x v="570"/>
    <d v="2021-05-18T00:00:00"/>
    <s v="Art in a Pickle LLC"/>
    <s v="100 East Main Street Suite C"/>
    <x v="32"/>
    <x v="0"/>
    <s v="27510"/>
    <x v="570"/>
    <m/>
    <s v="U"/>
    <s v="N"/>
    <s v="NC-04"/>
    <x v="0"/>
    <x v="1"/>
    <x v="1"/>
    <x v="0"/>
    <s v="N"/>
    <s v="N"/>
    <s v="Y"/>
    <s v="Y"/>
    <s v="Y"/>
    <s v="Y"/>
    <s v="Corporation"/>
    <s v="Y"/>
    <x v="0"/>
    <x v="0"/>
    <x v="1"/>
    <s v="Caterer &amp;&amp; Restaurant"/>
    <n v="0"/>
    <n v="0"/>
    <m/>
  </r>
  <r>
    <x v="571"/>
    <d v="2021-05-18T00:00:00"/>
    <s v="AOS 2019!"/>
    <s v="202 Kilmorack Dr"/>
    <x v="28"/>
    <x v="0"/>
    <s v="27511"/>
    <x v="571"/>
    <m/>
    <s v="U"/>
    <s v="N"/>
    <s v="NC-02"/>
    <x v="0"/>
    <x v="1"/>
    <x v="0"/>
    <x v="0"/>
    <s v="Y"/>
    <s v="Y"/>
    <s v="Y"/>
    <s v="Y"/>
    <s v="Y"/>
    <s v="Y"/>
    <s v="Corporation"/>
    <s v="N"/>
    <x v="0"/>
    <x v="0"/>
    <x v="1"/>
    <s v="Restaurant"/>
    <n v="0"/>
    <n v="0"/>
    <m/>
  </r>
  <r>
    <x v="572"/>
    <d v="2021-05-18T00:00:00"/>
    <s v="Robert ODear"/>
    <s v="2429 Hwy 221N business"/>
    <x v="68"/>
    <x v="0"/>
    <s v="28752"/>
    <x v="572"/>
    <m/>
    <s v="R"/>
    <s v="N"/>
    <s v="NC-11"/>
    <x v="0"/>
    <x v="1"/>
    <x v="1"/>
    <x v="0"/>
    <s v="N"/>
    <s v="Y"/>
    <s v="Y"/>
    <s v="Y"/>
    <s v="Y"/>
    <s v="Y"/>
    <s v="Sole Proprietorship"/>
    <s v="N"/>
    <x v="0"/>
    <x v="1"/>
    <x v="0"/>
    <s v="Restaurant"/>
    <n v="0"/>
    <n v="0"/>
    <m/>
  </r>
  <r>
    <x v="573"/>
    <d v="2021-05-18T00:00:00"/>
    <s v="Highland Foods Inc"/>
    <s v="310 Main Street"/>
    <x v="122"/>
    <x v="0"/>
    <s v="28741"/>
    <x v="573"/>
    <m/>
    <s v="R"/>
    <s v="N"/>
    <s v="NC-11"/>
    <x v="1"/>
    <x v="0"/>
    <x v="0"/>
    <x v="0"/>
    <s v="Y"/>
    <s v="Y"/>
    <s v="Y"/>
    <s v="Y"/>
    <s v="Y"/>
    <s v="Y"/>
    <s v="Corporation"/>
    <s v="N"/>
    <x v="1"/>
    <x v="0"/>
    <x v="0"/>
    <s v="Restaurant"/>
    <n v="0"/>
    <n v="0"/>
    <m/>
  </r>
  <r>
    <x v="574"/>
    <d v="2021-05-18T00:00:00"/>
    <s v="HF MAIN SAIL LLC"/>
    <s v="8 E Second St"/>
    <x v="42"/>
    <x v="0"/>
    <s v="28469"/>
    <x v="574"/>
    <m/>
    <s v="R"/>
    <s v="N"/>
    <s v="NC-07"/>
    <x v="0"/>
    <x v="0"/>
    <x v="0"/>
    <x v="0"/>
    <s v="Y"/>
    <s v="Y"/>
    <s v="Y"/>
    <s v="Y"/>
    <s v="Y"/>
    <s v="Y"/>
    <s v="Limited  Liability Company(LLC)"/>
    <s v="N"/>
    <x v="0"/>
    <x v="0"/>
    <x v="1"/>
    <s v="Restaurant"/>
    <n v="0"/>
    <n v="0"/>
    <m/>
  </r>
  <r>
    <x v="575"/>
    <d v="2021-05-18T00:00:00"/>
    <s v="NO. 1 EASTERN CHINA INC."/>
    <s v="9585 Chapel Hill Rd"/>
    <x v="2"/>
    <x v="0"/>
    <s v="27560"/>
    <x v="575"/>
    <m/>
    <s v="U"/>
    <s v="N"/>
    <s v="NC-02"/>
    <x v="0"/>
    <x v="1"/>
    <x v="1"/>
    <x v="1"/>
    <s v="N"/>
    <s v="N"/>
    <s v="Y"/>
    <s v="Y"/>
    <s v="N"/>
    <s v="Y"/>
    <s v="Corporation"/>
    <s v="N"/>
    <x v="1"/>
    <x v="0"/>
    <x v="0"/>
    <s v="Restaurant"/>
    <n v="0"/>
    <n v="0"/>
    <m/>
  </r>
  <r>
    <x v="576"/>
    <d v="2021-05-18T00:00:00"/>
    <s v="Quinton Turman"/>
    <s v="116 Main St E"/>
    <x v="145"/>
    <x v="0"/>
    <s v="27910"/>
    <x v="576"/>
    <m/>
    <s v="R"/>
    <s v="Y"/>
    <s v="NC-01"/>
    <x v="1"/>
    <x v="0"/>
    <x v="0"/>
    <x v="0"/>
    <s v="Y"/>
    <s v="Y"/>
    <s v="Y"/>
    <s v="Y"/>
    <s v="Y"/>
    <s v="Y"/>
    <s v="Sole Proprietorship"/>
    <s v="Y"/>
    <x v="1"/>
    <x v="0"/>
    <x v="0"/>
    <s v="Other &amp;&amp; Caterer"/>
    <n v="0"/>
    <n v="0"/>
    <m/>
  </r>
  <r>
    <x v="577"/>
    <d v="2021-05-18T00:00:00"/>
    <s v="LOS COMPADRES MEXICAN GRILL INC"/>
    <s v="1841 E Broad St"/>
    <x v="72"/>
    <x v="0"/>
    <s v="28625"/>
    <x v="577"/>
    <m/>
    <s v="R"/>
    <s v="Y"/>
    <s v="NC-05"/>
    <x v="1"/>
    <x v="1"/>
    <x v="0"/>
    <x v="0"/>
    <s v="Y"/>
    <s v="Y"/>
    <s v="Y"/>
    <s v="Y"/>
    <s v="Y"/>
    <s v="Y"/>
    <s v="Corporation"/>
    <s v="N"/>
    <x v="1"/>
    <x v="0"/>
    <x v="0"/>
    <s v="Restaurant"/>
    <n v="0"/>
    <n v="0"/>
    <m/>
  </r>
  <r>
    <x v="578"/>
    <d v="2021-05-18T00:00:00"/>
    <s v="Babaji Inc"/>
    <s v="501 Indian Branch Dr"/>
    <x v="2"/>
    <x v="0"/>
    <s v="27560"/>
    <x v="578"/>
    <m/>
    <s v="U"/>
    <s v="N"/>
    <s v="NC-02"/>
    <x v="0"/>
    <x v="0"/>
    <x v="1"/>
    <x v="0"/>
    <s v="Y"/>
    <s v="Y"/>
    <s v="Y"/>
    <s v="Y"/>
    <s v="Y"/>
    <s v="Y"/>
    <s v="Corporation"/>
    <s v="N"/>
    <x v="0"/>
    <x v="0"/>
    <x v="1"/>
    <s v="Restaurant"/>
    <n v="0"/>
    <n v="0"/>
    <m/>
  </r>
  <r>
    <x v="579"/>
    <d v="2021-05-18T00:00:00"/>
    <s v="Element 31 Lounge"/>
    <s v="7631 Sharon Lakes Rd E"/>
    <x v="11"/>
    <x v="0"/>
    <s v="28210"/>
    <x v="579"/>
    <m/>
    <s v="U"/>
    <s v="Y"/>
    <s v="NC-09"/>
    <x v="0"/>
    <x v="1"/>
    <x v="1"/>
    <x v="0"/>
    <s v="N"/>
    <s v="Y"/>
    <s v="N"/>
    <s v="Y"/>
    <s v="Y"/>
    <s v="Y"/>
    <s v="Limited  Liability Company(LLC)"/>
    <s v="N"/>
    <x v="0"/>
    <x v="0"/>
    <x v="1"/>
    <s v="Licensed Alcohol Producer &amp;&amp; Bar, Saloon, Lounge, Tavern"/>
    <n v="0"/>
    <n v="0"/>
    <m/>
  </r>
  <r>
    <x v="580"/>
    <d v="2021-05-18T00:00:00"/>
    <s v="Stones Group LLC"/>
    <s v="2100 Woodward Ave"/>
    <x v="11"/>
    <x v="0"/>
    <s v="28206"/>
    <x v="580"/>
    <m/>
    <s v="U"/>
    <s v="Y"/>
    <s v="NC-12"/>
    <x v="0"/>
    <x v="1"/>
    <x v="1"/>
    <x v="0"/>
    <s v="N"/>
    <s v="N"/>
    <s v="Y"/>
    <s v="N"/>
    <s v="N"/>
    <s v="N"/>
    <s v="Limited  Liability Company(LLC)"/>
    <s v="Y"/>
    <x v="1"/>
    <x v="0"/>
    <x v="1"/>
    <s v="Other &amp;&amp; Bakery ** &amp;&amp; Snack and Nonalcoholic Beverage Bar &amp;&amp; Caterer &amp;&amp; Food Stand, Food Truck, Food Cart"/>
    <n v="0"/>
    <n v="0"/>
    <m/>
  </r>
  <r>
    <x v="581"/>
    <d v="2021-05-18T00:00:00"/>
    <s v="PACIFICO INC"/>
    <s v="429 RODNEY ORR BYPASS"/>
    <x v="155"/>
    <x v="0"/>
    <s v="28771"/>
    <x v="581"/>
    <m/>
    <s v="R"/>
    <s v="Y"/>
    <s v="NC-11"/>
    <x v="1"/>
    <x v="1"/>
    <x v="0"/>
    <x v="0"/>
    <s v="Y"/>
    <s v="Y"/>
    <s v="Y"/>
    <s v="Y"/>
    <s v="Y"/>
    <s v="Y"/>
    <s v="Corporation"/>
    <s v="N"/>
    <x v="1"/>
    <x v="0"/>
    <x v="0"/>
    <s v="Restaurant"/>
    <n v="0"/>
    <n v="0"/>
    <m/>
  </r>
  <r>
    <x v="582"/>
    <d v="2021-05-18T00:00:00"/>
    <s v="HOKKAIDO EXPRESS INC"/>
    <s v="3010 TRAEMOOR VILLAGE DR UNIT 190"/>
    <x v="40"/>
    <x v="0"/>
    <s v="28306"/>
    <x v="582"/>
    <m/>
    <s v="U"/>
    <s v="N"/>
    <s v="NC-07"/>
    <x v="1"/>
    <x v="0"/>
    <x v="0"/>
    <x v="0"/>
    <s v="Y"/>
    <s v="Y"/>
    <s v="Y"/>
    <s v="Y"/>
    <s v="Y"/>
    <s v="Y"/>
    <s v="Corporation"/>
    <s v="Y"/>
    <x v="0"/>
    <x v="0"/>
    <x v="1"/>
    <s v="Restaurant"/>
    <n v="0"/>
    <n v="0"/>
    <m/>
  </r>
  <r>
    <x v="583"/>
    <d v="2021-05-18T00:00:00"/>
    <s v="P &amp; J's Diner LLC"/>
    <s v="2125 N Fayetteville St"/>
    <x v="51"/>
    <x v="0"/>
    <s v="27203"/>
    <x v="583"/>
    <m/>
    <s v="R"/>
    <s v="Y"/>
    <s v="NC-13"/>
    <x v="0"/>
    <x v="0"/>
    <x v="0"/>
    <x v="0"/>
    <s v="Y"/>
    <s v="Y"/>
    <s v="Y"/>
    <s v="N"/>
    <s v="Y"/>
    <s v="Y"/>
    <s v="Limited Liability Partnership"/>
    <s v="Y"/>
    <x v="0"/>
    <x v="0"/>
    <x v="1"/>
    <s v="Restaurant"/>
    <n v="0"/>
    <n v="0"/>
    <m/>
  </r>
  <r>
    <x v="584"/>
    <d v="2021-05-18T00:00:00"/>
    <s v="UNC MINT INC"/>
    <s v="504 W Franklin St"/>
    <x v="3"/>
    <x v="0"/>
    <s v="27516"/>
    <x v="584"/>
    <m/>
    <s v="U"/>
    <s v="Y"/>
    <s v="NC-04"/>
    <x v="1"/>
    <x v="0"/>
    <x v="0"/>
    <x v="0"/>
    <s v="Y"/>
    <s v="Y"/>
    <s v="Y"/>
    <s v="Y"/>
    <s v="Y"/>
    <s v="Y"/>
    <s v="Corporation"/>
    <s v="N"/>
    <x v="1"/>
    <x v="0"/>
    <x v="0"/>
    <s v="Restaurant"/>
    <n v="0"/>
    <n v="0"/>
    <m/>
  </r>
  <r>
    <x v="585"/>
    <d v="2021-05-18T00:00:00"/>
    <s v="GDND LLC"/>
    <s v="300 W Gate City Blvd"/>
    <x v="12"/>
    <x v="0"/>
    <s v="27406"/>
    <x v="585"/>
    <m/>
    <s v="U"/>
    <s v="Y"/>
    <s v="NC-06"/>
    <x v="1"/>
    <x v="0"/>
    <x v="0"/>
    <x v="0"/>
    <s v="Y"/>
    <s v="Y"/>
    <s v="Y"/>
    <s v="Y"/>
    <s v="Y"/>
    <s v="Y"/>
    <s v="Limited  Liability Company(LLC)"/>
    <s v="N"/>
    <x v="0"/>
    <x v="1"/>
    <x v="0"/>
    <s v="Bar, Saloon, Lounge, Tavern"/>
    <n v="0"/>
    <n v="0"/>
    <m/>
  </r>
  <r>
    <x v="586"/>
    <d v="2021-05-18T00:00:00"/>
    <s v="MOREHEAD DONUT LLC"/>
    <s v="113 E MAIN STREET"/>
    <x v="70"/>
    <x v="0"/>
    <s v="28532"/>
    <x v="586"/>
    <s v="Dunkin' Donut/Baskin-Robbins Co-Brand"/>
    <s v="U"/>
    <s v="N"/>
    <s v="NC-03"/>
    <x v="1"/>
    <x v="0"/>
    <x v="0"/>
    <x v="0"/>
    <s v="Y"/>
    <s v="Y"/>
    <s v="Y"/>
    <s v="Y"/>
    <s v="Y"/>
    <s v="Y"/>
    <s v="Limited  Liability Company(LLC)"/>
    <s v="N"/>
    <x v="1"/>
    <x v="0"/>
    <x v="0"/>
    <s v="Restaurant"/>
    <n v="0"/>
    <n v="0"/>
    <m/>
  </r>
  <r>
    <x v="587"/>
    <d v="2021-05-18T00:00:00"/>
    <s v="Cuzzo's Cuisine LLC"/>
    <s v="3418 Tuckaseegee Rd"/>
    <x v="11"/>
    <x v="0"/>
    <s v="28208"/>
    <x v="587"/>
    <m/>
    <s v="U"/>
    <s v="Y"/>
    <s v="NC-12"/>
    <x v="0"/>
    <x v="1"/>
    <x v="1"/>
    <x v="0"/>
    <s v="Y"/>
    <s v="Y"/>
    <s v="Y"/>
    <s v="N"/>
    <s v="Y"/>
    <s v="N"/>
    <s v="Corporation"/>
    <s v="Y"/>
    <x v="0"/>
    <x v="0"/>
    <x v="1"/>
    <s v="Food Stand, Food Truck, Food Cart"/>
    <n v="0"/>
    <n v="0"/>
    <m/>
  </r>
  <r>
    <x v="588"/>
    <d v="2021-05-18T00:00:00"/>
    <s v="AXAR LLC"/>
    <s v="1480 Concord Pkwy N"/>
    <x v="22"/>
    <x v="0"/>
    <s v="28025"/>
    <x v="588"/>
    <s v="Subway"/>
    <s v="U"/>
    <s v="N"/>
    <s v="NC-08"/>
    <x v="0"/>
    <x v="1"/>
    <x v="0"/>
    <x v="1"/>
    <s v="N"/>
    <s v="N"/>
    <s v="Y"/>
    <s v="Y"/>
    <s v="N"/>
    <s v="Y"/>
    <s v="Limited  Liability Company(LLC)"/>
    <s v="N"/>
    <x v="0"/>
    <x v="0"/>
    <x v="1"/>
    <s v="Restaurant"/>
    <n v="0"/>
    <n v="0"/>
    <m/>
  </r>
  <r>
    <x v="589"/>
    <d v="2021-05-18T00:00:00"/>
    <s v="Nelson's Dessert LLC"/>
    <s v="5415 Eneida Sue Dr"/>
    <x v="11"/>
    <x v="0"/>
    <s v="28214"/>
    <x v="589"/>
    <s v="Kona Ice"/>
    <s v="U"/>
    <s v="N"/>
    <s v="NC-12"/>
    <x v="1"/>
    <x v="0"/>
    <x v="0"/>
    <x v="0"/>
    <s v="Y"/>
    <s v="Y"/>
    <s v="Y"/>
    <s v="Y"/>
    <s v="Y"/>
    <s v="Y"/>
    <s v="Limited  Liability Company(LLC)"/>
    <s v="Y"/>
    <x v="1"/>
    <x v="0"/>
    <x v="0"/>
    <s v="Food Stand, Food Truck, Food Cart"/>
    <n v="0"/>
    <n v="0"/>
    <m/>
  </r>
  <r>
    <x v="590"/>
    <d v="2021-05-18T00:00:00"/>
    <s v="Tokyo Cafe Inc"/>
    <s v="714 Greenville Blvd SE Ste F5"/>
    <x v="34"/>
    <x v="0"/>
    <s v="27858"/>
    <x v="590"/>
    <s v="Tokyo Grill"/>
    <s v="U"/>
    <s v="Y"/>
    <s v="NC-01"/>
    <x v="0"/>
    <x v="1"/>
    <x v="1"/>
    <x v="0"/>
    <s v="Y"/>
    <s v="Y"/>
    <s v="Y"/>
    <s v="Y"/>
    <s v="Y"/>
    <s v="Y"/>
    <s v="Corporation"/>
    <s v="N"/>
    <x v="1"/>
    <x v="0"/>
    <x v="1"/>
    <s v="Restaurant"/>
    <n v="0"/>
    <n v="0"/>
    <m/>
  </r>
  <r>
    <x v="591"/>
    <d v="2021-05-18T00:00:00"/>
    <s v="MONTERREY MEXICAN RESTAURANT OF WINDSOR SQUARE INC."/>
    <s v="9623 E INDEPENDENCE BLVD SUITE S"/>
    <x v="53"/>
    <x v="0"/>
    <s v="28105"/>
    <x v="591"/>
    <m/>
    <s v="U"/>
    <s v="N"/>
    <s v="NC-09"/>
    <x v="1"/>
    <x v="0"/>
    <x v="0"/>
    <x v="0"/>
    <s v="Y"/>
    <s v="Y"/>
    <s v="Y"/>
    <s v="Y"/>
    <s v="Y"/>
    <s v="Y"/>
    <s v="Corporation"/>
    <s v="N"/>
    <x v="1"/>
    <x v="0"/>
    <x v="0"/>
    <s v="Restaurant"/>
    <n v="0"/>
    <n v="0"/>
    <m/>
  </r>
  <r>
    <x v="592"/>
    <d v="2021-05-18T00:00:00"/>
    <s v="HELLO RAINBOW KING INC"/>
    <s v="201 Alston Blvd Ste F"/>
    <x v="146"/>
    <x v="0"/>
    <s v="28443"/>
    <x v="592"/>
    <m/>
    <s v="R"/>
    <s v="N"/>
    <s v="NC-07"/>
    <x v="1"/>
    <x v="0"/>
    <x v="0"/>
    <x v="0"/>
    <s v="Y"/>
    <s v="Y"/>
    <s v="Y"/>
    <s v="Y"/>
    <s v="Y"/>
    <s v="Y"/>
    <s v="Corporation"/>
    <s v="N"/>
    <x v="1"/>
    <x v="0"/>
    <x v="0"/>
    <s v="Restaurant"/>
    <n v="0"/>
    <n v="0"/>
    <m/>
  </r>
  <r>
    <x v="593"/>
    <d v="2021-05-18T00:00:00"/>
    <s v="PITA GRILL LLC"/>
    <s v="1129 WEAVER DAIRY RD STE U"/>
    <x v="3"/>
    <x v="0"/>
    <s v="27514"/>
    <x v="593"/>
    <m/>
    <s v="U"/>
    <s v="N"/>
    <s v="NC-04"/>
    <x v="0"/>
    <x v="1"/>
    <x v="1"/>
    <x v="1"/>
    <s v="Y"/>
    <s v="Y"/>
    <s v="Y"/>
    <s v="Y"/>
    <s v="Y"/>
    <s v="Y"/>
    <s v="Sole Proprietorship"/>
    <s v="N"/>
    <x v="1"/>
    <x v="0"/>
    <x v="0"/>
    <s v="Other &amp;&amp; Restaurant"/>
    <n v="0"/>
    <n v="0"/>
    <m/>
  </r>
  <r>
    <x v="594"/>
    <d v="2021-05-18T00:00:00"/>
    <s v="Subway of Wake Forest Inc"/>
    <s v="12233 Capital Blvd"/>
    <x v="14"/>
    <x v="0"/>
    <s v="27587"/>
    <x v="594"/>
    <s v="Subway"/>
    <s v="U"/>
    <s v="N"/>
    <s v="NC-04"/>
    <x v="0"/>
    <x v="1"/>
    <x v="1"/>
    <x v="0"/>
    <s v="Y"/>
    <s v="Y"/>
    <s v="Y"/>
    <s v="Y"/>
    <s v="Y"/>
    <s v="Y"/>
    <s v="Subchapter S Corporation"/>
    <s v="N"/>
    <x v="0"/>
    <x v="0"/>
    <x v="1"/>
    <s v="Restaurant"/>
    <n v="0"/>
    <n v="0"/>
    <m/>
  </r>
  <r>
    <x v="595"/>
    <d v="2021-05-18T00:00:00"/>
    <s v="PACIFICO OF SYLVA INC"/>
    <s v="410 E Main St"/>
    <x v="117"/>
    <x v="0"/>
    <s v="28779"/>
    <x v="595"/>
    <m/>
    <s v="R"/>
    <s v="N"/>
    <s v="NC-11"/>
    <x v="1"/>
    <x v="1"/>
    <x v="0"/>
    <x v="0"/>
    <s v="Y"/>
    <s v="Y"/>
    <s v="Y"/>
    <s v="Y"/>
    <s v="Y"/>
    <s v="Y"/>
    <s v="Corporation"/>
    <s v="N"/>
    <x v="1"/>
    <x v="0"/>
    <x v="0"/>
    <s v="Restaurant"/>
    <n v="0"/>
    <n v="0"/>
    <m/>
  </r>
  <r>
    <x v="596"/>
    <d v="2021-05-18T00:00:00"/>
    <s v="GCDC LLC"/>
    <s v="889 N Liberty St"/>
    <x v="54"/>
    <x v="0"/>
    <s v="27101"/>
    <x v="596"/>
    <m/>
    <s v="U"/>
    <s v="Y"/>
    <s v="NC-06"/>
    <x v="0"/>
    <x v="1"/>
    <x v="0"/>
    <x v="1"/>
    <s v="N"/>
    <s v="Y"/>
    <s v="Y"/>
    <s v="Y"/>
    <s v="N"/>
    <s v="Y"/>
    <s v="Limited  Liability Company(LLC)"/>
    <s v="Y"/>
    <x v="1"/>
    <x v="0"/>
    <x v="0"/>
    <s v="Restaurant"/>
    <n v="0"/>
    <n v="0"/>
    <m/>
  </r>
  <r>
    <x v="597"/>
    <d v="2021-05-18T00:00:00"/>
    <s v="ZHOU &amp; CHEN INC"/>
    <s v="1677 OWEN DR 102-103"/>
    <x v="40"/>
    <x v="0"/>
    <s v="28304"/>
    <x v="597"/>
    <m/>
    <s v="U"/>
    <s v="N"/>
    <s v="NC-08"/>
    <x v="1"/>
    <x v="0"/>
    <x v="0"/>
    <x v="0"/>
    <s v="Y"/>
    <s v="Y"/>
    <s v="Y"/>
    <s v="Y"/>
    <s v="Y"/>
    <s v="Y"/>
    <s v="Corporation"/>
    <s v="N"/>
    <x v="1"/>
    <x v="0"/>
    <x v="0"/>
    <s v="Restaurant"/>
    <n v="0"/>
    <n v="0"/>
    <m/>
  </r>
  <r>
    <x v="598"/>
    <d v="2021-05-18T00:00:00"/>
    <s v="Rodeo Restaurant Group Corporation"/>
    <s v="26 E Walnut St"/>
    <x v="9"/>
    <x v="0"/>
    <s v="28801"/>
    <x v="598"/>
    <m/>
    <s v="U"/>
    <s v="Y"/>
    <s v="NC-11"/>
    <x v="0"/>
    <x v="1"/>
    <x v="0"/>
    <x v="0"/>
    <s v="N"/>
    <s v="Y"/>
    <s v="Y"/>
    <s v="Y"/>
    <s v="Y"/>
    <s v="Y"/>
    <s v="Corporation"/>
    <s v="N"/>
    <x v="0"/>
    <x v="1"/>
    <x v="0"/>
    <s v="Restaurant"/>
    <n v="0"/>
    <n v="0"/>
    <m/>
  </r>
  <r>
    <x v="599"/>
    <d v="2021-05-18T00:00:00"/>
    <s v="lone wolf consulting LLC"/>
    <s v="22 north lumina ave"/>
    <x v="0"/>
    <x v="0"/>
    <s v="28480"/>
    <x v="599"/>
    <m/>
    <s v="U"/>
    <s v="N"/>
    <s v="NC-07"/>
    <x v="0"/>
    <x v="1"/>
    <x v="0"/>
    <x v="0"/>
    <s v="Y"/>
    <s v="Y"/>
    <s v="N"/>
    <s v="Y"/>
    <s v="Y"/>
    <s v="N"/>
    <s v="Limited  Liability Company(LLC)"/>
    <s v="N"/>
    <x v="1"/>
    <x v="0"/>
    <x v="0"/>
    <s v="Bar, Saloon, Lounge, Tavern &amp;&amp; Restaurant"/>
    <n v="0"/>
    <n v="0"/>
    <m/>
  </r>
  <r>
    <x v="600"/>
    <d v="2021-05-18T00:00:00"/>
    <s v="Limones LLC"/>
    <s v="13 Eagle St"/>
    <x v="9"/>
    <x v="0"/>
    <s v="28801"/>
    <x v="600"/>
    <m/>
    <s v="U"/>
    <s v="Y"/>
    <s v="NC-11"/>
    <x v="0"/>
    <x v="0"/>
    <x v="0"/>
    <x v="0"/>
    <s v="Y"/>
    <s v="Y"/>
    <s v="Y"/>
    <s v="Y"/>
    <s v="Y"/>
    <s v="Y"/>
    <s v="Limited  Liability Company(LLC)"/>
    <s v="N"/>
    <x v="1"/>
    <x v="0"/>
    <x v="1"/>
    <s v="Restaurant"/>
    <n v="0"/>
    <n v="0"/>
    <m/>
  </r>
  <r>
    <x v="601"/>
    <d v="2021-05-18T00:00:00"/>
    <s v="Queen City Wings Llc"/>
    <s v="607 Baldwin Ave"/>
    <x v="11"/>
    <x v="0"/>
    <s v="28204"/>
    <x v="601"/>
    <m/>
    <s v="U"/>
    <s v="N"/>
    <s v="NC-12"/>
    <x v="1"/>
    <x v="0"/>
    <x v="0"/>
    <x v="0"/>
    <s v="Y"/>
    <s v="Y"/>
    <s v="N"/>
    <s v="N"/>
    <s v="Y"/>
    <s v="N"/>
    <s v="Sole Proprietorship"/>
    <s v="N"/>
    <x v="1"/>
    <x v="0"/>
    <x v="0"/>
    <s v="Restaurant"/>
    <n v="0"/>
    <n v="0"/>
    <m/>
  </r>
  <r>
    <x v="602"/>
    <d v="2021-05-18T00:00:00"/>
    <s v="Kristi Griffin"/>
    <s v="20 Browndale Rd"/>
    <x v="9"/>
    <x v="0"/>
    <s v="28805"/>
    <x v="602"/>
    <m/>
    <s v="U"/>
    <s v="N"/>
    <s v="NC-11"/>
    <x v="0"/>
    <x v="1"/>
    <x v="1"/>
    <x v="0"/>
    <s v="N"/>
    <s v="Y"/>
    <s v="Y"/>
    <s v="N"/>
    <s v="Y"/>
    <s v="N"/>
    <s v="Sole Proprietorship"/>
    <s v="N"/>
    <x v="1"/>
    <x v="0"/>
    <x v="1"/>
    <s v="Snack and Nonalcoholic Beverage Bar"/>
    <n v="0"/>
    <n v="0"/>
    <m/>
  </r>
  <r>
    <x v="603"/>
    <d v="2021-05-18T00:00:00"/>
    <s v="Football Weather! LLC"/>
    <s v="110 E Parrish St"/>
    <x v="8"/>
    <x v="0"/>
    <s v="27701"/>
    <x v="603"/>
    <m/>
    <s v="U"/>
    <s v="Y"/>
    <s v="NC-04"/>
    <x v="0"/>
    <x v="0"/>
    <x v="0"/>
    <x v="0"/>
    <s v="Y"/>
    <s v="Y"/>
    <s v="Y"/>
    <s v="Y"/>
    <s v="Y"/>
    <s v="Y"/>
    <s v="Limited Liability Partnership"/>
    <s v="N"/>
    <x v="0"/>
    <x v="0"/>
    <x v="1"/>
    <s v="Bar, Saloon, Lounge, Tavern"/>
    <n v="0"/>
    <n v="0"/>
    <m/>
  </r>
  <r>
    <x v="604"/>
    <d v="2021-05-18T00:00:00"/>
    <s v="Anthony Siler Jr"/>
    <s v="935 Meadow Oak Dr Apt"/>
    <x v="12"/>
    <x v="0"/>
    <s v="27406"/>
    <x v="604"/>
    <m/>
    <s v="U"/>
    <s v="N"/>
    <s v="NC-06"/>
    <x v="1"/>
    <x v="1"/>
    <x v="1"/>
    <x v="0"/>
    <s v="Y"/>
    <s v="N"/>
    <s v="Y"/>
    <s v="Y"/>
    <s v="Y"/>
    <s v="Y"/>
    <s v="Sole Proprietorship"/>
    <s v="N"/>
    <x v="0"/>
    <x v="0"/>
    <x v="1"/>
    <s v="Restaurant"/>
    <n v="0"/>
    <n v="0"/>
    <m/>
  </r>
  <r>
    <x v="605"/>
    <d v="2021-05-18T00:00:00"/>
    <s v="Webo Food Truck and Catering"/>
    <s v="1409 S 4th St"/>
    <x v="0"/>
    <x v="0"/>
    <s v="28401"/>
    <x v="605"/>
    <m/>
    <s v="U"/>
    <s v="Y"/>
    <s v="NC-07"/>
    <x v="0"/>
    <x v="0"/>
    <x v="1"/>
    <x v="0"/>
    <s v="Y"/>
    <s v="Y"/>
    <s v="Y"/>
    <s v="N"/>
    <s v="Y"/>
    <s v="Y"/>
    <s v="Sole Proprietorship"/>
    <s v="N"/>
    <x v="1"/>
    <x v="0"/>
    <x v="0"/>
    <s v="Other &amp;&amp; Caterer &amp;&amp; Food Stand, Food Truck, Food Cart"/>
    <n v="0"/>
    <n v="0"/>
    <m/>
  </r>
  <r>
    <x v="606"/>
    <d v="2021-05-18T00:00:00"/>
    <s v="BCPI Enterprises LLC"/>
    <s v="1310 N Main St"/>
    <x v="62"/>
    <x v="0"/>
    <s v="27262"/>
    <x v="606"/>
    <m/>
    <s v="R"/>
    <s v="Y"/>
    <s v="NC-06"/>
    <x v="1"/>
    <x v="0"/>
    <x v="0"/>
    <x v="0"/>
    <s v="Y"/>
    <s v="Y"/>
    <s v="Y"/>
    <s v="Y"/>
    <s v="Y"/>
    <s v="Y"/>
    <s v="Corporation"/>
    <s v="N"/>
    <x v="0"/>
    <x v="1"/>
    <x v="0"/>
    <s v="Bar, Saloon, Lounge, Tavern"/>
    <n v="0"/>
    <n v="0"/>
    <m/>
  </r>
  <r>
    <x v="607"/>
    <d v="2021-05-18T00:00:00"/>
    <s v="Subway of Youngsville Inc"/>
    <s v="1332 Reservoir View Ln"/>
    <x v="14"/>
    <x v="0"/>
    <s v="27587"/>
    <x v="607"/>
    <s v="Subway"/>
    <s v="U"/>
    <s v="Y"/>
    <s v="NC-04"/>
    <x v="0"/>
    <x v="1"/>
    <x v="1"/>
    <x v="0"/>
    <s v="N"/>
    <s v="Y"/>
    <s v="Y"/>
    <s v="Y"/>
    <s v="Y"/>
    <s v="Y"/>
    <s v="Corporation"/>
    <s v="N"/>
    <x v="0"/>
    <x v="0"/>
    <x v="1"/>
    <s v="Restaurant"/>
    <n v="0"/>
    <n v="0"/>
    <m/>
  </r>
  <r>
    <x v="608"/>
    <d v="2021-05-18T00:00:00"/>
    <s v="Ilar Davidson"/>
    <s v="160 South Sterling St Ste 110"/>
    <x v="47"/>
    <x v="0"/>
    <s v="28655"/>
    <x v="608"/>
    <m/>
    <s v="R"/>
    <s v="Y"/>
    <s v="NC-05"/>
    <x v="0"/>
    <x v="1"/>
    <x v="1"/>
    <x v="1"/>
    <s v="N"/>
    <s v="N"/>
    <s v="Y"/>
    <s v="N"/>
    <s v="N"/>
    <s v="N"/>
    <s v="Sole Proprietorship"/>
    <s v="N"/>
    <x v="1"/>
    <x v="0"/>
    <x v="1"/>
    <s v="Restaurant"/>
    <n v="0"/>
    <n v="0"/>
    <m/>
  </r>
  <r>
    <x v="609"/>
    <d v="2021-05-18T00:00:00"/>
    <s v="Carolina Vibe LLC"/>
    <s v="1 Knollwood Pl"/>
    <x v="9"/>
    <x v="0"/>
    <s v="28804"/>
    <x v="609"/>
    <s v="Which Wich"/>
    <s v="U"/>
    <s v="N"/>
    <s v="NC-11"/>
    <x v="0"/>
    <x v="1"/>
    <x v="1"/>
    <x v="0"/>
    <s v="Y"/>
    <s v="Y"/>
    <s v="Y"/>
    <s v="Y"/>
    <s v="Y"/>
    <s v="Y"/>
    <s v="Limited  Liability Company(LLC)"/>
    <s v="N"/>
    <x v="0"/>
    <x v="0"/>
    <x v="1"/>
    <s v="Restaurant"/>
    <n v="0"/>
    <n v="0"/>
    <m/>
  </r>
  <r>
    <x v="610"/>
    <d v="2021-05-18T00:00:00"/>
    <s v="LeanBack Soul Food LLC"/>
    <s v="1922 S Martin Luther King Jr Dr"/>
    <x v="54"/>
    <x v="0"/>
    <s v="27107"/>
    <x v="610"/>
    <m/>
    <s v="U"/>
    <s v="Y"/>
    <s v="NC-06"/>
    <x v="0"/>
    <x v="1"/>
    <x v="1"/>
    <x v="0"/>
    <s v="N"/>
    <s v="Y"/>
    <s v="N"/>
    <s v="Y"/>
    <s v="Y"/>
    <s v="N"/>
    <s v="Limited  Liability Company(LLC)"/>
    <s v="Y"/>
    <x v="0"/>
    <x v="0"/>
    <x v="1"/>
    <s v="Caterer"/>
    <n v="0"/>
    <n v="0"/>
    <m/>
  </r>
  <r>
    <x v="611"/>
    <d v="2021-05-18T00:00:00"/>
    <s v="ROUSES RESTAURANT LLC"/>
    <s v="34 NORTH PERRY DRIVE"/>
    <x v="156"/>
    <x v="0"/>
    <s v="28580"/>
    <x v="611"/>
    <m/>
    <s v="R"/>
    <s v="N"/>
    <s v="NC-01"/>
    <x v="0"/>
    <x v="0"/>
    <x v="0"/>
    <x v="0"/>
    <s v="Y"/>
    <s v="Y"/>
    <s v="Y"/>
    <s v="Y"/>
    <s v="Y"/>
    <s v="Y"/>
    <s v="Corporation"/>
    <s v="N"/>
    <x v="1"/>
    <x v="0"/>
    <x v="0"/>
    <s v="Restaurant"/>
    <n v="0"/>
    <n v="0"/>
    <m/>
  </r>
  <r>
    <x v="612"/>
    <d v="2021-05-18T00:00:00"/>
    <s v="A &amp; H Foods Inc"/>
    <s v="8140 Providence Rd Ste 100"/>
    <x v="11"/>
    <x v="0"/>
    <s v="28277"/>
    <x v="612"/>
    <m/>
    <s v="U"/>
    <s v="N"/>
    <s v="NC-09"/>
    <x v="1"/>
    <x v="0"/>
    <x v="0"/>
    <x v="0"/>
    <s v="Y"/>
    <s v="Y"/>
    <s v="Y"/>
    <s v="Y"/>
    <s v="Y"/>
    <s v="Y"/>
    <s v="Corporation"/>
    <s v="N"/>
    <x v="0"/>
    <x v="0"/>
    <x v="1"/>
    <s v="Restaurant"/>
    <n v="0"/>
    <n v="0"/>
    <m/>
  </r>
  <r>
    <x v="613"/>
    <d v="2021-05-18T00:00:00"/>
    <s v="Yifan LLC"/>
    <s v="407 Meadowmont Village Cir"/>
    <x v="3"/>
    <x v="0"/>
    <s v="27517"/>
    <x v="613"/>
    <m/>
    <s v="U"/>
    <s v="N"/>
    <s v="NC-04"/>
    <x v="1"/>
    <x v="0"/>
    <x v="0"/>
    <x v="0"/>
    <s v="Y"/>
    <s v="Y"/>
    <s v="Y"/>
    <s v="Y"/>
    <s v="Y"/>
    <s v="Y"/>
    <s v="Limited  Liability Company(LLC)"/>
    <s v="N"/>
    <x v="1"/>
    <x v="0"/>
    <x v="0"/>
    <s v="Restaurant"/>
    <n v="0"/>
    <n v="0"/>
    <m/>
  </r>
  <r>
    <x v="614"/>
    <d v="2021-05-18T00:00:00"/>
    <s v="Kona Ice of the Crystal Coast LLC"/>
    <s v="5043 Mattie St Suite A"/>
    <x v="1"/>
    <x v="0"/>
    <s v="28557"/>
    <x v="614"/>
    <s v="Kona Ice"/>
    <s v="R"/>
    <s v="Y"/>
    <s v="NC-03"/>
    <x v="0"/>
    <x v="0"/>
    <x v="0"/>
    <x v="0"/>
    <s v="Y"/>
    <s v="Y"/>
    <s v="Y"/>
    <s v="Y"/>
    <s v="Y"/>
    <s v="Y"/>
    <s v="Limited Liability Partnership"/>
    <s v="N"/>
    <x v="0"/>
    <x v="1"/>
    <x v="1"/>
    <s v="Food Stand, Food Truck, Food Cart"/>
    <n v="0"/>
    <n v="0"/>
    <m/>
  </r>
  <r>
    <x v="615"/>
    <d v="2021-05-18T00:00:00"/>
    <s v="Kreeative Kook Llc"/>
    <s v="1310 5th Ave Suite 120"/>
    <x v="127"/>
    <x v="0"/>
    <s v="27529"/>
    <x v="615"/>
    <s v="Subway"/>
    <s v="U"/>
    <s v="N"/>
    <s v="NC-02"/>
    <x v="0"/>
    <x v="0"/>
    <x v="1"/>
    <x v="0"/>
    <s v="Y"/>
    <s v="Y"/>
    <s v="Y"/>
    <s v="Y"/>
    <s v="Y"/>
    <s v="Y"/>
    <s v="Limited  Liability Company(LLC)"/>
    <s v="Y"/>
    <x v="0"/>
    <x v="0"/>
    <x v="1"/>
    <s v="Restaurant"/>
    <n v="0"/>
    <n v="0"/>
    <m/>
  </r>
  <r>
    <x v="616"/>
    <d v="2021-05-18T00:00:00"/>
    <s v="Boondocks Brewing LLC"/>
    <s v="108 S Jefferson Ave Box 1619"/>
    <x v="143"/>
    <x v="0"/>
    <s v="28694"/>
    <x v="616"/>
    <m/>
    <s v="R"/>
    <s v="Y"/>
    <s v="NC-05"/>
    <x v="1"/>
    <x v="1"/>
    <x v="1"/>
    <x v="0"/>
    <s v="Y"/>
    <s v="Y"/>
    <s v="Y"/>
    <s v="Y"/>
    <s v="Y"/>
    <s v="Y"/>
    <s v="Limited  Liability Company(LLC)"/>
    <s v="N"/>
    <x v="0"/>
    <x v="1"/>
    <x v="0"/>
    <s v="Caterer &amp;&amp; Food Stand, Food Truck, Food Cart &amp;&amp; Restaurant"/>
    <n v="0"/>
    <n v="0"/>
    <m/>
  </r>
  <r>
    <x v="617"/>
    <d v="2021-05-18T00:00:00"/>
    <s v="FeltonFit Meal Prep"/>
    <s v="7706 Weathered Oak Way"/>
    <x v="4"/>
    <x v="0"/>
    <s v="27616"/>
    <x v="617"/>
    <m/>
    <s v="U"/>
    <s v="N"/>
    <s v="NC-02"/>
    <x v="0"/>
    <x v="0"/>
    <x v="1"/>
    <x v="1"/>
    <s v="N"/>
    <s v="Y"/>
    <s v="N"/>
    <s v="N"/>
    <s v="N"/>
    <s v="N"/>
    <s v="Sole Proprietorship"/>
    <s v="Y"/>
    <x v="1"/>
    <x v="0"/>
    <x v="0"/>
    <s v="Caterer &amp;&amp; Restaurant"/>
    <n v="0"/>
    <n v="0"/>
    <m/>
  </r>
  <r>
    <x v="618"/>
    <d v="2021-05-18T00:00:00"/>
    <s v="Gusto Napoletano LLC"/>
    <s v="2711 Raeford Rd. Suite 112"/>
    <x v="40"/>
    <x v="0"/>
    <s v="28303"/>
    <x v="618"/>
    <m/>
    <s v="U"/>
    <s v="Y"/>
    <s v="NC-08"/>
    <x v="1"/>
    <x v="0"/>
    <x v="1"/>
    <x v="0"/>
    <s v="Y"/>
    <s v="Y"/>
    <s v="Y"/>
    <s v="Y"/>
    <s v="Y"/>
    <s v="Y"/>
    <s v="Limited  Liability Company(LLC)"/>
    <s v="N"/>
    <x v="1"/>
    <x v="1"/>
    <x v="1"/>
    <s v="Restaurant"/>
    <n v="0"/>
    <n v="0"/>
    <m/>
  </r>
  <r>
    <x v="619"/>
    <d v="2021-05-18T00:00:00"/>
    <s v="Creek Central LLC"/>
    <s v="51 Marshbanks St"/>
    <x v="150"/>
    <x v="0"/>
    <s v="27546"/>
    <x v="619"/>
    <s v="Subway"/>
    <s v="R"/>
    <s v="Y"/>
    <s v="NC-07"/>
    <x v="1"/>
    <x v="0"/>
    <x v="1"/>
    <x v="0"/>
    <s v="Y"/>
    <s v="Y"/>
    <s v="Y"/>
    <s v="Y"/>
    <s v="Y"/>
    <s v="Y"/>
    <s v="Limited  Liability Company(LLC)"/>
    <s v="N"/>
    <x v="1"/>
    <x v="0"/>
    <x v="0"/>
    <s v="Restaurant"/>
    <n v="0"/>
    <n v="0"/>
    <m/>
  </r>
  <r>
    <x v="620"/>
    <d v="2021-05-18T00:00:00"/>
    <s v="On The Rail LLC"/>
    <s v="943 Riverside Dr"/>
    <x v="9"/>
    <x v="0"/>
    <s v="28801"/>
    <x v="620"/>
    <m/>
    <s v="U"/>
    <s v="N"/>
    <s v="NC-11"/>
    <x v="1"/>
    <x v="1"/>
    <x v="0"/>
    <x v="0"/>
    <s v="Y"/>
    <s v="N"/>
    <s v="Y"/>
    <s v="Y"/>
    <s v="Y"/>
    <s v="Y"/>
    <s v="Limited  Liability Company(LLC)"/>
    <s v="N"/>
    <x v="1"/>
    <x v="0"/>
    <x v="0"/>
    <s v="Bar, Saloon, Lounge, Tavern"/>
    <n v="0"/>
    <n v="0"/>
    <m/>
  </r>
  <r>
    <x v="621"/>
    <d v="2021-05-18T00:00:00"/>
    <s v="Horton Hotel LLC"/>
    <s v="611 W King St"/>
    <x v="48"/>
    <x v="0"/>
    <s v="28607"/>
    <x v="621"/>
    <m/>
    <s v="R"/>
    <s v="Y"/>
    <s v="NC-05"/>
    <x v="0"/>
    <x v="0"/>
    <x v="1"/>
    <x v="0"/>
    <s v="Y"/>
    <s v="Y"/>
    <s v="Y"/>
    <s v="Y"/>
    <s v="Y"/>
    <s v="Y"/>
    <s v="Limited  Liability Company(LLC)"/>
    <s v="N"/>
    <x v="0"/>
    <x v="0"/>
    <x v="1"/>
    <s v="Inn ** &amp;&amp; Restaurant"/>
    <n v="0"/>
    <n v="0"/>
    <m/>
  </r>
  <r>
    <x v="622"/>
    <d v="2021-05-18T00:00:00"/>
    <s v="TRH INC"/>
    <s v="3040 Healy Dr"/>
    <x v="54"/>
    <x v="0"/>
    <n v="27103"/>
    <x v="622"/>
    <m/>
    <s v="U"/>
    <s v="Y"/>
    <s v="NC-06"/>
    <x v="1"/>
    <x v="0"/>
    <x v="0"/>
    <x v="0"/>
    <s v="Y"/>
    <s v="Y"/>
    <s v="Y"/>
    <s v="Y"/>
    <s v="Y"/>
    <s v="Y"/>
    <s v="Corporation"/>
    <s v="N"/>
    <x v="0"/>
    <x v="0"/>
    <x v="1"/>
    <s v="Bar, Saloon, Lounge, Tavern"/>
    <n v="0"/>
    <n v="0"/>
    <m/>
  </r>
  <r>
    <x v="623"/>
    <d v="2021-05-18T00:00:00"/>
    <s v="Pamela Rutzen"/>
    <s v="2966 Siler Rd"/>
    <x v="157"/>
    <x v="0"/>
    <s v="27349"/>
    <x v="623"/>
    <m/>
    <s v="U"/>
    <s v="N"/>
    <s v="NC-04"/>
    <x v="1"/>
    <x v="0"/>
    <x v="0"/>
    <x v="0"/>
    <s v="Y"/>
    <s v="Y"/>
    <s v="Y"/>
    <s v="Y"/>
    <s v="Y"/>
    <s v="Y"/>
    <s v="Sole Proprietorship"/>
    <s v="N"/>
    <x v="0"/>
    <x v="0"/>
    <x v="1"/>
    <s v="Caterer &amp;&amp; Food Stand, Food Truck, Food Cart &amp;&amp; Restaurant"/>
    <n v="0"/>
    <n v="0"/>
    <m/>
  </r>
  <r>
    <x v="624"/>
    <d v="2021-05-18T00:00:00"/>
    <s v="EBI Grill LLC"/>
    <s v="214 S Lafayette St Ste A"/>
    <x v="158"/>
    <x v="0"/>
    <s v="28150"/>
    <x v="624"/>
    <m/>
    <s v="R"/>
    <s v="Y"/>
    <s v="NC-05"/>
    <x v="0"/>
    <x v="0"/>
    <x v="0"/>
    <x v="0"/>
    <s v="Y"/>
    <s v="Y"/>
    <s v="Y"/>
    <s v="Y"/>
    <s v="Y"/>
    <s v="Y"/>
    <s v="Limited  Liability Company(LLC)"/>
    <s v="Y"/>
    <x v="0"/>
    <x v="0"/>
    <x v="1"/>
    <s v="Other &amp;&amp; Caterer &amp;&amp; Restaurant"/>
    <n v="0"/>
    <n v="0"/>
    <m/>
  </r>
  <r>
    <x v="625"/>
    <d v="2021-05-18T00:00:00"/>
    <s v="DUK CHUN"/>
    <s v="1103 Montpelier Dr"/>
    <x v="12"/>
    <x v="0"/>
    <s v="27410"/>
    <x v="625"/>
    <m/>
    <s v="U"/>
    <s v="N"/>
    <s v="NC-06"/>
    <x v="1"/>
    <x v="0"/>
    <x v="0"/>
    <x v="0"/>
    <s v="Y"/>
    <s v="Y"/>
    <s v="Y"/>
    <s v="Y"/>
    <s v="Y"/>
    <s v="Y"/>
    <s v="Sole Proprietorship"/>
    <s v="N"/>
    <x v="1"/>
    <x v="0"/>
    <x v="0"/>
    <s v="Restaurant"/>
    <n v="0"/>
    <n v="0"/>
    <m/>
  </r>
  <r>
    <x v="626"/>
    <d v="2021-05-18T00:00:00"/>
    <s v="Bakers Kitchen LLC"/>
    <s v="227 Middle Street"/>
    <x v="130"/>
    <x v="0"/>
    <s v="28560"/>
    <x v="626"/>
    <m/>
    <s v="U"/>
    <s v="Y"/>
    <s v="NC-03"/>
    <x v="0"/>
    <x v="1"/>
    <x v="1"/>
    <x v="0"/>
    <s v="N"/>
    <s v="N"/>
    <s v="N"/>
    <s v="N"/>
    <s v="N"/>
    <s v="N"/>
    <s v="Limited  Liability Company(LLC)"/>
    <s v="N"/>
    <x v="0"/>
    <x v="0"/>
    <x v="1"/>
    <s v="Restaurant"/>
    <n v="0"/>
    <n v="0"/>
    <m/>
  </r>
  <r>
    <x v="627"/>
    <d v="2021-05-18T00:00:00"/>
    <s v="Randy Hall"/>
    <s v="25 S 3rd St"/>
    <x v="0"/>
    <x v="0"/>
    <s v="28401"/>
    <x v="627"/>
    <m/>
    <s v="U"/>
    <s v="Y"/>
    <s v="NC-07"/>
    <x v="1"/>
    <x v="1"/>
    <x v="0"/>
    <x v="0"/>
    <s v="N"/>
    <s v="Y"/>
    <s v="Y"/>
    <s v="Y"/>
    <s v="Y"/>
    <s v="N"/>
    <s v="Limited  Liability Company(LLC)"/>
    <s v="N"/>
    <x v="0"/>
    <x v="0"/>
    <x v="1"/>
    <s v="Bar, Saloon, Lounge, Tavern &amp;&amp; Restaurant"/>
    <n v="0"/>
    <n v="0"/>
    <m/>
  </r>
  <r>
    <x v="628"/>
    <d v="2021-05-18T00:00:00"/>
    <s v="OLR PUB C0"/>
    <s v="270 depot st"/>
    <x v="9"/>
    <x v="0"/>
    <s v="28801"/>
    <x v="628"/>
    <m/>
    <s v="U"/>
    <s v="Y"/>
    <s v="NC-11"/>
    <x v="1"/>
    <x v="1"/>
    <x v="1"/>
    <x v="0"/>
    <s v="Y"/>
    <s v="Y"/>
    <s v="Y"/>
    <s v="Y"/>
    <s v="Y"/>
    <s v="Y"/>
    <s v="Corporation"/>
    <s v="N"/>
    <x v="0"/>
    <x v="0"/>
    <x v="1"/>
    <s v="Bar, Saloon, Lounge, Tavern"/>
    <n v="0"/>
    <n v="0"/>
    <m/>
  </r>
  <r>
    <x v="629"/>
    <d v="2021-05-18T00:00:00"/>
    <s v="Honest Abes LLC"/>
    <s v="5433 Wade Park Blvd 100"/>
    <x v="4"/>
    <x v="0"/>
    <s v="27607"/>
    <x v="629"/>
    <m/>
    <s v="U"/>
    <s v="N"/>
    <s v="NC-02"/>
    <x v="0"/>
    <x v="0"/>
    <x v="0"/>
    <x v="0"/>
    <s v="Y"/>
    <s v="Y"/>
    <s v="Y"/>
    <s v="Y"/>
    <s v="Y"/>
    <s v="Y"/>
    <s v="Limited  Liability Company(LLC)"/>
    <s v="N"/>
    <x v="0"/>
    <x v="0"/>
    <x v="1"/>
    <s v="Restaurant"/>
    <n v="0"/>
    <n v="0"/>
    <m/>
  </r>
  <r>
    <x v="630"/>
    <d v="2021-05-18T00:00:00"/>
    <s v="The Breakfast Company LLC"/>
    <s v="933 Louise Ave STE 474"/>
    <x v="11"/>
    <x v="0"/>
    <s v="28204"/>
    <x v="630"/>
    <m/>
    <s v="U"/>
    <s v="Y"/>
    <s v="NC-12"/>
    <x v="0"/>
    <x v="1"/>
    <x v="1"/>
    <x v="1"/>
    <s v="N"/>
    <s v="Y"/>
    <s v="Y"/>
    <s v="Y"/>
    <s v="N"/>
    <s v="N"/>
    <s v="Limited  Liability Company(LLC)"/>
    <s v="N"/>
    <x v="1"/>
    <x v="0"/>
    <x v="0"/>
    <s v="Caterer"/>
    <n v="0"/>
    <n v="0"/>
    <m/>
  </r>
  <r>
    <x v="631"/>
    <d v="2021-05-19T00:00:00"/>
    <s v="Bellamay LLC"/>
    <s v="147 E Main St Suite 200"/>
    <x v="39"/>
    <x v="0"/>
    <s v="28712"/>
    <x v="631"/>
    <m/>
    <s v="R"/>
    <s v="N"/>
    <s v="NC-11"/>
    <x v="0"/>
    <x v="1"/>
    <x v="1"/>
    <x v="0"/>
    <s v="N"/>
    <s v="N"/>
    <s v="Y"/>
    <s v="Y"/>
    <s v="N"/>
    <s v="Y"/>
    <s v="Limited  Liability Company(LLC)"/>
    <s v="N"/>
    <x v="0"/>
    <x v="0"/>
    <x v="1"/>
    <s v="Restaurant"/>
    <n v="0"/>
    <n v="0"/>
    <m/>
  </r>
  <r>
    <x v="632"/>
    <d v="2021-05-19T00:00:00"/>
    <s v="Parco Inc"/>
    <s v="5126 Park Rd"/>
    <x v="11"/>
    <x v="0"/>
    <s v="28209"/>
    <x v="632"/>
    <m/>
    <s v="U"/>
    <s v="N"/>
    <s v="NC-09"/>
    <x v="0"/>
    <x v="0"/>
    <x v="1"/>
    <x v="0"/>
    <s v="Y"/>
    <s v="Y"/>
    <s v="Y"/>
    <s v="Y"/>
    <s v="Y"/>
    <s v="Y"/>
    <s v="Corporation"/>
    <s v="N"/>
    <x v="0"/>
    <x v="0"/>
    <x v="1"/>
    <s v="Restaurant"/>
    <n v="0"/>
    <n v="0"/>
    <m/>
  </r>
  <r>
    <x v="633"/>
    <d v="2021-05-19T00:00:00"/>
    <s v="OBX NEW CHINA INC"/>
    <s v="5000 S Croatan Hwy"/>
    <x v="61"/>
    <x v="0"/>
    <s v="27959"/>
    <x v="633"/>
    <m/>
    <s v="U"/>
    <s v="Y"/>
    <s v="NC-03"/>
    <x v="0"/>
    <x v="1"/>
    <x v="1"/>
    <x v="0"/>
    <s v="Y"/>
    <s v="Y"/>
    <s v="Y"/>
    <s v="Y"/>
    <s v="Y"/>
    <s v="Y"/>
    <s v="Corporation"/>
    <s v="N"/>
    <x v="1"/>
    <x v="0"/>
    <x v="1"/>
    <s v="Restaurant"/>
    <n v="0"/>
    <n v="0"/>
    <m/>
  </r>
  <r>
    <x v="634"/>
    <d v="2021-05-19T00:00:00"/>
    <s v="Danford Restaurant Group Inc."/>
    <s v="55 Main Street"/>
    <x v="128"/>
    <x v="0"/>
    <s v="28787"/>
    <x v="634"/>
    <m/>
    <s v="U"/>
    <s v="Y"/>
    <s v="NC-11"/>
    <x v="0"/>
    <x v="0"/>
    <x v="1"/>
    <x v="0"/>
    <s v="Y"/>
    <s v="Y"/>
    <s v="Y"/>
    <s v="Y"/>
    <s v="Y"/>
    <s v="Y"/>
    <s v="Corporation"/>
    <s v="N"/>
    <x v="1"/>
    <x v="0"/>
    <x v="0"/>
    <s v="Restaurant"/>
    <n v="0"/>
    <n v="0"/>
    <m/>
  </r>
  <r>
    <x v="635"/>
    <d v="2021-05-19T00:00:00"/>
    <s v="True Flavors Catering Company"/>
    <s v="5410 Nc Highway 55 suite AJ"/>
    <x v="8"/>
    <x v="0"/>
    <s v="27713"/>
    <x v="635"/>
    <m/>
    <s v="U"/>
    <s v="N"/>
    <s v="NC-02"/>
    <x v="1"/>
    <x v="0"/>
    <x v="0"/>
    <x v="0"/>
    <s v="Y"/>
    <s v="Y"/>
    <s v="Y"/>
    <s v="Y"/>
    <s v="Y"/>
    <s v="Y"/>
    <s v="Limited  Liability Company(LLC)"/>
    <s v="N"/>
    <x v="1"/>
    <x v="0"/>
    <x v="1"/>
    <s v="Restaurant"/>
    <n v="0"/>
    <n v="0"/>
    <m/>
  </r>
  <r>
    <x v="636"/>
    <d v="2021-05-19T00:00:00"/>
    <s v="V's Kitchen LLC"/>
    <s v="2945 S Miami Blvd Ste 127"/>
    <x v="8"/>
    <x v="0"/>
    <s v="27703"/>
    <x v="636"/>
    <m/>
    <s v="U"/>
    <s v="N"/>
    <s v="NC-02"/>
    <x v="1"/>
    <x v="0"/>
    <x v="1"/>
    <x v="0"/>
    <s v="Y"/>
    <s v="Y"/>
    <s v="Y"/>
    <s v="Y"/>
    <s v="Y"/>
    <s v="Y"/>
    <s v="Limited  Liability Company(LLC)"/>
    <s v="N"/>
    <x v="1"/>
    <x v="0"/>
    <x v="1"/>
    <s v="Restaurant"/>
    <n v="0"/>
    <n v="0"/>
    <m/>
  </r>
  <r>
    <x v="637"/>
    <d v="2021-05-19T00:00:00"/>
    <s v="Green Bean on Elm LLC"/>
    <s v="341 S Elm St"/>
    <x v="12"/>
    <x v="0"/>
    <s v="27401"/>
    <x v="637"/>
    <m/>
    <s v="U"/>
    <s v="Y"/>
    <s v="NC-06"/>
    <x v="1"/>
    <x v="1"/>
    <x v="0"/>
    <x v="1"/>
    <s v="Y"/>
    <s v="Y"/>
    <s v="Y"/>
    <s v="Y"/>
    <s v="N"/>
    <s v="N"/>
    <s v="Limited  Liability Company(LLC)"/>
    <s v="Y"/>
    <x v="0"/>
    <x v="0"/>
    <x v="1"/>
    <s v="Other &amp;&amp; Snack and Nonalcoholic Beverage Bar &amp;&amp; Food Stand, Food Truck, Food Cart"/>
    <n v="0"/>
    <n v="0"/>
    <m/>
  </r>
  <r>
    <x v="638"/>
    <d v="2021-05-19T00:00:00"/>
    <s v="The Point Hideout LLC"/>
    <s v="1626 Glenwood Ave"/>
    <x v="4"/>
    <x v="0"/>
    <s v="27608"/>
    <x v="638"/>
    <m/>
    <s v="U"/>
    <s v="N"/>
    <s v="NC-02"/>
    <x v="1"/>
    <x v="0"/>
    <x v="1"/>
    <x v="0"/>
    <s v="Y"/>
    <s v="Y"/>
    <s v="Y"/>
    <s v="Y"/>
    <s v="Y"/>
    <s v="Y"/>
    <s v="Limited  Liability Company(LLC)"/>
    <s v="N"/>
    <x v="1"/>
    <x v="0"/>
    <x v="0"/>
    <s v="Restaurant"/>
    <n v="0"/>
    <n v="0"/>
    <m/>
  </r>
  <r>
    <x v="639"/>
    <d v="2021-05-19T00:00:00"/>
    <s v="mellin &amp; Mellin inc"/>
    <s v="2 south main st"/>
    <x v="159"/>
    <x v="0"/>
    <s v="28754"/>
    <x v="639"/>
    <m/>
    <s v="R"/>
    <s v="N"/>
    <s v="NC-11"/>
    <x v="0"/>
    <x v="1"/>
    <x v="1"/>
    <x v="0"/>
    <s v="N"/>
    <s v="Y"/>
    <s v="Y"/>
    <s v="Y"/>
    <s v="N"/>
    <s v="Y"/>
    <s v="Corporation"/>
    <s v="N"/>
    <x v="0"/>
    <x v="0"/>
    <x v="1"/>
    <s v="Restaurant"/>
    <n v="0"/>
    <n v="0"/>
    <m/>
  </r>
  <r>
    <x v="640"/>
    <d v="2021-05-19T00:00:00"/>
    <s v="PHASUK-SILA-BECK INC"/>
    <s v="111 Central Park Ave STE L"/>
    <x v="118"/>
    <x v="0"/>
    <s v="28374"/>
    <x v="640"/>
    <m/>
    <s v="R"/>
    <s v="N"/>
    <s v="NC-09"/>
    <x v="1"/>
    <x v="0"/>
    <x v="1"/>
    <x v="0"/>
    <s v="Y"/>
    <s v="Y"/>
    <s v="Y"/>
    <s v="Y"/>
    <s v="Y"/>
    <s v="Y"/>
    <s v="Corporation"/>
    <s v="N"/>
    <x v="0"/>
    <x v="0"/>
    <x v="1"/>
    <s v="Restaurant"/>
    <n v="0"/>
    <n v="0"/>
    <m/>
  </r>
  <r>
    <x v="641"/>
    <d v="2021-05-19T00:00:00"/>
    <s v="TOP CHINA INC"/>
    <s v="1205 University Dr"/>
    <x v="8"/>
    <x v="0"/>
    <s v="27707"/>
    <x v="641"/>
    <m/>
    <s v="U"/>
    <s v="N"/>
    <s v="NC-04"/>
    <x v="1"/>
    <x v="0"/>
    <x v="1"/>
    <x v="0"/>
    <s v="Y"/>
    <s v="Y"/>
    <s v="Y"/>
    <s v="Y"/>
    <s v="Y"/>
    <s v="Y"/>
    <s v="Subchapter S Corporation"/>
    <s v="Y"/>
    <x v="1"/>
    <x v="0"/>
    <x v="0"/>
    <s v="Restaurant"/>
    <n v="0"/>
    <n v="0"/>
    <m/>
  </r>
  <r>
    <x v="642"/>
    <d v="2021-05-19T00:00:00"/>
    <s v="Blue Boy Ventures LLC"/>
    <s v="6297 Towncenter Dr"/>
    <x v="160"/>
    <x v="0"/>
    <s v="27012"/>
    <x v="642"/>
    <s v="sweetFrog"/>
    <s v="U"/>
    <s v="N"/>
    <s v="NC-10"/>
    <x v="0"/>
    <x v="0"/>
    <x v="1"/>
    <x v="0"/>
    <s v="Y"/>
    <s v="Y"/>
    <s v="Y"/>
    <s v="Y"/>
    <s v="Y"/>
    <s v="Y"/>
    <s v="Single Member LLC"/>
    <s v="N"/>
    <x v="0"/>
    <x v="0"/>
    <x v="1"/>
    <s v="Restaurant"/>
    <n v="0"/>
    <n v="0"/>
    <m/>
  </r>
  <r>
    <x v="643"/>
    <d v="2021-05-19T00:00:00"/>
    <s v="QUEEN STREET DELI AND BAKERY INC"/>
    <s v="115 S Queen St"/>
    <x v="125"/>
    <x v="0"/>
    <s v="28501"/>
    <x v="643"/>
    <m/>
    <s v="R"/>
    <s v="Y"/>
    <s v="NC-03"/>
    <x v="0"/>
    <x v="0"/>
    <x v="1"/>
    <x v="0"/>
    <s v="Y"/>
    <s v="Y"/>
    <s v="Y"/>
    <s v="N"/>
    <s v="Y"/>
    <s v="Y"/>
    <s v="Corporation"/>
    <s v="Y"/>
    <x v="0"/>
    <x v="0"/>
    <x v="1"/>
    <s v="Restaurant"/>
    <n v="0"/>
    <n v="0"/>
    <m/>
  </r>
  <r>
    <x v="644"/>
    <d v="2021-05-19T00:00:00"/>
    <s v="francas inc"/>
    <s v="1116 Broad St Ste 102"/>
    <x v="8"/>
    <x v="0"/>
    <s v="27705"/>
    <x v="644"/>
    <m/>
    <s v="U"/>
    <s v="N"/>
    <s v="NC-04"/>
    <x v="0"/>
    <x v="0"/>
    <x v="0"/>
    <x v="0"/>
    <s v="Y"/>
    <s v="Y"/>
    <s v="Y"/>
    <s v="Y"/>
    <s v="Y"/>
    <s v="Y"/>
    <s v="Corporation"/>
    <s v="N"/>
    <x v="0"/>
    <x v="0"/>
    <x v="1"/>
    <s v="Restaurant"/>
    <n v="0"/>
    <n v="0"/>
    <m/>
  </r>
  <r>
    <x v="645"/>
    <d v="2021-05-19T00:00:00"/>
    <s v="Sixty-Seven Pizza Co. Inc. at Jonesville"/>
    <s v="1744 Nc Highway 67"/>
    <x v="161"/>
    <x v="0"/>
    <s v="28642"/>
    <x v="645"/>
    <m/>
    <s v="R"/>
    <s v="N"/>
    <s v="NC-05"/>
    <x v="1"/>
    <x v="1"/>
    <x v="1"/>
    <x v="0"/>
    <s v="Y"/>
    <s v="N"/>
    <s v="N"/>
    <s v="Y"/>
    <s v="Y"/>
    <s v="Y"/>
    <s v="Subchapter S Corporation"/>
    <s v="Y"/>
    <x v="0"/>
    <x v="0"/>
    <x v="1"/>
    <s v="Food Stand, Food Truck, Food Cart &amp;&amp; Restaurant"/>
    <n v="0"/>
    <n v="0"/>
    <m/>
  </r>
  <r>
    <x v="646"/>
    <d v="2021-05-19T00:00:00"/>
    <s v="Art's Place Presents The Phoenix LLC"/>
    <s v="4624 Virginia Dare Trl N"/>
    <x v="123"/>
    <x v="0"/>
    <s v="27949"/>
    <x v="646"/>
    <m/>
    <s v="U"/>
    <s v="Y"/>
    <s v="NC-03"/>
    <x v="1"/>
    <x v="0"/>
    <x v="0"/>
    <x v="0"/>
    <s v="Y"/>
    <s v="Y"/>
    <s v="Y"/>
    <s v="Y"/>
    <s v="Y"/>
    <s v="Y"/>
    <s v="Limited  Liability Company(LLC)"/>
    <s v="N"/>
    <x v="0"/>
    <x v="0"/>
    <x v="1"/>
    <s v="Restaurant"/>
    <n v="0"/>
    <n v="0"/>
    <m/>
  </r>
  <r>
    <x v="647"/>
    <d v="2021-05-19T00:00:00"/>
    <s v="WINGZ -ND- THINGZ LLC"/>
    <s v="251 Wood Green Dr"/>
    <x v="132"/>
    <x v="0"/>
    <s v="27591"/>
    <x v="647"/>
    <m/>
    <s v="U"/>
    <s v="N"/>
    <s v="NC-02"/>
    <x v="0"/>
    <x v="1"/>
    <x v="1"/>
    <x v="0"/>
    <s v="N"/>
    <s v="Y"/>
    <s v="N"/>
    <s v="N"/>
    <s v="Y"/>
    <s v="Y"/>
    <s v="Limited  Liability Company(LLC)"/>
    <s v="N"/>
    <x v="1"/>
    <x v="0"/>
    <x v="0"/>
    <s v="Food Stand, Food Truck, Food Cart"/>
    <n v="0"/>
    <n v="0"/>
    <m/>
  </r>
  <r>
    <x v="648"/>
    <d v="2021-05-19T00:00:00"/>
    <s v="Mountain Bread Company Inc."/>
    <s v="484 Hendersonville Rd"/>
    <x v="9"/>
    <x v="0"/>
    <s v="28803"/>
    <x v="648"/>
    <m/>
    <s v="U"/>
    <s v="Y"/>
    <s v="NC-11"/>
    <x v="1"/>
    <x v="0"/>
    <x v="1"/>
    <x v="0"/>
    <s v="Y"/>
    <s v="Y"/>
    <s v="Y"/>
    <s v="Y"/>
    <s v="Y"/>
    <s v="Y"/>
    <s v="Corporation"/>
    <s v="N"/>
    <x v="0"/>
    <x v="0"/>
    <x v="1"/>
    <s v="Caterer &amp;&amp; Restaurant"/>
    <n v="0"/>
    <n v="0"/>
    <m/>
  </r>
  <r>
    <x v="649"/>
    <d v="2021-05-19T00:00:00"/>
    <s v="Regina Taylor"/>
    <s v="931 Old Forester Ln"/>
    <x v="11"/>
    <x v="0"/>
    <s v="28214"/>
    <x v="649"/>
    <m/>
    <s v="U"/>
    <s v="N"/>
    <s v="NC-12"/>
    <x v="0"/>
    <x v="1"/>
    <x v="1"/>
    <x v="0"/>
    <s v="N"/>
    <s v="N"/>
    <s v="Y"/>
    <s v="Y"/>
    <s v="Y"/>
    <s v="Y"/>
    <s v="Self-Employed Individuals"/>
    <s v="Y"/>
    <x v="0"/>
    <x v="0"/>
    <x v="1"/>
    <s v="Caterer"/>
    <n v="0"/>
    <n v="0"/>
    <m/>
  </r>
  <r>
    <x v="650"/>
    <d v="2021-05-19T00:00:00"/>
    <s v="Valiant LLC"/>
    <s v="115 New Market Ctr"/>
    <x v="48"/>
    <x v="0"/>
    <s v="28607"/>
    <x v="650"/>
    <m/>
    <s v="R"/>
    <s v="Y"/>
    <s v="NC-05"/>
    <x v="1"/>
    <x v="0"/>
    <x v="0"/>
    <x v="0"/>
    <s v="Y"/>
    <s v="Y"/>
    <s v="Y"/>
    <s v="Y"/>
    <s v="Y"/>
    <s v="Y"/>
    <s v="Corporation"/>
    <s v="N"/>
    <x v="0"/>
    <x v="0"/>
    <x v="1"/>
    <s v="Restaurant"/>
    <n v="0"/>
    <n v="0"/>
    <m/>
  </r>
  <r>
    <x v="651"/>
    <d v="2021-05-19T00:00:00"/>
    <s v="The SweetEasy LLC"/>
    <s v="112 N Poindexter St"/>
    <x v="24"/>
    <x v="0"/>
    <s v="27909"/>
    <x v="651"/>
    <m/>
    <s v="R"/>
    <s v="Y"/>
    <s v="NC-03"/>
    <x v="0"/>
    <x v="1"/>
    <x v="1"/>
    <x v="0"/>
    <s v="N"/>
    <s v="N"/>
    <s v="Y"/>
    <s v="Y"/>
    <s v="Y"/>
    <s v="Y"/>
    <s v="Limited  Liability Company(LLC)"/>
    <s v="Y"/>
    <x v="0"/>
    <x v="1"/>
    <x v="1"/>
    <s v="Other &amp;&amp; Bakery ** &amp;&amp; Snack and Nonalcoholic Beverage Bar"/>
    <n v="0"/>
    <n v="0"/>
    <m/>
  </r>
  <r>
    <x v="652"/>
    <d v="2021-05-19T00:00:00"/>
    <s v="820 LLC"/>
    <s v="820 Hamilton St suite A3"/>
    <x v="11"/>
    <x v="0"/>
    <s v="28206"/>
    <x v="652"/>
    <m/>
    <s v="U"/>
    <s v="N"/>
    <s v="NC-12"/>
    <x v="1"/>
    <x v="0"/>
    <x v="1"/>
    <x v="0"/>
    <s v="Y"/>
    <s v="Y"/>
    <s v="Y"/>
    <s v="Y"/>
    <s v="Y"/>
    <s v="Y"/>
    <s v="Limited  Liability Company(LLC)"/>
    <s v="Y"/>
    <x v="0"/>
    <x v="0"/>
    <x v="1"/>
    <s v="Caterer &amp;&amp; Restaurant"/>
    <n v="0"/>
    <n v="0"/>
    <m/>
  </r>
  <r>
    <x v="653"/>
    <d v="2021-05-19T00:00:00"/>
    <s v="Flock Bistro LLC"/>
    <s v="129 Market Place Ave Ste A"/>
    <x v="10"/>
    <x v="0"/>
    <s v="28117"/>
    <x v="653"/>
    <m/>
    <s v="R"/>
    <s v="N"/>
    <s v="NC-10"/>
    <x v="0"/>
    <x v="1"/>
    <x v="1"/>
    <x v="0"/>
    <s v="N"/>
    <s v="Y"/>
    <s v="Y"/>
    <s v="Y"/>
    <s v="Y"/>
    <s v="Y"/>
    <s v="Single Member LLC"/>
    <s v="N"/>
    <x v="0"/>
    <x v="0"/>
    <x v="1"/>
    <s v="Restaurant"/>
    <n v="0"/>
    <n v="0"/>
    <m/>
  </r>
  <r>
    <x v="654"/>
    <d v="2021-05-19T00:00:00"/>
    <s v="Voyager Systems Inc"/>
    <s v="8551 Brier Creek Pkwy"/>
    <x v="4"/>
    <x v="0"/>
    <s v="27617"/>
    <x v="654"/>
    <m/>
    <s v="U"/>
    <s v="N"/>
    <s v="NC-02"/>
    <x v="0"/>
    <x v="1"/>
    <x v="1"/>
    <x v="0"/>
    <s v="N"/>
    <s v="Y"/>
    <s v="Y"/>
    <s v="Y"/>
    <s v="Y"/>
    <s v="Y"/>
    <s v="Corporation"/>
    <s v="N"/>
    <x v="1"/>
    <x v="0"/>
    <x v="0"/>
    <s v="Restaurant"/>
    <n v="0"/>
    <n v="0"/>
    <m/>
  </r>
  <r>
    <x v="655"/>
    <d v="2021-05-19T00:00:00"/>
    <s v="Startown Lounge Inc"/>
    <s v="16 2nd St NW"/>
    <x v="21"/>
    <x v="0"/>
    <s v="28601"/>
    <x v="655"/>
    <m/>
    <s v="R"/>
    <s v="N"/>
    <s v="NC-05"/>
    <x v="0"/>
    <x v="1"/>
    <x v="1"/>
    <x v="0"/>
    <s v="N"/>
    <s v="Y"/>
    <s v="Y"/>
    <s v="Y"/>
    <s v="Y"/>
    <s v="Y"/>
    <s v="Corporation"/>
    <s v="Y"/>
    <x v="0"/>
    <x v="0"/>
    <x v="1"/>
    <s v="Bar, Saloon, Lounge, Tavern &amp;&amp; Restaurant"/>
    <n v="0"/>
    <n v="0"/>
    <m/>
  </r>
  <r>
    <x v="656"/>
    <d v="2021-05-19T00:00:00"/>
    <s v="BGR ENTERPRISES INC"/>
    <s v="2609 S New Hope Rd Ste 1"/>
    <x v="66"/>
    <x v="0"/>
    <s v="28056"/>
    <x v="656"/>
    <s v="Subway"/>
    <s v="U"/>
    <s v="Y"/>
    <s v="NC-05"/>
    <x v="0"/>
    <x v="0"/>
    <x v="0"/>
    <x v="0"/>
    <s v="Y"/>
    <s v="Y"/>
    <s v="Y"/>
    <s v="Y"/>
    <s v="Y"/>
    <s v="Y"/>
    <s v="Corporation"/>
    <s v="N"/>
    <x v="0"/>
    <x v="0"/>
    <x v="1"/>
    <s v="Restaurant"/>
    <n v="0"/>
    <n v="0"/>
    <m/>
  </r>
  <r>
    <x v="657"/>
    <d v="2021-05-19T00:00:00"/>
    <s v="Subway of Charlotte Inc"/>
    <s v="815 Patton Ave"/>
    <x v="9"/>
    <x v="0"/>
    <s v="28806"/>
    <x v="657"/>
    <s v="Subway"/>
    <s v="U"/>
    <s v="Y"/>
    <s v="NC-11"/>
    <x v="0"/>
    <x v="0"/>
    <x v="0"/>
    <x v="0"/>
    <s v="Y"/>
    <s v="Y"/>
    <s v="Y"/>
    <s v="Y"/>
    <s v="Y"/>
    <s v="Y"/>
    <s v="Subchapter S Corporation"/>
    <s v="N"/>
    <x v="0"/>
    <x v="0"/>
    <x v="1"/>
    <s v="Restaurant"/>
    <n v="0"/>
    <n v="0"/>
    <m/>
  </r>
  <r>
    <x v="658"/>
    <d v="2021-05-19T00:00:00"/>
    <s v="Rachel Rakes"/>
    <s v="8460 NC Hwy 87 Suite C"/>
    <x v="102"/>
    <x v="0"/>
    <s v="27320"/>
    <x v="658"/>
    <m/>
    <s v="R"/>
    <s v="N"/>
    <s v="NC-06"/>
    <x v="0"/>
    <x v="1"/>
    <x v="1"/>
    <x v="0"/>
    <s v="N"/>
    <s v="N"/>
    <s v="Y"/>
    <s v="Y"/>
    <s v="Y"/>
    <s v="Y"/>
    <s v="Sole Proprietorship"/>
    <s v="N"/>
    <x v="1"/>
    <x v="0"/>
    <x v="1"/>
    <s v="Bakery ** &amp;&amp; Snack and Nonalcoholic Beverage Bar &amp;&amp; Caterer &amp;&amp; Restaurant"/>
    <n v="0"/>
    <n v="0"/>
    <m/>
  </r>
  <r>
    <x v="659"/>
    <d v="2021-05-19T00:00:00"/>
    <s v="Celine Meador"/>
    <s v="408 S Fifth St"/>
    <x v="162"/>
    <x v="0"/>
    <s v="27302"/>
    <x v="659"/>
    <m/>
    <s v="U"/>
    <s v="N"/>
    <s v="NC-04"/>
    <x v="1"/>
    <x v="0"/>
    <x v="0"/>
    <x v="0"/>
    <s v="Y"/>
    <s v="Y"/>
    <s v="Y"/>
    <s v="Y"/>
    <s v="Y"/>
    <s v="Y"/>
    <s v="Single Member LLC"/>
    <s v="N"/>
    <x v="0"/>
    <x v="0"/>
    <x v="1"/>
    <s v="Snack and Nonalcoholic Beverage Bar &amp;&amp; Caterer &amp;&amp; Restaurant"/>
    <n v="0"/>
    <n v="0"/>
    <m/>
  </r>
  <r>
    <x v="660"/>
    <d v="2021-05-19T00:00:00"/>
    <s v="Tricolor Ice LLC"/>
    <s v="409 Blackwell St"/>
    <x v="8"/>
    <x v="0"/>
    <s v="27701"/>
    <x v="660"/>
    <s v="Rita's Ice-Custard-Happiness"/>
    <s v="U"/>
    <s v="Y"/>
    <s v="NC-04"/>
    <x v="0"/>
    <x v="0"/>
    <x v="0"/>
    <x v="0"/>
    <s v="Y"/>
    <s v="Y"/>
    <s v="Y"/>
    <s v="Y"/>
    <s v="Y"/>
    <s v="Y"/>
    <s v="Subchapter S Corporation"/>
    <s v="N"/>
    <x v="0"/>
    <x v="0"/>
    <x v="1"/>
    <s v="Food Stand, Food Truck, Food Cart &amp;&amp; Restaurant"/>
    <n v="0"/>
    <n v="0"/>
    <m/>
  </r>
  <r>
    <x v="661"/>
    <d v="2021-05-19T00:00:00"/>
    <s v="Extraordinary Catering"/>
    <s v="846 Union St S"/>
    <x v="22"/>
    <x v="0"/>
    <s v="28025"/>
    <x v="661"/>
    <m/>
    <s v="U"/>
    <s v="N"/>
    <s v="NC-08"/>
    <x v="1"/>
    <x v="1"/>
    <x v="1"/>
    <x v="0"/>
    <s v="Y"/>
    <s v="Y"/>
    <s v="Y"/>
    <s v="Y"/>
    <s v="Y"/>
    <s v="Y"/>
    <s v="Corporation"/>
    <s v="N"/>
    <x v="1"/>
    <x v="1"/>
    <x v="0"/>
    <s v="Caterer &amp;&amp; Restaurant"/>
    <n v="0"/>
    <n v="0"/>
    <m/>
  </r>
  <r>
    <x v="662"/>
    <d v="2021-05-19T00:00:00"/>
    <s v="Mambo Grill &amp; Tapas LLC"/>
    <s v="122 E Fisher St"/>
    <x v="78"/>
    <x v="0"/>
    <s v="28144"/>
    <x v="662"/>
    <m/>
    <s v="R"/>
    <s v="Y"/>
    <s v="NC-13"/>
    <x v="0"/>
    <x v="0"/>
    <x v="0"/>
    <x v="0"/>
    <s v="Y"/>
    <s v="Y"/>
    <s v="Y"/>
    <s v="Y"/>
    <s v="Y"/>
    <s v="Y"/>
    <s v="Corporation"/>
    <s v="N"/>
    <x v="1"/>
    <x v="0"/>
    <x v="1"/>
    <s v="Food Stand, Food Truck, Food Cart &amp;&amp; Restaurant"/>
    <n v="0"/>
    <n v="0"/>
    <m/>
  </r>
  <r>
    <x v="663"/>
    <d v="2021-05-19T00:00:00"/>
    <s v="Amy Webster"/>
    <s v="104 Lake Park Blvd N"/>
    <x v="96"/>
    <x v="0"/>
    <s v="28428"/>
    <x v="663"/>
    <m/>
    <s v="U"/>
    <s v="N"/>
    <s v="NC-07"/>
    <x v="0"/>
    <x v="1"/>
    <x v="0"/>
    <x v="1"/>
    <s v="N"/>
    <s v="N"/>
    <s v="Y"/>
    <s v="Y"/>
    <s v="N"/>
    <s v="Y"/>
    <s v="Sole Proprietorship"/>
    <s v="N"/>
    <x v="0"/>
    <x v="0"/>
    <x v="1"/>
    <s v="Restaurant"/>
    <n v="0"/>
    <n v="0"/>
    <m/>
  </r>
  <r>
    <x v="664"/>
    <d v="2021-05-19T00:00:00"/>
    <s v="Morgan Duffy"/>
    <s v="102 Sunset Blvd N"/>
    <x v="85"/>
    <x v="0"/>
    <s v="28468"/>
    <x v="664"/>
    <m/>
    <s v="R"/>
    <s v="N"/>
    <s v="NC-07"/>
    <x v="1"/>
    <x v="0"/>
    <x v="0"/>
    <x v="0"/>
    <s v="Y"/>
    <s v="Y"/>
    <s v="Y"/>
    <s v="Y"/>
    <s v="Y"/>
    <s v="Y"/>
    <s v="Limited  Liability Company(LLC)"/>
    <s v="N"/>
    <x v="0"/>
    <x v="0"/>
    <x v="1"/>
    <s v="Restaurant"/>
    <n v="0"/>
    <n v="0"/>
    <m/>
  </r>
  <r>
    <x v="665"/>
    <d v="2021-05-19T00:00:00"/>
    <s v="JJ Tea House Inc."/>
    <s v="601 Main St Ste D"/>
    <x v="163"/>
    <x v="0"/>
    <s v="27925"/>
    <x v="665"/>
    <m/>
    <s v="R"/>
    <s v="Y"/>
    <s v="NC-03"/>
    <x v="0"/>
    <x v="1"/>
    <x v="1"/>
    <x v="0"/>
    <s v="N"/>
    <s v="Y"/>
    <s v="Y"/>
    <s v="Y"/>
    <s v="Y"/>
    <s v="Y"/>
    <s v="Corporation"/>
    <s v="Y"/>
    <x v="1"/>
    <x v="0"/>
    <x v="0"/>
    <s v="Restaurant"/>
    <n v="0"/>
    <n v="0"/>
    <m/>
  </r>
  <r>
    <x v="666"/>
    <d v="2021-05-19T00:00:00"/>
    <s v="Nana's Family Restaurant"/>
    <s v="260 Standard St"/>
    <x v="164"/>
    <x v="0"/>
    <s v="28621"/>
    <x v="666"/>
    <m/>
    <s v="R"/>
    <s v="N"/>
    <s v="NC-05"/>
    <x v="0"/>
    <x v="0"/>
    <x v="1"/>
    <x v="0"/>
    <s v="Y"/>
    <s v="Y"/>
    <s v="Y"/>
    <s v="Y"/>
    <s v="Y"/>
    <s v="Y"/>
    <s v="Partnership"/>
    <s v="N"/>
    <x v="1"/>
    <x v="0"/>
    <x v="0"/>
    <s v="Restaurant"/>
    <n v="0"/>
    <n v="0"/>
    <m/>
  </r>
  <r>
    <x v="667"/>
    <d v="2021-05-19T00:00:00"/>
    <s v="BLEU CUISINE INC"/>
    <s v="3425 Frontis St"/>
    <x v="54"/>
    <x v="0"/>
    <n v="27103"/>
    <x v="667"/>
    <m/>
    <s v="U"/>
    <s v="N"/>
    <s v="NC-06"/>
    <x v="0"/>
    <x v="0"/>
    <x v="1"/>
    <x v="0"/>
    <s v="N"/>
    <s v="Y"/>
    <s v="Y"/>
    <s v="Y"/>
    <s v="Y"/>
    <s v="Y"/>
    <s v="Subchapter S Corporation"/>
    <s v="N"/>
    <x v="1"/>
    <x v="0"/>
    <x v="0"/>
    <s v="Restaurant"/>
    <n v="0"/>
    <n v="0"/>
    <m/>
  </r>
  <r>
    <x v="668"/>
    <d v="2021-05-19T00:00:00"/>
    <s v="Eric Murray"/>
    <s v="6308 Wake Forest Rd"/>
    <x v="8"/>
    <x v="0"/>
    <s v="27703"/>
    <x v="668"/>
    <m/>
    <s v="U"/>
    <s v="N"/>
    <s v="NC-02"/>
    <x v="1"/>
    <x v="0"/>
    <x v="1"/>
    <x v="0"/>
    <s v="Y"/>
    <s v="Y"/>
    <s v="Y"/>
    <s v="Y"/>
    <s v="Y"/>
    <s v="Y"/>
    <s v="Single Member LLC"/>
    <s v="N"/>
    <x v="1"/>
    <x v="0"/>
    <x v="0"/>
    <s v="Food Stand, Food Truck, Food Cart"/>
    <n v="0"/>
    <n v="0"/>
    <m/>
  </r>
  <r>
    <x v="669"/>
    <d v="2021-05-19T00:00:00"/>
    <s v="H2H Ventures LLC"/>
    <s v="1222 Carey Ct"/>
    <x v="11"/>
    <x v="0"/>
    <s v="28210"/>
    <x v="669"/>
    <m/>
    <s v="U"/>
    <s v="N"/>
    <s v="NC-09"/>
    <x v="0"/>
    <x v="0"/>
    <x v="1"/>
    <x v="0"/>
    <s v="Y"/>
    <s v="Y"/>
    <s v="Y"/>
    <s v="Y"/>
    <s v="Y"/>
    <s v="Y"/>
    <s v="Corporation"/>
    <s v="N"/>
    <x v="0"/>
    <x v="0"/>
    <x v="1"/>
    <s v="Restaurant"/>
    <n v="0"/>
    <n v="0"/>
    <m/>
  </r>
  <r>
    <x v="670"/>
    <d v="2021-05-19T00:00:00"/>
    <s v="Antron Jordan"/>
    <s v="10652 Euclid Ave NW"/>
    <x v="22"/>
    <x v="0"/>
    <s v="28027"/>
    <x v="670"/>
    <m/>
    <s v="U"/>
    <s v="N"/>
    <s v="NC-08"/>
    <x v="1"/>
    <x v="0"/>
    <x v="0"/>
    <x v="0"/>
    <s v="Y"/>
    <s v="Y"/>
    <s v="N"/>
    <s v="Y"/>
    <s v="Y"/>
    <s v="Y"/>
    <s v="Sole Proprietorship"/>
    <s v="N"/>
    <x v="1"/>
    <x v="0"/>
    <x v="0"/>
    <s v="Food Stand, Food Truck, Food Cart"/>
    <n v="0"/>
    <n v="0"/>
    <m/>
  </r>
  <r>
    <x v="671"/>
    <d v="2021-05-19T00:00:00"/>
    <s v="Cake Affect"/>
    <s v="4305 k Old Monroe Road"/>
    <x v="165"/>
    <x v="0"/>
    <s v="28079"/>
    <x v="671"/>
    <m/>
    <s v="U"/>
    <s v="N"/>
    <s v="NC-09"/>
    <x v="0"/>
    <x v="0"/>
    <x v="1"/>
    <x v="0"/>
    <s v="N"/>
    <s v="Y"/>
    <s v="N"/>
    <s v="Y"/>
    <s v="Y"/>
    <s v="Y"/>
    <s v="Limited  Liability Company(LLC)"/>
    <s v="N"/>
    <x v="0"/>
    <x v="0"/>
    <x v="1"/>
    <s v="Bakery **"/>
    <n v="0"/>
    <n v="0"/>
    <m/>
  </r>
  <r>
    <x v="672"/>
    <d v="2021-05-19T00:00:00"/>
    <s v="Ladybird LLC"/>
    <s v="324 Blackwell St Bay 4"/>
    <x v="8"/>
    <x v="0"/>
    <s v="27701"/>
    <x v="672"/>
    <m/>
    <s v="U"/>
    <s v="N"/>
    <s v="NC-04"/>
    <x v="1"/>
    <x v="0"/>
    <x v="0"/>
    <x v="0"/>
    <s v="Y"/>
    <s v="Y"/>
    <s v="Y"/>
    <s v="Y"/>
    <s v="Y"/>
    <s v="Y"/>
    <s v="Limited  Liability Company(LLC)"/>
    <s v="N"/>
    <x v="0"/>
    <x v="0"/>
    <x v="1"/>
    <s v="Other &amp;&amp; Caterer &amp;&amp; Restaurant"/>
    <n v="0"/>
    <n v="0"/>
    <m/>
  </r>
  <r>
    <x v="673"/>
    <d v="2021-05-19T00:00:00"/>
    <s v="Zac Mac Enterprises Inc."/>
    <s v="2107 Airlie Brook DrC"/>
    <x v="0"/>
    <x v="0"/>
    <s v="28403"/>
    <x v="673"/>
    <m/>
    <s v="U"/>
    <s v="N"/>
    <s v="NC-07"/>
    <x v="1"/>
    <x v="1"/>
    <x v="1"/>
    <x v="1"/>
    <s v="Y"/>
    <s v="Y"/>
    <s v="Y"/>
    <s v="Y"/>
    <s v="N"/>
    <s v="Y"/>
    <s v="Corporation"/>
    <s v="Y"/>
    <x v="0"/>
    <x v="0"/>
    <x v="1"/>
    <s v="Restaurant"/>
    <n v="0"/>
    <n v="0"/>
    <m/>
  </r>
  <r>
    <x v="674"/>
    <d v="2021-05-19T00:00:00"/>
    <s v="Goat Enterprises Inc"/>
    <s v="5111 Western Blvd"/>
    <x v="4"/>
    <x v="0"/>
    <s v="27606"/>
    <x v="674"/>
    <m/>
    <s v="U"/>
    <s v="Y"/>
    <s v="NC-02"/>
    <x v="1"/>
    <x v="0"/>
    <x v="0"/>
    <x v="0"/>
    <s v="Y"/>
    <s v="Y"/>
    <s v="Y"/>
    <s v="Y"/>
    <s v="Y"/>
    <s v="Y"/>
    <s v="Corporation"/>
    <s v="Y"/>
    <x v="0"/>
    <x v="1"/>
    <x v="0"/>
    <s v="Bar, Saloon, Lounge, Tavern"/>
    <n v="0"/>
    <n v="0"/>
    <m/>
  </r>
  <r>
    <x v="675"/>
    <d v="2021-05-19T00:00:00"/>
    <s v="Castaneda Corral LLC"/>
    <s v="5006 NC Apex Hwy 55"/>
    <x v="8"/>
    <x v="0"/>
    <s v="27713"/>
    <x v="675"/>
    <s v="Golden Corral"/>
    <s v="U"/>
    <s v="N"/>
    <s v="NC-02"/>
    <x v="0"/>
    <x v="0"/>
    <x v="1"/>
    <x v="0"/>
    <s v="Y"/>
    <s v="Y"/>
    <s v="Y"/>
    <s v="Y"/>
    <s v="Y"/>
    <s v="Y"/>
    <s v="Limited  Liability Company(LLC)"/>
    <s v="N"/>
    <x v="1"/>
    <x v="0"/>
    <x v="0"/>
    <s v="Restaurant"/>
    <n v="0"/>
    <n v="0"/>
    <m/>
  </r>
  <r>
    <x v="676"/>
    <d v="2021-05-19T00:00:00"/>
    <s v="The Grey Eagle Taqueria LLC"/>
    <s v="185 Clingman Ave"/>
    <x v="9"/>
    <x v="0"/>
    <s v="28801"/>
    <x v="676"/>
    <m/>
    <s v="U"/>
    <s v="Y"/>
    <s v="NC-11"/>
    <x v="1"/>
    <x v="0"/>
    <x v="1"/>
    <x v="0"/>
    <s v="Y"/>
    <s v="Y"/>
    <s v="Y"/>
    <s v="Y"/>
    <s v="Y"/>
    <s v="Y"/>
    <s v="Limited  Liability Company(LLC)"/>
    <s v="N"/>
    <x v="0"/>
    <x v="0"/>
    <x v="1"/>
    <s v="Restaurant"/>
    <n v="0"/>
    <n v="0"/>
    <m/>
  </r>
  <r>
    <x v="677"/>
    <d v="2021-05-19T00:00:00"/>
    <s v="330 Hillsborough Corporation"/>
    <s v="330 Hillsborough St"/>
    <x v="4"/>
    <x v="0"/>
    <s v="27603"/>
    <x v="677"/>
    <m/>
    <s v="U"/>
    <s v="Y"/>
    <s v="NC-02"/>
    <x v="0"/>
    <x v="0"/>
    <x v="1"/>
    <x v="0"/>
    <s v="Y"/>
    <s v="Y"/>
    <s v="Y"/>
    <s v="Y"/>
    <s v="Y"/>
    <s v="Y"/>
    <s v="Subchapter S Corporation"/>
    <s v="N"/>
    <x v="0"/>
    <x v="0"/>
    <x v="1"/>
    <s v="Restaurant"/>
    <n v="0"/>
    <n v="0"/>
    <m/>
  </r>
  <r>
    <x v="678"/>
    <d v="2021-05-19T00:00:00"/>
    <s v="Obleo Inc."/>
    <s v="119 Grace St"/>
    <x v="0"/>
    <x v="0"/>
    <s v="28401"/>
    <x v="678"/>
    <m/>
    <s v="U"/>
    <s v="Y"/>
    <s v="NC-07"/>
    <x v="1"/>
    <x v="0"/>
    <x v="0"/>
    <x v="0"/>
    <s v="Y"/>
    <s v="Y"/>
    <s v="Y"/>
    <s v="Y"/>
    <s v="Y"/>
    <s v="Y"/>
    <s v="Corporation"/>
    <s v="N"/>
    <x v="0"/>
    <x v="0"/>
    <x v="1"/>
    <s v="Bar, Saloon, Lounge, Tavern"/>
    <n v="0"/>
    <n v="0"/>
    <m/>
  </r>
  <r>
    <x v="679"/>
    <d v="2021-05-19T00:00:00"/>
    <s v="HUA ZHIN &amp; COMPANY INC"/>
    <s v="10720 S Tryon St Ste A"/>
    <x v="11"/>
    <x v="0"/>
    <s v="28273"/>
    <x v="679"/>
    <m/>
    <s v="U"/>
    <s v="N"/>
    <s v="NC-09"/>
    <x v="0"/>
    <x v="1"/>
    <x v="1"/>
    <x v="0"/>
    <s v="N"/>
    <s v="Y"/>
    <s v="Y"/>
    <s v="Y"/>
    <s v="Y"/>
    <s v="Y"/>
    <s v="Sole Proprietorship"/>
    <s v="N"/>
    <x v="1"/>
    <x v="0"/>
    <x v="0"/>
    <s v="Restaurant"/>
    <n v="0"/>
    <n v="0"/>
    <m/>
  </r>
  <r>
    <x v="680"/>
    <d v="2021-05-19T00:00:00"/>
    <s v="KM SHINKO INC"/>
    <s v="1231 Eastchester Dr Ste 111"/>
    <x v="62"/>
    <x v="0"/>
    <s v="27265"/>
    <x v="680"/>
    <m/>
    <s v="U"/>
    <s v="Y"/>
    <s v="NC-06"/>
    <x v="0"/>
    <x v="0"/>
    <x v="1"/>
    <x v="0"/>
    <s v="Y"/>
    <s v="Y"/>
    <s v="Y"/>
    <s v="Y"/>
    <s v="Y"/>
    <s v="Y"/>
    <s v="Subchapter S Corporation"/>
    <s v="N"/>
    <x v="1"/>
    <x v="0"/>
    <x v="0"/>
    <s v="Restaurant"/>
    <n v="0"/>
    <n v="0"/>
    <m/>
  </r>
  <r>
    <x v="681"/>
    <d v="2021-05-19T00:00:00"/>
    <s v="Delicias Argueta LLC"/>
    <s v="2022 NC 39 HWY N"/>
    <x v="44"/>
    <x v="0"/>
    <s v="27549"/>
    <x v="681"/>
    <m/>
    <s v="R"/>
    <s v="Y"/>
    <s v="NC-04"/>
    <x v="0"/>
    <x v="1"/>
    <x v="1"/>
    <x v="0"/>
    <s v="N"/>
    <s v="Y"/>
    <s v="N"/>
    <s v="N"/>
    <s v="Y"/>
    <s v="N"/>
    <s v="Limited  Liability Company(LLC)"/>
    <s v="Y"/>
    <x v="1"/>
    <x v="0"/>
    <x v="1"/>
    <s v="Food Stand, Food Truck, Food Cart"/>
    <n v="0"/>
    <n v="0"/>
    <m/>
  </r>
  <r>
    <x v="682"/>
    <d v="2021-05-19T00:00:00"/>
    <s v="Sweet Potatoes Inc"/>
    <s v="607 N Trade St"/>
    <x v="54"/>
    <x v="0"/>
    <s v="27101"/>
    <x v="682"/>
    <m/>
    <s v="U"/>
    <s v="Y"/>
    <s v="NC-06"/>
    <x v="1"/>
    <x v="1"/>
    <x v="1"/>
    <x v="1"/>
    <s v="Y"/>
    <s v="Y"/>
    <s v="Y"/>
    <s v="Y"/>
    <s v="N"/>
    <s v="Y"/>
    <s v="Corporation"/>
    <s v="Y"/>
    <x v="0"/>
    <x v="0"/>
    <x v="1"/>
    <s v="Restaurant"/>
    <n v="0"/>
    <n v="0"/>
    <m/>
  </r>
  <r>
    <x v="683"/>
    <d v="2021-05-19T00:00:00"/>
    <s v="Fresh Investors LLC"/>
    <s v="2820 Selwyn Ave #640"/>
    <x v="11"/>
    <x v="0"/>
    <s v="28209"/>
    <x v="683"/>
    <m/>
    <s v="U"/>
    <s v="N"/>
    <s v="NC-09"/>
    <x v="1"/>
    <x v="0"/>
    <x v="0"/>
    <x v="0"/>
    <s v="Y"/>
    <s v="Y"/>
    <s v="Y"/>
    <s v="Y"/>
    <s v="Y"/>
    <s v="Y"/>
    <s v="Limited  Liability Company(LLC)"/>
    <s v="N"/>
    <x v="0"/>
    <x v="0"/>
    <x v="1"/>
    <s v="Restaurant"/>
    <n v="0"/>
    <n v="0"/>
    <m/>
  </r>
  <r>
    <x v="684"/>
    <d v="2021-05-19T00:00:00"/>
    <s v="Five Dimes Inc"/>
    <s v="371 Merrimon Ave"/>
    <x v="9"/>
    <x v="0"/>
    <s v="28801"/>
    <x v="684"/>
    <m/>
    <s v="U"/>
    <s v="N"/>
    <s v="NC-11"/>
    <x v="1"/>
    <x v="0"/>
    <x v="0"/>
    <x v="0"/>
    <s v="Y"/>
    <s v="Y"/>
    <s v="N"/>
    <s v="Y"/>
    <s v="Y"/>
    <s v="Y"/>
    <s v="Subchapter S Corporation"/>
    <s v="N"/>
    <x v="0"/>
    <x v="0"/>
    <x v="1"/>
    <s v="Caterer &amp;&amp; Restaurant"/>
    <n v="0"/>
    <n v="0"/>
    <m/>
  </r>
  <r>
    <x v="685"/>
    <d v="2021-05-19T00:00:00"/>
    <s v="Tin Roof Pizza LLC"/>
    <s v="7825 Greenville Hwy"/>
    <x v="39"/>
    <x v="0"/>
    <s v="28712"/>
    <x v="685"/>
    <m/>
    <s v="R"/>
    <s v="N"/>
    <s v="NC-11"/>
    <x v="0"/>
    <x v="1"/>
    <x v="1"/>
    <x v="1"/>
    <s v="N"/>
    <s v="Y"/>
    <s v="N"/>
    <s v="N"/>
    <s v="N"/>
    <s v="N"/>
    <s v="Limited  Liability Company(LLC)"/>
    <s v="N"/>
    <x v="0"/>
    <x v="0"/>
    <x v="1"/>
    <s v="Food Stand, Food Truck, Food Cart"/>
    <n v="0"/>
    <n v="0"/>
    <m/>
  </r>
  <r>
    <x v="686"/>
    <d v="2021-05-19T00:00:00"/>
    <s v="C &amp; C Endeavors LLC"/>
    <s v="105 W Nc Highway 54 Ste 263"/>
    <x v="8"/>
    <x v="0"/>
    <s v="27713"/>
    <x v="686"/>
    <m/>
    <s v="U"/>
    <s v="N"/>
    <s v="NC-02"/>
    <x v="0"/>
    <x v="1"/>
    <x v="1"/>
    <x v="0"/>
    <s v="N"/>
    <s v="Y"/>
    <s v="N"/>
    <s v="Y"/>
    <s v="N"/>
    <s v="Y"/>
    <s v="Subchapter S Corporation"/>
    <s v="N"/>
    <x v="0"/>
    <x v="0"/>
    <x v="1"/>
    <s v="Brewpub, Tasting Room, Taproom **"/>
    <n v="0"/>
    <n v="0"/>
    <m/>
  </r>
  <r>
    <x v="687"/>
    <d v="2021-05-19T00:00:00"/>
    <s v="Aisha White"/>
    <s v="10123 Chapel Hill Rd"/>
    <x v="2"/>
    <x v="0"/>
    <s v="27560"/>
    <x v="687"/>
    <m/>
    <s v="U"/>
    <s v="N"/>
    <s v="NC-02"/>
    <x v="0"/>
    <x v="1"/>
    <x v="1"/>
    <x v="1"/>
    <s v="N"/>
    <s v="Y"/>
    <s v="Y"/>
    <s v="Y"/>
    <s v="N"/>
    <s v="Y"/>
    <s v="Sole Proprietorship"/>
    <s v="N"/>
    <x v="0"/>
    <x v="0"/>
    <x v="1"/>
    <s v="Bakery **"/>
    <n v="0"/>
    <n v="0"/>
    <m/>
  </r>
  <r>
    <x v="688"/>
    <d v="2021-05-19T00:00:00"/>
    <s v="Rosa Ramen Inc"/>
    <s v="9626 Monroe Rd"/>
    <x v="11"/>
    <x v="0"/>
    <s v="28270"/>
    <x v="688"/>
    <m/>
    <s v="U"/>
    <s v="N"/>
    <s v="NC-09"/>
    <x v="0"/>
    <x v="0"/>
    <x v="1"/>
    <x v="0"/>
    <s v="Y"/>
    <s v="Y"/>
    <s v="Y"/>
    <s v="Y"/>
    <s v="Y"/>
    <s v="Y"/>
    <s v="Corporation"/>
    <s v="N"/>
    <x v="1"/>
    <x v="0"/>
    <x v="1"/>
    <s v="Restaurant"/>
    <n v="0"/>
    <n v="0"/>
    <m/>
  </r>
  <r>
    <x v="689"/>
    <d v="2021-05-19T00:00:00"/>
    <s v="Denise O'Dwyer"/>
    <s v="837 Bass Pro Lane"/>
    <x v="28"/>
    <x v="0"/>
    <s v="27513"/>
    <x v="689"/>
    <m/>
    <s v="U"/>
    <s v="N"/>
    <s v="NC-02"/>
    <x v="1"/>
    <x v="0"/>
    <x v="0"/>
    <x v="0"/>
    <s v="Y"/>
    <s v="Y"/>
    <s v="Y"/>
    <s v="Y"/>
    <s v="Y"/>
    <s v="Y"/>
    <s v="Limited  Liability Company(LLC)"/>
    <s v="N"/>
    <x v="0"/>
    <x v="0"/>
    <x v="1"/>
    <s v="Restaurant"/>
    <n v="0"/>
    <n v="0"/>
    <m/>
  </r>
  <r>
    <x v="690"/>
    <d v="2021-05-19T00:00:00"/>
    <s v="P.L.T. Enterprises Inc."/>
    <s v="10719 Kettering Dr"/>
    <x v="11"/>
    <x v="0"/>
    <s v="28226"/>
    <x v="690"/>
    <m/>
    <s v="U"/>
    <s v="Y"/>
    <s v="NC-09"/>
    <x v="0"/>
    <x v="0"/>
    <x v="0"/>
    <x v="0"/>
    <s v="Y"/>
    <s v="Y"/>
    <s v="Y"/>
    <s v="Y"/>
    <s v="Y"/>
    <s v="Y"/>
    <s v="Corporation"/>
    <s v="N"/>
    <x v="1"/>
    <x v="0"/>
    <x v="0"/>
    <s v="Restaurant"/>
    <n v="0"/>
    <n v="0"/>
    <m/>
  </r>
  <r>
    <x v="691"/>
    <d v="2021-05-19T00:00:00"/>
    <s v="Primo Partners LLC"/>
    <s v="40110 Moring"/>
    <x v="3"/>
    <x v="0"/>
    <s v="27517"/>
    <x v="691"/>
    <s v="Ben &amp; Jerry's"/>
    <s v="U"/>
    <s v="Y"/>
    <s v="NC-04"/>
    <x v="1"/>
    <x v="0"/>
    <x v="0"/>
    <x v="0"/>
    <s v="Y"/>
    <s v="Y"/>
    <s v="Y"/>
    <s v="Y"/>
    <s v="Y"/>
    <s v="Y"/>
    <s v="Limited  Liability Company(LLC)"/>
    <s v="N"/>
    <x v="1"/>
    <x v="0"/>
    <x v="0"/>
    <s v="Restaurant"/>
    <n v="0"/>
    <n v="0"/>
    <m/>
  </r>
  <r>
    <x v="692"/>
    <d v="2021-05-19T00:00:00"/>
    <s v="The Naked Empanada LLC"/>
    <s v="5705 Keowee Way"/>
    <x v="4"/>
    <x v="0"/>
    <s v="27616"/>
    <x v="692"/>
    <m/>
    <s v="U"/>
    <s v="N"/>
    <s v="NC-02"/>
    <x v="0"/>
    <x v="0"/>
    <x v="1"/>
    <x v="0"/>
    <s v="Y"/>
    <s v="Y"/>
    <s v="Y"/>
    <s v="Y"/>
    <s v="Y"/>
    <s v="Y"/>
    <s v="Limited  Liability Company(LLC)"/>
    <s v="Y"/>
    <x v="1"/>
    <x v="0"/>
    <x v="0"/>
    <s v="Food Stand, Food Truck, Food Cart"/>
    <n v="0"/>
    <n v="0"/>
    <m/>
  </r>
  <r>
    <x v="693"/>
    <d v="2021-05-19T00:00:00"/>
    <s v="University Club of Durham LLC"/>
    <s v="3100 Tower Blvd Ste 1700"/>
    <x v="8"/>
    <x v="0"/>
    <s v="27707"/>
    <x v="693"/>
    <m/>
    <s v="U"/>
    <s v="N"/>
    <s v="NC-04"/>
    <x v="1"/>
    <x v="0"/>
    <x v="0"/>
    <x v="0"/>
    <s v="Y"/>
    <s v="Y"/>
    <s v="Y"/>
    <s v="Y"/>
    <s v="Y"/>
    <s v="Y"/>
    <s v="Limited  Liability Company(LLC)"/>
    <s v="Y"/>
    <x v="0"/>
    <x v="0"/>
    <x v="1"/>
    <s v="Restaurant"/>
    <n v="0"/>
    <n v="0"/>
    <m/>
  </r>
  <r>
    <x v="694"/>
    <d v="2021-05-19T00:00:00"/>
    <s v="Mortimers Venture LLC"/>
    <s v="210 E Trade St Ste C148"/>
    <x v="11"/>
    <x v="0"/>
    <s v="28202"/>
    <x v="694"/>
    <m/>
    <s v="U"/>
    <s v="N"/>
    <s v="NC-12"/>
    <x v="1"/>
    <x v="1"/>
    <x v="1"/>
    <x v="0"/>
    <s v="Y"/>
    <s v="Y"/>
    <s v="Y"/>
    <s v="Y"/>
    <s v="Y"/>
    <s v="Y"/>
    <s v="Limited  Liability Company(LLC)"/>
    <s v="N"/>
    <x v="0"/>
    <x v="0"/>
    <x v="1"/>
    <s v="Restaurant"/>
    <n v="0"/>
    <n v="0"/>
    <m/>
  </r>
  <r>
    <x v="695"/>
    <d v="2021-05-19T00:00:00"/>
    <s v="Coxs Ice Cream LLC"/>
    <s v="2116 S Lakeview Dr"/>
    <x v="166"/>
    <x v="0"/>
    <s v="28570"/>
    <x v="695"/>
    <m/>
    <s v="R"/>
    <s v="N"/>
    <s v="NC-03"/>
    <x v="0"/>
    <x v="1"/>
    <x v="0"/>
    <x v="1"/>
    <s v="N"/>
    <s v="Y"/>
    <s v="N"/>
    <s v="N"/>
    <s v="N"/>
    <s v="N"/>
    <s v="Limited  Liability Company(LLC)"/>
    <s v="N"/>
    <x v="0"/>
    <x v="0"/>
    <x v="1"/>
    <s v="Food Stand, Food Truck, Food Cart"/>
    <n v="0"/>
    <n v="0"/>
    <m/>
  </r>
  <r>
    <x v="696"/>
    <d v="2021-05-19T00:00:00"/>
    <s v="Bun Intended LLC"/>
    <s v="5 Griffing Blvd"/>
    <x v="9"/>
    <x v="0"/>
    <s v="28804"/>
    <x v="696"/>
    <m/>
    <s v="U"/>
    <s v="N"/>
    <s v="NC-11"/>
    <x v="0"/>
    <x v="1"/>
    <x v="1"/>
    <x v="0"/>
    <s v="Y"/>
    <s v="Y"/>
    <s v="Y"/>
    <s v="Y"/>
    <s v="Y"/>
    <s v="Y"/>
    <s v="Limited  Liability Company(LLC)"/>
    <s v="N"/>
    <x v="1"/>
    <x v="0"/>
    <x v="0"/>
    <s v="Food Stand, Food Truck, Food Cart"/>
    <n v="0"/>
    <n v="0"/>
    <m/>
  </r>
  <r>
    <x v="697"/>
    <d v="2021-05-19T00:00:00"/>
    <s v="East Hargett Entertainment LLC"/>
    <s v="108 1/2 E E Hargett St"/>
    <x v="4"/>
    <x v="0"/>
    <s v="27601"/>
    <x v="697"/>
    <m/>
    <s v="U"/>
    <s v="N"/>
    <s v="NC-02"/>
    <x v="1"/>
    <x v="0"/>
    <x v="0"/>
    <x v="0"/>
    <s v="Y"/>
    <s v="Y"/>
    <s v="Y"/>
    <s v="Y"/>
    <s v="Y"/>
    <s v="Y"/>
    <s v="Limited  Liability Company(LLC)"/>
    <s v="N"/>
    <x v="0"/>
    <x v="1"/>
    <x v="0"/>
    <s v="Bar, Saloon, Lounge, Tavern"/>
    <n v="0"/>
    <n v="0"/>
    <m/>
  </r>
  <r>
    <x v="698"/>
    <d v="2021-05-19T00:00:00"/>
    <s v="North Banks Restaurant Inc"/>
    <s v="794 G Sunset blvd"/>
    <x v="167"/>
    <x v="0"/>
    <s v="27927"/>
    <x v="698"/>
    <m/>
    <s v="R"/>
    <s v="N"/>
    <s v="NC-03"/>
    <x v="1"/>
    <x v="0"/>
    <x v="0"/>
    <x v="0"/>
    <s v="Y"/>
    <s v="Y"/>
    <s v="Y"/>
    <s v="Y"/>
    <s v="Y"/>
    <s v="Y"/>
    <s v="Subchapter S Corporation"/>
    <s v="N"/>
    <x v="0"/>
    <x v="0"/>
    <x v="1"/>
    <s v="Restaurant"/>
    <n v="0"/>
    <n v="0"/>
    <m/>
  </r>
  <r>
    <x v="699"/>
    <d v="2021-05-19T00:00:00"/>
    <s v="VBGB Uptown LLC"/>
    <s v="920 Hamilton St"/>
    <x v="11"/>
    <x v="0"/>
    <s v="28206"/>
    <x v="699"/>
    <m/>
    <s v="U"/>
    <s v="N"/>
    <s v="NC-12"/>
    <x v="1"/>
    <x v="0"/>
    <x v="1"/>
    <x v="0"/>
    <s v="Y"/>
    <s v="Y"/>
    <s v="Y"/>
    <s v="Y"/>
    <s v="Y"/>
    <s v="Y"/>
    <s v="Limited  Liability Company(LLC)"/>
    <s v="Y"/>
    <x v="0"/>
    <x v="0"/>
    <x v="1"/>
    <s v="Bar, Saloon, Lounge, Tavern &amp;&amp; Caterer &amp;&amp; Restaurant"/>
    <n v="0"/>
    <n v="0"/>
    <m/>
  </r>
  <r>
    <x v="700"/>
    <d v="2021-05-19T00:00:00"/>
    <s v="The Food Lady Inc."/>
    <s v="2188 Indian Springs Rd"/>
    <x v="168"/>
    <x v="0"/>
    <s v="28365"/>
    <x v="700"/>
    <m/>
    <s v="R"/>
    <s v="Y"/>
    <s v="NC-01"/>
    <x v="1"/>
    <x v="0"/>
    <x v="1"/>
    <x v="0"/>
    <s v="Y"/>
    <s v="Y"/>
    <s v="Y"/>
    <s v="N"/>
    <s v="Y"/>
    <s v="Y"/>
    <s v="Corporation"/>
    <s v="N"/>
    <x v="1"/>
    <x v="0"/>
    <x v="1"/>
    <s v="Caterer &amp;&amp; Restaurant"/>
    <n v="0"/>
    <n v="0"/>
    <m/>
  </r>
  <r>
    <x v="701"/>
    <d v="2021-05-19T00:00:00"/>
    <s v="VAP Charlotte LLC"/>
    <s v="201 S Tryon St ste 101"/>
    <x v="11"/>
    <x v="0"/>
    <s v="28202"/>
    <x v="701"/>
    <m/>
    <s v="U"/>
    <s v="N"/>
    <s v="NC-12"/>
    <x v="1"/>
    <x v="0"/>
    <x v="0"/>
    <x v="0"/>
    <s v="Y"/>
    <s v="Y"/>
    <s v="Y"/>
    <s v="Y"/>
    <s v="Y"/>
    <s v="Y"/>
    <s v="Limited  Liability Company(LLC)"/>
    <s v="N"/>
    <x v="0"/>
    <x v="0"/>
    <x v="1"/>
    <s v="Restaurant"/>
    <n v="0"/>
    <n v="0"/>
    <m/>
  </r>
  <r>
    <x v="702"/>
    <d v="2021-05-19T00:00:00"/>
    <s v="Serving Joy LLC DBA Liazzos Catering"/>
    <s v="1816 N Center St"/>
    <x v="21"/>
    <x v="0"/>
    <s v="28601"/>
    <x v="702"/>
    <m/>
    <s v="R"/>
    <s v="Y"/>
    <s v="NC-05"/>
    <x v="1"/>
    <x v="0"/>
    <x v="0"/>
    <x v="0"/>
    <s v="Y"/>
    <s v="Y"/>
    <s v="Y"/>
    <s v="Y"/>
    <s v="Y"/>
    <s v="Y"/>
    <s v="Limited  Liability Company(LLC)"/>
    <s v="Y"/>
    <x v="0"/>
    <x v="0"/>
    <x v="1"/>
    <s v="Caterer"/>
    <n v="0"/>
    <n v="0"/>
    <m/>
  </r>
  <r>
    <x v="703"/>
    <d v="2021-05-19T00:00:00"/>
    <s v="Fu Kang Corporation"/>
    <s v="3429 Toringdon Way Ste 100"/>
    <x v="11"/>
    <x v="0"/>
    <s v="28277"/>
    <x v="703"/>
    <m/>
    <s v="U"/>
    <s v="N"/>
    <s v="NC-09"/>
    <x v="1"/>
    <x v="0"/>
    <x v="0"/>
    <x v="0"/>
    <s v="Y"/>
    <s v="Y"/>
    <s v="Y"/>
    <s v="Y"/>
    <s v="Y"/>
    <s v="Y"/>
    <s v="Corporation"/>
    <s v="N"/>
    <x v="1"/>
    <x v="0"/>
    <x v="0"/>
    <s v="Restaurant"/>
    <n v="0"/>
    <n v="0"/>
    <m/>
  </r>
  <r>
    <x v="704"/>
    <d v="2021-05-19T00:00:00"/>
    <s v="Broadsides &amp; Brews LLC"/>
    <s v="1153 Woodland Grove Way"/>
    <x v="14"/>
    <x v="0"/>
    <s v="27587"/>
    <x v="704"/>
    <m/>
    <s v="U"/>
    <s v="Y"/>
    <s v="NC-04"/>
    <x v="1"/>
    <x v="1"/>
    <x v="0"/>
    <x v="0"/>
    <s v="N"/>
    <s v="N"/>
    <s v="N"/>
    <s v="Y"/>
    <s v="Y"/>
    <s v="N"/>
    <s v="Limited  Liability Company(LLC)"/>
    <s v="N"/>
    <x v="0"/>
    <x v="0"/>
    <x v="1"/>
    <s v="Other &amp;&amp; Bar, Saloon, Lounge, Tavern &amp;&amp; Restaurant"/>
    <n v="0"/>
    <n v="0"/>
    <m/>
  </r>
  <r>
    <x v="705"/>
    <d v="2021-05-19T00:00:00"/>
    <s v="Brewmasters Private Events LLC"/>
    <s v="2117 Forest Hills Rd W"/>
    <x v="101"/>
    <x v="0"/>
    <s v="27893"/>
    <x v="705"/>
    <m/>
    <s v="R"/>
    <s v="Y"/>
    <s v="NC-01"/>
    <x v="0"/>
    <x v="1"/>
    <x v="1"/>
    <x v="0"/>
    <s v="Y"/>
    <s v="Y"/>
    <s v="Y"/>
    <s v="Y"/>
    <s v="Y"/>
    <s v="N"/>
    <s v="Single Member LLC"/>
    <s v="Y"/>
    <x v="1"/>
    <x v="0"/>
    <x v="0"/>
    <s v="Caterer"/>
    <n v="0"/>
    <n v="0"/>
    <m/>
  </r>
  <r>
    <x v="706"/>
    <d v="2021-05-19T00:00:00"/>
    <s v="The Fit Kitchen of North Carolina LLC"/>
    <s v="1794 Main St W"/>
    <x v="169"/>
    <x v="0"/>
    <s v="28097"/>
    <x v="706"/>
    <m/>
    <s v="R"/>
    <s v="N"/>
    <s v="NC-08"/>
    <x v="0"/>
    <x v="1"/>
    <x v="0"/>
    <x v="0"/>
    <s v="N"/>
    <s v="Y"/>
    <s v="Y"/>
    <s v="Y"/>
    <s v="Y"/>
    <s v="Y"/>
    <s v="Limited  Liability Company(LLC)"/>
    <s v="N"/>
    <x v="1"/>
    <x v="0"/>
    <x v="0"/>
    <s v="Restaurant"/>
    <n v="0"/>
    <n v="0"/>
    <m/>
  </r>
  <r>
    <x v="707"/>
    <d v="2021-05-19T00:00:00"/>
    <s v="Zilco Inc."/>
    <s v="124 Middle Ln"/>
    <x v="105"/>
    <x v="0"/>
    <s v="28516"/>
    <x v="707"/>
    <m/>
    <s v="R"/>
    <s v="N"/>
    <s v="NC-03"/>
    <x v="1"/>
    <x v="0"/>
    <x v="1"/>
    <x v="0"/>
    <s v="Y"/>
    <s v="Y"/>
    <s v="Y"/>
    <s v="Y"/>
    <s v="Y"/>
    <s v="Y"/>
    <s v="Limited  Liability Company(LLC)"/>
    <s v="N"/>
    <x v="0"/>
    <x v="0"/>
    <x v="1"/>
    <s v="Bar, Saloon, Lounge, Tavern"/>
    <n v="0"/>
    <n v="0"/>
    <m/>
  </r>
  <r>
    <x v="708"/>
    <d v="2021-05-19T00:00:00"/>
    <s v="Southern Comfort Diner LLC"/>
    <s v="5625 Creedmoor Rd"/>
    <x v="4"/>
    <x v="0"/>
    <s v="27612"/>
    <x v="708"/>
    <m/>
    <s v="U"/>
    <s v="N"/>
    <s v="NC-02"/>
    <x v="1"/>
    <x v="0"/>
    <x v="0"/>
    <x v="0"/>
    <s v="Y"/>
    <s v="Y"/>
    <s v="Y"/>
    <s v="Y"/>
    <s v="Y"/>
    <s v="Y"/>
    <s v="Limited  Liability Company(LLC)"/>
    <s v="N"/>
    <x v="0"/>
    <x v="0"/>
    <x v="1"/>
    <s v="Restaurant"/>
    <n v="0"/>
    <n v="0"/>
    <m/>
  </r>
  <r>
    <x v="709"/>
    <d v="2021-05-19T00:00:00"/>
    <s v="Perkins Management Services Company"/>
    <s v="301 McCullough Dr Suite 520"/>
    <x v="11"/>
    <x v="0"/>
    <s v="28262"/>
    <x v="709"/>
    <m/>
    <s v="U"/>
    <s v="N"/>
    <s v="NC-08"/>
    <x v="0"/>
    <x v="0"/>
    <x v="0"/>
    <x v="0"/>
    <s v="Y"/>
    <s v="Y"/>
    <s v="Y"/>
    <s v="Y"/>
    <s v="Y"/>
    <s v="Y"/>
    <s v="Corporation"/>
    <s v="N"/>
    <x v="1"/>
    <x v="0"/>
    <x v="0"/>
    <s v="Other &amp;&amp; Snack and Nonalcoholic Beverage Bar &amp;&amp; Caterer &amp;&amp; Food Stand, Food Truck, Food Cart"/>
    <n v="0"/>
    <n v="0"/>
    <m/>
  </r>
  <r>
    <x v="710"/>
    <d v="2021-05-19T00:00:00"/>
    <s v="MULAN RESTAURANT MANAGEMENT INC"/>
    <s v="3001 Hillsborough St Ste 120"/>
    <x v="4"/>
    <x v="0"/>
    <s v="27607"/>
    <x v="710"/>
    <m/>
    <s v="U"/>
    <s v="Y"/>
    <s v="NC-02"/>
    <x v="0"/>
    <x v="0"/>
    <x v="0"/>
    <x v="0"/>
    <s v="Y"/>
    <s v="Y"/>
    <s v="Y"/>
    <s v="Y"/>
    <s v="Y"/>
    <s v="Y"/>
    <s v="Corporation"/>
    <s v="N"/>
    <x v="0"/>
    <x v="0"/>
    <x v="1"/>
    <s v="Snack and Nonalcoholic Beverage Bar"/>
    <n v="0"/>
    <n v="0"/>
    <m/>
  </r>
  <r>
    <x v="711"/>
    <d v="2021-05-19T00:00:00"/>
    <s v="LIN'S DIM SUM INC"/>
    <s v="5410 Nc Highway 55 Ste Y"/>
    <x v="8"/>
    <x v="0"/>
    <s v="27713"/>
    <x v="711"/>
    <m/>
    <s v="U"/>
    <s v="N"/>
    <s v="NC-02"/>
    <x v="0"/>
    <x v="1"/>
    <x v="1"/>
    <x v="0"/>
    <s v="Y"/>
    <s v="Y"/>
    <s v="Y"/>
    <s v="Y"/>
    <s v="Y"/>
    <s v="Y"/>
    <s v="Corporation"/>
    <s v="N"/>
    <x v="1"/>
    <x v="0"/>
    <x v="1"/>
    <s v="Restaurant"/>
    <n v="0"/>
    <n v="0"/>
    <m/>
  </r>
  <r>
    <x v="712"/>
    <d v="2021-05-19T00:00:00"/>
    <s v="Wang Xing"/>
    <s v="274 Eastchester Dr Ste 128"/>
    <x v="62"/>
    <x v="0"/>
    <s v="27262"/>
    <x v="712"/>
    <m/>
    <s v="R"/>
    <s v="Y"/>
    <s v="NC-06"/>
    <x v="0"/>
    <x v="0"/>
    <x v="0"/>
    <x v="0"/>
    <s v="Y"/>
    <s v="Y"/>
    <s v="Y"/>
    <s v="Y"/>
    <s v="Y"/>
    <s v="Y"/>
    <s v="Sole Proprietorship"/>
    <s v="N"/>
    <x v="1"/>
    <x v="0"/>
    <x v="0"/>
    <s v="Restaurant"/>
    <n v="0"/>
    <n v="0"/>
    <m/>
  </r>
  <r>
    <x v="713"/>
    <d v="2021-05-19T00:00:00"/>
    <s v="LA BOTANA MEXICAN RESTAURANT INC"/>
    <s v="1547 Hanes Mall Blvd"/>
    <x v="54"/>
    <x v="0"/>
    <n v="27103"/>
    <x v="713"/>
    <m/>
    <s v="U"/>
    <s v="Y"/>
    <s v="NC-06"/>
    <x v="0"/>
    <x v="0"/>
    <x v="0"/>
    <x v="0"/>
    <s v="Y"/>
    <s v="Y"/>
    <s v="Y"/>
    <s v="Y"/>
    <s v="Y"/>
    <s v="Y"/>
    <s v="Corporation"/>
    <s v="N"/>
    <x v="0"/>
    <x v="0"/>
    <x v="1"/>
    <s v="Restaurant"/>
    <n v="0"/>
    <n v="0"/>
    <m/>
  </r>
  <r>
    <x v="714"/>
    <d v="2021-05-19T00:00:00"/>
    <s v="GRATEFUL FOOD GROUP LLC"/>
    <s v="1807 N Main St"/>
    <x v="62"/>
    <x v="0"/>
    <s v="27262"/>
    <x v="714"/>
    <m/>
    <s v="R"/>
    <s v="N"/>
    <s v="NC-06"/>
    <x v="1"/>
    <x v="0"/>
    <x v="0"/>
    <x v="0"/>
    <s v="Y"/>
    <s v="Y"/>
    <s v="Y"/>
    <s v="Y"/>
    <s v="Y"/>
    <s v="Y"/>
    <s v="Limited  Liability Company(LLC)"/>
    <s v="N"/>
    <x v="0"/>
    <x v="0"/>
    <x v="1"/>
    <s v="Restaurant"/>
    <n v="0"/>
    <n v="0"/>
    <m/>
  </r>
  <r>
    <x v="715"/>
    <d v="2021-05-19T00:00:00"/>
    <s v="The Mother Earth Group INC"/>
    <s v="500 N Tryon St"/>
    <x v="11"/>
    <x v="0"/>
    <s v="28202"/>
    <x v="715"/>
    <m/>
    <s v="U"/>
    <s v="N"/>
    <s v="NC-12"/>
    <x v="1"/>
    <x v="0"/>
    <x v="0"/>
    <x v="0"/>
    <s v="Y"/>
    <s v="Y"/>
    <s v="Y"/>
    <s v="Y"/>
    <s v="Y"/>
    <s v="Y"/>
    <s v="Corporation"/>
    <s v="N"/>
    <x v="0"/>
    <x v="0"/>
    <x v="1"/>
    <s v="Restaurant"/>
    <n v="0"/>
    <n v="0"/>
    <m/>
  </r>
  <r>
    <x v="716"/>
    <d v="2021-05-19T00:00:00"/>
    <s v="PB&amp;J's Catering Inc."/>
    <s v="96 Church St NE"/>
    <x v="22"/>
    <x v="0"/>
    <s v="28025"/>
    <x v="716"/>
    <m/>
    <s v="U"/>
    <s v="Y"/>
    <s v="NC-08"/>
    <x v="0"/>
    <x v="1"/>
    <x v="1"/>
    <x v="1"/>
    <s v="N"/>
    <s v="Y"/>
    <s v="Y"/>
    <s v="Y"/>
    <s v="N"/>
    <s v="Y"/>
    <s v="Corporation"/>
    <s v="N"/>
    <x v="0"/>
    <x v="0"/>
    <x v="1"/>
    <s v="Caterer"/>
    <n v="0"/>
    <n v="0"/>
    <m/>
  </r>
  <r>
    <x v="717"/>
    <d v="2021-05-19T00:00:00"/>
    <s v="Kanki House of Steaks Durham LLC"/>
    <s v="3504 Mt Moriah Road"/>
    <x v="8"/>
    <x v="0"/>
    <s v="27707"/>
    <x v="717"/>
    <m/>
    <s v="U"/>
    <s v="N"/>
    <s v="NC-04"/>
    <x v="0"/>
    <x v="0"/>
    <x v="1"/>
    <x v="0"/>
    <s v="Y"/>
    <s v="Y"/>
    <s v="N"/>
    <s v="N"/>
    <s v="Y"/>
    <s v="Y"/>
    <s v="Limited  Liability Company(LLC)"/>
    <s v="Y"/>
    <x v="0"/>
    <x v="1"/>
    <x v="0"/>
    <s v="Restaurant"/>
    <n v="0"/>
    <n v="0"/>
    <m/>
  </r>
  <r>
    <x v="718"/>
    <d v="2021-05-19T00:00:00"/>
    <s v="Great Zhai Men LLC"/>
    <s v="1353 Kildaire Farm Rd"/>
    <x v="28"/>
    <x v="0"/>
    <s v="27511"/>
    <x v="718"/>
    <m/>
    <s v="U"/>
    <s v="N"/>
    <s v="NC-02"/>
    <x v="1"/>
    <x v="0"/>
    <x v="0"/>
    <x v="0"/>
    <s v="Y"/>
    <s v="Y"/>
    <s v="Y"/>
    <s v="Y"/>
    <s v="Y"/>
    <s v="Y"/>
    <s v="Limited  Liability Company(LLC)"/>
    <s v="N"/>
    <x v="1"/>
    <x v="0"/>
    <x v="0"/>
    <s v="Restaurant"/>
    <n v="0"/>
    <n v="0"/>
    <m/>
  </r>
  <r>
    <x v="719"/>
    <d v="2021-05-19T00:00:00"/>
    <s v="Umami Raleigh Japanese Steakhouse Sushi Bar Inc"/>
    <s v="8411 Brier Creek Pkwy #105"/>
    <x v="4"/>
    <x v="0"/>
    <s v="27617"/>
    <x v="719"/>
    <m/>
    <s v="U"/>
    <s v="N"/>
    <s v="NC-02"/>
    <x v="0"/>
    <x v="0"/>
    <x v="0"/>
    <x v="0"/>
    <s v="Y"/>
    <s v="Y"/>
    <s v="Y"/>
    <s v="Y"/>
    <s v="Y"/>
    <s v="Y"/>
    <s v="Corporation"/>
    <s v="N"/>
    <x v="1"/>
    <x v="0"/>
    <x v="0"/>
    <s v="Restaurant"/>
    <n v="0"/>
    <n v="0"/>
    <m/>
  </r>
  <r>
    <x v="720"/>
    <d v="2021-05-19T00:00:00"/>
    <s v="Nine Mile Inc"/>
    <s v="233 Montford Ave"/>
    <x v="9"/>
    <x v="0"/>
    <s v="28801"/>
    <x v="720"/>
    <m/>
    <s v="U"/>
    <s v="Y"/>
    <s v="NC-11"/>
    <x v="0"/>
    <x v="0"/>
    <x v="0"/>
    <x v="0"/>
    <s v="Y"/>
    <s v="Y"/>
    <s v="Y"/>
    <s v="Y"/>
    <s v="Y"/>
    <s v="Y"/>
    <s v="Subchapter S Corporation"/>
    <s v="N"/>
    <x v="1"/>
    <x v="0"/>
    <x v="1"/>
    <s v="Restaurant"/>
    <n v="0"/>
    <n v="0"/>
    <m/>
  </r>
  <r>
    <x v="721"/>
    <d v="2021-05-20T00:00:00"/>
    <s v="Rosanna Jarvis"/>
    <s v="4335 Pine Hall Road"/>
    <x v="170"/>
    <x v="0"/>
    <s v="27052"/>
    <x v="721"/>
    <m/>
    <s v="U"/>
    <s v="N"/>
    <s v="NC-10"/>
    <x v="1"/>
    <x v="0"/>
    <x v="0"/>
    <x v="0"/>
    <s v="Y"/>
    <s v="Y"/>
    <s v="Y"/>
    <s v="Y"/>
    <s v="Y"/>
    <s v="Y"/>
    <s v="Sole Proprietorship"/>
    <s v="N"/>
    <x v="0"/>
    <x v="0"/>
    <x v="1"/>
    <s v="Restaurant"/>
    <n v="0"/>
    <n v="0"/>
    <m/>
  </r>
  <r>
    <x v="722"/>
    <d v="2021-05-20T00:00:00"/>
    <s v="Iron Chef LLC"/>
    <s v="2108 Cedar Fork Dr"/>
    <x v="12"/>
    <x v="0"/>
    <s v="27407"/>
    <x v="722"/>
    <m/>
    <s v="U"/>
    <s v="Y"/>
    <s v="NC-06"/>
    <x v="1"/>
    <x v="0"/>
    <x v="0"/>
    <x v="0"/>
    <s v="Y"/>
    <s v="Y"/>
    <s v="Y"/>
    <s v="Y"/>
    <s v="Y"/>
    <s v="Y"/>
    <s v="Limited  Liability Company(LLC)"/>
    <s v="N"/>
    <x v="1"/>
    <x v="0"/>
    <x v="1"/>
    <s v="Caterer"/>
    <n v="0"/>
    <n v="0"/>
    <m/>
  </r>
  <r>
    <x v="723"/>
    <d v="2021-05-20T00:00:00"/>
    <s v="Howard's Pub Inc"/>
    <s v="1175 Irvin Garrish Hwy"/>
    <x v="142"/>
    <x v="0"/>
    <s v="27960"/>
    <x v="723"/>
    <m/>
    <s v="R"/>
    <s v="Y"/>
    <s v="NC-03"/>
    <x v="1"/>
    <x v="0"/>
    <x v="0"/>
    <x v="0"/>
    <s v="Y"/>
    <s v="Y"/>
    <s v="Y"/>
    <s v="Y"/>
    <s v="Y"/>
    <s v="Y"/>
    <s v="Subchapter S Corporation"/>
    <s v="N"/>
    <x v="0"/>
    <x v="0"/>
    <x v="1"/>
    <s v="Restaurant"/>
    <n v="0"/>
    <n v="0"/>
    <m/>
  </r>
  <r>
    <x v="724"/>
    <d v="2021-05-20T00:00:00"/>
    <s v="Primo Partners III LLC"/>
    <s v="40110 Moring"/>
    <x v="3"/>
    <x v="0"/>
    <s v="27713"/>
    <x v="724"/>
    <s v="Ben &amp; Jerry's"/>
    <s v="U"/>
    <s v="N"/>
    <s v="NC-02"/>
    <x v="1"/>
    <x v="0"/>
    <x v="0"/>
    <x v="0"/>
    <s v="Y"/>
    <s v="Y"/>
    <s v="Y"/>
    <s v="Y"/>
    <s v="Y"/>
    <s v="Y"/>
    <s v="Limited  Liability Company(LLC)"/>
    <s v="N"/>
    <x v="1"/>
    <x v="0"/>
    <x v="0"/>
    <s v="Restaurant"/>
    <n v="0"/>
    <n v="0"/>
    <m/>
  </r>
  <r>
    <x v="725"/>
    <d v="2021-05-20T00:00:00"/>
    <s v="Charlotte Plaza Restaurant LLC"/>
    <s v="201 S College St"/>
    <x v="11"/>
    <x v="0"/>
    <s v="28244"/>
    <x v="725"/>
    <m/>
    <s v="U"/>
    <s v="N"/>
    <s v="NC-12"/>
    <x v="0"/>
    <x v="1"/>
    <x v="0"/>
    <x v="0"/>
    <s v="Y"/>
    <s v="Y"/>
    <s v="Y"/>
    <s v="Y"/>
    <s v="N"/>
    <s v="Y"/>
    <s v="Limited  Liability Company(LLC)"/>
    <s v="N"/>
    <x v="0"/>
    <x v="1"/>
    <x v="0"/>
    <s v="Restaurant"/>
    <n v="0"/>
    <n v="0"/>
    <m/>
  </r>
  <r>
    <x v="726"/>
    <d v="2021-05-20T00:00:00"/>
    <s v="anchored sweet treats and savory eats"/>
    <s v="139 Moore Ave"/>
    <x v="126"/>
    <x v="0"/>
    <s v="27030"/>
    <x v="726"/>
    <m/>
    <s v="R"/>
    <s v="N"/>
    <s v="NC-10"/>
    <x v="1"/>
    <x v="1"/>
    <x v="0"/>
    <x v="1"/>
    <s v="Y"/>
    <s v="Y"/>
    <s v="Y"/>
    <s v="Y"/>
    <s v="Y"/>
    <s v="Y"/>
    <s v="Limited  Liability Company(LLC)"/>
    <s v="N"/>
    <x v="0"/>
    <x v="0"/>
    <x v="1"/>
    <s v="Bakery **"/>
    <n v="0"/>
    <n v="0"/>
    <m/>
  </r>
  <r>
    <x v="727"/>
    <d v="2021-05-20T00:00:00"/>
    <s v="UR SERVED CLT LLC"/>
    <s v="10415 Tisbury Rd Apt 11007"/>
    <x v="11"/>
    <x v="0"/>
    <s v="28216"/>
    <x v="727"/>
    <m/>
    <s v="U"/>
    <s v="N"/>
    <s v="NC-12"/>
    <x v="0"/>
    <x v="0"/>
    <x v="1"/>
    <x v="0"/>
    <s v="Y"/>
    <s v="Y"/>
    <s v="Y"/>
    <s v="Y"/>
    <s v="Y"/>
    <s v="Y"/>
    <s v="Single Member LLC"/>
    <s v="N"/>
    <x v="1"/>
    <x v="1"/>
    <x v="0"/>
    <s v="Caterer &amp;&amp; Food Stand, Food Truck, Food Cart"/>
    <n v="0"/>
    <n v="0"/>
    <m/>
  </r>
  <r>
    <x v="728"/>
    <d v="2021-05-20T00:00:00"/>
    <s v="Crave Dessert Bar LLC"/>
    <s v="500 W 5th St Suite 120"/>
    <x v="11"/>
    <x v="0"/>
    <s v="28202"/>
    <x v="728"/>
    <m/>
    <s v="U"/>
    <s v="N"/>
    <s v="NC-12"/>
    <x v="1"/>
    <x v="0"/>
    <x v="1"/>
    <x v="0"/>
    <s v="Y"/>
    <s v="Y"/>
    <s v="Y"/>
    <s v="Y"/>
    <s v="Y"/>
    <s v="Y"/>
    <s v="Limited  Liability Company(LLC)"/>
    <s v="N"/>
    <x v="1"/>
    <x v="0"/>
    <x v="0"/>
    <s v="Bar, Saloon, Lounge, Tavern &amp;&amp; Restaurant"/>
    <n v="0"/>
    <n v="0"/>
    <m/>
  </r>
  <r>
    <x v="729"/>
    <d v="2021-05-20T00:00:00"/>
    <s v="See Joy Enterprises of North Carolina LLC"/>
    <s v="2221 Roslyn Ave"/>
    <x v="11"/>
    <x v="0"/>
    <s v="28208"/>
    <x v="729"/>
    <m/>
    <s v="U"/>
    <s v="Y"/>
    <s v="NC-12"/>
    <x v="0"/>
    <x v="0"/>
    <x v="0"/>
    <x v="0"/>
    <s v="Y"/>
    <s v="Y"/>
    <s v="N"/>
    <s v="Y"/>
    <s v="Y"/>
    <s v="Y"/>
    <s v="Limited  Liability Company(LLC)"/>
    <s v="Y"/>
    <x v="1"/>
    <x v="0"/>
    <x v="0"/>
    <s v="Snack and Nonalcoholic Beverage Bar &amp;&amp; Food Stand, Food Truck, Food Cart"/>
    <n v="0"/>
    <n v="0"/>
    <m/>
  </r>
  <r>
    <x v="730"/>
    <d v="2021-05-20T00:00:00"/>
    <s v="Starshine Enterprises Inc."/>
    <s v="111 Broadway St"/>
    <x v="9"/>
    <x v="0"/>
    <s v="28801"/>
    <x v="730"/>
    <m/>
    <s v="U"/>
    <s v="Y"/>
    <s v="NC-11"/>
    <x v="0"/>
    <x v="0"/>
    <x v="0"/>
    <x v="0"/>
    <s v="Y"/>
    <s v="Y"/>
    <s v="Y"/>
    <s v="Y"/>
    <s v="Y"/>
    <s v="Y"/>
    <s v="Corporation"/>
    <s v="N"/>
    <x v="0"/>
    <x v="0"/>
    <x v="1"/>
    <s v="Restaurant"/>
    <n v="0"/>
    <n v="0"/>
    <m/>
  </r>
  <r>
    <x v="731"/>
    <d v="2021-05-20T00:00:00"/>
    <s v="Brain Vick"/>
    <s v="1129 Jeffreys Rd"/>
    <x v="26"/>
    <x v="0"/>
    <s v="27804"/>
    <x v="731"/>
    <m/>
    <s v="R"/>
    <s v="N"/>
    <s v="NC-01"/>
    <x v="0"/>
    <x v="1"/>
    <x v="1"/>
    <x v="0"/>
    <s v="N"/>
    <s v="N"/>
    <s v="Y"/>
    <s v="Y"/>
    <s v="Y"/>
    <s v="Y"/>
    <s v="Sole Proprietorship"/>
    <s v="N"/>
    <x v="1"/>
    <x v="0"/>
    <x v="0"/>
    <s v="Restaurant"/>
    <n v="0"/>
    <n v="0"/>
    <m/>
  </r>
  <r>
    <x v="732"/>
    <d v="2021-05-20T00:00:00"/>
    <s v="Old World Baking Company LLC"/>
    <s v="149 Main St W"/>
    <x v="171"/>
    <x v="0"/>
    <s v="28690"/>
    <x v="732"/>
    <m/>
    <s v="R"/>
    <s v="N"/>
    <s v="NC-05"/>
    <x v="0"/>
    <x v="0"/>
    <x v="0"/>
    <x v="0"/>
    <s v="Y"/>
    <s v="Y"/>
    <s v="Y"/>
    <s v="Y"/>
    <s v="Y"/>
    <s v="Y"/>
    <s v="Single Member LLC"/>
    <s v="N"/>
    <x v="0"/>
    <x v="0"/>
    <x v="1"/>
    <s v="Restaurant"/>
    <n v="0"/>
    <n v="0"/>
    <m/>
  </r>
  <r>
    <x v="733"/>
    <d v="2021-05-20T00:00:00"/>
    <s v="A &amp; B Catering Inc"/>
    <s v="700 Old Mill Rd"/>
    <x v="62"/>
    <x v="0"/>
    <s v="27265"/>
    <x v="733"/>
    <m/>
    <s v="U"/>
    <s v="N"/>
    <s v="NC-06"/>
    <x v="0"/>
    <x v="0"/>
    <x v="0"/>
    <x v="0"/>
    <s v="Y"/>
    <s v="Y"/>
    <s v="Y"/>
    <s v="Y"/>
    <s v="Y"/>
    <s v="Y"/>
    <s v="Corporation"/>
    <s v="N"/>
    <x v="0"/>
    <x v="0"/>
    <x v="1"/>
    <s v="Caterer"/>
    <n v="0"/>
    <n v="0"/>
    <m/>
  </r>
  <r>
    <x v="734"/>
    <d v="2021-05-20T00:00:00"/>
    <s v="WMK Enterprises Inc."/>
    <s v="100 Bexley Ct"/>
    <x v="13"/>
    <x v="0"/>
    <s v="28173"/>
    <x v="734"/>
    <s v="Repicci's"/>
    <s v="U"/>
    <s v="N"/>
    <s v="NC-09"/>
    <x v="0"/>
    <x v="0"/>
    <x v="0"/>
    <x v="0"/>
    <s v="Y"/>
    <s v="Y"/>
    <s v="N"/>
    <s v="N"/>
    <s v="Y"/>
    <s v="N"/>
    <s v="Corporation"/>
    <s v="N"/>
    <x v="0"/>
    <x v="1"/>
    <x v="0"/>
    <s v="Food Stand, Food Truck, Food Cart"/>
    <n v="0"/>
    <n v="0"/>
    <m/>
  </r>
  <r>
    <x v="735"/>
    <d v="2021-05-20T00:00:00"/>
    <s v="Howard Alston"/>
    <s v="2767 US 64 Business W"/>
    <x v="114"/>
    <x v="0"/>
    <s v="27312"/>
    <x v="735"/>
    <m/>
    <s v="R"/>
    <s v="N"/>
    <s v="NC-04"/>
    <x v="0"/>
    <x v="1"/>
    <x v="1"/>
    <x v="1"/>
    <s v="N"/>
    <s v="Y"/>
    <s v="N"/>
    <s v="N"/>
    <s v="N"/>
    <s v="N"/>
    <s v="Sole Proprietorship"/>
    <s v="N"/>
    <x v="1"/>
    <x v="1"/>
    <x v="0"/>
    <s v="Food Stand, Food Truck, Food Cart"/>
    <n v="0"/>
    <n v="0"/>
    <m/>
  </r>
  <r>
    <x v="736"/>
    <d v="2021-05-20T00:00:00"/>
    <s v="Mama's Pizza LLC"/>
    <s v="1340 Benvenue Rd"/>
    <x v="26"/>
    <x v="0"/>
    <s v="27804"/>
    <x v="736"/>
    <m/>
    <s v="R"/>
    <s v="N"/>
    <s v="NC-01"/>
    <x v="0"/>
    <x v="0"/>
    <x v="0"/>
    <x v="0"/>
    <s v="Y"/>
    <s v="Y"/>
    <s v="Y"/>
    <s v="Y"/>
    <s v="Y"/>
    <s v="Y"/>
    <s v="Limited  Liability Company(LLC)"/>
    <s v="N"/>
    <x v="1"/>
    <x v="0"/>
    <x v="0"/>
    <s v="Restaurant"/>
    <n v="0"/>
    <n v="0"/>
    <m/>
  </r>
  <r>
    <x v="737"/>
    <d v="2021-05-20T00:00:00"/>
    <s v="Camino Bakery Inc"/>
    <s v="310 B W. Fourth St."/>
    <x v="54"/>
    <x v="0"/>
    <s v="27101"/>
    <x v="737"/>
    <m/>
    <s v="U"/>
    <s v="Y"/>
    <s v="NC-06"/>
    <x v="1"/>
    <x v="1"/>
    <x v="0"/>
    <x v="0"/>
    <s v="N"/>
    <s v="Y"/>
    <s v="Y"/>
    <s v="Y"/>
    <s v="N"/>
    <s v="Y"/>
    <s v="Subchapter S Corporation"/>
    <s v="Y"/>
    <x v="0"/>
    <x v="0"/>
    <x v="1"/>
    <s v="Bakery **"/>
    <n v="0"/>
    <n v="0"/>
    <m/>
  </r>
  <r>
    <x v="738"/>
    <d v="2021-05-20T00:00:00"/>
    <s v="SOUTHERN TREATS INC"/>
    <s v="104 S MAIN STREET"/>
    <x v="172"/>
    <x v="0"/>
    <s v="28166"/>
    <x v="738"/>
    <m/>
    <s v="R"/>
    <s v="N"/>
    <s v="NC-10"/>
    <x v="0"/>
    <x v="1"/>
    <x v="1"/>
    <x v="0"/>
    <s v="N"/>
    <s v="Y"/>
    <s v="N"/>
    <s v="Y"/>
    <s v="Y"/>
    <s v="Y"/>
    <s v="Corporation"/>
    <s v="N"/>
    <x v="0"/>
    <x v="0"/>
    <x v="1"/>
    <s v="Food Stand, Food Truck, Food Cart &amp;&amp; Restaurant"/>
    <n v="0"/>
    <n v="0"/>
    <m/>
  </r>
  <r>
    <x v="739"/>
    <d v="2021-05-20T00:00:00"/>
    <s v="Afterburner Cigar Lounge L.L.C."/>
    <s v="506 W Front St"/>
    <x v="150"/>
    <x v="0"/>
    <s v="27546"/>
    <x v="739"/>
    <m/>
    <s v="R"/>
    <s v="N"/>
    <s v="NC-07"/>
    <x v="1"/>
    <x v="0"/>
    <x v="0"/>
    <x v="0"/>
    <s v="Y"/>
    <s v="Y"/>
    <s v="Y"/>
    <s v="Y"/>
    <s v="Y"/>
    <s v="Y"/>
    <s v="Limited  Liability Company(LLC)"/>
    <s v="N"/>
    <x v="1"/>
    <x v="1"/>
    <x v="0"/>
    <s v="Bar, Saloon, Lounge, Tavern"/>
    <n v="0"/>
    <n v="0"/>
    <m/>
  </r>
  <r>
    <x v="740"/>
    <d v="2021-05-20T00:00:00"/>
    <s v="Fairwood Lanes 2 LLC"/>
    <s v="201 Old Farm Rd S"/>
    <x v="17"/>
    <x v="0"/>
    <s v="27870"/>
    <x v="740"/>
    <m/>
    <s v="R"/>
    <s v="Y"/>
    <s v="NC-01"/>
    <x v="1"/>
    <x v="0"/>
    <x v="0"/>
    <x v="0"/>
    <s v="Y"/>
    <s v="Y"/>
    <s v="Y"/>
    <s v="Y"/>
    <s v="Y"/>
    <s v="Y"/>
    <s v="Limited  Liability Company(LLC)"/>
    <s v="Y"/>
    <x v="0"/>
    <x v="0"/>
    <x v="1"/>
    <s v="Bar, Saloon, Lounge, Tavern &amp;&amp; Restaurant"/>
    <n v="0"/>
    <n v="0"/>
    <m/>
  </r>
  <r>
    <x v="741"/>
    <d v="2021-05-20T00:00:00"/>
    <s v="Bender Restaurant Management LLC"/>
    <s v="104 Main St NW"/>
    <x v="87"/>
    <x v="0"/>
    <s v="28645"/>
    <x v="741"/>
    <m/>
    <s v="R"/>
    <s v="Y"/>
    <s v="NC-05"/>
    <x v="1"/>
    <x v="0"/>
    <x v="0"/>
    <x v="0"/>
    <s v="Y"/>
    <s v="Y"/>
    <s v="Y"/>
    <s v="Y"/>
    <s v="Y"/>
    <s v="Y"/>
    <s v="Limited  Liability Company(LLC)"/>
    <s v="N"/>
    <x v="1"/>
    <x v="0"/>
    <x v="1"/>
    <s v="Caterer &amp;&amp; Restaurant"/>
    <n v="0"/>
    <n v="0"/>
    <m/>
  </r>
  <r>
    <x v="742"/>
    <d v="2021-05-20T00:00:00"/>
    <s v="Grandma Hoyt Enterprises LLC"/>
    <s v="421 E Virginia Ave"/>
    <x v="93"/>
    <x v="0"/>
    <s v="28016"/>
    <x v="742"/>
    <m/>
    <s v="U"/>
    <s v="Y"/>
    <s v="NC-05"/>
    <x v="0"/>
    <x v="0"/>
    <x v="0"/>
    <x v="0"/>
    <s v="Y"/>
    <s v="Y"/>
    <s v="Y"/>
    <s v="Y"/>
    <s v="Y"/>
    <s v="Y"/>
    <s v="Limited  Liability Company(LLC)"/>
    <s v="Y"/>
    <x v="0"/>
    <x v="1"/>
    <x v="1"/>
    <s v="Caterer &amp;&amp; Restaurant"/>
    <n v="0"/>
    <n v="0"/>
    <m/>
  </r>
  <r>
    <x v="743"/>
    <d v="2021-05-20T00:00:00"/>
    <s v="Barbecue &amp; Jazz Inc."/>
    <s v="207 E Thomas St"/>
    <x v="26"/>
    <x v="0"/>
    <s v="27801"/>
    <x v="743"/>
    <m/>
    <s v="R"/>
    <s v="Y"/>
    <s v="NC-01"/>
    <x v="0"/>
    <x v="1"/>
    <x v="0"/>
    <x v="0"/>
    <s v="Y"/>
    <s v="Y"/>
    <s v="Y"/>
    <s v="Y"/>
    <s v="Y"/>
    <s v="Y"/>
    <s v="Subchapter S Corporation"/>
    <s v="Y"/>
    <x v="1"/>
    <x v="0"/>
    <x v="1"/>
    <s v="Other &amp;&amp; Caterer &amp;&amp; Restaurant"/>
    <n v="0"/>
    <n v="0"/>
    <m/>
  </r>
  <r>
    <x v="744"/>
    <d v="2021-05-20T00:00:00"/>
    <s v="Nikoloff Inc"/>
    <s v="2734 NC 55 Ste B"/>
    <x v="28"/>
    <x v="0"/>
    <s v="27519"/>
    <x v="744"/>
    <m/>
    <s v="U"/>
    <s v="N"/>
    <s v="NC-02"/>
    <x v="0"/>
    <x v="0"/>
    <x v="1"/>
    <x v="0"/>
    <s v="Y"/>
    <s v="Y"/>
    <s v="Y"/>
    <s v="Y"/>
    <s v="Y"/>
    <s v="Y"/>
    <s v="Sole Proprietorship"/>
    <s v="N"/>
    <x v="0"/>
    <x v="0"/>
    <x v="1"/>
    <s v="Bar, Saloon, Lounge, Tavern"/>
    <n v="0"/>
    <n v="0"/>
    <m/>
  </r>
  <r>
    <x v="745"/>
    <d v="2021-05-20T00:00:00"/>
    <s v="DEVAS FOOD LLC"/>
    <s v="3320 Silas Creek Pkwy"/>
    <x v="54"/>
    <x v="0"/>
    <n v="27103"/>
    <x v="745"/>
    <s v="Great Wraps Grill"/>
    <s v="U"/>
    <s v="N"/>
    <s v="NC-06"/>
    <x v="0"/>
    <x v="0"/>
    <x v="0"/>
    <x v="0"/>
    <s v="Y"/>
    <s v="Y"/>
    <s v="Y"/>
    <s v="Y"/>
    <s v="Y"/>
    <s v="Y"/>
    <s v="Limited  Liability Company(LLC)"/>
    <s v="N"/>
    <x v="1"/>
    <x v="0"/>
    <x v="1"/>
    <s v="Restaurant"/>
    <n v="0"/>
    <n v="0"/>
    <m/>
  </r>
  <r>
    <x v="746"/>
    <d v="2021-05-20T00:00:00"/>
    <s v="Subway of Madison County Inc."/>
    <s v="815 Patton Ave"/>
    <x v="9"/>
    <x v="0"/>
    <s v="28806"/>
    <x v="746"/>
    <s v="Subway"/>
    <s v="U"/>
    <s v="Y"/>
    <s v="NC-11"/>
    <x v="0"/>
    <x v="0"/>
    <x v="1"/>
    <x v="0"/>
    <s v="Y"/>
    <s v="Y"/>
    <s v="Y"/>
    <s v="Y"/>
    <s v="Y"/>
    <s v="Y"/>
    <s v="Subchapter S Corporation"/>
    <s v="N"/>
    <x v="0"/>
    <x v="0"/>
    <x v="1"/>
    <s v="Restaurant"/>
    <n v="0"/>
    <n v="0"/>
    <m/>
  </r>
  <r>
    <x v="747"/>
    <d v="2021-05-20T00:00:00"/>
    <s v="SLV FOOD CORP"/>
    <s v="Kwality Ice Cream &amp; Bakers 3606 Davis Drive Unit#110"/>
    <x v="2"/>
    <x v="0"/>
    <s v="27560"/>
    <x v="747"/>
    <m/>
    <s v="U"/>
    <s v="N"/>
    <s v="NC-02"/>
    <x v="1"/>
    <x v="0"/>
    <x v="0"/>
    <x v="0"/>
    <s v="Y"/>
    <s v="Y"/>
    <s v="Y"/>
    <s v="Y"/>
    <s v="Y"/>
    <s v="Y"/>
    <s v="Subchapter S Corporation"/>
    <s v="N"/>
    <x v="1"/>
    <x v="0"/>
    <x v="1"/>
    <s v="Bakery **"/>
    <n v="0"/>
    <n v="0"/>
    <m/>
  </r>
  <r>
    <x v="748"/>
    <d v="2021-05-20T00:00:00"/>
    <s v="subway of smithfield llc"/>
    <s v="306 S Church St"/>
    <x v="173"/>
    <x v="0"/>
    <s v="27542"/>
    <x v="748"/>
    <s v="Subway"/>
    <s v="R"/>
    <s v="Y"/>
    <s v="NC-01"/>
    <x v="0"/>
    <x v="0"/>
    <x v="1"/>
    <x v="0"/>
    <s v="Y"/>
    <s v="Y"/>
    <s v="Y"/>
    <s v="Y"/>
    <s v="Y"/>
    <s v="Y"/>
    <s v="Limited  Liability Company(LLC)"/>
    <s v="Y"/>
    <x v="1"/>
    <x v="0"/>
    <x v="0"/>
    <s v="Restaurant"/>
    <n v="0"/>
    <n v="0"/>
    <m/>
  </r>
  <r>
    <x v="749"/>
    <d v="2021-05-20T00:00:00"/>
    <s v="Jo Heaven Inc"/>
    <s v="606 Glenwood Ave"/>
    <x v="4"/>
    <x v="0"/>
    <s v="27603"/>
    <x v="749"/>
    <m/>
    <s v="U"/>
    <s v="N"/>
    <s v="NC-02"/>
    <x v="1"/>
    <x v="0"/>
    <x v="0"/>
    <x v="0"/>
    <s v="Y"/>
    <s v="Y"/>
    <s v="Y"/>
    <s v="Y"/>
    <s v="Y"/>
    <s v="Y"/>
    <s v="Corporation"/>
    <s v="N"/>
    <x v="1"/>
    <x v="0"/>
    <x v="0"/>
    <s v="Bar, Saloon, Lounge, Tavern"/>
    <n v="0"/>
    <n v="0"/>
    <m/>
  </r>
  <r>
    <x v="750"/>
    <d v="2021-05-20T00:00:00"/>
    <s v="Waffle Tastries LLC"/>
    <s v="1109 Wind Carved Ln"/>
    <x v="174"/>
    <x v="0"/>
    <s v="28110"/>
    <x v="750"/>
    <m/>
    <s v="U"/>
    <s v="N"/>
    <s v="NC-09"/>
    <x v="0"/>
    <x v="1"/>
    <x v="0"/>
    <x v="1"/>
    <s v="N"/>
    <s v="Y"/>
    <s v="N"/>
    <s v="N"/>
    <s v="N"/>
    <s v="N"/>
    <s v="Single Member LLC"/>
    <s v="N"/>
    <x v="0"/>
    <x v="0"/>
    <x v="1"/>
    <s v="Food Stand, Food Truck, Food Cart"/>
    <n v="0"/>
    <n v="0"/>
    <m/>
  </r>
  <r>
    <x v="751"/>
    <d v="2021-05-20T00:00:00"/>
    <s v="The Everyday Gourmet LLC"/>
    <s v="18 Brook St Ste 101"/>
    <x v="9"/>
    <x v="0"/>
    <s v="28803"/>
    <x v="751"/>
    <m/>
    <s v="U"/>
    <s v="Y"/>
    <s v="NC-11"/>
    <x v="0"/>
    <x v="1"/>
    <x v="1"/>
    <x v="1"/>
    <s v="Y"/>
    <s v="N"/>
    <s v="Y"/>
    <s v="Y"/>
    <s v="N"/>
    <s v="Y"/>
    <s v="Limited  Liability Company(LLC)"/>
    <s v="N"/>
    <x v="0"/>
    <x v="0"/>
    <x v="1"/>
    <s v="Restaurant"/>
    <n v="0"/>
    <n v="0"/>
    <m/>
  </r>
  <r>
    <x v="752"/>
    <d v="2021-05-20T00:00:00"/>
    <s v="Jahan Inc of Chapel Hill Inc"/>
    <s v="1129 Weaver Dairy Road"/>
    <x v="3"/>
    <x v="0"/>
    <s v="27514"/>
    <x v="752"/>
    <m/>
    <s v="U"/>
    <s v="N"/>
    <s v="NC-04"/>
    <x v="1"/>
    <x v="0"/>
    <x v="0"/>
    <x v="0"/>
    <s v="Y"/>
    <s v="Y"/>
    <s v="Y"/>
    <s v="Y"/>
    <s v="Y"/>
    <s v="Y"/>
    <s v="Corporation"/>
    <s v="N"/>
    <x v="0"/>
    <x v="0"/>
    <x v="1"/>
    <s v="Restaurant"/>
    <n v="0"/>
    <n v="0"/>
    <m/>
  </r>
  <r>
    <x v="753"/>
    <d v="2021-05-20T00:00:00"/>
    <s v="511 Cotanche St Entertainment LLC"/>
    <s v="511 Cotanche St"/>
    <x v="34"/>
    <x v="0"/>
    <s v="27858"/>
    <x v="753"/>
    <m/>
    <s v="U"/>
    <s v="Y"/>
    <s v="NC-01"/>
    <x v="1"/>
    <x v="0"/>
    <x v="1"/>
    <x v="0"/>
    <s v="Y"/>
    <s v="Y"/>
    <s v="Y"/>
    <s v="Y"/>
    <s v="Y"/>
    <s v="Y"/>
    <s v="Limited  Liability Company(LLC)"/>
    <s v="N"/>
    <x v="1"/>
    <x v="0"/>
    <x v="0"/>
    <s v="Bar, Saloon, Lounge, Tavern &amp;&amp; Restaurant"/>
    <n v="0"/>
    <n v="0"/>
    <m/>
  </r>
  <r>
    <x v="754"/>
    <d v="2021-05-20T00:00:00"/>
    <s v="Persuasian Inc."/>
    <s v="2214 Park Rd"/>
    <x v="11"/>
    <x v="0"/>
    <s v="28203"/>
    <x v="754"/>
    <m/>
    <s v="U"/>
    <s v="N"/>
    <s v="NC-12"/>
    <x v="0"/>
    <x v="1"/>
    <x v="1"/>
    <x v="0"/>
    <s v="N"/>
    <s v="Y"/>
    <s v="Y"/>
    <s v="Y"/>
    <s v="N"/>
    <s v="Y"/>
    <s v="Sole Proprietorship"/>
    <s v="N"/>
    <x v="1"/>
    <x v="0"/>
    <x v="0"/>
    <s v="Bar, Saloon, Lounge, Tavern &amp;&amp; Restaurant"/>
    <n v="0"/>
    <n v="0"/>
    <m/>
  </r>
  <r>
    <x v="755"/>
    <d v="2021-05-20T00:00:00"/>
    <s v="Azalea BVC LLC"/>
    <s v="40 E Main St"/>
    <x v="175"/>
    <x v="0"/>
    <s v="28773"/>
    <x v="755"/>
    <m/>
    <s v="R"/>
    <s v="N"/>
    <s v="NC-11"/>
    <x v="1"/>
    <x v="0"/>
    <x v="0"/>
    <x v="0"/>
    <s v="Y"/>
    <s v="Y"/>
    <s v="Y"/>
    <s v="Y"/>
    <s v="Y"/>
    <s v="Y"/>
    <s v="Limited  Liability Company(LLC)"/>
    <s v="N"/>
    <x v="0"/>
    <x v="0"/>
    <x v="1"/>
    <s v="Restaurant"/>
    <n v="0"/>
    <n v="0"/>
    <m/>
  </r>
  <r>
    <x v="756"/>
    <d v="2021-05-20T00:00:00"/>
    <s v="KHAN HOTELS &amp; HOSPITALITY LLC"/>
    <s v="415 S Swing Rd"/>
    <x v="12"/>
    <x v="0"/>
    <s v="27409"/>
    <x v="756"/>
    <s v="Wyndham GardenÂ®"/>
    <s v="U"/>
    <s v="N"/>
    <s v="NC-06"/>
    <x v="1"/>
    <x v="0"/>
    <x v="0"/>
    <x v="0"/>
    <s v="Y"/>
    <s v="Y"/>
    <s v="Y"/>
    <s v="Y"/>
    <s v="Y"/>
    <s v="Y"/>
    <s v="Limited  Liability Company(LLC)"/>
    <s v="N"/>
    <x v="1"/>
    <x v="0"/>
    <x v="0"/>
    <s v="Inn **"/>
    <n v="0"/>
    <n v="0"/>
    <m/>
  </r>
  <r>
    <x v="757"/>
    <d v="2021-05-20T00:00:00"/>
    <s v="The Sweet Monkey Cafe L.L.C."/>
    <s v="133 S. Main St. #105"/>
    <x v="111"/>
    <x v="0"/>
    <s v="28753"/>
    <x v="757"/>
    <m/>
    <s v="R"/>
    <s v="N"/>
    <s v="NC-11"/>
    <x v="0"/>
    <x v="0"/>
    <x v="0"/>
    <x v="0"/>
    <s v="Y"/>
    <s v="Y"/>
    <s v="Y"/>
    <s v="Y"/>
    <s v="Y"/>
    <s v="Y"/>
    <s v="Single Member LLC"/>
    <s v="N"/>
    <x v="0"/>
    <x v="0"/>
    <x v="1"/>
    <s v="Bakery ** &amp;&amp; Caterer &amp;&amp; Restaurant"/>
    <n v="0"/>
    <n v="0"/>
    <m/>
  </r>
  <r>
    <x v="758"/>
    <d v="2021-05-20T00:00:00"/>
    <s v="SURF CITY CHINESE SUSHI BAR INC"/>
    <s v="124 N New River Dr"/>
    <x v="16"/>
    <x v="0"/>
    <s v="28445"/>
    <x v="758"/>
    <m/>
    <s v="U"/>
    <s v="N"/>
    <s v="NC-03"/>
    <x v="1"/>
    <x v="0"/>
    <x v="0"/>
    <x v="0"/>
    <s v="Y"/>
    <s v="Y"/>
    <s v="Y"/>
    <s v="Y"/>
    <s v="Y"/>
    <s v="Y"/>
    <s v="Corporation"/>
    <s v="N"/>
    <x v="1"/>
    <x v="0"/>
    <x v="0"/>
    <s v="Restaurant"/>
    <n v="0"/>
    <n v="0"/>
    <m/>
  </r>
  <r>
    <x v="759"/>
    <d v="2021-05-20T00:00:00"/>
    <s v="Theresa Ferguson"/>
    <s v="441 High Point St"/>
    <x v="176"/>
    <x v="0"/>
    <s v="27317"/>
    <x v="759"/>
    <m/>
    <s v="R"/>
    <s v="Y"/>
    <s v="NC-06"/>
    <x v="0"/>
    <x v="0"/>
    <x v="1"/>
    <x v="0"/>
    <s v="Y"/>
    <s v="Y"/>
    <s v="N"/>
    <s v="Y"/>
    <s v="Y"/>
    <s v="Y"/>
    <s v="Sole Proprietorship"/>
    <s v="N"/>
    <x v="0"/>
    <x v="0"/>
    <x v="1"/>
    <s v="Caterer"/>
    <n v="0"/>
    <n v="0"/>
    <m/>
  </r>
  <r>
    <x v="760"/>
    <d v="2021-05-20T00:00:00"/>
    <s v="Mediterranean Deli Inc"/>
    <s v="410 W Franklin St"/>
    <x v="3"/>
    <x v="0"/>
    <s v="27516"/>
    <x v="760"/>
    <m/>
    <s v="U"/>
    <s v="Y"/>
    <s v="NC-04"/>
    <x v="0"/>
    <x v="1"/>
    <x v="1"/>
    <x v="0"/>
    <s v="Y"/>
    <s v="Y"/>
    <s v="Y"/>
    <s v="N"/>
    <s v="Y"/>
    <s v="Y"/>
    <s v="Corporation"/>
    <s v="N"/>
    <x v="1"/>
    <x v="0"/>
    <x v="0"/>
    <s v="Caterer &amp;&amp; Restaurant"/>
    <n v="0"/>
    <n v="0"/>
    <m/>
  </r>
  <r>
    <x v="761"/>
    <d v="2021-05-20T00:00:00"/>
    <s v="The German Corner"/>
    <s v="630 Greenville Hwy"/>
    <x v="7"/>
    <x v="0"/>
    <s v="28792"/>
    <x v="761"/>
    <m/>
    <s v="R"/>
    <s v="Y"/>
    <s v="NC-11"/>
    <x v="1"/>
    <x v="1"/>
    <x v="1"/>
    <x v="0"/>
    <s v="Y"/>
    <s v="Y"/>
    <s v="Y"/>
    <s v="Y"/>
    <s v="Y"/>
    <s v="Y"/>
    <s v="Corporation"/>
    <s v="N"/>
    <x v="0"/>
    <x v="0"/>
    <x v="1"/>
    <s v="Restaurant"/>
    <n v="0"/>
    <n v="0"/>
    <m/>
  </r>
  <r>
    <x v="762"/>
    <d v="2021-05-20T00:00:00"/>
    <s v="R2K Restaurant Group Stoney Creek No3 Inc"/>
    <s v="6307 Burlington Rd Suite K"/>
    <x v="20"/>
    <x v="0"/>
    <s v="27377"/>
    <x v="762"/>
    <m/>
    <s v="U"/>
    <s v="N"/>
    <s v="NC-06"/>
    <x v="0"/>
    <x v="0"/>
    <x v="1"/>
    <x v="0"/>
    <s v="Y"/>
    <s v="Y"/>
    <s v="Y"/>
    <s v="Y"/>
    <s v="Y"/>
    <s v="Y"/>
    <s v="Corporation"/>
    <s v="N"/>
    <x v="1"/>
    <x v="0"/>
    <x v="0"/>
    <s v="Restaurant"/>
    <n v="0"/>
    <n v="0"/>
    <m/>
  </r>
  <r>
    <x v="763"/>
    <d v="2021-05-20T00:00:00"/>
    <s v="Triad Seafood Distribution LLC"/>
    <s v="4459 Indiana Ave"/>
    <x v="54"/>
    <x v="0"/>
    <s v="27105"/>
    <x v="763"/>
    <m/>
    <s v="U"/>
    <s v="Y"/>
    <s v="NC-06"/>
    <x v="0"/>
    <x v="0"/>
    <x v="0"/>
    <x v="0"/>
    <s v="Y"/>
    <s v="Y"/>
    <s v="Y"/>
    <s v="Y"/>
    <s v="Y"/>
    <s v="Y"/>
    <s v="Corporation"/>
    <s v="Y"/>
    <x v="1"/>
    <x v="0"/>
    <x v="0"/>
    <s v="Restaurant"/>
    <n v="0"/>
    <n v="0"/>
    <m/>
  </r>
  <r>
    <x v="764"/>
    <d v="2021-05-20T00:00:00"/>
    <s v="FORTUNE COOKIES INC"/>
    <s v="805 W Gate City Blvd"/>
    <x v="12"/>
    <x v="0"/>
    <s v="27403"/>
    <x v="764"/>
    <m/>
    <s v="U"/>
    <s v="Y"/>
    <s v="NC-06"/>
    <x v="1"/>
    <x v="0"/>
    <x v="1"/>
    <x v="0"/>
    <s v="Y"/>
    <s v="Y"/>
    <s v="Y"/>
    <s v="Y"/>
    <s v="Y"/>
    <s v="Y"/>
    <s v="Corporation"/>
    <s v="N"/>
    <x v="1"/>
    <x v="0"/>
    <x v="0"/>
    <s v="Restaurant"/>
    <n v="0"/>
    <n v="0"/>
    <m/>
  </r>
  <r>
    <x v="765"/>
    <d v="2021-05-20T00:00:00"/>
    <s v="Blue Ridge Scoops LLC"/>
    <s v="2441 Sedley Rd"/>
    <x v="11"/>
    <x v="0"/>
    <s v="28211"/>
    <x v="765"/>
    <s v="Ben &amp; Jerry's"/>
    <s v="U"/>
    <s v="N"/>
    <s v="NC-09"/>
    <x v="1"/>
    <x v="0"/>
    <x v="1"/>
    <x v="0"/>
    <s v="Y"/>
    <s v="Y"/>
    <s v="Y"/>
    <s v="Y"/>
    <s v="Y"/>
    <s v="Y"/>
    <s v="Limited  Liability Company(LLC)"/>
    <s v="N"/>
    <x v="0"/>
    <x v="1"/>
    <x v="1"/>
    <s v="Snack and Nonalcoholic Beverage Bar"/>
    <n v="0"/>
    <n v="0"/>
    <m/>
  </r>
  <r>
    <x v="766"/>
    <d v="2021-05-20T00:00:00"/>
    <s v="Pina Hospitality Group LLC"/>
    <s v="770 Liberty View Ct"/>
    <x v="54"/>
    <x v="0"/>
    <s v="27101"/>
    <x v="766"/>
    <m/>
    <s v="U"/>
    <s v="Y"/>
    <s v="NC-06"/>
    <x v="1"/>
    <x v="0"/>
    <x v="0"/>
    <x v="0"/>
    <s v="Y"/>
    <s v="Y"/>
    <s v="Y"/>
    <s v="Y"/>
    <s v="Y"/>
    <s v="Y"/>
    <s v="Limited  Liability Company(LLC)"/>
    <s v="Y"/>
    <x v="0"/>
    <x v="1"/>
    <x v="0"/>
    <s v="Bar, Saloon, Lounge, Tavern"/>
    <n v="0"/>
    <n v="0"/>
    <m/>
  </r>
  <r>
    <x v="767"/>
    <d v="2021-05-20T00:00:00"/>
    <s v="Southern Hospitality Catering Inc"/>
    <s v="113 N Church St Apt C"/>
    <x v="12"/>
    <x v="0"/>
    <s v="27401"/>
    <x v="767"/>
    <m/>
    <s v="U"/>
    <s v="Y"/>
    <s v="NC-06"/>
    <x v="0"/>
    <x v="0"/>
    <x v="1"/>
    <x v="0"/>
    <s v="Y"/>
    <s v="Y"/>
    <s v="Y"/>
    <s v="Y"/>
    <s v="Y"/>
    <s v="Y"/>
    <s v="Subchapter S Corporation"/>
    <s v="Y"/>
    <x v="0"/>
    <x v="1"/>
    <x v="0"/>
    <s v="Caterer"/>
    <n v="0"/>
    <n v="0"/>
    <m/>
  </r>
  <r>
    <x v="768"/>
    <d v="2021-05-20T00:00:00"/>
    <s v="SAPS Troutman Restaurant Inc."/>
    <s v="121 Julian Pl"/>
    <x v="172"/>
    <x v="0"/>
    <s v="28166"/>
    <x v="768"/>
    <s v="Pizza Hut"/>
    <s v="R"/>
    <s v="N"/>
    <s v="NC-10"/>
    <x v="0"/>
    <x v="1"/>
    <x v="1"/>
    <x v="0"/>
    <s v="N"/>
    <s v="N"/>
    <s v="Y"/>
    <s v="N"/>
    <s v="N"/>
    <s v="N"/>
    <s v="Corporation"/>
    <s v="N"/>
    <x v="1"/>
    <x v="0"/>
    <x v="0"/>
    <s v="Restaurant"/>
    <n v="0"/>
    <n v="0"/>
    <m/>
  </r>
  <r>
    <x v="769"/>
    <d v="2021-05-20T00:00:00"/>
    <s v="James Carter"/>
    <s v="7201 Airlie Place"/>
    <x v="0"/>
    <x v="0"/>
    <s v="28403"/>
    <x v="769"/>
    <m/>
    <s v="U"/>
    <s v="N"/>
    <s v="NC-07"/>
    <x v="1"/>
    <x v="1"/>
    <x v="1"/>
    <x v="0"/>
    <s v="Y"/>
    <s v="Y"/>
    <s v="Y"/>
    <s v="Y"/>
    <s v="Y"/>
    <s v="Y"/>
    <s v="Limited  Liability Company(LLC)"/>
    <s v="Y"/>
    <x v="0"/>
    <x v="1"/>
    <x v="0"/>
    <s v="Bar, Saloon, Lounge, Tavern"/>
    <n v="0"/>
    <n v="0"/>
    <m/>
  </r>
  <r>
    <x v="770"/>
    <d v="2021-05-20T00:00:00"/>
    <s v="Dining Innovations LLC"/>
    <s v="46 Haywood Street Suite 334"/>
    <x v="9"/>
    <x v="0"/>
    <s v="28801"/>
    <x v="770"/>
    <m/>
    <s v="U"/>
    <s v="Y"/>
    <s v="NC-11"/>
    <x v="1"/>
    <x v="0"/>
    <x v="0"/>
    <x v="0"/>
    <s v="Y"/>
    <s v="Y"/>
    <s v="Y"/>
    <s v="Y"/>
    <s v="Y"/>
    <s v="N"/>
    <s v="Limited  Liability Company(LLC)"/>
    <s v="N"/>
    <x v="0"/>
    <x v="1"/>
    <x v="0"/>
    <s v="Caterer &amp;&amp; Restaurant"/>
    <n v="0"/>
    <n v="0"/>
    <m/>
  </r>
  <r>
    <x v="771"/>
    <d v="2021-05-20T00:00:00"/>
    <s v="Personal Touch Catering NC LLC"/>
    <s v="3010 Lark Dr"/>
    <x v="12"/>
    <x v="0"/>
    <s v="27407"/>
    <x v="771"/>
    <m/>
    <s v="U"/>
    <s v="N"/>
    <s v="NC-06"/>
    <x v="1"/>
    <x v="1"/>
    <x v="1"/>
    <x v="1"/>
    <s v="Y"/>
    <s v="Y"/>
    <s v="Y"/>
    <s v="Y"/>
    <s v="Y"/>
    <s v="Y"/>
    <s v="Limited  Liability Company(LLC)"/>
    <s v="N"/>
    <x v="0"/>
    <x v="1"/>
    <x v="1"/>
    <s v="Caterer"/>
    <n v="0"/>
    <n v="0"/>
    <m/>
  </r>
  <r>
    <x v="772"/>
    <d v="2021-05-20T00:00:00"/>
    <s v="FSMP LLC"/>
    <s v="555 Fayetteville St Ste 115"/>
    <x v="4"/>
    <x v="0"/>
    <s v="27601"/>
    <x v="772"/>
    <m/>
    <s v="U"/>
    <s v="Y"/>
    <s v="NC-02"/>
    <x v="1"/>
    <x v="0"/>
    <x v="0"/>
    <x v="0"/>
    <s v="Y"/>
    <s v="Y"/>
    <s v="Y"/>
    <s v="Y"/>
    <s v="Y"/>
    <s v="Y"/>
    <s v="Limited  Liability Company(LLC)"/>
    <s v="N"/>
    <x v="0"/>
    <x v="0"/>
    <x v="1"/>
    <s v="Bar, Saloon, Lounge, Tavern"/>
    <n v="0"/>
    <n v="0"/>
    <m/>
  </r>
  <r>
    <x v="773"/>
    <d v="2021-05-20T00:00:00"/>
    <s v="Toreros V Mexican Restaurant"/>
    <s v="1207 Kildaire Farm Rd"/>
    <x v="28"/>
    <x v="0"/>
    <s v="27511"/>
    <x v="773"/>
    <m/>
    <s v="U"/>
    <s v="N"/>
    <s v="NC-02"/>
    <x v="0"/>
    <x v="0"/>
    <x v="1"/>
    <x v="0"/>
    <s v="N"/>
    <s v="Y"/>
    <s v="Y"/>
    <s v="Y"/>
    <s v="Y"/>
    <s v="Y"/>
    <s v="Corporation"/>
    <s v="N"/>
    <x v="1"/>
    <x v="0"/>
    <x v="0"/>
    <s v="Restaurant"/>
    <n v="0"/>
    <n v="0"/>
    <m/>
  </r>
  <r>
    <x v="774"/>
    <d v="2021-05-20T00:00:00"/>
    <s v="Biagio's Italian Coffee &amp; Espresso Bar LLC"/>
    <s v="622 Court St"/>
    <x v="59"/>
    <x v="0"/>
    <s v="28540"/>
    <x v="774"/>
    <m/>
    <s v="U"/>
    <s v="N"/>
    <s v="NC-03"/>
    <x v="1"/>
    <x v="1"/>
    <x v="1"/>
    <x v="1"/>
    <s v="Y"/>
    <s v="Y"/>
    <s v="Y"/>
    <s v="Y"/>
    <s v="N"/>
    <s v="Y"/>
    <s v="Limited  Liability Company(LLC)"/>
    <s v="N"/>
    <x v="1"/>
    <x v="0"/>
    <x v="1"/>
    <s v="Restaurant"/>
    <n v="0"/>
    <n v="0"/>
    <m/>
  </r>
  <r>
    <x v="775"/>
    <d v="2021-05-20T00:00:00"/>
    <s v="The Flour Box LLC"/>
    <s v="511 S Main St Apt"/>
    <x v="54"/>
    <x v="0"/>
    <s v="27101"/>
    <x v="775"/>
    <m/>
    <s v="U"/>
    <s v="N"/>
    <s v="NC-06"/>
    <x v="1"/>
    <x v="1"/>
    <x v="1"/>
    <x v="1"/>
    <s v="N"/>
    <s v="Y"/>
    <s v="Y"/>
    <s v="Y"/>
    <s v="N"/>
    <s v="N"/>
    <s v="Limited  Liability Company(LLC)"/>
    <s v="Y"/>
    <x v="0"/>
    <x v="0"/>
    <x v="1"/>
    <s v="Restaurant"/>
    <n v="0"/>
    <n v="0"/>
    <m/>
  </r>
  <r>
    <x v="776"/>
    <d v="2021-05-20T00:00:00"/>
    <s v="Hector's Restaurants Inc."/>
    <s v="6 Patton Ave"/>
    <x v="9"/>
    <x v="0"/>
    <s v="28801"/>
    <x v="776"/>
    <m/>
    <s v="U"/>
    <s v="Y"/>
    <s v="NC-11"/>
    <x v="1"/>
    <x v="0"/>
    <x v="0"/>
    <x v="0"/>
    <s v="Y"/>
    <s v="Y"/>
    <s v="Y"/>
    <s v="Y"/>
    <s v="Y"/>
    <s v="Y"/>
    <s v="Corporation"/>
    <s v="N"/>
    <x v="1"/>
    <x v="0"/>
    <x v="0"/>
    <s v="Restaurant"/>
    <n v="0"/>
    <n v="0"/>
    <m/>
  </r>
  <r>
    <x v="777"/>
    <d v="2021-05-20T00:00:00"/>
    <s v="BOBBY OUTLAW"/>
    <s v="6617 Falls Of Neuse Rd Ste 105"/>
    <x v="4"/>
    <x v="0"/>
    <s v="27615"/>
    <x v="777"/>
    <m/>
    <s v="U"/>
    <s v="N"/>
    <s v="NC-02"/>
    <x v="0"/>
    <x v="0"/>
    <x v="1"/>
    <x v="0"/>
    <s v="Y"/>
    <s v="Y"/>
    <s v="Y"/>
    <s v="Y"/>
    <s v="Y"/>
    <s v="Y"/>
    <s v="Sole Proprietorship"/>
    <s v="N"/>
    <x v="1"/>
    <x v="1"/>
    <x v="0"/>
    <s v="Bakery **"/>
    <n v="0"/>
    <n v="0"/>
    <m/>
  </r>
  <r>
    <x v="778"/>
    <d v="2021-05-20T00:00:00"/>
    <s v="Blend of Soul LLC"/>
    <s v="425 Seastone St"/>
    <x v="4"/>
    <x v="0"/>
    <s v="27603"/>
    <x v="778"/>
    <m/>
    <s v="U"/>
    <s v="Y"/>
    <s v="NC-02"/>
    <x v="0"/>
    <x v="1"/>
    <x v="1"/>
    <x v="0"/>
    <s v="Y"/>
    <s v="Y"/>
    <s v="Y"/>
    <s v="Y"/>
    <s v="Y"/>
    <s v="Y"/>
    <s v="Limited  Liability Company(LLC)"/>
    <s v="N"/>
    <x v="1"/>
    <x v="0"/>
    <x v="1"/>
    <s v="Food Stand, Food Truck, Food Cart"/>
    <n v="0"/>
    <n v="0"/>
    <m/>
  </r>
  <r>
    <x v="779"/>
    <d v="2021-05-20T00:00:00"/>
    <s v="Kona Ice of Marlboro County LLC"/>
    <s v="8001 Scotch Meadows Dr"/>
    <x v="177"/>
    <x v="0"/>
    <s v="28352"/>
    <x v="779"/>
    <s v="Kona Ice"/>
    <s v="R"/>
    <s v="Y"/>
    <s v="NC-09"/>
    <x v="0"/>
    <x v="0"/>
    <x v="0"/>
    <x v="0"/>
    <s v="Y"/>
    <s v="Y"/>
    <s v="Y"/>
    <s v="Y"/>
    <s v="Y"/>
    <s v="N"/>
    <s v="Corporation"/>
    <s v="N"/>
    <x v="1"/>
    <x v="0"/>
    <x v="1"/>
    <s v="Food Stand, Food Truck, Food Cart"/>
    <n v="0"/>
    <n v="0"/>
    <m/>
  </r>
  <r>
    <x v="780"/>
    <d v="2021-05-20T00:00:00"/>
    <s v="Pham Inc"/>
    <s v="8156 S Tryon St # G"/>
    <x v="11"/>
    <x v="0"/>
    <s v="28273"/>
    <x v="780"/>
    <m/>
    <s v="U"/>
    <s v="N"/>
    <s v="NC-09"/>
    <x v="0"/>
    <x v="0"/>
    <x v="0"/>
    <x v="0"/>
    <s v="Y"/>
    <s v="Y"/>
    <s v="Y"/>
    <s v="Y"/>
    <s v="Y"/>
    <s v="Y"/>
    <s v="Subchapter S Corporation"/>
    <s v="N"/>
    <x v="0"/>
    <x v="0"/>
    <x v="1"/>
    <s v="Restaurant"/>
    <n v="0"/>
    <n v="0"/>
    <m/>
  </r>
  <r>
    <x v="781"/>
    <d v="2021-05-20T00:00:00"/>
    <s v="Subway of Waynesville INC"/>
    <s v="815 Patton Ave"/>
    <x v="9"/>
    <x v="0"/>
    <s v="28806"/>
    <x v="781"/>
    <s v="Subway"/>
    <s v="U"/>
    <s v="Y"/>
    <s v="NC-11"/>
    <x v="0"/>
    <x v="0"/>
    <x v="0"/>
    <x v="0"/>
    <s v="Y"/>
    <s v="Y"/>
    <s v="Y"/>
    <s v="Y"/>
    <s v="Y"/>
    <s v="Y"/>
    <s v="Corporation"/>
    <s v="N"/>
    <x v="0"/>
    <x v="0"/>
    <x v="1"/>
    <s v="Restaurant"/>
    <n v="0"/>
    <n v="0"/>
    <m/>
  </r>
  <r>
    <x v="782"/>
    <d v="2021-05-20T00:00:00"/>
    <s v="HWANG &amp; CHO LLC"/>
    <s v="1036 CROSSROADS DR"/>
    <x v="72"/>
    <x v="0"/>
    <s v="28625"/>
    <x v="782"/>
    <s v="American Deli"/>
    <s v="R"/>
    <s v="N"/>
    <s v="NC-05"/>
    <x v="0"/>
    <x v="0"/>
    <x v="1"/>
    <x v="0"/>
    <s v="Y"/>
    <s v="Y"/>
    <s v="Y"/>
    <s v="Y"/>
    <s v="Y"/>
    <s v="Y"/>
    <s v="Limited  Liability Company(LLC)"/>
    <s v="N"/>
    <x v="1"/>
    <x v="0"/>
    <x v="1"/>
    <s v="Restaurant"/>
    <n v="0"/>
    <n v="0"/>
    <m/>
  </r>
  <r>
    <x v="783"/>
    <d v="2021-05-20T00:00:00"/>
    <s v="Raleigh Rockin Rolls Inc"/>
    <s v="9650 Strickland Rd Ste 101"/>
    <x v="4"/>
    <x v="0"/>
    <s v="27615"/>
    <x v="783"/>
    <m/>
    <s v="U"/>
    <s v="N"/>
    <s v="NC-02"/>
    <x v="0"/>
    <x v="0"/>
    <x v="1"/>
    <x v="0"/>
    <s v="Y"/>
    <s v="Y"/>
    <s v="Y"/>
    <s v="Y"/>
    <s v="Y"/>
    <s v="Y"/>
    <s v="Corporation"/>
    <s v="N"/>
    <x v="1"/>
    <x v="0"/>
    <x v="0"/>
    <s v="Restaurant"/>
    <n v="0"/>
    <n v="0"/>
    <m/>
  </r>
  <r>
    <x v="784"/>
    <d v="2021-05-20T00:00:00"/>
    <s v="Niyo Japanese Express Inc."/>
    <s v="3509 David Cox Rd Suite H"/>
    <x v="11"/>
    <x v="0"/>
    <s v="28269"/>
    <x v="784"/>
    <m/>
    <s v="U"/>
    <s v="N"/>
    <s v="NC-08"/>
    <x v="1"/>
    <x v="1"/>
    <x v="1"/>
    <x v="1"/>
    <s v="N"/>
    <s v="Y"/>
    <s v="Y"/>
    <s v="Y"/>
    <s v="N"/>
    <s v="N"/>
    <s v="Corporation"/>
    <s v="N"/>
    <x v="1"/>
    <x v="0"/>
    <x v="0"/>
    <s v="Restaurant"/>
    <n v="0"/>
    <n v="0"/>
    <m/>
  </r>
  <r>
    <x v="785"/>
    <d v="2021-05-20T00:00:00"/>
    <s v="BigFamily Pizza Inc"/>
    <s v="6210 Rogers Rd"/>
    <x v="178"/>
    <x v="0"/>
    <s v="27571"/>
    <x v="785"/>
    <m/>
    <s v="U"/>
    <s v="N"/>
    <s v="NC-04"/>
    <x v="0"/>
    <x v="1"/>
    <x v="1"/>
    <x v="0"/>
    <s v="N"/>
    <s v="Y"/>
    <s v="Y"/>
    <s v="Y"/>
    <s v="Y"/>
    <s v="Y"/>
    <s v="Subchapter S Corporation"/>
    <s v="N"/>
    <x v="0"/>
    <x v="1"/>
    <x v="1"/>
    <s v="Restaurant"/>
    <n v="0"/>
    <n v="0"/>
    <m/>
  </r>
  <r>
    <x v="786"/>
    <d v="2021-05-20T00:00:00"/>
    <s v="The Mini Dingo LLC"/>
    <s v="111 E Front St"/>
    <x v="64"/>
    <x v="0"/>
    <s v="27215"/>
    <x v="786"/>
    <m/>
    <s v="U"/>
    <s v="Y"/>
    <s v="NC-06"/>
    <x v="1"/>
    <x v="0"/>
    <x v="1"/>
    <x v="0"/>
    <s v="Y"/>
    <s v="Y"/>
    <s v="Y"/>
    <s v="Y"/>
    <s v="Y"/>
    <s v="Y"/>
    <s v="Single Member LLC"/>
    <s v="N"/>
    <x v="0"/>
    <x v="0"/>
    <x v="1"/>
    <s v="Bar, Saloon, Lounge, Tavern"/>
    <n v="0"/>
    <n v="0"/>
    <m/>
  </r>
  <r>
    <x v="787"/>
    <d v="2021-05-20T00:00:00"/>
    <s v="Yummy Tummy Group LLC"/>
    <s v="1826 Nantuckett Ln Apt 201"/>
    <x v="11"/>
    <x v="0"/>
    <s v="28270"/>
    <x v="787"/>
    <s v="Auntie Anne's"/>
    <s v="U"/>
    <s v="N"/>
    <s v="NC-09"/>
    <x v="0"/>
    <x v="0"/>
    <x v="1"/>
    <x v="0"/>
    <s v="Y"/>
    <s v="Y"/>
    <s v="Y"/>
    <s v="Y"/>
    <s v="Y"/>
    <s v="Y"/>
    <s v="Limited  Liability Company(LLC)"/>
    <s v="N"/>
    <x v="1"/>
    <x v="0"/>
    <x v="1"/>
    <s v="Restaurant"/>
    <n v="0"/>
    <n v="0"/>
    <m/>
  </r>
  <r>
    <x v="788"/>
    <d v="2021-05-20T00:00:00"/>
    <s v="Lake Gaston Brewing Company LLC"/>
    <s v="124 Hay St"/>
    <x v="40"/>
    <x v="0"/>
    <s v="28301"/>
    <x v="788"/>
    <m/>
    <s v="U"/>
    <s v="Y"/>
    <s v="NC-08"/>
    <x v="1"/>
    <x v="1"/>
    <x v="1"/>
    <x v="0"/>
    <s v="Y"/>
    <s v="Y"/>
    <s v="Y"/>
    <s v="Y"/>
    <s v="N"/>
    <s v="Y"/>
    <s v="Corporation"/>
    <s v="Y"/>
    <x v="0"/>
    <x v="1"/>
    <x v="0"/>
    <s v="Brewery and/or microbrewery ** &amp;&amp; Brewpub, Tasting Room, Taproom ** &amp;&amp; Restaurant"/>
    <n v="0"/>
    <n v="0"/>
    <m/>
  </r>
  <r>
    <x v="789"/>
    <d v="2021-05-20T00:00:00"/>
    <s v="Subway of Arden Inc"/>
    <s v="815 Patton Ave"/>
    <x v="9"/>
    <x v="0"/>
    <s v="28806"/>
    <x v="789"/>
    <s v="Subway"/>
    <s v="U"/>
    <s v="Y"/>
    <s v="NC-11"/>
    <x v="0"/>
    <x v="1"/>
    <x v="1"/>
    <x v="0"/>
    <s v="Y"/>
    <s v="Y"/>
    <s v="Y"/>
    <s v="Y"/>
    <s v="Y"/>
    <s v="Y"/>
    <s v="Subchapter S Corporation"/>
    <s v="N"/>
    <x v="0"/>
    <x v="0"/>
    <x v="1"/>
    <s v="Restaurant"/>
    <n v="0"/>
    <n v="0"/>
    <m/>
  </r>
  <r>
    <x v="790"/>
    <d v="2021-05-20T00:00:00"/>
    <s v="Bowbarr Inc"/>
    <s v="705 W Rosemary St"/>
    <x v="32"/>
    <x v="0"/>
    <s v="27510"/>
    <x v="790"/>
    <m/>
    <s v="U"/>
    <s v="N"/>
    <s v="NC-04"/>
    <x v="0"/>
    <x v="1"/>
    <x v="1"/>
    <x v="0"/>
    <s v="Y"/>
    <s v="Y"/>
    <s v="Y"/>
    <s v="Y"/>
    <s v="Y"/>
    <s v="Y"/>
    <s v="Corporation"/>
    <s v="Y"/>
    <x v="0"/>
    <x v="0"/>
    <x v="1"/>
    <s v="Bar, Saloon, Lounge, Tavern"/>
    <n v="0"/>
    <n v="0"/>
    <m/>
  </r>
  <r>
    <x v="791"/>
    <d v="2021-05-20T00:00:00"/>
    <s v="S &amp; L FOOD GROUP INC"/>
    <s v="5352 Yadkin Rd"/>
    <x v="40"/>
    <x v="0"/>
    <s v="28303"/>
    <x v="791"/>
    <m/>
    <s v="U"/>
    <s v="N"/>
    <s v="NC-08"/>
    <x v="0"/>
    <x v="1"/>
    <x v="1"/>
    <x v="0"/>
    <s v="Y"/>
    <s v="Y"/>
    <s v="Y"/>
    <s v="Y"/>
    <s v="Y"/>
    <s v="Y"/>
    <s v="Subchapter S Corporation"/>
    <s v="N"/>
    <x v="1"/>
    <x v="0"/>
    <x v="0"/>
    <s v="Restaurant"/>
    <n v="0"/>
    <n v="0"/>
    <m/>
  </r>
  <r>
    <x v="792"/>
    <d v="2021-05-20T00:00:00"/>
    <s v="Community Discovery Corp"/>
    <s v="1860 Lindbergh St"/>
    <x v="11"/>
    <x v="0"/>
    <s v="28208"/>
    <x v="792"/>
    <m/>
    <s v="U"/>
    <s v="Y"/>
    <s v="NC-12"/>
    <x v="1"/>
    <x v="0"/>
    <x v="0"/>
    <x v="0"/>
    <s v="Y"/>
    <s v="Y"/>
    <s v="Y"/>
    <s v="Y"/>
    <s v="Y"/>
    <s v="Y"/>
    <s v="Corporation"/>
    <s v="Y"/>
    <x v="0"/>
    <x v="0"/>
    <x v="1"/>
    <s v="Caterer &amp;&amp; Restaurant"/>
    <n v="0"/>
    <n v="0"/>
    <m/>
  </r>
  <r>
    <x v="793"/>
    <d v="2021-05-20T00:00:00"/>
    <s v="Southern Roots Restaurant Inc"/>
    <s v="119 E Main St"/>
    <x v="65"/>
    <x v="0"/>
    <s v="27282"/>
    <x v="793"/>
    <m/>
    <s v="U"/>
    <s v="N"/>
    <s v="NC-06"/>
    <x v="1"/>
    <x v="1"/>
    <x v="0"/>
    <x v="0"/>
    <s v="Y"/>
    <s v="Y"/>
    <s v="Y"/>
    <s v="Y"/>
    <s v="Y"/>
    <s v="Y"/>
    <s v="Corporation"/>
    <s v="N"/>
    <x v="0"/>
    <x v="0"/>
    <x v="1"/>
    <s v="Bar, Saloon, Lounge, Tavern &amp;&amp; Restaurant"/>
    <n v="0"/>
    <n v="0"/>
    <m/>
  </r>
  <r>
    <x v="794"/>
    <d v="2021-05-20T00:00:00"/>
    <s v="Sheila's Carolina Kitchen LLC"/>
    <s v="25099 NC Hwy 12"/>
    <x v="179"/>
    <x v="0"/>
    <s v="27982"/>
    <x v="794"/>
    <m/>
    <s v="U"/>
    <s v="Y"/>
    <s v="NC-03"/>
    <x v="1"/>
    <x v="1"/>
    <x v="1"/>
    <x v="0"/>
    <s v="Y"/>
    <s v="N"/>
    <s v="Y"/>
    <s v="Y"/>
    <s v="Y"/>
    <s v="Y"/>
    <s v="Limited  Liability Company(LLC)"/>
    <s v="N"/>
    <x v="0"/>
    <x v="0"/>
    <x v="1"/>
    <s v="Restaurant"/>
    <n v="0"/>
    <n v="0"/>
    <m/>
  </r>
  <r>
    <x v="795"/>
    <d v="2021-05-20T00:00:00"/>
    <s v="Luo Hospitality International Inc"/>
    <s v="7010 Smith Corners Blvd Ste F"/>
    <x v="11"/>
    <x v="0"/>
    <s v="28269"/>
    <x v="795"/>
    <m/>
    <s v="U"/>
    <s v="N"/>
    <s v="NC-08"/>
    <x v="0"/>
    <x v="1"/>
    <x v="1"/>
    <x v="0"/>
    <s v="N"/>
    <s v="N"/>
    <s v="Y"/>
    <s v="Y"/>
    <s v="N"/>
    <s v="Y"/>
    <s v="Corporation"/>
    <s v="N"/>
    <x v="1"/>
    <x v="0"/>
    <x v="0"/>
    <s v="Restaurant"/>
    <n v="0"/>
    <n v="0"/>
    <m/>
  </r>
  <r>
    <x v="796"/>
    <d v="2021-05-20T00:00:00"/>
    <s v="3LT LLC"/>
    <s v="3317 Stone Castle Ct"/>
    <x v="4"/>
    <x v="0"/>
    <s v="27613"/>
    <x v="796"/>
    <m/>
    <s v="U"/>
    <s v="N"/>
    <s v="NC-02"/>
    <x v="0"/>
    <x v="1"/>
    <x v="1"/>
    <x v="0"/>
    <s v="Y"/>
    <s v="Y"/>
    <s v="Y"/>
    <s v="Y"/>
    <s v="Y"/>
    <s v="Y"/>
    <s v="Limited  Liability Company(LLC)"/>
    <s v="N"/>
    <x v="1"/>
    <x v="0"/>
    <x v="1"/>
    <s v="Restaurant"/>
    <n v="0"/>
    <n v="0"/>
    <m/>
  </r>
  <r>
    <x v="797"/>
    <d v="2021-05-20T00:00:00"/>
    <s v="KZ Hospitality LLC"/>
    <s v="6205 Ramada Dr"/>
    <x v="160"/>
    <x v="0"/>
    <s v="27012"/>
    <x v="797"/>
    <m/>
    <s v="U"/>
    <s v="N"/>
    <s v="NC-10"/>
    <x v="0"/>
    <x v="0"/>
    <x v="0"/>
    <x v="0"/>
    <s v="Y"/>
    <s v="Y"/>
    <s v="Y"/>
    <s v="Y"/>
    <s v="Y"/>
    <s v="Y"/>
    <s v="Limited  Liability Company(LLC)"/>
    <s v="N"/>
    <x v="0"/>
    <x v="0"/>
    <x v="1"/>
    <s v="Inn ** &amp;&amp; Bar, Saloon, Lounge, Tavern &amp;&amp; Caterer"/>
    <n v="0"/>
    <n v="0"/>
    <m/>
  </r>
  <r>
    <x v="798"/>
    <d v="2021-05-20T00:00:00"/>
    <s v="College Grill and Catering LLC"/>
    <s v="5337 Us Highway 264 W Building 5"/>
    <x v="67"/>
    <x v="0"/>
    <s v="27889"/>
    <x v="798"/>
    <m/>
    <s v="R"/>
    <s v="N"/>
    <s v="NC-01"/>
    <x v="0"/>
    <x v="0"/>
    <x v="0"/>
    <x v="0"/>
    <s v="N"/>
    <s v="Y"/>
    <s v="Y"/>
    <s v="N"/>
    <s v="Y"/>
    <s v="N"/>
    <s v="Limited  Liability Company(LLC)"/>
    <s v="N"/>
    <x v="0"/>
    <x v="0"/>
    <x v="1"/>
    <s v="Snack and Nonalcoholic Beverage Bar &amp;&amp; Caterer &amp;&amp; Restaurant"/>
    <n v="0"/>
    <n v="0"/>
    <m/>
  </r>
  <r>
    <x v="799"/>
    <d v="2021-05-20T00:00:00"/>
    <s v="R &amp; C BOTHAM LLC"/>
    <s v="1722 NC HWY 9"/>
    <x v="104"/>
    <x v="0"/>
    <s v="28711"/>
    <x v="799"/>
    <m/>
    <s v="U"/>
    <s v="N"/>
    <s v="NC-11"/>
    <x v="1"/>
    <x v="0"/>
    <x v="0"/>
    <x v="0"/>
    <s v="Y"/>
    <s v="Y"/>
    <s v="Y"/>
    <s v="Y"/>
    <s v="Y"/>
    <s v="Y"/>
    <s v="Limited  Liability Company(LLC)"/>
    <s v="N"/>
    <x v="0"/>
    <x v="1"/>
    <x v="1"/>
    <s v="Restaurant"/>
    <n v="0"/>
    <n v="0"/>
    <m/>
  </r>
  <r>
    <x v="800"/>
    <d v="2021-05-20T00:00:00"/>
    <s v="SAKURA ICHIBAN LLC"/>
    <s v="3015 W Gate City Blvd"/>
    <x v="12"/>
    <x v="0"/>
    <s v="27403"/>
    <x v="800"/>
    <m/>
    <s v="U"/>
    <s v="N"/>
    <s v="NC-06"/>
    <x v="0"/>
    <x v="0"/>
    <x v="1"/>
    <x v="0"/>
    <s v="Y"/>
    <s v="Y"/>
    <s v="Y"/>
    <s v="Y"/>
    <s v="Y"/>
    <s v="Y"/>
    <s v="Limited  Liability Company(LLC)"/>
    <s v="N"/>
    <x v="1"/>
    <x v="0"/>
    <x v="0"/>
    <s v="Restaurant"/>
    <n v="0"/>
    <n v="0"/>
    <m/>
  </r>
  <r>
    <x v="801"/>
    <d v="2021-05-20T00:00:00"/>
    <s v="Brier Creek Beer Garden Inc"/>
    <s v="8521 Brier Creek Pkwy"/>
    <x v="4"/>
    <x v="0"/>
    <s v="27617"/>
    <x v="801"/>
    <m/>
    <s v="U"/>
    <s v="N"/>
    <s v="NC-02"/>
    <x v="0"/>
    <x v="1"/>
    <x v="1"/>
    <x v="0"/>
    <s v="Y"/>
    <s v="Y"/>
    <s v="Y"/>
    <s v="Y"/>
    <s v="Y"/>
    <s v="Y"/>
    <s v="Corporation"/>
    <s v="N"/>
    <x v="1"/>
    <x v="0"/>
    <x v="0"/>
    <s v="Restaurant"/>
    <n v="0"/>
    <n v="0"/>
    <m/>
  </r>
  <r>
    <x v="802"/>
    <d v="2021-05-20T00:00:00"/>
    <s v="Subway of Regent Park Inc"/>
    <s v="815 Patton Ave"/>
    <x v="9"/>
    <x v="0"/>
    <s v="28806"/>
    <x v="802"/>
    <s v="Subway"/>
    <s v="U"/>
    <s v="Y"/>
    <s v="NC-11"/>
    <x v="0"/>
    <x v="0"/>
    <x v="0"/>
    <x v="0"/>
    <s v="Y"/>
    <s v="Y"/>
    <s v="Y"/>
    <s v="Y"/>
    <s v="Y"/>
    <s v="Y"/>
    <s v="Corporation"/>
    <s v="N"/>
    <x v="0"/>
    <x v="0"/>
    <x v="1"/>
    <s v="Restaurant"/>
    <n v="0"/>
    <n v="0"/>
    <m/>
  </r>
  <r>
    <x v="803"/>
    <d v="2021-05-20T00:00:00"/>
    <s v="Micromanagers LLC"/>
    <s v="100 E Franklin St Suite F"/>
    <x v="3"/>
    <x v="0"/>
    <s v="27514"/>
    <x v="803"/>
    <m/>
    <s v="U"/>
    <s v="Y"/>
    <s v="NC-04"/>
    <x v="1"/>
    <x v="0"/>
    <x v="0"/>
    <x v="0"/>
    <s v="Y"/>
    <s v="Y"/>
    <s v="Y"/>
    <s v="Y"/>
    <s v="Y"/>
    <s v="Y"/>
    <s v="Limited  Liability Company(LLC)"/>
    <s v="N"/>
    <x v="0"/>
    <x v="1"/>
    <x v="0"/>
    <s v="Brewery and/or microbrewery ** &amp;&amp; Restaurant"/>
    <n v="0"/>
    <n v="0"/>
    <m/>
  </r>
  <r>
    <x v="804"/>
    <d v="2021-05-20T00:00:00"/>
    <s v="Subway of Clyde"/>
    <s v="815 Patton Ave"/>
    <x v="9"/>
    <x v="0"/>
    <s v="28806"/>
    <x v="804"/>
    <s v="Subway"/>
    <s v="U"/>
    <s v="Y"/>
    <s v="NC-11"/>
    <x v="0"/>
    <x v="0"/>
    <x v="0"/>
    <x v="0"/>
    <s v="Y"/>
    <s v="Y"/>
    <s v="Y"/>
    <s v="Y"/>
    <s v="Y"/>
    <s v="Y"/>
    <s v="Corporation"/>
    <s v="N"/>
    <x v="0"/>
    <x v="0"/>
    <x v="1"/>
    <s v="Restaurant"/>
    <n v="0"/>
    <n v="0"/>
    <m/>
  </r>
  <r>
    <x v="805"/>
    <d v="2021-05-20T00:00:00"/>
    <s v="Moone Enterprise Inc."/>
    <s v="7112 Holmfield Rd"/>
    <x v="40"/>
    <x v="0"/>
    <s v="28306"/>
    <x v="805"/>
    <m/>
    <s v="U"/>
    <s v="N"/>
    <s v="NC-07"/>
    <x v="0"/>
    <x v="0"/>
    <x v="0"/>
    <x v="0"/>
    <s v="Y"/>
    <s v="Y"/>
    <s v="Y"/>
    <s v="Y"/>
    <s v="Y"/>
    <s v="Y"/>
    <s v="Subchapter S Corporation"/>
    <s v="Y"/>
    <x v="1"/>
    <x v="0"/>
    <x v="1"/>
    <s v="Restaurant"/>
    <n v="0"/>
    <n v="0"/>
    <m/>
  </r>
  <r>
    <x v="806"/>
    <d v="2021-05-20T00:00:00"/>
    <s v="Papis Puerto Rican Cuisine"/>
    <s v="440 E McCullogh St Suite 123"/>
    <x v="11"/>
    <x v="0"/>
    <s v="28262"/>
    <x v="806"/>
    <m/>
    <s v="U"/>
    <s v="Y"/>
    <s v="NC-08"/>
    <x v="0"/>
    <x v="1"/>
    <x v="1"/>
    <x v="0"/>
    <s v="Y"/>
    <s v="Y"/>
    <s v="Y"/>
    <s v="Y"/>
    <s v="N"/>
    <s v="Y"/>
    <s v="Limited  Liability Company(LLC)"/>
    <s v="N"/>
    <x v="0"/>
    <x v="0"/>
    <x v="1"/>
    <s v="Restaurant"/>
    <n v="0"/>
    <n v="0"/>
    <m/>
  </r>
  <r>
    <x v="807"/>
    <d v="2021-05-20T00:00:00"/>
    <s v="On the Block Foods &amp; Catering"/>
    <s v="4906 El Mundo St"/>
    <x v="11"/>
    <x v="0"/>
    <s v="28216"/>
    <x v="807"/>
    <m/>
    <s v="U"/>
    <s v="N"/>
    <s v="NC-12"/>
    <x v="0"/>
    <x v="1"/>
    <x v="1"/>
    <x v="1"/>
    <s v="Y"/>
    <s v="Y"/>
    <s v="Y"/>
    <s v="Y"/>
    <s v="N"/>
    <s v="N"/>
    <s v="Partnership"/>
    <s v="N"/>
    <x v="1"/>
    <x v="0"/>
    <x v="0"/>
    <s v="Food Stand, Food Truck, Food Cart"/>
    <n v="0"/>
    <n v="0"/>
    <m/>
  </r>
  <r>
    <x v="808"/>
    <d v="2021-05-20T00:00:00"/>
    <s v="El Gato Pelon Inc"/>
    <s v="6101 Glenwood Ave"/>
    <x v="4"/>
    <x v="0"/>
    <s v="27612"/>
    <x v="808"/>
    <m/>
    <s v="U"/>
    <s v="N"/>
    <s v="NC-02"/>
    <x v="1"/>
    <x v="1"/>
    <x v="1"/>
    <x v="0"/>
    <s v="Y"/>
    <s v="Y"/>
    <s v="Y"/>
    <s v="Y"/>
    <s v="Y"/>
    <s v="Y"/>
    <s v="Corporation"/>
    <s v="N"/>
    <x v="0"/>
    <x v="0"/>
    <x v="1"/>
    <s v="Restaurant"/>
    <n v="0"/>
    <n v="0"/>
    <m/>
  </r>
  <r>
    <x v="809"/>
    <d v="2021-05-20T00:00:00"/>
    <s v="Ginza restaurant inc"/>
    <s v="37 Biltmore Ave"/>
    <x v="9"/>
    <x v="0"/>
    <s v="28801"/>
    <x v="809"/>
    <m/>
    <s v="U"/>
    <s v="Y"/>
    <s v="NC-11"/>
    <x v="0"/>
    <x v="0"/>
    <x v="1"/>
    <x v="0"/>
    <s v="N"/>
    <s v="Y"/>
    <s v="Y"/>
    <s v="Y"/>
    <s v="Y"/>
    <s v="Y"/>
    <s v="Subchapter S Corporation"/>
    <s v="N"/>
    <x v="0"/>
    <x v="0"/>
    <x v="1"/>
    <s v="Restaurant"/>
    <n v="0"/>
    <n v="0"/>
    <m/>
  </r>
  <r>
    <x v="810"/>
    <d v="2021-05-20T00:00:00"/>
    <s v="RED LOTUS INC"/>
    <s v="239 S Elliott Rd"/>
    <x v="3"/>
    <x v="0"/>
    <s v="27514"/>
    <x v="810"/>
    <m/>
    <s v="U"/>
    <s v="N"/>
    <s v="NC-04"/>
    <x v="1"/>
    <x v="0"/>
    <x v="1"/>
    <x v="0"/>
    <s v="Y"/>
    <s v="Y"/>
    <s v="Y"/>
    <s v="Y"/>
    <s v="Y"/>
    <s v="Y"/>
    <s v="Corporation"/>
    <s v="N"/>
    <x v="1"/>
    <x v="0"/>
    <x v="0"/>
    <s v="Restaurant"/>
    <n v="0"/>
    <n v="0"/>
    <m/>
  </r>
  <r>
    <x v="811"/>
    <d v="2021-05-20T00:00:00"/>
    <s v="Dajio Inc"/>
    <s v="305 Irvin Garrish Hwy"/>
    <x v="142"/>
    <x v="0"/>
    <s v="27960"/>
    <x v="811"/>
    <m/>
    <s v="R"/>
    <s v="N"/>
    <s v="NC-03"/>
    <x v="1"/>
    <x v="0"/>
    <x v="0"/>
    <x v="0"/>
    <s v="Y"/>
    <s v="Y"/>
    <s v="Y"/>
    <s v="Y"/>
    <s v="Y"/>
    <s v="Y"/>
    <s v="Corporation"/>
    <s v="N"/>
    <x v="0"/>
    <x v="0"/>
    <x v="1"/>
    <s v="Restaurant"/>
    <n v="0"/>
    <n v="0"/>
    <m/>
  </r>
  <r>
    <x v="812"/>
    <d v="2021-05-20T00:00:00"/>
    <s v="Sage and Swift Gourmet Catering Inc"/>
    <s v="2505 Whilden Dr"/>
    <x v="8"/>
    <x v="0"/>
    <s v="27713"/>
    <x v="812"/>
    <m/>
    <s v="U"/>
    <s v="N"/>
    <s v="NC-02"/>
    <x v="0"/>
    <x v="0"/>
    <x v="0"/>
    <x v="0"/>
    <s v="Y"/>
    <s v="Y"/>
    <s v="Y"/>
    <s v="Y"/>
    <s v="Y"/>
    <s v="Y"/>
    <s v="Corporation"/>
    <s v="N"/>
    <x v="0"/>
    <x v="0"/>
    <x v="1"/>
    <s v="Caterer"/>
    <n v="0"/>
    <n v="0"/>
    <m/>
  </r>
  <r>
    <x v="813"/>
    <d v="2021-05-20T00:00:00"/>
    <s v="QUAD Properties INC"/>
    <s v="5074 Independence Ln"/>
    <x v="180"/>
    <x v="0"/>
    <s v="28037"/>
    <x v="813"/>
    <s v="Subway"/>
    <s v="R"/>
    <s v="N"/>
    <s v="NC-10"/>
    <x v="0"/>
    <x v="0"/>
    <x v="0"/>
    <x v="0"/>
    <s v="Y"/>
    <s v="Y"/>
    <s v="N"/>
    <s v="Y"/>
    <s v="Y"/>
    <s v="Y"/>
    <s v="Corporation"/>
    <s v="N"/>
    <x v="0"/>
    <x v="0"/>
    <x v="1"/>
    <s v="Restaurant"/>
    <n v="0"/>
    <n v="0"/>
    <m/>
  </r>
  <r>
    <x v="814"/>
    <d v="2021-05-20T00:00:00"/>
    <s v="MR Entertainment LLC"/>
    <s v="22 N Market St"/>
    <x v="9"/>
    <x v="0"/>
    <s v="28801"/>
    <x v="814"/>
    <m/>
    <s v="U"/>
    <s v="Y"/>
    <s v="NC-11"/>
    <x v="0"/>
    <x v="0"/>
    <x v="1"/>
    <x v="0"/>
    <s v="Y"/>
    <s v="Y"/>
    <s v="Y"/>
    <s v="Y"/>
    <s v="Y"/>
    <s v="Y"/>
    <s v="Limited  Liability Company(LLC)"/>
    <s v="N"/>
    <x v="1"/>
    <x v="1"/>
    <x v="0"/>
    <s v="Bar, Saloon, Lounge, Tavern"/>
    <n v="0"/>
    <n v="0"/>
    <m/>
  </r>
  <r>
    <x v="815"/>
    <d v="2021-05-20T00:00:00"/>
    <s v="Arrowhead 1 LLC"/>
    <s v="2625 Hendersonville Rd"/>
    <x v="55"/>
    <x v="0"/>
    <s v="28704"/>
    <x v="815"/>
    <s v="Beef 'O' Brady's"/>
    <s v="U"/>
    <s v="Y"/>
    <s v="NC-11"/>
    <x v="0"/>
    <x v="0"/>
    <x v="1"/>
    <x v="0"/>
    <s v="Y"/>
    <s v="Y"/>
    <s v="Y"/>
    <s v="Y"/>
    <s v="Y"/>
    <s v="Y"/>
    <s v="Limited  Liability Company(LLC)"/>
    <s v="Y"/>
    <x v="0"/>
    <x v="1"/>
    <x v="1"/>
    <s v="Restaurant"/>
    <n v="0"/>
    <n v="0"/>
    <m/>
  </r>
  <r>
    <x v="816"/>
    <d v="2021-05-20T00:00:00"/>
    <s v="Suman Foods LLC"/>
    <s v="15425 Prescott Hill Ave"/>
    <x v="11"/>
    <x v="0"/>
    <s v="28277"/>
    <x v="816"/>
    <m/>
    <s v="U"/>
    <s v="N"/>
    <s v="NC-09"/>
    <x v="1"/>
    <x v="0"/>
    <x v="1"/>
    <x v="0"/>
    <s v="Y"/>
    <s v="Y"/>
    <s v="Y"/>
    <s v="Y"/>
    <s v="Y"/>
    <s v="Y"/>
    <s v="Corporation"/>
    <s v="N"/>
    <x v="0"/>
    <x v="0"/>
    <x v="1"/>
    <s v="Food Stand, Food Truck, Food Cart"/>
    <n v="0"/>
    <n v="0"/>
    <m/>
  </r>
  <r>
    <x v="817"/>
    <d v="2021-05-20T00:00:00"/>
    <s v="HAPPY CHINA OF LIU INC"/>
    <s v="123 Pointe South Dr"/>
    <x v="176"/>
    <x v="0"/>
    <s v="27317"/>
    <x v="817"/>
    <m/>
    <s v="R"/>
    <s v="Y"/>
    <s v="NC-06"/>
    <x v="1"/>
    <x v="0"/>
    <x v="1"/>
    <x v="0"/>
    <s v="Y"/>
    <s v="Y"/>
    <s v="Y"/>
    <s v="Y"/>
    <s v="Y"/>
    <s v="Y"/>
    <s v="Corporation"/>
    <s v="N"/>
    <x v="1"/>
    <x v="0"/>
    <x v="0"/>
    <s v="Restaurant"/>
    <n v="0"/>
    <n v="0"/>
    <m/>
  </r>
  <r>
    <x v="818"/>
    <d v="2021-05-20T00:00:00"/>
    <s v="Bazzco inc"/>
    <s v="214 N College St"/>
    <x v="11"/>
    <x v="0"/>
    <s v="28202"/>
    <x v="818"/>
    <m/>
    <s v="U"/>
    <s v="N"/>
    <s v="NC-12"/>
    <x v="0"/>
    <x v="0"/>
    <x v="1"/>
    <x v="0"/>
    <s v="Y"/>
    <s v="Y"/>
    <s v="Y"/>
    <s v="Y"/>
    <s v="Y"/>
    <s v="Y"/>
    <s v="Corporation"/>
    <s v="N"/>
    <x v="1"/>
    <x v="0"/>
    <x v="1"/>
    <s v="Restaurant"/>
    <n v="0"/>
    <n v="0"/>
    <m/>
  </r>
  <r>
    <x v="819"/>
    <d v="2021-05-20T00:00:00"/>
    <s v="Copper Door Cafes LLC"/>
    <s v="950 Hwy 64 Business"/>
    <x v="181"/>
    <x v="0"/>
    <s v="28904"/>
    <x v="819"/>
    <m/>
    <s v="R"/>
    <s v="Y"/>
    <s v="NC-11"/>
    <x v="1"/>
    <x v="0"/>
    <x v="0"/>
    <x v="0"/>
    <s v="Y"/>
    <s v="Y"/>
    <s v="Y"/>
    <s v="Y"/>
    <s v="Y"/>
    <s v="Y"/>
    <s v="Limited  Liability Company(LLC)"/>
    <s v="N"/>
    <x v="0"/>
    <x v="1"/>
    <x v="0"/>
    <s v="Restaurant"/>
    <n v="0"/>
    <n v="0"/>
    <m/>
  </r>
  <r>
    <x v="820"/>
    <d v="2021-05-20T00:00:00"/>
    <s v="Texas Pit BBQ Inc"/>
    <s v="546 W Church St"/>
    <x v="131"/>
    <x v="0"/>
    <s v="27501"/>
    <x v="820"/>
    <m/>
    <s v="R"/>
    <s v="N"/>
    <s v="NC-02"/>
    <x v="1"/>
    <x v="0"/>
    <x v="1"/>
    <x v="0"/>
    <s v="Y"/>
    <s v="Y"/>
    <s v="Y"/>
    <s v="Y"/>
    <s v="Y"/>
    <s v="Y"/>
    <s v="Subchapter S Corporation"/>
    <s v="N"/>
    <x v="0"/>
    <x v="0"/>
    <x v="1"/>
    <s v="Restaurant"/>
    <n v="0"/>
    <n v="0"/>
    <m/>
  </r>
  <r>
    <x v="821"/>
    <d v="2021-05-20T00:00:00"/>
    <s v="AIJA Inc"/>
    <s v="412 W Davie St"/>
    <x v="4"/>
    <x v="0"/>
    <s v="27601"/>
    <x v="821"/>
    <m/>
    <s v="U"/>
    <s v="Y"/>
    <s v="NC-02"/>
    <x v="0"/>
    <x v="1"/>
    <x v="1"/>
    <x v="0"/>
    <s v="Y"/>
    <s v="Y"/>
    <s v="Y"/>
    <s v="Y"/>
    <s v="Y"/>
    <s v="Y"/>
    <s v="Subchapter S Corporation"/>
    <s v="N"/>
    <x v="0"/>
    <x v="0"/>
    <x v="1"/>
    <s v="Bar, Saloon, Lounge, Tavern"/>
    <n v="0"/>
    <n v="0"/>
    <m/>
  </r>
  <r>
    <x v="822"/>
    <d v="2021-05-20T00:00:00"/>
    <s v="Umami Asian Bistro and Sushi LLC"/>
    <s v="2420 Hillsborough St"/>
    <x v="4"/>
    <x v="0"/>
    <s v="27607"/>
    <x v="822"/>
    <m/>
    <s v="U"/>
    <s v="Y"/>
    <s v="NC-02"/>
    <x v="0"/>
    <x v="0"/>
    <x v="0"/>
    <x v="0"/>
    <s v="Y"/>
    <s v="Y"/>
    <s v="Y"/>
    <s v="Y"/>
    <s v="Y"/>
    <s v="Y"/>
    <s v="Limited  Liability Company(LLC)"/>
    <s v="N"/>
    <x v="1"/>
    <x v="0"/>
    <x v="1"/>
    <s v="Bar, Saloon, Lounge, Tavern &amp;&amp; Restaurant"/>
    <n v="0"/>
    <n v="0"/>
    <m/>
  </r>
  <r>
    <x v="823"/>
    <d v="2021-05-20T00:00:00"/>
    <s v="Chez Day LLC"/>
    <s v="301 Glenwood Ave Ste 100"/>
    <x v="4"/>
    <x v="0"/>
    <s v="27603"/>
    <x v="823"/>
    <m/>
    <s v="U"/>
    <s v="N"/>
    <s v="NC-02"/>
    <x v="0"/>
    <x v="1"/>
    <x v="1"/>
    <x v="1"/>
    <s v="N"/>
    <s v="N"/>
    <s v="Y"/>
    <s v="Y"/>
    <s v="N"/>
    <s v="Y"/>
    <s v="Limited  Liability Company(LLC)"/>
    <s v="N"/>
    <x v="0"/>
    <x v="1"/>
    <x v="0"/>
    <s v="Restaurant"/>
    <n v="0"/>
    <n v="0"/>
    <m/>
  </r>
  <r>
    <x v="824"/>
    <d v="2021-05-20T00:00:00"/>
    <s v="LIGHTHOUSE CAFE, INC."/>
    <s v="132 E Granville St"/>
    <x v="121"/>
    <x v="0"/>
    <s v="27983"/>
    <x v="824"/>
    <m/>
    <s v="R"/>
    <s v="Y"/>
    <s v="NC-01"/>
    <x v="0"/>
    <x v="0"/>
    <x v="1"/>
    <x v="0"/>
    <s v="Y"/>
    <s v="Y"/>
    <s v="Y"/>
    <s v="Y"/>
    <s v="Y"/>
    <s v="Y"/>
    <s v="Corporation"/>
    <s v="N"/>
    <x v="0"/>
    <x v="0"/>
    <x v="1"/>
    <s v="Caterer"/>
    <n v="0"/>
    <n v="0"/>
    <m/>
  </r>
  <r>
    <x v="825"/>
    <d v="2021-05-21T00:00:00"/>
    <s v="PM KQ LLC"/>
    <s v="8320 Pineville Matthews Rd Ste 606"/>
    <x v="11"/>
    <x v="0"/>
    <s v="28226"/>
    <x v="825"/>
    <m/>
    <s v="U"/>
    <s v="Y"/>
    <s v="NC-09"/>
    <x v="1"/>
    <x v="0"/>
    <x v="0"/>
    <x v="0"/>
    <s v="Y"/>
    <s v="Y"/>
    <s v="Y"/>
    <s v="Y"/>
    <s v="Y"/>
    <s v="Y"/>
    <s v="Limited  Liability Company(LLC)"/>
    <s v="N"/>
    <x v="1"/>
    <x v="0"/>
    <x v="1"/>
    <s v="Restaurant"/>
    <n v="0"/>
    <n v="0"/>
    <m/>
  </r>
  <r>
    <x v="826"/>
    <d v="2021-05-21T00:00:00"/>
    <s v="Sanmay-VP LLC"/>
    <s v="520 University Center Blvd"/>
    <x v="11"/>
    <x v="0"/>
    <s v="28262"/>
    <x v="826"/>
    <s v="Godavari - Trademark License Agreement"/>
    <s v="U"/>
    <s v="N"/>
    <s v="NC-08"/>
    <x v="1"/>
    <x v="0"/>
    <x v="0"/>
    <x v="0"/>
    <s v="Y"/>
    <s v="Y"/>
    <s v="Y"/>
    <s v="Y"/>
    <s v="Y"/>
    <s v="Y"/>
    <s v="Limited  Liability Company(LLC)"/>
    <s v="N"/>
    <x v="1"/>
    <x v="0"/>
    <x v="0"/>
    <s v="Restaurant"/>
    <n v="0"/>
    <n v="0"/>
    <m/>
  </r>
  <r>
    <x v="827"/>
    <d v="2021-05-21T00:00:00"/>
    <s v="Warrenton Restaurant Ventures LLC"/>
    <s v="111 N Bragg St"/>
    <x v="182"/>
    <x v="0"/>
    <s v="27589"/>
    <x v="827"/>
    <m/>
    <s v="R"/>
    <s v="Y"/>
    <s v="NC-01"/>
    <x v="0"/>
    <x v="1"/>
    <x v="1"/>
    <x v="0"/>
    <s v="Y"/>
    <s v="Y"/>
    <s v="Y"/>
    <s v="Y"/>
    <s v="N"/>
    <s v="Y"/>
    <s v="Partnership"/>
    <s v="Y"/>
    <x v="0"/>
    <x v="1"/>
    <x v="1"/>
    <s v="Restaurant"/>
    <n v="0"/>
    <n v="0"/>
    <m/>
  </r>
  <r>
    <x v="828"/>
    <d v="2021-05-21T00:00:00"/>
    <s v="Thai Harmony LLC"/>
    <s v="102 W 3rd St Suite 110"/>
    <x v="54"/>
    <x v="0"/>
    <s v="27101"/>
    <x v="828"/>
    <m/>
    <s v="U"/>
    <s v="Y"/>
    <s v="NC-06"/>
    <x v="1"/>
    <x v="0"/>
    <x v="0"/>
    <x v="0"/>
    <s v="Y"/>
    <s v="Y"/>
    <s v="Y"/>
    <s v="Y"/>
    <s v="Y"/>
    <s v="Y"/>
    <s v="Limited  Liability Company(LLC)"/>
    <s v="Y"/>
    <x v="0"/>
    <x v="0"/>
    <x v="1"/>
    <s v="Restaurant"/>
    <n v="0"/>
    <n v="0"/>
    <m/>
  </r>
  <r>
    <x v="829"/>
    <d v="2021-05-21T00:00:00"/>
    <s v="K Restaurant Group"/>
    <s v="4209 Lassiter Mill Rd Ste 136"/>
    <x v="4"/>
    <x v="0"/>
    <s v="27609"/>
    <x v="829"/>
    <m/>
    <s v="U"/>
    <s v="N"/>
    <s v="NC-02"/>
    <x v="1"/>
    <x v="0"/>
    <x v="0"/>
    <x v="0"/>
    <s v="Y"/>
    <s v="Y"/>
    <s v="Y"/>
    <s v="Y"/>
    <s v="Y"/>
    <s v="Y"/>
    <s v="Sole Proprietorship"/>
    <s v="N"/>
    <x v="0"/>
    <x v="0"/>
    <x v="1"/>
    <s v="Restaurant"/>
    <n v="0"/>
    <n v="0"/>
    <m/>
  </r>
  <r>
    <x v="830"/>
    <d v="2021-05-21T00:00:00"/>
    <s v="Rasoi Ventures LLC"/>
    <s v="122 W King St"/>
    <x v="35"/>
    <x v="0"/>
    <s v="27278"/>
    <x v="830"/>
    <m/>
    <s v="U"/>
    <s v="N"/>
    <s v="NC-04"/>
    <x v="1"/>
    <x v="0"/>
    <x v="0"/>
    <x v="0"/>
    <s v="Y"/>
    <s v="Y"/>
    <s v="Y"/>
    <s v="Y"/>
    <s v="Y"/>
    <s v="Y"/>
    <s v="Limited  Liability Company(LLC)"/>
    <s v="N"/>
    <x v="1"/>
    <x v="0"/>
    <x v="0"/>
    <s v="Restaurant"/>
    <n v="0"/>
    <n v="0"/>
    <m/>
  </r>
  <r>
    <x v="831"/>
    <d v="2021-05-21T00:00:00"/>
    <s v="J Lights LLC"/>
    <s v="800 Taylor St Suite 9-152"/>
    <x v="8"/>
    <x v="0"/>
    <s v="27701"/>
    <x v="831"/>
    <m/>
    <s v="U"/>
    <s v="Y"/>
    <s v="NC-04"/>
    <x v="1"/>
    <x v="0"/>
    <x v="0"/>
    <x v="0"/>
    <s v="Y"/>
    <s v="Y"/>
    <s v="Y"/>
    <s v="Y"/>
    <s v="Y"/>
    <s v="Y"/>
    <s v="Limited  Liability Company(LLC)"/>
    <s v="N"/>
    <x v="1"/>
    <x v="0"/>
    <x v="0"/>
    <s v="Restaurant"/>
    <n v="0"/>
    <n v="0"/>
    <m/>
  </r>
  <r>
    <x v="832"/>
    <d v="2021-05-21T00:00:00"/>
    <s v="Hot Diggity Dog"/>
    <s v="13300 York Center Dr ste 121"/>
    <x v="11"/>
    <x v="0"/>
    <s v="28273"/>
    <x v="832"/>
    <m/>
    <s v="U"/>
    <s v="N"/>
    <s v="NC-09"/>
    <x v="1"/>
    <x v="0"/>
    <x v="1"/>
    <x v="0"/>
    <s v="Y"/>
    <s v="Y"/>
    <s v="N"/>
    <s v="Y"/>
    <s v="Y"/>
    <s v="Y"/>
    <s v="Limited  Liability Company(LLC)"/>
    <s v="N"/>
    <x v="1"/>
    <x v="0"/>
    <x v="1"/>
    <s v="Snack and Nonalcoholic Beverage Bar &amp;&amp; Caterer &amp;&amp; Food Stand, Food Truck, Food Cart"/>
    <n v="0"/>
    <n v="0"/>
    <m/>
  </r>
  <r>
    <x v="833"/>
    <d v="2021-05-21T00:00:00"/>
    <s v="Elodie Farms II LLC"/>
    <s v="9522 Hampton Rd"/>
    <x v="183"/>
    <x v="0"/>
    <s v="27572"/>
    <x v="833"/>
    <m/>
    <s v="U"/>
    <s v="N"/>
    <s v="NC-04"/>
    <x v="0"/>
    <x v="1"/>
    <x v="0"/>
    <x v="1"/>
    <s v="Y"/>
    <s v="Y"/>
    <s v="N"/>
    <s v="Y"/>
    <s v="Y"/>
    <s v="Y"/>
    <s v="Single Member LLC"/>
    <s v="N"/>
    <x v="1"/>
    <x v="0"/>
    <x v="1"/>
    <s v="Other"/>
    <n v="0"/>
    <n v="0"/>
    <m/>
  </r>
  <r>
    <x v="834"/>
    <d v="2021-05-21T00:00:00"/>
    <s v="JH Sushi Express Inc"/>
    <s v="1523 Elizabeth Ave Ste 130"/>
    <x v="11"/>
    <x v="0"/>
    <s v="28204"/>
    <x v="834"/>
    <m/>
    <s v="U"/>
    <s v="N"/>
    <s v="NC-12"/>
    <x v="0"/>
    <x v="0"/>
    <x v="1"/>
    <x v="0"/>
    <s v="Y"/>
    <s v="Y"/>
    <s v="Y"/>
    <s v="Y"/>
    <s v="Y"/>
    <s v="Y"/>
    <s v="Subchapter S Corporation"/>
    <s v="N"/>
    <x v="1"/>
    <x v="0"/>
    <x v="0"/>
    <s v="Restaurant"/>
    <n v="0"/>
    <n v="0"/>
    <m/>
  </r>
  <r>
    <x v="835"/>
    <d v="2021-05-21T00:00:00"/>
    <s v="A. Kelly's LLC"/>
    <s v="142 Burrell St"/>
    <x v="48"/>
    <x v="0"/>
    <s v="28607"/>
    <x v="835"/>
    <m/>
    <s v="R"/>
    <s v="N"/>
    <s v="NC-05"/>
    <x v="1"/>
    <x v="1"/>
    <x v="0"/>
    <x v="0"/>
    <s v="Y"/>
    <s v="Y"/>
    <s v="Y"/>
    <s v="Y"/>
    <s v="Y"/>
    <s v="Y"/>
    <s v="Corporation"/>
    <s v="N"/>
    <x v="0"/>
    <x v="0"/>
    <x v="1"/>
    <s v="Restaurant"/>
    <n v="0"/>
    <n v="0"/>
    <m/>
  </r>
  <r>
    <x v="836"/>
    <d v="2021-05-21T00:00:00"/>
    <s v="2 Guys Pizza &amp; Ribs Inc."/>
    <s v="1307 7th Ave E"/>
    <x v="7"/>
    <x v="0"/>
    <s v="28792"/>
    <x v="836"/>
    <m/>
    <s v="R"/>
    <s v="Y"/>
    <s v="NC-11"/>
    <x v="1"/>
    <x v="0"/>
    <x v="0"/>
    <x v="0"/>
    <s v="Y"/>
    <s v="Y"/>
    <s v="Y"/>
    <s v="Y"/>
    <s v="Y"/>
    <s v="Y"/>
    <s v="Subchapter S Corporation"/>
    <s v="N"/>
    <x v="0"/>
    <x v="0"/>
    <x v="1"/>
    <s v="Restaurant"/>
    <n v="0"/>
    <n v="0"/>
    <m/>
  </r>
  <r>
    <x v="837"/>
    <d v="2021-05-21T00:00:00"/>
    <s v="ROOSTER'S CAFE"/>
    <s v="3291 Cumberland Rd"/>
    <x v="40"/>
    <x v="0"/>
    <s v="28306"/>
    <x v="837"/>
    <m/>
    <s v="U"/>
    <s v="N"/>
    <s v="NC-07"/>
    <x v="0"/>
    <x v="1"/>
    <x v="1"/>
    <x v="0"/>
    <s v="N"/>
    <s v="N"/>
    <s v="Y"/>
    <s v="Y"/>
    <s v="Y"/>
    <s v="Y"/>
    <s v="Corporation"/>
    <s v="Y"/>
    <x v="0"/>
    <x v="0"/>
    <x v="1"/>
    <s v="Restaurant"/>
    <n v="0"/>
    <n v="0"/>
    <m/>
  </r>
  <r>
    <x v="838"/>
    <d v="2021-05-21T00:00:00"/>
    <s v="POPPYS GREENVILLE LLC"/>
    <s v="4125 Old Tar Rd Ste J"/>
    <x v="184"/>
    <x v="0"/>
    <s v="28590"/>
    <x v="838"/>
    <m/>
    <s v="U"/>
    <s v="N"/>
    <s v="NC-01"/>
    <x v="0"/>
    <x v="0"/>
    <x v="0"/>
    <x v="0"/>
    <s v="Y"/>
    <s v="Y"/>
    <s v="Y"/>
    <s v="Y"/>
    <s v="Y"/>
    <s v="Y"/>
    <s v="Limited  Liability Company(LLC)"/>
    <s v="N"/>
    <x v="1"/>
    <x v="1"/>
    <x v="1"/>
    <s v="Restaurant"/>
    <n v="0"/>
    <n v="0"/>
    <m/>
  </r>
  <r>
    <x v="839"/>
    <d v="2021-05-21T00:00:00"/>
    <s v="Family Catering Service"/>
    <s v="15250 Hus McGinnis Rd"/>
    <x v="45"/>
    <x v="0"/>
    <s v="28078"/>
    <x v="839"/>
    <m/>
    <s v="U"/>
    <s v="N"/>
    <s v="NC-08"/>
    <x v="0"/>
    <x v="0"/>
    <x v="1"/>
    <x v="0"/>
    <s v="N"/>
    <s v="N"/>
    <s v="Y"/>
    <s v="N"/>
    <s v="Y"/>
    <s v="N"/>
    <s v="Subchapter S Corporation"/>
    <s v="N"/>
    <x v="0"/>
    <x v="0"/>
    <x v="1"/>
    <s v="Caterer"/>
    <n v="0"/>
    <n v="0"/>
    <m/>
  </r>
  <r>
    <x v="840"/>
    <d v="2021-05-21T00:00:00"/>
    <s v="RFNT INC"/>
    <s v="3500 Westgate Dr Ste 206"/>
    <x v="8"/>
    <x v="0"/>
    <s v="27707"/>
    <x v="840"/>
    <m/>
    <s v="U"/>
    <s v="Y"/>
    <s v="NC-04"/>
    <x v="1"/>
    <x v="0"/>
    <x v="0"/>
    <x v="0"/>
    <s v="Y"/>
    <s v="Y"/>
    <s v="Y"/>
    <s v="Y"/>
    <s v="Y"/>
    <s v="Y"/>
    <s v="Corporation"/>
    <s v="Y"/>
    <x v="1"/>
    <x v="0"/>
    <x v="1"/>
    <s v="Bakery ** &amp;&amp; Caterer &amp;&amp; Restaurant"/>
    <n v="0"/>
    <n v="0"/>
    <m/>
  </r>
  <r>
    <x v="841"/>
    <d v="2021-05-21T00:00:00"/>
    <s v="Chai Pani LLC"/>
    <s v="22 Battery Park Ave"/>
    <x v="9"/>
    <x v="0"/>
    <s v="28801"/>
    <x v="841"/>
    <m/>
    <s v="U"/>
    <s v="Y"/>
    <s v="NC-11"/>
    <x v="1"/>
    <x v="0"/>
    <x v="0"/>
    <x v="0"/>
    <s v="Y"/>
    <s v="Y"/>
    <s v="Y"/>
    <s v="Y"/>
    <s v="Y"/>
    <s v="Y"/>
    <s v="Limited  Liability Company(LLC)"/>
    <s v="N"/>
    <x v="1"/>
    <x v="0"/>
    <x v="1"/>
    <s v="Restaurant"/>
    <n v="0"/>
    <n v="0"/>
    <m/>
  </r>
  <r>
    <x v="842"/>
    <d v="2021-05-21T00:00:00"/>
    <s v="The Coffee Scene Inc."/>
    <s v="3818 Morganton Rd"/>
    <x v="40"/>
    <x v="0"/>
    <s v="28314"/>
    <x v="842"/>
    <m/>
    <s v="U"/>
    <s v="N"/>
    <s v="NC-08"/>
    <x v="0"/>
    <x v="1"/>
    <x v="1"/>
    <x v="0"/>
    <s v="Y"/>
    <s v="Y"/>
    <s v="Y"/>
    <s v="Y"/>
    <s v="Y"/>
    <s v="Y"/>
    <s v="Corporation"/>
    <s v="N"/>
    <x v="0"/>
    <x v="0"/>
    <x v="1"/>
    <s v="Bakery ** &amp;&amp; Food Stand, Food Truck, Food Cart &amp;&amp; Restaurant"/>
    <n v="0"/>
    <n v="0"/>
    <m/>
  </r>
  <r>
    <x v="843"/>
    <d v="2021-05-21T00:00:00"/>
    <s v="The Durham Wood Fired Pizza Co. LLC"/>
    <s v="415 E Chapel Hill St"/>
    <x v="8"/>
    <x v="0"/>
    <s v="27701"/>
    <x v="843"/>
    <m/>
    <s v="U"/>
    <s v="Y"/>
    <s v="NC-04"/>
    <x v="1"/>
    <x v="0"/>
    <x v="0"/>
    <x v="0"/>
    <s v="Y"/>
    <s v="Y"/>
    <s v="Y"/>
    <s v="Y"/>
    <s v="Y"/>
    <s v="Y"/>
    <s v="Limited  Liability Company(LLC)"/>
    <s v="N"/>
    <x v="0"/>
    <x v="0"/>
    <x v="1"/>
    <s v="Caterer &amp;&amp; Restaurant"/>
    <n v="0"/>
    <n v="0"/>
    <m/>
  </r>
  <r>
    <x v="844"/>
    <d v="2021-05-21T00:00:00"/>
    <s v="Lubrano's Italian Restaurant &amp; Pizzeria LLC"/>
    <s v="2531 Eastchester Dr Ste 111"/>
    <x v="62"/>
    <x v="0"/>
    <s v="27265"/>
    <x v="844"/>
    <m/>
    <s v="U"/>
    <s v="N"/>
    <s v="NC-06"/>
    <x v="0"/>
    <x v="1"/>
    <x v="1"/>
    <x v="1"/>
    <s v="Y"/>
    <s v="Y"/>
    <s v="N"/>
    <s v="Y"/>
    <s v="N"/>
    <s v="Y"/>
    <s v="Sole Proprietorship"/>
    <s v="N"/>
    <x v="1"/>
    <x v="0"/>
    <x v="0"/>
    <s v="Restaurant"/>
    <n v="0"/>
    <n v="0"/>
    <m/>
  </r>
  <r>
    <x v="845"/>
    <d v="2021-05-21T00:00:00"/>
    <s v="Country Grill Inc"/>
    <s v="2033 N Church St"/>
    <x v="64"/>
    <x v="0"/>
    <s v="27217"/>
    <x v="845"/>
    <m/>
    <s v="U"/>
    <s v="Y"/>
    <s v="NC-13"/>
    <x v="0"/>
    <x v="0"/>
    <x v="0"/>
    <x v="0"/>
    <s v="Y"/>
    <s v="Y"/>
    <s v="Y"/>
    <s v="Y"/>
    <s v="Y"/>
    <s v="Y"/>
    <s v="Corporation"/>
    <s v="N"/>
    <x v="0"/>
    <x v="0"/>
    <x v="1"/>
    <s v="Restaurant"/>
    <n v="0"/>
    <n v="0"/>
    <m/>
  </r>
  <r>
    <x v="846"/>
    <d v="2021-05-21T00:00:00"/>
    <s v="HOUSE OF DRAGON INC"/>
    <s v="355 EAST WOODLAWN ROAD"/>
    <x v="11"/>
    <x v="0"/>
    <s v="28217"/>
    <x v="846"/>
    <m/>
    <s v="U"/>
    <s v="Y"/>
    <s v="NC-09"/>
    <x v="1"/>
    <x v="0"/>
    <x v="0"/>
    <x v="0"/>
    <s v="Y"/>
    <s v="Y"/>
    <s v="Y"/>
    <s v="Y"/>
    <s v="Y"/>
    <s v="Y"/>
    <s v="Subchapter S Corporation"/>
    <s v="Y"/>
    <x v="1"/>
    <x v="0"/>
    <x v="0"/>
    <s v="Restaurant"/>
    <n v="0"/>
    <n v="0"/>
    <m/>
  </r>
  <r>
    <x v="847"/>
    <d v="2021-05-21T00:00:00"/>
    <s v="TCB 54 Hundred Bar and Grill LLC"/>
    <s v="5400 Nevins Road"/>
    <x v="11"/>
    <x v="0"/>
    <s v="28269"/>
    <x v="847"/>
    <m/>
    <s v="U"/>
    <s v="N"/>
    <s v="NC-08"/>
    <x v="1"/>
    <x v="1"/>
    <x v="1"/>
    <x v="1"/>
    <s v="Y"/>
    <s v="Y"/>
    <s v="Y"/>
    <s v="Y"/>
    <s v="Y"/>
    <s v="Y"/>
    <s v="Limited  Liability Company(LLC)"/>
    <s v="N"/>
    <x v="1"/>
    <x v="0"/>
    <x v="0"/>
    <s v="Restaurant"/>
    <n v="0"/>
    <n v="0"/>
    <m/>
  </r>
  <r>
    <x v="848"/>
    <d v="2021-05-21T00:00:00"/>
    <s v="CHINA KING HW INC"/>
    <s v="175 FREEDOM WAY #2"/>
    <x v="59"/>
    <x v="0"/>
    <s v="28544"/>
    <x v="848"/>
    <m/>
    <s v="U"/>
    <s v="N"/>
    <s v="NC-03"/>
    <x v="1"/>
    <x v="0"/>
    <x v="1"/>
    <x v="0"/>
    <s v="Y"/>
    <s v="Y"/>
    <s v="Y"/>
    <s v="Y"/>
    <s v="Y"/>
    <s v="Y"/>
    <s v="Limited  Liability Company(LLC)"/>
    <s v="N"/>
    <x v="0"/>
    <x v="0"/>
    <x v="1"/>
    <s v="Restaurant"/>
    <n v="0"/>
    <n v="0"/>
    <m/>
  </r>
  <r>
    <x v="849"/>
    <d v="2021-05-21T00:00:00"/>
    <s v="Catering Works Inc."/>
    <s v="2319 Laurelbrook St"/>
    <x v="4"/>
    <x v="0"/>
    <s v="27604"/>
    <x v="849"/>
    <m/>
    <s v="U"/>
    <s v="N"/>
    <s v="NC-02"/>
    <x v="1"/>
    <x v="0"/>
    <x v="0"/>
    <x v="0"/>
    <s v="Y"/>
    <s v="Y"/>
    <s v="Y"/>
    <s v="Y"/>
    <s v="Y"/>
    <s v="Y"/>
    <s v="Corporation"/>
    <s v="Y"/>
    <x v="0"/>
    <x v="0"/>
    <x v="1"/>
    <s v="Other &amp;&amp; Caterer &amp;&amp; Restaurant"/>
    <n v="0"/>
    <n v="0"/>
    <m/>
  </r>
  <r>
    <x v="850"/>
    <d v="2021-05-21T00:00:00"/>
    <s v="ROOKIES WAKE FORESTLLC"/>
    <s v="11200 Capital Blvd"/>
    <x v="14"/>
    <x v="0"/>
    <s v="27587"/>
    <x v="850"/>
    <m/>
    <s v="U"/>
    <s v="N"/>
    <s v="NC-04"/>
    <x v="1"/>
    <x v="0"/>
    <x v="0"/>
    <x v="0"/>
    <s v="Y"/>
    <s v="Y"/>
    <s v="Y"/>
    <s v="Y"/>
    <s v="Y"/>
    <s v="Y"/>
    <s v="Limited  Liability Company(LLC)"/>
    <s v="N"/>
    <x v="1"/>
    <x v="0"/>
    <x v="0"/>
    <s v="Restaurant"/>
    <n v="0"/>
    <n v="0"/>
    <m/>
  </r>
  <r>
    <x v="851"/>
    <d v="2021-05-21T00:00:00"/>
    <s v="China Buffet II Inc"/>
    <s v="110 Shallotte Crossing Pkwy Ste 7"/>
    <x v="134"/>
    <x v="0"/>
    <s v="28470"/>
    <x v="851"/>
    <m/>
    <s v="R"/>
    <s v="N"/>
    <s v="NC-07"/>
    <x v="0"/>
    <x v="0"/>
    <x v="0"/>
    <x v="0"/>
    <s v="Y"/>
    <s v="Y"/>
    <s v="Y"/>
    <s v="Y"/>
    <s v="Y"/>
    <s v="Y"/>
    <s v="Corporation"/>
    <s v="N"/>
    <x v="1"/>
    <x v="0"/>
    <x v="0"/>
    <s v="Restaurant"/>
    <n v="0"/>
    <n v="0"/>
    <m/>
  </r>
  <r>
    <x v="852"/>
    <d v="2021-05-21T00:00:00"/>
    <s v="Joseph Stolz"/>
    <s v="1131 N Atlantic Ave"/>
    <x v="36"/>
    <x v="0"/>
    <s v="28461"/>
    <x v="852"/>
    <m/>
    <s v="R"/>
    <s v="N"/>
    <s v="NC-07"/>
    <x v="0"/>
    <x v="0"/>
    <x v="1"/>
    <x v="0"/>
    <s v="Y"/>
    <s v="Y"/>
    <s v="Y"/>
    <s v="Y"/>
    <s v="Y"/>
    <s v="Y"/>
    <s v="Sole Proprietorship"/>
    <s v="Y"/>
    <x v="1"/>
    <x v="0"/>
    <x v="0"/>
    <s v="Restaurant"/>
    <n v="0"/>
    <n v="0"/>
    <m/>
  </r>
  <r>
    <x v="853"/>
    <d v="2021-05-21T00:00:00"/>
    <s v="Theme Services Inc."/>
    <s v="4500 Old Wake"/>
    <x v="4"/>
    <x v="0"/>
    <s v="27609"/>
    <x v="853"/>
    <m/>
    <s v="U"/>
    <s v="Y"/>
    <s v="NC-02"/>
    <x v="0"/>
    <x v="0"/>
    <x v="1"/>
    <x v="0"/>
    <s v="Y"/>
    <s v="Y"/>
    <s v="N"/>
    <s v="Y"/>
    <s v="Y"/>
    <s v="Y"/>
    <s v="Subchapter S Corporation"/>
    <s v="N"/>
    <x v="0"/>
    <x v="1"/>
    <x v="0"/>
    <s v="Restaurant"/>
    <n v="0"/>
    <n v="0"/>
    <m/>
  </r>
  <r>
    <x v="854"/>
    <d v="2021-05-21T00:00:00"/>
    <s v="Grandpa Charlies Country Cooking"/>
    <s v="358 Main St"/>
    <x v="185"/>
    <x v="0"/>
    <s v="28901"/>
    <x v="854"/>
    <m/>
    <s v="R"/>
    <s v="Y"/>
    <s v="NC-11"/>
    <x v="0"/>
    <x v="0"/>
    <x v="1"/>
    <x v="0"/>
    <s v="N"/>
    <s v="Y"/>
    <s v="N"/>
    <s v="N"/>
    <s v="Y"/>
    <s v="Y"/>
    <s v="Limited  Liability Company(LLC)"/>
    <s v="Y"/>
    <x v="0"/>
    <x v="0"/>
    <x v="1"/>
    <s v="Restaurant"/>
    <n v="0"/>
    <n v="0"/>
    <m/>
  </r>
  <r>
    <x v="855"/>
    <d v="2021-05-21T00:00:00"/>
    <s v="Showmars Seventh Street LLC"/>
    <s v="2004 E 7th St"/>
    <x v="11"/>
    <x v="0"/>
    <s v="28204"/>
    <x v="855"/>
    <m/>
    <s v="U"/>
    <s v="N"/>
    <s v="NC-12"/>
    <x v="0"/>
    <x v="1"/>
    <x v="0"/>
    <x v="0"/>
    <s v="Y"/>
    <s v="Y"/>
    <s v="Y"/>
    <s v="Y"/>
    <s v="N"/>
    <s v="Y"/>
    <s v="Limited  Liability Company(LLC)"/>
    <s v="N"/>
    <x v="0"/>
    <x v="1"/>
    <x v="0"/>
    <s v="Restaurant"/>
    <n v="0"/>
    <n v="0"/>
    <m/>
  </r>
  <r>
    <x v="856"/>
    <d v="2021-05-21T00:00:00"/>
    <s v="Kim's Barbecue House Inc"/>
    <s v="900 W Broad St"/>
    <x v="186"/>
    <x v="0"/>
    <s v="28334"/>
    <x v="856"/>
    <m/>
    <s v="R"/>
    <s v="N"/>
    <s v="NC-07"/>
    <x v="0"/>
    <x v="1"/>
    <x v="1"/>
    <x v="0"/>
    <s v="N"/>
    <s v="Y"/>
    <s v="Y"/>
    <s v="Y"/>
    <s v="Y"/>
    <s v="Y"/>
    <s v="Corporation"/>
    <s v="Y"/>
    <x v="0"/>
    <x v="0"/>
    <x v="1"/>
    <s v="Restaurant"/>
    <n v="0"/>
    <n v="0"/>
    <m/>
  </r>
  <r>
    <x v="857"/>
    <d v="2021-05-21T00:00:00"/>
    <s v="Adelio llc"/>
    <s v="111 W 3rd St"/>
    <x v="107"/>
    <x v="0"/>
    <s v="28358"/>
    <x v="857"/>
    <m/>
    <s v="R"/>
    <s v="Y"/>
    <s v="NC-09"/>
    <x v="0"/>
    <x v="1"/>
    <x v="1"/>
    <x v="0"/>
    <s v="Y"/>
    <s v="Y"/>
    <s v="Y"/>
    <s v="Y"/>
    <s v="Y"/>
    <s v="Y"/>
    <s v="Subchapter S Corporation"/>
    <s v="Y"/>
    <x v="1"/>
    <x v="0"/>
    <x v="0"/>
    <s v="Restaurant"/>
    <n v="0"/>
    <n v="0"/>
    <m/>
  </r>
  <r>
    <x v="858"/>
    <d v="2021-05-21T00:00:00"/>
    <s v="Thai Spoon 2 Inc."/>
    <s v="2780 Durham Rd"/>
    <x v="187"/>
    <x v="0"/>
    <s v="27573"/>
    <x v="858"/>
    <m/>
    <s v="R"/>
    <s v="N"/>
    <s v="NC-13"/>
    <x v="0"/>
    <x v="1"/>
    <x v="1"/>
    <x v="1"/>
    <s v="Y"/>
    <s v="Y"/>
    <s v="Y"/>
    <s v="Y"/>
    <s v="Y"/>
    <s v="Y"/>
    <s v="Corporation"/>
    <s v="Y"/>
    <x v="0"/>
    <x v="0"/>
    <x v="1"/>
    <s v="Restaurant"/>
    <n v="0"/>
    <n v="0"/>
    <m/>
  </r>
  <r>
    <x v="859"/>
    <d v="2021-05-21T00:00:00"/>
    <s v="Henry James Bar Be Que Inc"/>
    <s v="3915 Sedgebrook St"/>
    <x v="62"/>
    <x v="0"/>
    <s v="27265"/>
    <x v="859"/>
    <m/>
    <s v="U"/>
    <s v="N"/>
    <s v="NC-06"/>
    <x v="1"/>
    <x v="0"/>
    <x v="0"/>
    <x v="0"/>
    <s v="Y"/>
    <s v="Y"/>
    <s v="Y"/>
    <s v="Y"/>
    <s v="Y"/>
    <s v="Y"/>
    <s v="Corporation"/>
    <s v="N"/>
    <x v="0"/>
    <x v="0"/>
    <x v="1"/>
    <s v="Restaurant"/>
    <n v="0"/>
    <n v="0"/>
    <m/>
  </r>
  <r>
    <x v="860"/>
    <d v="2021-05-21T00:00:00"/>
    <s v="Miro Miro Inc"/>
    <s v="12239 N Community House Rd"/>
    <x v="11"/>
    <x v="0"/>
    <s v="28277"/>
    <x v="860"/>
    <m/>
    <s v="U"/>
    <s v="N"/>
    <s v="NC-09"/>
    <x v="0"/>
    <x v="0"/>
    <x v="1"/>
    <x v="0"/>
    <s v="Y"/>
    <s v="Y"/>
    <s v="Y"/>
    <s v="Y"/>
    <s v="Y"/>
    <s v="Y"/>
    <s v="Corporation"/>
    <s v="N"/>
    <x v="1"/>
    <x v="0"/>
    <x v="0"/>
    <s v="Restaurant"/>
    <n v="0"/>
    <n v="0"/>
    <m/>
  </r>
  <r>
    <x v="861"/>
    <d v="2021-05-21T00:00:00"/>
    <s v="Simple Cafe"/>
    <s v="643 A Haywood Rd"/>
    <x v="9"/>
    <x v="0"/>
    <s v="28806"/>
    <x v="861"/>
    <m/>
    <s v="U"/>
    <s v="N"/>
    <s v="NC-11"/>
    <x v="1"/>
    <x v="0"/>
    <x v="0"/>
    <x v="0"/>
    <s v="Y"/>
    <s v="Y"/>
    <s v="Y"/>
    <s v="Y"/>
    <s v="Y"/>
    <s v="Y"/>
    <s v="Subchapter S Corporation"/>
    <s v="N"/>
    <x v="1"/>
    <x v="0"/>
    <x v="1"/>
    <s v="Snack and Nonalcoholic Beverage Bar &amp;&amp; Caterer &amp;&amp; Restaurant"/>
    <n v="0"/>
    <n v="0"/>
    <m/>
  </r>
  <r>
    <x v="862"/>
    <d v="2021-05-21T00:00:00"/>
    <s v="Sneads Ferry Foods Inc"/>
    <s v="110 Robert Sneads Pkwy"/>
    <x v="188"/>
    <x v="0"/>
    <s v="28460"/>
    <x v="862"/>
    <s v="Dairy Queen Operating Agreement"/>
    <s v="U"/>
    <s v="Y"/>
    <s v="NC-03"/>
    <x v="0"/>
    <x v="1"/>
    <x v="0"/>
    <x v="1"/>
    <s v="Y"/>
    <s v="Y"/>
    <s v="Y"/>
    <s v="Y"/>
    <s v="N"/>
    <s v="Y"/>
    <s v="Corporation"/>
    <s v="N"/>
    <x v="1"/>
    <x v="0"/>
    <x v="1"/>
    <s v="Restaurant"/>
    <n v="0"/>
    <n v="0"/>
    <m/>
  </r>
  <r>
    <x v="863"/>
    <d v="2021-05-21T00:00:00"/>
    <s v="JUMBO CHINA ZHENG'S INC"/>
    <s v="1518 Broad St"/>
    <x v="189"/>
    <x v="0"/>
    <s v="27526"/>
    <x v="863"/>
    <m/>
    <s v="R"/>
    <s v="N"/>
    <s v="NC-02"/>
    <x v="1"/>
    <x v="0"/>
    <x v="1"/>
    <x v="0"/>
    <s v="Y"/>
    <s v="Y"/>
    <s v="Y"/>
    <s v="Y"/>
    <s v="Y"/>
    <s v="Y"/>
    <s v="Corporation"/>
    <s v="Y"/>
    <x v="0"/>
    <x v="0"/>
    <x v="1"/>
    <s v="Restaurant"/>
    <n v="0"/>
    <n v="0"/>
    <m/>
  </r>
  <r>
    <x v="864"/>
    <d v="2021-05-21T00:00:00"/>
    <s v="Buxton Hall Barbecue LLC"/>
    <s v="32 Banks Ave Suite 103"/>
    <x v="9"/>
    <x v="0"/>
    <s v="28801"/>
    <x v="864"/>
    <m/>
    <s v="U"/>
    <s v="Y"/>
    <s v="NC-11"/>
    <x v="1"/>
    <x v="0"/>
    <x v="0"/>
    <x v="0"/>
    <s v="Y"/>
    <s v="Y"/>
    <s v="Y"/>
    <s v="Y"/>
    <s v="Y"/>
    <s v="Y"/>
    <s v="Limited  Liability Company(LLC)"/>
    <s v="N"/>
    <x v="1"/>
    <x v="0"/>
    <x v="1"/>
    <s v="Restaurant"/>
    <n v="0"/>
    <n v="0"/>
    <m/>
  </r>
  <r>
    <x v="865"/>
    <d v="2021-05-21T00:00:00"/>
    <s v="arias-baldovinos/garcia-camacho#1"/>
    <s v="112 N John St"/>
    <x v="25"/>
    <x v="0"/>
    <s v="27530"/>
    <x v="865"/>
    <m/>
    <s v="R"/>
    <s v="Y"/>
    <s v="NC-01"/>
    <x v="0"/>
    <x v="0"/>
    <x v="1"/>
    <x v="0"/>
    <s v="N"/>
    <s v="Y"/>
    <s v="Y"/>
    <s v="Y"/>
    <s v="Y"/>
    <s v="Y"/>
    <s v="Limited  Liability Company(LLC)"/>
    <s v="Y"/>
    <x v="1"/>
    <x v="0"/>
    <x v="0"/>
    <s v="Restaurant"/>
    <n v="0"/>
    <n v="0"/>
    <m/>
  </r>
  <r>
    <x v="866"/>
    <d v="2021-05-21T00:00:00"/>
    <s v="Ding Feng Inc"/>
    <s v="8418 Park Rd Ste C"/>
    <x v="11"/>
    <x v="0"/>
    <s v="28210"/>
    <x v="866"/>
    <m/>
    <s v="U"/>
    <s v="N"/>
    <s v="NC-09"/>
    <x v="1"/>
    <x v="0"/>
    <x v="0"/>
    <x v="0"/>
    <s v="Y"/>
    <s v="Y"/>
    <s v="Y"/>
    <s v="Y"/>
    <s v="Y"/>
    <s v="Y"/>
    <s v="Corporation"/>
    <s v="N"/>
    <x v="1"/>
    <x v="0"/>
    <x v="0"/>
    <s v="Restaurant"/>
    <n v="0"/>
    <n v="0"/>
    <m/>
  </r>
  <r>
    <x v="867"/>
    <d v="2021-05-21T00:00:00"/>
    <s v="Showmars Restaurants South Park LLC"/>
    <s v="4400 Sharon Rd Suite G-29"/>
    <x v="11"/>
    <x v="0"/>
    <s v="28211"/>
    <x v="867"/>
    <m/>
    <s v="U"/>
    <s v="N"/>
    <s v="NC-09"/>
    <x v="0"/>
    <x v="1"/>
    <x v="0"/>
    <x v="0"/>
    <s v="Y"/>
    <s v="Y"/>
    <s v="Y"/>
    <s v="Y"/>
    <s v="N"/>
    <s v="Y"/>
    <s v="Limited  Liability Company(LLC)"/>
    <s v="N"/>
    <x v="0"/>
    <x v="1"/>
    <x v="0"/>
    <s v="Restaurant"/>
    <n v="0"/>
    <n v="0"/>
    <m/>
  </r>
  <r>
    <x v="868"/>
    <d v="2021-05-21T00:00:00"/>
    <s v="MistylouinvestmentsLLC"/>
    <s v="2010 Wilmington Hwy"/>
    <x v="59"/>
    <x v="0"/>
    <s v="28540"/>
    <x v="868"/>
    <m/>
    <s v="U"/>
    <s v="N"/>
    <s v="NC-03"/>
    <x v="1"/>
    <x v="0"/>
    <x v="0"/>
    <x v="0"/>
    <s v="Y"/>
    <s v="Y"/>
    <s v="Y"/>
    <s v="Y"/>
    <s v="Y"/>
    <s v="Y"/>
    <s v="Limited  Liability Company(LLC)"/>
    <s v="N"/>
    <x v="0"/>
    <x v="1"/>
    <x v="0"/>
    <s v="Bar, Saloon, Lounge, Tavern &amp;&amp; Restaurant"/>
    <n v="0"/>
    <n v="0"/>
    <m/>
  </r>
  <r>
    <x v="869"/>
    <d v="2021-05-21T00:00:00"/>
    <s v="Sun's Kitchen LLC"/>
    <s v="2200 Thrift Rd. Suite 2"/>
    <x v="11"/>
    <x v="0"/>
    <s v="28208"/>
    <x v="869"/>
    <m/>
    <s v="U"/>
    <s v="Y"/>
    <s v="NC-12"/>
    <x v="0"/>
    <x v="0"/>
    <x v="1"/>
    <x v="0"/>
    <s v="Y"/>
    <s v="Y"/>
    <s v="Y"/>
    <s v="Y"/>
    <s v="Y"/>
    <s v="Y"/>
    <s v="Single Member LLC"/>
    <s v="Y"/>
    <x v="1"/>
    <x v="0"/>
    <x v="0"/>
    <s v="Restaurant"/>
    <n v="0"/>
    <n v="0"/>
    <m/>
  </r>
  <r>
    <x v="870"/>
    <d v="2021-05-21T00:00:00"/>
    <s v="Ming Jiang USA Inc"/>
    <s v="3374 Robinhood Rd"/>
    <x v="54"/>
    <x v="0"/>
    <n v="27106"/>
    <x v="870"/>
    <m/>
    <s v="U"/>
    <s v="N"/>
    <s v="NC-06"/>
    <x v="0"/>
    <x v="0"/>
    <x v="1"/>
    <x v="0"/>
    <s v="Y"/>
    <s v="Y"/>
    <s v="Y"/>
    <s v="Y"/>
    <s v="N"/>
    <s v="Y"/>
    <s v="Corporation"/>
    <s v="N"/>
    <x v="0"/>
    <x v="0"/>
    <x v="1"/>
    <s v="Restaurant"/>
    <n v="0"/>
    <n v="0"/>
    <m/>
  </r>
  <r>
    <x v="871"/>
    <d v="2021-05-21T00:00:00"/>
    <s v="O'Callahans Inc"/>
    <s v="107 Glen Eagles Way Suite B"/>
    <x v="190"/>
    <x v="0"/>
    <s v="27006"/>
    <x v="871"/>
    <m/>
    <s v="R"/>
    <s v="Y"/>
    <s v="NC-13"/>
    <x v="1"/>
    <x v="0"/>
    <x v="0"/>
    <x v="0"/>
    <s v="Y"/>
    <s v="Y"/>
    <s v="Y"/>
    <s v="Y"/>
    <s v="Y"/>
    <s v="Y"/>
    <s v="Subchapter S Corporation"/>
    <s v="N"/>
    <x v="0"/>
    <x v="1"/>
    <x v="0"/>
    <s v="Restaurant"/>
    <n v="0"/>
    <n v="0"/>
    <m/>
  </r>
  <r>
    <x v="872"/>
    <d v="2021-05-21T00:00:00"/>
    <s v="Golden Dragon Inc."/>
    <s v="609 North Highway Street"/>
    <x v="191"/>
    <x v="0"/>
    <s v="27025"/>
    <x v="872"/>
    <m/>
    <s v="R"/>
    <s v="Y"/>
    <s v="NC-10"/>
    <x v="0"/>
    <x v="1"/>
    <x v="1"/>
    <x v="0"/>
    <s v="Y"/>
    <s v="Y"/>
    <s v="Y"/>
    <s v="N"/>
    <s v="Y"/>
    <s v="Y"/>
    <s v="Corporation"/>
    <s v="N"/>
    <x v="1"/>
    <x v="0"/>
    <x v="0"/>
    <s v="Restaurant"/>
    <n v="0"/>
    <n v="0"/>
    <m/>
  </r>
  <r>
    <x v="873"/>
    <d v="2021-05-21T00:00:00"/>
    <s v="Aspic Inc"/>
    <s v="1519 Brookside Dr"/>
    <x v="4"/>
    <x v="0"/>
    <s v="27604"/>
    <x v="873"/>
    <m/>
    <s v="U"/>
    <s v="Y"/>
    <s v="NC-02"/>
    <x v="0"/>
    <x v="0"/>
    <x v="1"/>
    <x v="0"/>
    <s v="Y"/>
    <s v="Y"/>
    <s v="Y"/>
    <s v="Y"/>
    <s v="Y"/>
    <s v="Y"/>
    <s v="Corporation"/>
    <s v="Y"/>
    <x v="0"/>
    <x v="0"/>
    <x v="1"/>
    <s v="Restaurant"/>
    <n v="0"/>
    <n v="0"/>
    <m/>
  </r>
  <r>
    <x v="874"/>
    <d v="2021-05-21T00:00:00"/>
    <s v="Korean Restaurant Inc"/>
    <s v="7323 E Independence Blvd"/>
    <x v="11"/>
    <x v="0"/>
    <s v="28227"/>
    <x v="874"/>
    <m/>
    <s v="U"/>
    <s v="N"/>
    <s v="NC-08"/>
    <x v="0"/>
    <x v="1"/>
    <x v="1"/>
    <x v="0"/>
    <s v="N"/>
    <s v="Y"/>
    <s v="Y"/>
    <s v="Y"/>
    <s v="Y"/>
    <s v="Y"/>
    <s v="Subchapter S Corporation"/>
    <s v="N"/>
    <x v="1"/>
    <x v="0"/>
    <x v="1"/>
    <s v="Restaurant"/>
    <n v="0"/>
    <n v="0"/>
    <m/>
  </r>
  <r>
    <x v="875"/>
    <d v="2021-05-21T00:00:00"/>
    <s v="Smiles Express LLC"/>
    <s v="552 Charlotte St"/>
    <x v="192"/>
    <x v="0"/>
    <s v="28345"/>
    <x v="875"/>
    <s v="Kona Ice"/>
    <s v="R"/>
    <s v="Y"/>
    <s v="NC-09"/>
    <x v="0"/>
    <x v="0"/>
    <x v="1"/>
    <x v="0"/>
    <s v="Y"/>
    <s v="Y"/>
    <s v="Y"/>
    <s v="Y"/>
    <s v="Y"/>
    <s v="Y"/>
    <s v="Limited  Liability Company(LLC)"/>
    <s v="Y"/>
    <x v="0"/>
    <x v="0"/>
    <x v="1"/>
    <s v="Food Stand, Food Truck, Food Cart"/>
    <n v="0"/>
    <n v="0"/>
    <m/>
  </r>
  <r>
    <x v="876"/>
    <d v="2021-05-21T00:00:00"/>
    <s v="K &amp; Q INVESTMENT INC"/>
    <s v="1100 N Wesleyan Blvd CM-1"/>
    <x v="26"/>
    <x v="0"/>
    <s v="27804"/>
    <x v="876"/>
    <m/>
    <s v="R"/>
    <s v="N"/>
    <s v="NC-01"/>
    <x v="1"/>
    <x v="0"/>
    <x v="0"/>
    <x v="0"/>
    <s v="Y"/>
    <s v="Y"/>
    <s v="Y"/>
    <s v="Y"/>
    <s v="Y"/>
    <s v="Y"/>
    <s v="Corporation"/>
    <s v="N"/>
    <x v="1"/>
    <x v="0"/>
    <x v="0"/>
    <s v="Snack and Nonalcoholic Beverage Bar"/>
    <n v="0"/>
    <n v="0"/>
    <m/>
  </r>
  <r>
    <x v="877"/>
    <d v="2021-05-21T00:00:00"/>
    <s v="LIN'S CHINA WOK INC"/>
    <s v="1300 Westwood Ln Ste B"/>
    <x v="139"/>
    <x v="0"/>
    <s v="28697"/>
    <x v="877"/>
    <m/>
    <s v="R"/>
    <s v="N"/>
    <s v="NC-05"/>
    <x v="1"/>
    <x v="0"/>
    <x v="0"/>
    <x v="0"/>
    <s v="Y"/>
    <s v="Y"/>
    <s v="Y"/>
    <s v="Y"/>
    <s v="Y"/>
    <s v="Y"/>
    <s v="Corporation"/>
    <s v="N"/>
    <x v="1"/>
    <x v="0"/>
    <x v="0"/>
    <s v="Restaurant"/>
    <n v="0"/>
    <n v="0"/>
    <m/>
  </r>
  <r>
    <x v="878"/>
    <d v="2021-05-21T00:00:00"/>
    <s v="Subway #36165 Inc."/>
    <s v="102 Tyndall Dr"/>
    <x v="64"/>
    <x v="0"/>
    <s v="27215"/>
    <x v="878"/>
    <s v="Subway"/>
    <s v="U"/>
    <s v="N"/>
    <s v="NC-06"/>
    <x v="0"/>
    <x v="1"/>
    <x v="1"/>
    <x v="0"/>
    <s v="N"/>
    <s v="Y"/>
    <s v="Y"/>
    <s v="Y"/>
    <s v="N"/>
    <s v="Y"/>
    <s v="Subchapter S Corporation"/>
    <s v="N"/>
    <x v="0"/>
    <x v="0"/>
    <x v="1"/>
    <s v="Restaurant"/>
    <n v="0"/>
    <n v="0"/>
    <m/>
  </r>
  <r>
    <x v="879"/>
    <d v="2021-05-21T00:00:00"/>
    <s v="Wilmington Street Partners LLC"/>
    <s v="211 S Wilmington St"/>
    <x v="4"/>
    <x v="0"/>
    <s v="27601"/>
    <x v="879"/>
    <m/>
    <s v="U"/>
    <s v="Y"/>
    <s v="NC-02"/>
    <x v="0"/>
    <x v="0"/>
    <x v="0"/>
    <x v="0"/>
    <s v="Y"/>
    <s v="Y"/>
    <s v="N"/>
    <s v="Y"/>
    <s v="Y"/>
    <s v="Y"/>
    <s v="Limited  Liability Company(LLC)"/>
    <s v="N"/>
    <x v="0"/>
    <x v="1"/>
    <x v="0"/>
    <s v="Restaurant"/>
    <n v="0"/>
    <n v="0"/>
    <m/>
  </r>
  <r>
    <x v="880"/>
    <d v="2021-05-21T00:00:00"/>
    <s v="GONE LLC"/>
    <s v="463 Central Dr"/>
    <x v="156"/>
    <x v="0"/>
    <s v="28580"/>
    <x v="880"/>
    <m/>
    <s v="R"/>
    <s v="Y"/>
    <s v="NC-01"/>
    <x v="1"/>
    <x v="0"/>
    <x v="1"/>
    <x v="0"/>
    <s v="N"/>
    <s v="Y"/>
    <s v="Y"/>
    <s v="Y"/>
    <s v="Y"/>
    <s v="Y"/>
    <s v="Limited  Liability Company(LLC)"/>
    <s v="N"/>
    <x v="1"/>
    <x v="0"/>
    <x v="1"/>
    <s v="Other &amp;&amp; Snack and Nonalcoholic Beverage Bar"/>
    <n v="0"/>
    <n v="0"/>
    <m/>
  </r>
  <r>
    <x v="881"/>
    <d v="2021-05-21T00:00:00"/>
    <s v="Maurice Chambers"/>
    <s v="3414 Nevin Brook Rd"/>
    <x v="11"/>
    <x v="0"/>
    <s v="28269"/>
    <x v="881"/>
    <m/>
    <s v="U"/>
    <s v="Y"/>
    <s v="NC-08"/>
    <x v="0"/>
    <x v="1"/>
    <x v="1"/>
    <x v="0"/>
    <s v="Y"/>
    <s v="Y"/>
    <s v="Y"/>
    <s v="N"/>
    <s v="Y"/>
    <s v="N"/>
    <s v="Sole Proprietorship"/>
    <s v="N"/>
    <x v="1"/>
    <x v="0"/>
    <x v="0"/>
    <s v="Caterer &amp;&amp; Food Stand, Food Truck, Food Cart"/>
    <n v="0"/>
    <n v="0"/>
    <m/>
  </r>
  <r>
    <x v="882"/>
    <d v="2021-05-21T00:00:00"/>
    <s v="SUMO JR LLC"/>
    <s v="108 N John St"/>
    <x v="25"/>
    <x v="0"/>
    <s v="27530"/>
    <x v="882"/>
    <m/>
    <s v="R"/>
    <s v="Y"/>
    <s v="NC-01"/>
    <x v="1"/>
    <x v="0"/>
    <x v="1"/>
    <x v="0"/>
    <s v="Y"/>
    <s v="Y"/>
    <s v="Y"/>
    <s v="Y"/>
    <s v="Y"/>
    <s v="Y"/>
    <s v="Limited  Liability Company(LLC)"/>
    <s v="Y"/>
    <x v="1"/>
    <x v="0"/>
    <x v="0"/>
    <s v="Restaurant"/>
    <n v="0"/>
    <n v="0"/>
    <m/>
  </r>
  <r>
    <x v="883"/>
    <d v="2021-05-21T00:00:00"/>
    <s v="J&amp;S New York Pizza III Inc."/>
    <s v="2025 Renaissance Park Pl"/>
    <x v="28"/>
    <x v="0"/>
    <s v="27513"/>
    <x v="883"/>
    <m/>
    <s v="U"/>
    <s v="N"/>
    <s v="NC-02"/>
    <x v="0"/>
    <x v="1"/>
    <x v="1"/>
    <x v="0"/>
    <s v="N"/>
    <s v="Y"/>
    <s v="Y"/>
    <s v="Y"/>
    <s v="Y"/>
    <s v="Y"/>
    <s v="Corporation"/>
    <s v="N"/>
    <x v="0"/>
    <x v="0"/>
    <x v="1"/>
    <s v="Other &amp;&amp; Bar, Saloon, Lounge, Tavern &amp;&amp; Restaurant"/>
    <n v="0"/>
    <n v="0"/>
    <m/>
  </r>
  <r>
    <x v="884"/>
    <d v="2021-05-21T00:00:00"/>
    <s v="K-RAC WINSTON LLC"/>
    <s v="113 N Church St"/>
    <x v="12"/>
    <x v="0"/>
    <s v="27401"/>
    <x v="884"/>
    <m/>
    <s v="U"/>
    <s v="Y"/>
    <s v="NC-06"/>
    <x v="0"/>
    <x v="1"/>
    <x v="0"/>
    <x v="1"/>
    <s v="Y"/>
    <s v="N"/>
    <s v="Y"/>
    <s v="Y"/>
    <s v="Y"/>
    <s v="Y"/>
    <s v="Subchapter S Corporation"/>
    <s v="Y"/>
    <x v="0"/>
    <x v="0"/>
    <x v="1"/>
    <s v="Restaurant"/>
    <n v="0"/>
    <n v="0"/>
    <m/>
  </r>
  <r>
    <x v="885"/>
    <d v="2021-05-21T00:00:00"/>
    <s v="Beefeaters of Southern Pines LLC"/>
    <s v="672 SW Broad St"/>
    <x v="57"/>
    <x v="0"/>
    <s v="28387"/>
    <x v="885"/>
    <m/>
    <s v="R"/>
    <s v="N"/>
    <s v="NC-09"/>
    <x v="1"/>
    <x v="0"/>
    <x v="0"/>
    <x v="0"/>
    <s v="Y"/>
    <s v="Y"/>
    <s v="Y"/>
    <s v="Y"/>
    <s v="Y"/>
    <s v="Y"/>
    <s v="Corporation"/>
    <s v="N"/>
    <x v="0"/>
    <x v="0"/>
    <x v="1"/>
    <s v="Bar, Saloon, Lounge, Tavern &amp;&amp; Restaurant"/>
    <n v="0"/>
    <n v="0"/>
    <m/>
  </r>
  <r>
    <x v="886"/>
    <d v="2021-05-21T00:00:00"/>
    <s v="BrickTree Brewing Co."/>
    <s v="414 E Water St"/>
    <x v="75"/>
    <x v="0"/>
    <s v="28092"/>
    <x v="886"/>
    <m/>
    <s v="R"/>
    <s v="Y"/>
    <s v="NC-05"/>
    <x v="1"/>
    <x v="1"/>
    <x v="1"/>
    <x v="0"/>
    <s v="Y"/>
    <s v="Y"/>
    <s v="Y"/>
    <s v="Y"/>
    <s v="Y"/>
    <s v="Y"/>
    <s v="Limited  Liability Company(LLC)"/>
    <s v="Y"/>
    <x v="0"/>
    <x v="1"/>
    <x v="0"/>
    <s v="Brewery and/or microbrewery ** &amp;&amp; Brewpub, Tasting Room, Taproom **"/>
    <n v="0"/>
    <n v="0"/>
    <m/>
  </r>
  <r>
    <x v="887"/>
    <d v="2021-05-21T00:00:00"/>
    <s v="Arya Group LLC"/>
    <s v="2937 Historic Cir"/>
    <x v="2"/>
    <x v="0"/>
    <s v="27560"/>
    <x v="887"/>
    <m/>
    <s v="U"/>
    <s v="N"/>
    <s v="NC-02"/>
    <x v="0"/>
    <x v="1"/>
    <x v="1"/>
    <x v="0"/>
    <s v="Y"/>
    <s v="Y"/>
    <s v="Y"/>
    <s v="Y"/>
    <s v="Y"/>
    <s v="Y"/>
    <s v="Limited  Liability Company(LLC)"/>
    <s v="N"/>
    <x v="1"/>
    <x v="0"/>
    <x v="1"/>
    <s v="Restaurant"/>
    <n v="0"/>
    <n v="0"/>
    <m/>
  </r>
  <r>
    <x v="888"/>
    <d v="2021-05-21T00:00:00"/>
    <s v="SJTKJInc."/>
    <s v="3810 Oleander Dr."/>
    <x v="0"/>
    <x v="0"/>
    <s v="28403"/>
    <x v="888"/>
    <m/>
    <s v="U"/>
    <s v="Y"/>
    <s v="NC-07"/>
    <x v="0"/>
    <x v="1"/>
    <x v="1"/>
    <x v="0"/>
    <s v="Y"/>
    <s v="Y"/>
    <s v="Y"/>
    <s v="Y"/>
    <s v="Y"/>
    <s v="Y"/>
    <s v="Subchapter S Corporation"/>
    <s v="Y"/>
    <x v="0"/>
    <x v="0"/>
    <x v="1"/>
    <s v="Restaurant"/>
    <n v="0"/>
    <n v="0"/>
    <m/>
  </r>
  <r>
    <x v="889"/>
    <d v="2021-05-21T00:00:00"/>
    <s v="Brenda Bishop"/>
    <s v="403  Haywood Rd"/>
    <x v="193"/>
    <x v="0"/>
    <s v="28725"/>
    <x v="889"/>
    <m/>
    <s v="R"/>
    <s v="N"/>
    <s v="NC-11"/>
    <x v="1"/>
    <x v="0"/>
    <x v="0"/>
    <x v="0"/>
    <s v="Y"/>
    <s v="Y"/>
    <s v="Y"/>
    <s v="Y"/>
    <s v="Y"/>
    <s v="Y"/>
    <s v="Sole Proprietorship"/>
    <s v="N"/>
    <x v="0"/>
    <x v="0"/>
    <x v="1"/>
    <s v="Caterer &amp;&amp; Restaurant"/>
    <n v="0"/>
    <n v="0"/>
    <m/>
  </r>
  <r>
    <x v="890"/>
    <d v="2021-05-21T00:00:00"/>
    <s v="BT Food Enterprises"/>
    <s v="8702 Hwy 220 South"/>
    <x v="194"/>
    <x v="0"/>
    <s v="27341"/>
    <x v="890"/>
    <m/>
    <s v="R"/>
    <s v="N"/>
    <s v="NC-08"/>
    <x v="1"/>
    <x v="1"/>
    <x v="0"/>
    <x v="0"/>
    <s v="Y"/>
    <s v="Y"/>
    <s v="Y"/>
    <s v="Y"/>
    <s v="N"/>
    <s v="Y"/>
    <s v="Limited  Liability Company(LLC)"/>
    <s v="N"/>
    <x v="0"/>
    <x v="1"/>
    <x v="0"/>
    <s v="Restaurant"/>
    <n v="0"/>
    <n v="0"/>
    <m/>
  </r>
  <r>
    <x v="891"/>
    <d v="2021-05-21T00:00:00"/>
    <s v="bernardin cuisine  inc"/>
    <s v="435 S Tryon St"/>
    <x v="11"/>
    <x v="0"/>
    <s v="28202"/>
    <x v="891"/>
    <m/>
    <s v="U"/>
    <s v="N"/>
    <s v="NC-12"/>
    <x v="0"/>
    <x v="0"/>
    <x v="1"/>
    <x v="0"/>
    <s v="Y"/>
    <s v="Y"/>
    <s v="Y"/>
    <s v="Y"/>
    <s v="Y"/>
    <s v="Y"/>
    <s v="Corporation"/>
    <s v="N"/>
    <x v="1"/>
    <x v="0"/>
    <x v="0"/>
    <s v="Restaurant"/>
    <n v="0"/>
    <n v="0"/>
    <m/>
  </r>
  <r>
    <x v="892"/>
    <d v="2021-05-21T00:00:00"/>
    <s v="Waters Edge High Rock Restaurant LLC"/>
    <s v="257 Boat Club Ln"/>
    <x v="78"/>
    <x v="0"/>
    <s v="28146"/>
    <x v="892"/>
    <m/>
    <s v="R"/>
    <s v="N"/>
    <s v="NC-13"/>
    <x v="1"/>
    <x v="0"/>
    <x v="1"/>
    <x v="0"/>
    <s v="Y"/>
    <s v="Y"/>
    <s v="Y"/>
    <s v="Y"/>
    <s v="N"/>
    <s v="Y"/>
    <s v="Partnership"/>
    <s v="N"/>
    <x v="0"/>
    <x v="1"/>
    <x v="1"/>
    <s v="Restaurant"/>
    <n v="0"/>
    <n v="0"/>
    <m/>
  </r>
  <r>
    <x v="893"/>
    <d v="2021-05-21T00:00:00"/>
    <s v="Asiana Grand Buffet LLC"/>
    <s v="1968 Hendersonville Rd"/>
    <x v="9"/>
    <x v="0"/>
    <s v="28803"/>
    <x v="893"/>
    <m/>
    <s v="U"/>
    <s v="N"/>
    <s v="NC-11"/>
    <x v="0"/>
    <x v="1"/>
    <x v="0"/>
    <x v="0"/>
    <s v="Y"/>
    <s v="Y"/>
    <s v="Y"/>
    <s v="Y"/>
    <s v="Y"/>
    <s v="Y"/>
    <s v="Limited  Liability Company(LLC)"/>
    <s v="N"/>
    <x v="1"/>
    <x v="0"/>
    <x v="0"/>
    <s v="Restaurant"/>
    <n v="0"/>
    <n v="0"/>
    <m/>
  </r>
  <r>
    <x v="894"/>
    <d v="2021-05-21T00:00:00"/>
    <s v="AROMA GROUP CORPORATION INC"/>
    <s v="722 US HWY 74 BUSINESS EAST STE K"/>
    <x v="195"/>
    <x v="0"/>
    <s v="28379"/>
    <x v="894"/>
    <m/>
    <s v="R"/>
    <s v="N"/>
    <s v="NC-09"/>
    <x v="0"/>
    <x v="1"/>
    <x v="1"/>
    <x v="0"/>
    <s v="Y"/>
    <s v="Y"/>
    <s v="Y"/>
    <s v="Y"/>
    <s v="Y"/>
    <s v="Y"/>
    <s v="Corporation"/>
    <s v="Y"/>
    <x v="1"/>
    <x v="0"/>
    <x v="0"/>
    <s v="Restaurant"/>
    <n v="0"/>
    <n v="0"/>
    <m/>
  </r>
  <r>
    <x v="895"/>
    <d v="2021-05-21T00:00:00"/>
    <s v="HuntLaura LLC"/>
    <s v="486 W Main St"/>
    <x v="117"/>
    <x v="0"/>
    <s v="28779"/>
    <x v="895"/>
    <m/>
    <s v="R"/>
    <s v="N"/>
    <s v="NC-11"/>
    <x v="0"/>
    <x v="0"/>
    <x v="1"/>
    <x v="0"/>
    <s v="Y"/>
    <s v="Y"/>
    <s v="Y"/>
    <s v="Y"/>
    <s v="Y"/>
    <s v="Y"/>
    <s v="Corporation"/>
    <s v="N"/>
    <x v="0"/>
    <x v="0"/>
    <x v="1"/>
    <s v="Bar, Saloon, Lounge, Tavern"/>
    <n v="0"/>
    <n v="0"/>
    <m/>
  </r>
  <r>
    <x v="896"/>
    <d v="2021-05-21T00:00:00"/>
    <s v="Khalid Corp"/>
    <s v="815 Patton Ave"/>
    <x v="9"/>
    <x v="0"/>
    <s v="28806"/>
    <x v="896"/>
    <s v="Subway"/>
    <s v="U"/>
    <s v="Y"/>
    <s v="NC-11"/>
    <x v="0"/>
    <x v="0"/>
    <x v="0"/>
    <x v="0"/>
    <s v="Y"/>
    <s v="Y"/>
    <s v="Y"/>
    <s v="Y"/>
    <s v="Y"/>
    <s v="Y"/>
    <s v="Corporation"/>
    <s v="N"/>
    <x v="0"/>
    <x v="0"/>
    <x v="1"/>
    <s v="Restaurant"/>
    <n v="0"/>
    <n v="0"/>
    <m/>
  </r>
  <r>
    <x v="897"/>
    <d v="2021-05-21T00:00:00"/>
    <s v="FAN 777"/>
    <s v="2637 S Nc 127 Hwy"/>
    <x v="21"/>
    <x v="0"/>
    <s v="28602"/>
    <x v="897"/>
    <m/>
    <s v="R"/>
    <s v="N"/>
    <s v="NC-05"/>
    <x v="0"/>
    <x v="1"/>
    <x v="1"/>
    <x v="0"/>
    <s v="N"/>
    <s v="N"/>
    <s v="Y"/>
    <s v="Y"/>
    <s v="N"/>
    <s v="Y"/>
    <s v="Corporation"/>
    <s v="N"/>
    <x v="1"/>
    <x v="0"/>
    <x v="1"/>
    <s v="Restaurant"/>
    <n v="0"/>
    <n v="0"/>
    <m/>
  </r>
  <r>
    <x v="898"/>
    <d v="2021-05-21T00:00:00"/>
    <s v="RRDM INVESTMENTS INC."/>
    <s v="6010 Falls Of Neuse Rd"/>
    <x v="4"/>
    <x v="0"/>
    <s v="27609"/>
    <x v="898"/>
    <m/>
    <s v="U"/>
    <s v="N"/>
    <s v="NC-02"/>
    <x v="1"/>
    <x v="0"/>
    <x v="1"/>
    <x v="0"/>
    <s v="Y"/>
    <s v="Y"/>
    <s v="Y"/>
    <s v="Y"/>
    <s v="Y"/>
    <s v="Y"/>
    <s v="Corporation"/>
    <s v="N"/>
    <x v="1"/>
    <x v="0"/>
    <x v="0"/>
    <s v="Restaurant"/>
    <n v="0"/>
    <n v="0"/>
    <m/>
  </r>
  <r>
    <x v="899"/>
    <d v="2021-05-21T00:00:00"/>
    <s v="FernCrest Enterprises LLC"/>
    <s v="1060 Main St"/>
    <x v="185"/>
    <x v="0"/>
    <s v="28901"/>
    <x v="899"/>
    <m/>
    <s v="R"/>
    <s v="Y"/>
    <s v="NC-11"/>
    <x v="1"/>
    <x v="0"/>
    <x v="1"/>
    <x v="0"/>
    <s v="N"/>
    <s v="Y"/>
    <s v="N"/>
    <s v="Y"/>
    <s v="Y"/>
    <s v="Y"/>
    <s v="Limited  Liability Company(LLC)"/>
    <s v="Y"/>
    <x v="0"/>
    <x v="1"/>
    <x v="1"/>
    <s v="Winery **"/>
    <n v="0"/>
    <n v="0"/>
    <m/>
  </r>
  <r>
    <x v="900"/>
    <d v="2021-05-21T00:00:00"/>
    <s v="Liley LLC"/>
    <s v="410 Market St Suite 350"/>
    <x v="3"/>
    <x v="0"/>
    <s v="27516"/>
    <x v="900"/>
    <m/>
    <s v="U"/>
    <s v="N"/>
    <s v="NC-04"/>
    <x v="1"/>
    <x v="0"/>
    <x v="1"/>
    <x v="0"/>
    <s v="Y"/>
    <s v="Y"/>
    <s v="Y"/>
    <s v="Y"/>
    <s v="Y"/>
    <s v="Y"/>
    <s v="Limited  Liability Company(LLC)"/>
    <s v="N"/>
    <x v="1"/>
    <x v="0"/>
    <x v="0"/>
    <s v="Restaurant"/>
    <n v="0"/>
    <n v="0"/>
    <m/>
  </r>
  <r>
    <x v="901"/>
    <d v="2021-05-21T00:00:00"/>
    <s v="Botiwalla Charlotte LLC"/>
    <s v="1115 N Brevard St Suite 203"/>
    <x v="11"/>
    <x v="0"/>
    <s v="28206"/>
    <x v="901"/>
    <m/>
    <s v="U"/>
    <s v="Y"/>
    <s v="NC-12"/>
    <x v="1"/>
    <x v="0"/>
    <x v="0"/>
    <x v="0"/>
    <s v="Y"/>
    <s v="Y"/>
    <s v="Y"/>
    <s v="Y"/>
    <s v="Y"/>
    <s v="Y"/>
    <s v="Limited  Liability Company(LLC)"/>
    <s v="Y"/>
    <x v="1"/>
    <x v="0"/>
    <x v="1"/>
    <s v="Restaurant"/>
    <n v="0"/>
    <n v="0"/>
    <m/>
  </r>
  <r>
    <x v="902"/>
    <d v="2021-05-21T00:00:00"/>
    <s v="Michael Hill"/>
    <s v="6347 E Nc 150 Hwy"/>
    <x v="196"/>
    <x v="0"/>
    <s v="28673"/>
    <x v="902"/>
    <m/>
    <s v="R"/>
    <s v="Y"/>
    <s v="NC-10"/>
    <x v="0"/>
    <x v="1"/>
    <x v="1"/>
    <x v="1"/>
    <s v="Y"/>
    <s v="Y"/>
    <s v="Y"/>
    <s v="Y"/>
    <s v="N"/>
    <s v="Y"/>
    <s v="Sole Proprietorship"/>
    <s v="N"/>
    <x v="0"/>
    <x v="1"/>
    <x v="0"/>
    <s v="Restaurant"/>
    <n v="0"/>
    <n v="0"/>
    <m/>
  </r>
  <r>
    <x v="903"/>
    <d v="2021-05-21T00:00:00"/>
    <s v="Mesha Inc"/>
    <s v="57331 hwy 12"/>
    <x v="60"/>
    <x v="0"/>
    <s v="27943"/>
    <x v="903"/>
    <m/>
    <s v="U"/>
    <s v="Y"/>
    <s v="NC-03"/>
    <x v="0"/>
    <x v="0"/>
    <x v="0"/>
    <x v="0"/>
    <s v="Y"/>
    <s v="Y"/>
    <s v="Y"/>
    <s v="Y"/>
    <s v="Y"/>
    <s v="Y"/>
    <s v="Subchapter S Corporation"/>
    <s v="N"/>
    <x v="0"/>
    <x v="0"/>
    <x v="1"/>
    <s v="Restaurant"/>
    <n v="0"/>
    <n v="0"/>
    <m/>
  </r>
  <r>
    <x v="904"/>
    <d v="2021-05-21T00:00:00"/>
    <s v="4 Carat Enterprises LLC"/>
    <s v="1901 Commonwealth Ave"/>
    <x v="11"/>
    <x v="0"/>
    <s v="28205"/>
    <x v="904"/>
    <m/>
    <s v="U"/>
    <s v="N"/>
    <s v="NC-12"/>
    <x v="1"/>
    <x v="1"/>
    <x v="1"/>
    <x v="0"/>
    <s v="Y"/>
    <s v="Y"/>
    <s v="Y"/>
    <s v="Y"/>
    <s v="Y"/>
    <s v="Y"/>
    <s v="Limited Liability Partnership"/>
    <s v="Y"/>
    <x v="0"/>
    <x v="0"/>
    <x v="1"/>
    <s v="Restaurant"/>
    <n v="0"/>
    <n v="0"/>
    <m/>
  </r>
  <r>
    <x v="905"/>
    <d v="2021-05-21T00:00:00"/>
    <s v="Lachine's Cafe &amp; Catering Inc."/>
    <s v="1064 Old Wharf Rd."/>
    <x v="197"/>
    <x v="0"/>
    <s v="27981"/>
    <x v="905"/>
    <m/>
    <s v="U"/>
    <s v="Y"/>
    <s v="NC-03"/>
    <x v="0"/>
    <x v="1"/>
    <x v="1"/>
    <x v="0"/>
    <s v="Y"/>
    <s v="Y"/>
    <s v="Y"/>
    <s v="Y"/>
    <s v="Y"/>
    <s v="Y"/>
    <s v="Corporation"/>
    <s v="N"/>
    <x v="0"/>
    <x v="0"/>
    <x v="1"/>
    <s v="Caterer &amp;&amp; Restaurant"/>
    <n v="0"/>
    <n v="0"/>
    <m/>
  </r>
  <r>
    <x v="906"/>
    <d v="2021-05-21T00:00:00"/>
    <s v="Seven Mile Post Pub Inc."/>
    <s v="7219 Market St"/>
    <x v="0"/>
    <x v="0"/>
    <s v="28411"/>
    <x v="906"/>
    <m/>
    <s v="U"/>
    <s v="N"/>
    <s v="NC-07"/>
    <x v="1"/>
    <x v="1"/>
    <x v="1"/>
    <x v="0"/>
    <s v="Y"/>
    <s v="Y"/>
    <s v="Y"/>
    <s v="Y"/>
    <s v="Y"/>
    <s v="Y"/>
    <s v="Corporation"/>
    <s v="N"/>
    <x v="0"/>
    <x v="1"/>
    <x v="1"/>
    <s v="Bar, Saloon, Lounge, Tavern"/>
    <n v="0"/>
    <n v="0"/>
    <m/>
  </r>
  <r>
    <x v="907"/>
    <d v="2021-05-21T00:00:00"/>
    <s v="Harbor Management Company Inc."/>
    <s v="6634 Old Statesville Rd"/>
    <x v="11"/>
    <x v="0"/>
    <s v="28269"/>
    <x v="907"/>
    <s v="Jamba"/>
    <s v="U"/>
    <s v="N"/>
    <s v="NC-08"/>
    <x v="0"/>
    <x v="0"/>
    <x v="0"/>
    <x v="0"/>
    <s v="Y"/>
    <s v="Y"/>
    <s v="Y"/>
    <s v="Y"/>
    <s v="Y"/>
    <s v="Y"/>
    <s v="Corporation"/>
    <s v="N"/>
    <x v="1"/>
    <x v="1"/>
    <x v="1"/>
    <s v="Restaurant"/>
    <n v="0"/>
    <n v="0"/>
    <m/>
  </r>
  <r>
    <x v="908"/>
    <d v="2021-05-21T00:00:00"/>
    <s v="Larine's Kitchen and Catering"/>
    <s v="209 Melanie Ct"/>
    <x v="103"/>
    <x v="0"/>
    <s v="27520"/>
    <x v="908"/>
    <m/>
    <s v="R"/>
    <s v="N"/>
    <s v="NC-02"/>
    <x v="1"/>
    <x v="1"/>
    <x v="1"/>
    <x v="0"/>
    <s v="Y"/>
    <s v="Y"/>
    <s v="Y"/>
    <s v="Y"/>
    <s v="Y"/>
    <s v="Y"/>
    <s v="Limited  Liability Company(LLC)"/>
    <s v="Y"/>
    <x v="0"/>
    <x v="0"/>
    <x v="1"/>
    <s v="Caterer"/>
    <n v="0"/>
    <n v="0"/>
    <m/>
  </r>
  <r>
    <x v="909"/>
    <d v="2021-05-21T00:00:00"/>
    <s v="jins buffet lincolnton inc"/>
    <s v="912 E Main St"/>
    <x v="75"/>
    <x v="0"/>
    <s v="28092"/>
    <x v="909"/>
    <m/>
    <s v="R"/>
    <s v="Y"/>
    <s v="NC-05"/>
    <x v="1"/>
    <x v="0"/>
    <x v="0"/>
    <x v="0"/>
    <s v="Y"/>
    <s v="Y"/>
    <s v="Y"/>
    <s v="Y"/>
    <s v="Y"/>
    <s v="Y"/>
    <s v="Corporation"/>
    <s v="Y"/>
    <x v="1"/>
    <x v="0"/>
    <x v="1"/>
    <s v="Restaurant"/>
    <n v="0"/>
    <n v="0"/>
    <m/>
  </r>
  <r>
    <x v="910"/>
    <d v="2021-05-21T00:00:00"/>
    <s v="GenX Enterprise LLC"/>
    <s v="1108 Parkside Main St"/>
    <x v="28"/>
    <x v="0"/>
    <s v="27519"/>
    <x v="910"/>
    <s v="Potbelly Sandwich Works"/>
    <s v="U"/>
    <s v="N"/>
    <s v="NC-02"/>
    <x v="0"/>
    <x v="0"/>
    <x v="1"/>
    <x v="0"/>
    <s v="N"/>
    <s v="Y"/>
    <s v="Y"/>
    <s v="Y"/>
    <s v="N"/>
    <s v="Y"/>
    <s v="Limited  Liability Company(LLC)"/>
    <s v="N"/>
    <x v="1"/>
    <x v="0"/>
    <x v="0"/>
    <s v="Restaurant"/>
    <n v="0"/>
    <n v="0"/>
    <m/>
  </r>
  <r>
    <x v="911"/>
    <d v="2021-05-21T00:00:00"/>
    <s v="Graham-Lott Inc"/>
    <s v="6306 Pigeon Rd"/>
    <x v="89"/>
    <x v="0"/>
    <s v="28716"/>
    <x v="911"/>
    <m/>
    <s v="R"/>
    <s v="N"/>
    <s v="NC-11"/>
    <x v="1"/>
    <x v="0"/>
    <x v="0"/>
    <x v="0"/>
    <s v="Y"/>
    <s v="Y"/>
    <s v="Y"/>
    <s v="Y"/>
    <s v="Y"/>
    <s v="Y"/>
    <s v="Corporation"/>
    <s v="N"/>
    <x v="0"/>
    <x v="0"/>
    <x v="1"/>
    <s v="Restaurant"/>
    <n v="0"/>
    <n v="0"/>
    <m/>
  </r>
  <r>
    <x v="912"/>
    <d v="2021-05-21T00:00:00"/>
    <s v="Venusian LLC"/>
    <s v="1427 Military Cutoff Rd Unit 106"/>
    <x v="0"/>
    <x v="0"/>
    <s v="28403"/>
    <x v="912"/>
    <m/>
    <s v="U"/>
    <s v="N"/>
    <s v="NC-07"/>
    <x v="0"/>
    <x v="0"/>
    <x v="1"/>
    <x v="0"/>
    <s v="Y"/>
    <s v="Y"/>
    <s v="N"/>
    <s v="Y"/>
    <s v="Y"/>
    <s v="Y"/>
    <s v="Limited  Liability Company(LLC)"/>
    <s v="Y"/>
    <x v="0"/>
    <x v="0"/>
    <x v="1"/>
    <s v="Restaurant"/>
    <n v="0"/>
    <n v="0"/>
    <m/>
  </r>
  <r>
    <x v="913"/>
    <d v="2021-05-21T00:00:00"/>
    <s v="Hearst Tower Restaurant LLC"/>
    <s v="214 North Tryon Box 31"/>
    <x v="11"/>
    <x v="0"/>
    <s v="28202"/>
    <x v="913"/>
    <m/>
    <s v="U"/>
    <s v="N"/>
    <s v="NC-12"/>
    <x v="0"/>
    <x v="1"/>
    <x v="0"/>
    <x v="0"/>
    <s v="Y"/>
    <s v="Y"/>
    <s v="Y"/>
    <s v="Y"/>
    <s v="N"/>
    <s v="Y"/>
    <s v="Limited  Liability Company(LLC)"/>
    <s v="N"/>
    <x v="0"/>
    <x v="1"/>
    <x v="0"/>
    <s v="Restaurant"/>
    <n v="0"/>
    <n v="0"/>
    <m/>
  </r>
  <r>
    <x v="914"/>
    <d v="2021-05-21T00:00:00"/>
    <s v="Perkins Restaurant Development Company"/>
    <s v="5775 Yadkin Rd"/>
    <x v="40"/>
    <x v="0"/>
    <s v="28303"/>
    <x v="914"/>
    <s v="Church's Chicken"/>
    <s v="U"/>
    <s v="N"/>
    <s v="NC-08"/>
    <x v="0"/>
    <x v="0"/>
    <x v="0"/>
    <x v="0"/>
    <s v="Y"/>
    <s v="Y"/>
    <s v="Y"/>
    <s v="Y"/>
    <s v="Y"/>
    <s v="Y"/>
    <s v="Corporation"/>
    <s v="N"/>
    <x v="1"/>
    <x v="0"/>
    <x v="0"/>
    <s v="Caterer &amp;&amp; Restaurant"/>
    <n v="0"/>
    <n v="0"/>
    <m/>
  </r>
  <r>
    <x v="915"/>
    <d v="2021-05-21T00:00:00"/>
    <s v="Zhu Liu"/>
    <s v="1122 W Broad St"/>
    <x v="186"/>
    <x v="0"/>
    <s v="28334"/>
    <x v="915"/>
    <m/>
    <s v="R"/>
    <s v="N"/>
    <s v="NC-07"/>
    <x v="0"/>
    <x v="0"/>
    <x v="0"/>
    <x v="0"/>
    <s v="Y"/>
    <s v="Y"/>
    <s v="Y"/>
    <s v="Y"/>
    <s v="Y"/>
    <s v="Y"/>
    <s v="Corporation"/>
    <s v="Y"/>
    <x v="0"/>
    <x v="0"/>
    <x v="1"/>
    <s v="Restaurant"/>
    <n v="0"/>
    <n v="0"/>
    <m/>
  </r>
  <r>
    <x v="916"/>
    <d v="2021-05-21T00:00:00"/>
    <s v="Nauti Dog Brewing Company LLC"/>
    <s v="210 Main St"/>
    <x v="184"/>
    <x v="0"/>
    <s v="28590"/>
    <x v="916"/>
    <m/>
    <s v="U"/>
    <s v="N"/>
    <s v="NC-01"/>
    <x v="1"/>
    <x v="0"/>
    <x v="0"/>
    <x v="0"/>
    <s v="Y"/>
    <s v="Y"/>
    <s v="Y"/>
    <s v="Y"/>
    <s v="Y"/>
    <s v="Y"/>
    <s v="Limited  Liability Company(LLC)"/>
    <s v="N"/>
    <x v="0"/>
    <x v="1"/>
    <x v="1"/>
    <s v="Brewery and/or microbrewery ** &amp;&amp; Brewpub, Tasting Room, Taproom **"/>
    <n v="0"/>
    <n v="0"/>
    <m/>
  </r>
  <r>
    <x v="917"/>
    <d v="2021-05-21T00:00:00"/>
    <s v="ALL SOLUTIONS HOLDINGS LLC"/>
    <s v="1900 Hillsborough St"/>
    <x v="4"/>
    <x v="0"/>
    <s v="27607"/>
    <x v="917"/>
    <m/>
    <s v="U"/>
    <s v="Y"/>
    <s v="NC-02"/>
    <x v="0"/>
    <x v="1"/>
    <x v="1"/>
    <x v="0"/>
    <s v="Y"/>
    <s v="Y"/>
    <s v="Y"/>
    <s v="Y"/>
    <s v="Y"/>
    <s v="Y"/>
    <s v="Limited Liability Partnership"/>
    <s v="N"/>
    <x v="1"/>
    <x v="0"/>
    <x v="0"/>
    <s v="Restaurant"/>
    <n v="0"/>
    <n v="0"/>
    <m/>
  </r>
  <r>
    <x v="918"/>
    <d v="2021-05-21T00:00:00"/>
    <s v="Bandit Holdings Inc."/>
    <s v="401 Ashville Ave Suite 109"/>
    <x v="28"/>
    <x v="0"/>
    <s v="27518"/>
    <x v="918"/>
    <m/>
    <s v="U"/>
    <s v="N"/>
    <s v="NC-02"/>
    <x v="1"/>
    <x v="1"/>
    <x v="1"/>
    <x v="1"/>
    <s v="Y"/>
    <s v="N"/>
    <s v="N"/>
    <s v="Y"/>
    <s v="N"/>
    <s v="Y"/>
    <s v="Subchapter S Corporation"/>
    <s v="N"/>
    <x v="0"/>
    <x v="0"/>
    <x v="1"/>
    <s v="Bar, Saloon, Lounge, Tavern"/>
    <n v="0"/>
    <n v="0"/>
    <m/>
  </r>
  <r>
    <x v="919"/>
    <d v="2021-05-21T00:00:00"/>
    <s v="Hook &amp; Reel Rivergate INC"/>
    <s v="14142 Rivergate Pkwy Ste 100"/>
    <x v="11"/>
    <x v="0"/>
    <s v="28273"/>
    <x v="919"/>
    <m/>
    <s v="U"/>
    <s v="N"/>
    <s v="NC-09"/>
    <x v="1"/>
    <x v="0"/>
    <x v="0"/>
    <x v="0"/>
    <s v="Y"/>
    <s v="Y"/>
    <s v="Y"/>
    <s v="Y"/>
    <s v="Y"/>
    <s v="Y"/>
    <s v="Corporation"/>
    <s v="N"/>
    <x v="1"/>
    <x v="0"/>
    <x v="0"/>
    <s v="Restaurant"/>
    <n v="0"/>
    <n v="0"/>
    <m/>
  </r>
  <r>
    <x v="920"/>
    <d v="2021-05-21T00:00:00"/>
    <s v="Capital Corral Inc"/>
    <s v="3424 Capital Blvd"/>
    <x v="4"/>
    <x v="0"/>
    <s v="27604"/>
    <x v="920"/>
    <s v="Golden Corral"/>
    <s v="U"/>
    <s v="N"/>
    <s v="NC-02"/>
    <x v="0"/>
    <x v="0"/>
    <x v="1"/>
    <x v="0"/>
    <s v="Y"/>
    <s v="Y"/>
    <s v="Y"/>
    <s v="Y"/>
    <s v="Y"/>
    <s v="Y"/>
    <s v="Subchapter S Corporation"/>
    <s v="Y"/>
    <x v="1"/>
    <x v="0"/>
    <x v="0"/>
    <s v="Restaurant"/>
    <n v="0"/>
    <n v="0"/>
    <m/>
  </r>
  <r>
    <x v="921"/>
    <d v="2021-05-21T00:00:00"/>
    <s v="Edisons lounge LLC"/>
    <s v="531 Richlands Hwy"/>
    <x v="59"/>
    <x v="0"/>
    <s v="28540"/>
    <x v="921"/>
    <m/>
    <s v="U"/>
    <s v="N"/>
    <s v="NC-03"/>
    <x v="1"/>
    <x v="0"/>
    <x v="0"/>
    <x v="0"/>
    <s v="Y"/>
    <s v="Y"/>
    <s v="Y"/>
    <s v="Y"/>
    <s v="Y"/>
    <s v="Y"/>
    <s v="Limited  Liability Company(LLC)"/>
    <s v="N"/>
    <x v="0"/>
    <x v="1"/>
    <x v="0"/>
    <s v="Bar, Saloon, Lounge, Tavern"/>
    <n v="0"/>
    <n v="0"/>
    <m/>
  </r>
  <r>
    <x v="922"/>
    <d v="2021-05-21T00:00:00"/>
    <s v="HARD TIMES CAFE INC."/>
    <s v="2718 Monroe Rd"/>
    <x v="11"/>
    <x v="0"/>
    <s v="28205"/>
    <x v="922"/>
    <m/>
    <s v="U"/>
    <s v="Y"/>
    <s v="NC-12"/>
    <x v="0"/>
    <x v="1"/>
    <x v="1"/>
    <x v="0"/>
    <s v="Y"/>
    <s v="Y"/>
    <s v="Y"/>
    <s v="N"/>
    <s v="Y"/>
    <s v="Y"/>
    <s v="Corporation"/>
    <s v="Y"/>
    <x v="0"/>
    <x v="0"/>
    <x v="1"/>
    <s v="Restaurant"/>
    <n v="0"/>
    <n v="0"/>
    <m/>
  </r>
  <r>
    <x v="923"/>
    <d v="2021-05-21T00:00:00"/>
    <s v="Subway of Sweeten Creek Inc"/>
    <s v="815 Patton Ave"/>
    <x v="9"/>
    <x v="0"/>
    <s v="28806"/>
    <x v="923"/>
    <s v="Subway"/>
    <s v="U"/>
    <s v="Y"/>
    <s v="NC-11"/>
    <x v="0"/>
    <x v="0"/>
    <x v="0"/>
    <x v="0"/>
    <s v="Y"/>
    <s v="Y"/>
    <s v="Y"/>
    <s v="Y"/>
    <s v="Y"/>
    <s v="Y"/>
    <s v="Corporation"/>
    <s v="N"/>
    <x v="0"/>
    <x v="0"/>
    <x v="1"/>
    <s v="Restaurant"/>
    <n v="0"/>
    <n v="0"/>
    <m/>
  </r>
  <r>
    <x v="924"/>
    <d v="2021-05-21T00:00:00"/>
    <s v="GHCM INC 3"/>
    <s v="238 S Lafayette St"/>
    <x v="158"/>
    <x v="0"/>
    <s v="28150"/>
    <x v="924"/>
    <m/>
    <s v="R"/>
    <s v="Y"/>
    <s v="NC-05"/>
    <x v="1"/>
    <x v="1"/>
    <x v="1"/>
    <x v="0"/>
    <s v="N"/>
    <s v="Y"/>
    <s v="Y"/>
    <s v="Y"/>
    <s v="N"/>
    <s v="Y"/>
    <s v="Subchapter S Corporation"/>
    <s v="Y"/>
    <x v="1"/>
    <x v="0"/>
    <x v="0"/>
    <s v="Bar, Saloon, Lounge, Tavern"/>
    <n v="0"/>
    <n v="0"/>
    <m/>
  </r>
  <r>
    <x v="925"/>
    <d v="2021-05-21T00:00:00"/>
    <s v="Jimmy the Greek's Inc"/>
    <s v="2806 University Pkwy"/>
    <x v="54"/>
    <x v="0"/>
    <s v="27105"/>
    <x v="925"/>
    <m/>
    <s v="U"/>
    <s v="N"/>
    <s v="NC-06"/>
    <x v="0"/>
    <x v="0"/>
    <x v="0"/>
    <x v="0"/>
    <s v="Y"/>
    <s v="Y"/>
    <s v="Y"/>
    <s v="Y"/>
    <s v="Y"/>
    <s v="Y"/>
    <s v="Corporation"/>
    <s v="Y"/>
    <x v="0"/>
    <x v="1"/>
    <x v="0"/>
    <s v="Restaurant"/>
    <n v="0"/>
    <n v="0"/>
    <m/>
  </r>
  <r>
    <x v="926"/>
    <d v="2021-05-21T00:00:00"/>
    <s v="BUA THAI INC"/>
    <s v="5850 Fayetteville Rd Ste 101"/>
    <x v="8"/>
    <x v="0"/>
    <s v="27713"/>
    <x v="926"/>
    <m/>
    <s v="U"/>
    <s v="N"/>
    <s v="NC-02"/>
    <x v="1"/>
    <x v="0"/>
    <x v="0"/>
    <x v="0"/>
    <s v="Y"/>
    <s v="Y"/>
    <s v="Y"/>
    <s v="Y"/>
    <s v="Y"/>
    <s v="Y"/>
    <s v="Limited  Liability Company(LLC)"/>
    <s v="N"/>
    <x v="1"/>
    <x v="0"/>
    <x v="1"/>
    <s v="Restaurant"/>
    <n v="0"/>
    <n v="0"/>
    <m/>
  </r>
  <r>
    <x v="927"/>
    <d v="2021-05-21T00:00:00"/>
    <s v="Franks Italian Water Ice"/>
    <s v="729 N Davidson St #A"/>
    <x v="11"/>
    <x v="0"/>
    <s v="28202"/>
    <x v="927"/>
    <m/>
    <s v="U"/>
    <s v="N"/>
    <s v="NC-12"/>
    <x v="0"/>
    <x v="0"/>
    <x v="0"/>
    <x v="0"/>
    <s v="N"/>
    <s v="Y"/>
    <s v="Y"/>
    <s v="N"/>
    <s v="Y"/>
    <s v="N"/>
    <s v="Single Member LLC"/>
    <s v="N"/>
    <x v="1"/>
    <x v="0"/>
    <x v="1"/>
    <s v="Food Stand, Food Truck, Food Cart"/>
    <n v="0"/>
    <n v="0"/>
    <m/>
  </r>
  <r>
    <x v="928"/>
    <d v="2021-05-21T00:00:00"/>
    <s v="NORTAD INC"/>
    <s v="3500 Westgate Dr Ste 206"/>
    <x v="8"/>
    <x v="0"/>
    <s v="27707"/>
    <x v="928"/>
    <m/>
    <s v="U"/>
    <s v="Y"/>
    <s v="NC-04"/>
    <x v="1"/>
    <x v="0"/>
    <x v="0"/>
    <x v="0"/>
    <s v="Y"/>
    <s v="N"/>
    <s v="Y"/>
    <s v="Y"/>
    <s v="Y"/>
    <s v="Y"/>
    <s v="Corporation"/>
    <s v="Y"/>
    <x v="1"/>
    <x v="0"/>
    <x v="1"/>
    <s v="Restaurant"/>
    <n v="0"/>
    <n v="0"/>
    <m/>
  </r>
  <r>
    <x v="929"/>
    <d v="2021-05-21T00:00:00"/>
    <s v="KSH FOOD GROUP LLC"/>
    <s v="126 E State Ave"/>
    <x v="62"/>
    <x v="0"/>
    <s v="27262"/>
    <x v="929"/>
    <m/>
    <s v="R"/>
    <s v="Y"/>
    <s v="NC-06"/>
    <x v="1"/>
    <x v="0"/>
    <x v="0"/>
    <x v="0"/>
    <s v="Y"/>
    <s v="Y"/>
    <s v="Y"/>
    <s v="Y"/>
    <s v="Y"/>
    <s v="Y"/>
    <s v="Limited  Liability Company(LLC)"/>
    <s v="N"/>
    <x v="0"/>
    <x v="0"/>
    <x v="1"/>
    <s v="Restaurant"/>
    <n v="0"/>
    <n v="0"/>
    <m/>
  </r>
  <r>
    <x v="930"/>
    <d v="2021-05-21T00:00:00"/>
    <s v="Death and Taxes LLC"/>
    <s v="1519 Brookside Dr"/>
    <x v="4"/>
    <x v="0"/>
    <s v="27604"/>
    <x v="930"/>
    <m/>
    <s v="U"/>
    <s v="Y"/>
    <s v="NC-02"/>
    <x v="0"/>
    <x v="0"/>
    <x v="0"/>
    <x v="0"/>
    <s v="Y"/>
    <s v="Y"/>
    <s v="Y"/>
    <s v="Y"/>
    <s v="Y"/>
    <s v="Y"/>
    <s v="Limited  Liability Company(LLC)"/>
    <s v="Y"/>
    <x v="0"/>
    <x v="0"/>
    <x v="1"/>
    <s v="Restaurant"/>
    <n v="0"/>
    <n v="0"/>
    <m/>
  </r>
  <r>
    <x v="931"/>
    <d v="2021-05-21T00:00:00"/>
    <s v="Charlotte Prime LLC"/>
    <s v="11301 Carmel Commons Blvd Suite 106"/>
    <x v="11"/>
    <x v="0"/>
    <s v="28226"/>
    <x v="931"/>
    <s v="Ruth's Chris Steak House"/>
    <s v="U"/>
    <s v="N"/>
    <s v="NC-09"/>
    <x v="0"/>
    <x v="1"/>
    <x v="1"/>
    <x v="1"/>
    <s v="Y"/>
    <s v="Y"/>
    <s v="Y"/>
    <s v="Y"/>
    <s v="N"/>
    <s v="Y"/>
    <s v="Limited  Liability Company(LLC)"/>
    <s v="N"/>
    <x v="0"/>
    <x v="0"/>
    <x v="1"/>
    <s v="Restaurant"/>
    <n v="0"/>
    <n v="0"/>
    <m/>
  </r>
  <r>
    <x v="932"/>
    <d v="2021-05-22T00:00:00"/>
    <s v="Old skool management inc"/>
    <s v="415 Hwy 13 S Ste A"/>
    <x v="156"/>
    <x v="0"/>
    <s v="28580"/>
    <x v="932"/>
    <s v="Hwy 55 Burgers Shakes &amp; Fries"/>
    <s v="R"/>
    <s v="N"/>
    <s v="NC-01"/>
    <x v="1"/>
    <x v="0"/>
    <x v="0"/>
    <x v="0"/>
    <s v="Y"/>
    <s v="Y"/>
    <s v="Y"/>
    <s v="Y"/>
    <s v="Y"/>
    <s v="Y"/>
    <s v="Corporation"/>
    <s v="N"/>
    <x v="0"/>
    <x v="1"/>
    <x v="0"/>
    <s v="Restaurant"/>
    <n v="0"/>
    <n v="0"/>
    <m/>
  </r>
  <r>
    <x v="933"/>
    <d v="2021-05-22T00:00:00"/>
    <s v="Event Extravanganza LLC."/>
    <s v="2012 N Road St B"/>
    <x v="24"/>
    <x v="0"/>
    <s v="27909"/>
    <x v="933"/>
    <m/>
    <s v="R"/>
    <s v="N"/>
    <s v="NC-03"/>
    <x v="0"/>
    <x v="1"/>
    <x v="1"/>
    <x v="0"/>
    <s v="N"/>
    <s v="Y"/>
    <s v="Y"/>
    <s v="Y"/>
    <s v="Y"/>
    <s v="Y"/>
    <s v="Limited  Liability Company(LLC)"/>
    <s v="Y"/>
    <x v="0"/>
    <x v="0"/>
    <x v="1"/>
    <s v="Bakery ** &amp;&amp; Snack and Nonalcoholic Beverage Bar &amp;&amp; Caterer &amp;&amp; Restaurant"/>
    <n v="0"/>
    <n v="0"/>
    <m/>
  </r>
  <r>
    <x v="934"/>
    <d v="2021-05-22T00:00:00"/>
    <s v="CHEN'S CHINA GARDEN LLC"/>
    <s v="1805E WEEKSVILLE ROAD"/>
    <x v="24"/>
    <x v="0"/>
    <s v="27909"/>
    <x v="934"/>
    <m/>
    <s v="R"/>
    <s v="N"/>
    <s v="NC-03"/>
    <x v="0"/>
    <x v="0"/>
    <x v="0"/>
    <x v="0"/>
    <s v="Y"/>
    <s v="Y"/>
    <s v="Y"/>
    <s v="Y"/>
    <s v="Y"/>
    <s v="Y"/>
    <s v="Limited  Liability Company(LLC)"/>
    <s v="Y"/>
    <x v="1"/>
    <x v="0"/>
    <x v="0"/>
    <s v="Restaurant"/>
    <n v="0"/>
    <n v="0"/>
    <m/>
  </r>
  <r>
    <x v="935"/>
    <d v="2021-05-22T00:00:00"/>
    <s v="JOHNSON FOOD GROUP INC"/>
    <s v="4600 DURHAM-CHAPEL HILL BLVD STE 2"/>
    <x v="8"/>
    <x v="0"/>
    <s v="27707"/>
    <x v="935"/>
    <m/>
    <s v="U"/>
    <s v="N"/>
    <s v="NC-04"/>
    <x v="0"/>
    <x v="1"/>
    <x v="1"/>
    <x v="0"/>
    <s v="N"/>
    <s v="N"/>
    <s v="Y"/>
    <s v="Y"/>
    <s v="Y"/>
    <s v="Y"/>
    <s v="Corporation"/>
    <s v="Y"/>
    <x v="0"/>
    <x v="0"/>
    <x v="1"/>
    <s v="Restaurant"/>
    <n v="0"/>
    <n v="0"/>
    <m/>
  </r>
  <r>
    <x v="936"/>
    <d v="2021-05-22T00:00:00"/>
    <s v="MR TOKYO JAPANESE RESTAURANT LLC"/>
    <s v="8334 Pineville Matthews Rd Ste 109"/>
    <x v="11"/>
    <x v="0"/>
    <s v="28226"/>
    <x v="936"/>
    <m/>
    <s v="U"/>
    <s v="Y"/>
    <s v="NC-09"/>
    <x v="1"/>
    <x v="0"/>
    <x v="0"/>
    <x v="0"/>
    <s v="Y"/>
    <s v="Y"/>
    <s v="Y"/>
    <s v="Y"/>
    <s v="Y"/>
    <s v="Y"/>
    <s v="Limited  Liability Company(LLC)"/>
    <s v="N"/>
    <x v="1"/>
    <x v="0"/>
    <x v="0"/>
    <s v="Restaurant"/>
    <n v="0"/>
    <n v="0"/>
    <m/>
  </r>
  <r>
    <x v="937"/>
    <d v="2021-05-22T00:00:00"/>
    <s v="Chen's Eatery Inc."/>
    <s v="2900 E Franklin Blvd"/>
    <x v="66"/>
    <x v="0"/>
    <s v="28056"/>
    <x v="937"/>
    <m/>
    <s v="U"/>
    <s v="Y"/>
    <s v="NC-05"/>
    <x v="0"/>
    <x v="0"/>
    <x v="1"/>
    <x v="0"/>
    <s v="Y"/>
    <s v="Y"/>
    <s v="Y"/>
    <s v="Y"/>
    <s v="Y"/>
    <s v="Y"/>
    <s v="Corporation"/>
    <s v="N"/>
    <x v="1"/>
    <x v="0"/>
    <x v="0"/>
    <s v="Restaurant"/>
    <n v="0"/>
    <n v="0"/>
    <m/>
  </r>
  <r>
    <x v="938"/>
    <d v="2021-05-22T00:00:00"/>
    <s v="Two Rockets LLC"/>
    <s v="3557 N Roxboro St"/>
    <x v="8"/>
    <x v="0"/>
    <s v="27704"/>
    <x v="938"/>
    <m/>
    <s v="U"/>
    <s v="Y"/>
    <s v="NC-04"/>
    <x v="0"/>
    <x v="0"/>
    <x v="0"/>
    <x v="0"/>
    <s v="Y"/>
    <s v="Y"/>
    <s v="Y"/>
    <s v="Y"/>
    <s v="Y"/>
    <s v="Y"/>
    <s v="Limited  Liability Company(LLC)"/>
    <s v="N"/>
    <x v="0"/>
    <x v="0"/>
    <x v="1"/>
    <s v="Restaurant"/>
    <n v="0"/>
    <n v="0"/>
    <m/>
  </r>
  <r>
    <x v="939"/>
    <d v="2021-05-22T00:00:00"/>
    <s v="DC Pelican"/>
    <s v="205 Budleigh St"/>
    <x v="141"/>
    <x v="0"/>
    <s v="27954"/>
    <x v="939"/>
    <m/>
    <s v="U"/>
    <s v="Y"/>
    <s v="NC-03"/>
    <x v="1"/>
    <x v="1"/>
    <x v="1"/>
    <x v="1"/>
    <s v="N"/>
    <s v="N"/>
    <s v="N"/>
    <s v="N"/>
    <s v="Y"/>
    <s v="N"/>
    <s v="Subchapter S Corporation"/>
    <s v="N"/>
    <x v="0"/>
    <x v="1"/>
    <x v="0"/>
    <s v="Restaurant"/>
    <n v="0"/>
    <n v="0"/>
    <m/>
  </r>
  <r>
    <x v="940"/>
    <d v="2021-05-22T00:00:00"/>
    <s v="Sweeter Than Honey Concessions Llc"/>
    <s v="1616 Forest Stream Ct"/>
    <x v="11"/>
    <x v="0"/>
    <s v="28213"/>
    <x v="940"/>
    <m/>
    <s v="U"/>
    <s v="Y"/>
    <s v="NC-08"/>
    <x v="0"/>
    <x v="1"/>
    <x v="0"/>
    <x v="0"/>
    <s v="Y"/>
    <s v="Y"/>
    <s v="Y"/>
    <s v="N"/>
    <s v="Y"/>
    <s v="N"/>
    <s v="Single Member LLC"/>
    <s v="Y"/>
    <x v="1"/>
    <x v="0"/>
    <x v="1"/>
    <s v="Food Stand, Food Truck, Food Cart"/>
    <n v="0"/>
    <n v="0"/>
    <m/>
  </r>
  <r>
    <x v="941"/>
    <d v="2021-05-22T00:00:00"/>
    <s v="KB OF CHARLOTTE INC"/>
    <s v="8170 SOUTH TRYON STREET STE A"/>
    <x v="11"/>
    <x v="0"/>
    <s v="28273"/>
    <x v="941"/>
    <m/>
    <s v="U"/>
    <s v="N"/>
    <s v="NC-09"/>
    <x v="1"/>
    <x v="0"/>
    <x v="0"/>
    <x v="0"/>
    <s v="Y"/>
    <s v="Y"/>
    <s v="Y"/>
    <s v="Y"/>
    <s v="Y"/>
    <s v="Y"/>
    <s v="Corporation"/>
    <s v="N"/>
    <x v="1"/>
    <x v="0"/>
    <x v="0"/>
    <s v="Restaurant"/>
    <n v="0"/>
    <n v="0"/>
    <m/>
  </r>
  <r>
    <x v="942"/>
    <d v="2021-05-22T00:00:00"/>
    <s v="Dressler's Four LLC"/>
    <s v="4905 Ashley Park Ln  Suite D"/>
    <x v="11"/>
    <x v="0"/>
    <s v="28210"/>
    <x v="942"/>
    <m/>
    <s v="U"/>
    <s v="N"/>
    <s v="NC-09"/>
    <x v="0"/>
    <x v="1"/>
    <x v="1"/>
    <x v="0"/>
    <s v="N"/>
    <s v="Y"/>
    <s v="Y"/>
    <s v="Y"/>
    <s v="N"/>
    <s v="Y"/>
    <s v="Limited  Liability Company(LLC)"/>
    <s v="N"/>
    <x v="0"/>
    <x v="0"/>
    <x v="1"/>
    <s v="Restaurant"/>
    <n v="0"/>
    <n v="0"/>
    <m/>
  </r>
  <r>
    <x v="943"/>
    <d v="2021-05-22T00:00:00"/>
    <s v="JASMINE CHARLOTTE INC"/>
    <s v="2305 Westinghouse Blvd"/>
    <x v="11"/>
    <x v="0"/>
    <s v="28273"/>
    <x v="943"/>
    <m/>
    <s v="U"/>
    <s v="N"/>
    <s v="NC-09"/>
    <x v="1"/>
    <x v="0"/>
    <x v="0"/>
    <x v="0"/>
    <s v="Y"/>
    <s v="Y"/>
    <s v="Y"/>
    <s v="Y"/>
    <s v="Y"/>
    <s v="Y"/>
    <s v="Corporation"/>
    <s v="N"/>
    <x v="1"/>
    <x v="0"/>
    <x v="1"/>
    <s v="Restaurant"/>
    <n v="0"/>
    <n v="0"/>
    <m/>
  </r>
  <r>
    <x v="944"/>
    <d v="2021-05-22T00:00:00"/>
    <s v="GIMI LLC"/>
    <s v="710 W Trade St Ste F"/>
    <x v="11"/>
    <x v="0"/>
    <s v="28202"/>
    <x v="944"/>
    <m/>
    <s v="U"/>
    <s v="N"/>
    <s v="NC-12"/>
    <x v="1"/>
    <x v="0"/>
    <x v="0"/>
    <x v="0"/>
    <s v="Y"/>
    <s v="Y"/>
    <s v="Y"/>
    <s v="Y"/>
    <s v="Y"/>
    <s v="Y"/>
    <s v="Subchapter S Corporation"/>
    <s v="N"/>
    <x v="1"/>
    <x v="0"/>
    <x v="1"/>
    <s v="Restaurant"/>
    <n v="0"/>
    <n v="0"/>
    <m/>
  </r>
  <r>
    <x v="945"/>
    <d v="2021-05-22T00:00:00"/>
    <s v="papa abdou dior fall"/>
    <s v="2417 Gazebo Dr unit b"/>
    <x v="2"/>
    <x v="0"/>
    <s v="27560"/>
    <x v="945"/>
    <m/>
    <s v="U"/>
    <s v="N"/>
    <s v="NC-02"/>
    <x v="0"/>
    <x v="0"/>
    <x v="0"/>
    <x v="0"/>
    <s v="Y"/>
    <s v="Y"/>
    <s v="N"/>
    <s v="Y"/>
    <s v="Y"/>
    <s v="Y"/>
    <s v="Sole Proprietorship"/>
    <s v="N"/>
    <x v="1"/>
    <x v="0"/>
    <x v="1"/>
    <s v="Food Stand, Food Truck, Food Cart"/>
    <n v="0"/>
    <n v="0"/>
    <m/>
  </r>
  <r>
    <x v="946"/>
    <d v="2021-05-22T00:00:00"/>
    <s v="Waterbean Coffee CLT"/>
    <s v="300 S Tryon St Ste 150"/>
    <x v="11"/>
    <x v="0"/>
    <s v="28202"/>
    <x v="946"/>
    <m/>
    <s v="U"/>
    <s v="N"/>
    <s v="NC-12"/>
    <x v="0"/>
    <x v="0"/>
    <x v="0"/>
    <x v="0"/>
    <s v="Y"/>
    <s v="Y"/>
    <s v="Y"/>
    <s v="Y"/>
    <s v="Y"/>
    <s v="Y"/>
    <s v="Limited  Liability Company(LLC)"/>
    <s v="N"/>
    <x v="1"/>
    <x v="0"/>
    <x v="0"/>
    <s v="Other &amp;&amp; Restaurant"/>
    <n v="0"/>
    <n v="0"/>
    <m/>
  </r>
  <r>
    <x v="947"/>
    <d v="2021-05-22T00:00:00"/>
    <s v="Ballance Management LLC"/>
    <s v="616 N Person St"/>
    <x v="4"/>
    <x v="0"/>
    <s v="27604"/>
    <x v="947"/>
    <m/>
    <s v="U"/>
    <s v="Y"/>
    <s v="NC-02"/>
    <x v="0"/>
    <x v="1"/>
    <x v="1"/>
    <x v="1"/>
    <s v="N"/>
    <s v="Y"/>
    <s v="Y"/>
    <s v="Y"/>
    <s v="N"/>
    <s v="Y"/>
    <s v="Corporation"/>
    <s v="Y"/>
    <x v="0"/>
    <x v="0"/>
    <x v="1"/>
    <s v="Bar, Saloon, Lounge, Tavern"/>
    <n v="0"/>
    <n v="0"/>
    <m/>
  </r>
  <r>
    <x v="948"/>
    <d v="2021-05-22T00:00:00"/>
    <s v="Jimmy Pearls LLC"/>
    <s v="5427 N Sharon Amity Rd"/>
    <x v="11"/>
    <x v="0"/>
    <s v="28215"/>
    <x v="948"/>
    <m/>
    <s v="U"/>
    <s v="Y"/>
    <s v="NC-08"/>
    <x v="0"/>
    <x v="1"/>
    <x v="1"/>
    <x v="0"/>
    <s v="Y"/>
    <s v="Y"/>
    <s v="Y"/>
    <s v="Y"/>
    <s v="N"/>
    <s v="N"/>
    <s v="Limited  Liability Company(LLC)"/>
    <s v="N"/>
    <x v="1"/>
    <x v="0"/>
    <x v="0"/>
    <s v="Caterer &amp;&amp; Food Stand, Food Truck, Food Cart &amp;&amp; Restaurant"/>
    <n v="0"/>
    <n v="0"/>
    <m/>
  </r>
  <r>
    <x v="949"/>
    <d v="2021-05-22T00:00:00"/>
    <s v="Seafood Express of Angier Inc"/>
    <s v="3106 Peninsula Dr"/>
    <x v="65"/>
    <x v="0"/>
    <s v="27282"/>
    <x v="949"/>
    <m/>
    <s v="U"/>
    <s v="N"/>
    <s v="NC-06"/>
    <x v="0"/>
    <x v="1"/>
    <x v="1"/>
    <x v="0"/>
    <s v="N"/>
    <s v="Y"/>
    <s v="Y"/>
    <s v="Y"/>
    <s v="Y"/>
    <s v="Y"/>
    <s v="Subchapter S Corporation"/>
    <s v="N"/>
    <x v="1"/>
    <x v="0"/>
    <x v="0"/>
    <s v="Restaurant"/>
    <n v="0"/>
    <n v="0"/>
    <m/>
  </r>
  <r>
    <x v="950"/>
    <d v="2021-05-22T00:00:00"/>
    <s v="RED GINGER CHARLOTTE INC"/>
    <s v="401 SOUTH TRYON STREET STE 130"/>
    <x v="11"/>
    <x v="0"/>
    <s v="28202"/>
    <x v="950"/>
    <m/>
    <s v="U"/>
    <s v="N"/>
    <s v="NC-12"/>
    <x v="1"/>
    <x v="0"/>
    <x v="0"/>
    <x v="0"/>
    <s v="Y"/>
    <s v="Y"/>
    <s v="Y"/>
    <s v="Y"/>
    <s v="Y"/>
    <s v="Y"/>
    <s v="Subchapter S Corporation"/>
    <s v="N"/>
    <x v="1"/>
    <x v="0"/>
    <x v="1"/>
    <s v="Restaurant"/>
    <n v="0"/>
    <n v="0"/>
    <m/>
  </r>
  <r>
    <x v="951"/>
    <d v="2021-05-22T00:00:00"/>
    <s v="Taste of Heaven Restaurant Group LLC"/>
    <s v="3401 Braewick Pl"/>
    <x v="11"/>
    <x v="0"/>
    <s v="28227"/>
    <x v="951"/>
    <m/>
    <s v="U"/>
    <s v="N"/>
    <s v="NC-08"/>
    <x v="0"/>
    <x v="1"/>
    <x v="1"/>
    <x v="0"/>
    <s v="N"/>
    <s v="Y"/>
    <s v="Y"/>
    <s v="Y"/>
    <s v="Y"/>
    <s v="Y"/>
    <s v="Single Member LLC"/>
    <s v="N"/>
    <x v="1"/>
    <x v="0"/>
    <x v="0"/>
    <s v="Caterer"/>
    <n v="0"/>
    <n v="0"/>
    <m/>
  </r>
  <r>
    <x v="952"/>
    <d v="2021-05-22T00:00:00"/>
    <s v="TDW Enterprises LLC"/>
    <s v="2013 Murchison Rd"/>
    <x v="40"/>
    <x v="0"/>
    <s v="28301"/>
    <x v="952"/>
    <m/>
    <s v="U"/>
    <s v="Y"/>
    <s v="NC-08"/>
    <x v="0"/>
    <x v="0"/>
    <x v="0"/>
    <x v="0"/>
    <s v="Y"/>
    <s v="Y"/>
    <s v="Y"/>
    <s v="Y"/>
    <s v="Y"/>
    <s v="Y"/>
    <s v="Limited  Liability Company(LLC)"/>
    <s v="Y"/>
    <x v="1"/>
    <x v="0"/>
    <x v="0"/>
    <s v="Restaurant"/>
    <n v="0"/>
    <n v="0"/>
    <m/>
  </r>
  <r>
    <x v="953"/>
    <d v="2021-05-22T00:00:00"/>
    <s v="Just Give Marshawn the Ball LLC"/>
    <s v="202 N Corcoran St Ste 100"/>
    <x v="8"/>
    <x v="0"/>
    <s v="27701"/>
    <x v="953"/>
    <m/>
    <s v="U"/>
    <s v="Y"/>
    <s v="NC-04"/>
    <x v="0"/>
    <x v="0"/>
    <x v="0"/>
    <x v="0"/>
    <s v="Y"/>
    <s v="Y"/>
    <s v="Y"/>
    <s v="Y"/>
    <s v="Y"/>
    <s v="Y"/>
    <s v="Limited Liability Partnership"/>
    <s v="N"/>
    <x v="0"/>
    <x v="0"/>
    <x v="1"/>
    <s v="Bar, Saloon, Lounge, Tavern &amp;&amp; Restaurant"/>
    <n v="0"/>
    <n v="0"/>
    <m/>
  </r>
  <r>
    <x v="954"/>
    <d v="2021-05-22T00:00:00"/>
    <s v="So Good Pupusas LLC"/>
    <s v="1114 N Driver St"/>
    <x v="8"/>
    <x v="0"/>
    <s v="27701"/>
    <x v="954"/>
    <m/>
    <s v="U"/>
    <s v="Y"/>
    <s v="NC-04"/>
    <x v="0"/>
    <x v="1"/>
    <x v="0"/>
    <x v="0"/>
    <s v="N"/>
    <s v="Y"/>
    <s v="N"/>
    <s v="Y"/>
    <s v="Y"/>
    <s v="Y"/>
    <s v="Single Member LLC"/>
    <s v="N"/>
    <x v="1"/>
    <x v="0"/>
    <x v="1"/>
    <s v="Food Stand, Food Truck, Food Cart"/>
    <n v="0"/>
    <n v="0"/>
    <m/>
  </r>
  <r>
    <x v="955"/>
    <d v="2021-05-22T00:00:00"/>
    <s v="Jo Jones"/>
    <s v="407 Blake St"/>
    <x v="198"/>
    <x v="0"/>
    <s v="27209"/>
    <x v="955"/>
    <m/>
    <s v="R"/>
    <s v="Y"/>
    <s v="NC-08"/>
    <x v="0"/>
    <x v="1"/>
    <x v="1"/>
    <x v="0"/>
    <s v="N"/>
    <s v="Y"/>
    <s v="Y"/>
    <s v="Y"/>
    <s v="Y"/>
    <s v="Y"/>
    <s v="Sole Proprietorship"/>
    <s v="N"/>
    <x v="1"/>
    <x v="0"/>
    <x v="1"/>
    <s v="Caterer"/>
    <n v="0"/>
    <n v="0"/>
    <m/>
  </r>
  <r>
    <x v="956"/>
    <d v="2021-05-22T00:00:00"/>
    <s v="Baozi LLC"/>
    <s v="2161 S Wilmington St"/>
    <x v="4"/>
    <x v="0"/>
    <s v="27603"/>
    <x v="956"/>
    <m/>
    <s v="U"/>
    <s v="Y"/>
    <s v="NC-02"/>
    <x v="0"/>
    <x v="0"/>
    <x v="0"/>
    <x v="0"/>
    <s v="Y"/>
    <s v="Y"/>
    <s v="N"/>
    <s v="Y"/>
    <s v="Y"/>
    <s v="Y"/>
    <s v="Limited  Liability Company(LLC)"/>
    <s v="N"/>
    <x v="1"/>
    <x v="0"/>
    <x v="1"/>
    <s v="Food Stand, Food Truck, Food Cart"/>
    <n v="0"/>
    <n v="0"/>
    <m/>
  </r>
  <r>
    <x v="957"/>
    <d v="2021-05-22T00:00:00"/>
    <s v="Basil Charlotte Inc"/>
    <s v="210 N Church Street Suite A"/>
    <x v="11"/>
    <x v="0"/>
    <s v="28202"/>
    <x v="957"/>
    <m/>
    <s v="U"/>
    <s v="N"/>
    <s v="NC-12"/>
    <x v="0"/>
    <x v="0"/>
    <x v="0"/>
    <x v="0"/>
    <s v="Y"/>
    <s v="Y"/>
    <s v="Y"/>
    <s v="Y"/>
    <s v="Y"/>
    <s v="Y"/>
    <s v="Corporation"/>
    <s v="N"/>
    <x v="1"/>
    <x v="0"/>
    <x v="0"/>
    <s v="Restaurant"/>
    <n v="0"/>
    <n v="0"/>
    <m/>
  </r>
  <r>
    <x v="958"/>
    <d v="2021-05-22T00:00:00"/>
    <s v="Baggerz Saloon LLC"/>
    <s v="4212 Ebert Rd"/>
    <x v="54"/>
    <x v="0"/>
    <n v="27127"/>
    <x v="958"/>
    <m/>
    <s v="U"/>
    <s v="N"/>
    <s v="NC-06"/>
    <x v="0"/>
    <x v="0"/>
    <x v="0"/>
    <x v="0"/>
    <s v="Y"/>
    <s v="Y"/>
    <s v="Y"/>
    <s v="Y"/>
    <s v="Y"/>
    <s v="Y"/>
    <s v="Partnership"/>
    <s v="N"/>
    <x v="0"/>
    <x v="0"/>
    <x v="1"/>
    <s v="Bar, Saloon, Lounge, Tavern"/>
    <n v="0"/>
    <n v="0"/>
    <m/>
  </r>
  <r>
    <x v="959"/>
    <d v="2021-05-22T00:00:00"/>
    <s v="401 N West St Entertainment LLC"/>
    <s v="401 N West St Suite 131"/>
    <x v="4"/>
    <x v="0"/>
    <s v="27603"/>
    <x v="959"/>
    <m/>
    <s v="U"/>
    <s v="Y"/>
    <s v="NC-02"/>
    <x v="1"/>
    <x v="0"/>
    <x v="0"/>
    <x v="0"/>
    <s v="Y"/>
    <s v="Y"/>
    <s v="Y"/>
    <s v="Y"/>
    <s v="Y"/>
    <s v="Y"/>
    <s v="Partnership"/>
    <s v="N"/>
    <x v="1"/>
    <x v="0"/>
    <x v="0"/>
    <s v="Bar, Saloon, Lounge, Tavern"/>
    <n v="0"/>
    <n v="0"/>
    <m/>
  </r>
  <r>
    <x v="960"/>
    <d v="2021-05-22T00:00:00"/>
    <s v="JINSHAN INC"/>
    <s v="3700 S Memorial Dr Ste A1"/>
    <x v="34"/>
    <x v="0"/>
    <s v="27834"/>
    <x v="960"/>
    <m/>
    <s v="U"/>
    <s v="N"/>
    <s v="NC-01"/>
    <x v="1"/>
    <x v="0"/>
    <x v="0"/>
    <x v="0"/>
    <s v="Y"/>
    <s v="Y"/>
    <s v="Y"/>
    <s v="Y"/>
    <s v="Y"/>
    <s v="Y"/>
    <s v="Corporation"/>
    <s v="Y"/>
    <x v="1"/>
    <x v="0"/>
    <x v="0"/>
    <s v="Restaurant"/>
    <n v="0"/>
    <n v="0"/>
    <m/>
  </r>
  <r>
    <x v="961"/>
    <d v="2021-05-22T00:00:00"/>
    <s v="Tapped Inc."/>
    <s v="650 East Firetower Rd"/>
    <x v="34"/>
    <x v="0"/>
    <s v="28590"/>
    <x v="961"/>
    <m/>
    <s v="U"/>
    <s v="N"/>
    <s v="NC-01"/>
    <x v="0"/>
    <x v="1"/>
    <x v="0"/>
    <x v="1"/>
    <s v="N"/>
    <s v="Y"/>
    <s v="Y"/>
    <s v="Y"/>
    <s v="Y"/>
    <s v="Y"/>
    <s v="Limited  Liability Company(LLC)"/>
    <s v="N"/>
    <x v="0"/>
    <x v="1"/>
    <x v="1"/>
    <s v="Brewpub, Tasting Room, Taproom **"/>
    <n v="0"/>
    <n v="0"/>
    <m/>
  </r>
  <r>
    <x v="962"/>
    <d v="2021-05-22T00:00:00"/>
    <s v="The Carving Board Inc"/>
    <s v="318 S Stratford Rd"/>
    <x v="54"/>
    <x v="0"/>
    <n v="27103"/>
    <x v="962"/>
    <m/>
    <s v="U"/>
    <s v="N"/>
    <s v="NC-06"/>
    <x v="0"/>
    <x v="1"/>
    <x v="1"/>
    <x v="1"/>
    <s v="Y"/>
    <s v="N"/>
    <s v="Y"/>
    <s v="Y"/>
    <s v="N"/>
    <s v="Y"/>
    <s v="Corporation"/>
    <s v="N"/>
    <x v="0"/>
    <x v="0"/>
    <x v="1"/>
    <s v="Caterer &amp;&amp; Restaurant"/>
    <n v="0"/>
    <n v="0"/>
    <m/>
  </r>
  <r>
    <x v="963"/>
    <d v="2021-05-22T00:00:00"/>
    <s v="Kings Grant Traders"/>
    <s v="10099 Weddington Road Ext Ste 138"/>
    <x v="22"/>
    <x v="0"/>
    <s v="28027"/>
    <x v="963"/>
    <s v="Bawarchi Biryanis"/>
    <s v="U"/>
    <s v="N"/>
    <s v="NC-08"/>
    <x v="0"/>
    <x v="1"/>
    <x v="1"/>
    <x v="0"/>
    <s v="Y"/>
    <s v="Y"/>
    <s v="Y"/>
    <s v="Y"/>
    <s v="Y"/>
    <s v="Y"/>
    <s v="Limited  Liability Company(LLC)"/>
    <s v="N"/>
    <x v="1"/>
    <x v="0"/>
    <x v="0"/>
    <s v="Restaurant"/>
    <n v="0"/>
    <n v="0"/>
    <m/>
  </r>
  <r>
    <x v="964"/>
    <d v="2021-05-22T00:00:00"/>
    <s v="MBM Legacy Inc"/>
    <s v="4760 Lake Valley Dr"/>
    <x v="40"/>
    <x v="0"/>
    <s v="28303"/>
    <x v="964"/>
    <s v="Embassy Suites by Hilton"/>
    <s v="U"/>
    <s v="N"/>
    <s v="NC-08"/>
    <x v="1"/>
    <x v="0"/>
    <x v="1"/>
    <x v="0"/>
    <s v="Y"/>
    <s v="Y"/>
    <s v="Y"/>
    <s v="Y"/>
    <s v="Y"/>
    <s v="Y"/>
    <s v="Corporation"/>
    <s v="N"/>
    <x v="1"/>
    <x v="0"/>
    <x v="0"/>
    <s v="Other &amp;&amp; Inn ** &amp;&amp; Snack and Nonalcoholic Beverage Bar &amp;&amp; Bar, Saloon, Lounge, Tavern &amp;&amp; Caterer &amp;&amp; Restaurant"/>
    <n v="0"/>
    <n v="0"/>
    <m/>
  </r>
  <r>
    <x v="965"/>
    <d v="2021-05-22T00:00:00"/>
    <s v="Cake Bar at Creekside LLC"/>
    <s v="269 Wingina Place"/>
    <x v="122"/>
    <x v="0"/>
    <s v="28741"/>
    <x v="965"/>
    <m/>
    <s v="R"/>
    <s v="N"/>
    <s v="NC-11"/>
    <x v="0"/>
    <x v="1"/>
    <x v="0"/>
    <x v="0"/>
    <s v="N"/>
    <s v="Y"/>
    <s v="Y"/>
    <s v="Y"/>
    <s v="Y"/>
    <s v="Y"/>
    <s v="Limited  Liability Company(LLC)"/>
    <s v="N"/>
    <x v="0"/>
    <x v="0"/>
    <x v="1"/>
    <s v="Other &amp;&amp; Bar, Saloon, Lounge, Tavern &amp;&amp; Restaurant"/>
    <n v="0"/>
    <n v="0"/>
    <m/>
  </r>
  <r>
    <x v="966"/>
    <d v="2021-05-22T00:00:00"/>
    <s v="Angle Management LLC"/>
    <s v="1101 W Chapel Hill St"/>
    <x v="8"/>
    <x v="0"/>
    <s v="27701"/>
    <x v="966"/>
    <m/>
    <s v="U"/>
    <s v="Y"/>
    <s v="NC-04"/>
    <x v="1"/>
    <x v="0"/>
    <x v="0"/>
    <x v="0"/>
    <s v="Y"/>
    <s v="Y"/>
    <s v="Y"/>
    <s v="Y"/>
    <s v="Y"/>
    <s v="Y"/>
    <s v="Limited  Liability Company(LLC)"/>
    <s v="N"/>
    <x v="0"/>
    <x v="0"/>
    <x v="1"/>
    <s v="Caterer &amp;&amp; Restaurant"/>
    <n v="0"/>
    <n v="0"/>
    <m/>
  </r>
  <r>
    <x v="967"/>
    <d v="2021-05-22T00:00:00"/>
    <s v="Fundrazor Inc."/>
    <s v="1602 S College Rd"/>
    <x v="0"/>
    <x v="0"/>
    <s v="28403"/>
    <x v="967"/>
    <m/>
    <s v="U"/>
    <s v="N"/>
    <s v="NC-07"/>
    <x v="1"/>
    <x v="0"/>
    <x v="0"/>
    <x v="0"/>
    <s v="Y"/>
    <s v="Y"/>
    <s v="Y"/>
    <s v="Y"/>
    <s v="Y"/>
    <s v="Y"/>
    <s v="Corporation"/>
    <s v="Y"/>
    <x v="0"/>
    <x v="0"/>
    <x v="1"/>
    <s v="Caterer &amp;&amp; Restaurant"/>
    <n v="0"/>
    <n v="0"/>
    <m/>
  </r>
  <r>
    <x v="968"/>
    <d v="2021-05-22T00:00:00"/>
    <s v="RONG XING LLC"/>
    <s v="7211 E Independence Blvd Ste 10"/>
    <x v="11"/>
    <x v="0"/>
    <s v="28227"/>
    <x v="968"/>
    <m/>
    <s v="U"/>
    <s v="N"/>
    <s v="NC-08"/>
    <x v="0"/>
    <x v="0"/>
    <x v="1"/>
    <x v="0"/>
    <s v="Y"/>
    <s v="Y"/>
    <s v="Y"/>
    <s v="Y"/>
    <s v="Y"/>
    <s v="Y"/>
    <s v="Limited  Liability Company(LLC)"/>
    <s v="N"/>
    <x v="0"/>
    <x v="0"/>
    <x v="1"/>
    <s v="Restaurant"/>
    <n v="0"/>
    <n v="0"/>
    <m/>
  </r>
  <r>
    <x v="969"/>
    <d v="2021-05-22T00:00:00"/>
    <s v="Healy Hospitality Inc"/>
    <s v="320 E Chapel Hill St"/>
    <x v="8"/>
    <x v="0"/>
    <s v="27701"/>
    <x v="969"/>
    <m/>
    <s v="U"/>
    <s v="Y"/>
    <s v="NC-04"/>
    <x v="1"/>
    <x v="0"/>
    <x v="0"/>
    <x v="0"/>
    <s v="Y"/>
    <s v="Y"/>
    <s v="Y"/>
    <s v="Y"/>
    <s v="Y"/>
    <s v="Y"/>
    <s v="Corporation"/>
    <s v="N"/>
    <x v="0"/>
    <x v="1"/>
    <x v="0"/>
    <s v="Bar, Saloon, Lounge, Tavern"/>
    <n v="0"/>
    <n v="0"/>
    <m/>
  </r>
  <r>
    <x v="970"/>
    <d v="2021-05-22T00:00:00"/>
    <s v="HERO's II INC"/>
    <s v="20465 Chartwell Center Dr"/>
    <x v="49"/>
    <x v="0"/>
    <s v="28031"/>
    <x v="970"/>
    <m/>
    <s v="U"/>
    <s v="N"/>
    <s v="NC-12"/>
    <x v="1"/>
    <x v="0"/>
    <x v="1"/>
    <x v="0"/>
    <s v="Y"/>
    <s v="Y"/>
    <s v="Y"/>
    <s v="Y"/>
    <s v="Y"/>
    <s v="Y"/>
    <s v="Corporation"/>
    <s v="N"/>
    <x v="0"/>
    <x v="0"/>
    <x v="1"/>
    <s v="Restaurant"/>
    <n v="0"/>
    <n v="0"/>
    <m/>
  </r>
  <r>
    <x v="971"/>
    <d v="2021-05-22T00:00:00"/>
    <s v="CHINA BUFFET DONG AND WU INC."/>
    <s v="1432 N Bridge St"/>
    <x v="164"/>
    <x v="0"/>
    <s v="28621"/>
    <x v="971"/>
    <m/>
    <s v="R"/>
    <s v="N"/>
    <s v="NC-05"/>
    <x v="1"/>
    <x v="0"/>
    <x v="0"/>
    <x v="0"/>
    <s v="Y"/>
    <s v="Y"/>
    <s v="Y"/>
    <s v="Y"/>
    <s v="Y"/>
    <s v="Y"/>
    <s v="Corporation"/>
    <s v="N"/>
    <x v="0"/>
    <x v="0"/>
    <x v="1"/>
    <s v="Restaurant"/>
    <n v="0"/>
    <n v="0"/>
    <m/>
  </r>
  <r>
    <x v="972"/>
    <d v="2021-05-22T00:00:00"/>
    <s v="Sueno Inc"/>
    <s v="21 N Market St"/>
    <x v="9"/>
    <x v="0"/>
    <s v="28801"/>
    <x v="972"/>
    <m/>
    <s v="U"/>
    <s v="Y"/>
    <s v="NC-11"/>
    <x v="1"/>
    <x v="0"/>
    <x v="0"/>
    <x v="0"/>
    <s v="Y"/>
    <s v="Y"/>
    <s v="Y"/>
    <s v="Y"/>
    <s v="Y"/>
    <s v="Y"/>
    <s v="Corporation"/>
    <s v="N"/>
    <x v="0"/>
    <x v="0"/>
    <x v="1"/>
    <s v="Caterer"/>
    <n v="0"/>
    <n v="0"/>
    <m/>
  </r>
  <r>
    <x v="973"/>
    <d v="2021-05-22T00:00:00"/>
    <s v="The Wine Cellar and Tasting Room LLC"/>
    <s v="241-A N.E.  Broad St"/>
    <x v="57"/>
    <x v="0"/>
    <s v="28387"/>
    <x v="973"/>
    <m/>
    <s v="R"/>
    <s v="N"/>
    <s v="NC-09"/>
    <x v="1"/>
    <x v="1"/>
    <x v="0"/>
    <x v="1"/>
    <s v="N"/>
    <s v="N"/>
    <s v="Y"/>
    <s v="Y"/>
    <s v="N"/>
    <s v="Y"/>
    <s v="Limited  Liability Company(LLC)"/>
    <s v="N"/>
    <x v="0"/>
    <x v="1"/>
    <x v="0"/>
    <s v="Bar, Saloon, Lounge, Tavern"/>
    <n v="0"/>
    <n v="0"/>
    <m/>
  </r>
  <r>
    <x v="974"/>
    <d v="2021-05-22T00:00:00"/>
    <s v="Leap Foods Raleigh Inc."/>
    <s v="6320 Capital Blvd. Unit 101"/>
    <x v="4"/>
    <x v="0"/>
    <s v="27616"/>
    <x v="974"/>
    <s v="Your Pie"/>
    <s v="U"/>
    <s v="N"/>
    <s v="NC-02"/>
    <x v="0"/>
    <x v="0"/>
    <x v="0"/>
    <x v="0"/>
    <s v="Y"/>
    <s v="Y"/>
    <s v="Y"/>
    <s v="Y"/>
    <s v="Y"/>
    <s v="Y"/>
    <s v="Subchapter S Corporation"/>
    <s v="Y"/>
    <x v="1"/>
    <x v="0"/>
    <x v="0"/>
    <s v="Restaurant"/>
    <n v="0"/>
    <n v="0"/>
    <m/>
  </r>
  <r>
    <x v="975"/>
    <d v="2021-05-22T00:00:00"/>
    <s v="Liliana's Colombian Restaurant &amp; Bakery Inc."/>
    <s v="4075 Gum Branch Rd Suite 5"/>
    <x v="59"/>
    <x v="0"/>
    <s v="28540"/>
    <x v="975"/>
    <m/>
    <s v="U"/>
    <s v="N"/>
    <s v="NC-03"/>
    <x v="0"/>
    <x v="1"/>
    <x v="1"/>
    <x v="0"/>
    <s v="Y"/>
    <s v="N"/>
    <s v="Y"/>
    <s v="Y"/>
    <s v="Y"/>
    <s v="Y"/>
    <s v="Corporation"/>
    <s v="N"/>
    <x v="0"/>
    <x v="0"/>
    <x v="1"/>
    <s v="Restaurant"/>
    <n v="0"/>
    <n v="0"/>
    <m/>
  </r>
  <r>
    <x v="976"/>
    <d v="2021-05-22T00:00:00"/>
    <s v="Amelie's Holdings LLC"/>
    <s v="3224 Benard Ave Ste F"/>
    <x v="11"/>
    <x v="0"/>
    <s v="28206"/>
    <x v="976"/>
    <m/>
    <s v="U"/>
    <s v="Y"/>
    <s v="NC-12"/>
    <x v="0"/>
    <x v="1"/>
    <x v="1"/>
    <x v="0"/>
    <s v="Y"/>
    <s v="Y"/>
    <s v="Y"/>
    <s v="Y"/>
    <s v="Y"/>
    <s v="Y"/>
    <s v="Limited  Liability Company(LLC)"/>
    <s v="Y"/>
    <x v="0"/>
    <x v="1"/>
    <x v="1"/>
    <s v="Restaurant"/>
    <n v="0"/>
    <n v="0"/>
    <m/>
  </r>
  <r>
    <x v="977"/>
    <d v="2021-05-22T00:00:00"/>
    <s v="Jessica Garvey"/>
    <s v="9452 Kimmel Ln"/>
    <x v="11"/>
    <x v="0"/>
    <s v="28216"/>
    <x v="977"/>
    <m/>
    <s v="U"/>
    <s v="N"/>
    <s v="NC-12"/>
    <x v="0"/>
    <x v="0"/>
    <x v="0"/>
    <x v="0"/>
    <s v="Y"/>
    <s v="Y"/>
    <s v="Y"/>
    <s v="Y"/>
    <s v="Y"/>
    <s v="Y"/>
    <s v="Sole Proprietorship"/>
    <s v="N"/>
    <x v="0"/>
    <x v="0"/>
    <x v="1"/>
    <s v="Food Stand, Food Truck, Food Cart"/>
    <n v="0"/>
    <n v="0"/>
    <m/>
  </r>
  <r>
    <x v="978"/>
    <d v="2021-05-22T00:00:00"/>
    <s v="Healthy QSR LLC"/>
    <s v="5401 Blowing Field Cir"/>
    <x v="99"/>
    <x v="0"/>
    <s v="27545"/>
    <x v="978"/>
    <s v="Tropical Smoothie Cafe"/>
    <s v="U"/>
    <s v="N"/>
    <s v="NC-02"/>
    <x v="0"/>
    <x v="0"/>
    <x v="0"/>
    <x v="0"/>
    <s v="Y"/>
    <s v="Y"/>
    <s v="Y"/>
    <s v="Y"/>
    <s v="Y"/>
    <s v="Y"/>
    <s v="Limited  Liability Company(LLC)"/>
    <s v="N"/>
    <x v="1"/>
    <x v="0"/>
    <x v="0"/>
    <s v="Restaurant"/>
    <n v="0"/>
    <n v="0"/>
    <m/>
  </r>
  <r>
    <x v="979"/>
    <d v="2021-05-22T00:00:00"/>
    <s v="A1 Oriental Gourmet Inc."/>
    <s v="2233 Avent Ferry Rd Ste 103"/>
    <x v="4"/>
    <x v="0"/>
    <s v="27606"/>
    <x v="979"/>
    <m/>
    <s v="U"/>
    <s v="Y"/>
    <s v="NC-02"/>
    <x v="0"/>
    <x v="1"/>
    <x v="1"/>
    <x v="0"/>
    <s v="Y"/>
    <s v="Y"/>
    <s v="Y"/>
    <s v="Y"/>
    <s v="Y"/>
    <s v="Y"/>
    <s v="Corporation"/>
    <s v="Y"/>
    <x v="1"/>
    <x v="0"/>
    <x v="0"/>
    <s v="Restaurant"/>
    <n v="0"/>
    <n v="0"/>
    <m/>
  </r>
  <r>
    <x v="980"/>
    <d v="2021-05-22T00:00:00"/>
    <s v="Mccallon Health Store LLC"/>
    <s v="1427 Military Cutoff Rd Ste 103"/>
    <x v="0"/>
    <x v="0"/>
    <s v="28403"/>
    <x v="980"/>
    <s v="Planet Smoothie"/>
    <s v="U"/>
    <s v="N"/>
    <s v="NC-07"/>
    <x v="0"/>
    <x v="0"/>
    <x v="1"/>
    <x v="0"/>
    <s v="Y"/>
    <s v="Y"/>
    <s v="Y"/>
    <s v="Y"/>
    <s v="Y"/>
    <s v="Y"/>
    <s v="Limited  Liability Company(LLC)"/>
    <s v="Y"/>
    <x v="0"/>
    <x v="1"/>
    <x v="0"/>
    <s v="Restaurant"/>
    <n v="0"/>
    <n v="0"/>
    <m/>
  </r>
  <r>
    <x v="981"/>
    <d v="2021-05-22T00:00:00"/>
    <s v="Valley River Brewery Llc"/>
    <s v="71 Tennessee St"/>
    <x v="97"/>
    <x v="0"/>
    <s v="28906"/>
    <x v="981"/>
    <m/>
    <s v="R"/>
    <s v="Y"/>
    <s v="NC-11"/>
    <x v="0"/>
    <x v="0"/>
    <x v="0"/>
    <x v="0"/>
    <s v="Y"/>
    <s v="Y"/>
    <s v="Y"/>
    <s v="Y"/>
    <s v="Y"/>
    <s v="Y"/>
    <s v="Limited  Liability Company(LLC)"/>
    <s v="N"/>
    <x v="0"/>
    <x v="1"/>
    <x v="1"/>
    <s v="Restaurant"/>
    <n v="0"/>
    <n v="0"/>
    <m/>
  </r>
  <r>
    <x v="982"/>
    <d v="2021-05-22T00:00:00"/>
    <s v="Flying Bull Beer Company Inc."/>
    <s v="752 9th St"/>
    <x v="8"/>
    <x v="0"/>
    <s v="27705"/>
    <x v="982"/>
    <m/>
    <s v="U"/>
    <s v="N"/>
    <s v="NC-04"/>
    <x v="1"/>
    <x v="0"/>
    <x v="0"/>
    <x v="0"/>
    <s v="Y"/>
    <s v="Y"/>
    <s v="Y"/>
    <s v="Y"/>
    <s v="Y"/>
    <s v="Y"/>
    <s v="Subchapter S Corporation"/>
    <s v="N"/>
    <x v="0"/>
    <x v="1"/>
    <x v="0"/>
    <s v="Licensed Alcohol Producer &amp;&amp; Brewery and/or microbrewery ** &amp;&amp; Brewpub, Tasting Room, Taproom **"/>
    <n v="0"/>
    <n v="0"/>
    <m/>
  </r>
  <r>
    <x v="983"/>
    <d v="2021-05-22T00:00:00"/>
    <s v="Hope Valley Diner &amp; Catering Inc."/>
    <s v="3710 Shannon Road"/>
    <x v="8"/>
    <x v="0"/>
    <s v="27707"/>
    <x v="983"/>
    <m/>
    <s v="U"/>
    <s v="N"/>
    <s v="NC-04"/>
    <x v="0"/>
    <x v="0"/>
    <x v="1"/>
    <x v="0"/>
    <s v="Y"/>
    <s v="Y"/>
    <s v="Y"/>
    <s v="Y"/>
    <s v="Y"/>
    <s v="Y"/>
    <s v="Corporation"/>
    <s v="Y"/>
    <x v="0"/>
    <x v="0"/>
    <x v="1"/>
    <s v="Caterer &amp;&amp; Restaurant"/>
    <n v="0"/>
    <n v="0"/>
    <m/>
  </r>
  <r>
    <x v="984"/>
    <d v="2021-05-22T00:00:00"/>
    <s v="Something Classic Catering &amp; Cafes Inc."/>
    <s v="1860 Lindbergh St"/>
    <x v="11"/>
    <x v="0"/>
    <s v="28208"/>
    <x v="984"/>
    <m/>
    <s v="U"/>
    <s v="Y"/>
    <s v="NC-12"/>
    <x v="1"/>
    <x v="0"/>
    <x v="0"/>
    <x v="0"/>
    <s v="Y"/>
    <s v="Y"/>
    <s v="Y"/>
    <s v="Y"/>
    <s v="Y"/>
    <s v="Y"/>
    <s v="Corporation"/>
    <s v="Y"/>
    <x v="0"/>
    <x v="0"/>
    <x v="1"/>
    <s v="Caterer &amp;&amp; Food Stand, Food Truck, Food Cart &amp;&amp; Restaurant"/>
    <n v="0"/>
    <n v="0"/>
    <m/>
  </r>
  <r>
    <x v="985"/>
    <d v="2021-05-22T00:00:00"/>
    <s v="Bestfood Inc"/>
    <s v="313 Ambermore Pl"/>
    <x v="28"/>
    <x v="0"/>
    <s v="27519"/>
    <x v="985"/>
    <s v="Cicis"/>
    <s v="U"/>
    <s v="N"/>
    <s v="NC-02"/>
    <x v="1"/>
    <x v="0"/>
    <x v="0"/>
    <x v="0"/>
    <s v="Y"/>
    <s v="Y"/>
    <s v="Y"/>
    <s v="Y"/>
    <s v="Y"/>
    <s v="Y"/>
    <s v="Corporation"/>
    <s v="N"/>
    <x v="1"/>
    <x v="0"/>
    <x v="0"/>
    <s v="Restaurant"/>
    <n v="0"/>
    <n v="0"/>
    <m/>
  </r>
  <r>
    <x v="986"/>
    <d v="2021-05-22T00:00:00"/>
    <s v="THAI STAR INC"/>
    <s v="5410 Nc Highway 55 Ste F"/>
    <x v="8"/>
    <x v="0"/>
    <s v="27713"/>
    <x v="986"/>
    <m/>
    <s v="U"/>
    <s v="N"/>
    <s v="NC-02"/>
    <x v="0"/>
    <x v="1"/>
    <x v="1"/>
    <x v="0"/>
    <s v="N"/>
    <s v="N"/>
    <s v="Y"/>
    <s v="Y"/>
    <s v="Y"/>
    <s v="Y"/>
    <s v="Corporation"/>
    <s v="N"/>
    <x v="0"/>
    <x v="0"/>
    <x v="1"/>
    <s v="Restaurant"/>
    <n v="0"/>
    <n v="0"/>
    <m/>
  </r>
  <r>
    <x v="987"/>
    <d v="2021-05-23T00:00:00"/>
    <s v="Amerifoods Enterprise Inc."/>
    <s v="300 Black Belt World Dr"/>
    <x v="99"/>
    <x v="0"/>
    <s v="27545"/>
    <x v="987"/>
    <m/>
    <s v="U"/>
    <s v="N"/>
    <s v="NC-04"/>
    <x v="1"/>
    <x v="0"/>
    <x v="0"/>
    <x v="0"/>
    <s v="Y"/>
    <s v="Y"/>
    <s v="Y"/>
    <s v="Y"/>
    <s v="Y"/>
    <s v="Y"/>
    <s v="Corporation"/>
    <s v="N"/>
    <x v="1"/>
    <x v="0"/>
    <x v="0"/>
    <s v="Restaurant"/>
    <n v="0"/>
    <n v="0"/>
    <m/>
  </r>
  <r>
    <x v="988"/>
    <d v="2021-05-23T00:00:00"/>
    <s v="J Danielle LLC"/>
    <s v="408 W 4th St"/>
    <x v="54"/>
    <x v="0"/>
    <s v="27101"/>
    <x v="988"/>
    <m/>
    <s v="U"/>
    <s v="Y"/>
    <s v="NC-06"/>
    <x v="0"/>
    <x v="0"/>
    <x v="0"/>
    <x v="0"/>
    <s v="Y"/>
    <s v="Y"/>
    <s v="Y"/>
    <s v="Y"/>
    <s v="Y"/>
    <s v="Y"/>
    <s v="Limited  Liability Company(LLC)"/>
    <s v="Y"/>
    <x v="0"/>
    <x v="0"/>
    <x v="1"/>
    <s v="Bar, Saloon, Lounge, Tavern"/>
    <n v="0"/>
    <n v="0"/>
    <m/>
  </r>
  <r>
    <x v="989"/>
    <d v="2021-05-23T00:00:00"/>
    <s v="Basil Stonecrest Inc"/>
    <s v="7800 Rea Rd Suite A"/>
    <x v="11"/>
    <x v="0"/>
    <s v="28277"/>
    <x v="989"/>
    <m/>
    <s v="U"/>
    <s v="N"/>
    <s v="NC-09"/>
    <x v="0"/>
    <x v="0"/>
    <x v="0"/>
    <x v="0"/>
    <s v="Y"/>
    <s v="Y"/>
    <s v="Y"/>
    <s v="Y"/>
    <s v="Y"/>
    <s v="Y"/>
    <s v="Corporation"/>
    <s v="N"/>
    <x v="1"/>
    <x v="1"/>
    <x v="0"/>
    <s v="Restaurant"/>
    <n v="0"/>
    <n v="0"/>
    <m/>
  </r>
  <r>
    <x v="990"/>
    <d v="2021-05-23T00:00:00"/>
    <s v="poke 360 concord mills inc"/>
    <s v="8111 CONCORD MILLS BLVD STE 240"/>
    <x v="22"/>
    <x v="0"/>
    <s v="28027"/>
    <x v="990"/>
    <m/>
    <s v="U"/>
    <s v="N"/>
    <s v="NC-08"/>
    <x v="0"/>
    <x v="0"/>
    <x v="0"/>
    <x v="0"/>
    <s v="Y"/>
    <s v="Y"/>
    <s v="Y"/>
    <s v="Y"/>
    <s v="Y"/>
    <s v="Y"/>
    <s v="Subchapter S Corporation"/>
    <s v="N"/>
    <x v="0"/>
    <x v="0"/>
    <x v="1"/>
    <s v="Restaurant"/>
    <n v="0"/>
    <n v="0"/>
    <m/>
  </r>
  <r>
    <x v="991"/>
    <d v="2021-05-23T00:00:00"/>
    <s v="Durham Shanghai Corporation"/>
    <s v="3433 Hillsborough Rd"/>
    <x v="8"/>
    <x v="0"/>
    <s v="27705"/>
    <x v="378"/>
    <m/>
    <s v="U"/>
    <s v="N"/>
    <s v="NC-04"/>
    <x v="0"/>
    <x v="1"/>
    <x v="1"/>
    <x v="0"/>
    <s v="Y"/>
    <s v="Y"/>
    <s v="Y"/>
    <s v="N"/>
    <s v="Y"/>
    <s v="Y"/>
    <s v="Corporation"/>
    <s v="N"/>
    <x v="1"/>
    <x v="0"/>
    <x v="0"/>
    <s v="Restaurant"/>
    <n v="0"/>
    <n v="0"/>
    <m/>
  </r>
  <r>
    <x v="992"/>
    <d v="2021-05-23T00:00:00"/>
    <s v="Marlon Nesbeth"/>
    <s v="C/o City Kitch 9545 Pinnacle Dr"/>
    <x v="11"/>
    <x v="0"/>
    <s v="28262"/>
    <x v="991"/>
    <m/>
    <s v="U"/>
    <s v="Y"/>
    <s v="NC-08"/>
    <x v="1"/>
    <x v="0"/>
    <x v="0"/>
    <x v="0"/>
    <s v="Y"/>
    <s v="Y"/>
    <s v="Y"/>
    <s v="Y"/>
    <s v="Y"/>
    <s v="Y"/>
    <s v="Sole Proprietorship"/>
    <s v="N"/>
    <x v="1"/>
    <x v="0"/>
    <x v="1"/>
    <s v="Food Stand, Food Truck, Food Cart"/>
    <n v="0"/>
    <n v="0"/>
    <m/>
  </r>
  <r>
    <x v="993"/>
    <d v="2021-05-23T00:00:00"/>
    <s v="Rocketship Restaurants Inc"/>
    <s v="2812 Erwin Rd Suite 101"/>
    <x v="8"/>
    <x v="0"/>
    <s v="27705"/>
    <x v="992"/>
    <m/>
    <s v="U"/>
    <s v="Y"/>
    <s v="NC-04"/>
    <x v="1"/>
    <x v="0"/>
    <x v="0"/>
    <x v="0"/>
    <s v="Y"/>
    <s v="Y"/>
    <s v="Y"/>
    <s v="Y"/>
    <s v="Y"/>
    <s v="Y"/>
    <s v="Corporation"/>
    <s v="N"/>
    <x v="0"/>
    <x v="0"/>
    <x v="1"/>
    <s v="Restaurant"/>
    <n v="0"/>
    <n v="0"/>
    <m/>
  </r>
  <r>
    <x v="994"/>
    <d v="2021-05-23T00:00:00"/>
    <s v="Southwest GoldInc"/>
    <s v="4909 Western Blvd Ste 100"/>
    <x v="4"/>
    <x v="0"/>
    <s v="27606"/>
    <x v="993"/>
    <s v="Moe's Southwest Grill"/>
    <s v="U"/>
    <s v="Y"/>
    <s v="NC-02"/>
    <x v="0"/>
    <x v="1"/>
    <x v="1"/>
    <x v="0"/>
    <s v="N"/>
    <s v="Y"/>
    <s v="Y"/>
    <s v="Y"/>
    <s v="Y"/>
    <s v="Y"/>
    <s v="Corporation"/>
    <s v="Y"/>
    <x v="0"/>
    <x v="0"/>
    <x v="1"/>
    <s v="Restaurant"/>
    <n v="0"/>
    <n v="0"/>
    <m/>
  </r>
  <r>
    <x v="995"/>
    <d v="2021-05-23T00:00:00"/>
    <s v="TakeHome LLC"/>
    <s v="11709 Fruehauf Dr Ste. 223"/>
    <x v="11"/>
    <x v="0"/>
    <s v="28273"/>
    <x v="994"/>
    <m/>
    <s v="U"/>
    <s v="N"/>
    <s v="NC-12"/>
    <x v="0"/>
    <x v="1"/>
    <x v="1"/>
    <x v="1"/>
    <s v="Y"/>
    <s v="Y"/>
    <s v="Y"/>
    <s v="Y"/>
    <s v="Y"/>
    <s v="N"/>
    <s v="Limited  Liability Company(LLC)"/>
    <s v="N"/>
    <x v="1"/>
    <x v="0"/>
    <x v="0"/>
    <s v="Other &amp;&amp; Caterer"/>
    <n v="0"/>
    <n v="0"/>
    <m/>
  </r>
  <r>
    <x v="996"/>
    <d v="2021-05-23T00:00:00"/>
    <s v="MR TOKYO MATTHEW LLC"/>
    <s v="10412 E Independence Blvd"/>
    <x v="53"/>
    <x v="0"/>
    <s v="28105"/>
    <x v="995"/>
    <m/>
    <s v="U"/>
    <s v="N"/>
    <s v="NC-09"/>
    <x v="1"/>
    <x v="0"/>
    <x v="0"/>
    <x v="0"/>
    <s v="Y"/>
    <s v="Y"/>
    <s v="Y"/>
    <s v="Y"/>
    <s v="Y"/>
    <s v="Y"/>
    <s v="Limited  Liability Company(LLC)"/>
    <s v="N"/>
    <x v="1"/>
    <x v="0"/>
    <x v="0"/>
    <s v="Restaurant"/>
    <n v="0"/>
    <n v="0"/>
    <m/>
  </r>
  <r>
    <x v="997"/>
    <d v="2021-05-23T00:00:00"/>
    <s v="New Crazy Crab Fourth Inc"/>
    <s v="516 Tyvola Rd"/>
    <x v="11"/>
    <x v="0"/>
    <s v="28217"/>
    <x v="996"/>
    <m/>
    <s v="U"/>
    <s v="Y"/>
    <s v="NC-09"/>
    <x v="1"/>
    <x v="0"/>
    <x v="1"/>
    <x v="0"/>
    <s v="Y"/>
    <s v="Y"/>
    <s v="Y"/>
    <s v="Y"/>
    <s v="Y"/>
    <s v="Y"/>
    <s v="Corporation"/>
    <s v="Y"/>
    <x v="1"/>
    <x v="0"/>
    <x v="0"/>
    <s v="Restaurant"/>
    <n v="0"/>
    <n v="0"/>
    <m/>
  </r>
  <r>
    <x v="998"/>
    <d v="2021-05-23T00:00:00"/>
    <s v="The Strudel Shop"/>
    <s v="510 E 15th St Ste A"/>
    <x v="11"/>
    <x v="0"/>
    <s v="28206"/>
    <x v="997"/>
    <m/>
    <s v="U"/>
    <s v="Y"/>
    <s v="NC-12"/>
    <x v="1"/>
    <x v="1"/>
    <x v="0"/>
    <x v="0"/>
    <s v="Y"/>
    <s v="Y"/>
    <s v="Y"/>
    <s v="Y"/>
    <s v="Y"/>
    <s v="Y"/>
    <s v="Limited  Liability Company(LLC)"/>
    <s v="Y"/>
    <x v="1"/>
    <x v="0"/>
    <x v="0"/>
    <s v="Restaurant"/>
    <n v="0"/>
    <n v="0"/>
    <m/>
  </r>
  <r>
    <x v="999"/>
    <d v="2021-05-23T00:00:00"/>
    <s v="Sakura Express Spindale Inc"/>
    <s v="267 W Main St"/>
    <x v="149"/>
    <x v="0"/>
    <s v="28160"/>
    <x v="998"/>
    <m/>
    <s v="R"/>
    <s v="Y"/>
    <s v="NC-05"/>
    <x v="0"/>
    <x v="1"/>
    <x v="1"/>
    <x v="0"/>
    <s v="N"/>
    <s v="N"/>
    <s v="Y"/>
    <s v="Y"/>
    <s v="Y"/>
    <s v="Y"/>
    <s v="Corporation"/>
    <s v="Y"/>
    <x v="0"/>
    <x v="0"/>
    <x v="1"/>
    <s v="Restaurant"/>
    <n v="0"/>
    <n v="0"/>
    <m/>
  </r>
  <r>
    <x v="1000"/>
    <d v="2021-05-23T00:00:00"/>
    <s v="Amelia Restaurants Group"/>
    <s v="530 Eastway Dr"/>
    <x v="11"/>
    <x v="0"/>
    <s v="28205"/>
    <x v="999"/>
    <m/>
    <s v="U"/>
    <s v="Y"/>
    <s v="NC-12"/>
    <x v="0"/>
    <x v="0"/>
    <x v="1"/>
    <x v="0"/>
    <s v="Y"/>
    <s v="Y"/>
    <s v="Y"/>
    <s v="Y"/>
    <s v="Y"/>
    <s v="Y"/>
    <s v="Subchapter S Corporation"/>
    <s v="Y"/>
    <x v="1"/>
    <x v="0"/>
    <x v="0"/>
    <s v="Bar, Saloon, Lounge, Tavern &amp;&amp; Restaurant"/>
    <n v="0"/>
    <n v="0"/>
    <m/>
  </r>
  <r>
    <x v="1001"/>
    <d v="2021-05-23T00:00:00"/>
    <s v="The Cheese Curd Shack LLC"/>
    <s v="587 Carsons Creek Trail"/>
    <x v="132"/>
    <x v="0"/>
    <s v="27591"/>
    <x v="1000"/>
    <m/>
    <s v="U"/>
    <s v="N"/>
    <s v="NC-04"/>
    <x v="0"/>
    <x v="1"/>
    <x v="1"/>
    <x v="0"/>
    <s v="Y"/>
    <s v="Y"/>
    <s v="N"/>
    <s v="Y"/>
    <s v="Y"/>
    <s v="N"/>
    <s v="Sole Proprietorship"/>
    <s v="N"/>
    <x v="0"/>
    <x v="0"/>
    <x v="1"/>
    <s v="Food Stand, Food Truck, Food Cart"/>
    <n v="0"/>
    <n v="0"/>
    <m/>
  </r>
  <r>
    <x v="1002"/>
    <d v="2021-05-23T00:00:00"/>
    <s v="NOTELKNURC LLC"/>
    <s v="320 W Franklin St"/>
    <x v="3"/>
    <x v="0"/>
    <s v="27516"/>
    <x v="1001"/>
    <m/>
    <s v="U"/>
    <s v="Y"/>
    <s v="NC-04"/>
    <x v="1"/>
    <x v="0"/>
    <x v="0"/>
    <x v="0"/>
    <s v="Y"/>
    <s v="Y"/>
    <s v="Y"/>
    <s v="Y"/>
    <s v="Y"/>
    <s v="Y"/>
    <s v="Limited  Liability Company(LLC)"/>
    <s v="N"/>
    <x v="0"/>
    <x v="1"/>
    <x v="0"/>
    <s v="Bar, Saloon, Lounge, Tavern"/>
    <n v="0"/>
    <n v="0"/>
    <m/>
  </r>
  <r>
    <x v="1003"/>
    <d v="2021-05-23T00:00:00"/>
    <s v="Bensboyz Food Group LLC"/>
    <s v="14010 Salem Ridge Rd"/>
    <x v="45"/>
    <x v="0"/>
    <s v="28078"/>
    <x v="1002"/>
    <m/>
    <s v="U"/>
    <s v="N"/>
    <s v="NC-12"/>
    <x v="0"/>
    <x v="1"/>
    <x v="1"/>
    <x v="1"/>
    <s v="Y"/>
    <s v="Y"/>
    <s v="N"/>
    <s v="Y"/>
    <s v="Y"/>
    <s v="Y"/>
    <s v="Limited  Liability Company(LLC)"/>
    <s v="N"/>
    <x v="1"/>
    <x v="0"/>
    <x v="0"/>
    <s v="Food Stand, Food Truck, Food Cart &amp;&amp; Restaurant"/>
    <n v="0"/>
    <n v="0"/>
    <m/>
  </r>
  <r>
    <x v="1004"/>
    <d v="2021-05-23T00:00:00"/>
    <s v="fFRANK &amp; LARRY'S INC"/>
    <s v="5624 Randleman Rd"/>
    <x v="176"/>
    <x v="0"/>
    <s v="27317"/>
    <x v="1003"/>
    <m/>
    <s v="R"/>
    <s v="N"/>
    <s v="NC-06"/>
    <x v="1"/>
    <x v="0"/>
    <x v="1"/>
    <x v="0"/>
    <s v="Y"/>
    <s v="Y"/>
    <s v="Y"/>
    <s v="Y"/>
    <s v="Y"/>
    <s v="Y"/>
    <s v="Corporation"/>
    <s v="N"/>
    <x v="0"/>
    <x v="1"/>
    <x v="0"/>
    <s v="Restaurant"/>
    <n v="0"/>
    <n v="0"/>
    <m/>
  </r>
  <r>
    <x v="1005"/>
    <d v="2021-05-23T00:00:00"/>
    <s v="Good Arz 2llc"/>
    <s v="901 S Kings Dr Ste 140A"/>
    <x v="11"/>
    <x v="0"/>
    <s v="28204"/>
    <x v="1004"/>
    <s v="Great Harvest Bread Co."/>
    <s v="U"/>
    <s v="N"/>
    <s v="NC-12"/>
    <x v="0"/>
    <x v="1"/>
    <x v="1"/>
    <x v="1"/>
    <s v="N"/>
    <s v="Y"/>
    <s v="Y"/>
    <s v="Y"/>
    <s v="N"/>
    <s v="Y"/>
    <s v="Limited  Liability Company(LLC)"/>
    <s v="N"/>
    <x v="1"/>
    <x v="0"/>
    <x v="1"/>
    <s v="Bakery **"/>
    <n v="0"/>
    <n v="0"/>
    <m/>
  </r>
  <r>
    <x v="1006"/>
    <d v="2021-05-23T00:00:00"/>
    <s v="Soif de Vin LLC"/>
    <s v="5226 S College Rd Ste 9B"/>
    <x v="0"/>
    <x v="0"/>
    <s v="28412"/>
    <x v="1005"/>
    <m/>
    <s v="U"/>
    <s v="N"/>
    <s v="NC-07"/>
    <x v="1"/>
    <x v="1"/>
    <x v="1"/>
    <x v="1"/>
    <s v="N"/>
    <s v="Y"/>
    <s v="Y"/>
    <s v="Y"/>
    <s v="N"/>
    <s v="Y"/>
    <s v="Single Member LLC"/>
    <s v="N"/>
    <x v="0"/>
    <x v="0"/>
    <x v="1"/>
    <s v="Restaurant"/>
    <n v="0"/>
    <n v="0"/>
    <m/>
  </r>
  <r>
    <x v="1007"/>
    <d v="2021-05-23T00:00:00"/>
    <s v="Bobo T Inc"/>
    <s v="200 Castlewood Dr Apt 1137"/>
    <x v="78"/>
    <x v="0"/>
    <s v="28147"/>
    <x v="1006"/>
    <s v="Tax Tiger"/>
    <s v="R"/>
    <s v="N"/>
    <s v="NC-13"/>
    <x v="0"/>
    <x v="1"/>
    <x v="1"/>
    <x v="0"/>
    <s v="Y"/>
    <s v="Y"/>
    <s v="Y"/>
    <s v="Y"/>
    <s v="Y"/>
    <s v="Y"/>
    <s v="Corporation"/>
    <s v="N"/>
    <x v="1"/>
    <x v="0"/>
    <x v="1"/>
    <s v="Snack and Nonalcoholic Beverage Bar"/>
    <n v="0"/>
    <n v="0"/>
    <m/>
  </r>
  <r>
    <x v="1008"/>
    <d v="2021-05-23T00:00:00"/>
    <s v="LUCKY FOOD INC"/>
    <s v="3928 Sedgebrook St"/>
    <x v="62"/>
    <x v="0"/>
    <s v="27265"/>
    <x v="1007"/>
    <m/>
    <s v="U"/>
    <s v="N"/>
    <s v="NC-06"/>
    <x v="1"/>
    <x v="0"/>
    <x v="0"/>
    <x v="0"/>
    <s v="Y"/>
    <s v="Y"/>
    <s v="Y"/>
    <s v="Y"/>
    <s v="Y"/>
    <s v="Y"/>
    <s v="Corporation"/>
    <s v="N"/>
    <x v="1"/>
    <x v="0"/>
    <x v="0"/>
    <s v="Restaurant"/>
    <n v="0"/>
    <n v="0"/>
    <m/>
  </r>
  <r>
    <x v="1009"/>
    <d v="2021-05-23T00:00:00"/>
    <s v="Brown's Place LLC"/>
    <s v="1503 W A St"/>
    <x v="113"/>
    <x v="0"/>
    <s v="28081"/>
    <x v="1008"/>
    <m/>
    <s v="R"/>
    <s v="N"/>
    <s v="NC-13"/>
    <x v="1"/>
    <x v="0"/>
    <x v="0"/>
    <x v="0"/>
    <s v="Y"/>
    <s v="Y"/>
    <s v="Y"/>
    <s v="Y"/>
    <s v="Y"/>
    <s v="Y"/>
    <s v="Limited  Liability Company(LLC)"/>
    <s v="N"/>
    <x v="1"/>
    <x v="0"/>
    <x v="0"/>
    <s v="Restaurant"/>
    <n v="0"/>
    <n v="0"/>
    <m/>
  </r>
  <r>
    <x v="1010"/>
    <d v="2021-05-23T00:00:00"/>
    <s v="Marybell LLC"/>
    <s v="140 E New Hampshire Ave"/>
    <x v="57"/>
    <x v="0"/>
    <s v="28387"/>
    <x v="1009"/>
    <m/>
    <s v="R"/>
    <s v="N"/>
    <s v="NC-09"/>
    <x v="1"/>
    <x v="1"/>
    <x v="1"/>
    <x v="0"/>
    <s v="Y"/>
    <s v="Y"/>
    <s v="Y"/>
    <s v="Y"/>
    <s v="Y"/>
    <s v="Y"/>
    <s v="Limited  Liability Company(LLC)"/>
    <s v="N"/>
    <x v="0"/>
    <x v="0"/>
    <x v="1"/>
    <s v="Caterer &amp;&amp; Restaurant"/>
    <n v="0"/>
    <n v="0"/>
    <m/>
  </r>
  <r>
    <x v="1011"/>
    <d v="2021-05-23T00:00:00"/>
    <s v="CAJUN SEAFOOD JACKSONVILLE LLC"/>
    <s v="2109 NORTH MARINE BLVD"/>
    <x v="59"/>
    <x v="0"/>
    <s v="28546"/>
    <x v="1010"/>
    <s v="Hook &amp; Reel"/>
    <s v="U"/>
    <s v="N"/>
    <s v="NC-03"/>
    <x v="1"/>
    <x v="0"/>
    <x v="0"/>
    <x v="0"/>
    <s v="Y"/>
    <s v="Y"/>
    <s v="Y"/>
    <s v="Y"/>
    <s v="Y"/>
    <s v="Y"/>
    <s v="Limited  Liability Company(LLC)"/>
    <s v="N"/>
    <x v="1"/>
    <x v="0"/>
    <x v="0"/>
    <s v="Restaurant"/>
    <n v="0"/>
    <n v="0"/>
    <m/>
  </r>
  <r>
    <x v="1012"/>
    <d v="2021-05-23T00:00:00"/>
    <s v="ZHOU'S PARTNERS INC"/>
    <s v="3437 S Memorial Dr"/>
    <x v="34"/>
    <x v="0"/>
    <s v="27834"/>
    <x v="1011"/>
    <m/>
    <s v="U"/>
    <s v="N"/>
    <s v="NC-01"/>
    <x v="1"/>
    <x v="0"/>
    <x v="0"/>
    <x v="0"/>
    <s v="Y"/>
    <s v="Y"/>
    <s v="Y"/>
    <s v="Y"/>
    <s v="Y"/>
    <s v="Y"/>
    <s v="Corporation"/>
    <s v="Y"/>
    <x v="1"/>
    <x v="0"/>
    <x v="0"/>
    <s v="Restaurant"/>
    <n v="0"/>
    <n v="0"/>
    <m/>
  </r>
  <r>
    <x v="1013"/>
    <d v="2021-05-23T00:00:00"/>
    <s v="S &amp; S of Waverly Enterprises LLC"/>
    <s v="302 Colonades Way Ste 202"/>
    <x v="28"/>
    <x v="0"/>
    <s v="27518"/>
    <x v="1012"/>
    <m/>
    <s v="U"/>
    <s v="N"/>
    <s v="NC-02"/>
    <x v="1"/>
    <x v="0"/>
    <x v="0"/>
    <x v="0"/>
    <s v="Y"/>
    <s v="Y"/>
    <s v="Y"/>
    <s v="Y"/>
    <s v="Y"/>
    <s v="Y"/>
    <s v="Limited  Liability Company(LLC)"/>
    <s v="N"/>
    <x v="0"/>
    <x v="1"/>
    <x v="0"/>
    <s v="Restaurant"/>
    <n v="0"/>
    <n v="0"/>
    <m/>
  </r>
  <r>
    <x v="1014"/>
    <d v="2021-05-23T00:00:00"/>
    <s v="K-RAC 2010 LLC"/>
    <s v="113 N Church St"/>
    <x v="12"/>
    <x v="0"/>
    <s v="27401"/>
    <x v="1013"/>
    <m/>
    <s v="U"/>
    <s v="Y"/>
    <s v="NC-06"/>
    <x v="0"/>
    <x v="1"/>
    <x v="0"/>
    <x v="0"/>
    <s v="Y"/>
    <s v="N"/>
    <s v="Y"/>
    <s v="Y"/>
    <s v="Y"/>
    <s v="Y"/>
    <s v="Subchapter S Corporation"/>
    <s v="Y"/>
    <x v="0"/>
    <x v="0"/>
    <x v="1"/>
    <s v="Restaurant"/>
    <n v="0"/>
    <n v="0"/>
    <m/>
  </r>
  <r>
    <x v="1015"/>
    <d v="2021-05-23T00:00:00"/>
    <s v="Total Chaos Inc"/>
    <s v="711 North Main Street"/>
    <x v="189"/>
    <x v="0"/>
    <s v="27526"/>
    <x v="1014"/>
    <m/>
    <s v="R"/>
    <s v="N"/>
    <s v="NC-02"/>
    <x v="1"/>
    <x v="1"/>
    <x v="1"/>
    <x v="1"/>
    <s v="Y"/>
    <s v="Y"/>
    <s v="Y"/>
    <s v="Y"/>
    <s v="N"/>
    <s v="Y"/>
    <s v="Subchapter S Corporation"/>
    <s v="Y"/>
    <x v="0"/>
    <x v="0"/>
    <x v="1"/>
    <s v="Bar, Saloon, Lounge, Tavern &amp;&amp; Restaurant"/>
    <n v="0"/>
    <n v="0"/>
    <m/>
  </r>
  <r>
    <x v="1016"/>
    <d v="2021-05-23T00:00:00"/>
    <s v="Jamaica Coast Catering Inc."/>
    <s v="2205 K Oak Ridge Rd. #147"/>
    <x v="135"/>
    <x v="0"/>
    <s v="27310"/>
    <x v="1015"/>
    <m/>
    <s v="U"/>
    <s v="N"/>
    <s v="NC-06"/>
    <x v="0"/>
    <x v="0"/>
    <x v="1"/>
    <x v="0"/>
    <s v="Y"/>
    <s v="Y"/>
    <s v="Y"/>
    <s v="Y"/>
    <s v="Y"/>
    <s v="Y"/>
    <s v="Corporation"/>
    <s v="N"/>
    <x v="0"/>
    <x v="0"/>
    <x v="1"/>
    <s v="Caterer &amp;&amp; Food Stand, Food Truck, Food Cart"/>
    <n v="0"/>
    <n v="0"/>
    <m/>
  </r>
  <r>
    <x v="1017"/>
    <d v="2021-05-23T00:00:00"/>
    <s v="Divide Vineyards LLC"/>
    <s v="364 Beast Trl"/>
    <x v="126"/>
    <x v="0"/>
    <s v="27030"/>
    <x v="1016"/>
    <m/>
    <s v="R"/>
    <s v="N"/>
    <s v="NC-10"/>
    <x v="1"/>
    <x v="1"/>
    <x v="0"/>
    <x v="0"/>
    <s v="Y"/>
    <s v="Y"/>
    <s v="Y"/>
    <s v="Y"/>
    <s v="Y"/>
    <s v="Y"/>
    <s v="Limited  Liability Company(LLC)"/>
    <s v="N"/>
    <x v="0"/>
    <x v="0"/>
    <x v="1"/>
    <s v="Licensed Alcohol Producer"/>
    <n v="0"/>
    <n v="0"/>
    <m/>
  </r>
  <r>
    <x v="1018"/>
    <d v="2021-05-23T00:00:00"/>
    <s v="Cassandra Alderman"/>
    <s v="3450 Triangle Dr Apt 621"/>
    <x v="54"/>
    <x v="0"/>
    <n v="27106"/>
    <x v="1017"/>
    <m/>
    <s v="U"/>
    <s v="Y"/>
    <s v="NC-06"/>
    <x v="0"/>
    <x v="1"/>
    <x v="1"/>
    <x v="1"/>
    <s v="Y"/>
    <s v="N"/>
    <s v="Y"/>
    <s v="N"/>
    <s v="N"/>
    <s v="Y"/>
    <s v="Self-Employed Individuals"/>
    <s v="N"/>
    <x v="0"/>
    <x v="1"/>
    <x v="1"/>
    <s v="Caterer"/>
    <n v="0"/>
    <n v="0"/>
    <m/>
  </r>
  <r>
    <x v="1019"/>
    <d v="2021-05-23T00:00:00"/>
    <s v="Parkway Inn Inc"/>
    <s v="408.6 Blue Ridge Parkway"/>
    <x v="37"/>
    <x v="0"/>
    <s v="28786"/>
    <x v="1018"/>
    <m/>
    <s v="R"/>
    <s v="N"/>
    <s v="NC-11"/>
    <x v="1"/>
    <x v="0"/>
    <x v="0"/>
    <x v="0"/>
    <s v="Y"/>
    <s v="Y"/>
    <s v="Y"/>
    <s v="Y"/>
    <s v="Y"/>
    <s v="Y"/>
    <s v="Subchapter S Corporation"/>
    <s v="N"/>
    <x v="0"/>
    <x v="0"/>
    <x v="1"/>
    <s v="Inn **"/>
    <n v="0"/>
    <n v="0"/>
    <m/>
  </r>
  <r>
    <x v="1020"/>
    <d v="2021-05-23T00:00:00"/>
    <s v="CASA GRANDE 3 INC"/>
    <s v="905 Klumac Rd"/>
    <x v="78"/>
    <x v="0"/>
    <s v="28147"/>
    <x v="1019"/>
    <m/>
    <s v="R"/>
    <s v="Y"/>
    <s v="NC-13"/>
    <x v="1"/>
    <x v="0"/>
    <x v="0"/>
    <x v="0"/>
    <s v="Y"/>
    <s v="Y"/>
    <s v="Y"/>
    <s v="Y"/>
    <s v="Y"/>
    <s v="Y"/>
    <s v="Subchapter S Corporation"/>
    <s v="N"/>
    <x v="1"/>
    <x v="0"/>
    <x v="0"/>
    <s v="Restaurant"/>
    <n v="0"/>
    <n v="0"/>
    <m/>
  </r>
  <r>
    <x v="1021"/>
    <d v="2021-05-23T00:00:00"/>
    <s v="Sweet Destinations LLC"/>
    <s v="2495 N Nc 16 Business Hwy"/>
    <x v="180"/>
    <x v="0"/>
    <s v="28037"/>
    <x v="1020"/>
    <m/>
    <s v="R"/>
    <s v="N"/>
    <s v="NC-10"/>
    <x v="1"/>
    <x v="0"/>
    <x v="0"/>
    <x v="0"/>
    <s v="Y"/>
    <s v="Y"/>
    <s v="Y"/>
    <s v="Y"/>
    <s v="Y"/>
    <s v="Y"/>
    <s v="Limited  Liability Company(LLC)"/>
    <s v="N"/>
    <x v="0"/>
    <x v="0"/>
    <x v="1"/>
    <s v="Restaurant"/>
    <n v="0"/>
    <n v="0"/>
    <m/>
  </r>
  <r>
    <x v="1022"/>
    <d v="2021-05-23T00:00:00"/>
    <s v="Looking Glass Creamery LLC"/>
    <s v="115 Harmon Dairy Ln"/>
    <x v="69"/>
    <x v="0"/>
    <s v="28722"/>
    <x v="1021"/>
    <m/>
    <s v="R"/>
    <s v="N"/>
    <s v="NC-11"/>
    <x v="1"/>
    <x v="1"/>
    <x v="1"/>
    <x v="1"/>
    <s v="N"/>
    <s v="N"/>
    <s v="Y"/>
    <s v="N"/>
    <s v="Y"/>
    <s v="N"/>
    <s v="Limited  Liability Company(LLC)"/>
    <s v="N"/>
    <x v="0"/>
    <x v="0"/>
    <x v="1"/>
    <s v="Winery ** &amp;&amp; Restaurant"/>
    <n v="0"/>
    <n v="0"/>
    <m/>
  </r>
  <r>
    <x v="1023"/>
    <d v="2021-05-23T00:00:00"/>
    <s v="TRIANGLE GRILL COMPANY LLC"/>
    <s v="5021 Wake Forest Rd SUITE 1"/>
    <x v="8"/>
    <x v="0"/>
    <s v="27703"/>
    <x v="1022"/>
    <m/>
    <s v="U"/>
    <s v="N"/>
    <s v="NC-02"/>
    <x v="0"/>
    <x v="0"/>
    <x v="0"/>
    <x v="0"/>
    <s v="Y"/>
    <s v="Y"/>
    <s v="Y"/>
    <s v="Y"/>
    <s v="Y"/>
    <s v="Y"/>
    <s v="Subchapter S Corporation"/>
    <s v="N"/>
    <x v="1"/>
    <x v="0"/>
    <x v="0"/>
    <s v="Restaurant"/>
    <n v="0"/>
    <n v="0"/>
    <m/>
  </r>
  <r>
    <x v="1024"/>
    <d v="2021-05-23T00:00:00"/>
    <s v="EL PARRAL 4 INC"/>
    <s v="1406 S Scales St"/>
    <x v="102"/>
    <x v="0"/>
    <s v="27320"/>
    <x v="1023"/>
    <m/>
    <s v="R"/>
    <s v="N"/>
    <s v="NC-06"/>
    <x v="1"/>
    <x v="1"/>
    <x v="0"/>
    <x v="0"/>
    <s v="Y"/>
    <s v="Y"/>
    <s v="Y"/>
    <s v="Y"/>
    <s v="Y"/>
    <s v="Y"/>
    <s v="Subchapter S Corporation"/>
    <s v="N"/>
    <x v="1"/>
    <x v="0"/>
    <x v="0"/>
    <s v="Restaurant"/>
    <n v="0"/>
    <n v="0"/>
    <m/>
  </r>
  <r>
    <x v="1025"/>
    <d v="2021-05-23T00:00:00"/>
    <s v="PINOY PROUD LLC"/>
    <s v="105 W Nc Highway 54 Ste 225"/>
    <x v="8"/>
    <x v="0"/>
    <s v="27713"/>
    <x v="1024"/>
    <m/>
    <s v="U"/>
    <s v="N"/>
    <s v="NC-02"/>
    <x v="1"/>
    <x v="0"/>
    <x v="0"/>
    <x v="0"/>
    <s v="Y"/>
    <s v="Y"/>
    <s v="Y"/>
    <s v="Y"/>
    <s v="Y"/>
    <s v="Y"/>
    <s v="Limited  Liability Company(LLC)"/>
    <s v="N"/>
    <x v="1"/>
    <x v="0"/>
    <x v="1"/>
    <s v="Restaurant"/>
    <n v="0"/>
    <n v="0"/>
    <m/>
  </r>
  <r>
    <x v="1026"/>
    <d v="2021-05-23T00:00:00"/>
    <s v="Sweets and Spirits"/>
    <s v="234 E. Main St"/>
    <x v="199"/>
    <x v="0"/>
    <s v="28690"/>
    <x v="1025"/>
    <m/>
    <s v="R"/>
    <s v="Y"/>
    <s v="NC-05"/>
    <x v="0"/>
    <x v="0"/>
    <x v="1"/>
    <x v="0"/>
    <s v="N"/>
    <s v="Y"/>
    <s v="Y"/>
    <s v="Y"/>
    <s v="Y"/>
    <s v="Y"/>
    <s v="Limited  Liability Company(LLC)"/>
    <s v="N"/>
    <x v="0"/>
    <x v="0"/>
    <x v="1"/>
    <s v="Other"/>
    <n v="0"/>
    <n v="0"/>
    <m/>
  </r>
  <r>
    <x v="1027"/>
    <d v="2021-05-23T00:00:00"/>
    <s v="L &amp; C KITCHEN INC"/>
    <s v="3532 OLEANDER DR"/>
    <x v="0"/>
    <x v="0"/>
    <s v="28403"/>
    <x v="1026"/>
    <m/>
    <s v="U"/>
    <s v="N"/>
    <s v="NC-07"/>
    <x v="1"/>
    <x v="0"/>
    <x v="1"/>
    <x v="0"/>
    <s v="Y"/>
    <s v="Y"/>
    <s v="Y"/>
    <s v="Y"/>
    <s v="Y"/>
    <s v="Y"/>
    <s v="Corporation"/>
    <s v="Y"/>
    <x v="1"/>
    <x v="0"/>
    <x v="0"/>
    <s v="Restaurant"/>
    <n v="0"/>
    <n v="0"/>
    <m/>
  </r>
  <r>
    <x v="1028"/>
    <d v="2021-05-23T00:00:00"/>
    <s v="Guanajuato Inc."/>
    <s v="11552 Us 15 501 N Ste 205"/>
    <x v="3"/>
    <x v="0"/>
    <s v="27517"/>
    <x v="1027"/>
    <m/>
    <s v="U"/>
    <s v="N"/>
    <s v="NC-04"/>
    <x v="0"/>
    <x v="0"/>
    <x v="1"/>
    <x v="0"/>
    <s v="Y"/>
    <s v="Y"/>
    <s v="Y"/>
    <s v="Y"/>
    <s v="Y"/>
    <s v="Y"/>
    <s v="Corporation"/>
    <s v="N"/>
    <x v="1"/>
    <x v="0"/>
    <x v="0"/>
    <s v="Caterer &amp;&amp; Restaurant"/>
    <n v="0"/>
    <n v="0"/>
    <m/>
  </r>
  <r>
    <x v="1029"/>
    <d v="2021-05-23T00:00:00"/>
    <s v="Charlotte Food LLC"/>
    <s v="9211 N Tryon St Ste 13"/>
    <x v="11"/>
    <x v="0"/>
    <s v="28262"/>
    <x v="1028"/>
    <m/>
    <s v="U"/>
    <s v="N"/>
    <s v="NC-12"/>
    <x v="1"/>
    <x v="0"/>
    <x v="0"/>
    <x v="0"/>
    <s v="Y"/>
    <s v="Y"/>
    <s v="Y"/>
    <s v="Y"/>
    <s v="Y"/>
    <s v="Y"/>
    <s v="Limited  Liability Company(LLC)"/>
    <s v="N"/>
    <x v="1"/>
    <x v="0"/>
    <x v="0"/>
    <s v="Restaurant"/>
    <n v="0"/>
    <n v="0"/>
    <m/>
  </r>
  <r>
    <x v="1030"/>
    <d v="2021-05-25T00:00:00"/>
    <s v="Family Subway Inc"/>
    <s v="3030 N Main St"/>
    <x v="30"/>
    <x v="0"/>
    <s v="28348"/>
    <x v="1029"/>
    <s v="Subway"/>
    <s v="U"/>
    <s v="N"/>
    <s v="NC-08"/>
    <x v="0"/>
    <x v="0"/>
    <x v="0"/>
    <x v="0"/>
    <s v="Y"/>
    <s v="Y"/>
    <s v="Y"/>
    <s v="Y"/>
    <s v="Y"/>
    <s v="Y"/>
    <s v="Subchapter S Corporation"/>
    <s v="N"/>
    <x v="1"/>
    <x v="0"/>
    <x v="1"/>
    <s v="Restaurant"/>
    <n v="0"/>
    <n v="0"/>
    <m/>
  </r>
  <r>
    <x v="1031"/>
    <d v="2021-05-25T00:00:00"/>
    <s v="CAE Wellness LLC"/>
    <s v="9660 Falls of Neuse Rd Ste 142"/>
    <x v="4"/>
    <x v="0"/>
    <s v="27615"/>
    <x v="1030"/>
    <s v="Kwench Juice Cafe"/>
    <s v="U"/>
    <s v="N"/>
    <s v="NC-02"/>
    <x v="0"/>
    <x v="1"/>
    <x v="1"/>
    <x v="1"/>
    <s v="Y"/>
    <s v="Y"/>
    <s v="Y"/>
    <s v="Y"/>
    <s v="Y"/>
    <s v="Y"/>
    <s v="Limited  Liability Company(LLC)"/>
    <s v="N"/>
    <x v="1"/>
    <x v="0"/>
    <x v="1"/>
    <s v="Other"/>
    <n v="0"/>
    <n v="0"/>
    <m/>
  </r>
  <r>
    <x v="1032"/>
    <d v="2021-05-25T00:00:00"/>
    <s v="Clean Plate Inc"/>
    <s v="1040 Tryon Village Dr Ste 604"/>
    <x v="28"/>
    <x v="0"/>
    <s v="27518"/>
    <x v="1031"/>
    <s v="Brigs Restaurants"/>
    <s v="U"/>
    <s v="N"/>
    <s v="NC-02"/>
    <x v="0"/>
    <x v="1"/>
    <x v="1"/>
    <x v="0"/>
    <s v="N"/>
    <s v="Y"/>
    <s v="Y"/>
    <s v="Y"/>
    <s v="N"/>
    <s v="Y"/>
    <s v="Corporation"/>
    <s v="N"/>
    <x v="0"/>
    <x v="0"/>
    <x v="1"/>
    <s v="Restaurant"/>
    <n v="0"/>
    <n v="0"/>
    <m/>
  </r>
  <r>
    <x v="1033"/>
    <d v="2021-05-25T00:00:00"/>
    <s v="Barnes and Williams Inc"/>
    <s v="10707 Park Rd Suite F"/>
    <x v="11"/>
    <x v="0"/>
    <s v="28210"/>
    <x v="1032"/>
    <m/>
    <s v="U"/>
    <s v="Y"/>
    <s v="NC-09"/>
    <x v="0"/>
    <x v="0"/>
    <x v="1"/>
    <x v="0"/>
    <s v="Y"/>
    <s v="Y"/>
    <s v="Y"/>
    <s v="Y"/>
    <s v="Y"/>
    <s v="Y"/>
    <s v="Subchapter S Corporation"/>
    <s v="N"/>
    <x v="1"/>
    <x v="0"/>
    <x v="0"/>
    <s v="Food Stand, Food Truck, Food Cart &amp;&amp; Restaurant"/>
    <n v="0"/>
    <n v="0"/>
    <m/>
  </r>
  <r>
    <x v="1034"/>
    <d v="2021-05-25T00:00:00"/>
    <s v="Dinners on the Porch LLC"/>
    <s v="840 Mill Works Street Suite 130"/>
    <x v="54"/>
    <x v="0"/>
    <s v="27101"/>
    <x v="1033"/>
    <m/>
    <s v="U"/>
    <s v="Y"/>
    <s v="NC-06"/>
    <x v="0"/>
    <x v="0"/>
    <x v="1"/>
    <x v="0"/>
    <s v="Y"/>
    <s v="Y"/>
    <s v="Y"/>
    <s v="Y"/>
    <s v="Y"/>
    <s v="Y"/>
    <s v="Limited  Liability Company(LLC)"/>
    <s v="Y"/>
    <x v="0"/>
    <x v="0"/>
    <x v="1"/>
    <s v="Caterer &amp;&amp; Restaurant"/>
    <n v="0"/>
    <n v="0"/>
    <m/>
  </r>
  <r>
    <x v="1035"/>
    <d v="2021-05-25T00:00:00"/>
    <s v="The Morning Jump LLC"/>
    <s v="106 S Bragg Blvd"/>
    <x v="152"/>
    <x v="0"/>
    <s v="28390"/>
    <x v="1034"/>
    <m/>
    <s v="R"/>
    <s v="Y"/>
    <s v="NC-08"/>
    <x v="0"/>
    <x v="1"/>
    <x v="1"/>
    <x v="1"/>
    <s v="N"/>
    <s v="Y"/>
    <s v="Y"/>
    <s v="Y"/>
    <s v="N"/>
    <s v="N"/>
    <s v="Limited  Liability Company(LLC)"/>
    <s v="N"/>
    <x v="0"/>
    <x v="1"/>
    <x v="0"/>
    <s v="Restaurant"/>
    <n v="0"/>
    <n v="0"/>
    <m/>
  </r>
  <r>
    <x v="1036"/>
    <d v="2021-05-25T00:00:00"/>
    <s v="SAKURA OF CORNELIUS INC"/>
    <s v="19905 W Catawba Ave Ste 109"/>
    <x v="49"/>
    <x v="0"/>
    <s v="28031"/>
    <x v="1035"/>
    <m/>
    <s v="U"/>
    <s v="N"/>
    <s v="NC-12"/>
    <x v="1"/>
    <x v="0"/>
    <x v="0"/>
    <x v="0"/>
    <s v="Y"/>
    <s v="Y"/>
    <s v="Y"/>
    <s v="Y"/>
    <s v="Y"/>
    <s v="Y"/>
    <s v="Corporation"/>
    <s v="N"/>
    <x v="1"/>
    <x v="0"/>
    <x v="0"/>
    <s v="Restaurant"/>
    <n v="0"/>
    <n v="0"/>
    <m/>
  </r>
  <r>
    <x v="1037"/>
    <d v="2021-05-25T00:00:00"/>
    <s v="CHEN'S WILMINGTON INC"/>
    <s v="356 S COLLEGE RD UNIT #39 B"/>
    <x v="0"/>
    <x v="0"/>
    <s v="28403"/>
    <x v="1036"/>
    <m/>
    <s v="U"/>
    <s v="Y"/>
    <s v="NC-07"/>
    <x v="1"/>
    <x v="0"/>
    <x v="0"/>
    <x v="0"/>
    <s v="Y"/>
    <s v="Y"/>
    <s v="Y"/>
    <s v="Y"/>
    <s v="Y"/>
    <s v="Y"/>
    <s v="Corporation"/>
    <s v="Y"/>
    <x v="1"/>
    <x v="0"/>
    <x v="1"/>
    <s v="Restaurant"/>
    <n v="0"/>
    <n v="0"/>
    <m/>
  </r>
  <r>
    <x v="1038"/>
    <d v="2021-05-25T00:00:00"/>
    <s v="LIN'S FAMILY LLC."/>
    <s v="5304 Sunset Rd Ste D"/>
    <x v="11"/>
    <x v="0"/>
    <s v="28269"/>
    <x v="1037"/>
    <m/>
    <s v="U"/>
    <s v="Y"/>
    <s v="NC-08"/>
    <x v="0"/>
    <x v="1"/>
    <x v="1"/>
    <x v="0"/>
    <s v="N"/>
    <s v="Y"/>
    <s v="Y"/>
    <s v="Y"/>
    <s v="Y"/>
    <s v="Y"/>
    <s v="Limited  Liability Company(LLC)"/>
    <s v="N"/>
    <x v="1"/>
    <x v="0"/>
    <x v="0"/>
    <s v="Restaurant"/>
    <n v="0"/>
    <n v="0"/>
    <m/>
  </r>
  <r>
    <x v="1039"/>
    <d v="2021-05-25T00:00:00"/>
    <s v="Catering Delites Inc."/>
    <s v="242 N Cherry St"/>
    <x v="18"/>
    <x v="0"/>
    <s v="27284"/>
    <x v="1038"/>
    <m/>
    <s v="U"/>
    <s v="N"/>
    <s v="NC-06"/>
    <x v="0"/>
    <x v="0"/>
    <x v="1"/>
    <x v="0"/>
    <s v="Y"/>
    <s v="Y"/>
    <s v="Y"/>
    <s v="Y"/>
    <s v="Y"/>
    <s v="Y"/>
    <s v="Corporation"/>
    <s v="N"/>
    <x v="0"/>
    <x v="0"/>
    <x v="1"/>
    <s v="Caterer"/>
    <n v="0"/>
    <n v="0"/>
    <m/>
  </r>
  <r>
    <x v="1040"/>
    <d v="2021-05-25T00:00:00"/>
    <s v="Alan Mendez"/>
    <s v="7609 Jenny Ann Dr"/>
    <x v="11"/>
    <x v="0"/>
    <s v="28216"/>
    <x v="1039"/>
    <s v="Sabor Latin Street Grill"/>
    <s v="U"/>
    <s v="N"/>
    <s v="NC-12"/>
    <x v="0"/>
    <x v="0"/>
    <x v="1"/>
    <x v="0"/>
    <s v="Y"/>
    <s v="Y"/>
    <s v="Y"/>
    <s v="Y"/>
    <s v="Y"/>
    <s v="Y"/>
    <s v="Sole Proprietorship"/>
    <s v="N"/>
    <x v="1"/>
    <x v="0"/>
    <x v="0"/>
    <s v="Restaurant"/>
    <n v="0"/>
    <n v="0"/>
    <m/>
  </r>
  <r>
    <x v="1041"/>
    <d v="2021-05-25T00:00:00"/>
    <s v="CHINA 888 restaurant INC"/>
    <s v="2310 Maple Ave"/>
    <x v="64"/>
    <x v="0"/>
    <s v="27215"/>
    <x v="1040"/>
    <m/>
    <s v="U"/>
    <s v="Y"/>
    <s v="NC-06"/>
    <x v="1"/>
    <x v="0"/>
    <x v="0"/>
    <x v="0"/>
    <s v="Y"/>
    <s v="Y"/>
    <s v="Y"/>
    <s v="Y"/>
    <s v="Y"/>
    <s v="Y"/>
    <s v="Corporation"/>
    <s v="N"/>
    <x v="1"/>
    <x v="0"/>
    <x v="0"/>
    <s v="Restaurant"/>
    <n v="0"/>
    <n v="0"/>
    <m/>
  </r>
  <r>
    <x v="1042"/>
    <d v="2021-05-25T00:00:00"/>
    <s v="CHEN'S KITCHEN INC"/>
    <s v="106 Five Points Rd"/>
    <x v="25"/>
    <x v="0"/>
    <s v="27530"/>
    <x v="1041"/>
    <m/>
    <s v="R"/>
    <s v="Y"/>
    <s v="NC-01"/>
    <x v="1"/>
    <x v="0"/>
    <x v="0"/>
    <x v="0"/>
    <s v="Y"/>
    <s v="Y"/>
    <s v="Y"/>
    <s v="Y"/>
    <s v="Y"/>
    <s v="Y"/>
    <s v="Corporation"/>
    <s v="Y"/>
    <x v="1"/>
    <x v="0"/>
    <x v="1"/>
    <s v="Restaurant"/>
    <n v="0"/>
    <n v="0"/>
    <m/>
  </r>
  <r>
    <x v="1043"/>
    <d v="2021-05-25T00:00:00"/>
    <s v="Sadies Fresh Cut Fries LLC"/>
    <s v="4136 Banks Stone Dr"/>
    <x v="4"/>
    <x v="0"/>
    <s v="27603"/>
    <x v="1042"/>
    <m/>
    <s v="U"/>
    <s v="N"/>
    <s v="NC-02"/>
    <x v="0"/>
    <x v="0"/>
    <x v="1"/>
    <x v="0"/>
    <s v="Y"/>
    <s v="Y"/>
    <s v="Y"/>
    <s v="Y"/>
    <s v="Y"/>
    <s v="Y"/>
    <s v="Sole Proprietorship"/>
    <s v="N"/>
    <x v="1"/>
    <x v="0"/>
    <x v="0"/>
    <s v="Food Stand, Food Truck, Food Cart"/>
    <n v="0"/>
    <n v="0"/>
    <m/>
  </r>
  <r>
    <x v="1044"/>
    <d v="2021-05-25T00:00:00"/>
    <s v="GREAT WALL CHINA INC"/>
    <s v="607 Peters Creek Pkwy"/>
    <x v="54"/>
    <x v="0"/>
    <n v="27103"/>
    <x v="1043"/>
    <m/>
    <s v="U"/>
    <s v="Y"/>
    <s v="NC-06"/>
    <x v="1"/>
    <x v="0"/>
    <x v="0"/>
    <x v="0"/>
    <s v="Y"/>
    <s v="Y"/>
    <s v="Y"/>
    <s v="Y"/>
    <s v="Y"/>
    <s v="Y"/>
    <s v="Corporation"/>
    <s v="N"/>
    <x v="1"/>
    <x v="0"/>
    <x v="0"/>
    <s v="Restaurant"/>
    <n v="0"/>
    <n v="0"/>
    <m/>
  </r>
  <r>
    <x v="1045"/>
    <d v="2021-05-25T00:00:00"/>
    <s v="EL GAVILAN BAR &amp; GRILL COMPANY"/>
    <s v="1403 Tarboro St SW"/>
    <x v="101"/>
    <x v="0"/>
    <s v="27893"/>
    <x v="1044"/>
    <m/>
    <s v="R"/>
    <s v="Y"/>
    <s v="NC-01"/>
    <x v="0"/>
    <x v="1"/>
    <x v="0"/>
    <x v="0"/>
    <s v="Y"/>
    <s v="Y"/>
    <s v="Y"/>
    <s v="Y"/>
    <s v="N"/>
    <s v="Y"/>
    <s v="Corporation"/>
    <s v="Y"/>
    <x v="1"/>
    <x v="0"/>
    <x v="0"/>
    <s v="Restaurant"/>
    <n v="0"/>
    <n v="0"/>
    <m/>
  </r>
  <r>
    <x v="1046"/>
    <d v="2021-05-25T00:00:00"/>
    <s v="GRITS CLT LLC"/>
    <s v="3147 Dawnshire Ave"/>
    <x v="11"/>
    <x v="0"/>
    <s v="28216"/>
    <x v="1045"/>
    <m/>
    <s v="U"/>
    <s v="N"/>
    <s v="NC-12"/>
    <x v="0"/>
    <x v="1"/>
    <x v="1"/>
    <x v="0"/>
    <s v="N"/>
    <s v="Y"/>
    <s v="Y"/>
    <s v="Y"/>
    <s v="Y"/>
    <s v="Y"/>
    <s v="Limited  Liability Company(LLC)"/>
    <s v="N"/>
    <x v="0"/>
    <x v="0"/>
    <x v="1"/>
    <s v="Caterer &amp;&amp; Food Stand, Food Truck, Food Cart"/>
    <n v="0"/>
    <n v="0"/>
    <m/>
  </r>
  <r>
    <x v="1047"/>
    <d v="2021-05-25T00:00:00"/>
    <s v="Kreeative Kook 18 LLC"/>
    <s v="4500 Fayetteville Rd"/>
    <x v="4"/>
    <x v="0"/>
    <s v="27603"/>
    <x v="1046"/>
    <s v="Subway"/>
    <s v="U"/>
    <s v="Y"/>
    <s v="NC-02"/>
    <x v="0"/>
    <x v="0"/>
    <x v="1"/>
    <x v="0"/>
    <s v="Y"/>
    <s v="Y"/>
    <s v="Y"/>
    <s v="Y"/>
    <s v="Y"/>
    <s v="Y"/>
    <s v="Limited  Liability Company(LLC)"/>
    <s v="N"/>
    <x v="0"/>
    <x v="0"/>
    <x v="1"/>
    <s v="Restaurant"/>
    <n v="0"/>
    <n v="0"/>
    <m/>
  </r>
  <r>
    <x v="1048"/>
    <d v="2021-05-07T00:00:00"/>
    <s v="Stamey's Cafe Inc"/>
    <s v="44 Cedar Estates Rd."/>
    <x v="63"/>
    <x v="0"/>
    <s v="28734"/>
    <x v="1047"/>
    <m/>
    <s v="R"/>
    <s v="N"/>
    <s v="NC-11"/>
    <x v="1"/>
    <x v="0"/>
    <x v="0"/>
    <x v="0"/>
    <s v="Y"/>
    <s v="Y"/>
    <s v="Y"/>
    <s v="Y"/>
    <s v="Y"/>
    <s v="Y"/>
    <s v="Corporation"/>
    <s v="N"/>
    <x v="0"/>
    <x v="0"/>
    <x v="1"/>
    <s v="Restaurant"/>
    <n v="0"/>
    <n v="0"/>
    <m/>
  </r>
  <r>
    <x v="1049"/>
    <d v="2021-05-07T00:00:00"/>
    <s v="The Artisan's Palate LLC"/>
    <s v="1218-A E 36th Street"/>
    <x v="11"/>
    <x v="0"/>
    <s v="28205"/>
    <x v="1048"/>
    <m/>
    <s v="U"/>
    <s v="Y"/>
    <s v="NC-12"/>
    <x v="1"/>
    <x v="1"/>
    <x v="1"/>
    <x v="0"/>
    <s v="N"/>
    <s v="Y"/>
    <s v="Y"/>
    <s v="Y"/>
    <s v="Y"/>
    <s v="Y"/>
    <s v="Corporation"/>
    <s v="Y"/>
    <x v="0"/>
    <x v="0"/>
    <x v="1"/>
    <s v="Restaurant"/>
    <n v="0"/>
    <n v="0"/>
    <m/>
  </r>
  <r>
    <x v="1050"/>
    <d v="2021-05-07T00:00:00"/>
    <s v="Leroy Bradford"/>
    <s v="4201 Snap Turtle Dr"/>
    <x v="28"/>
    <x v="0"/>
    <s v="27519"/>
    <x v="1049"/>
    <m/>
    <s v="U"/>
    <s v="N"/>
    <s v="NC-02"/>
    <x v="0"/>
    <x v="0"/>
    <x v="1"/>
    <x v="1"/>
    <s v="N"/>
    <s v="Y"/>
    <s v="Y"/>
    <s v="N"/>
    <s v="Y"/>
    <s v="N"/>
    <s v="Sole Proprietorship"/>
    <s v="N"/>
    <x v="0"/>
    <x v="0"/>
    <x v="1"/>
    <s v="Caterer"/>
    <n v="0"/>
    <n v="0"/>
    <m/>
  </r>
  <r>
    <x v="1051"/>
    <d v="2021-05-07T00:00:00"/>
    <s v="Lisa Thomas"/>
    <s v="722 N Madison Blvd"/>
    <x v="187"/>
    <x v="0"/>
    <s v="27573"/>
    <x v="1050"/>
    <m/>
    <s v="R"/>
    <s v="Y"/>
    <s v="NC-13"/>
    <x v="0"/>
    <x v="0"/>
    <x v="1"/>
    <x v="0"/>
    <s v="Y"/>
    <s v="Y"/>
    <s v="Y"/>
    <s v="Y"/>
    <s v="Y"/>
    <s v="Y"/>
    <s v="Sole Proprietorship"/>
    <s v="Y"/>
    <x v="0"/>
    <x v="0"/>
    <x v="1"/>
    <s v="Restaurant"/>
    <n v="0"/>
    <n v="0"/>
    <m/>
  </r>
  <r>
    <x v="1052"/>
    <d v="2021-05-25T00:00:00"/>
    <s v="Cajun Girl Enterprises LLC"/>
    <s v="111 Knollway Ct"/>
    <x v="9"/>
    <x v="0"/>
    <s v="28806"/>
    <x v="1051"/>
    <m/>
    <s v="U"/>
    <s v="N"/>
    <s v="NC-11"/>
    <x v="1"/>
    <x v="0"/>
    <x v="0"/>
    <x v="0"/>
    <s v="Y"/>
    <s v="Y"/>
    <s v="Y"/>
    <s v="Y"/>
    <s v="Y"/>
    <s v="Y"/>
    <s v="Limited  Liability Company(LLC)"/>
    <s v="N"/>
    <x v="0"/>
    <x v="0"/>
    <x v="1"/>
    <s v="Restaurant"/>
    <n v="0"/>
    <n v="0"/>
    <m/>
  </r>
  <r>
    <x v="1053"/>
    <d v="2021-05-25T00:00:00"/>
    <s v="YOHO INC"/>
    <s v="8204 Tryon Woods Dr Ste 106"/>
    <x v="28"/>
    <x v="0"/>
    <s v="27518"/>
    <x v="1052"/>
    <m/>
    <s v="U"/>
    <s v="N"/>
    <s v="NC-02"/>
    <x v="0"/>
    <x v="1"/>
    <x v="1"/>
    <x v="0"/>
    <s v="Y"/>
    <s v="Y"/>
    <s v="Y"/>
    <s v="Y"/>
    <s v="Y"/>
    <s v="Y"/>
    <s v="Corporation"/>
    <s v="N"/>
    <x v="1"/>
    <x v="0"/>
    <x v="1"/>
    <s v="Restaurant"/>
    <n v="0"/>
    <n v="0"/>
    <m/>
  </r>
  <r>
    <x v="1054"/>
    <d v="2021-05-25T00:00:00"/>
    <s v="Felix Empanadas LLC"/>
    <s v="1115 N Brevard St"/>
    <x v="11"/>
    <x v="0"/>
    <s v="28206"/>
    <x v="1053"/>
    <m/>
    <s v="U"/>
    <s v="Y"/>
    <s v="NC-12"/>
    <x v="0"/>
    <x v="1"/>
    <x v="1"/>
    <x v="0"/>
    <s v="Y"/>
    <s v="Y"/>
    <s v="Y"/>
    <s v="Y"/>
    <s v="N"/>
    <s v="Y"/>
    <s v="Limited  Liability Company(LLC)"/>
    <s v="Y"/>
    <x v="1"/>
    <x v="0"/>
    <x v="0"/>
    <s v="Food Stand, Food Truck, Food Cart &amp;&amp; Restaurant"/>
    <n v="0"/>
    <n v="0"/>
    <m/>
  </r>
  <r>
    <x v="1055"/>
    <d v="2021-05-07T00:00:00"/>
    <s v="Toreros Forestville LLC"/>
    <s v="3002 Leland Dr"/>
    <x v="4"/>
    <x v="0"/>
    <s v="27616"/>
    <x v="1054"/>
    <m/>
    <s v="U"/>
    <s v="N"/>
    <s v="NC-02"/>
    <x v="0"/>
    <x v="0"/>
    <x v="1"/>
    <x v="0"/>
    <s v="N"/>
    <s v="Y"/>
    <s v="Y"/>
    <s v="Y"/>
    <s v="Y"/>
    <s v="Y"/>
    <s v="Limited  Liability Company(LLC)"/>
    <s v="Y"/>
    <x v="1"/>
    <x v="0"/>
    <x v="0"/>
    <s v="Restaurant"/>
    <n v="0"/>
    <n v="0"/>
    <m/>
  </r>
  <r>
    <x v="1056"/>
    <d v="2021-05-07T00:00:00"/>
    <s v="Dehlow Bakery LLC"/>
    <s v="840 Merrimon Ave"/>
    <x v="9"/>
    <x v="0"/>
    <s v="28804"/>
    <x v="1055"/>
    <m/>
    <s v="U"/>
    <s v="N"/>
    <s v="NC-11"/>
    <x v="0"/>
    <x v="0"/>
    <x v="1"/>
    <x v="0"/>
    <s v="Y"/>
    <s v="Y"/>
    <s v="Y"/>
    <s v="Y"/>
    <s v="Y"/>
    <s v="Y"/>
    <s v="Limited  Liability Company(LLC)"/>
    <s v="N"/>
    <x v="0"/>
    <x v="1"/>
    <x v="1"/>
    <s v="Bakery **"/>
    <n v="0"/>
    <n v="0"/>
    <m/>
  </r>
  <r>
    <x v="1057"/>
    <d v="2021-05-07T00:00:00"/>
    <s v="Buxton Sportsbar LLC"/>
    <s v="47170 NC 12"/>
    <x v="200"/>
    <x v="0"/>
    <s v="27920"/>
    <x v="1056"/>
    <m/>
    <s v="U"/>
    <s v="Y"/>
    <s v="NC-03"/>
    <x v="0"/>
    <x v="0"/>
    <x v="1"/>
    <x v="0"/>
    <s v="Y"/>
    <s v="Y"/>
    <s v="Y"/>
    <s v="Y"/>
    <s v="Y"/>
    <s v="Y"/>
    <s v="Limited  Liability Company(LLC)"/>
    <s v="N"/>
    <x v="0"/>
    <x v="0"/>
    <x v="1"/>
    <s v="Restaurant"/>
    <n v="0"/>
    <n v="0"/>
    <m/>
  </r>
  <r>
    <x v="1058"/>
    <d v="2021-05-07T00:00:00"/>
    <s v="Alimentaire Wholesome Breads"/>
    <s v="600 Trade St"/>
    <x v="201"/>
    <x v="0"/>
    <s v="27886"/>
    <x v="1057"/>
    <m/>
    <s v="R"/>
    <s v="Y"/>
    <s v="NC-01"/>
    <x v="1"/>
    <x v="1"/>
    <x v="1"/>
    <x v="0"/>
    <s v="N"/>
    <s v="Y"/>
    <s v="Y"/>
    <s v="Y"/>
    <s v="Y"/>
    <s v="Y"/>
    <s v="Limited  Liability Company(LLC)"/>
    <s v="N"/>
    <x v="0"/>
    <x v="1"/>
    <x v="1"/>
    <s v="Bakery **"/>
    <n v="0"/>
    <n v="0"/>
    <m/>
  </r>
  <r>
    <x v="1059"/>
    <d v="2021-05-25T00:00:00"/>
    <s v="Burrito Loco LLC"/>
    <s v="391 E Plaza Dr"/>
    <x v="10"/>
    <x v="0"/>
    <s v="28115"/>
    <x v="1058"/>
    <m/>
    <s v="R"/>
    <s v="N"/>
    <s v="NC-10"/>
    <x v="1"/>
    <x v="1"/>
    <x v="1"/>
    <x v="0"/>
    <s v="N"/>
    <s v="Y"/>
    <s v="Y"/>
    <s v="Y"/>
    <s v="N"/>
    <s v="Y"/>
    <s v="Corporation"/>
    <s v="N"/>
    <x v="1"/>
    <x v="0"/>
    <x v="0"/>
    <s v="Restaurant"/>
    <n v="0"/>
    <n v="0"/>
    <m/>
  </r>
  <r>
    <x v="1060"/>
    <d v="2021-05-25T00:00:00"/>
    <s v="Fish Hook Grill LLC"/>
    <s v="980 Island Road"/>
    <x v="202"/>
    <x v="0"/>
    <s v="28531"/>
    <x v="1059"/>
    <m/>
    <s v="R"/>
    <s v="N"/>
    <s v="NC-03"/>
    <x v="1"/>
    <x v="1"/>
    <x v="0"/>
    <x v="1"/>
    <s v="Y"/>
    <s v="Y"/>
    <s v="Y"/>
    <s v="Y"/>
    <s v="Y"/>
    <s v="Y"/>
    <s v="Limited  Liability Company(LLC)"/>
    <s v="N"/>
    <x v="0"/>
    <x v="0"/>
    <x v="1"/>
    <s v="Restaurant"/>
    <n v="0"/>
    <n v="0"/>
    <m/>
  </r>
  <r>
    <x v="1061"/>
    <d v="2021-05-07T00:00:00"/>
    <s v="Luciano N.C. Inc."/>
    <s v="4325 Glenwood Ave Suite 2036"/>
    <x v="4"/>
    <x v="0"/>
    <s v="27612"/>
    <x v="1060"/>
    <s v="Luciano Ristorante Italiano"/>
    <s v="U"/>
    <s v="N"/>
    <s v="NC-02"/>
    <x v="0"/>
    <x v="0"/>
    <x v="0"/>
    <x v="0"/>
    <s v="Y"/>
    <s v="Y"/>
    <s v="Y"/>
    <s v="Y"/>
    <s v="Y"/>
    <s v="Y"/>
    <s v="Corporation"/>
    <s v="N"/>
    <x v="0"/>
    <x v="0"/>
    <x v="1"/>
    <s v="Restaurant"/>
    <n v="0"/>
    <n v="0"/>
    <m/>
  </r>
  <r>
    <x v="1062"/>
    <d v="2021-05-07T00:00:00"/>
    <s v="Savory Moments LLC"/>
    <s v="12125 Statesville Road"/>
    <x v="45"/>
    <x v="0"/>
    <s v="28078"/>
    <x v="1061"/>
    <m/>
    <s v="U"/>
    <s v="N"/>
    <s v="NC-08"/>
    <x v="0"/>
    <x v="1"/>
    <x v="0"/>
    <x v="0"/>
    <s v="Y"/>
    <s v="Y"/>
    <s v="Y"/>
    <s v="Y"/>
    <s v="Y"/>
    <s v="Y"/>
    <s v="Limited  Liability Company(LLC)"/>
    <s v="N"/>
    <x v="0"/>
    <x v="0"/>
    <x v="1"/>
    <s v="Caterer"/>
    <n v="0"/>
    <n v="0"/>
    <m/>
  </r>
  <r>
    <x v="1063"/>
    <d v="2021-05-25T00:00:00"/>
    <s v="Green Ribbon LLC"/>
    <s v="3117 Guess Rd B"/>
    <x v="8"/>
    <x v="0"/>
    <s v="27705"/>
    <x v="1062"/>
    <m/>
    <s v="U"/>
    <s v="N"/>
    <s v="NC-04"/>
    <x v="0"/>
    <x v="1"/>
    <x v="1"/>
    <x v="0"/>
    <s v="Y"/>
    <s v="Y"/>
    <s v="Y"/>
    <s v="Y"/>
    <s v="Y"/>
    <s v="Y"/>
    <s v="Limited  Liability Company(LLC)"/>
    <s v="N"/>
    <x v="0"/>
    <x v="0"/>
    <x v="1"/>
    <s v="Other &amp;&amp; Snack and Nonalcoholic Beverage Bar &amp;&amp; Bar, Saloon, Lounge, Tavern"/>
    <n v="0"/>
    <n v="0"/>
    <m/>
  </r>
  <r>
    <x v="1064"/>
    <d v="2021-05-25T00:00:00"/>
    <s v="NAWAL &amp; MICHELLE INC"/>
    <s v="1822 MARTIN LUTHER KING JR BLVD"/>
    <x v="3"/>
    <x v="0"/>
    <s v="27514"/>
    <x v="1063"/>
    <m/>
    <s v="U"/>
    <s v="N"/>
    <s v="NC-04"/>
    <x v="1"/>
    <x v="0"/>
    <x v="0"/>
    <x v="0"/>
    <s v="Y"/>
    <s v="Y"/>
    <s v="Y"/>
    <s v="Y"/>
    <s v="Y"/>
    <s v="Y"/>
    <s v="Limited  Liability Company(LLC)"/>
    <s v="N"/>
    <x v="1"/>
    <x v="0"/>
    <x v="0"/>
    <s v="Restaurant"/>
    <n v="0"/>
    <n v="0"/>
    <m/>
  </r>
  <r>
    <x v="1065"/>
    <d v="2021-05-07T00:00:00"/>
    <s v="RACK'EM PUB &amp; BILLIARDS INC"/>
    <s v="1898 Windsor Square Dr"/>
    <x v="53"/>
    <x v="0"/>
    <s v="28105"/>
    <x v="1064"/>
    <m/>
    <s v="U"/>
    <s v="N"/>
    <s v="NC-09"/>
    <x v="1"/>
    <x v="0"/>
    <x v="1"/>
    <x v="0"/>
    <s v="Y"/>
    <s v="Y"/>
    <s v="Y"/>
    <s v="Y"/>
    <s v="Y"/>
    <s v="Y"/>
    <s v="Corporation"/>
    <s v="N"/>
    <x v="0"/>
    <x v="1"/>
    <x v="0"/>
    <s v="Other &amp;&amp; Bar, Saloon, Lounge, Tavern &amp;&amp; Restaurant"/>
    <n v="0"/>
    <n v="0"/>
    <m/>
  </r>
  <r>
    <x v="1066"/>
    <d v="2021-05-07T00:00:00"/>
    <s v="Dogleg Pizza Company LLC"/>
    <s v="71 Marshbanks St"/>
    <x v="150"/>
    <x v="0"/>
    <s v="27546"/>
    <x v="1065"/>
    <m/>
    <s v="R"/>
    <s v="Y"/>
    <s v="NC-07"/>
    <x v="0"/>
    <x v="1"/>
    <x v="0"/>
    <x v="0"/>
    <s v="N"/>
    <s v="Y"/>
    <s v="Y"/>
    <s v="Y"/>
    <s v="Y"/>
    <s v="Y"/>
    <s v="Limited  Liability Company(LLC)"/>
    <s v="N"/>
    <x v="0"/>
    <x v="0"/>
    <x v="1"/>
    <s v="Restaurant"/>
    <n v="0"/>
    <n v="0"/>
    <m/>
  </r>
  <r>
    <x v="1067"/>
    <d v="2021-05-25T00:00:00"/>
    <s v="Melanie Graham"/>
    <s v="400 N Morgan St"/>
    <x v="158"/>
    <x v="0"/>
    <s v="28150"/>
    <x v="1066"/>
    <m/>
    <s v="R"/>
    <s v="Y"/>
    <s v="NC-05"/>
    <x v="0"/>
    <x v="1"/>
    <x v="1"/>
    <x v="0"/>
    <s v="Y"/>
    <s v="N"/>
    <s v="Y"/>
    <s v="N"/>
    <s v="Y"/>
    <s v="Y"/>
    <s v="Sole Proprietorship"/>
    <s v="Y"/>
    <x v="1"/>
    <x v="0"/>
    <x v="1"/>
    <s v="Inn **"/>
    <n v="0"/>
    <n v="0"/>
    <m/>
  </r>
  <r>
    <x v="1068"/>
    <d v="2021-05-07T00:00:00"/>
    <s v="KEFALONIA INC"/>
    <s v="3030 Healy Dr"/>
    <x v="54"/>
    <x v="0"/>
    <n v="27103"/>
    <x v="1067"/>
    <m/>
    <s v="U"/>
    <s v="Y"/>
    <s v="NC-06"/>
    <x v="1"/>
    <x v="0"/>
    <x v="0"/>
    <x v="0"/>
    <s v="Y"/>
    <s v="Y"/>
    <s v="Y"/>
    <s v="Y"/>
    <s v="Y"/>
    <s v="Y"/>
    <s v="Corporation"/>
    <s v="N"/>
    <x v="0"/>
    <x v="0"/>
    <x v="1"/>
    <s v="Restaurant"/>
    <n v="0"/>
    <n v="0"/>
    <m/>
  </r>
  <r>
    <x v="1069"/>
    <d v="2021-05-25T00:00:00"/>
    <s v="Funnel Queens LLC"/>
    <s v="3153 Landing Falls Ln"/>
    <x v="4"/>
    <x v="0"/>
    <s v="27616"/>
    <x v="1068"/>
    <m/>
    <s v="U"/>
    <s v="N"/>
    <s v="NC-02"/>
    <x v="0"/>
    <x v="1"/>
    <x v="1"/>
    <x v="0"/>
    <s v="Y"/>
    <s v="Y"/>
    <s v="N"/>
    <s v="N"/>
    <s v="Y"/>
    <s v="N"/>
    <s v="Limited  Liability Company(LLC)"/>
    <s v="Y"/>
    <x v="1"/>
    <x v="0"/>
    <x v="1"/>
    <s v="Caterer &amp;&amp; Food Stand, Food Truck, Food Cart"/>
    <n v="0"/>
    <n v="0"/>
    <m/>
  </r>
  <r>
    <x v="1070"/>
    <d v="2021-05-07T00:00:00"/>
    <s v="Compass Rose Brewery LLC"/>
    <s v="3201 Northside Dr Suite 101"/>
    <x v="4"/>
    <x v="0"/>
    <s v="27615"/>
    <x v="1069"/>
    <m/>
    <s v="U"/>
    <s v="N"/>
    <s v="NC-02"/>
    <x v="0"/>
    <x v="1"/>
    <x v="1"/>
    <x v="1"/>
    <s v="N"/>
    <s v="N"/>
    <s v="N"/>
    <s v="Y"/>
    <s v="N"/>
    <s v="N"/>
    <s v="Limited  Liability Company(LLC)"/>
    <s v="N"/>
    <x v="1"/>
    <x v="0"/>
    <x v="0"/>
    <s v="Brewery and/or microbrewery ** &amp;&amp; Brewpub, Tasting Room, Taproom **"/>
    <n v="0"/>
    <n v="0"/>
    <m/>
  </r>
  <r>
    <x v="1071"/>
    <d v="2021-05-25T00:00:00"/>
    <s v="HX PINNACLE INC"/>
    <s v="748 E Chatham St Ste E"/>
    <x v="28"/>
    <x v="0"/>
    <s v="27511"/>
    <x v="1070"/>
    <m/>
    <s v="U"/>
    <s v="N"/>
    <s v="NC-02"/>
    <x v="1"/>
    <x v="0"/>
    <x v="0"/>
    <x v="0"/>
    <s v="Y"/>
    <s v="Y"/>
    <s v="Y"/>
    <s v="Y"/>
    <s v="Y"/>
    <s v="Y"/>
    <s v="Corporation"/>
    <s v="N"/>
    <x v="1"/>
    <x v="0"/>
    <x v="0"/>
    <s v="Restaurant"/>
    <n v="0"/>
    <n v="0"/>
    <m/>
  </r>
  <r>
    <x v="1072"/>
    <d v="2021-05-07T00:00:00"/>
    <s v="Subway at Prentiss Bridge Inc"/>
    <s v="3852 Georgia Rd"/>
    <x v="63"/>
    <x v="0"/>
    <s v="28734"/>
    <x v="1071"/>
    <s v="Subway"/>
    <s v="R"/>
    <s v="N"/>
    <s v="NC-11"/>
    <x v="0"/>
    <x v="1"/>
    <x v="0"/>
    <x v="0"/>
    <s v="Y"/>
    <s v="Y"/>
    <s v="Y"/>
    <s v="Y"/>
    <s v="Y"/>
    <s v="Y"/>
    <s v="Subchapter S Corporation"/>
    <s v="N"/>
    <x v="0"/>
    <x v="1"/>
    <x v="0"/>
    <s v="Restaurant"/>
    <n v="0"/>
    <n v="0"/>
    <m/>
  </r>
  <r>
    <x v="1073"/>
    <d v="2021-05-25T00:00:00"/>
    <s v="LYNETTES BAKERY AND CAFE LLC"/>
    <s v="3060 Nc 5 Hwy"/>
    <x v="147"/>
    <x v="0"/>
    <s v="28315"/>
    <x v="1072"/>
    <m/>
    <s v="R"/>
    <s v="Y"/>
    <s v="NC-09"/>
    <x v="1"/>
    <x v="0"/>
    <x v="1"/>
    <x v="0"/>
    <s v="Y"/>
    <s v="Y"/>
    <s v="Y"/>
    <s v="Y"/>
    <s v="Y"/>
    <s v="Y"/>
    <s v="Limited  Liability Company(LLC)"/>
    <s v="N"/>
    <x v="0"/>
    <x v="0"/>
    <x v="1"/>
    <s v="Restaurant"/>
    <n v="0"/>
    <n v="0"/>
    <m/>
  </r>
  <r>
    <x v="1074"/>
    <d v="2021-05-25T00:00:00"/>
    <s v="STAR JJ INC."/>
    <s v="2420 Westinghouse Blvd"/>
    <x v="11"/>
    <x v="0"/>
    <s v="28273"/>
    <x v="1073"/>
    <m/>
    <s v="U"/>
    <s v="N"/>
    <s v="NC-09"/>
    <x v="1"/>
    <x v="0"/>
    <x v="1"/>
    <x v="0"/>
    <s v="Y"/>
    <s v="Y"/>
    <s v="Y"/>
    <s v="Y"/>
    <s v="Y"/>
    <s v="Y"/>
    <s v="Corporation"/>
    <s v="N"/>
    <x v="1"/>
    <x v="0"/>
    <x v="0"/>
    <s v="Restaurant"/>
    <n v="0"/>
    <n v="0"/>
    <m/>
  </r>
  <r>
    <x v="1075"/>
    <d v="2021-05-25T00:00:00"/>
    <s v="JJRB LLC"/>
    <s v="3122 Fincher Farm Rd Ste 600"/>
    <x v="53"/>
    <x v="0"/>
    <s v="28105"/>
    <x v="1074"/>
    <m/>
    <s v="U"/>
    <s v="N"/>
    <s v="NC-09"/>
    <x v="0"/>
    <x v="0"/>
    <x v="1"/>
    <x v="0"/>
    <s v="Y"/>
    <s v="Y"/>
    <s v="Y"/>
    <s v="Y"/>
    <s v="Y"/>
    <s v="Y"/>
    <s v="Corporation"/>
    <s v="N"/>
    <x v="1"/>
    <x v="0"/>
    <x v="0"/>
    <s v="Restaurant"/>
    <n v="0"/>
    <n v="0"/>
    <m/>
  </r>
  <r>
    <x v="1076"/>
    <d v="2021-05-07T00:00:00"/>
    <s v="Mama Birds Cookies N Cream"/>
    <s v="304 N Main St"/>
    <x v="88"/>
    <x v="0"/>
    <s v="27540"/>
    <x v="1075"/>
    <m/>
    <s v="R"/>
    <s v="N"/>
    <s v="NC-02"/>
    <x v="0"/>
    <x v="1"/>
    <x v="1"/>
    <x v="0"/>
    <s v="N"/>
    <s v="N"/>
    <s v="Y"/>
    <s v="Y"/>
    <s v="N"/>
    <s v="Y"/>
    <s v="Subchapter S Corporation"/>
    <s v="N"/>
    <x v="0"/>
    <x v="0"/>
    <x v="1"/>
    <s v="Restaurant"/>
    <n v="0"/>
    <n v="0"/>
    <m/>
  </r>
  <r>
    <x v="1077"/>
    <d v="2021-05-25T00:00:00"/>
    <s v="Bryan Wheelock"/>
    <s v="3728 Battleground Ave Ste F"/>
    <x v="12"/>
    <x v="0"/>
    <s v="27410"/>
    <x v="1076"/>
    <m/>
    <s v="U"/>
    <s v="N"/>
    <s v="NC-06"/>
    <x v="0"/>
    <x v="0"/>
    <x v="0"/>
    <x v="0"/>
    <s v="Y"/>
    <s v="Y"/>
    <s v="Y"/>
    <s v="Y"/>
    <s v="Y"/>
    <s v="Y"/>
    <s v="Sole Proprietorship"/>
    <s v="N"/>
    <x v="0"/>
    <x v="1"/>
    <x v="0"/>
    <s v="Bar, Saloon, Lounge, Tavern &amp;&amp; Restaurant"/>
    <n v="0"/>
    <n v="0"/>
    <m/>
  </r>
  <r>
    <x v="1078"/>
    <d v="2021-05-07T00:00:00"/>
    <s v="Cugino Forno ws LLC"/>
    <s v="486 N Patterson Ave suite 115"/>
    <x v="54"/>
    <x v="0"/>
    <s v="27101"/>
    <x v="1077"/>
    <m/>
    <s v="U"/>
    <s v="Y"/>
    <s v="NC-06"/>
    <x v="0"/>
    <x v="0"/>
    <x v="1"/>
    <x v="0"/>
    <s v="Y"/>
    <s v="Y"/>
    <s v="Y"/>
    <s v="Y"/>
    <s v="Y"/>
    <s v="Y"/>
    <s v="Limited  Liability Company(LLC)"/>
    <s v="Y"/>
    <x v="1"/>
    <x v="0"/>
    <x v="0"/>
    <s v="Restaurant"/>
    <n v="0"/>
    <n v="0"/>
    <m/>
  </r>
  <r>
    <x v="1079"/>
    <d v="2021-05-25T00:00:00"/>
    <s v="Ladles Soups OBX LLC"/>
    <s v="1901 N Croatan Hwy"/>
    <x v="153"/>
    <x v="0"/>
    <s v="27948"/>
    <x v="1078"/>
    <m/>
    <s v="U"/>
    <s v="Y"/>
    <s v="NC-03"/>
    <x v="0"/>
    <x v="1"/>
    <x v="1"/>
    <x v="1"/>
    <s v="N"/>
    <s v="Y"/>
    <s v="Y"/>
    <s v="Y"/>
    <s v="N"/>
    <s v="Y"/>
    <s v="Limited  Liability Company(LLC)"/>
    <s v="N"/>
    <x v="0"/>
    <x v="0"/>
    <x v="1"/>
    <s v="Restaurant"/>
    <n v="0"/>
    <n v="0"/>
    <m/>
  </r>
  <r>
    <x v="1080"/>
    <d v="2021-05-07T00:00:00"/>
    <s v="BEACH SHACK BOTTLES AND TAPS INC"/>
    <s v="6300 Creedmoor Rd Ste 130"/>
    <x v="4"/>
    <x v="0"/>
    <s v="27612"/>
    <x v="1079"/>
    <m/>
    <s v="U"/>
    <s v="N"/>
    <s v="NC-02"/>
    <x v="1"/>
    <x v="0"/>
    <x v="1"/>
    <x v="0"/>
    <s v="Y"/>
    <s v="Y"/>
    <s v="Y"/>
    <s v="Y"/>
    <s v="Y"/>
    <s v="Y"/>
    <s v="Sole Proprietorship"/>
    <s v="N"/>
    <x v="0"/>
    <x v="0"/>
    <x v="1"/>
    <s v="Bar, Saloon, Lounge, Tavern"/>
    <n v="0"/>
    <n v="0"/>
    <m/>
  </r>
  <r>
    <x v="1081"/>
    <d v="2021-05-07T00:00:00"/>
    <s v="Chef Henry Restaurant &amp; Catering Inc"/>
    <s v="1050 Devore Ln"/>
    <x v="53"/>
    <x v="0"/>
    <s v="28105"/>
    <x v="1080"/>
    <m/>
    <s v="U"/>
    <s v="N"/>
    <s v="NC-09"/>
    <x v="0"/>
    <x v="0"/>
    <x v="0"/>
    <x v="0"/>
    <s v="Y"/>
    <s v="Y"/>
    <s v="Y"/>
    <s v="Y"/>
    <s v="Y"/>
    <s v="Y"/>
    <s v="Corporation"/>
    <s v="N"/>
    <x v="1"/>
    <x v="0"/>
    <x v="0"/>
    <s v="Caterer &amp;&amp; Restaurant"/>
    <n v="0"/>
    <n v="0"/>
    <m/>
  </r>
  <r>
    <x v="1082"/>
    <d v="2021-05-07T00:00:00"/>
    <s v="La Farm Bakery Sales Inc."/>
    <s v="4248 NW Cary Pkwy"/>
    <x v="28"/>
    <x v="0"/>
    <s v="27513"/>
    <x v="1081"/>
    <m/>
    <s v="U"/>
    <s v="N"/>
    <s v="NC-02"/>
    <x v="1"/>
    <x v="0"/>
    <x v="1"/>
    <x v="0"/>
    <s v="Y"/>
    <s v="Y"/>
    <s v="Y"/>
    <s v="Y"/>
    <s v="Y"/>
    <s v="Y"/>
    <s v="Corporation"/>
    <s v="N"/>
    <x v="0"/>
    <x v="0"/>
    <x v="1"/>
    <s v="Caterer &amp;&amp; Food Stand, Food Truck, Food Cart &amp;&amp; Restaurant"/>
    <n v="0"/>
    <n v="0"/>
    <m/>
  </r>
  <r>
    <x v="1083"/>
    <d v="2021-05-25T00:00:00"/>
    <s v="ASIAN HARBOR INC."/>
    <s v="1294 S Fifth St"/>
    <x v="162"/>
    <x v="0"/>
    <s v="27302"/>
    <x v="1082"/>
    <m/>
    <s v="U"/>
    <s v="N"/>
    <s v="NC-04"/>
    <x v="1"/>
    <x v="0"/>
    <x v="0"/>
    <x v="0"/>
    <s v="Y"/>
    <s v="Y"/>
    <s v="Y"/>
    <s v="Y"/>
    <s v="Y"/>
    <s v="Y"/>
    <s v="Subchapter S Corporation"/>
    <s v="N"/>
    <x v="1"/>
    <x v="0"/>
    <x v="0"/>
    <s v="Restaurant"/>
    <n v="0"/>
    <n v="0"/>
    <m/>
  </r>
  <r>
    <x v="1084"/>
    <d v="2021-05-07T00:00:00"/>
    <s v="TAIAN INC"/>
    <s v="2841 W Highway 74"/>
    <x v="174"/>
    <x v="0"/>
    <s v="28110"/>
    <x v="1083"/>
    <m/>
    <s v="U"/>
    <s v="Y"/>
    <s v="NC-09"/>
    <x v="1"/>
    <x v="0"/>
    <x v="0"/>
    <x v="0"/>
    <s v="Y"/>
    <s v="Y"/>
    <s v="Y"/>
    <s v="Y"/>
    <s v="Y"/>
    <s v="Y"/>
    <s v="Corporation"/>
    <s v="N"/>
    <x v="1"/>
    <x v="0"/>
    <x v="0"/>
    <s v="Restaurant"/>
    <n v="0"/>
    <n v="0"/>
    <m/>
  </r>
  <r>
    <x v="1085"/>
    <d v="2021-05-25T00:00:00"/>
    <s v="Depot Southern Bistro LLC"/>
    <s v="117 Depot St"/>
    <x v="187"/>
    <x v="0"/>
    <s v="27573"/>
    <x v="1084"/>
    <m/>
    <s v="R"/>
    <s v="Y"/>
    <s v="NC-13"/>
    <x v="1"/>
    <x v="0"/>
    <x v="1"/>
    <x v="0"/>
    <s v="Y"/>
    <s v="Y"/>
    <s v="Y"/>
    <s v="Y"/>
    <s v="Y"/>
    <s v="Y"/>
    <s v="Single Member LLC"/>
    <s v="Y"/>
    <x v="0"/>
    <x v="0"/>
    <x v="1"/>
    <s v="Caterer &amp;&amp; Restaurant"/>
    <n v="0"/>
    <n v="0"/>
    <m/>
  </r>
  <r>
    <x v="1086"/>
    <d v="2021-05-07T00:00:00"/>
    <s v="Taqueria Guadalajara II Inc"/>
    <s v="980 Peter Creek Parkway"/>
    <x v="54"/>
    <x v="0"/>
    <n v="27103"/>
    <x v="1085"/>
    <m/>
    <s v="U"/>
    <s v="N"/>
    <s v="NC-06"/>
    <x v="0"/>
    <x v="1"/>
    <x v="1"/>
    <x v="1"/>
    <s v="N"/>
    <s v="N"/>
    <s v="Y"/>
    <s v="Y"/>
    <s v="N"/>
    <s v="N"/>
    <s v="Corporation"/>
    <s v="N"/>
    <x v="1"/>
    <x v="0"/>
    <x v="0"/>
    <s v="Restaurant"/>
    <n v="0"/>
    <n v="0"/>
    <m/>
  </r>
  <r>
    <x v="1087"/>
    <d v="2021-05-07T00:00:00"/>
    <s v="Public School Inc."/>
    <s v="32 Banks Ave Ste 101"/>
    <x v="9"/>
    <x v="0"/>
    <s v="28801"/>
    <x v="1086"/>
    <m/>
    <s v="U"/>
    <s v="Y"/>
    <s v="NC-11"/>
    <x v="0"/>
    <x v="0"/>
    <x v="1"/>
    <x v="0"/>
    <s v="Y"/>
    <s v="Y"/>
    <s v="Y"/>
    <s v="Y"/>
    <s v="Y"/>
    <s v="Y"/>
    <s v="Corporation"/>
    <s v="N"/>
    <x v="1"/>
    <x v="0"/>
    <x v="0"/>
    <s v="Bar, Saloon, Lounge, Tavern"/>
    <n v="0"/>
    <n v="0"/>
    <m/>
  </r>
  <r>
    <x v="1088"/>
    <d v="2021-05-25T00:00:00"/>
    <s v="HONG KONG 168 INC"/>
    <s v="2928 N. ELM STREET"/>
    <x v="107"/>
    <x v="0"/>
    <s v="28358"/>
    <x v="1087"/>
    <m/>
    <s v="R"/>
    <s v="Y"/>
    <s v="NC-09"/>
    <x v="0"/>
    <x v="0"/>
    <x v="0"/>
    <x v="0"/>
    <s v="Y"/>
    <s v="Y"/>
    <s v="Y"/>
    <s v="Y"/>
    <s v="Y"/>
    <s v="Y"/>
    <s v="Corporation"/>
    <s v="Y"/>
    <x v="1"/>
    <x v="0"/>
    <x v="0"/>
    <s v="Restaurant"/>
    <n v="0"/>
    <n v="0"/>
    <m/>
  </r>
  <r>
    <x v="1089"/>
    <d v="2021-05-07T00:00:00"/>
    <s v="Mary Privette"/>
    <s v="85 Callie Way"/>
    <x v="203"/>
    <x v="0"/>
    <s v="27525"/>
    <x v="1088"/>
    <m/>
    <s v="R"/>
    <s v="N"/>
    <s v="NC-04"/>
    <x v="0"/>
    <x v="0"/>
    <x v="0"/>
    <x v="0"/>
    <s v="Y"/>
    <s v="Y"/>
    <s v="N"/>
    <s v="N"/>
    <s v="Y"/>
    <s v="Y"/>
    <s v="Sole Proprietorship"/>
    <s v="Y"/>
    <x v="0"/>
    <x v="0"/>
    <x v="1"/>
    <s v="Caterer"/>
    <n v="0"/>
    <n v="0"/>
    <m/>
  </r>
  <r>
    <x v="1090"/>
    <d v="2021-05-25T00:00:00"/>
    <s v="K4 Development"/>
    <s v="119 Gables Way"/>
    <x v="123"/>
    <x v="0"/>
    <s v="27949"/>
    <x v="1089"/>
    <m/>
    <s v="U"/>
    <s v="Y"/>
    <s v="NC-03"/>
    <x v="1"/>
    <x v="1"/>
    <x v="1"/>
    <x v="1"/>
    <s v="N"/>
    <s v="N"/>
    <s v="Y"/>
    <s v="Y"/>
    <s v="N"/>
    <s v="N"/>
    <s v="Subchapter S Corporation"/>
    <s v="N"/>
    <x v="0"/>
    <x v="0"/>
    <x v="1"/>
    <s v="Restaurant"/>
    <n v="0"/>
    <n v="0"/>
    <m/>
  </r>
  <r>
    <x v="1091"/>
    <d v="2021-05-25T00:00:00"/>
    <s v="Susan Cairns"/>
    <s v="105 Sarabande Dr"/>
    <x v="28"/>
    <x v="0"/>
    <s v="27513"/>
    <x v="1090"/>
    <m/>
    <s v="U"/>
    <s v="N"/>
    <s v="NC-02"/>
    <x v="0"/>
    <x v="1"/>
    <x v="1"/>
    <x v="0"/>
    <s v="Y"/>
    <s v="Y"/>
    <s v="Y"/>
    <s v="Y"/>
    <s v="Y"/>
    <s v="Y"/>
    <s v="Sole Proprietorship"/>
    <s v="N"/>
    <x v="0"/>
    <x v="0"/>
    <x v="1"/>
    <s v="Caterer"/>
    <n v="0"/>
    <n v="0"/>
    <m/>
  </r>
  <r>
    <x v="1092"/>
    <d v="2021-05-07T00:00:00"/>
    <s v="Wallih LLC"/>
    <s v="12 Sourwood Ln"/>
    <x v="9"/>
    <x v="0"/>
    <s v="28805"/>
    <x v="1091"/>
    <s v="Kona Ice"/>
    <s v="U"/>
    <s v="N"/>
    <s v="NC-11"/>
    <x v="1"/>
    <x v="0"/>
    <x v="0"/>
    <x v="0"/>
    <s v="Y"/>
    <s v="Y"/>
    <s v="Y"/>
    <s v="Y"/>
    <s v="Y"/>
    <s v="Y"/>
    <s v="Limited  Liability Company(LLC)"/>
    <s v="N"/>
    <x v="0"/>
    <x v="0"/>
    <x v="1"/>
    <s v="Food Stand, Food Truck, Food Cart"/>
    <n v="0"/>
    <n v="0"/>
    <m/>
  </r>
  <r>
    <x v="1093"/>
    <d v="2021-05-07T00:00:00"/>
    <s v="Orrmans Cheese Shop LLC"/>
    <s v="224 E 7th St"/>
    <x v="11"/>
    <x v="0"/>
    <s v="28202"/>
    <x v="1092"/>
    <m/>
    <s v="U"/>
    <s v="N"/>
    <s v="NC-12"/>
    <x v="0"/>
    <x v="1"/>
    <x v="1"/>
    <x v="0"/>
    <s v="Y"/>
    <s v="Y"/>
    <s v="Y"/>
    <s v="Y"/>
    <s v="Y"/>
    <s v="Y"/>
    <s v="Limited  Liability Company(LLC)"/>
    <s v="N"/>
    <x v="0"/>
    <x v="0"/>
    <x v="1"/>
    <s v="Other &amp;&amp; Restaurant"/>
    <n v="0"/>
    <n v="0"/>
    <m/>
  </r>
  <r>
    <x v="1094"/>
    <d v="2021-05-07T00:00:00"/>
    <s v="SOO ENTERPRISE KO INC"/>
    <s v="2815 Brentwood Rd"/>
    <x v="4"/>
    <x v="0"/>
    <s v="27604"/>
    <x v="1093"/>
    <m/>
    <s v="U"/>
    <s v="Y"/>
    <s v="NC-02"/>
    <x v="1"/>
    <x v="0"/>
    <x v="0"/>
    <x v="0"/>
    <s v="Y"/>
    <s v="Y"/>
    <s v="Y"/>
    <s v="Y"/>
    <s v="Y"/>
    <s v="Y"/>
    <s v="Corporation"/>
    <s v="Y"/>
    <x v="1"/>
    <x v="0"/>
    <x v="1"/>
    <s v="Restaurant"/>
    <n v="0"/>
    <n v="0"/>
    <m/>
  </r>
  <r>
    <x v="1095"/>
    <d v="2021-05-25T00:00:00"/>
    <s v="Nidal Bouresslan"/>
    <s v="100 Whitestone Dr"/>
    <x v="12"/>
    <x v="0"/>
    <s v="27455"/>
    <x v="1094"/>
    <m/>
    <s v="U"/>
    <s v="N"/>
    <s v="NC-06"/>
    <x v="0"/>
    <x v="1"/>
    <x v="1"/>
    <x v="1"/>
    <s v="N"/>
    <s v="Y"/>
    <s v="N"/>
    <s v="Y"/>
    <s v="Y"/>
    <s v="Y"/>
    <s v="Sole Proprietorship"/>
    <s v="N"/>
    <x v="1"/>
    <x v="0"/>
    <x v="0"/>
    <s v="Food Stand, Food Truck, Food Cart"/>
    <n v="0"/>
    <n v="0"/>
    <m/>
  </r>
  <r>
    <x v="1096"/>
    <d v="2021-05-07T00:00:00"/>
    <s v="Infinitive Foods Inc."/>
    <s v="10101 Beach Dr SW"/>
    <x v="204"/>
    <x v="0"/>
    <s v="28467"/>
    <x v="1095"/>
    <m/>
    <s v="R"/>
    <s v="N"/>
    <s v="NC-07"/>
    <x v="0"/>
    <x v="1"/>
    <x v="1"/>
    <x v="0"/>
    <s v="N"/>
    <s v="Y"/>
    <s v="Y"/>
    <s v="Y"/>
    <s v="Y"/>
    <s v="Y"/>
    <s v="Corporation"/>
    <s v="N"/>
    <x v="1"/>
    <x v="0"/>
    <x v="0"/>
    <s v="Restaurant"/>
    <n v="0"/>
    <n v="0"/>
    <m/>
  </r>
  <r>
    <x v="1097"/>
    <d v="2021-05-07T00:00:00"/>
    <s v="LONG BEACH HIBACHI GRILL INC"/>
    <s v="4956 Long Beach Rd SE Ste 5"/>
    <x v="36"/>
    <x v="0"/>
    <s v="28461"/>
    <x v="1096"/>
    <m/>
    <s v="R"/>
    <s v="N"/>
    <s v="NC-07"/>
    <x v="0"/>
    <x v="1"/>
    <x v="1"/>
    <x v="0"/>
    <s v="Y"/>
    <s v="Y"/>
    <s v="Y"/>
    <s v="Y"/>
    <s v="Y"/>
    <s v="Y"/>
    <s v="Corporation"/>
    <s v="Y"/>
    <x v="1"/>
    <x v="0"/>
    <x v="0"/>
    <s v="Restaurant"/>
    <n v="0"/>
    <n v="0"/>
    <m/>
  </r>
  <r>
    <x v="1098"/>
    <d v="2021-05-07T00:00:00"/>
    <s v="The Green Monkey LLC"/>
    <s v="1217 Hillsborough St"/>
    <x v="4"/>
    <x v="0"/>
    <s v="27603"/>
    <x v="1097"/>
    <m/>
    <s v="U"/>
    <s v="Y"/>
    <s v="NC-02"/>
    <x v="0"/>
    <x v="1"/>
    <x v="0"/>
    <x v="1"/>
    <s v="Y"/>
    <s v="Y"/>
    <s v="Y"/>
    <s v="Y"/>
    <s v="Y"/>
    <s v="Y"/>
    <s v="Limited  Liability Company(LLC)"/>
    <s v="N"/>
    <x v="1"/>
    <x v="0"/>
    <x v="0"/>
    <s v="Other"/>
    <n v="0"/>
    <n v="0"/>
    <m/>
  </r>
  <r>
    <x v="1099"/>
    <d v="2021-05-25T00:00:00"/>
    <s v="CDF Foods Inc."/>
    <s v="6490 Tryon Rd"/>
    <x v="28"/>
    <x v="0"/>
    <s v="27518"/>
    <x v="1098"/>
    <m/>
    <s v="U"/>
    <s v="N"/>
    <s v="NC-02"/>
    <x v="0"/>
    <x v="0"/>
    <x v="0"/>
    <x v="0"/>
    <s v="Y"/>
    <s v="Y"/>
    <s v="Y"/>
    <s v="Y"/>
    <s v="Y"/>
    <s v="Y"/>
    <s v="Corporation"/>
    <s v="N"/>
    <x v="0"/>
    <x v="0"/>
    <x v="1"/>
    <s v="Restaurant"/>
    <n v="0"/>
    <n v="0"/>
    <m/>
  </r>
  <r>
    <x v="1100"/>
    <d v="2021-05-25T00:00:00"/>
    <s v="Beans Gone Wild LLC"/>
    <s v="2070 Club Pond Rd"/>
    <x v="92"/>
    <x v="0"/>
    <s v="28376"/>
    <x v="1099"/>
    <m/>
    <s v="R"/>
    <s v="N"/>
    <s v="NC-09"/>
    <x v="0"/>
    <x v="1"/>
    <x v="1"/>
    <x v="0"/>
    <s v="Y"/>
    <s v="Y"/>
    <s v="Y"/>
    <s v="Y"/>
    <s v="N"/>
    <s v="N"/>
    <s v="Limited  Liability Company(LLC)"/>
    <s v="N"/>
    <x v="1"/>
    <x v="0"/>
    <x v="1"/>
    <s v="Caterer &amp;&amp; Restaurant"/>
    <n v="0"/>
    <n v="0"/>
    <m/>
  </r>
  <r>
    <x v="1101"/>
    <d v="2021-05-07T00:00:00"/>
    <s v="Dynasty Chapter LLC"/>
    <s v="2201 S. Wilmington st"/>
    <x v="4"/>
    <x v="0"/>
    <s v="27603"/>
    <x v="1100"/>
    <m/>
    <s v="U"/>
    <s v="Y"/>
    <s v="NC-02"/>
    <x v="0"/>
    <x v="1"/>
    <x v="0"/>
    <x v="0"/>
    <s v="Y"/>
    <s v="Y"/>
    <s v="Y"/>
    <s v="N"/>
    <s v="Y"/>
    <s v="Y"/>
    <s v="Limited  Liability Company(LLC)"/>
    <s v="N"/>
    <x v="1"/>
    <x v="0"/>
    <x v="1"/>
    <s v="Food Stand, Food Truck, Food Cart"/>
    <n v="0"/>
    <n v="0"/>
    <m/>
  </r>
  <r>
    <x v="1102"/>
    <d v="2021-05-25T00:00:00"/>
    <s v="Spice Jar LLC"/>
    <s v="1000 Lower Shiloh Way Ste 106"/>
    <x v="2"/>
    <x v="0"/>
    <s v="27560"/>
    <x v="1101"/>
    <m/>
    <s v="U"/>
    <s v="N"/>
    <s v="NC-02"/>
    <x v="1"/>
    <x v="0"/>
    <x v="0"/>
    <x v="0"/>
    <s v="Y"/>
    <s v="Y"/>
    <s v="Y"/>
    <s v="Y"/>
    <s v="Y"/>
    <s v="Y"/>
    <s v="Limited  Liability Company(LLC)"/>
    <s v="N"/>
    <x v="1"/>
    <x v="0"/>
    <x v="0"/>
    <s v="Restaurant"/>
    <n v="0"/>
    <n v="0"/>
    <m/>
  </r>
  <r>
    <x v="1103"/>
    <d v="2021-05-25T00:00:00"/>
    <s v="WANG AND XIAO INC"/>
    <s v="2103 Pyramid Village Blvd STE 103"/>
    <x v="12"/>
    <x v="0"/>
    <s v="27405"/>
    <x v="1102"/>
    <m/>
    <s v="U"/>
    <s v="Y"/>
    <s v="NC-06"/>
    <x v="0"/>
    <x v="0"/>
    <x v="1"/>
    <x v="0"/>
    <s v="Y"/>
    <s v="Y"/>
    <s v="Y"/>
    <s v="Y"/>
    <s v="Y"/>
    <s v="Y"/>
    <s v="Subchapter S Corporation"/>
    <s v="Y"/>
    <x v="1"/>
    <x v="0"/>
    <x v="0"/>
    <s v="Restaurant"/>
    <n v="0"/>
    <n v="0"/>
    <m/>
  </r>
  <r>
    <x v="1104"/>
    <d v="2021-05-07T00:00:00"/>
    <s v="Dalaya LLC"/>
    <s v="1084 W Main St"/>
    <x v="117"/>
    <x v="0"/>
    <s v="28779"/>
    <x v="1103"/>
    <m/>
    <s v="R"/>
    <s v="N"/>
    <s v="NC-11"/>
    <x v="1"/>
    <x v="1"/>
    <x v="1"/>
    <x v="0"/>
    <s v="N"/>
    <s v="N"/>
    <s v="Y"/>
    <s v="Y"/>
    <s v="N"/>
    <s v="Y"/>
    <s v="Limited  Liability Company(LLC)"/>
    <s v="N"/>
    <x v="1"/>
    <x v="0"/>
    <x v="1"/>
    <s v="Restaurant"/>
    <n v="0"/>
    <n v="0"/>
    <m/>
  </r>
  <r>
    <x v="1105"/>
    <d v="2021-05-25T00:00:00"/>
    <s v="Xuan Le"/>
    <s v="4520 N TRYON ST STE.17"/>
    <x v="11"/>
    <x v="0"/>
    <s v="28213"/>
    <x v="1104"/>
    <m/>
    <s v="U"/>
    <s v="Y"/>
    <s v="NC-08"/>
    <x v="0"/>
    <x v="1"/>
    <x v="1"/>
    <x v="0"/>
    <s v="Y"/>
    <s v="Y"/>
    <s v="N"/>
    <s v="Y"/>
    <s v="Y"/>
    <s v="Y"/>
    <s v="Limited  Liability Company(LLC)"/>
    <s v="Y"/>
    <x v="0"/>
    <x v="0"/>
    <x v="1"/>
    <s v="Restaurant"/>
    <n v="0"/>
    <n v="0"/>
    <m/>
  </r>
  <r>
    <x v="1106"/>
    <d v="2021-05-07T00:00:00"/>
    <s v="Bonnie and Clydes Appalachian cuisine LLC"/>
    <s v="5145 us hwy 25 70"/>
    <x v="111"/>
    <x v="0"/>
    <s v="28753"/>
    <x v="1105"/>
    <m/>
    <s v="R"/>
    <s v="N"/>
    <s v="NC-11"/>
    <x v="1"/>
    <x v="0"/>
    <x v="0"/>
    <x v="0"/>
    <s v="Y"/>
    <s v="Y"/>
    <s v="Y"/>
    <s v="Y"/>
    <s v="Y"/>
    <s v="Y"/>
    <s v="Limited  Liability Company(LLC)"/>
    <s v="N"/>
    <x v="1"/>
    <x v="0"/>
    <x v="1"/>
    <s v="Caterer &amp;&amp; Restaurant"/>
    <n v="0"/>
    <n v="0"/>
    <m/>
  </r>
  <r>
    <x v="1107"/>
    <d v="2021-05-07T00:00:00"/>
    <s v="Sabor 4 Noda LLC"/>
    <s v="300 N COLLEGE ST SUITE 101"/>
    <x v="11"/>
    <x v="0"/>
    <s v="28205"/>
    <x v="1106"/>
    <m/>
    <s v="U"/>
    <s v="N"/>
    <s v="NC-12"/>
    <x v="0"/>
    <x v="0"/>
    <x v="1"/>
    <x v="0"/>
    <s v="Y"/>
    <s v="Y"/>
    <s v="Y"/>
    <s v="Y"/>
    <s v="Y"/>
    <s v="Y"/>
    <s v="Limited  Liability Company(LLC)"/>
    <s v="N"/>
    <x v="1"/>
    <x v="0"/>
    <x v="0"/>
    <s v="Restaurant"/>
    <n v="0"/>
    <n v="0"/>
    <m/>
  </r>
  <r>
    <x v="1108"/>
    <d v="2021-05-07T00:00:00"/>
    <s v="Granny Bs LLC"/>
    <s v="322 W. Main"/>
    <x v="149"/>
    <x v="0"/>
    <s v="28160"/>
    <x v="1107"/>
    <m/>
    <s v="R"/>
    <s v="N"/>
    <s v="NC-05"/>
    <x v="0"/>
    <x v="0"/>
    <x v="0"/>
    <x v="0"/>
    <s v="Y"/>
    <s v="Y"/>
    <s v="Y"/>
    <s v="Y"/>
    <s v="Y"/>
    <s v="Y"/>
    <s v="Partnership"/>
    <s v="Y"/>
    <x v="0"/>
    <x v="0"/>
    <x v="1"/>
    <s v="Restaurant"/>
    <n v="0"/>
    <n v="0"/>
    <m/>
  </r>
  <r>
    <x v="1109"/>
    <d v="2021-05-07T00:00:00"/>
    <s v="Tayste Catering LLC"/>
    <s v="338 S Sharon Amity Rd #514"/>
    <x v="11"/>
    <x v="0"/>
    <s v="28211"/>
    <x v="1108"/>
    <m/>
    <s v="U"/>
    <s v="N"/>
    <s v="NC-09"/>
    <x v="0"/>
    <x v="1"/>
    <x v="1"/>
    <x v="0"/>
    <s v="N"/>
    <s v="Y"/>
    <s v="Y"/>
    <s v="Y"/>
    <s v="N"/>
    <s v="N"/>
    <s v="Subchapter S Corporation"/>
    <s v="N"/>
    <x v="0"/>
    <x v="0"/>
    <x v="1"/>
    <s v="Caterer &amp;&amp; Restaurant"/>
    <n v="0"/>
    <n v="0"/>
    <m/>
  </r>
  <r>
    <x v="1110"/>
    <d v="2021-05-07T00:00:00"/>
    <s v="Friscos Inc"/>
    <s v="3833 North Croatan Highway"/>
    <x v="123"/>
    <x v="0"/>
    <s v="27949"/>
    <x v="1109"/>
    <m/>
    <s v="U"/>
    <s v="Y"/>
    <s v="NC-03"/>
    <x v="1"/>
    <x v="1"/>
    <x v="1"/>
    <x v="0"/>
    <s v="Y"/>
    <s v="Y"/>
    <s v="Y"/>
    <s v="Y"/>
    <s v="N"/>
    <s v="Y"/>
    <s v="Corporation"/>
    <s v="N"/>
    <x v="0"/>
    <x v="0"/>
    <x v="1"/>
    <s v="Bar, Saloon, Lounge, Tavern &amp;&amp; Restaurant"/>
    <n v="0"/>
    <n v="0"/>
    <m/>
  </r>
  <r>
    <x v="1111"/>
    <d v="2021-05-25T00:00:00"/>
    <s v="THE BOIL NC INC"/>
    <s v="7401 E Independence Blvd"/>
    <x v="11"/>
    <x v="0"/>
    <s v="28227"/>
    <x v="1110"/>
    <m/>
    <s v="U"/>
    <s v="N"/>
    <s v="NC-08"/>
    <x v="1"/>
    <x v="0"/>
    <x v="0"/>
    <x v="0"/>
    <s v="Y"/>
    <s v="Y"/>
    <s v="Y"/>
    <s v="Y"/>
    <s v="Y"/>
    <s v="Y"/>
    <s v="Subchapter S Corporation"/>
    <s v="N"/>
    <x v="1"/>
    <x v="0"/>
    <x v="0"/>
    <s v="Restaurant"/>
    <n v="0"/>
    <n v="0"/>
    <m/>
  </r>
  <r>
    <x v="1112"/>
    <d v="2021-05-25T00:00:00"/>
    <s v="AARON &amp; IVY ENTERPRISE INC"/>
    <s v="938 BRIGHTON RD"/>
    <x v="40"/>
    <x v="0"/>
    <s v="28314"/>
    <x v="1111"/>
    <m/>
    <s v="U"/>
    <s v="N"/>
    <s v="NC-08"/>
    <x v="1"/>
    <x v="0"/>
    <x v="0"/>
    <x v="0"/>
    <s v="Y"/>
    <s v="Y"/>
    <s v="Y"/>
    <s v="Y"/>
    <s v="Y"/>
    <s v="Y"/>
    <s v="Subchapter S Corporation"/>
    <s v="N"/>
    <x v="0"/>
    <x v="0"/>
    <x v="1"/>
    <s v="Restaurant"/>
    <n v="0"/>
    <n v="0"/>
    <m/>
  </r>
  <r>
    <x v="1113"/>
    <d v="2021-05-07T00:00:00"/>
    <s v="The Tavern at Jack's Neck LLC"/>
    <s v="238 Pamlico St"/>
    <x v="205"/>
    <x v="0"/>
    <s v="27810"/>
    <x v="1112"/>
    <m/>
    <s v="R"/>
    <s v="Y"/>
    <s v="NC-03"/>
    <x v="1"/>
    <x v="0"/>
    <x v="0"/>
    <x v="0"/>
    <s v="Y"/>
    <s v="Y"/>
    <s v="Y"/>
    <s v="Y"/>
    <s v="Y"/>
    <s v="Y"/>
    <s v="Limited  Liability Company(LLC)"/>
    <s v="N"/>
    <x v="0"/>
    <x v="1"/>
    <x v="0"/>
    <s v="Restaurant"/>
    <n v="0"/>
    <n v="0"/>
    <m/>
  </r>
  <r>
    <x v="1114"/>
    <d v="2021-05-25T00:00:00"/>
    <s v="Tropical Delights LLC"/>
    <s v="3600 Abercromby Dr"/>
    <x v="8"/>
    <x v="0"/>
    <s v="27713"/>
    <x v="1113"/>
    <m/>
    <s v="U"/>
    <s v="N"/>
    <s v="NC-02"/>
    <x v="0"/>
    <x v="0"/>
    <x v="1"/>
    <x v="0"/>
    <s v="Y"/>
    <s v="Y"/>
    <s v="Y"/>
    <s v="N"/>
    <s v="Y"/>
    <s v="N"/>
    <s v="Single Member LLC"/>
    <s v="N"/>
    <x v="1"/>
    <x v="0"/>
    <x v="0"/>
    <s v="Food Stand, Food Truck, Food Cart"/>
    <n v="0"/>
    <n v="0"/>
    <m/>
  </r>
  <r>
    <x v="1115"/>
    <d v="2021-05-07T00:00:00"/>
    <s v="The Lamb Shoppes Inc."/>
    <s v="124 W Water St"/>
    <x v="206"/>
    <x v="0"/>
    <s v="27962"/>
    <x v="1114"/>
    <m/>
    <s v="R"/>
    <s v="Y"/>
    <s v="NC-01"/>
    <x v="1"/>
    <x v="0"/>
    <x v="0"/>
    <x v="0"/>
    <s v="Y"/>
    <s v="Y"/>
    <s v="Y"/>
    <s v="N"/>
    <s v="Y"/>
    <s v="Y"/>
    <s v="Corporation"/>
    <s v="N"/>
    <x v="0"/>
    <x v="0"/>
    <x v="1"/>
    <s v="Bar, Saloon, Lounge, Tavern &amp;&amp; Restaurant"/>
    <n v="0"/>
    <n v="0"/>
    <m/>
  </r>
  <r>
    <x v="1116"/>
    <d v="2021-05-25T00:00:00"/>
    <s v="Chug and Grub Inc"/>
    <s v="13500 Nc Highway 50 Ste 107"/>
    <x v="207"/>
    <x v="0"/>
    <s v="28445"/>
    <x v="1115"/>
    <m/>
    <s v="U"/>
    <s v="N"/>
    <s v="NC-03"/>
    <x v="1"/>
    <x v="0"/>
    <x v="0"/>
    <x v="0"/>
    <s v="Y"/>
    <s v="Y"/>
    <s v="Y"/>
    <s v="Y"/>
    <s v="Y"/>
    <s v="Y"/>
    <s v="Corporation"/>
    <s v="N"/>
    <x v="0"/>
    <x v="0"/>
    <x v="1"/>
    <s v="Restaurant"/>
    <n v="0"/>
    <n v="0"/>
    <m/>
  </r>
  <r>
    <x v="1117"/>
    <d v="2021-05-25T00:00:00"/>
    <s v="FUJI FOOD ENTERPRISE INC"/>
    <s v="4001 WIDEWATER PARKWAY STE E"/>
    <x v="99"/>
    <x v="0"/>
    <s v="27545"/>
    <x v="1116"/>
    <m/>
    <s v="U"/>
    <s v="N"/>
    <s v="NC-02"/>
    <x v="1"/>
    <x v="0"/>
    <x v="0"/>
    <x v="0"/>
    <s v="Y"/>
    <s v="Y"/>
    <s v="Y"/>
    <s v="Y"/>
    <s v="Y"/>
    <s v="Y"/>
    <s v="Corporation"/>
    <s v="N"/>
    <x v="1"/>
    <x v="0"/>
    <x v="0"/>
    <s v="Restaurant"/>
    <n v="0"/>
    <n v="0"/>
    <m/>
  </r>
  <r>
    <x v="1118"/>
    <d v="2021-05-07T00:00:00"/>
    <s v="SAMARA BROTHERS INC."/>
    <s v="3416 Poole Rd"/>
    <x v="4"/>
    <x v="0"/>
    <s v="27610"/>
    <x v="1117"/>
    <s v="Subway"/>
    <s v="U"/>
    <s v="N"/>
    <s v="NC-02"/>
    <x v="1"/>
    <x v="0"/>
    <x v="0"/>
    <x v="0"/>
    <s v="Y"/>
    <s v="Y"/>
    <s v="Y"/>
    <s v="Y"/>
    <s v="Y"/>
    <s v="Y"/>
    <s v="Corporation"/>
    <s v="Y"/>
    <x v="1"/>
    <x v="0"/>
    <x v="0"/>
    <s v="Restaurant"/>
    <n v="0"/>
    <n v="0"/>
    <m/>
  </r>
  <r>
    <x v="1119"/>
    <d v="2021-05-25T00:00:00"/>
    <s v="Alex Sharp"/>
    <s v="223 Broad Street Milton NC"/>
    <x v="208"/>
    <x v="0"/>
    <s v="27305"/>
    <x v="1118"/>
    <m/>
    <s v="R"/>
    <s v="N"/>
    <s v="NC-13"/>
    <x v="1"/>
    <x v="0"/>
    <x v="0"/>
    <x v="0"/>
    <s v="Y"/>
    <s v="Y"/>
    <s v="Y"/>
    <s v="Y"/>
    <s v="Y"/>
    <s v="Y"/>
    <s v="Sole Proprietorship"/>
    <s v="N"/>
    <x v="1"/>
    <x v="1"/>
    <x v="0"/>
    <s v="Bar, Saloon, Lounge, Tavern &amp;&amp; Restaurant"/>
    <n v="0"/>
    <n v="0"/>
    <m/>
  </r>
  <r>
    <x v="1120"/>
    <d v="2021-05-07T00:00:00"/>
    <s v="NC Treat LLC"/>
    <s v="100 W Union St"/>
    <x v="47"/>
    <x v="0"/>
    <s v="28655"/>
    <x v="1119"/>
    <m/>
    <s v="R"/>
    <s v="Y"/>
    <s v="NC-05"/>
    <x v="1"/>
    <x v="1"/>
    <x v="1"/>
    <x v="0"/>
    <s v="Y"/>
    <s v="Y"/>
    <s v="Y"/>
    <s v="Y"/>
    <s v="Y"/>
    <s v="Y"/>
    <s v="Limited  Liability Company(LLC)"/>
    <s v="N"/>
    <x v="0"/>
    <x v="0"/>
    <x v="1"/>
    <s v="Restaurant"/>
    <n v="0"/>
    <n v="0"/>
    <m/>
  </r>
  <r>
    <x v="1121"/>
    <d v="2021-05-25T00:00:00"/>
    <s v="RICE BOX INC"/>
    <s v="7558 HIGHWAY 73 STE 106"/>
    <x v="180"/>
    <x v="0"/>
    <s v="28037"/>
    <x v="1120"/>
    <m/>
    <s v="R"/>
    <s v="N"/>
    <s v="NC-10"/>
    <x v="1"/>
    <x v="0"/>
    <x v="0"/>
    <x v="0"/>
    <s v="Y"/>
    <s v="Y"/>
    <s v="Y"/>
    <s v="Y"/>
    <s v="Y"/>
    <s v="Y"/>
    <s v="Corporation"/>
    <s v="N"/>
    <x v="1"/>
    <x v="0"/>
    <x v="0"/>
    <s v="Restaurant"/>
    <n v="0"/>
    <n v="0"/>
    <m/>
  </r>
  <r>
    <x v="1122"/>
    <d v="2021-05-07T00:00:00"/>
    <s v="Ellis Events Staffing LLC"/>
    <s v="3717 Barwell Road"/>
    <x v="4"/>
    <x v="0"/>
    <s v="27610"/>
    <x v="1121"/>
    <m/>
    <s v="U"/>
    <s v="N"/>
    <s v="NC-02"/>
    <x v="0"/>
    <x v="0"/>
    <x v="1"/>
    <x v="0"/>
    <s v="Y"/>
    <s v="Y"/>
    <s v="Y"/>
    <s v="N"/>
    <s v="Y"/>
    <s v="Y"/>
    <s v="Limited  Liability Company(LLC)"/>
    <s v="Y"/>
    <x v="1"/>
    <x v="0"/>
    <x v="1"/>
    <s v="Caterer"/>
    <n v="0"/>
    <n v="0"/>
    <m/>
  </r>
  <r>
    <x v="1123"/>
    <d v="2021-05-25T00:00:00"/>
    <s v="Crossroads Foods Corporation"/>
    <s v="319 Crossroads Blvd"/>
    <x v="28"/>
    <x v="0"/>
    <s v="27518"/>
    <x v="1122"/>
    <m/>
    <s v="U"/>
    <s v="N"/>
    <s v="NC-02"/>
    <x v="0"/>
    <x v="1"/>
    <x v="0"/>
    <x v="0"/>
    <s v="N"/>
    <s v="N"/>
    <s v="Y"/>
    <s v="Y"/>
    <s v="N"/>
    <s v="Y"/>
    <s v="Corporation"/>
    <s v="N"/>
    <x v="1"/>
    <x v="0"/>
    <x v="0"/>
    <s v="Restaurant"/>
    <n v="0"/>
    <n v="0"/>
    <m/>
  </r>
  <r>
    <x v="1124"/>
    <d v="2021-05-07T00:00:00"/>
    <s v="Mulligan Mack's After 5 LLC"/>
    <s v="33 W Henderson St"/>
    <x v="68"/>
    <x v="0"/>
    <s v="28752"/>
    <x v="1123"/>
    <m/>
    <s v="R"/>
    <s v="Y"/>
    <s v="NC-11"/>
    <x v="0"/>
    <x v="1"/>
    <x v="1"/>
    <x v="0"/>
    <s v="Y"/>
    <s v="Y"/>
    <s v="Y"/>
    <s v="Y"/>
    <s v="Y"/>
    <s v="Y"/>
    <s v="Limited  Liability Company(LLC)"/>
    <s v="N"/>
    <x v="0"/>
    <x v="1"/>
    <x v="0"/>
    <s v="Bar, Saloon, Lounge, Tavern &amp;&amp; Restaurant"/>
    <n v="0"/>
    <n v="0"/>
    <m/>
  </r>
  <r>
    <x v="1125"/>
    <d v="2021-05-25T00:00:00"/>
    <s v="MONTERREY MEXICAN RESTAURANT OF CHARLOTTE INC."/>
    <s v="10707-A PARK RD"/>
    <x v="11"/>
    <x v="0"/>
    <s v="28210"/>
    <x v="1124"/>
    <m/>
    <s v="U"/>
    <s v="Y"/>
    <s v="NC-09"/>
    <x v="1"/>
    <x v="0"/>
    <x v="0"/>
    <x v="0"/>
    <s v="Y"/>
    <s v="Y"/>
    <s v="Y"/>
    <s v="Y"/>
    <s v="Y"/>
    <s v="Y"/>
    <s v="Corporation"/>
    <s v="N"/>
    <x v="1"/>
    <x v="0"/>
    <x v="0"/>
    <s v="Restaurant"/>
    <n v="0"/>
    <n v="0"/>
    <m/>
  </r>
  <r>
    <x v="1126"/>
    <d v="2021-05-07T00:00:00"/>
    <s v="Pierro's Italian Bistro Inc"/>
    <s v="217 Hay St"/>
    <x v="40"/>
    <x v="0"/>
    <s v="28301"/>
    <x v="1125"/>
    <m/>
    <s v="U"/>
    <s v="Y"/>
    <s v="NC-08"/>
    <x v="0"/>
    <x v="1"/>
    <x v="1"/>
    <x v="1"/>
    <s v="Y"/>
    <s v="Y"/>
    <s v="Y"/>
    <s v="Y"/>
    <s v="Y"/>
    <s v="Y"/>
    <s v="Corporation"/>
    <s v="Y"/>
    <x v="1"/>
    <x v="1"/>
    <x v="0"/>
    <s v="Caterer &amp;&amp; Restaurant"/>
    <n v="0"/>
    <n v="0"/>
    <m/>
  </r>
  <r>
    <x v="1127"/>
    <d v="2021-05-07T00:00:00"/>
    <s v="7th Restaurant and Lounge"/>
    <s v="321 N Caldwell St Ste B"/>
    <x v="11"/>
    <x v="0"/>
    <s v="28202"/>
    <x v="1126"/>
    <m/>
    <s v="U"/>
    <s v="N"/>
    <s v="NC-12"/>
    <x v="1"/>
    <x v="0"/>
    <x v="0"/>
    <x v="0"/>
    <s v="Y"/>
    <s v="Y"/>
    <s v="Y"/>
    <s v="Y"/>
    <s v="Y"/>
    <s v="Y"/>
    <s v="Corporation"/>
    <s v="N"/>
    <x v="1"/>
    <x v="0"/>
    <x v="0"/>
    <s v="Bar, Saloon, Lounge, Tavern &amp;&amp; Restaurant"/>
    <n v="0"/>
    <n v="0"/>
    <m/>
  </r>
  <r>
    <x v="1128"/>
    <d v="2021-05-25T00:00:00"/>
    <s v="Cookie Jar Inc"/>
    <s v="153 Charlie Cooper Rd"/>
    <x v="112"/>
    <x v="0"/>
    <s v="27344"/>
    <x v="1127"/>
    <m/>
    <s v="R"/>
    <s v="N"/>
    <s v="NC-04"/>
    <x v="0"/>
    <x v="1"/>
    <x v="1"/>
    <x v="1"/>
    <s v="Y"/>
    <s v="Y"/>
    <s v="Y"/>
    <s v="Y"/>
    <s v="Y"/>
    <s v="Y"/>
    <s v="Subchapter S Corporation"/>
    <s v="Y"/>
    <x v="0"/>
    <x v="0"/>
    <x v="1"/>
    <s v="Bakery **"/>
    <n v="0"/>
    <n v="0"/>
    <m/>
  </r>
  <r>
    <x v="1129"/>
    <d v="2021-05-25T00:00:00"/>
    <s v="JP HOUSE GASTONIA INC"/>
    <s v="3758 E Franklin Blvd SPACE 150"/>
    <x v="66"/>
    <x v="0"/>
    <s v="28056"/>
    <x v="1128"/>
    <m/>
    <s v="U"/>
    <s v="Y"/>
    <s v="NC-05"/>
    <x v="1"/>
    <x v="0"/>
    <x v="0"/>
    <x v="0"/>
    <s v="Y"/>
    <s v="Y"/>
    <s v="Y"/>
    <s v="Y"/>
    <s v="Y"/>
    <s v="Y"/>
    <s v="Corporation"/>
    <s v="N"/>
    <x v="1"/>
    <x v="0"/>
    <x v="0"/>
    <s v="Restaurant"/>
    <n v="0"/>
    <n v="0"/>
    <m/>
  </r>
  <r>
    <x v="1130"/>
    <d v="2021-05-25T00:00:00"/>
    <s v="Nuts About Carolina Inc"/>
    <s v="6700 Joliette Ln"/>
    <x v="11"/>
    <x v="0"/>
    <s v="28277"/>
    <x v="1129"/>
    <m/>
    <s v="U"/>
    <s v="N"/>
    <s v="NC-09"/>
    <x v="0"/>
    <x v="1"/>
    <x v="1"/>
    <x v="0"/>
    <s v="N"/>
    <s v="Y"/>
    <s v="N"/>
    <s v="N"/>
    <s v="Y"/>
    <s v="N"/>
    <s v="Subchapter S Corporation"/>
    <s v="N"/>
    <x v="0"/>
    <x v="0"/>
    <x v="1"/>
    <s v="Food Stand, Food Truck, Food Cart"/>
    <n v="0"/>
    <n v="0"/>
    <m/>
  </r>
  <r>
    <x v="1131"/>
    <d v="2021-05-07T00:00:00"/>
    <s v="98 Asian Bistro"/>
    <s v="1800 N Main Street 106"/>
    <x v="62"/>
    <x v="0"/>
    <s v="27262"/>
    <x v="1130"/>
    <m/>
    <s v="R"/>
    <s v="Y"/>
    <s v="NC-06"/>
    <x v="0"/>
    <x v="0"/>
    <x v="0"/>
    <x v="0"/>
    <s v="Y"/>
    <s v="Y"/>
    <s v="Y"/>
    <s v="Y"/>
    <s v="Y"/>
    <s v="Y"/>
    <s v="Corporation"/>
    <s v="N"/>
    <x v="1"/>
    <x v="0"/>
    <x v="1"/>
    <s v="Other &amp;&amp; Restaurant"/>
    <n v="0"/>
    <n v="0"/>
    <m/>
  </r>
  <r>
    <x v="1132"/>
    <d v="2021-05-07T00:00:00"/>
    <s v="Duck Toco LLC"/>
    <s v="4214 Lester Hill Ct"/>
    <x v="11"/>
    <x v="0"/>
    <s v="28269"/>
    <x v="1131"/>
    <s v="Duck Donuts"/>
    <s v="U"/>
    <s v="N"/>
    <s v="NC-08"/>
    <x v="0"/>
    <x v="1"/>
    <x v="0"/>
    <x v="0"/>
    <s v="Y"/>
    <s v="Y"/>
    <s v="Y"/>
    <s v="Y"/>
    <s v="Y"/>
    <s v="Y"/>
    <s v="Limited  Liability Company(LLC)"/>
    <s v="N"/>
    <x v="1"/>
    <x v="0"/>
    <x v="0"/>
    <s v="Restaurant"/>
    <n v="0"/>
    <n v="0"/>
    <m/>
  </r>
  <r>
    <x v="1133"/>
    <d v="2021-05-25T00:00:00"/>
    <s v="CHINA KING RESTAURANT"/>
    <s v="442 Albemarle Rd"/>
    <x v="209"/>
    <x v="0"/>
    <s v="27371"/>
    <x v="1132"/>
    <m/>
    <s v="R"/>
    <s v="Y"/>
    <s v="NC-08"/>
    <x v="0"/>
    <x v="0"/>
    <x v="1"/>
    <x v="0"/>
    <s v="Y"/>
    <s v="Y"/>
    <s v="Y"/>
    <s v="Y"/>
    <s v="Y"/>
    <s v="Y"/>
    <s v="Subchapter S Corporation"/>
    <s v="N"/>
    <x v="0"/>
    <x v="0"/>
    <x v="1"/>
    <s v="Restaurant"/>
    <n v="0"/>
    <n v="0"/>
    <m/>
  </r>
  <r>
    <x v="1134"/>
    <d v="2021-05-07T00:00:00"/>
    <s v="Caprice and Delice LLC"/>
    <s v="240 Pine Needles Ln"/>
    <x v="57"/>
    <x v="0"/>
    <s v="28387"/>
    <x v="1133"/>
    <m/>
    <s v="R"/>
    <s v="N"/>
    <s v="NC-09"/>
    <x v="1"/>
    <x v="0"/>
    <x v="1"/>
    <x v="0"/>
    <s v="N"/>
    <s v="Y"/>
    <s v="Y"/>
    <s v="Y"/>
    <s v="Y"/>
    <s v="Y"/>
    <s v="Limited  Liability Company(LLC)"/>
    <s v="N"/>
    <x v="0"/>
    <x v="0"/>
    <x v="1"/>
    <s v="Restaurant"/>
    <n v="0"/>
    <n v="0"/>
    <m/>
  </r>
  <r>
    <x v="1135"/>
    <d v="2021-05-07T00:00:00"/>
    <s v="JNP FOODNARA LLC"/>
    <s v="5318 W Market St Ste C"/>
    <x v="12"/>
    <x v="0"/>
    <s v="27409"/>
    <x v="1134"/>
    <m/>
    <s v="U"/>
    <s v="N"/>
    <s v="NC-06"/>
    <x v="0"/>
    <x v="1"/>
    <x v="1"/>
    <x v="1"/>
    <s v="N"/>
    <s v="Y"/>
    <s v="Y"/>
    <s v="Y"/>
    <s v="N"/>
    <s v="Y"/>
    <s v="Limited  Liability Company(LLC)"/>
    <s v="N"/>
    <x v="1"/>
    <x v="0"/>
    <x v="0"/>
    <s v="Restaurant"/>
    <n v="0"/>
    <n v="0"/>
    <m/>
  </r>
  <r>
    <x v="1136"/>
    <d v="2021-05-25T00:00:00"/>
    <s v="Johnsons Drive In"/>
    <s v="1520 E 11th St"/>
    <x v="112"/>
    <x v="0"/>
    <s v="27344"/>
    <x v="1135"/>
    <m/>
    <s v="R"/>
    <s v="Y"/>
    <s v="NC-04"/>
    <x v="0"/>
    <x v="1"/>
    <x v="1"/>
    <x v="0"/>
    <s v="Y"/>
    <s v="Y"/>
    <s v="Y"/>
    <s v="N"/>
    <s v="Y"/>
    <s v="Y"/>
    <s v="Sole Proprietorship"/>
    <s v="Y"/>
    <x v="0"/>
    <x v="1"/>
    <x v="0"/>
    <s v="Restaurant"/>
    <n v="0"/>
    <n v="0"/>
    <m/>
  </r>
  <r>
    <x v="1137"/>
    <d v="2021-05-25T00:00:00"/>
    <s v="Turgua Brewing Company LLC"/>
    <s v="27 Firefly Hollow Dr"/>
    <x v="210"/>
    <x v="0"/>
    <s v="28730"/>
    <x v="1136"/>
    <m/>
    <s v="U"/>
    <s v="N"/>
    <s v="NC-11"/>
    <x v="1"/>
    <x v="0"/>
    <x v="1"/>
    <x v="0"/>
    <s v="Y"/>
    <s v="Y"/>
    <s v="Y"/>
    <s v="Y"/>
    <s v="Y"/>
    <s v="Y"/>
    <s v="Limited  Liability Company(LLC)"/>
    <s v="N"/>
    <x v="1"/>
    <x v="0"/>
    <x v="0"/>
    <s v="Licensed Alcohol Producer &amp;&amp; Winery ** &amp;&amp; Brewery and/or microbrewery ** &amp;&amp; Brewpub, Tasting Room, Taproom **"/>
    <n v="0"/>
    <n v="0"/>
    <m/>
  </r>
  <r>
    <x v="1138"/>
    <d v="2021-05-25T00:00:00"/>
    <s v="Thyme for Linda Catering Services LLC"/>
    <s v="210 N Main St Ste 154"/>
    <x v="18"/>
    <x v="0"/>
    <s v="27284"/>
    <x v="1137"/>
    <s v="Corporate Caterers"/>
    <s v="U"/>
    <s v="Y"/>
    <s v="NC-06"/>
    <x v="0"/>
    <x v="1"/>
    <x v="1"/>
    <x v="0"/>
    <s v="N"/>
    <s v="Y"/>
    <s v="Y"/>
    <s v="Y"/>
    <s v="Y"/>
    <s v="Y"/>
    <s v="Limited  Liability Company(LLC)"/>
    <s v="N"/>
    <x v="0"/>
    <x v="0"/>
    <x v="1"/>
    <s v="Caterer"/>
    <n v="0"/>
    <n v="0"/>
    <m/>
  </r>
  <r>
    <x v="1139"/>
    <d v="2021-05-25T00:00:00"/>
    <s v="rosemary's babe llc"/>
    <s v="403 W Rosemary St"/>
    <x v="3"/>
    <x v="0"/>
    <s v="27516"/>
    <x v="1138"/>
    <m/>
    <s v="U"/>
    <s v="Y"/>
    <s v="NC-04"/>
    <x v="1"/>
    <x v="1"/>
    <x v="1"/>
    <x v="0"/>
    <s v="Y"/>
    <s v="Y"/>
    <s v="Y"/>
    <s v="Y"/>
    <s v="Y"/>
    <s v="Y"/>
    <s v="Limited  Liability Company(LLC)"/>
    <s v="N"/>
    <x v="1"/>
    <x v="0"/>
    <x v="0"/>
    <s v="Bar, Saloon, Lounge, Tavern &amp;&amp; Restaurant"/>
    <n v="0"/>
    <n v="0"/>
    <m/>
  </r>
  <r>
    <x v="1140"/>
    <d v="2021-05-25T00:00:00"/>
    <s v="URBAN ANGEETHI"/>
    <s v="5033 Arco St"/>
    <x v="28"/>
    <x v="0"/>
    <s v="27519"/>
    <x v="1139"/>
    <m/>
    <s v="U"/>
    <s v="N"/>
    <s v="NC-02"/>
    <x v="1"/>
    <x v="0"/>
    <x v="0"/>
    <x v="0"/>
    <s v="Y"/>
    <s v="Y"/>
    <s v="Y"/>
    <s v="Y"/>
    <s v="Y"/>
    <s v="Y"/>
    <s v="Subchapter S Corporation"/>
    <s v="N"/>
    <x v="1"/>
    <x v="0"/>
    <x v="0"/>
    <s v="Restaurant"/>
    <n v="0"/>
    <n v="0"/>
    <m/>
  </r>
  <r>
    <x v="1141"/>
    <d v="2021-05-07T00:00:00"/>
    <s v="William Hall"/>
    <s v="816 S 13th St"/>
    <x v="211"/>
    <x v="0"/>
    <s v="28339"/>
    <x v="1140"/>
    <m/>
    <s v="R"/>
    <s v="N"/>
    <s v="NC-07"/>
    <x v="1"/>
    <x v="0"/>
    <x v="0"/>
    <x v="0"/>
    <s v="Y"/>
    <s v="Y"/>
    <s v="Y"/>
    <s v="Y"/>
    <s v="Y"/>
    <s v="Y"/>
    <s v="Sole Proprietorship"/>
    <s v="N"/>
    <x v="1"/>
    <x v="0"/>
    <x v="0"/>
    <s v="Bar, Saloon, Lounge, Tavern"/>
    <n v="0"/>
    <n v="0"/>
    <m/>
  </r>
  <r>
    <x v="1142"/>
    <d v="2021-05-07T00:00:00"/>
    <s v="seo ahn llc"/>
    <s v="861 Bass Pro Ln"/>
    <x v="28"/>
    <x v="0"/>
    <s v="27513"/>
    <x v="1141"/>
    <m/>
    <s v="U"/>
    <s v="N"/>
    <s v="NC-02"/>
    <x v="1"/>
    <x v="0"/>
    <x v="0"/>
    <x v="0"/>
    <s v="Y"/>
    <s v="Y"/>
    <s v="Y"/>
    <s v="Y"/>
    <s v="Y"/>
    <s v="Y"/>
    <s v="Limited  Liability Company(LLC)"/>
    <s v="N"/>
    <x v="1"/>
    <x v="0"/>
    <x v="0"/>
    <s v="Restaurant"/>
    <n v="0"/>
    <n v="0"/>
    <m/>
  </r>
  <r>
    <x v="1143"/>
    <d v="2021-05-25T00:00:00"/>
    <s v="The Bakery at Mount Pleasant Inc"/>
    <s v="5660 HWY 200"/>
    <x v="22"/>
    <x v="0"/>
    <s v="28025"/>
    <x v="1142"/>
    <m/>
    <s v="U"/>
    <s v="N"/>
    <s v="NC-08"/>
    <x v="0"/>
    <x v="1"/>
    <x v="1"/>
    <x v="1"/>
    <s v="N"/>
    <s v="Y"/>
    <s v="Y"/>
    <s v="Y"/>
    <s v="N"/>
    <s v="Y"/>
    <s v="Subchapter S Corporation"/>
    <s v="N"/>
    <x v="0"/>
    <x v="0"/>
    <x v="1"/>
    <s v="Bakery **"/>
    <n v="0"/>
    <n v="0"/>
    <m/>
  </r>
  <r>
    <x v="1144"/>
    <d v="2021-05-25T00:00:00"/>
    <s v="Tavern 74 LLC"/>
    <s v="2116 W Roosevelt Blvd"/>
    <x v="174"/>
    <x v="0"/>
    <s v="28110"/>
    <x v="1143"/>
    <m/>
    <s v="U"/>
    <s v="N"/>
    <s v="NC-09"/>
    <x v="1"/>
    <x v="0"/>
    <x v="1"/>
    <x v="0"/>
    <s v="Y"/>
    <s v="Y"/>
    <s v="Y"/>
    <s v="Y"/>
    <s v="Y"/>
    <s v="Y"/>
    <s v="Limited  Liability Company(LLC)"/>
    <s v="N"/>
    <x v="1"/>
    <x v="0"/>
    <x v="0"/>
    <s v="Bar, Saloon, Lounge, Tavern"/>
    <n v="0"/>
    <n v="0"/>
    <m/>
  </r>
  <r>
    <x v="1145"/>
    <d v="2021-05-07T00:00:00"/>
    <s v="Stafford Concessions LLC"/>
    <s v="1013 S Main St"/>
    <x v="212"/>
    <x v="0"/>
    <s v="28088"/>
    <x v="1144"/>
    <m/>
    <s v="R"/>
    <s v="N"/>
    <s v="NC-13"/>
    <x v="0"/>
    <x v="1"/>
    <x v="1"/>
    <x v="0"/>
    <s v="Y"/>
    <s v="Y"/>
    <s v="Y"/>
    <s v="Y"/>
    <s v="Y"/>
    <s v="Y"/>
    <s v="Limited  Liability Company(LLC)"/>
    <s v="Y"/>
    <x v="0"/>
    <x v="0"/>
    <x v="1"/>
    <s v="Caterer &amp;&amp; Food Stand, Food Truck, Food Cart &amp;&amp; Restaurant"/>
    <n v="0"/>
    <n v="0"/>
    <m/>
  </r>
  <r>
    <x v="1146"/>
    <d v="2021-05-07T00:00:00"/>
    <s v="SHANGHAI KINGDOM INC"/>
    <s v="1642 E Broad St"/>
    <x v="72"/>
    <x v="0"/>
    <s v="28625"/>
    <x v="1145"/>
    <m/>
    <s v="R"/>
    <s v="Y"/>
    <s v="NC-05"/>
    <x v="1"/>
    <x v="0"/>
    <x v="0"/>
    <x v="0"/>
    <s v="Y"/>
    <s v="Y"/>
    <s v="Y"/>
    <s v="Y"/>
    <s v="Y"/>
    <s v="Y"/>
    <s v="Corporation"/>
    <s v="N"/>
    <x v="1"/>
    <x v="0"/>
    <x v="0"/>
    <s v="Restaurant"/>
    <n v="0"/>
    <n v="0"/>
    <m/>
  </r>
  <r>
    <x v="1147"/>
    <d v="2021-05-25T00:00:00"/>
    <s v="D &amp; J Restaurant Company"/>
    <s v="986 High House Rd"/>
    <x v="28"/>
    <x v="0"/>
    <s v="27513"/>
    <x v="1146"/>
    <m/>
    <s v="U"/>
    <s v="N"/>
    <s v="NC-02"/>
    <x v="0"/>
    <x v="0"/>
    <x v="1"/>
    <x v="1"/>
    <s v="Y"/>
    <s v="Y"/>
    <s v="Y"/>
    <s v="Y"/>
    <s v="Y"/>
    <s v="Y"/>
    <s v="Corporation"/>
    <s v="N"/>
    <x v="0"/>
    <x v="0"/>
    <x v="1"/>
    <s v="Restaurant"/>
    <n v="0"/>
    <n v="0"/>
    <m/>
  </r>
  <r>
    <x v="1148"/>
    <d v="2021-05-07T00:00:00"/>
    <s v="Nine Mile South"/>
    <s v="33 Town Square Blvd Ste 150"/>
    <x v="9"/>
    <x v="0"/>
    <s v="28803"/>
    <x v="1147"/>
    <m/>
    <s v="U"/>
    <s v="N"/>
    <s v="NC-11"/>
    <x v="0"/>
    <x v="0"/>
    <x v="0"/>
    <x v="0"/>
    <s v="Y"/>
    <s v="Y"/>
    <s v="Y"/>
    <s v="Y"/>
    <s v="Y"/>
    <s v="Y"/>
    <s v="Limited  Liability Company(LLC)"/>
    <s v="N"/>
    <x v="1"/>
    <x v="0"/>
    <x v="1"/>
    <s v="Restaurant"/>
    <n v="0"/>
    <n v="0"/>
    <m/>
  </r>
  <r>
    <x v="1149"/>
    <d v="2021-05-25T00:00:00"/>
    <s v="JEROME'S STEAK AND SEAFOOD INC"/>
    <s v="4909 MAIN ST"/>
    <x v="134"/>
    <x v="0"/>
    <s v="28470"/>
    <x v="1148"/>
    <m/>
    <s v="R"/>
    <s v="N"/>
    <s v="NC-07"/>
    <x v="1"/>
    <x v="0"/>
    <x v="1"/>
    <x v="0"/>
    <s v="Y"/>
    <s v="Y"/>
    <s v="Y"/>
    <s v="Y"/>
    <s v="Y"/>
    <s v="Y"/>
    <s v="Corporation"/>
    <s v="N"/>
    <x v="1"/>
    <x v="0"/>
    <x v="0"/>
    <s v="Restaurant"/>
    <n v="0"/>
    <n v="0"/>
    <m/>
  </r>
  <r>
    <x v="1150"/>
    <d v="2021-05-25T00:00:00"/>
    <s v="BPR LLC"/>
    <s v="7712 Sossamon Ln NW Ste 140"/>
    <x v="22"/>
    <x v="0"/>
    <s v="28027"/>
    <x v="1149"/>
    <m/>
    <s v="U"/>
    <s v="Y"/>
    <s v="NC-08"/>
    <x v="1"/>
    <x v="0"/>
    <x v="0"/>
    <x v="0"/>
    <s v="Y"/>
    <s v="Y"/>
    <s v="Y"/>
    <s v="Y"/>
    <s v="Y"/>
    <s v="Y"/>
    <s v="Subchapter S Corporation"/>
    <s v="N"/>
    <x v="1"/>
    <x v="0"/>
    <x v="1"/>
    <s v="Restaurant"/>
    <n v="0"/>
    <n v="0"/>
    <m/>
  </r>
  <r>
    <x v="1151"/>
    <d v="2021-05-07T00:00:00"/>
    <s v="Burley Foods, LLC"/>
    <s v="8208 Sturminster Dr"/>
    <x v="13"/>
    <x v="0"/>
    <s v="28173"/>
    <x v="1150"/>
    <s v="Saladworks"/>
    <s v="U"/>
    <s v="N"/>
    <s v="NC-09"/>
    <x v="0"/>
    <x v="0"/>
    <x v="0"/>
    <x v="0"/>
    <s v="Y"/>
    <s v="Y"/>
    <s v="Y"/>
    <s v="Y"/>
    <s v="Y"/>
    <s v="Y"/>
    <s v="Limited  Liability Company(LLC)"/>
    <s v="N"/>
    <x v="1"/>
    <x v="0"/>
    <x v="0"/>
    <s v="Restaurant"/>
    <n v="0"/>
    <n v="0"/>
    <m/>
  </r>
  <r>
    <x v="1152"/>
    <d v="2021-05-07T00:00:00"/>
    <s v="Dough Boy LLC"/>
    <s v="9600 Brier Creek Pkwy"/>
    <x v="4"/>
    <x v="0"/>
    <s v="27617"/>
    <x v="1151"/>
    <s v="Mellow Mushroom"/>
    <s v="U"/>
    <s v="N"/>
    <s v="NC-02"/>
    <x v="1"/>
    <x v="1"/>
    <x v="1"/>
    <x v="0"/>
    <s v="N"/>
    <s v="N"/>
    <s v="Y"/>
    <s v="N"/>
    <s v="N"/>
    <s v="N"/>
    <s v="Limited  Liability Company(LLC)"/>
    <s v="N"/>
    <x v="1"/>
    <x v="0"/>
    <x v="0"/>
    <s v="Restaurant"/>
    <n v="0"/>
    <n v="0"/>
    <m/>
  </r>
  <r>
    <x v="1153"/>
    <d v="2021-05-25T00:00:00"/>
    <s v="LIN'S FOOD GROUP INC"/>
    <s v="112 E OLD US HWY 74 &amp;76"/>
    <x v="213"/>
    <x v="0"/>
    <s v="28450"/>
    <x v="1152"/>
    <m/>
    <s v="R"/>
    <s v="Y"/>
    <s v="NC-07"/>
    <x v="1"/>
    <x v="0"/>
    <x v="1"/>
    <x v="0"/>
    <s v="Y"/>
    <s v="Y"/>
    <s v="Y"/>
    <s v="Y"/>
    <s v="Y"/>
    <s v="Y"/>
    <s v="Corporation"/>
    <s v="N"/>
    <x v="0"/>
    <x v="0"/>
    <x v="1"/>
    <s v="Restaurant"/>
    <n v="0"/>
    <n v="0"/>
    <m/>
  </r>
  <r>
    <x v="1154"/>
    <d v="2021-05-07T00:00:00"/>
    <s v="Tarboro Brewing Company"/>
    <s v="526 N Main St"/>
    <x v="201"/>
    <x v="0"/>
    <s v="27886"/>
    <x v="1153"/>
    <m/>
    <s v="R"/>
    <s v="Y"/>
    <s v="NC-01"/>
    <x v="0"/>
    <x v="1"/>
    <x v="0"/>
    <x v="0"/>
    <s v="Y"/>
    <s v="Y"/>
    <s v="N"/>
    <s v="Y"/>
    <s v="N"/>
    <s v="Y"/>
    <s v="Corporation"/>
    <s v="N"/>
    <x v="0"/>
    <x v="0"/>
    <x v="1"/>
    <s v="Brewery and/or microbrewery **"/>
    <n v="0"/>
    <n v="0"/>
    <m/>
  </r>
  <r>
    <x v="1155"/>
    <d v="2021-05-07T00:00:00"/>
    <s v="Fresh &amp; Fast Foods LLC"/>
    <s v="347 Ringwood Rd"/>
    <x v="214"/>
    <x v="0"/>
    <s v="27823"/>
    <x v="1154"/>
    <s v="Which Wich"/>
    <s v="R"/>
    <s v="Y"/>
    <s v="NC-01"/>
    <x v="0"/>
    <x v="1"/>
    <x v="1"/>
    <x v="1"/>
    <s v="N"/>
    <s v="N"/>
    <s v="Y"/>
    <s v="Y"/>
    <s v="N"/>
    <s v="Y"/>
    <s v="Limited  Liability Company(LLC)"/>
    <s v="N"/>
    <x v="0"/>
    <x v="0"/>
    <x v="1"/>
    <s v="Restaurant"/>
    <n v="0"/>
    <n v="0"/>
    <m/>
  </r>
  <r>
    <x v="1156"/>
    <d v="2021-05-07T00:00:00"/>
    <s v="Dubya 1 Inc"/>
    <s v="1377 Kildaire Farm Rd"/>
    <x v="28"/>
    <x v="0"/>
    <s v="27511"/>
    <x v="1155"/>
    <m/>
    <s v="U"/>
    <s v="N"/>
    <s v="NC-02"/>
    <x v="1"/>
    <x v="0"/>
    <x v="1"/>
    <x v="0"/>
    <s v="Y"/>
    <s v="Y"/>
    <s v="Y"/>
    <s v="Y"/>
    <s v="Y"/>
    <s v="Y"/>
    <s v="Limited  Liability Company(LLC)"/>
    <s v="N"/>
    <x v="0"/>
    <x v="0"/>
    <x v="1"/>
    <s v="Restaurant"/>
    <n v="0"/>
    <n v="0"/>
    <m/>
  </r>
  <r>
    <x v="1157"/>
    <d v="2021-05-07T00:00:00"/>
    <s v="DJK Inc"/>
    <s v="608 N Elm St"/>
    <x v="12"/>
    <x v="0"/>
    <s v="27401"/>
    <x v="1156"/>
    <m/>
    <s v="U"/>
    <s v="Y"/>
    <s v="NC-06"/>
    <x v="1"/>
    <x v="1"/>
    <x v="1"/>
    <x v="0"/>
    <s v="Y"/>
    <s v="Y"/>
    <s v="Y"/>
    <s v="Y"/>
    <s v="Y"/>
    <s v="Y"/>
    <s v="Subchapter S Corporation"/>
    <s v="Y"/>
    <x v="0"/>
    <x v="1"/>
    <x v="0"/>
    <s v="Restaurant"/>
    <n v="0"/>
    <n v="0"/>
    <m/>
  </r>
  <r>
    <x v="1158"/>
    <d v="2021-05-07T00:00:00"/>
    <s v="Tamika Chunn"/>
    <s v="802 S Salisbury Ave"/>
    <x v="215"/>
    <x v="0"/>
    <s v="28159"/>
    <x v="1157"/>
    <m/>
    <s v="R"/>
    <s v="Y"/>
    <s v="NC-13"/>
    <x v="0"/>
    <x v="0"/>
    <x v="1"/>
    <x v="1"/>
    <s v="N"/>
    <s v="Y"/>
    <s v="N"/>
    <s v="Y"/>
    <s v="Y"/>
    <s v="Y"/>
    <s v="Sole Proprietorship"/>
    <s v="Y"/>
    <x v="1"/>
    <x v="0"/>
    <x v="1"/>
    <s v="Caterer"/>
    <n v="0"/>
    <n v="0"/>
    <m/>
  </r>
  <r>
    <x v="1159"/>
    <d v="2021-05-25T00:00:00"/>
    <s v="NORI JAPAN INC"/>
    <s v="4400 Sharon Rd Ste 122"/>
    <x v="11"/>
    <x v="0"/>
    <s v="28211"/>
    <x v="1158"/>
    <m/>
    <s v="U"/>
    <s v="N"/>
    <s v="NC-09"/>
    <x v="1"/>
    <x v="0"/>
    <x v="1"/>
    <x v="0"/>
    <s v="Y"/>
    <s v="Y"/>
    <s v="Y"/>
    <s v="Y"/>
    <s v="Y"/>
    <s v="Y"/>
    <s v="Corporation"/>
    <s v="N"/>
    <x v="0"/>
    <x v="0"/>
    <x v="1"/>
    <s v="Restaurant"/>
    <n v="0"/>
    <n v="0"/>
    <m/>
  </r>
  <r>
    <x v="1160"/>
    <d v="2021-05-07T00:00:00"/>
    <s v="Hertford Bay Taphouse Inc"/>
    <s v="107 W Grubb St"/>
    <x v="124"/>
    <x v="0"/>
    <s v="27944"/>
    <x v="1159"/>
    <m/>
    <s v="R"/>
    <s v="Y"/>
    <s v="NC-03"/>
    <x v="1"/>
    <x v="0"/>
    <x v="1"/>
    <x v="0"/>
    <s v="Y"/>
    <s v="Y"/>
    <s v="Y"/>
    <s v="Y"/>
    <s v="Y"/>
    <s v="Y"/>
    <s v="Corporation"/>
    <s v="N"/>
    <x v="0"/>
    <x v="0"/>
    <x v="1"/>
    <s v="Bar, Saloon, Lounge, Tavern &amp;&amp; Restaurant"/>
    <n v="0"/>
    <n v="0"/>
    <m/>
  </r>
  <r>
    <x v="1161"/>
    <d v="2021-05-07T00:00:00"/>
    <s v="Assorted Table LLC"/>
    <s v="225 E 6th St Ste B"/>
    <x v="11"/>
    <x v="0"/>
    <s v="28202"/>
    <x v="1160"/>
    <m/>
    <s v="U"/>
    <s v="N"/>
    <s v="NC-12"/>
    <x v="0"/>
    <x v="1"/>
    <x v="1"/>
    <x v="0"/>
    <s v="Y"/>
    <s v="Y"/>
    <s v="Y"/>
    <s v="Y"/>
    <s v="Y"/>
    <s v="Y"/>
    <s v="Corporation"/>
    <s v="N"/>
    <x v="1"/>
    <x v="0"/>
    <x v="0"/>
    <s v="Other"/>
    <n v="0"/>
    <n v="0"/>
    <m/>
  </r>
  <r>
    <x v="1162"/>
    <d v="2021-05-07T00:00:00"/>
    <s v="Family Diner"/>
    <s v="1213 Goshen St"/>
    <x v="216"/>
    <x v="0"/>
    <s v="27565"/>
    <x v="1161"/>
    <m/>
    <s v="R"/>
    <s v="N"/>
    <s v="NC-01"/>
    <x v="0"/>
    <x v="0"/>
    <x v="1"/>
    <x v="0"/>
    <s v="N"/>
    <s v="Y"/>
    <s v="Y"/>
    <s v="Y"/>
    <s v="Y"/>
    <s v="Y"/>
    <s v="Limited  Liability Company(LLC)"/>
    <s v="N"/>
    <x v="1"/>
    <x v="0"/>
    <x v="1"/>
    <s v="Caterer &amp;&amp; Restaurant"/>
    <n v="0"/>
    <n v="0"/>
    <m/>
  </r>
  <r>
    <x v="1163"/>
    <d v="2021-05-25T00:00:00"/>
    <s v="Lakeside Food and Entertainment LLC"/>
    <s v="286 Badin Shores Circle"/>
    <x v="217"/>
    <x v="0"/>
    <s v="28127"/>
    <x v="1162"/>
    <m/>
    <s v="R"/>
    <s v="N"/>
    <s v="NC-08"/>
    <x v="1"/>
    <x v="0"/>
    <x v="1"/>
    <x v="0"/>
    <s v="Y"/>
    <s v="Y"/>
    <s v="Y"/>
    <s v="Y"/>
    <s v="Y"/>
    <s v="Y"/>
    <s v="Limited  Liability Company(LLC)"/>
    <s v="N"/>
    <x v="0"/>
    <x v="0"/>
    <x v="1"/>
    <s v="Restaurant"/>
    <n v="0"/>
    <n v="0"/>
    <m/>
  </r>
  <r>
    <x v="1164"/>
    <d v="2021-05-07T00:00:00"/>
    <s v="Super Wing Station"/>
    <s v="150 Francam Dr Ste 104"/>
    <x v="40"/>
    <x v="0"/>
    <s v="28311"/>
    <x v="1163"/>
    <m/>
    <s v="U"/>
    <s v="N"/>
    <s v="NC-08"/>
    <x v="0"/>
    <x v="0"/>
    <x v="1"/>
    <x v="0"/>
    <s v="Y"/>
    <s v="Y"/>
    <s v="Y"/>
    <s v="Y"/>
    <s v="Y"/>
    <s v="Y"/>
    <s v="Limited  Liability Company(LLC)"/>
    <s v="N"/>
    <x v="0"/>
    <x v="0"/>
    <x v="1"/>
    <s v="Other &amp;&amp; Licensed Alcohol Producer &amp;&amp; Restaurant"/>
    <n v="0"/>
    <n v="0"/>
    <m/>
  </r>
  <r>
    <x v="1165"/>
    <d v="2021-05-25T00:00:00"/>
    <s v="Crafty Burgr n tap - Denver"/>
    <s v="547 Brentwood Rd"/>
    <x v="180"/>
    <x v="0"/>
    <s v="28037"/>
    <x v="1164"/>
    <m/>
    <s v="R"/>
    <s v="N"/>
    <s v="NC-10"/>
    <x v="1"/>
    <x v="0"/>
    <x v="1"/>
    <x v="0"/>
    <s v="Y"/>
    <s v="Y"/>
    <s v="Y"/>
    <s v="Y"/>
    <s v="Y"/>
    <s v="Y"/>
    <s v="Limited  Liability Company(LLC)"/>
    <s v="N"/>
    <x v="0"/>
    <x v="0"/>
    <x v="1"/>
    <s v="Restaurant"/>
    <n v="0"/>
    <n v="0"/>
    <m/>
  </r>
  <r>
    <x v="1166"/>
    <d v="2021-05-25T00:00:00"/>
    <s v="Kathleen Watson"/>
    <s v="300 Country Club Drive"/>
    <x v="73"/>
    <x v="0"/>
    <s v="27292"/>
    <x v="1165"/>
    <m/>
    <s v="R"/>
    <s v="Y"/>
    <s v="NC-13"/>
    <x v="0"/>
    <x v="0"/>
    <x v="1"/>
    <x v="0"/>
    <s v="Y"/>
    <s v="Y"/>
    <s v="Y"/>
    <s v="Y"/>
    <s v="Y"/>
    <s v="Y"/>
    <s v="Sole Proprietorship"/>
    <s v="N"/>
    <x v="0"/>
    <x v="0"/>
    <x v="1"/>
    <s v="Caterer"/>
    <n v="0"/>
    <n v="0"/>
    <m/>
  </r>
  <r>
    <x v="1167"/>
    <d v="2021-05-07T00:00:00"/>
    <s v="Fenix Duck Huntersville LLC"/>
    <s v="4214 Lester Hill Ct"/>
    <x v="11"/>
    <x v="0"/>
    <s v="28269"/>
    <x v="1166"/>
    <s v="Duck Donuts"/>
    <s v="U"/>
    <s v="N"/>
    <s v="NC-08"/>
    <x v="0"/>
    <x v="1"/>
    <x v="0"/>
    <x v="0"/>
    <s v="Y"/>
    <s v="Y"/>
    <s v="Y"/>
    <s v="Y"/>
    <s v="Y"/>
    <s v="Y"/>
    <s v="Limited  Liability Company(LLC)"/>
    <s v="N"/>
    <x v="1"/>
    <x v="0"/>
    <x v="0"/>
    <s v="Restaurant"/>
    <n v="0"/>
    <n v="0"/>
    <m/>
  </r>
  <r>
    <x v="1168"/>
    <d v="2021-05-07T00:00:00"/>
    <s v="CHINA BUFFET AND HIBACHI NC CORP."/>
    <s v="3059 N Main St Ste 21"/>
    <x v="30"/>
    <x v="0"/>
    <s v="28348"/>
    <x v="1167"/>
    <m/>
    <s v="U"/>
    <s v="N"/>
    <s v="NC-08"/>
    <x v="0"/>
    <x v="0"/>
    <x v="1"/>
    <x v="0"/>
    <s v="Y"/>
    <s v="Y"/>
    <s v="Y"/>
    <s v="Y"/>
    <s v="Y"/>
    <s v="Y"/>
    <s v="Corporation"/>
    <s v="N"/>
    <x v="1"/>
    <x v="0"/>
    <x v="0"/>
    <s v="Restaurant"/>
    <n v="0"/>
    <n v="0"/>
    <m/>
  </r>
  <r>
    <x v="1169"/>
    <d v="2021-05-07T00:00:00"/>
    <s v="Catering Thyme LLC"/>
    <s v="4604 Bentley Dr."/>
    <x v="0"/>
    <x v="0"/>
    <s v="28409"/>
    <x v="1168"/>
    <m/>
    <s v="U"/>
    <s v="N"/>
    <s v="NC-07"/>
    <x v="0"/>
    <x v="0"/>
    <x v="1"/>
    <x v="0"/>
    <s v="Y"/>
    <s v="Y"/>
    <s v="Y"/>
    <s v="Y"/>
    <s v="Y"/>
    <s v="Y"/>
    <s v="Limited  Liability Company(LLC)"/>
    <s v="N"/>
    <x v="0"/>
    <x v="0"/>
    <x v="1"/>
    <s v="Caterer"/>
    <n v="0"/>
    <n v="0"/>
    <m/>
  </r>
  <r>
    <x v="1170"/>
    <d v="2021-05-07T00:00:00"/>
    <s v="RMPIER INC."/>
    <s v="796 N Main St"/>
    <x v="37"/>
    <x v="0"/>
    <s v="28786"/>
    <x v="1169"/>
    <m/>
    <s v="R"/>
    <s v="N"/>
    <s v="NC-11"/>
    <x v="1"/>
    <x v="1"/>
    <x v="1"/>
    <x v="0"/>
    <s v="Y"/>
    <s v="Y"/>
    <s v="Y"/>
    <s v="Y"/>
    <s v="Y"/>
    <s v="Y"/>
    <s v="Corporation"/>
    <s v="N"/>
    <x v="0"/>
    <x v="0"/>
    <x v="1"/>
    <s v="Bar, Saloon, Lounge, Tavern &amp;&amp; Restaurant"/>
    <n v="0"/>
    <n v="0"/>
    <m/>
  </r>
  <r>
    <x v="1171"/>
    <d v="2021-05-07T00:00:00"/>
    <s v="Bonner Enterprises Inc"/>
    <s v="4711 Hope Valley Rd. Suite 6C"/>
    <x v="8"/>
    <x v="0"/>
    <s v="27707"/>
    <x v="1170"/>
    <m/>
    <s v="U"/>
    <s v="N"/>
    <s v="NC-04"/>
    <x v="1"/>
    <x v="0"/>
    <x v="0"/>
    <x v="0"/>
    <s v="Y"/>
    <s v="Y"/>
    <s v="Y"/>
    <s v="Y"/>
    <s v="Y"/>
    <s v="Y"/>
    <s v="Corporation"/>
    <s v="Y"/>
    <x v="0"/>
    <x v="0"/>
    <x v="1"/>
    <s v="Restaurant"/>
    <n v="0"/>
    <n v="0"/>
    <m/>
  </r>
  <r>
    <x v="1172"/>
    <d v="2021-05-25T00:00:00"/>
    <s v="RLTipper LLC"/>
    <s v="21 N Front St Unit F"/>
    <x v="0"/>
    <x v="0"/>
    <s v="28409"/>
    <x v="1171"/>
    <m/>
    <s v="U"/>
    <s v="Y"/>
    <s v="NC-07"/>
    <x v="0"/>
    <x v="1"/>
    <x v="0"/>
    <x v="0"/>
    <s v="Y"/>
    <s v="Y"/>
    <s v="Y"/>
    <s v="Y"/>
    <s v="Y"/>
    <s v="Y"/>
    <s v="Sole Proprietorship"/>
    <s v="N"/>
    <x v="0"/>
    <x v="0"/>
    <x v="1"/>
    <s v="Bar, Saloon, Lounge, Tavern"/>
    <n v="0"/>
    <n v="0"/>
    <m/>
  </r>
  <r>
    <x v="1173"/>
    <d v="2021-05-07T00:00:00"/>
    <s v="Sandwich Artists' INC"/>
    <s v="5074 Independence Ln"/>
    <x v="180"/>
    <x v="0"/>
    <s v="28037"/>
    <x v="1172"/>
    <s v="Subway"/>
    <s v="R"/>
    <s v="N"/>
    <s v="NC-10"/>
    <x v="1"/>
    <x v="0"/>
    <x v="0"/>
    <x v="0"/>
    <s v="Y"/>
    <s v="Y"/>
    <s v="Y"/>
    <s v="Y"/>
    <s v="Y"/>
    <s v="Y"/>
    <s v="Corporation"/>
    <s v="N"/>
    <x v="0"/>
    <x v="0"/>
    <x v="1"/>
    <s v="Restaurant"/>
    <n v="0"/>
    <n v="0"/>
    <m/>
  </r>
  <r>
    <x v="1174"/>
    <d v="2021-05-07T00:00:00"/>
    <s v="CHEF MICHAELS CATERING INC"/>
    <s v="31 MEADOWS BLAKE HOUSE LANE"/>
    <x v="218"/>
    <x v="0"/>
    <s v="28732"/>
    <x v="1173"/>
    <m/>
    <s v="R"/>
    <s v="N"/>
    <s v="NC-11"/>
    <x v="0"/>
    <x v="1"/>
    <x v="1"/>
    <x v="0"/>
    <s v="Y"/>
    <s v="Y"/>
    <s v="Y"/>
    <s v="Y"/>
    <s v="Y"/>
    <s v="N"/>
    <s v="Subchapter S Corporation"/>
    <s v="N"/>
    <x v="0"/>
    <x v="0"/>
    <x v="1"/>
    <s v="Caterer"/>
    <n v="0"/>
    <n v="0"/>
    <m/>
  </r>
  <r>
    <x v="1175"/>
    <d v="2021-05-25T00:00:00"/>
    <s v="JIN'S BUFFET DENVER LLC"/>
    <s v="7260 highway 72 ste 112"/>
    <x v="180"/>
    <x v="0"/>
    <s v="28037"/>
    <x v="1174"/>
    <m/>
    <s v="R"/>
    <s v="Y"/>
    <s v="NC-10"/>
    <x v="0"/>
    <x v="1"/>
    <x v="1"/>
    <x v="1"/>
    <s v="N"/>
    <s v="N"/>
    <s v="Y"/>
    <s v="Y"/>
    <s v="N"/>
    <s v="Y"/>
    <s v="Limited  Liability Company(LLC)"/>
    <s v="N"/>
    <x v="1"/>
    <x v="0"/>
    <x v="0"/>
    <s v="Restaurant"/>
    <n v="0"/>
    <n v="0"/>
    <m/>
  </r>
  <r>
    <x v="1176"/>
    <d v="2021-05-25T00:00:00"/>
    <s v="Rebecca Ingram and Mary Ingram"/>
    <s v="731 Washington St"/>
    <x v="62"/>
    <x v="0"/>
    <s v="27260"/>
    <x v="1175"/>
    <m/>
    <s v="U"/>
    <s v="Y"/>
    <s v="NC-06"/>
    <x v="0"/>
    <x v="0"/>
    <x v="0"/>
    <x v="0"/>
    <s v="Y"/>
    <s v="Y"/>
    <s v="Y"/>
    <s v="Y"/>
    <s v="Y"/>
    <s v="Y"/>
    <s v="Partnership"/>
    <s v="Y"/>
    <x v="0"/>
    <x v="0"/>
    <x v="1"/>
    <s v="Restaurant"/>
    <n v="0"/>
    <n v="0"/>
    <m/>
  </r>
  <r>
    <x v="1177"/>
    <d v="2021-05-07T00:00:00"/>
    <s v="Local Provisions LLC"/>
    <s v="3206 Us Highway 70 W"/>
    <x v="104"/>
    <x v="0"/>
    <s v="28711"/>
    <x v="1176"/>
    <m/>
    <s v="U"/>
    <s v="N"/>
    <s v="NC-11"/>
    <x v="1"/>
    <x v="0"/>
    <x v="0"/>
    <x v="0"/>
    <s v="Y"/>
    <s v="Y"/>
    <s v="Y"/>
    <s v="Y"/>
    <s v="Y"/>
    <s v="Y"/>
    <s v="Limited  Liability Company(LLC)"/>
    <s v="N"/>
    <x v="0"/>
    <x v="0"/>
    <x v="1"/>
    <s v="Restaurant"/>
    <n v="0"/>
    <n v="0"/>
    <m/>
  </r>
  <r>
    <x v="1178"/>
    <d v="2021-05-07T00:00:00"/>
    <s v="B&amp;G Enterprises of Hickory LLC"/>
    <s v="206 Union Sq NW"/>
    <x v="21"/>
    <x v="0"/>
    <s v="28601"/>
    <x v="1177"/>
    <m/>
    <s v="R"/>
    <s v="N"/>
    <s v="NC-05"/>
    <x v="1"/>
    <x v="0"/>
    <x v="0"/>
    <x v="0"/>
    <s v="Y"/>
    <s v="Y"/>
    <s v="Y"/>
    <s v="Y"/>
    <s v="Y"/>
    <s v="Y"/>
    <s v="Limited  Liability Company(LLC)"/>
    <s v="Y"/>
    <x v="0"/>
    <x v="0"/>
    <x v="1"/>
    <s v="Restaurant"/>
    <n v="0"/>
    <n v="0"/>
    <m/>
  </r>
  <r>
    <x v="1179"/>
    <d v="2021-05-25T00:00:00"/>
    <s v="Paradiso Roma Ristorante"/>
    <s v="35 Camden Cswy"/>
    <x v="24"/>
    <x v="0"/>
    <s v="27909"/>
    <x v="1178"/>
    <m/>
    <s v="R"/>
    <s v="Y"/>
    <s v="NC-03"/>
    <x v="1"/>
    <x v="0"/>
    <x v="1"/>
    <x v="0"/>
    <s v="Y"/>
    <s v="Y"/>
    <s v="Y"/>
    <s v="Y"/>
    <s v="Y"/>
    <s v="Y"/>
    <s v="Limited  Liability Company(LLC)"/>
    <s v="Y"/>
    <x v="0"/>
    <x v="0"/>
    <x v="1"/>
    <s v="Restaurant"/>
    <n v="0"/>
    <n v="0"/>
    <m/>
  </r>
  <r>
    <x v="1180"/>
    <d v="2021-05-07T00:00:00"/>
    <s v="NNENNE IRONA"/>
    <s v="1413 HARDIMONT ROAD 5"/>
    <x v="4"/>
    <x v="0"/>
    <s v="27609"/>
    <x v="1179"/>
    <m/>
    <s v="U"/>
    <s v="Y"/>
    <s v="NC-02"/>
    <x v="0"/>
    <x v="0"/>
    <x v="0"/>
    <x v="0"/>
    <s v="Y"/>
    <s v="Y"/>
    <s v="Y"/>
    <s v="Y"/>
    <s v="Y"/>
    <s v="Y"/>
    <s v="Sole Proprietorship"/>
    <s v="N"/>
    <x v="0"/>
    <x v="0"/>
    <x v="1"/>
    <s v="Restaurant"/>
    <n v="0"/>
    <n v="0"/>
    <m/>
  </r>
  <r>
    <x v="1181"/>
    <d v="2021-05-25T00:00:00"/>
    <s v="Ahmed Amer"/>
    <s v="7702 Emerald Dr"/>
    <x v="219"/>
    <x v="0"/>
    <s v="28594"/>
    <x v="1180"/>
    <m/>
    <s v="R"/>
    <s v="N"/>
    <s v="NC-03"/>
    <x v="1"/>
    <x v="0"/>
    <x v="0"/>
    <x v="1"/>
    <s v="Y"/>
    <s v="N"/>
    <s v="Y"/>
    <s v="Y"/>
    <s v="Y"/>
    <s v="Y"/>
    <s v="Sole Proprietorship"/>
    <s v="N"/>
    <x v="0"/>
    <x v="0"/>
    <x v="1"/>
    <s v="Restaurant"/>
    <n v="0"/>
    <n v="0"/>
    <m/>
  </r>
  <r>
    <x v="1182"/>
    <d v="2021-05-25T00:00:00"/>
    <s v="MR NI INC"/>
    <s v="3626 Rogers Rd"/>
    <x v="14"/>
    <x v="0"/>
    <s v="27587"/>
    <x v="1181"/>
    <m/>
    <s v="U"/>
    <s v="N"/>
    <s v="NC-04"/>
    <x v="0"/>
    <x v="0"/>
    <x v="1"/>
    <x v="0"/>
    <s v="Y"/>
    <s v="Y"/>
    <s v="Y"/>
    <s v="Y"/>
    <s v="Y"/>
    <s v="Y"/>
    <s v="Subchapter S Corporation"/>
    <s v="N"/>
    <x v="1"/>
    <x v="0"/>
    <x v="0"/>
    <s v="Restaurant"/>
    <n v="0"/>
    <n v="0"/>
    <m/>
  </r>
  <r>
    <x v="1183"/>
    <d v="2021-05-07T00:00:00"/>
    <s v="MHC Infusion Inc."/>
    <s v="1012 Arendell St"/>
    <x v="1"/>
    <x v="0"/>
    <s v="28557"/>
    <x v="1182"/>
    <m/>
    <s v="R"/>
    <s v="Y"/>
    <s v="NC-03"/>
    <x v="0"/>
    <x v="1"/>
    <x v="1"/>
    <x v="0"/>
    <s v="Y"/>
    <s v="Y"/>
    <s v="Y"/>
    <s v="Y"/>
    <s v="Y"/>
    <s v="Y"/>
    <s v="Subchapter S Corporation"/>
    <s v="N"/>
    <x v="0"/>
    <x v="0"/>
    <x v="1"/>
    <s v="Restaurant"/>
    <n v="0"/>
    <n v="0"/>
    <m/>
  </r>
  <r>
    <x v="1184"/>
    <d v="2021-05-07T00:00:00"/>
    <s v="R.A.A.C. ENTERPRISE LLC"/>
    <s v="640 McNair Rd"/>
    <x v="195"/>
    <x v="0"/>
    <s v="28379"/>
    <x v="1183"/>
    <m/>
    <s v="R"/>
    <s v="Y"/>
    <s v="NC-09"/>
    <x v="1"/>
    <x v="0"/>
    <x v="0"/>
    <x v="0"/>
    <s v="Y"/>
    <s v="Y"/>
    <s v="Y"/>
    <s v="Y"/>
    <s v="Y"/>
    <s v="Y"/>
    <s v="Limited  Liability Company(LLC)"/>
    <s v="Y"/>
    <x v="0"/>
    <x v="1"/>
    <x v="0"/>
    <s v="Bar, Saloon, Lounge, Tavern"/>
    <n v="0"/>
    <n v="0"/>
    <m/>
  </r>
  <r>
    <x v="1185"/>
    <d v="2021-05-25T00:00:00"/>
    <s v="Irv's Signature Catering LLC"/>
    <s v="720 Brewster LnIrv"/>
    <x v="0"/>
    <x v="0"/>
    <s v="28412"/>
    <x v="1184"/>
    <m/>
    <s v="U"/>
    <s v="Y"/>
    <s v="NC-07"/>
    <x v="0"/>
    <x v="0"/>
    <x v="1"/>
    <x v="0"/>
    <s v="Y"/>
    <s v="Y"/>
    <s v="N"/>
    <s v="Y"/>
    <s v="Y"/>
    <s v="Y"/>
    <s v="Limited  Liability Company(LLC)"/>
    <s v="N"/>
    <x v="1"/>
    <x v="0"/>
    <x v="0"/>
    <s v="Caterer"/>
    <n v="0"/>
    <n v="0"/>
    <m/>
  </r>
  <r>
    <x v="1186"/>
    <d v="2021-05-25T00:00:00"/>
    <s v="Enat Ethiopian Restaurant LLC"/>
    <s v="4450 The Plaza Ste D"/>
    <x v="11"/>
    <x v="0"/>
    <s v="28215"/>
    <x v="1185"/>
    <m/>
    <s v="U"/>
    <s v="Y"/>
    <s v="NC-08"/>
    <x v="0"/>
    <x v="1"/>
    <x v="0"/>
    <x v="0"/>
    <s v="Y"/>
    <s v="Y"/>
    <s v="Y"/>
    <s v="Y"/>
    <s v="Y"/>
    <s v="Y"/>
    <s v="Limited  Liability Company(LLC)"/>
    <s v="N"/>
    <x v="1"/>
    <x v="0"/>
    <x v="1"/>
    <s v="Restaurant"/>
    <n v="0"/>
    <n v="0"/>
    <m/>
  </r>
  <r>
    <x v="1187"/>
    <d v="2021-05-25T00:00:00"/>
    <s v="Tina's Breakfast and More LLC"/>
    <s v="1680 NC Highway 5 #3"/>
    <x v="147"/>
    <x v="0"/>
    <s v="28315"/>
    <x v="1186"/>
    <m/>
    <s v="R"/>
    <s v="N"/>
    <s v="NC-09"/>
    <x v="0"/>
    <x v="1"/>
    <x v="1"/>
    <x v="0"/>
    <s v="Y"/>
    <s v="Y"/>
    <s v="Y"/>
    <s v="Y"/>
    <s v="Y"/>
    <s v="Y"/>
    <s v="Sole Proprietorship"/>
    <s v="N"/>
    <x v="0"/>
    <x v="0"/>
    <x v="1"/>
    <s v="Restaurant"/>
    <n v="0"/>
    <n v="0"/>
    <m/>
  </r>
  <r>
    <x v="1188"/>
    <d v="2021-05-25T00:00:00"/>
    <s v="William Mellon LLC"/>
    <s v="123 Princess St"/>
    <x v="0"/>
    <x v="0"/>
    <s v="28401"/>
    <x v="1187"/>
    <m/>
    <s v="U"/>
    <s v="Y"/>
    <s v="NC-07"/>
    <x v="0"/>
    <x v="0"/>
    <x v="1"/>
    <x v="0"/>
    <s v="N"/>
    <s v="Y"/>
    <s v="Y"/>
    <s v="Y"/>
    <s v="Y"/>
    <s v="Y"/>
    <s v="Corporation"/>
    <s v="N"/>
    <x v="0"/>
    <x v="1"/>
    <x v="0"/>
    <s v="Restaurant"/>
    <n v="0"/>
    <n v="0"/>
    <m/>
  </r>
  <r>
    <x v="1189"/>
    <d v="2021-05-25T00:00:00"/>
    <s v="Bada Bean Coffee &amp; Things Inc."/>
    <s v="938 Gateway Commons Cir"/>
    <x v="14"/>
    <x v="0"/>
    <s v="27587"/>
    <x v="1188"/>
    <m/>
    <s v="U"/>
    <s v="N"/>
    <s v="NC-04"/>
    <x v="0"/>
    <x v="0"/>
    <x v="1"/>
    <x v="0"/>
    <s v="Y"/>
    <s v="Y"/>
    <s v="N"/>
    <s v="Y"/>
    <s v="Y"/>
    <s v="N"/>
    <s v="Corporation"/>
    <s v="N"/>
    <x v="0"/>
    <x v="0"/>
    <x v="1"/>
    <s v="Snack and Nonalcoholic Beverage Bar"/>
    <n v="0"/>
    <n v="0"/>
    <m/>
  </r>
  <r>
    <x v="1190"/>
    <d v="2021-05-25T00:00:00"/>
    <s v="Pu's USA Inc"/>
    <s v="3020 Driwood Ct Ste B"/>
    <x v="11"/>
    <x v="0"/>
    <s v="28269"/>
    <x v="1189"/>
    <m/>
    <s v="U"/>
    <s v="N"/>
    <s v="NC-08"/>
    <x v="0"/>
    <x v="0"/>
    <x v="1"/>
    <x v="0"/>
    <s v="Y"/>
    <s v="Y"/>
    <s v="Y"/>
    <s v="Y"/>
    <s v="Y"/>
    <s v="Y"/>
    <s v="Corporation"/>
    <s v="N"/>
    <x v="0"/>
    <x v="0"/>
    <x v="1"/>
    <s v="Restaurant"/>
    <n v="0"/>
    <n v="0"/>
    <m/>
  </r>
  <r>
    <x v="1191"/>
    <d v="2021-05-07T00:00:00"/>
    <s v="W and W of Kill Devil Hills Inc"/>
    <s v="2106 N Virginia Dare Trl"/>
    <x v="153"/>
    <x v="0"/>
    <s v="27948"/>
    <x v="1190"/>
    <m/>
    <s v="U"/>
    <s v="Y"/>
    <s v="NC-03"/>
    <x v="0"/>
    <x v="0"/>
    <x v="1"/>
    <x v="0"/>
    <s v="Y"/>
    <s v="Y"/>
    <s v="Y"/>
    <s v="Y"/>
    <s v="Y"/>
    <s v="Y"/>
    <s v="Subchapter S Corporation"/>
    <s v="N"/>
    <x v="0"/>
    <x v="0"/>
    <x v="1"/>
    <s v="Restaurant"/>
    <n v="0"/>
    <n v="0"/>
    <m/>
  </r>
  <r>
    <x v="1192"/>
    <d v="2021-05-07T00:00:00"/>
    <s v="Berry Scrumptious Inc"/>
    <s v="3450 NC Hwy 49"/>
    <x v="50"/>
    <x v="0"/>
    <s v="28075"/>
    <x v="1191"/>
    <m/>
    <s v="U"/>
    <s v="N"/>
    <s v="NC-08"/>
    <x v="0"/>
    <x v="1"/>
    <x v="1"/>
    <x v="1"/>
    <s v="N"/>
    <s v="Y"/>
    <s v="Y"/>
    <s v="Y"/>
    <s v="N"/>
    <s v="Y"/>
    <s v="Corporation"/>
    <s v="N"/>
    <x v="0"/>
    <x v="0"/>
    <x v="1"/>
    <s v="Caterer"/>
    <n v="0"/>
    <n v="0"/>
    <m/>
  </r>
  <r>
    <x v="1193"/>
    <d v="2021-05-25T00:00:00"/>
    <s v="3 Lads LLC"/>
    <s v="300 S Brevard St Ste B100"/>
    <x v="11"/>
    <x v="0"/>
    <s v="28202"/>
    <x v="1192"/>
    <m/>
    <s v="U"/>
    <s v="N"/>
    <s v="NC-12"/>
    <x v="0"/>
    <x v="0"/>
    <x v="1"/>
    <x v="0"/>
    <s v="Y"/>
    <s v="Y"/>
    <s v="Y"/>
    <s v="Y"/>
    <s v="Y"/>
    <s v="Y"/>
    <s v="Limited  Liability Company(LLC)"/>
    <s v="N"/>
    <x v="1"/>
    <x v="0"/>
    <x v="0"/>
    <s v="Bar, Saloon, Lounge, Tavern &amp;&amp; Restaurant"/>
    <n v="0"/>
    <n v="0"/>
    <m/>
  </r>
  <r>
    <x v="1194"/>
    <d v="2021-05-07T00:00:00"/>
    <s v="VICKIE ALLEN"/>
    <s v="2368 Hwy 64 W"/>
    <x v="181"/>
    <x v="0"/>
    <s v="28904"/>
    <x v="1193"/>
    <m/>
    <s v="R"/>
    <s v="Y"/>
    <s v="NC-11"/>
    <x v="0"/>
    <x v="1"/>
    <x v="1"/>
    <x v="0"/>
    <s v="Y"/>
    <s v="N"/>
    <s v="N"/>
    <s v="N"/>
    <s v="Y"/>
    <s v="Y"/>
    <s v="Independent Contractors"/>
    <s v="N"/>
    <x v="0"/>
    <x v="0"/>
    <x v="1"/>
    <s v="Food Stand, Food Truck, Food Cart"/>
    <n v="0"/>
    <n v="0"/>
    <m/>
  </r>
  <r>
    <x v="1195"/>
    <d v="2021-05-25T00:00:00"/>
    <s v="Ballas LLC"/>
    <s v="2504 Somerset Center Dr"/>
    <x v="54"/>
    <x v="0"/>
    <n v="27103"/>
    <x v="1194"/>
    <m/>
    <s v="U"/>
    <s v="N"/>
    <s v="NC-06"/>
    <x v="0"/>
    <x v="0"/>
    <x v="0"/>
    <x v="0"/>
    <s v="Y"/>
    <s v="Y"/>
    <s v="Y"/>
    <s v="Y"/>
    <s v="Y"/>
    <s v="Y"/>
    <s v="Corporation"/>
    <s v="N"/>
    <x v="0"/>
    <x v="0"/>
    <x v="1"/>
    <s v="Restaurant"/>
    <n v="0"/>
    <n v="0"/>
    <m/>
  </r>
  <r>
    <x v="1196"/>
    <d v="2021-05-07T00:00:00"/>
    <s v="Wind-Lee Restaurants Inc."/>
    <s v="809 N Broad St"/>
    <x v="220"/>
    <x v="0"/>
    <s v="27932"/>
    <x v="1195"/>
    <m/>
    <s v="R"/>
    <s v="Y"/>
    <s v="NC-03"/>
    <x v="0"/>
    <x v="1"/>
    <x v="1"/>
    <x v="1"/>
    <s v="Y"/>
    <s v="Y"/>
    <s v="Y"/>
    <s v="Y"/>
    <s v="N"/>
    <s v="Y"/>
    <s v="Subchapter S Corporation"/>
    <s v="N"/>
    <x v="0"/>
    <x v="1"/>
    <x v="1"/>
    <s v="Restaurant"/>
    <n v="0"/>
    <n v="0"/>
    <m/>
  </r>
  <r>
    <x v="1197"/>
    <d v="2021-05-25T00:00:00"/>
    <s v="Azalea Mexican Restaurant INC"/>
    <s v="544 CC Camp Rd Ste 700"/>
    <x v="164"/>
    <x v="0"/>
    <s v="28621"/>
    <x v="1196"/>
    <m/>
    <s v="R"/>
    <s v="N"/>
    <s v="NC-05"/>
    <x v="0"/>
    <x v="1"/>
    <x v="0"/>
    <x v="0"/>
    <s v="N"/>
    <s v="Y"/>
    <s v="N"/>
    <s v="Y"/>
    <s v="N"/>
    <s v="Y"/>
    <s v="Corporation"/>
    <s v="N"/>
    <x v="0"/>
    <x v="0"/>
    <x v="1"/>
    <s v="Restaurant"/>
    <n v="0"/>
    <n v="0"/>
    <m/>
  </r>
  <r>
    <x v="1198"/>
    <d v="2021-05-25T00:00:00"/>
    <s v="Fuji Express Inc"/>
    <s v="505 RETAIL WAY SUITE 102"/>
    <x v="44"/>
    <x v="0"/>
    <s v="27549"/>
    <x v="1197"/>
    <m/>
    <s v="R"/>
    <s v="Y"/>
    <s v="NC-04"/>
    <x v="1"/>
    <x v="0"/>
    <x v="0"/>
    <x v="0"/>
    <s v="Y"/>
    <s v="Y"/>
    <s v="Y"/>
    <s v="Y"/>
    <s v="Y"/>
    <s v="Y"/>
    <s v="Corporation"/>
    <s v="Y"/>
    <x v="1"/>
    <x v="0"/>
    <x v="1"/>
    <s v="Restaurant"/>
    <n v="0"/>
    <n v="0"/>
    <m/>
  </r>
  <r>
    <x v="1199"/>
    <d v="2021-05-07T00:00:00"/>
    <s v="Rise &amp; Shine Cafe LLC"/>
    <s v="640 Merrimon Ave"/>
    <x v="9"/>
    <x v="0"/>
    <s v="28804"/>
    <x v="1198"/>
    <m/>
    <s v="U"/>
    <s v="N"/>
    <s v="NC-11"/>
    <x v="0"/>
    <x v="1"/>
    <x v="1"/>
    <x v="0"/>
    <s v="Y"/>
    <s v="N"/>
    <s v="Y"/>
    <s v="Y"/>
    <s v="Y"/>
    <s v="Y"/>
    <s v="Limited  Liability Company(LLC)"/>
    <s v="N"/>
    <x v="0"/>
    <x v="0"/>
    <x v="1"/>
    <s v="Restaurant"/>
    <n v="0"/>
    <n v="0"/>
    <m/>
  </r>
  <r>
    <x v="1200"/>
    <d v="2021-05-25T00:00:00"/>
    <s v="NEW CHINA HOUSE NC INC"/>
    <s v="126 N BRADY ST"/>
    <x v="133"/>
    <x v="0"/>
    <s v="27316"/>
    <x v="1199"/>
    <m/>
    <s v="R"/>
    <s v="Y"/>
    <s v="NC-13"/>
    <x v="0"/>
    <x v="1"/>
    <x v="1"/>
    <x v="1"/>
    <s v="N"/>
    <s v="N"/>
    <s v="Y"/>
    <s v="Y"/>
    <s v="N"/>
    <s v="Y"/>
    <s v="Corporation"/>
    <s v="Y"/>
    <x v="1"/>
    <x v="0"/>
    <x v="0"/>
    <s v="Restaurant"/>
    <n v="0"/>
    <n v="0"/>
    <m/>
  </r>
  <r>
    <x v="1201"/>
    <d v="2021-05-07T00:00:00"/>
    <s v="Capital City Center Inc"/>
    <s v="112 Fayetteville St"/>
    <x v="4"/>
    <x v="0"/>
    <s v="27601"/>
    <x v="1200"/>
    <m/>
    <s v="U"/>
    <s v="Y"/>
    <s v="NC-02"/>
    <x v="1"/>
    <x v="0"/>
    <x v="0"/>
    <x v="0"/>
    <s v="Y"/>
    <s v="Y"/>
    <s v="Y"/>
    <s v="Y"/>
    <s v="Y"/>
    <s v="Y"/>
    <s v="Corporation"/>
    <s v="N"/>
    <x v="1"/>
    <x v="0"/>
    <x v="0"/>
    <s v="Bar, Saloon, Lounge, Tavern"/>
    <n v="0"/>
    <n v="0"/>
    <m/>
  </r>
  <r>
    <x v="1202"/>
    <d v="2021-05-25T00:00:00"/>
    <s v="Inspired D'Lites"/>
    <s v="167 Sojourner Ln"/>
    <x v="221"/>
    <x v="0"/>
    <s v="28678"/>
    <x v="1201"/>
    <m/>
    <s v="R"/>
    <s v="N"/>
    <s v="NC-10"/>
    <x v="1"/>
    <x v="0"/>
    <x v="1"/>
    <x v="0"/>
    <s v="Y"/>
    <s v="Y"/>
    <s v="Y"/>
    <s v="Y"/>
    <s v="Y"/>
    <s v="Y"/>
    <s v="Partnership"/>
    <s v="N"/>
    <x v="1"/>
    <x v="0"/>
    <x v="1"/>
    <s v="Bakery **"/>
    <n v="0"/>
    <n v="0"/>
    <m/>
  </r>
  <r>
    <x v="1203"/>
    <d v="2021-05-25T00:00:00"/>
    <s v="Marcel Boudreau Sanders"/>
    <s v="5631 S Nc 41 Hwy"/>
    <x v="222"/>
    <x v="0"/>
    <s v="28466"/>
    <x v="1202"/>
    <m/>
    <s v="R"/>
    <s v="Y"/>
    <s v="NC-03"/>
    <x v="0"/>
    <x v="1"/>
    <x v="0"/>
    <x v="0"/>
    <s v="Y"/>
    <s v="Y"/>
    <s v="Y"/>
    <s v="Y"/>
    <s v="Y"/>
    <s v="Y"/>
    <s v="Sole Proprietorship"/>
    <s v="N"/>
    <x v="0"/>
    <x v="0"/>
    <x v="1"/>
    <s v="Restaurant"/>
    <n v="0"/>
    <n v="0"/>
    <m/>
  </r>
  <r>
    <x v="1204"/>
    <d v="2021-05-07T00:00:00"/>
    <s v="Chez Genese LLC"/>
    <s v="616 S Elm St"/>
    <x v="12"/>
    <x v="0"/>
    <s v="27406"/>
    <x v="1203"/>
    <m/>
    <s v="U"/>
    <s v="Y"/>
    <s v="NC-06"/>
    <x v="0"/>
    <x v="1"/>
    <x v="1"/>
    <x v="0"/>
    <s v="Y"/>
    <s v="Y"/>
    <s v="Y"/>
    <s v="Y"/>
    <s v="Y"/>
    <s v="Y"/>
    <s v="Limited  Liability Company(LLC)"/>
    <s v="N"/>
    <x v="0"/>
    <x v="0"/>
    <x v="1"/>
    <s v="Caterer &amp;&amp; Restaurant"/>
    <n v="0"/>
    <n v="0"/>
    <m/>
  </r>
  <r>
    <x v="1205"/>
    <d v="2021-05-25T00:00:00"/>
    <s v="Juicevibes Cary LLC"/>
    <s v="1369 Kildaire Farm Rd"/>
    <x v="28"/>
    <x v="0"/>
    <s v="27511"/>
    <x v="1204"/>
    <m/>
    <s v="U"/>
    <s v="N"/>
    <s v="NC-02"/>
    <x v="0"/>
    <x v="1"/>
    <x v="1"/>
    <x v="0"/>
    <s v="N"/>
    <s v="Y"/>
    <s v="Y"/>
    <s v="Y"/>
    <s v="Y"/>
    <s v="Y"/>
    <s v="Corporation"/>
    <s v="N"/>
    <x v="0"/>
    <x v="0"/>
    <x v="1"/>
    <s v="Restaurant"/>
    <n v="0"/>
    <n v="0"/>
    <m/>
  </r>
  <r>
    <x v="1206"/>
    <d v="2021-05-25T00:00:00"/>
    <s v="Carmels of Asheville Inc."/>
    <s v="1 Page Ave Ste 129"/>
    <x v="9"/>
    <x v="0"/>
    <s v="28801"/>
    <x v="1205"/>
    <m/>
    <s v="U"/>
    <s v="Y"/>
    <s v="NC-11"/>
    <x v="1"/>
    <x v="0"/>
    <x v="0"/>
    <x v="0"/>
    <s v="Y"/>
    <s v="Y"/>
    <s v="Y"/>
    <s v="Y"/>
    <s v="Y"/>
    <s v="Y"/>
    <s v="Subchapter S Corporation"/>
    <s v="N"/>
    <x v="1"/>
    <x v="0"/>
    <x v="1"/>
    <s v="Restaurant"/>
    <n v="0"/>
    <n v="0"/>
    <m/>
  </r>
  <r>
    <x v="1207"/>
    <d v="2021-05-25T00:00:00"/>
    <s v="Hunter Red Inc."/>
    <s v="416 W South St"/>
    <x v="4"/>
    <x v="0"/>
    <s v="27601"/>
    <x v="1206"/>
    <m/>
    <s v="U"/>
    <s v="Y"/>
    <s v="NC-02"/>
    <x v="1"/>
    <x v="0"/>
    <x v="1"/>
    <x v="0"/>
    <s v="Y"/>
    <s v="Y"/>
    <s v="Y"/>
    <s v="Y"/>
    <s v="Y"/>
    <s v="Y"/>
    <s v="Corporation"/>
    <s v="N"/>
    <x v="0"/>
    <x v="1"/>
    <x v="0"/>
    <s v="Bar, Saloon, Lounge, Tavern"/>
    <n v="0"/>
    <n v="0"/>
    <m/>
  </r>
  <r>
    <x v="1208"/>
    <d v="2021-05-25T00:00:00"/>
    <s v="M'Coul's Inc"/>
    <s v="110 W McGee St"/>
    <x v="12"/>
    <x v="0"/>
    <s v="27401"/>
    <x v="1207"/>
    <m/>
    <s v="U"/>
    <s v="Y"/>
    <s v="NC-06"/>
    <x v="1"/>
    <x v="0"/>
    <x v="1"/>
    <x v="0"/>
    <s v="Y"/>
    <s v="Y"/>
    <s v="Y"/>
    <s v="Y"/>
    <s v="Y"/>
    <s v="Y"/>
    <s v="Subchapter S Corporation"/>
    <s v="Y"/>
    <x v="0"/>
    <x v="0"/>
    <x v="1"/>
    <s v="Restaurant"/>
    <n v="0"/>
    <n v="0"/>
    <m/>
  </r>
  <r>
    <x v="1209"/>
    <d v="2021-05-25T00:00:00"/>
    <s v="CB LUCKY INC"/>
    <s v="8630 University Executive Park Dr"/>
    <x v="11"/>
    <x v="0"/>
    <s v="28262"/>
    <x v="1208"/>
    <m/>
    <s v="U"/>
    <s v="N"/>
    <s v="NC-08"/>
    <x v="1"/>
    <x v="0"/>
    <x v="0"/>
    <x v="0"/>
    <s v="Y"/>
    <s v="Y"/>
    <s v="Y"/>
    <s v="Y"/>
    <s v="Y"/>
    <s v="Y"/>
    <s v="Corporation"/>
    <s v="N"/>
    <x v="1"/>
    <x v="0"/>
    <x v="0"/>
    <s v="Restaurant"/>
    <n v="0"/>
    <n v="0"/>
    <m/>
  </r>
  <r>
    <x v="1210"/>
    <d v="2021-05-07T00:00:00"/>
    <s v="CUPCAKE DREAM LLC"/>
    <s v="2861 WARD BLVD STE C"/>
    <x v="101"/>
    <x v="0"/>
    <s v="27893"/>
    <x v="1209"/>
    <m/>
    <s v="R"/>
    <s v="Y"/>
    <s v="NC-01"/>
    <x v="0"/>
    <x v="1"/>
    <x v="0"/>
    <x v="1"/>
    <s v="Y"/>
    <s v="Y"/>
    <s v="Y"/>
    <s v="Y"/>
    <s v="Y"/>
    <s v="Y"/>
    <s v="Limited  Liability Company(LLC)"/>
    <s v="Y"/>
    <x v="1"/>
    <x v="0"/>
    <x v="0"/>
    <s v="Restaurant"/>
    <n v="0"/>
    <n v="0"/>
    <m/>
  </r>
  <r>
    <x v="1211"/>
    <d v="2021-05-07T00:00:00"/>
    <s v="Bulgogi Box Co"/>
    <s v="1750 Camden Rd Ste G"/>
    <x v="11"/>
    <x v="0"/>
    <s v="28203"/>
    <x v="1210"/>
    <m/>
    <s v="U"/>
    <s v="Y"/>
    <s v="NC-12"/>
    <x v="1"/>
    <x v="0"/>
    <x v="0"/>
    <x v="0"/>
    <s v="Y"/>
    <s v="Y"/>
    <s v="Y"/>
    <s v="Y"/>
    <s v="Y"/>
    <s v="Y"/>
    <s v="Corporation"/>
    <s v="N"/>
    <x v="1"/>
    <x v="0"/>
    <x v="1"/>
    <s v="Restaurant"/>
    <n v="0"/>
    <n v="0"/>
    <m/>
  </r>
  <r>
    <x v="1212"/>
    <d v="2021-05-25T00:00:00"/>
    <s v="The Rensselaer Group LLC"/>
    <s v="316 Rensselaer Ave"/>
    <x v="11"/>
    <x v="0"/>
    <s v="28203"/>
    <x v="1211"/>
    <m/>
    <s v="U"/>
    <s v="N"/>
    <s v="NC-12"/>
    <x v="1"/>
    <x v="1"/>
    <x v="1"/>
    <x v="1"/>
    <s v="Y"/>
    <s v="Y"/>
    <s v="Y"/>
    <s v="Y"/>
    <s v="Y"/>
    <s v="Y"/>
    <s v="Corporation"/>
    <s v="N"/>
    <x v="1"/>
    <x v="0"/>
    <x v="0"/>
    <s v="Bar, Saloon, Lounge, Tavern"/>
    <n v="0"/>
    <n v="0"/>
    <m/>
  </r>
  <r>
    <x v="1213"/>
    <d v="2021-05-07T00:00:00"/>
    <s v="Greene St Deli"/>
    <s v="300 N Greene St"/>
    <x v="12"/>
    <x v="0"/>
    <s v="27401"/>
    <x v="1212"/>
    <m/>
    <s v="U"/>
    <s v="Y"/>
    <s v="NC-06"/>
    <x v="0"/>
    <x v="0"/>
    <x v="1"/>
    <x v="0"/>
    <s v="Y"/>
    <s v="Y"/>
    <s v="Y"/>
    <s v="Y"/>
    <s v="Y"/>
    <s v="Y"/>
    <s v="Corporation"/>
    <s v="Y"/>
    <x v="0"/>
    <x v="0"/>
    <x v="1"/>
    <s v="Restaurant"/>
    <n v="0"/>
    <n v="0"/>
    <m/>
  </r>
  <r>
    <x v="1214"/>
    <d v="2021-05-07T00:00:00"/>
    <s v="hey hey cupcake llc"/>
    <s v="102 W State Street"/>
    <x v="104"/>
    <x v="0"/>
    <s v="28711"/>
    <x v="1213"/>
    <m/>
    <s v="U"/>
    <s v="N"/>
    <s v="NC-11"/>
    <x v="0"/>
    <x v="0"/>
    <x v="1"/>
    <x v="1"/>
    <s v="Y"/>
    <s v="Y"/>
    <s v="N"/>
    <s v="Y"/>
    <s v="Y"/>
    <s v="Y"/>
    <s v="Partnership"/>
    <s v="N"/>
    <x v="0"/>
    <x v="0"/>
    <x v="1"/>
    <s v="Other"/>
    <n v="0"/>
    <n v="0"/>
    <m/>
  </r>
  <r>
    <x v="1215"/>
    <d v="2021-05-25T00:00:00"/>
    <s v="K-LOLLC"/>
    <s v="1649 Seaside Rd SW"/>
    <x v="42"/>
    <x v="0"/>
    <s v="28469"/>
    <x v="1214"/>
    <m/>
    <s v="R"/>
    <s v="Y"/>
    <s v="NC-07"/>
    <x v="0"/>
    <x v="0"/>
    <x v="1"/>
    <x v="0"/>
    <s v="Y"/>
    <s v="Y"/>
    <s v="Y"/>
    <s v="Y"/>
    <s v="Y"/>
    <s v="Y"/>
    <s v="Limited  Liability Company(LLC)"/>
    <s v="N"/>
    <x v="0"/>
    <x v="0"/>
    <x v="1"/>
    <s v="Other &amp;&amp; Restaurant"/>
    <n v="0"/>
    <n v="0"/>
    <m/>
  </r>
  <r>
    <x v="1216"/>
    <d v="2021-05-07T00:00:00"/>
    <s v="Daphne Alexander"/>
    <s v="426 Newbern Station Court"/>
    <x v="11"/>
    <x v="0"/>
    <s v="28209"/>
    <x v="1215"/>
    <m/>
    <s v="U"/>
    <s v="N"/>
    <s v="NC-09"/>
    <x v="0"/>
    <x v="1"/>
    <x v="1"/>
    <x v="0"/>
    <s v="N"/>
    <s v="Y"/>
    <s v="Y"/>
    <s v="Y"/>
    <s v="Y"/>
    <s v="Y"/>
    <s v="Limited  Liability Company(LLC)"/>
    <s v="N"/>
    <x v="1"/>
    <x v="0"/>
    <x v="1"/>
    <s v="Food Stand, Food Truck, Food Cart &amp;&amp; Restaurant"/>
    <n v="0"/>
    <n v="0"/>
    <m/>
  </r>
  <r>
    <x v="1217"/>
    <d v="2021-05-07T00:00:00"/>
    <s v="The third Path"/>
    <s v="1811 Glenwood Avenue"/>
    <x v="4"/>
    <x v="0"/>
    <s v="27608"/>
    <x v="1216"/>
    <m/>
    <s v="U"/>
    <s v="N"/>
    <s v="NC-02"/>
    <x v="0"/>
    <x v="1"/>
    <x v="1"/>
    <x v="0"/>
    <s v="Y"/>
    <s v="Y"/>
    <s v="Y"/>
    <s v="Y"/>
    <s v="Y"/>
    <s v="Y"/>
    <s v="Subchapter S Corporation"/>
    <s v="N"/>
    <x v="0"/>
    <x v="1"/>
    <x v="0"/>
    <s v="Restaurant"/>
    <n v="0"/>
    <n v="0"/>
    <m/>
  </r>
  <r>
    <x v="1218"/>
    <d v="2021-05-25T00:00:00"/>
    <s v="OM SRI SAI LLC"/>
    <s v="3204 Carpenter Creek Pl"/>
    <x v="28"/>
    <x v="0"/>
    <s v="27519"/>
    <x v="1217"/>
    <m/>
    <s v="U"/>
    <s v="N"/>
    <s v="NC-02"/>
    <x v="1"/>
    <x v="0"/>
    <x v="0"/>
    <x v="0"/>
    <s v="Y"/>
    <s v="Y"/>
    <s v="Y"/>
    <s v="Y"/>
    <s v="Y"/>
    <s v="Y"/>
    <s v="Limited  Liability Company(LLC)"/>
    <s v="N"/>
    <x v="1"/>
    <x v="0"/>
    <x v="0"/>
    <s v="Restaurant"/>
    <n v="0"/>
    <n v="0"/>
    <m/>
  </r>
  <r>
    <x v="1219"/>
    <d v="2021-05-07T00:00:00"/>
    <s v="Sugar Shack Jamaican Restaurant Inc."/>
    <s v="1609 Hale beach rd sw"/>
    <x v="42"/>
    <x v="0"/>
    <s v="28469"/>
    <x v="1218"/>
    <m/>
    <s v="R"/>
    <s v="N"/>
    <s v="NC-07"/>
    <x v="0"/>
    <x v="0"/>
    <x v="1"/>
    <x v="0"/>
    <s v="Y"/>
    <s v="Y"/>
    <s v="Y"/>
    <s v="Y"/>
    <s v="Y"/>
    <s v="Y"/>
    <s v="Corporation"/>
    <s v="N"/>
    <x v="1"/>
    <x v="0"/>
    <x v="1"/>
    <s v="Restaurant"/>
    <n v="0"/>
    <n v="0"/>
    <m/>
  </r>
  <r>
    <x v="1220"/>
    <d v="2021-05-07T00:00:00"/>
    <s v="NCredible Concessions LLC"/>
    <s v="3717 BARWELL RD"/>
    <x v="4"/>
    <x v="0"/>
    <s v="27610"/>
    <x v="1219"/>
    <m/>
    <s v="U"/>
    <s v="N"/>
    <s v="NC-02"/>
    <x v="0"/>
    <x v="0"/>
    <x v="1"/>
    <x v="0"/>
    <s v="Y"/>
    <s v="Y"/>
    <s v="Y"/>
    <s v="N"/>
    <s v="Y"/>
    <s v="Y"/>
    <s v="Limited  Liability Company(LLC)"/>
    <s v="Y"/>
    <x v="1"/>
    <x v="0"/>
    <x v="0"/>
    <s v="Food Stand, Food Truck, Food Cart"/>
    <n v="0"/>
    <n v="0"/>
    <m/>
  </r>
  <r>
    <x v="1221"/>
    <d v="2021-05-07T00:00:00"/>
    <s v="Funk Fresh Spring Rolls East LLC"/>
    <s v="148 Daneborg Road"/>
    <x v="8"/>
    <x v="0"/>
    <s v="27703"/>
    <x v="1220"/>
    <m/>
    <s v="U"/>
    <s v="N"/>
    <s v="NC-04"/>
    <x v="0"/>
    <x v="1"/>
    <x v="1"/>
    <x v="0"/>
    <s v="N"/>
    <s v="N"/>
    <s v="Y"/>
    <s v="Y"/>
    <s v="Y"/>
    <s v="N"/>
    <s v="Single Member LLC"/>
    <s v="N"/>
    <x v="0"/>
    <x v="1"/>
    <x v="0"/>
    <s v="Food Stand, Food Truck, Food Cart"/>
    <n v="0"/>
    <n v="0"/>
    <m/>
  </r>
  <r>
    <x v="1222"/>
    <d v="2021-05-07T00:00:00"/>
    <s v="Triveni Supermarket"/>
    <s v="300 S Polk St"/>
    <x v="19"/>
    <x v="0"/>
    <s v="28134"/>
    <x v="1221"/>
    <m/>
    <s v="U"/>
    <s v="Y"/>
    <s v="NC-09"/>
    <x v="0"/>
    <x v="0"/>
    <x v="0"/>
    <x v="0"/>
    <s v="Y"/>
    <s v="Y"/>
    <s v="Y"/>
    <s v="Y"/>
    <s v="Y"/>
    <s v="Y"/>
    <s v="Limited  Liability Company(LLC)"/>
    <s v="N"/>
    <x v="1"/>
    <x v="0"/>
    <x v="0"/>
    <s v="Restaurant"/>
    <n v="0"/>
    <n v="0"/>
    <m/>
  </r>
  <r>
    <x v="1223"/>
    <d v="2021-05-25T00:00:00"/>
    <s v="GOLDEN WOK LIN CORP"/>
    <s v="95 Weaver Blvd"/>
    <x v="128"/>
    <x v="0"/>
    <s v="28787"/>
    <x v="1222"/>
    <m/>
    <s v="U"/>
    <s v="N"/>
    <s v="NC-11"/>
    <x v="1"/>
    <x v="0"/>
    <x v="0"/>
    <x v="0"/>
    <s v="Y"/>
    <s v="Y"/>
    <s v="Y"/>
    <s v="Y"/>
    <s v="Y"/>
    <s v="Y"/>
    <s v="Corporation"/>
    <s v="N"/>
    <x v="1"/>
    <x v="0"/>
    <x v="0"/>
    <s v="Restaurant"/>
    <n v="0"/>
    <n v="0"/>
    <m/>
  </r>
  <r>
    <x v="1224"/>
    <d v="2021-05-07T00:00:00"/>
    <s v="James Hutchins"/>
    <s v="207 Arthur Dr Apt D"/>
    <x v="148"/>
    <x v="0"/>
    <s v="27360"/>
    <x v="1223"/>
    <m/>
    <s v="R"/>
    <s v="N"/>
    <s v="NC-13"/>
    <x v="0"/>
    <x v="1"/>
    <x v="1"/>
    <x v="0"/>
    <s v="N"/>
    <s v="Y"/>
    <s v="N"/>
    <s v="N"/>
    <s v="Y"/>
    <s v="N"/>
    <s v="Sole Proprietorship"/>
    <s v="Y"/>
    <x v="0"/>
    <x v="1"/>
    <x v="0"/>
    <s v="Caterer"/>
    <n v="0"/>
    <n v="0"/>
    <m/>
  </r>
  <r>
    <x v="1225"/>
    <d v="2021-05-07T00:00:00"/>
    <s v="Crucible Bar LLC"/>
    <s v="140 Roberts St Suite A"/>
    <x v="9"/>
    <x v="0"/>
    <s v="28801"/>
    <x v="1224"/>
    <m/>
    <s v="U"/>
    <s v="Y"/>
    <s v="NC-11"/>
    <x v="1"/>
    <x v="1"/>
    <x v="1"/>
    <x v="0"/>
    <s v="Y"/>
    <s v="Y"/>
    <s v="Y"/>
    <s v="Y"/>
    <s v="Y"/>
    <s v="Y"/>
    <s v="Limited  Liability Company(LLC)"/>
    <s v="N"/>
    <x v="0"/>
    <x v="0"/>
    <x v="1"/>
    <s v="Bar, Saloon, Lounge, Tavern"/>
    <n v="0"/>
    <n v="0"/>
    <m/>
  </r>
  <r>
    <x v="1226"/>
    <d v="2021-05-25T00:00:00"/>
    <s v="Spring Rolls llc"/>
    <s v="701 W Main St Ste 120"/>
    <x v="8"/>
    <x v="0"/>
    <s v="27701"/>
    <x v="1225"/>
    <m/>
    <s v="U"/>
    <s v="Y"/>
    <s v="NC-04"/>
    <x v="1"/>
    <x v="0"/>
    <x v="0"/>
    <x v="0"/>
    <s v="Y"/>
    <s v="Y"/>
    <s v="Y"/>
    <s v="Y"/>
    <s v="Y"/>
    <s v="Y"/>
    <s v="Limited  Liability Company(LLC)"/>
    <s v="N"/>
    <x v="0"/>
    <x v="0"/>
    <x v="1"/>
    <s v="Restaurant"/>
    <n v="0"/>
    <n v="0"/>
    <m/>
  </r>
  <r>
    <x v="1227"/>
    <d v="2021-05-25T00:00:00"/>
    <s v="RTP INTERNATIONAL CORPORATION"/>
    <s v="2713 Broadwell Dr"/>
    <x v="4"/>
    <x v="0"/>
    <s v="27606"/>
    <x v="1226"/>
    <m/>
    <s v="U"/>
    <s v="Y"/>
    <s v="NC-02"/>
    <x v="1"/>
    <x v="0"/>
    <x v="0"/>
    <x v="0"/>
    <s v="Y"/>
    <s v="Y"/>
    <s v="Y"/>
    <s v="Y"/>
    <s v="Y"/>
    <s v="Y"/>
    <s v="Corporation"/>
    <s v="Y"/>
    <x v="1"/>
    <x v="0"/>
    <x v="0"/>
    <s v="Restaurant"/>
    <n v="0"/>
    <n v="0"/>
    <m/>
  </r>
  <r>
    <x v="1228"/>
    <d v="2021-05-25T00:00:00"/>
    <s v="GREAT FORTUNE INC"/>
    <s v="9925 E INDEPENDENCE BLVD"/>
    <x v="53"/>
    <x v="0"/>
    <s v="28105"/>
    <x v="1227"/>
    <m/>
    <s v="U"/>
    <s v="N"/>
    <s v="NC-09"/>
    <x v="1"/>
    <x v="0"/>
    <x v="0"/>
    <x v="0"/>
    <s v="Y"/>
    <s v="Y"/>
    <s v="Y"/>
    <s v="Y"/>
    <s v="Y"/>
    <s v="Y"/>
    <s v="Corporation"/>
    <s v="N"/>
    <x v="1"/>
    <x v="0"/>
    <x v="0"/>
    <s v="Restaurant"/>
    <n v="0"/>
    <n v="0"/>
    <m/>
  </r>
  <r>
    <x v="1229"/>
    <d v="2021-05-25T00:00:00"/>
    <s v="CHINA BUFFET (USA) INC"/>
    <s v="1683 E Dixon Blvd"/>
    <x v="158"/>
    <x v="0"/>
    <s v="28152"/>
    <x v="1228"/>
    <m/>
    <s v="R"/>
    <s v="N"/>
    <s v="NC-05"/>
    <x v="1"/>
    <x v="0"/>
    <x v="0"/>
    <x v="0"/>
    <s v="Y"/>
    <s v="Y"/>
    <s v="Y"/>
    <s v="Y"/>
    <s v="Y"/>
    <s v="Y"/>
    <s v="Corporation"/>
    <s v="N"/>
    <x v="1"/>
    <x v="0"/>
    <x v="1"/>
    <s v="Restaurant"/>
    <n v="0"/>
    <n v="0"/>
    <m/>
  </r>
  <r>
    <x v="1230"/>
    <d v="2021-05-25T00:00:00"/>
    <s v="THE SHAKING CRAB CARY LLC"/>
    <s v="220 Crossroads Blvd 2460"/>
    <x v="28"/>
    <x v="0"/>
    <s v="27518"/>
    <x v="1229"/>
    <m/>
    <s v="U"/>
    <s v="N"/>
    <s v="NC-02"/>
    <x v="1"/>
    <x v="0"/>
    <x v="0"/>
    <x v="0"/>
    <s v="Y"/>
    <s v="Y"/>
    <s v="Y"/>
    <s v="Y"/>
    <s v="Y"/>
    <s v="Y"/>
    <s v="Limited  Liability Company(LLC)"/>
    <s v="N"/>
    <x v="1"/>
    <x v="0"/>
    <x v="0"/>
    <s v="Restaurant"/>
    <n v="0"/>
    <n v="0"/>
    <m/>
  </r>
  <r>
    <x v="1231"/>
    <d v="2021-05-07T00:00:00"/>
    <s v="Apeman Investments LLC"/>
    <s v="111 Grace St"/>
    <x v="0"/>
    <x v="0"/>
    <s v="28401"/>
    <x v="1230"/>
    <m/>
    <s v="U"/>
    <s v="Y"/>
    <s v="NC-07"/>
    <x v="1"/>
    <x v="0"/>
    <x v="0"/>
    <x v="0"/>
    <s v="Y"/>
    <s v="Y"/>
    <s v="Y"/>
    <s v="Y"/>
    <s v="Y"/>
    <s v="Y"/>
    <s v="Partnership"/>
    <s v="N"/>
    <x v="0"/>
    <x v="1"/>
    <x v="0"/>
    <s v="Bar, Saloon, Lounge, Tavern"/>
    <n v="0"/>
    <n v="0"/>
    <m/>
  </r>
  <r>
    <x v="1232"/>
    <d v="2021-05-07T00:00:00"/>
    <s v="Bent Willow Baking LLC"/>
    <s v="473 E Palmer St"/>
    <x v="63"/>
    <x v="0"/>
    <s v="28734"/>
    <x v="1231"/>
    <m/>
    <s v="R"/>
    <s v="Y"/>
    <s v="NC-11"/>
    <x v="0"/>
    <x v="1"/>
    <x v="1"/>
    <x v="1"/>
    <s v="Y"/>
    <s v="Y"/>
    <s v="Y"/>
    <s v="Y"/>
    <s v="Y"/>
    <s v="Y"/>
    <s v="Limited  Liability Company(LLC)"/>
    <s v="N"/>
    <x v="0"/>
    <x v="0"/>
    <x v="1"/>
    <s v="Restaurant"/>
    <n v="0"/>
    <n v="0"/>
    <m/>
  </r>
  <r>
    <x v="1233"/>
    <d v="2021-05-07T00:00:00"/>
    <s v="Village Deli Inc"/>
    <s v="2500 Wycliff Rd"/>
    <x v="4"/>
    <x v="0"/>
    <s v="27607"/>
    <x v="1232"/>
    <m/>
    <s v="U"/>
    <s v="N"/>
    <s v="NC-02"/>
    <x v="0"/>
    <x v="1"/>
    <x v="1"/>
    <x v="0"/>
    <s v="N"/>
    <s v="Y"/>
    <s v="Y"/>
    <s v="Y"/>
    <s v="N"/>
    <s v="Y"/>
    <s v="Corporation"/>
    <s v="N"/>
    <x v="0"/>
    <x v="0"/>
    <x v="1"/>
    <s v="Restaurant"/>
    <n v="0"/>
    <n v="0"/>
    <m/>
  </r>
  <r>
    <x v="1234"/>
    <d v="2021-05-07T00:00:00"/>
    <s v="Five Guys Unlimited"/>
    <s v="1513 Concord Ave"/>
    <x v="174"/>
    <x v="0"/>
    <s v="28110"/>
    <x v="1233"/>
    <m/>
    <s v="U"/>
    <s v="Y"/>
    <s v="NC-09"/>
    <x v="0"/>
    <x v="1"/>
    <x v="1"/>
    <x v="1"/>
    <s v="N"/>
    <s v="N"/>
    <s v="Y"/>
    <s v="Y"/>
    <s v="N"/>
    <s v="Y"/>
    <s v="Limited  Liability Company(LLC)"/>
    <s v="N"/>
    <x v="1"/>
    <x v="0"/>
    <x v="0"/>
    <s v="Restaurant"/>
    <n v="0"/>
    <n v="0"/>
    <m/>
  </r>
  <r>
    <x v="1235"/>
    <d v="2021-05-07T00:00:00"/>
    <s v="The Moore Girls LLC"/>
    <s v="1102 S Horner Dr."/>
    <x v="74"/>
    <x v="0"/>
    <s v="27330"/>
    <x v="1234"/>
    <s v="Pelican's SnoBalls"/>
    <s v="R"/>
    <s v="N"/>
    <s v="NC-04"/>
    <x v="0"/>
    <x v="1"/>
    <x v="1"/>
    <x v="0"/>
    <s v="Y"/>
    <s v="Y"/>
    <s v="Y"/>
    <s v="Y"/>
    <s v="Y"/>
    <s v="Y"/>
    <s v="Limited  Liability Company(LLC)"/>
    <s v="N"/>
    <x v="1"/>
    <x v="0"/>
    <x v="1"/>
    <s v="Food Stand, Food Truck, Food Cart &amp;&amp; Snack and Nonalcoholic Beverage Bar"/>
    <n v="0"/>
    <n v="0"/>
    <m/>
  </r>
  <r>
    <x v="1236"/>
    <d v="2021-05-07T00:00:00"/>
    <s v="Rita McBride"/>
    <s v="350 Granite st"/>
    <x v="126"/>
    <x v="0"/>
    <s v="27030"/>
    <x v="1235"/>
    <m/>
    <s v="R"/>
    <s v="Y"/>
    <s v="NC-10"/>
    <x v="0"/>
    <x v="1"/>
    <x v="1"/>
    <x v="0"/>
    <s v="N"/>
    <s v="N"/>
    <s v="Y"/>
    <s v="N"/>
    <s v="Y"/>
    <s v="N"/>
    <s v="Sole Proprietorship"/>
    <s v="N"/>
    <x v="0"/>
    <x v="0"/>
    <x v="1"/>
    <s v="Food Stand, Food Truck, Food Cart"/>
    <n v="0"/>
    <n v="0"/>
    <m/>
  </r>
  <r>
    <x v="1237"/>
    <d v="2021-05-25T00:00:00"/>
    <s v="True Story LLC"/>
    <s v="2507 Becketts Ridge Dr"/>
    <x v="35"/>
    <x v="0"/>
    <s v="27278"/>
    <x v="1236"/>
    <m/>
    <s v="U"/>
    <s v="N"/>
    <s v="NC-04"/>
    <x v="0"/>
    <x v="1"/>
    <x v="1"/>
    <x v="0"/>
    <s v="Y"/>
    <s v="Y"/>
    <s v="Y"/>
    <s v="N"/>
    <s v="Y"/>
    <s v="N"/>
    <s v="Limited  Liability Company(LLC)"/>
    <s v="N"/>
    <x v="1"/>
    <x v="0"/>
    <x v="0"/>
    <s v="Snack and Nonalcoholic Beverage Bar &amp;&amp; Caterer &amp;&amp; Food Stand, Food Truck, Food Cart"/>
    <n v="0"/>
    <n v="0"/>
    <m/>
  </r>
  <r>
    <x v="1238"/>
    <d v="2021-05-25T00:00:00"/>
    <s v="CB GREAT FORTUNE INC"/>
    <s v="4310 Big Tree Way"/>
    <x v="12"/>
    <x v="0"/>
    <s v="27409"/>
    <x v="1237"/>
    <m/>
    <s v="U"/>
    <s v="N"/>
    <s v="NC-06"/>
    <x v="1"/>
    <x v="0"/>
    <x v="0"/>
    <x v="0"/>
    <s v="Y"/>
    <s v="Y"/>
    <s v="Y"/>
    <s v="Y"/>
    <s v="Y"/>
    <s v="Y"/>
    <s v="Corporation"/>
    <s v="N"/>
    <x v="1"/>
    <x v="0"/>
    <x v="1"/>
    <s v="Restaurant"/>
    <n v="0"/>
    <n v="0"/>
    <m/>
  </r>
  <r>
    <x v="1239"/>
    <d v="2021-05-07T00:00:00"/>
    <s v="El Patron Subs &amp; Grill"/>
    <s v="2251 Hendersonville Rd"/>
    <x v="55"/>
    <x v="0"/>
    <s v="28704"/>
    <x v="1238"/>
    <m/>
    <s v="U"/>
    <s v="N"/>
    <s v="NC-11"/>
    <x v="0"/>
    <x v="1"/>
    <x v="1"/>
    <x v="0"/>
    <s v="N"/>
    <s v="Y"/>
    <s v="N"/>
    <s v="Y"/>
    <s v="N"/>
    <s v="N"/>
    <s v="Limited  Liability Company(LLC)"/>
    <s v="Y"/>
    <x v="0"/>
    <x v="0"/>
    <x v="1"/>
    <s v="Restaurant"/>
    <n v="0"/>
    <n v="0"/>
    <m/>
  </r>
  <r>
    <x v="1240"/>
    <d v="2021-05-07T00:00:00"/>
    <s v="HAPPY DELI OF FAYETTEVILLE INC"/>
    <s v="117 Dick St"/>
    <x v="40"/>
    <x v="0"/>
    <s v="28301"/>
    <x v="1239"/>
    <m/>
    <s v="U"/>
    <s v="Y"/>
    <s v="NC-08"/>
    <x v="0"/>
    <x v="1"/>
    <x v="1"/>
    <x v="0"/>
    <s v="Y"/>
    <s v="N"/>
    <s v="Y"/>
    <s v="Y"/>
    <s v="Y"/>
    <s v="Y"/>
    <s v="Corporation"/>
    <s v="Y"/>
    <x v="0"/>
    <x v="0"/>
    <x v="1"/>
    <s v="Restaurant"/>
    <n v="0"/>
    <n v="0"/>
    <m/>
  </r>
  <r>
    <x v="1241"/>
    <d v="2021-05-25T00:00:00"/>
    <s v="STAR FA INC"/>
    <s v="10940 RAVEN RIDGE RD suite 104"/>
    <x v="4"/>
    <x v="0"/>
    <s v="27614"/>
    <x v="1240"/>
    <m/>
    <s v="U"/>
    <s v="N"/>
    <s v="NC-04"/>
    <x v="1"/>
    <x v="0"/>
    <x v="0"/>
    <x v="0"/>
    <s v="Y"/>
    <s v="Y"/>
    <s v="Y"/>
    <s v="Y"/>
    <s v="Y"/>
    <s v="Y"/>
    <s v="Subchapter S Corporation"/>
    <s v="N"/>
    <x v="1"/>
    <x v="0"/>
    <x v="0"/>
    <s v="Restaurant"/>
    <n v="0"/>
    <n v="0"/>
    <m/>
  </r>
  <r>
    <x v="1242"/>
    <d v="2021-05-25T00:00:00"/>
    <s v="Stephanies II LLC"/>
    <s v="2507 Randleman Rd"/>
    <x v="12"/>
    <x v="0"/>
    <s v="27406"/>
    <x v="1241"/>
    <m/>
    <s v="U"/>
    <s v="N"/>
    <s v="NC-06"/>
    <x v="0"/>
    <x v="1"/>
    <x v="1"/>
    <x v="0"/>
    <s v="N"/>
    <s v="Y"/>
    <s v="Y"/>
    <s v="N"/>
    <s v="N"/>
    <s v="Y"/>
    <s v="Limited  Liability Company(LLC)"/>
    <s v="N"/>
    <x v="1"/>
    <x v="0"/>
    <x v="0"/>
    <s v="Restaurant"/>
    <n v="0"/>
    <n v="0"/>
    <m/>
  </r>
  <r>
    <x v="1243"/>
    <d v="2021-05-25T00:00:00"/>
    <s v="Freshwater LLC"/>
    <s v="516 North Graham Street Suite 3 141466275"/>
    <x v="11"/>
    <x v="0"/>
    <s v="28202"/>
    <x v="1242"/>
    <m/>
    <s v="U"/>
    <s v="N"/>
    <s v="NC-12"/>
    <x v="0"/>
    <x v="1"/>
    <x v="1"/>
    <x v="0"/>
    <s v="Y"/>
    <s v="Y"/>
    <s v="Y"/>
    <s v="Y"/>
    <s v="Y"/>
    <s v="Y"/>
    <s v="Subchapter S Corporation"/>
    <s v="N"/>
    <x v="1"/>
    <x v="0"/>
    <x v="0"/>
    <s v="Restaurant"/>
    <n v="0"/>
    <n v="0"/>
    <m/>
  </r>
  <r>
    <x v="1244"/>
    <d v="2021-05-07T00:00:00"/>
    <s v="Stephen Wilson"/>
    <s v="1147-A St Marks Church Road"/>
    <x v="64"/>
    <x v="0"/>
    <s v="27215"/>
    <x v="1243"/>
    <s v="Pelican's SnoBalls"/>
    <s v="U"/>
    <s v="N"/>
    <s v="NC-06"/>
    <x v="0"/>
    <x v="1"/>
    <x v="0"/>
    <x v="1"/>
    <s v="N"/>
    <s v="Y"/>
    <s v="N"/>
    <s v="Y"/>
    <s v="N"/>
    <s v="Y"/>
    <s v="Limited  Liability Company(LLC)"/>
    <s v="N"/>
    <x v="0"/>
    <x v="1"/>
    <x v="0"/>
    <s v="Restaurant"/>
    <n v="0"/>
    <n v="0"/>
    <m/>
  </r>
  <r>
    <x v="1245"/>
    <d v="2021-05-25T00:00:00"/>
    <s v="VEGAN TO-GO WORLDWIDE LLC"/>
    <s v="16618 Grassy Creek Dr"/>
    <x v="45"/>
    <x v="0"/>
    <s v="28078"/>
    <x v="1244"/>
    <m/>
    <s v="U"/>
    <s v="N"/>
    <s v="NC-08"/>
    <x v="0"/>
    <x v="0"/>
    <x v="1"/>
    <x v="0"/>
    <s v="N"/>
    <s v="Y"/>
    <s v="Y"/>
    <s v="Y"/>
    <s v="Y"/>
    <s v="Y"/>
    <s v="Limited  Liability Company(LLC)"/>
    <s v="N"/>
    <x v="1"/>
    <x v="0"/>
    <x v="0"/>
    <s v="Caterer &amp;&amp; Food Stand, Food Truck, Food Cart"/>
    <n v="0"/>
    <n v="0"/>
    <m/>
  </r>
  <r>
    <x v="1246"/>
    <d v="2021-05-07T00:00:00"/>
    <s v="KINGS AND CROWNS LLC"/>
    <s v="3404 Ramsey St"/>
    <x v="40"/>
    <x v="0"/>
    <s v="28311"/>
    <x v="1245"/>
    <m/>
    <s v="U"/>
    <s v="N"/>
    <s v="NC-08"/>
    <x v="0"/>
    <x v="0"/>
    <x v="0"/>
    <x v="0"/>
    <s v="Y"/>
    <s v="Y"/>
    <s v="Y"/>
    <s v="Y"/>
    <s v="Y"/>
    <s v="Y"/>
    <s v="Limited  Liability Company(LLC)"/>
    <s v="N"/>
    <x v="1"/>
    <x v="0"/>
    <x v="0"/>
    <s v="Restaurant"/>
    <n v="0"/>
    <n v="0"/>
    <m/>
  </r>
  <r>
    <x v="1247"/>
    <d v="2021-05-25T00:00:00"/>
    <s v="C &amp; T Wok Inc"/>
    <s v="130 Morrisville Square Way"/>
    <x v="2"/>
    <x v="0"/>
    <s v="27560"/>
    <x v="1246"/>
    <m/>
    <s v="U"/>
    <s v="N"/>
    <s v="NC-02"/>
    <x v="0"/>
    <x v="1"/>
    <x v="1"/>
    <x v="0"/>
    <s v="Y"/>
    <s v="Y"/>
    <s v="Y"/>
    <s v="Y"/>
    <s v="Y"/>
    <s v="Y"/>
    <s v="Corporation"/>
    <s v="N"/>
    <x v="1"/>
    <x v="0"/>
    <x v="0"/>
    <s v="Restaurant"/>
    <n v="0"/>
    <n v="0"/>
    <m/>
  </r>
  <r>
    <x v="1248"/>
    <d v="2021-05-07T00:00:00"/>
    <s v="Curry Point LLC"/>
    <s v="5400 S Miami Blvd #100"/>
    <x v="8"/>
    <x v="0"/>
    <s v="27703"/>
    <x v="1247"/>
    <m/>
    <s v="U"/>
    <s v="N"/>
    <s v="NC-02"/>
    <x v="0"/>
    <x v="1"/>
    <x v="0"/>
    <x v="0"/>
    <s v="Y"/>
    <s v="Y"/>
    <s v="Y"/>
    <s v="Y"/>
    <s v="Y"/>
    <s v="Y"/>
    <s v="Limited  Liability Company(LLC)"/>
    <s v="N"/>
    <x v="0"/>
    <x v="0"/>
    <x v="1"/>
    <s v="Restaurant"/>
    <n v="0"/>
    <n v="0"/>
    <m/>
  </r>
  <r>
    <x v="1249"/>
    <d v="2021-05-07T00:00:00"/>
    <s v="Peaberry Press LLC"/>
    <s v="802 Fairview Road Suite 800"/>
    <x v="9"/>
    <x v="0"/>
    <s v="28803"/>
    <x v="1248"/>
    <m/>
    <s v="U"/>
    <s v="N"/>
    <s v="NC-11"/>
    <x v="0"/>
    <x v="1"/>
    <x v="1"/>
    <x v="0"/>
    <s v="Y"/>
    <s v="Y"/>
    <s v="Y"/>
    <s v="Y"/>
    <s v="Y"/>
    <s v="Y"/>
    <s v="Limited  Liability Company(LLC)"/>
    <s v="N"/>
    <x v="0"/>
    <x v="0"/>
    <x v="1"/>
    <s v="Snack and Nonalcoholic Beverage Bar"/>
    <n v="0"/>
    <n v="0"/>
    <m/>
  </r>
  <r>
    <x v="1250"/>
    <d v="2021-05-25T00:00:00"/>
    <s v="Kiha of Old Oak Ridge Road LLC"/>
    <s v="6310 Old Oak Ridge Rd Ste D"/>
    <x v="12"/>
    <x v="0"/>
    <s v="27410"/>
    <x v="1249"/>
    <m/>
    <s v="U"/>
    <s v="N"/>
    <s v="NC-06"/>
    <x v="0"/>
    <x v="0"/>
    <x v="1"/>
    <x v="0"/>
    <s v="Y"/>
    <s v="Y"/>
    <s v="Y"/>
    <s v="Y"/>
    <s v="Y"/>
    <s v="Y"/>
    <s v="Corporation"/>
    <s v="N"/>
    <x v="0"/>
    <x v="0"/>
    <x v="1"/>
    <s v="Restaurant"/>
    <n v="0"/>
    <n v="0"/>
    <m/>
  </r>
  <r>
    <x v="1251"/>
    <d v="2021-05-25T00:00:00"/>
    <s v="Tiffany's Catering and Events LLC"/>
    <s v="135 W Main St"/>
    <x v="100"/>
    <x v="0"/>
    <s v="28001"/>
    <x v="1250"/>
    <m/>
    <s v="R"/>
    <s v="Y"/>
    <s v="NC-08"/>
    <x v="0"/>
    <x v="0"/>
    <x v="1"/>
    <x v="1"/>
    <s v="N"/>
    <s v="Y"/>
    <s v="Y"/>
    <s v="Y"/>
    <s v="Y"/>
    <s v="Y"/>
    <s v="Sole Proprietorship"/>
    <s v="Y"/>
    <x v="0"/>
    <x v="0"/>
    <x v="1"/>
    <s v="Bar, Saloon, Lounge, Tavern &amp;&amp; Caterer &amp;&amp; Restaurant"/>
    <n v="0"/>
    <n v="0"/>
    <m/>
  </r>
  <r>
    <x v="1252"/>
    <d v="2021-05-07T00:00:00"/>
    <s v="JAA Enterprises inc."/>
    <s v="833 highway 58"/>
    <x v="223"/>
    <x v="0"/>
    <s v="28584"/>
    <x v="1251"/>
    <m/>
    <s v="U"/>
    <s v="N"/>
    <s v="NC-03"/>
    <x v="0"/>
    <x v="1"/>
    <x v="1"/>
    <x v="1"/>
    <s v="N"/>
    <s v="N"/>
    <s v="Y"/>
    <s v="Y"/>
    <s v="Y"/>
    <s v="Y"/>
    <s v="Corporation"/>
    <s v="N"/>
    <x v="0"/>
    <x v="0"/>
    <x v="1"/>
    <s v="Restaurant"/>
    <n v="0"/>
    <n v="0"/>
    <m/>
  </r>
  <r>
    <x v="1253"/>
    <d v="2021-05-25T00:00:00"/>
    <s v="Cotton Leigh LLC"/>
    <s v="628 W Main St"/>
    <x v="117"/>
    <x v="0"/>
    <s v="28779"/>
    <x v="1252"/>
    <m/>
    <s v="R"/>
    <s v="N"/>
    <s v="NC-11"/>
    <x v="0"/>
    <x v="0"/>
    <x v="0"/>
    <x v="0"/>
    <s v="Y"/>
    <s v="Y"/>
    <s v="Y"/>
    <s v="Y"/>
    <s v="Y"/>
    <s v="Y"/>
    <s v="Limited  Liability Company(LLC)"/>
    <s v="N"/>
    <x v="0"/>
    <x v="0"/>
    <x v="1"/>
    <s v="Bakery **"/>
    <n v="0"/>
    <n v="0"/>
    <m/>
  </r>
  <r>
    <x v="1254"/>
    <d v="2021-05-25T00:00:00"/>
    <s v="BBH SUBS CONCORD LLC"/>
    <s v="5123 Berkeley Park Ct"/>
    <x v="11"/>
    <x v="0"/>
    <s v="28277"/>
    <x v="1253"/>
    <s v="Which Wich"/>
    <s v="U"/>
    <s v="N"/>
    <s v="NC-09"/>
    <x v="0"/>
    <x v="1"/>
    <x v="0"/>
    <x v="1"/>
    <s v="Y"/>
    <s v="Y"/>
    <s v="Y"/>
    <s v="Y"/>
    <s v="Y"/>
    <s v="Y"/>
    <s v="Limited  Liability Company(LLC)"/>
    <s v="N"/>
    <x v="0"/>
    <x v="0"/>
    <x v="1"/>
    <s v="Restaurant"/>
    <n v="0"/>
    <n v="0"/>
    <m/>
  </r>
  <r>
    <x v="1255"/>
    <d v="2021-05-25T00:00:00"/>
    <s v="Not Just Icing Inc"/>
    <s v="5001 Sinclair Dr"/>
    <x v="4"/>
    <x v="0"/>
    <s v="27616"/>
    <x v="1254"/>
    <m/>
    <s v="U"/>
    <s v="N"/>
    <s v="NC-02"/>
    <x v="0"/>
    <x v="1"/>
    <x v="1"/>
    <x v="0"/>
    <s v="Y"/>
    <s v="Y"/>
    <s v="N"/>
    <s v="Y"/>
    <s v="Y"/>
    <s v="N"/>
    <s v="Corporation"/>
    <s v="Y"/>
    <x v="0"/>
    <x v="0"/>
    <x v="1"/>
    <s v="Food Stand, Food Truck, Food Cart"/>
    <n v="0"/>
    <n v="0"/>
    <m/>
  </r>
  <r>
    <x v="1256"/>
    <d v="2021-05-25T00:00:00"/>
    <s v="Mazzinis Inc."/>
    <s v="1521 N Bridge St"/>
    <x v="164"/>
    <x v="0"/>
    <s v="28621"/>
    <x v="1255"/>
    <m/>
    <s v="R"/>
    <s v="N"/>
    <s v="NC-05"/>
    <x v="0"/>
    <x v="1"/>
    <x v="1"/>
    <x v="0"/>
    <s v="N"/>
    <s v="Y"/>
    <s v="Y"/>
    <s v="Y"/>
    <s v="Y"/>
    <s v="Y"/>
    <s v="Corporation"/>
    <s v="N"/>
    <x v="0"/>
    <x v="0"/>
    <x v="1"/>
    <s v="Caterer &amp;&amp; Restaurant"/>
    <n v="0"/>
    <n v="0"/>
    <m/>
  </r>
  <r>
    <x v="1257"/>
    <d v="2021-05-07T00:00:00"/>
    <s v="Crazy House Brewing LLC"/>
    <s v="330 S Main St undefined"/>
    <x v="189"/>
    <x v="0"/>
    <s v="27526"/>
    <x v="1256"/>
    <m/>
    <s v="R"/>
    <s v="N"/>
    <s v="NC-02"/>
    <x v="0"/>
    <x v="1"/>
    <x v="1"/>
    <x v="0"/>
    <s v="Y"/>
    <s v="Y"/>
    <s v="Y"/>
    <s v="Y"/>
    <s v="Y"/>
    <s v="Y"/>
    <s v="Limited  Liability Company(LLC)"/>
    <s v="Y"/>
    <x v="0"/>
    <x v="1"/>
    <x v="1"/>
    <s v="Licensed Alcohol Producer"/>
    <n v="0"/>
    <n v="0"/>
    <m/>
  </r>
  <r>
    <x v="1258"/>
    <d v="2021-05-07T00:00:00"/>
    <s v="NANTUCKET CAFE INC."/>
    <s v="1145 Falls River Avenue"/>
    <x v="4"/>
    <x v="0"/>
    <s v="27614"/>
    <x v="1257"/>
    <m/>
    <s v="U"/>
    <s v="N"/>
    <s v="NC-04"/>
    <x v="0"/>
    <x v="0"/>
    <x v="1"/>
    <x v="0"/>
    <s v="Y"/>
    <s v="Y"/>
    <s v="Y"/>
    <s v="Y"/>
    <s v="N"/>
    <s v="Y"/>
    <s v="Corporation"/>
    <s v="N"/>
    <x v="1"/>
    <x v="0"/>
    <x v="1"/>
    <s v="Restaurant"/>
    <n v="0"/>
    <n v="0"/>
    <m/>
  </r>
  <r>
    <x v="1259"/>
    <d v="2021-05-07T00:00:00"/>
    <s v="pholicious at street of southpoint Inc"/>
    <s v="600 AUDUBON LAKE DR 7A21"/>
    <x v="8"/>
    <x v="0"/>
    <s v="27713"/>
    <x v="1258"/>
    <m/>
    <s v="U"/>
    <s v="Y"/>
    <s v="NC-02"/>
    <x v="0"/>
    <x v="0"/>
    <x v="0"/>
    <x v="0"/>
    <s v="Y"/>
    <s v="Y"/>
    <s v="Y"/>
    <s v="Y"/>
    <s v="Y"/>
    <s v="Y"/>
    <s v="Corporation"/>
    <s v="N"/>
    <x v="1"/>
    <x v="0"/>
    <x v="0"/>
    <s v="Restaurant"/>
    <n v="0"/>
    <n v="0"/>
    <m/>
  </r>
  <r>
    <x v="1260"/>
    <d v="2021-05-07T00:00:00"/>
    <s v="Trade and Lore Asheville"/>
    <s v="37 Wall St"/>
    <x v="9"/>
    <x v="0"/>
    <s v="28801"/>
    <x v="1259"/>
    <m/>
    <s v="U"/>
    <s v="Y"/>
    <s v="NC-11"/>
    <x v="0"/>
    <x v="0"/>
    <x v="1"/>
    <x v="0"/>
    <s v="Y"/>
    <s v="Y"/>
    <s v="Y"/>
    <s v="Y"/>
    <s v="Y"/>
    <s v="Y"/>
    <s v="Limited  Liability Company(LLC)"/>
    <s v="N"/>
    <x v="0"/>
    <x v="0"/>
    <x v="1"/>
    <s v="Restaurant"/>
    <n v="0"/>
    <n v="0"/>
    <m/>
  </r>
  <r>
    <x v="1261"/>
    <d v="2021-05-07T00:00:00"/>
    <s v="Sugar on Front Street LLC"/>
    <s v="206-C North Topsail Drive"/>
    <x v="16"/>
    <x v="0"/>
    <s v="28445"/>
    <x v="1260"/>
    <m/>
    <s v="U"/>
    <s v="N"/>
    <s v="NC-03"/>
    <x v="0"/>
    <x v="1"/>
    <x v="0"/>
    <x v="0"/>
    <s v="N"/>
    <s v="Y"/>
    <s v="Y"/>
    <s v="Y"/>
    <s v="Y"/>
    <s v="Y"/>
    <s v="Limited  Liability Company(LLC)"/>
    <s v="N"/>
    <x v="1"/>
    <x v="0"/>
    <x v="1"/>
    <s v="Other"/>
    <n v="0"/>
    <n v="0"/>
    <m/>
  </r>
  <r>
    <x v="1262"/>
    <d v="2021-05-25T00:00:00"/>
    <s v="MEIZHEN LIU"/>
    <s v="249-I THIRD ST"/>
    <x v="224"/>
    <x v="0"/>
    <s v="28513"/>
    <x v="1261"/>
    <m/>
    <s v="U"/>
    <s v="N"/>
    <s v="NC-01"/>
    <x v="1"/>
    <x v="0"/>
    <x v="0"/>
    <x v="0"/>
    <s v="Y"/>
    <s v="Y"/>
    <s v="Y"/>
    <s v="Y"/>
    <s v="Y"/>
    <s v="Y"/>
    <s v="Sole Proprietorship"/>
    <s v="Y"/>
    <x v="0"/>
    <x v="0"/>
    <x v="1"/>
    <s v="Restaurant"/>
    <n v="0"/>
    <n v="0"/>
    <m/>
  </r>
  <r>
    <x v="1263"/>
    <d v="2021-05-25T00:00:00"/>
    <s v="Hua Chen"/>
    <s v="952 Merrimon Ave"/>
    <x v="9"/>
    <x v="0"/>
    <s v="28804"/>
    <x v="1262"/>
    <m/>
    <s v="U"/>
    <s v="N"/>
    <s v="NC-11"/>
    <x v="0"/>
    <x v="1"/>
    <x v="1"/>
    <x v="0"/>
    <s v="Y"/>
    <s v="Y"/>
    <s v="N"/>
    <s v="Y"/>
    <s v="Y"/>
    <s v="Y"/>
    <s v="Sole Proprietorship"/>
    <s v="N"/>
    <x v="1"/>
    <x v="0"/>
    <x v="1"/>
    <s v="Restaurant"/>
    <n v="0"/>
    <n v="0"/>
    <m/>
  </r>
  <r>
    <x v="1264"/>
    <d v="2021-05-07T00:00:00"/>
    <s v="ZEKOS 2 GO LLC"/>
    <s v="12 Wendy Court Suite I"/>
    <x v="12"/>
    <x v="0"/>
    <s v="27409"/>
    <x v="1263"/>
    <m/>
    <s v="U"/>
    <s v="N"/>
    <s v="NC-06"/>
    <x v="0"/>
    <x v="0"/>
    <x v="0"/>
    <x v="0"/>
    <s v="Y"/>
    <s v="Y"/>
    <s v="Y"/>
    <s v="Y"/>
    <s v="Y"/>
    <s v="Y"/>
    <s v="Sole Proprietorship"/>
    <s v="N"/>
    <x v="1"/>
    <x v="0"/>
    <x v="0"/>
    <s v="Food Stand, Food Truck, Food Cart"/>
    <n v="0"/>
    <n v="0"/>
    <m/>
  </r>
  <r>
    <x v="1265"/>
    <d v="2021-05-07T00:00:00"/>
    <s v="Paula Bass"/>
    <s v="2339 US 117 S suite H"/>
    <x v="25"/>
    <x v="0"/>
    <s v="27530"/>
    <x v="1264"/>
    <m/>
    <s v="R"/>
    <s v="Y"/>
    <s v="NC-01"/>
    <x v="0"/>
    <x v="1"/>
    <x v="1"/>
    <x v="0"/>
    <s v="N"/>
    <s v="Y"/>
    <s v="N"/>
    <s v="Y"/>
    <s v="Y"/>
    <s v="Y"/>
    <s v="Self-Employed Individuals"/>
    <s v="Y"/>
    <x v="0"/>
    <x v="0"/>
    <x v="1"/>
    <s v="Other"/>
    <n v="0"/>
    <n v="0"/>
    <m/>
  </r>
  <r>
    <x v="1266"/>
    <d v="2021-05-07T00:00:00"/>
    <s v="Kim Cooks LLC"/>
    <s v="5621 Louisburg Rd STE 101"/>
    <x v="4"/>
    <x v="0"/>
    <s v="27616"/>
    <x v="1265"/>
    <s v="Subway"/>
    <s v="U"/>
    <s v="Y"/>
    <s v="NC-02"/>
    <x v="0"/>
    <x v="0"/>
    <x v="1"/>
    <x v="0"/>
    <s v="Y"/>
    <s v="Y"/>
    <s v="Y"/>
    <s v="Y"/>
    <s v="Y"/>
    <s v="Y"/>
    <s v="Limited  Liability Company(LLC)"/>
    <s v="Y"/>
    <x v="1"/>
    <x v="0"/>
    <x v="0"/>
    <s v="Restaurant"/>
    <n v="0"/>
    <n v="0"/>
    <m/>
  </r>
  <r>
    <x v="1267"/>
    <d v="2021-05-25T00:00:00"/>
    <s v="so-ca raleigh LLC"/>
    <s v="2130 Clark Ave"/>
    <x v="4"/>
    <x v="0"/>
    <s v="27605"/>
    <x v="1266"/>
    <m/>
    <s v="U"/>
    <s v="Y"/>
    <s v="NC-02"/>
    <x v="1"/>
    <x v="0"/>
    <x v="0"/>
    <x v="0"/>
    <s v="Y"/>
    <s v="Y"/>
    <s v="Y"/>
    <s v="Y"/>
    <s v="Y"/>
    <s v="Y"/>
    <s v="Corporation"/>
    <s v="N"/>
    <x v="0"/>
    <x v="0"/>
    <x v="1"/>
    <s v="Restaurant"/>
    <n v="0"/>
    <n v="0"/>
    <m/>
  </r>
  <r>
    <x v="1268"/>
    <d v="2021-05-25T00:00:00"/>
    <s v="UMAMI SEAFOOD INC"/>
    <s v="2421 E Ash St"/>
    <x v="25"/>
    <x v="0"/>
    <s v="27534"/>
    <x v="1267"/>
    <m/>
    <s v="R"/>
    <s v="N"/>
    <s v="NC-01"/>
    <x v="1"/>
    <x v="0"/>
    <x v="0"/>
    <x v="0"/>
    <s v="Y"/>
    <s v="Y"/>
    <s v="Y"/>
    <s v="Y"/>
    <s v="Y"/>
    <s v="Y"/>
    <s v="Corporation"/>
    <s v="N"/>
    <x v="1"/>
    <x v="0"/>
    <x v="1"/>
    <s v="Restaurant"/>
    <n v="0"/>
    <n v="0"/>
    <m/>
  </r>
  <r>
    <x v="1269"/>
    <d v="2021-05-07T00:00:00"/>
    <s v="Andres' Coffee &amp; Crepes LLC"/>
    <s v="315 Crossroads Blvd"/>
    <x v="28"/>
    <x v="0"/>
    <s v="27518"/>
    <x v="1268"/>
    <m/>
    <s v="U"/>
    <s v="N"/>
    <s v="NC-02"/>
    <x v="0"/>
    <x v="0"/>
    <x v="1"/>
    <x v="0"/>
    <s v="Y"/>
    <s v="Y"/>
    <s v="Y"/>
    <s v="Y"/>
    <s v="Y"/>
    <s v="Y"/>
    <s v="Limited  Liability Company(LLC)"/>
    <s v="N"/>
    <x v="1"/>
    <x v="0"/>
    <x v="1"/>
    <s v="Caterer &amp;&amp; Restaurant"/>
    <n v="0"/>
    <n v="0"/>
    <m/>
  </r>
  <r>
    <x v="1270"/>
    <d v="2021-05-07T00:00:00"/>
    <s v="Boba Express LLC"/>
    <s v="10039 University City Blvd Suite L"/>
    <x v="11"/>
    <x v="0"/>
    <s v="28213"/>
    <x v="1269"/>
    <m/>
    <s v="U"/>
    <s v="Y"/>
    <s v="NC-08"/>
    <x v="0"/>
    <x v="0"/>
    <x v="0"/>
    <x v="0"/>
    <s v="Y"/>
    <s v="Y"/>
    <s v="Y"/>
    <s v="Y"/>
    <s v="Y"/>
    <s v="Y"/>
    <s v="Corporation"/>
    <s v="Y"/>
    <x v="1"/>
    <x v="0"/>
    <x v="1"/>
    <s v="Restaurant"/>
    <n v="0"/>
    <n v="0"/>
    <m/>
  </r>
  <r>
    <x v="1271"/>
    <d v="2021-05-07T00:00:00"/>
    <s v="Kalethy Living LLC"/>
    <s v="4719 New Centre Dr Suite D"/>
    <x v="0"/>
    <x v="0"/>
    <s v="28405"/>
    <x v="1270"/>
    <m/>
    <s v="U"/>
    <s v="Y"/>
    <s v="NC-07"/>
    <x v="0"/>
    <x v="0"/>
    <x v="1"/>
    <x v="0"/>
    <s v="N"/>
    <s v="Y"/>
    <s v="Y"/>
    <s v="Y"/>
    <s v="Y"/>
    <s v="Y"/>
    <s v="Limited  Liability Company(LLC)"/>
    <s v="N"/>
    <x v="1"/>
    <x v="0"/>
    <x v="1"/>
    <s v="Other &amp;&amp; Snack and Nonalcoholic Beverage Bar &amp;&amp; Restaurant"/>
    <n v="0"/>
    <n v="0"/>
    <m/>
  </r>
  <r>
    <x v="1272"/>
    <d v="2021-05-07T00:00:00"/>
    <s v="BGC Ventures LLC"/>
    <s v="4 Applewood Dr"/>
    <x v="9"/>
    <x v="0"/>
    <s v="28805"/>
    <x v="1271"/>
    <m/>
    <s v="U"/>
    <s v="N"/>
    <s v="NC-11"/>
    <x v="1"/>
    <x v="1"/>
    <x v="1"/>
    <x v="0"/>
    <s v="Y"/>
    <s v="Y"/>
    <s v="Y"/>
    <s v="Y"/>
    <s v="Y"/>
    <s v="Y"/>
    <s v="Limited  Liability Company(LLC)"/>
    <s v="N"/>
    <x v="1"/>
    <x v="0"/>
    <x v="0"/>
    <s v="Restaurant"/>
    <n v="0"/>
    <n v="0"/>
    <m/>
  </r>
  <r>
    <x v="1273"/>
    <d v="2021-05-25T00:00:00"/>
    <s v="Mister Bartender LLC"/>
    <s v="9429 Night Harbor Dr SE"/>
    <x v="225"/>
    <x v="0"/>
    <s v="28451"/>
    <x v="1272"/>
    <m/>
    <s v="R"/>
    <s v="N"/>
    <s v="NC-07"/>
    <x v="0"/>
    <x v="0"/>
    <x v="0"/>
    <x v="0"/>
    <s v="N"/>
    <s v="Y"/>
    <s v="N"/>
    <s v="N"/>
    <s v="Y"/>
    <s v="N"/>
    <s v="Single Member LLC"/>
    <s v="N"/>
    <x v="1"/>
    <x v="1"/>
    <x v="0"/>
    <s v="Other &amp;&amp; Caterer"/>
    <n v="0"/>
    <n v="0"/>
    <m/>
  </r>
  <r>
    <x v="1274"/>
    <d v="2021-05-07T00:00:00"/>
    <s v="ots albemarle inc"/>
    <s v="114 S 2nd St"/>
    <x v="100"/>
    <x v="0"/>
    <s v="28001"/>
    <x v="1273"/>
    <m/>
    <s v="R"/>
    <s v="Y"/>
    <s v="NC-08"/>
    <x v="1"/>
    <x v="0"/>
    <x v="0"/>
    <x v="0"/>
    <s v="Y"/>
    <s v="Y"/>
    <s v="Y"/>
    <s v="Y"/>
    <s v="Y"/>
    <s v="Y"/>
    <s v="Limited  Liability Company(LLC)"/>
    <s v="Y"/>
    <x v="1"/>
    <x v="0"/>
    <x v="0"/>
    <s v="Restaurant"/>
    <n v="0"/>
    <n v="0"/>
    <m/>
  </r>
  <r>
    <x v="1275"/>
    <d v="2021-05-07T00:00:00"/>
    <s v="Simply Asian Restaurant Inc"/>
    <s v="1337 E Dixie Dr"/>
    <x v="51"/>
    <x v="0"/>
    <s v="27203"/>
    <x v="1274"/>
    <m/>
    <s v="R"/>
    <s v="N"/>
    <s v="NC-13"/>
    <x v="1"/>
    <x v="0"/>
    <x v="0"/>
    <x v="0"/>
    <s v="Y"/>
    <s v="Y"/>
    <s v="Y"/>
    <s v="Y"/>
    <s v="Y"/>
    <s v="Y"/>
    <s v="Corporation"/>
    <s v="Y"/>
    <x v="0"/>
    <x v="0"/>
    <x v="1"/>
    <s v="Restaurant"/>
    <n v="0"/>
    <n v="0"/>
    <m/>
  </r>
  <r>
    <x v="1276"/>
    <d v="2021-05-07T00:00:00"/>
    <s v="Natelege Bryant"/>
    <s v="1613 Holly Hill Dr."/>
    <x v="8"/>
    <x v="0"/>
    <s v="27713"/>
    <x v="1275"/>
    <m/>
    <s v="U"/>
    <s v="N"/>
    <s v="NC-04"/>
    <x v="0"/>
    <x v="1"/>
    <x v="1"/>
    <x v="0"/>
    <s v="N"/>
    <s v="N"/>
    <s v="Y"/>
    <s v="Y"/>
    <s v="N"/>
    <s v="N"/>
    <s v="Sole Proprietorship"/>
    <s v="N"/>
    <x v="1"/>
    <x v="0"/>
    <x v="1"/>
    <s v="Caterer"/>
    <n v="0"/>
    <n v="0"/>
    <m/>
  </r>
  <r>
    <x v="1277"/>
    <d v="2021-05-07T00:00:00"/>
    <s v="Great Universe Inc"/>
    <s v="7128 Albemarle Rd. Ste. A"/>
    <x v="11"/>
    <x v="0"/>
    <s v="28227"/>
    <x v="1276"/>
    <m/>
    <s v="U"/>
    <s v="N"/>
    <s v="NC-08"/>
    <x v="0"/>
    <x v="0"/>
    <x v="0"/>
    <x v="0"/>
    <s v="Y"/>
    <s v="Y"/>
    <s v="Y"/>
    <s v="Y"/>
    <s v="Y"/>
    <s v="Y"/>
    <s v="Subchapter S Corporation"/>
    <s v="N"/>
    <x v="1"/>
    <x v="0"/>
    <x v="1"/>
    <s v="Restaurant"/>
    <n v="0"/>
    <n v="0"/>
    <m/>
  </r>
  <r>
    <x v="1278"/>
    <d v="2021-05-07T00:00:00"/>
    <s v="MARK KEYZER"/>
    <s v="91 Vreugdenhil Rd"/>
    <x v="226"/>
    <x v="0"/>
    <s v="27860"/>
    <x v="1277"/>
    <m/>
    <s v="R"/>
    <s v="Y"/>
    <s v="NC-01"/>
    <x v="0"/>
    <x v="0"/>
    <x v="1"/>
    <x v="0"/>
    <s v="Y"/>
    <s v="Y"/>
    <s v="Y"/>
    <s v="N"/>
    <s v="Y"/>
    <s v="Y"/>
    <s v="Sole Proprietorship"/>
    <s v="N"/>
    <x v="1"/>
    <x v="0"/>
    <x v="0"/>
    <s v="Caterer &amp;&amp; Restaurant"/>
    <n v="0"/>
    <n v="0"/>
    <m/>
  </r>
  <r>
    <x v="1279"/>
    <d v="2021-05-07T00:00:00"/>
    <s v="Kaleidoscope Consortium llc"/>
    <s v="1053 E Whitaker Mill Road STE 111"/>
    <x v="4"/>
    <x v="0"/>
    <s v="27604"/>
    <x v="1278"/>
    <m/>
    <s v="U"/>
    <s v="N"/>
    <s v="NC-02"/>
    <x v="1"/>
    <x v="1"/>
    <x v="0"/>
    <x v="0"/>
    <s v="Y"/>
    <s v="Y"/>
    <s v="Y"/>
    <s v="Y"/>
    <s v="Y"/>
    <s v="Y"/>
    <s v="Corporation"/>
    <s v="Y"/>
    <x v="0"/>
    <x v="0"/>
    <x v="1"/>
    <s v="Other &amp;&amp; Restaurant"/>
    <n v="0"/>
    <n v="0"/>
    <m/>
  </r>
  <r>
    <x v="1280"/>
    <d v="2021-05-25T00:00:00"/>
    <s v="Kodatrent LLC"/>
    <s v="1 Page Ave #139"/>
    <x v="9"/>
    <x v="0"/>
    <s v="28801"/>
    <x v="1279"/>
    <m/>
    <s v="U"/>
    <s v="Y"/>
    <s v="NC-11"/>
    <x v="0"/>
    <x v="1"/>
    <x v="0"/>
    <x v="0"/>
    <s v="Y"/>
    <s v="Y"/>
    <s v="Y"/>
    <s v="Y"/>
    <s v="Y"/>
    <s v="Y"/>
    <s v="Limited  Liability Company(LLC)"/>
    <s v="N"/>
    <x v="0"/>
    <x v="0"/>
    <x v="1"/>
    <s v="Restaurant"/>
    <n v="0"/>
    <n v="0"/>
    <m/>
  </r>
  <r>
    <x v="1281"/>
    <d v="2021-05-07T00:00:00"/>
    <s v="The Felix Caf LLC."/>
    <s v="5226 S College Rd Ste 11"/>
    <x v="0"/>
    <x v="0"/>
    <s v="28412"/>
    <x v="1280"/>
    <m/>
    <s v="U"/>
    <s v="N"/>
    <s v="NC-07"/>
    <x v="0"/>
    <x v="0"/>
    <x v="1"/>
    <x v="0"/>
    <s v="N"/>
    <s v="Y"/>
    <s v="Y"/>
    <s v="Y"/>
    <s v="Y"/>
    <s v="Y"/>
    <s v="Limited  Liability Company(LLC)"/>
    <s v="N"/>
    <x v="1"/>
    <x v="0"/>
    <x v="0"/>
    <s v="Restaurant"/>
    <n v="0"/>
    <n v="0"/>
    <m/>
  </r>
  <r>
    <x v="1282"/>
    <d v="2021-05-25T00:00:00"/>
    <s v="Danielle phoenix"/>
    <s v="1125 Homestead Glen Blvd"/>
    <x v="11"/>
    <x v="0"/>
    <s v="28214"/>
    <x v="1281"/>
    <m/>
    <s v="U"/>
    <s v="N"/>
    <s v="NC-12"/>
    <x v="0"/>
    <x v="1"/>
    <x v="1"/>
    <x v="0"/>
    <s v="Y"/>
    <s v="N"/>
    <s v="Y"/>
    <s v="Y"/>
    <s v="Y"/>
    <s v="Y"/>
    <s v="Self-Employed Individuals"/>
    <s v="Y"/>
    <x v="0"/>
    <x v="0"/>
    <x v="1"/>
    <s v="Food Stand, Food Truck, Food Cart"/>
    <n v="0"/>
    <n v="0"/>
    <m/>
  </r>
  <r>
    <x v="1283"/>
    <d v="2021-05-25T00:00:00"/>
    <s v="Susan Colomaio"/>
    <s v="110 E Caswell St"/>
    <x v="125"/>
    <x v="0"/>
    <s v="28501"/>
    <x v="1282"/>
    <m/>
    <s v="R"/>
    <s v="Y"/>
    <s v="NC-03"/>
    <x v="0"/>
    <x v="0"/>
    <x v="1"/>
    <x v="0"/>
    <s v="Y"/>
    <s v="Y"/>
    <s v="Y"/>
    <s v="Y"/>
    <s v="Y"/>
    <s v="Y"/>
    <s v="Sole Proprietorship"/>
    <s v="Y"/>
    <x v="0"/>
    <x v="0"/>
    <x v="1"/>
    <s v="Caterer"/>
    <n v="0"/>
    <n v="0"/>
    <m/>
  </r>
  <r>
    <x v="1284"/>
    <d v="2021-05-25T00:00:00"/>
    <s v="MR TOKYO MONROE LLC"/>
    <s v="2239 W Roosevelt Blvd"/>
    <x v="174"/>
    <x v="0"/>
    <s v="28110"/>
    <x v="1283"/>
    <m/>
    <s v="U"/>
    <s v="Y"/>
    <s v="NC-09"/>
    <x v="1"/>
    <x v="0"/>
    <x v="0"/>
    <x v="0"/>
    <s v="Y"/>
    <s v="Y"/>
    <s v="Y"/>
    <s v="Y"/>
    <s v="Y"/>
    <s v="Y"/>
    <s v="Limited  Liability Company(LLC)"/>
    <s v="N"/>
    <x v="1"/>
    <x v="0"/>
    <x v="0"/>
    <s v="Restaurant"/>
    <n v="0"/>
    <n v="0"/>
    <m/>
  </r>
  <r>
    <x v="1285"/>
    <d v="2021-05-07T00:00:00"/>
    <s v="Sonya Wylie"/>
    <s v="1813 Lochwood Dr"/>
    <x v="12"/>
    <x v="0"/>
    <s v="27406"/>
    <x v="1284"/>
    <m/>
    <s v="U"/>
    <s v="Y"/>
    <s v="NC-06"/>
    <x v="0"/>
    <x v="1"/>
    <x v="1"/>
    <x v="0"/>
    <s v="Y"/>
    <s v="N"/>
    <s v="Y"/>
    <s v="N"/>
    <s v="Y"/>
    <s v="N"/>
    <s v="Sole Proprietorship"/>
    <s v="N"/>
    <x v="0"/>
    <x v="0"/>
    <x v="1"/>
    <s v="Food Stand, Food Truck, Food Cart"/>
    <n v="0"/>
    <n v="0"/>
    <m/>
  </r>
  <r>
    <x v="1286"/>
    <d v="2021-05-07T00:00:00"/>
    <s v="WBG &amp; Associates LLC dba Eat Here and Fly"/>
    <s v="7435 Zephyr Place"/>
    <x v="22"/>
    <x v="0"/>
    <s v="28027"/>
    <x v="1285"/>
    <m/>
    <s v="U"/>
    <s v="Y"/>
    <s v="NC-08"/>
    <x v="0"/>
    <x v="0"/>
    <x v="1"/>
    <x v="0"/>
    <s v="N"/>
    <s v="Y"/>
    <s v="Y"/>
    <s v="Y"/>
    <s v="Y"/>
    <s v="Y"/>
    <s v="Limited  Liability Company(LLC)"/>
    <s v="N"/>
    <x v="1"/>
    <x v="0"/>
    <x v="1"/>
    <s v="Other &amp;&amp; Snack and Nonalcoholic Beverage Bar &amp;&amp; Caterer"/>
    <n v="0"/>
    <n v="0"/>
    <m/>
  </r>
  <r>
    <x v="1287"/>
    <d v="2021-05-07T00:00:00"/>
    <s v="Wired Cafe Coffee Bar LLC"/>
    <s v="5001 Laurinda Dr"/>
    <x v="12"/>
    <x v="0"/>
    <s v="27410"/>
    <x v="1286"/>
    <m/>
    <s v="U"/>
    <s v="N"/>
    <s v="NC-06"/>
    <x v="0"/>
    <x v="0"/>
    <x v="1"/>
    <x v="0"/>
    <s v="Y"/>
    <s v="Y"/>
    <s v="N"/>
    <s v="N"/>
    <s v="Y"/>
    <s v="Y"/>
    <s v="Limited  Liability Company(LLC)"/>
    <s v="N"/>
    <x v="0"/>
    <x v="0"/>
    <x v="1"/>
    <s v="Food Stand, Food Truck, Food Cart"/>
    <n v="0"/>
    <n v="0"/>
    <m/>
  </r>
  <r>
    <x v="1288"/>
    <d v="2021-05-25T00:00:00"/>
    <s v="Continenza of NC LLC"/>
    <s v="2176 Midland Rd"/>
    <x v="57"/>
    <x v="0"/>
    <s v="28387"/>
    <x v="1287"/>
    <m/>
    <s v="R"/>
    <s v="Y"/>
    <s v="NC-09"/>
    <x v="1"/>
    <x v="1"/>
    <x v="0"/>
    <x v="0"/>
    <s v="Y"/>
    <s v="Y"/>
    <s v="Y"/>
    <s v="Y"/>
    <s v="Y"/>
    <s v="Y"/>
    <s v="Limited  Liability Company(LLC)"/>
    <s v="N"/>
    <x v="0"/>
    <x v="0"/>
    <x v="1"/>
    <s v="Restaurant"/>
    <n v="0"/>
    <n v="0"/>
    <m/>
  </r>
  <r>
    <x v="1289"/>
    <d v="2021-05-07T00:00:00"/>
    <s v="V Judge LLC"/>
    <s v="137 E Davie St"/>
    <x v="4"/>
    <x v="0"/>
    <s v="27601"/>
    <x v="1288"/>
    <s v="Amorino Gelato Al Naturale"/>
    <s v="U"/>
    <s v="Y"/>
    <s v="NC-02"/>
    <x v="0"/>
    <x v="0"/>
    <x v="1"/>
    <x v="0"/>
    <s v="Y"/>
    <s v="Y"/>
    <s v="Y"/>
    <s v="Y"/>
    <s v="Y"/>
    <s v="Y"/>
    <s v="Limited  Liability Company(LLC)"/>
    <s v="N"/>
    <x v="0"/>
    <x v="0"/>
    <x v="1"/>
    <s v="Snack and Nonalcoholic Beverage Bar"/>
    <n v="0"/>
    <n v="0"/>
    <m/>
  </r>
  <r>
    <x v="1290"/>
    <d v="2021-05-25T00:00:00"/>
    <s v="Roxbury Nightlife LLC"/>
    <s v="116 W 5th St"/>
    <x v="11"/>
    <x v="0"/>
    <s v="28202"/>
    <x v="1289"/>
    <m/>
    <s v="U"/>
    <s v="N"/>
    <s v="NC-12"/>
    <x v="1"/>
    <x v="1"/>
    <x v="1"/>
    <x v="0"/>
    <s v="Y"/>
    <s v="Y"/>
    <s v="N"/>
    <s v="Y"/>
    <s v="Y"/>
    <s v="Y"/>
    <s v="Limited  Liability Company(LLC)"/>
    <s v="N"/>
    <x v="1"/>
    <x v="0"/>
    <x v="0"/>
    <s v="Bar, Saloon, Lounge, Tavern"/>
    <n v="0"/>
    <n v="0"/>
    <m/>
  </r>
  <r>
    <x v="1291"/>
    <d v="2021-05-07T00:00:00"/>
    <s v="KT Pub LLC"/>
    <s v="301 S Jarvis St"/>
    <x v="34"/>
    <x v="0"/>
    <s v="27858"/>
    <x v="1290"/>
    <m/>
    <s v="U"/>
    <s v="Y"/>
    <s v="NC-01"/>
    <x v="0"/>
    <x v="0"/>
    <x v="1"/>
    <x v="0"/>
    <s v="Y"/>
    <s v="Y"/>
    <s v="Y"/>
    <s v="Y"/>
    <s v="Y"/>
    <s v="Y"/>
    <s v="Corporation"/>
    <s v="N"/>
    <x v="0"/>
    <x v="0"/>
    <x v="1"/>
    <s v="Restaurant"/>
    <n v="0"/>
    <n v="0"/>
    <m/>
  </r>
  <r>
    <x v="1292"/>
    <d v="2021-05-25T00:00:00"/>
    <s v="REDEYE DINER LLC"/>
    <s v="210 E Trade St SUITE C149"/>
    <x v="11"/>
    <x v="0"/>
    <s v="28202"/>
    <x v="1291"/>
    <m/>
    <s v="U"/>
    <s v="N"/>
    <s v="NC-12"/>
    <x v="0"/>
    <x v="1"/>
    <x v="1"/>
    <x v="0"/>
    <s v="Y"/>
    <s v="Y"/>
    <s v="Y"/>
    <s v="Y"/>
    <s v="Y"/>
    <s v="Y"/>
    <s v="Limited  Liability Company(LLC)"/>
    <s v="N"/>
    <x v="0"/>
    <x v="0"/>
    <x v="1"/>
    <s v="Other &amp;&amp; Restaurant"/>
    <n v="0"/>
    <n v="0"/>
    <m/>
  </r>
  <r>
    <x v="1293"/>
    <d v="2021-05-25T00:00:00"/>
    <s v="Aviator Brewing Company Inc."/>
    <s v="600 Broad St"/>
    <x v="189"/>
    <x v="0"/>
    <s v="27526"/>
    <x v="1292"/>
    <m/>
    <s v="R"/>
    <s v="N"/>
    <s v="NC-02"/>
    <x v="0"/>
    <x v="1"/>
    <x v="0"/>
    <x v="1"/>
    <s v="N"/>
    <s v="Y"/>
    <s v="Y"/>
    <s v="N"/>
    <s v="N"/>
    <s v="N"/>
    <s v="Corporation"/>
    <s v="Y"/>
    <x v="0"/>
    <x v="1"/>
    <x v="0"/>
    <s v="Restaurant"/>
    <n v="0"/>
    <n v="0"/>
    <m/>
  </r>
  <r>
    <x v="1294"/>
    <d v="2021-05-07T00:00:00"/>
    <s v="Major Arcana Seventeen LLC"/>
    <s v="331 W Main St"/>
    <x v="8"/>
    <x v="0"/>
    <s v="27701"/>
    <x v="1293"/>
    <m/>
    <s v="U"/>
    <s v="Y"/>
    <s v="NC-04"/>
    <x v="1"/>
    <x v="0"/>
    <x v="0"/>
    <x v="0"/>
    <s v="Y"/>
    <s v="Y"/>
    <s v="Y"/>
    <s v="Y"/>
    <s v="Y"/>
    <s v="Y"/>
    <s v="Limited  Liability Company(LLC)"/>
    <s v="N"/>
    <x v="0"/>
    <x v="0"/>
    <x v="1"/>
    <s v="Bar, Saloon, Lounge, Tavern"/>
    <n v="0"/>
    <n v="0"/>
    <m/>
  </r>
  <r>
    <x v="1295"/>
    <d v="2021-05-07T00:00:00"/>
    <s v="BP Subs Inc."/>
    <s v="3421 Murchison Rd Ste A"/>
    <x v="40"/>
    <x v="0"/>
    <s v="28311"/>
    <x v="1294"/>
    <s v="Subway"/>
    <s v="U"/>
    <s v="Y"/>
    <s v="NC-08"/>
    <x v="0"/>
    <x v="1"/>
    <x v="1"/>
    <x v="0"/>
    <s v="N"/>
    <s v="Y"/>
    <s v="Y"/>
    <s v="Y"/>
    <s v="N"/>
    <s v="Y"/>
    <s v="Corporation"/>
    <s v="N"/>
    <x v="1"/>
    <x v="0"/>
    <x v="0"/>
    <s v="Restaurant"/>
    <n v="0"/>
    <n v="0"/>
    <m/>
  </r>
  <r>
    <x v="1296"/>
    <d v="2021-05-25T00:00:00"/>
    <s v="The Green Room Restaurant Inc"/>
    <s v="12 Church St"/>
    <x v="9"/>
    <x v="0"/>
    <s v="28801"/>
    <x v="1295"/>
    <m/>
    <s v="U"/>
    <s v="Y"/>
    <s v="NC-11"/>
    <x v="0"/>
    <x v="1"/>
    <x v="1"/>
    <x v="0"/>
    <s v="Y"/>
    <s v="Y"/>
    <s v="Y"/>
    <s v="Y"/>
    <s v="Y"/>
    <s v="Y"/>
    <s v="Corporation"/>
    <s v="N"/>
    <x v="0"/>
    <x v="0"/>
    <x v="1"/>
    <s v="Restaurant"/>
    <n v="0"/>
    <n v="0"/>
    <m/>
  </r>
  <r>
    <x v="1297"/>
    <d v="2021-05-07T00:00:00"/>
    <s v="Virgils Jamaica"/>
    <s v="105 Kerigon Lane"/>
    <x v="227"/>
    <x v="0"/>
    <s v="27596"/>
    <x v="1296"/>
    <m/>
    <s v="R"/>
    <s v="N"/>
    <s v="NC-04"/>
    <x v="0"/>
    <x v="1"/>
    <x v="1"/>
    <x v="1"/>
    <s v="N"/>
    <s v="Y"/>
    <s v="Y"/>
    <s v="N"/>
    <s v="N"/>
    <s v="N"/>
    <s v="Sole Proprietorship"/>
    <s v="N"/>
    <x v="0"/>
    <x v="0"/>
    <x v="1"/>
    <s v="Food Stand, Food Truck, Food Cart"/>
    <n v="0"/>
    <n v="0"/>
    <m/>
  </r>
  <r>
    <x v="1298"/>
    <d v="2021-05-07T00:00:00"/>
    <s v="AFFABEL VENTURES LLC"/>
    <s v="909 Smokey Park Hwy"/>
    <x v="228"/>
    <x v="0"/>
    <s v="28715"/>
    <x v="1297"/>
    <m/>
    <s v="U"/>
    <s v="N"/>
    <s v="NC-11"/>
    <x v="0"/>
    <x v="1"/>
    <x v="1"/>
    <x v="0"/>
    <s v="Y"/>
    <s v="Y"/>
    <s v="Y"/>
    <s v="Y"/>
    <s v="Y"/>
    <s v="Y"/>
    <s v="Limited  Liability Company(LLC)"/>
    <s v="N"/>
    <x v="0"/>
    <x v="0"/>
    <x v="1"/>
    <s v="Restaurant"/>
    <n v="0"/>
    <n v="0"/>
    <m/>
  </r>
  <r>
    <x v="1299"/>
    <d v="2021-05-07T00:00:00"/>
    <s v="YJW enterprises Inc"/>
    <s v="6910 fayetteville rd ste 242"/>
    <x v="8"/>
    <x v="0"/>
    <s v="27713"/>
    <x v="1298"/>
    <m/>
    <s v="U"/>
    <s v="N"/>
    <s v="NC-02"/>
    <x v="0"/>
    <x v="0"/>
    <x v="0"/>
    <x v="0"/>
    <s v="Y"/>
    <s v="Y"/>
    <s v="Y"/>
    <s v="Y"/>
    <s v="Y"/>
    <s v="Y"/>
    <s v="Corporation"/>
    <s v="N"/>
    <x v="1"/>
    <x v="0"/>
    <x v="0"/>
    <s v="Restaurant"/>
    <n v="0"/>
    <n v="0"/>
    <m/>
  </r>
  <r>
    <x v="1300"/>
    <d v="2021-05-07T00:00:00"/>
    <s v="MOO &amp; BREW LLC"/>
    <s v="1300 Central Ave"/>
    <x v="11"/>
    <x v="0"/>
    <s v="28205"/>
    <x v="1299"/>
    <m/>
    <s v="U"/>
    <s v="N"/>
    <s v="NC-12"/>
    <x v="1"/>
    <x v="1"/>
    <x v="1"/>
    <x v="0"/>
    <s v="Y"/>
    <s v="Y"/>
    <s v="Y"/>
    <s v="Y"/>
    <s v="Y"/>
    <s v="Y"/>
    <s v="Limited  Liability Company(LLC)"/>
    <s v="Y"/>
    <x v="0"/>
    <x v="0"/>
    <x v="1"/>
    <s v="Restaurant"/>
    <n v="0"/>
    <n v="0"/>
    <m/>
  </r>
  <r>
    <x v="1301"/>
    <d v="2021-05-25T00:00:00"/>
    <s v="MEDI BITES LLC"/>
    <s v="124 Madison Square Ln"/>
    <x v="28"/>
    <x v="0"/>
    <s v="27513"/>
    <x v="1300"/>
    <m/>
    <s v="U"/>
    <s v="N"/>
    <s v="NC-02"/>
    <x v="0"/>
    <x v="0"/>
    <x v="0"/>
    <x v="0"/>
    <s v="N"/>
    <s v="Y"/>
    <s v="N"/>
    <s v="Y"/>
    <s v="N"/>
    <s v="Y"/>
    <s v="Single Member LLC"/>
    <s v="N"/>
    <x v="1"/>
    <x v="0"/>
    <x v="0"/>
    <s v="Food Stand, Food Truck, Food Cart"/>
    <n v="0"/>
    <n v="0"/>
    <m/>
  </r>
  <r>
    <x v="1302"/>
    <d v="2021-05-07T00:00:00"/>
    <s v="Phyllis Graves"/>
    <s v="101 S.Scales St"/>
    <x v="102"/>
    <x v="0"/>
    <s v="27320"/>
    <x v="1301"/>
    <m/>
    <s v="R"/>
    <s v="Y"/>
    <s v="NC-06"/>
    <x v="0"/>
    <x v="1"/>
    <x v="1"/>
    <x v="0"/>
    <s v="Y"/>
    <s v="Y"/>
    <s v="Y"/>
    <s v="Y"/>
    <s v="Y"/>
    <s v="Y"/>
    <s v="Sole Proprietorship"/>
    <s v="N"/>
    <x v="1"/>
    <x v="0"/>
    <x v="1"/>
    <s v="Other"/>
    <n v="0"/>
    <n v="0"/>
    <m/>
  </r>
  <r>
    <x v="1303"/>
    <d v="2021-05-07T00:00:00"/>
    <s v="The Open Eye Cafe LLC"/>
    <s v="101 S Greensboro St"/>
    <x v="32"/>
    <x v="0"/>
    <s v="27510"/>
    <x v="1302"/>
    <m/>
    <s v="U"/>
    <s v="N"/>
    <s v="NC-04"/>
    <x v="1"/>
    <x v="1"/>
    <x v="1"/>
    <x v="1"/>
    <s v="Y"/>
    <s v="Y"/>
    <s v="Y"/>
    <s v="Y"/>
    <s v="N"/>
    <s v="Y"/>
    <s v="Limited  Liability Company(LLC)"/>
    <s v="Y"/>
    <x v="1"/>
    <x v="0"/>
    <x v="1"/>
    <s v="Snack and Nonalcoholic Beverage Bar"/>
    <n v="0"/>
    <n v="0"/>
    <m/>
  </r>
  <r>
    <x v="1304"/>
    <d v="2021-05-07T00:00:00"/>
    <s v="Peace-A-Pie Makers LLC"/>
    <s v="1185 Lenoir Rhyne Blvd SE"/>
    <x v="21"/>
    <x v="0"/>
    <s v="28602"/>
    <x v="1303"/>
    <s v="Mellow Mushroom"/>
    <s v="R"/>
    <s v="Y"/>
    <s v="NC-05"/>
    <x v="0"/>
    <x v="1"/>
    <x v="0"/>
    <x v="0"/>
    <s v="Y"/>
    <s v="Y"/>
    <s v="Y"/>
    <s v="Y"/>
    <s v="Y"/>
    <s v="Y"/>
    <s v="Limited  Liability Company(LLC)"/>
    <s v="N"/>
    <x v="0"/>
    <x v="1"/>
    <x v="1"/>
    <s v="Restaurant"/>
    <n v="0"/>
    <n v="0"/>
    <m/>
  </r>
  <r>
    <x v="1305"/>
    <d v="2021-05-25T00:00:00"/>
    <s v="JIN ZHENG"/>
    <s v="1321 5th Ave"/>
    <x v="127"/>
    <x v="0"/>
    <s v="27529"/>
    <x v="1304"/>
    <m/>
    <s v="U"/>
    <s v="N"/>
    <s v="NC-02"/>
    <x v="0"/>
    <x v="0"/>
    <x v="1"/>
    <x v="0"/>
    <s v="Y"/>
    <s v="Y"/>
    <s v="Y"/>
    <s v="Y"/>
    <s v="Y"/>
    <s v="Y"/>
    <s v="Sole Proprietorship"/>
    <s v="Y"/>
    <x v="1"/>
    <x v="0"/>
    <x v="0"/>
    <s v="Restaurant"/>
    <n v="0"/>
    <n v="0"/>
    <m/>
  </r>
  <r>
    <x v="1306"/>
    <d v="2021-05-25T00:00:00"/>
    <s v="XUERU ZHU"/>
    <s v="1861 AVERSBORO RD"/>
    <x v="127"/>
    <x v="0"/>
    <s v="27529"/>
    <x v="1305"/>
    <m/>
    <s v="U"/>
    <s v="N"/>
    <s v="NC-02"/>
    <x v="1"/>
    <x v="0"/>
    <x v="0"/>
    <x v="0"/>
    <s v="Y"/>
    <s v="Y"/>
    <s v="Y"/>
    <s v="Y"/>
    <s v="Y"/>
    <s v="Y"/>
    <s v="Sole Proprietorship"/>
    <s v="Y"/>
    <x v="0"/>
    <x v="0"/>
    <x v="1"/>
    <s v="Restaurant"/>
    <n v="0"/>
    <n v="0"/>
    <m/>
  </r>
  <r>
    <x v="1307"/>
    <d v="2021-05-07T00:00:00"/>
    <s v="Huff MJ LLC"/>
    <s v="5617 Carolina Beach Rd Ste 100"/>
    <x v="0"/>
    <x v="0"/>
    <s v="28412"/>
    <x v="1306"/>
    <s v="Fuzzy Peach"/>
    <s v="U"/>
    <s v="N"/>
    <s v="NC-07"/>
    <x v="0"/>
    <x v="1"/>
    <x v="1"/>
    <x v="1"/>
    <s v="N"/>
    <s v="Y"/>
    <s v="Y"/>
    <s v="Y"/>
    <s v="N"/>
    <s v="Y"/>
    <s v="Limited  Liability Company(LLC)"/>
    <s v="N"/>
    <x v="1"/>
    <x v="0"/>
    <x v="0"/>
    <s v="Restaurant"/>
    <n v="0"/>
    <n v="0"/>
    <m/>
  </r>
  <r>
    <x v="1308"/>
    <d v="2021-05-07T00:00:00"/>
    <s v="The Small B&amp;B Cafe Inc"/>
    <s v="219 East St"/>
    <x v="114"/>
    <x v="0"/>
    <s v="27312"/>
    <x v="1307"/>
    <m/>
    <s v="R"/>
    <s v="N"/>
    <s v="NC-04"/>
    <x v="0"/>
    <x v="1"/>
    <x v="0"/>
    <x v="0"/>
    <s v="Y"/>
    <s v="Y"/>
    <s v="Y"/>
    <s v="Y"/>
    <s v="Y"/>
    <s v="Y"/>
    <s v="Corporation"/>
    <s v="N"/>
    <x v="0"/>
    <x v="0"/>
    <x v="1"/>
    <s v="Restaurant"/>
    <n v="0"/>
    <n v="0"/>
    <m/>
  </r>
  <r>
    <x v="1309"/>
    <d v="2021-05-07T00:00:00"/>
    <s v="The Kilted Buffalo"/>
    <s v="8625 Townley Rd"/>
    <x v="45"/>
    <x v="0"/>
    <s v="28078"/>
    <x v="1308"/>
    <m/>
    <s v="U"/>
    <s v="N"/>
    <s v="NC-08"/>
    <x v="0"/>
    <x v="0"/>
    <x v="1"/>
    <x v="0"/>
    <s v="Y"/>
    <s v="Y"/>
    <s v="Y"/>
    <s v="Y"/>
    <s v="Y"/>
    <s v="Y"/>
    <s v="Corporation"/>
    <s v="N"/>
    <x v="0"/>
    <x v="1"/>
    <x v="0"/>
    <s v="Bar, Saloon, Lounge, Tavern"/>
    <n v="0"/>
    <n v="0"/>
    <m/>
  </r>
  <r>
    <x v="1310"/>
    <d v="2021-05-07T00:00:00"/>
    <s v="meg-art pottery inc"/>
    <s v="15940 northcross drive suite a"/>
    <x v="45"/>
    <x v="0"/>
    <s v="28078"/>
    <x v="1309"/>
    <m/>
    <s v="U"/>
    <s v="N"/>
    <s v="NC-08"/>
    <x v="0"/>
    <x v="0"/>
    <x v="1"/>
    <x v="0"/>
    <s v="Y"/>
    <s v="Y"/>
    <s v="Y"/>
    <s v="Y"/>
    <s v="Y"/>
    <s v="Y"/>
    <s v="Subchapter S Corporation"/>
    <s v="N"/>
    <x v="0"/>
    <x v="0"/>
    <x v="1"/>
    <s v="Snack and Nonalcoholic Beverage Bar"/>
    <n v="0"/>
    <n v="0"/>
    <m/>
  </r>
  <r>
    <x v="1311"/>
    <d v="2021-05-25T00:00:00"/>
    <s v="JBK Ventures LLC"/>
    <s v="161 Southwood Park Rd"/>
    <x v="10"/>
    <x v="0"/>
    <s v="28117"/>
    <x v="1310"/>
    <m/>
    <s v="R"/>
    <s v="N"/>
    <s v="NC-10"/>
    <x v="1"/>
    <x v="0"/>
    <x v="0"/>
    <x v="0"/>
    <s v="Y"/>
    <s v="Y"/>
    <s v="Y"/>
    <s v="Y"/>
    <s v="Y"/>
    <s v="Y"/>
    <s v="Limited  Liability Company(LLC)"/>
    <s v="N"/>
    <x v="1"/>
    <x v="0"/>
    <x v="0"/>
    <s v="Other &amp;&amp; Licensed Alcohol Producer &amp;&amp; Caterer &amp;&amp; Restaurant"/>
    <n v="0"/>
    <n v="0"/>
    <m/>
  </r>
  <r>
    <x v="1312"/>
    <d v="2021-05-25T00:00:00"/>
    <s v="SomeCorral LLC"/>
    <s v="3551 Grenelle St"/>
    <x v="4"/>
    <x v="0"/>
    <s v="27603"/>
    <x v="1311"/>
    <s v="Golden Corral"/>
    <s v="U"/>
    <s v="Y"/>
    <s v="NC-02"/>
    <x v="1"/>
    <x v="0"/>
    <x v="0"/>
    <x v="0"/>
    <s v="Y"/>
    <s v="Y"/>
    <s v="Y"/>
    <s v="Y"/>
    <s v="Y"/>
    <s v="Y"/>
    <s v="Limited  Liability Company(LLC)"/>
    <s v="N"/>
    <x v="1"/>
    <x v="0"/>
    <x v="0"/>
    <s v="Restaurant"/>
    <n v="0"/>
    <n v="0"/>
    <m/>
  </r>
  <r>
    <x v="1313"/>
    <d v="2021-05-07T00:00:00"/>
    <s v="OPH Factory South LLC"/>
    <s v="915 Charlottetowne Ave"/>
    <x v="11"/>
    <x v="0"/>
    <s v="28204"/>
    <x v="1312"/>
    <s v="The Original Pancake House"/>
    <s v="U"/>
    <s v="N"/>
    <s v="NC-12"/>
    <x v="0"/>
    <x v="0"/>
    <x v="1"/>
    <x v="0"/>
    <s v="Y"/>
    <s v="Y"/>
    <s v="Y"/>
    <s v="Y"/>
    <s v="Y"/>
    <s v="Y"/>
    <s v="Limited  Liability Company(LLC)"/>
    <s v="N"/>
    <x v="0"/>
    <x v="0"/>
    <x v="1"/>
    <s v="Restaurant"/>
    <n v="0"/>
    <n v="0"/>
    <m/>
  </r>
  <r>
    <x v="1314"/>
    <d v="2021-05-25T00:00:00"/>
    <s v="S. Dararouksa LLC."/>
    <s v="301 Glenwood Ave STE.190"/>
    <x v="4"/>
    <x v="0"/>
    <s v="27603"/>
    <x v="1313"/>
    <m/>
    <s v="U"/>
    <s v="N"/>
    <s v="NC-02"/>
    <x v="1"/>
    <x v="0"/>
    <x v="0"/>
    <x v="0"/>
    <s v="Y"/>
    <s v="Y"/>
    <s v="Y"/>
    <s v="Y"/>
    <s v="Y"/>
    <s v="Y"/>
    <s v="Limited  Liability Company(LLC)"/>
    <s v="N"/>
    <x v="0"/>
    <x v="0"/>
    <x v="1"/>
    <s v="Restaurant"/>
    <n v="0"/>
    <n v="0"/>
    <m/>
  </r>
  <r>
    <x v="1315"/>
    <d v="2021-05-07T00:00:00"/>
    <s v="CITY CENTER SUBWAY INC."/>
    <s v="150 Fayetteville St SUITE 110"/>
    <x v="4"/>
    <x v="0"/>
    <s v="27601"/>
    <x v="1314"/>
    <s v="Subway"/>
    <s v="U"/>
    <s v="Y"/>
    <s v="NC-02"/>
    <x v="1"/>
    <x v="0"/>
    <x v="0"/>
    <x v="0"/>
    <s v="Y"/>
    <s v="Y"/>
    <s v="Y"/>
    <s v="Y"/>
    <s v="Y"/>
    <s v="Y"/>
    <s v="Corporation"/>
    <s v="N"/>
    <x v="1"/>
    <x v="0"/>
    <x v="0"/>
    <s v="Restaurant"/>
    <n v="0"/>
    <n v="0"/>
    <m/>
  </r>
  <r>
    <x v="1316"/>
    <d v="2021-05-25T00:00:00"/>
    <s v="Tonyas Cookies Comapny"/>
    <s v="5 E Edenton St"/>
    <x v="4"/>
    <x v="0"/>
    <s v="27601"/>
    <x v="1315"/>
    <m/>
    <s v="U"/>
    <s v="Y"/>
    <s v="NC-02"/>
    <x v="0"/>
    <x v="0"/>
    <x v="1"/>
    <x v="0"/>
    <s v="N"/>
    <s v="Y"/>
    <s v="N"/>
    <s v="Y"/>
    <s v="N"/>
    <s v="Y"/>
    <s v="Limited  Liability Company(LLC)"/>
    <s v="N"/>
    <x v="0"/>
    <x v="0"/>
    <x v="1"/>
    <s v="Bakery ** &amp;&amp; Restaurant"/>
    <n v="0"/>
    <n v="0"/>
    <m/>
  </r>
  <r>
    <x v="1317"/>
    <d v="2021-05-07T00:00:00"/>
    <s v="Signature Jordan LLC"/>
    <s v="330 Evans St"/>
    <x v="34"/>
    <x v="0"/>
    <s v="27858"/>
    <x v="1316"/>
    <m/>
    <s v="U"/>
    <s v="Y"/>
    <s v="NC-01"/>
    <x v="0"/>
    <x v="1"/>
    <x v="1"/>
    <x v="0"/>
    <s v="N"/>
    <s v="Y"/>
    <s v="Y"/>
    <s v="Y"/>
    <s v="Y"/>
    <s v="Y"/>
    <s v="Limited  Liability Company(LLC)"/>
    <s v="N"/>
    <x v="0"/>
    <x v="0"/>
    <x v="1"/>
    <s v="Bakery ** &amp;&amp; Restaurant"/>
    <n v="0"/>
    <n v="0"/>
    <m/>
  </r>
  <r>
    <x v="1318"/>
    <d v="2021-05-25T00:00:00"/>
    <s v="The Gelato Revolution LLC"/>
    <s v="1461 Sand Hill Rd"/>
    <x v="228"/>
    <x v="0"/>
    <s v="28715"/>
    <x v="1317"/>
    <m/>
    <s v="U"/>
    <s v="N"/>
    <s v="NC-11"/>
    <x v="1"/>
    <x v="1"/>
    <x v="1"/>
    <x v="0"/>
    <s v="N"/>
    <s v="Y"/>
    <s v="Y"/>
    <s v="Y"/>
    <s v="N"/>
    <s v="Y"/>
    <s v="Limited  Liability Company(LLC)"/>
    <s v="N"/>
    <x v="1"/>
    <x v="0"/>
    <x v="1"/>
    <s v="Snack and Nonalcoholic Beverage Bar &amp;&amp; Caterer &amp;&amp; Food Stand, Food Truck, Food Cart"/>
    <n v="0"/>
    <n v="0"/>
    <m/>
  </r>
  <r>
    <x v="1319"/>
    <d v="2021-05-07T00:00:00"/>
    <s v="ALJH LLC"/>
    <s v="6091 Capital Blvd"/>
    <x v="4"/>
    <x v="0"/>
    <s v="27616"/>
    <x v="1318"/>
    <m/>
    <s v="U"/>
    <s v="Y"/>
    <s v="NC-02"/>
    <x v="0"/>
    <x v="0"/>
    <x v="1"/>
    <x v="1"/>
    <s v="Y"/>
    <s v="N"/>
    <s v="Y"/>
    <s v="Y"/>
    <s v="Y"/>
    <s v="Y"/>
    <s v="Limited  Liability Company(LLC)"/>
    <s v="Y"/>
    <x v="0"/>
    <x v="0"/>
    <x v="1"/>
    <s v="Restaurant"/>
    <n v="0"/>
    <n v="0"/>
    <m/>
  </r>
  <r>
    <x v="1320"/>
    <d v="2021-05-07T00:00:00"/>
    <s v="Strombolis's Inc"/>
    <s v="5000 Falls Of Neuse Rd Suite 405"/>
    <x v="4"/>
    <x v="0"/>
    <s v="27609"/>
    <x v="1319"/>
    <m/>
    <s v="U"/>
    <s v="Y"/>
    <s v="NC-02"/>
    <x v="0"/>
    <x v="0"/>
    <x v="1"/>
    <x v="0"/>
    <s v="Y"/>
    <s v="Y"/>
    <s v="Y"/>
    <s v="Y"/>
    <s v="Y"/>
    <s v="Y"/>
    <s v="Corporation"/>
    <s v="N"/>
    <x v="0"/>
    <x v="1"/>
    <x v="0"/>
    <s v="Restaurant"/>
    <n v="0"/>
    <n v="0"/>
    <m/>
  </r>
  <r>
    <x v="1321"/>
    <d v="2021-05-25T00:00:00"/>
    <s v="GOLDSBORO FOOD GROUP INC"/>
    <s v="403 N BERKELEY BLVD"/>
    <x v="25"/>
    <x v="0"/>
    <s v="27534"/>
    <x v="1320"/>
    <m/>
    <s v="R"/>
    <s v="N"/>
    <s v="NC-01"/>
    <x v="1"/>
    <x v="0"/>
    <x v="0"/>
    <x v="0"/>
    <s v="Y"/>
    <s v="Y"/>
    <s v="Y"/>
    <s v="Y"/>
    <s v="Y"/>
    <s v="Y"/>
    <s v="Subchapter S Corporation"/>
    <s v="N"/>
    <x v="1"/>
    <x v="0"/>
    <x v="1"/>
    <s v="Restaurant"/>
    <n v="0"/>
    <n v="0"/>
    <m/>
  </r>
  <r>
    <x v="1322"/>
    <d v="2021-05-25T00:00:00"/>
    <s v="Ray Little"/>
    <s v="4207 Groome"/>
    <x v="12"/>
    <x v="0"/>
    <s v="27407"/>
    <x v="1321"/>
    <m/>
    <s v="U"/>
    <s v="N"/>
    <s v="NC-06"/>
    <x v="0"/>
    <x v="0"/>
    <x v="0"/>
    <x v="0"/>
    <s v="Y"/>
    <s v="Y"/>
    <s v="Y"/>
    <s v="Y"/>
    <s v="Y"/>
    <s v="Y"/>
    <s v="Sole Proprietorship"/>
    <s v="N"/>
    <x v="0"/>
    <x v="0"/>
    <x v="1"/>
    <s v="Caterer"/>
    <n v="0"/>
    <n v="0"/>
    <m/>
  </r>
  <r>
    <x v="1323"/>
    <d v="2021-05-07T00:00:00"/>
    <s v="VAN LOI BBQ INC"/>
    <s v="3829 W Gate City Blvd # D"/>
    <x v="12"/>
    <x v="0"/>
    <s v="27407"/>
    <x v="1322"/>
    <m/>
    <s v="U"/>
    <s v="N"/>
    <s v="NC-06"/>
    <x v="0"/>
    <x v="0"/>
    <x v="1"/>
    <x v="0"/>
    <s v="Y"/>
    <s v="Y"/>
    <s v="Y"/>
    <s v="Y"/>
    <s v="Y"/>
    <s v="Y"/>
    <s v="Corporation"/>
    <s v="N"/>
    <x v="0"/>
    <x v="0"/>
    <x v="1"/>
    <s v="Restaurant"/>
    <n v="0"/>
    <n v="0"/>
    <m/>
  </r>
  <r>
    <x v="1324"/>
    <d v="2021-05-25T00:00:00"/>
    <s v="Oriental Express Inc New Corp"/>
    <s v="1840 12th Ave NE"/>
    <x v="21"/>
    <x v="0"/>
    <s v="28601"/>
    <x v="1323"/>
    <m/>
    <s v="R"/>
    <s v="N"/>
    <s v="NC-05"/>
    <x v="0"/>
    <x v="1"/>
    <x v="1"/>
    <x v="1"/>
    <s v="Y"/>
    <s v="Y"/>
    <s v="Y"/>
    <s v="Y"/>
    <s v="Y"/>
    <s v="Y"/>
    <s v="Corporation"/>
    <s v="Y"/>
    <x v="0"/>
    <x v="0"/>
    <x v="1"/>
    <s v="Restaurant"/>
    <n v="0"/>
    <n v="0"/>
    <m/>
  </r>
  <r>
    <x v="1325"/>
    <d v="2021-05-25T00:00:00"/>
    <s v="NC House Party LLC"/>
    <s v="2901 Spring Garden St"/>
    <x v="12"/>
    <x v="0"/>
    <s v="27403"/>
    <x v="1324"/>
    <m/>
    <s v="U"/>
    <s v="N"/>
    <s v="NC-06"/>
    <x v="0"/>
    <x v="1"/>
    <x v="1"/>
    <x v="0"/>
    <s v="Y"/>
    <s v="Y"/>
    <s v="Y"/>
    <s v="Y"/>
    <s v="N"/>
    <s v="Y"/>
    <s v="Partnership"/>
    <s v="N"/>
    <x v="1"/>
    <x v="0"/>
    <x v="0"/>
    <s v="Bar, Saloon, Lounge, Tavern"/>
    <n v="0"/>
    <n v="0"/>
    <m/>
  </r>
  <r>
    <x v="1326"/>
    <d v="2021-05-25T00:00:00"/>
    <s v="Smokey Joe's Cafe Inc"/>
    <s v="510 Briar Creek Rd"/>
    <x v="11"/>
    <x v="0"/>
    <s v="28205"/>
    <x v="1325"/>
    <m/>
    <s v="U"/>
    <s v="Y"/>
    <s v="NC-12"/>
    <x v="0"/>
    <x v="1"/>
    <x v="1"/>
    <x v="0"/>
    <s v="Y"/>
    <s v="Y"/>
    <s v="Y"/>
    <s v="Y"/>
    <s v="Y"/>
    <s v="Y"/>
    <s v="Corporation"/>
    <s v="Y"/>
    <x v="1"/>
    <x v="0"/>
    <x v="0"/>
    <s v="Bar, Saloon, Lounge, Tavern &amp;&amp; Restaurant"/>
    <n v="0"/>
    <n v="0"/>
    <m/>
  </r>
  <r>
    <x v="1327"/>
    <d v="2021-05-25T00:00:00"/>
    <s v="GUOPU LI"/>
    <s v="4925 W MARKET STSUITE 1139"/>
    <x v="12"/>
    <x v="0"/>
    <s v="27407"/>
    <x v="1326"/>
    <m/>
    <s v="U"/>
    <s v="N"/>
    <s v="NC-06"/>
    <x v="1"/>
    <x v="0"/>
    <x v="0"/>
    <x v="0"/>
    <s v="Y"/>
    <s v="Y"/>
    <s v="Y"/>
    <s v="Y"/>
    <s v="Y"/>
    <s v="Y"/>
    <s v="Sole Proprietorship"/>
    <s v="N"/>
    <x v="1"/>
    <x v="0"/>
    <x v="0"/>
    <s v="Restaurant"/>
    <n v="0"/>
    <n v="0"/>
    <m/>
  </r>
  <r>
    <x v="1328"/>
    <d v="2021-05-07T00:00:00"/>
    <s v="Island Breeze Grill"/>
    <s v="220 N Poindexter St"/>
    <x v="24"/>
    <x v="0"/>
    <s v="27909"/>
    <x v="1327"/>
    <m/>
    <s v="R"/>
    <s v="Y"/>
    <s v="NC-03"/>
    <x v="1"/>
    <x v="1"/>
    <x v="1"/>
    <x v="1"/>
    <s v="N"/>
    <s v="N"/>
    <s v="N"/>
    <s v="Y"/>
    <s v="N"/>
    <s v="Y"/>
    <s v="Corporation"/>
    <s v="Y"/>
    <x v="1"/>
    <x v="0"/>
    <x v="1"/>
    <s v="Caterer &amp;&amp; Restaurant"/>
    <n v="0"/>
    <n v="0"/>
    <m/>
  </r>
  <r>
    <x v="1329"/>
    <d v="2021-05-07T00:00:00"/>
    <s v="China Garden &amp; Mongolian Grill LLC"/>
    <s v="2900 Arendell St Ste 5"/>
    <x v="1"/>
    <x v="0"/>
    <s v="28557"/>
    <x v="1328"/>
    <m/>
    <s v="R"/>
    <s v="Y"/>
    <s v="NC-03"/>
    <x v="0"/>
    <x v="1"/>
    <x v="1"/>
    <x v="0"/>
    <s v="Y"/>
    <s v="Y"/>
    <s v="Y"/>
    <s v="Y"/>
    <s v="Y"/>
    <s v="Y"/>
    <s v="Limited  Liability Company(LLC)"/>
    <s v="N"/>
    <x v="1"/>
    <x v="0"/>
    <x v="0"/>
    <s v="Restaurant"/>
    <n v="0"/>
    <n v="0"/>
    <m/>
  </r>
  <r>
    <x v="1330"/>
    <d v="2021-05-07T00:00:00"/>
    <s v="Jessica s LLC"/>
    <s v="6856 Harter Court"/>
    <x v="4"/>
    <x v="0"/>
    <s v="27610"/>
    <x v="1329"/>
    <m/>
    <s v="U"/>
    <s v="Y"/>
    <s v="NC-02"/>
    <x v="0"/>
    <x v="1"/>
    <x v="1"/>
    <x v="1"/>
    <s v="N"/>
    <s v="Y"/>
    <s v="Y"/>
    <s v="Y"/>
    <s v="N"/>
    <s v="Y"/>
    <s v="Limited  Liability Company(LLC)"/>
    <s v="Y"/>
    <x v="1"/>
    <x v="0"/>
    <x v="1"/>
    <s v="Food Stand, Food Truck, Food Cart"/>
    <n v="0"/>
    <n v="0"/>
    <m/>
  </r>
  <r>
    <x v="1331"/>
    <d v="2021-05-07T00:00:00"/>
    <s v="Hawk Sauce Co LLC"/>
    <s v="100 S Queen St"/>
    <x v="125"/>
    <x v="0"/>
    <s v="28501"/>
    <x v="1330"/>
    <m/>
    <s v="R"/>
    <s v="Y"/>
    <s v="NC-03"/>
    <x v="0"/>
    <x v="0"/>
    <x v="0"/>
    <x v="0"/>
    <s v="Y"/>
    <s v="Y"/>
    <s v="Y"/>
    <s v="Y"/>
    <s v="Y"/>
    <s v="Y"/>
    <s v="Limited  Liability Company(LLC)"/>
    <s v="Y"/>
    <x v="0"/>
    <x v="0"/>
    <x v="1"/>
    <s v="Restaurant"/>
    <n v="0"/>
    <n v="0"/>
    <m/>
  </r>
  <r>
    <x v="1332"/>
    <d v="2021-05-25T00:00:00"/>
    <s v="Chen Wang Asheville Food Inc"/>
    <s v="3 S Tunnel Rd Ste FC7"/>
    <x v="9"/>
    <x v="0"/>
    <s v="28805"/>
    <x v="1331"/>
    <s v="Sarku Japan"/>
    <s v="U"/>
    <s v="N"/>
    <s v="NC-11"/>
    <x v="0"/>
    <x v="1"/>
    <x v="1"/>
    <x v="0"/>
    <s v="Y"/>
    <s v="Y"/>
    <s v="Y"/>
    <s v="Y"/>
    <s v="Y"/>
    <s v="Y"/>
    <s v="Corporation"/>
    <s v="N"/>
    <x v="1"/>
    <x v="0"/>
    <x v="0"/>
    <s v="Restaurant"/>
    <n v="0"/>
    <n v="0"/>
    <m/>
  </r>
  <r>
    <x v="1333"/>
    <d v="2021-05-25T00:00:00"/>
    <s v="Miller Enterprise LLC"/>
    <s v="827 Catawba Valley Blvd SE"/>
    <x v="21"/>
    <x v="0"/>
    <s v="28602"/>
    <x v="1332"/>
    <m/>
    <s v="R"/>
    <s v="N"/>
    <s v="NC-05"/>
    <x v="0"/>
    <x v="1"/>
    <x v="1"/>
    <x v="1"/>
    <s v="N"/>
    <s v="N"/>
    <s v="Y"/>
    <s v="Y"/>
    <s v="N"/>
    <s v="Y"/>
    <s v="Limited  Liability Company(LLC)"/>
    <s v="N"/>
    <x v="0"/>
    <x v="1"/>
    <x v="0"/>
    <s v="Snack and Nonalcoholic Beverage Bar"/>
    <n v="0"/>
    <n v="0"/>
    <m/>
  </r>
  <r>
    <x v="1334"/>
    <d v="2021-05-25T00:00:00"/>
    <s v="Black Pelican Seafood Company Inc."/>
    <s v="500 Sand Dune Drive POB 90"/>
    <x v="123"/>
    <x v="0"/>
    <s v="27949"/>
    <x v="1333"/>
    <m/>
    <s v="U"/>
    <s v="Y"/>
    <s v="NC-03"/>
    <x v="0"/>
    <x v="0"/>
    <x v="1"/>
    <x v="0"/>
    <s v="Y"/>
    <s v="Y"/>
    <s v="Y"/>
    <s v="Y"/>
    <s v="Y"/>
    <s v="Y"/>
    <s v="Subchapter S Corporation"/>
    <s v="N"/>
    <x v="0"/>
    <x v="0"/>
    <x v="1"/>
    <s v="Bar, Saloon, Lounge, Tavern &amp;&amp; Caterer &amp;&amp; Restaurant"/>
    <n v="0"/>
    <n v="0"/>
    <m/>
  </r>
  <r>
    <x v="1335"/>
    <d v="2021-05-07T00:00:00"/>
    <s v="Carolina Flavors LLC"/>
    <s v="108 Gatefield Dr"/>
    <x v="0"/>
    <x v="0"/>
    <s v="28412"/>
    <x v="1334"/>
    <s v="Which Wich"/>
    <s v="U"/>
    <s v="N"/>
    <s v="NC-07"/>
    <x v="1"/>
    <x v="0"/>
    <x v="0"/>
    <x v="0"/>
    <s v="Y"/>
    <s v="Y"/>
    <s v="Y"/>
    <s v="Y"/>
    <s v="Y"/>
    <s v="Y"/>
    <s v="Limited  Liability Company(LLC)"/>
    <s v="N"/>
    <x v="1"/>
    <x v="0"/>
    <x v="0"/>
    <s v="Restaurant"/>
    <n v="0"/>
    <n v="0"/>
    <m/>
  </r>
  <r>
    <x v="1336"/>
    <d v="2021-05-07T00:00:00"/>
    <s v="Paddy's Hollow Inc"/>
    <s v="10 Walnut St"/>
    <x v="0"/>
    <x v="0"/>
    <s v="28401"/>
    <x v="1335"/>
    <m/>
    <s v="U"/>
    <s v="Y"/>
    <s v="NC-07"/>
    <x v="1"/>
    <x v="0"/>
    <x v="0"/>
    <x v="0"/>
    <s v="Y"/>
    <s v="Y"/>
    <s v="Y"/>
    <s v="Y"/>
    <s v="Y"/>
    <s v="Y"/>
    <s v="Corporation"/>
    <s v="N"/>
    <x v="0"/>
    <x v="1"/>
    <x v="1"/>
    <s v="Restaurant"/>
    <n v="0"/>
    <n v="0"/>
    <m/>
  </r>
  <r>
    <x v="1337"/>
    <d v="2021-05-07T00:00:00"/>
    <s v="Coco Bean  LLC"/>
    <s v="1114 Environ Way"/>
    <x v="3"/>
    <x v="0"/>
    <s v="27517"/>
    <x v="1336"/>
    <m/>
    <s v="U"/>
    <s v="N"/>
    <s v="NC-04"/>
    <x v="0"/>
    <x v="1"/>
    <x v="1"/>
    <x v="1"/>
    <s v="N"/>
    <s v="Y"/>
    <s v="Y"/>
    <s v="Y"/>
    <s v="N"/>
    <s v="Y"/>
    <s v="Limited  Liability Company(LLC)"/>
    <s v="N"/>
    <x v="0"/>
    <x v="0"/>
    <x v="1"/>
    <s v="Restaurant"/>
    <n v="0"/>
    <n v="0"/>
    <m/>
  </r>
  <r>
    <x v="1338"/>
    <d v="2021-05-25T00:00:00"/>
    <s v="HOT BOWL INC"/>
    <s v="310 Northeast Blvd"/>
    <x v="90"/>
    <x v="0"/>
    <s v="28328"/>
    <x v="1337"/>
    <m/>
    <s v="R"/>
    <s v="N"/>
    <s v="NC-07"/>
    <x v="1"/>
    <x v="0"/>
    <x v="0"/>
    <x v="0"/>
    <s v="Y"/>
    <s v="Y"/>
    <s v="Y"/>
    <s v="Y"/>
    <s v="Y"/>
    <s v="Y"/>
    <s v="Subchapter S Corporation"/>
    <s v="N"/>
    <x v="1"/>
    <x v="0"/>
    <x v="0"/>
    <s v="Restaurant"/>
    <n v="0"/>
    <n v="0"/>
    <m/>
  </r>
  <r>
    <x v="1339"/>
    <d v="2021-05-25T00:00:00"/>
    <s v="Urban NC Bricks LLC"/>
    <s v="210 E. Trade St STE C252"/>
    <x v="11"/>
    <x v="0"/>
    <s v="28202"/>
    <x v="1338"/>
    <m/>
    <s v="U"/>
    <s v="N"/>
    <s v="NC-12"/>
    <x v="0"/>
    <x v="0"/>
    <x v="0"/>
    <x v="0"/>
    <s v="Y"/>
    <s v="Y"/>
    <s v="Y"/>
    <s v="Y"/>
    <s v="Y"/>
    <s v="Y"/>
    <s v="Limited  Liability Company(LLC)"/>
    <s v="N"/>
    <x v="0"/>
    <x v="1"/>
    <x v="0"/>
    <s v="Licensed Alcohol Producer &amp;&amp; Restaurant"/>
    <n v="0"/>
    <n v="0"/>
    <m/>
  </r>
  <r>
    <x v="1340"/>
    <d v="2021-05-07T00:00:00"/>
    <s v="Debbie Does Desserts LLC"/>
    <s v="1616 Battleground Ave Ste J"/>
    <x v="12"/>
    <x v="0"/>
    <s v="27408"/>
    <x v="1339"/>
    <m/>
    <s v="U"/>
    <s v="N"/>
    <s v="NC-06"/>
    <x v="0"/>
    <x v="1"/>
    <x v="1"/>
    <x v="1"/>
    <s v="N"/>
    <s v="N"/>
    <s v="Y"/>
    <s v="Y"/>
    <s v="N"/>
    <s v="Y"/>
    <s v="Limited  Liability Company(LLC)"/>
    <s v="N"/>
    <x v="0"/>
    <x v="0"/>
    <x v="1"/>
    <s v="Bakery **"/>
    <n v="0"/>
    <n v="0"/>
    <m/>
  </r>
  <r>
    <x v="1341"/>
    <d v="2021-05-25T00:00:00"/>
    <s v="KUM SUN BRUTON"/>
    <s v="5048 YADKIN RD SUITE #204"/>
    <x v="40"/>
    <x v="0"/>
    <s v="28303"/>
    <x v="306"/>
    <m/>
    <s v="U"/>
    <s v="N"/>
    <s v="NC-08"/>
    <x v="1"/>
    <x v="0"/>
    <x v="0"/>
    <x v="0"/>
    <s v="Y"/>
    <s v="Y"/>
    <s v="Y"/>
    <s v="Y"/>
    <s v="Y"/>
    <s v="Y"/>
    <s v="Sole Proprietorship"/>
    <s v="N"/>
    <x v="1"/>
    <x v="0"/>
    <x v="1"/>
    <s v="Restaurant"/>
    <n v="0"/>
    <n v="0"/>
    <m/>
  </r>
  <r>
    <x v="1342"/>
    <d v="2021-05-07T00:00:00"/>
    <s v="SNguyen Enterprise Inc"/>
    <s v="5107 Southpark Dr Ste 205"/>
    <x v="8"/>
    <x v="0"/>
    <s v="27713"/>
    <x v="1340"/>
    <m/>
    <s v="U"/>
    <s v="N"/>
    <s v="NC-02"/>
    <x v="0"/>
    <x v="1"/>
    <x v="1"/>
    <x v="0"/>
    <s v="N"/>
    <s v="N"/>
    <s v="Y"/>
    <s v="Y"/>
    <s v="Y"/>
    <s v="Y"/>
    <s v="Corporation"/>
    <s v="N"/>
    <x v="1"/>
    <x v="0"/>
    <x v="0"/>
    <s v="Restaurant"/>
    <n v="0"/>
    <n v="0"/>
    <m/>
  </r>
  <r>
    <x v="1343"/>
    <d v="2021-05-07T00:00:00"/>
    <s v="Troutman Food Services Inc."/>
    <s v="362 Church St N"/>
    <x v="22"/>
    <x v="0"/>
    <s v="28025"/>
    <x v="1341"/>
    <m/>
    <s v="U"/>
    <s v="Y"/>
    <s v="NC-08"/>
    <x v="1"/>
    <x v="0"/>
    <x v="1"/>
    <x v="0"/>
    <s v="Y"/>
    <s v="Y"/>
    <s v="Y"/>
    <s v="Y"/>
    <s v="Y"/>
    <s v="Y"/>
    <s v="Corporation"/>
    <s v="N"/>
    <x v="0"/>
    <x v="0"/>
    <x v="1"/>
    <s v="Caterer &amp;&amp; Restaurant"/>
    <n v="0"/>
    <n v="0"/>
    <m/>
  </r>
  <r>
    <x v="1344"/>
    <d v="2021-05-25T00:00:00"/>
    <s v="TOKYO LIN'S LLC"/>
    <s v="12105 HWY 226 SOUTH"/>
    <x v="229"/>
    <x v="0"/>
    <s v="28777"/>
    <x v="1342"/>
    <m/>
    <s v="R"/>
    <s v="N"/>
    <s v="NC-11"/>
    <x v="0"/>
    <x v="0"/>
    <x v="0"/>
    <x v="0"/>
    <s v="Y"/>
    <s v="Y"/>
    <s v="Y"/>
    <s v="Y"/>
    <s v="Y"/>
    <s v="Y"/>
    <s v="Limited  Liability Company(LLC)"/>
    <s v="N"/>
    <x v="1"/>
    <x v="0"/>
    <x v="0"/>
    <s v="Restaurant"/>
    <n v="0"/>
    <n v="0"/>
    <m/>
  </r>
  <r>
    <x v="1345"/>
    <d v="2021-05-07T00:00:00"/>
    <s v="J&amp;K C STORE INC"/>
    <s v="8326-470225 PINEVILLE MATTHEWS RD STE 407"/>
    <x v="11"/>
    <x v="0"/>
    <s v="28226"/>
    <x v="1343"/>
    <m/>
    <s v="U"/>
    <s v="N"/>
    <s v="NC-09"/>
    <x v="0"/>
    <x v="1"/>
    <x v="0"/>
    <x v="0"/>
    <s v="Y"/>
    <s v="Y"/>
    <s v="Y"/>
    <s v="Y"/>
    <s v="Y"/>
    <s v="Y"/>
    <s v="Corporation"/>
    <s v="N"/>
    <x v="1"/>
    <x v="0"/>
    <x v="0"/>
    <s v="Other &amp;&amp; Snack and Nonalcoholic Beverage Bar"/>
    <n v="0"/>
    <n v="0"/>
    <m/>
  </r>
  <r>
    <x v="1346"/>
    <d v="2021-05-07T00:00:00"/>
    <s v="LylaSue Inc"/>
    <s v="21 Technology Dr"/>
    <x v="127"/>
    <x v="0"/>
    <s v="27529"/>
    <x v="1344"/>
    <m/>
    <s v="U"/>
    <s v="N"/>
    <s v="NC-02"/>
    <x v="0"/>
    <x v="1"/>
    <x v="1"/>
    <x v="0"/>
    <s v="Y"/>
    <s v="Y"/>
    <s v="Y"/>
    <s v="Y"/>
    <s v="Y"/>
    <s v="Y"/>
    <s v="Subchapter S Corporation"/>
    <s v="Y"/>
    <x v="0"/>
    <x v="0"/>
    <x v="1"/>
    <s v="Restaurant"/>
    <n v="0"/>
    <n v="0"/>
    <m/>
  </r>
  <r>
    <x v="1347"/>
    <d v="2021-05-07T00:00:00"/>
    <s v="Charlotte Adventures LLC"/>
    <s v="4001 Yancey Rd Ste C100"/>
    <x v="11"/>
    <x v="0"/>
    <s v="28217"/>
    <x v="1345"/>
    <m/>
    <s v="U"/>
    <s v="Y"/>
    <s v="NC-09"/>
    <x v="1"/>
    <x v="1"/>
    <x v="1"/>
    <x v="1"/>
    <s v="Y"/>
    <s v="Y"/>
    <s v="Y"/>
    <s v="Y"/>
    <s v="Y"/>
    <s v="Y"/>
    <s v="Corporation"/>
    <s v="Y"/>
    <x v="0"/>
    <x v="0"/>
    <x v="1"/>
    <s v="Caterer &amp;&amp; Restaurant"/>
    <n v="0"/>
    <n v="0"/>
    <m/>
  </r>
  <r>
    <x v="1348"/>
    <d v="2021-05-07T00:00:00"/>
    <s v="Bakery of Charlotte"/>
    <s v="4732 Sharon Rd Suite M"/>
    <x v="11"/>
    <x v="0"/>
    <s v="28210"/>
    <x v="1346"/>
    <s v="Gigi's Cupcakes"/>
    <s v="U"/>
    <s v="N"/>
    <s v="NC-09"/>
    <x v="0"/>
    <x v="0"/>
    <x v="0"/>
    <x v="0"/>
    <s v="Y"/>
    <s v="Y"/>
    <s v="Y"/>
    <s v="Y"/>
    <s v="Y"/>
    <s v="Y"/>
    <s v="Limited  Liability Company(LLC)"/>
    <s v="N"/>
    <x v="0"/>
    <x v="0"/>
    <x v="1"/>
    <s v="Bakery **"/>
    <n v="0"/>
    <n v="0"/>
    <m/>
  </r>
  <r>
    <x v="1349"/>
    <d v="2021-05-07T00:00:00"/>
    <s v="Wake Zone Coffee House Inc"/>
    <s v="1181 Gloriosa Street"/>
    <x v="140"/>
    <x v="0"/>
    <s v="27523"/>
    <x v="1347"/>
    <m/>
    <s v="U"/>
    <s v="N"/>
    <s v="NC-02"/>
    <x v="0"/>
    <x v="0"/>
    <x v="1"/>
    <x v="0"/>
    <s v="Y"/>
    <s v="Y"/>
    <s v="Y"/>
    <s v="Y"/>
    <s v="Y"/>
    <s v="Y"/>
    <s v="Subchapter S Corporation"/>
    <s v="N"/>
    <x v="0"/>
    <x v="1"/>
    <x v="0"/>
    <s v="Restaurant"/>
    <n v="0"/>
    <n v="0"/>
    <m/>
  </r>
  <r>
    <x v="1350"/>
    <d v="2021-05-25T00:00:00"/>
    <s v="midway wholesale inc dba midway management inc"/>
    <s v="8031 ardrey kell rd ste#100"/>
    <x v="11"/>
    <x v="0"/>
    <s v="28277"/>
    <x v="1348"/>
    <s v="Quiznos"/>
    <s v="U"/>
    <s v="N"/>
    <s v="NC-09"/>
    <x v="0"/>
    <x v="0"/>
    <x v="1"/>
    <x v="0"/>
    <s v="Y"/>
    <s v="Y"/>
    <s v="Y"/>
    <s v="Y"/>
    <s v="Y"/>
    <s v="Y"/>
    <s v="Corporation"/>
    <s v="N"/>
    <x v="1"/>
    <x v="0"/>
    <x v="0"/>
    <s v="Restaurant"/>
    <n v="0"/>
    <n v="0"/>
    <m/>
  </r>
  <r>
    <x v="1351"/>
    <d v="2021-05-25T00:00:00"/>
    <s v="Calders LLC"/>
    <s v="305 Shelby Drive"/>
    <x v="122"/>
    <x v="0"/>
    <s v="28741"/>
    <x v="1349"/>
    <m/>
    <s v="R"/>
    <s v="N"/>
    <s v="NC-11"/>
    <x v="0"/>
    <x v="1"/>
    <x v="1"/>
    <x v="0"/>
    <s v="N"/>
    <s v="Y"/>
    <s v="Y"/>
    <s v="Y"/>
    <s v="N"/>
    <s v="Y"/>
    <s v="Limited  Liability Company(LLC)"/>
    <s v="N"/>
    <x v="0"/>
    <x v="1"/>
    <x v="0"/>
    <s v="Restaurant"/>
    <n v="0"/>
    <n v="0"/>
    <m/>
  </r>
  <r>
    <x v="1352"/>
    <d v="2021-05-25T00:00:00"/>
    <s v="David &amp; Lance Management Corporation"/>
    <s v="805 W Lebanon St"/>
    <x v="126"/>
    <x v="0"/>
    <s v="27030"/>
    <x v="1350"/>
    <m/>
    <s v="R"/>
    <s v="N"/>
    <s v="NC-10"/>
    <x v="0"/>
    <x v="0"/>
    <x v="1"/>
    <x v="0"/>
    <s v="Y"/>
    <s v="Y"/>
    <s v="Y"/>
    <s v="Y"/>
    <s v="Y"/>
    <s v="Y"/>
    <s v="Corporation"/>
    <s v="N"/>
    <x v="1"/>
    <x v="0"/>
    <x v="0"/>
    <s v="Caterer &amp;&amp; Restaurant"/>
    <n v="0"/>
    <n v="0"/>
    <m/>
  </r>
  <r>
    <x v="1353"/>
    <d v="2021-05-07T00:00:00"/>
    <s v="Fuller Family Corporation Inc"/>
    <s v="26 Fry Street"/>
    <x v="230"/>
    <x v="0"/>
    <s v="28713"/>
    <x v="1351"/>
    <m/>
    <s v="R"/>
    <s v="Y"/>
    <s v="NC-11"/>
    <x v="1"/>
    <x v="0"/>
    <x v="1"/>
    <x v="0"/>
    <s v="Y"/>
    <s v="Y"/>
    <s v="Y"/>
    <s v="Y"/>
    <s v="Y"/>
    <s v="Y"/>
    <s v="Corporation"/>
    <s v="N"/>
    <x v="0"/>
    <x v="1"/>
    <x v="1"/>
    <s v="Restaurant"/>
    <n v="0"/>
    <n v="0"/>
    <m/>
  </r>
  <r>
    <x v="1354"/>
    <d v="2021-05-07T00:00:00"/>
    <s v="Big Buck Inc"/>
    <s v="794F Sunset Blvd"/>
    <x v="167"/>
    <x v="0"/>
    <s v="27927"/>
    <x v="1352"/>
    <m/>
    <s v="R"/>
    <s v="N"/>
    <s v="NC-03"/>
    <x v="0"/>
    <x v="1"/>
    <x v="1"/>
    <x v="0"/>
    <s v="Y"/>
    <s v="Y"/>
    <s v="Y"/>
    <s v="Y"/>
    <s v="Y"/>
    <s v="Y"/>
    <s v="Subchapter S Corporation"/>
    <s v="N"/>
    <x v="0"/>
    <x v="0"/>
    <x v="1"/>
    <s v="Snack and Nonalcoholic Beverage Bar"/>
    <n v="0"/>
    <n v="0"/>
    <m/>
  </r>
  <r>
    <x v="1355"/>
    <d v="2021-05-07T00:00:00"/>
    <s v="Sonia McDonald"/>
    <s v="1525 2nd St NE"/>
    <x v="21"/>
    <x v="0"/>
    <s v="28601"/>
    <x v="1353"/>
    <m/>
    <s v="R"/>
    <s v="N"/>
    <s v="NC-05"/>
    <x v="0"/>
    <x v="0"/>
    <x v="0"/>
    <x v="0"/>
    <s v="Y"/>
    <s v="Y"/>
    <s v="Y"/>
    <s v="Y"/>
    <s v="Y"/>
    <s v="Y"/>
    <s v="Sole Proprietorship"/>
    <s v="Y"/>
    <x v="1"/>
    <x v="0"/>
    <x v="1"/>
    <s v="Other &amp;&amp; Snack and Nonalcoholic Beverage Bar &amp;&amp; Caterer"/>
    <n v="0"/>
    <n v="0"/>
    <m/>
  </r>
  <r>
    <x v="1356"/>
    <d v="2021-05-07T00:00:00"/>
    <s v="Royal Yogurt Company Inc."/>
    <s v="5613 Creedmoor Road"/>
    <x v="4"/>
    <x v="0"/>
    <s v="27612"/>
    <x v="1354"/>
    <s v="Menchie's"/>
    <s v="U"/>
    <s v="N"/>
    <s v="NC-02"/>
    <x v="0"/>
    <x v="0"/>
    <x v="0"/>
    <x v="0"/>
    <s v="Y"/>
    <s v="Y"/>
    <s v="Y"/>
    <s v="Y"/>
    <s v="Y"/>
    <s v="Y"/>
    <s v="Corporation"/>
    <s v="N"/>
    <x v="0"/>
    <x v="0"/>
    <x v="1"/>
    <s v="Other &amp;&amp; Snack and Nonalcoholic Beverage Bar &amp;&amp; Restaurant"/>
    <n v="0"/>
    <n v="0"/>
    <m/>
  </r>
  <r>
    <x v="1357"/>
    <d v="2021-05-25T00:00:00"/>
    <s v="SANTA FE MEXICAN GRILL 2 LLC"/>
    <s v="3035 W Gate City Blvd"/>
    <x v="12"/>
    <x v="0"/>
    <s v="27403"/>
    <x v="1355"/>
    <m/>
    <s v="U"/>
    <s v="N"/>
    <s v="NC-06"/>
    <x v="1"/>
    <x v="1"/>
    <x v="0"/>
    <x v="0"/>
    <s v="Y"/>
    <s v="Y"/>
    <s v="Y"/>
    <s v="Y"/>
    <s v="Y"/>
    <s v="Y"/>
    <s v="Corporation"/>
    <s v="N"/>
    <x v="1"/>
    <x v="0"/>
    <x v="0"/>
    <s v="Restaurant"/>
    <n v="0"/>
    <n v="0"/>
    <m/>
  </r>
  <r>
    <x v="1358"/>
    <d v="2021-05-07T00:00:00"/>
    <s v="ASP CHARLOTTE INC"/>
    <s v="311 East Blvd"/>
    <x v="11"/>
    <x v="0"/>
    <s v="28203"/>
    <x v="1356"/>
    <m/>
    <s v="U"/>
    <s v="N"/>
    <s v="NC-12"/>
    <x v="1"/>
    <x v="0"/>
    <x v="0"/>
    <x v="0"/>
    <s v="Y"/>
    <s v="Y"/>
    <s v="Y"/>
    <s v="Y"/>
    <s v="Y"/>
    <s v="Y"/>
    <s v="Corporation"/>
    <s v="N"/>
    <x v="1"/>
    <x v="0"/>
    <x v="0"/>
    <s v="Restaurant"/>
    <n v="0"/>
    <n v="0"/>
    <m/>
  </r>
  <r>
    <x v="1359"/>
    <d v="2021-05-07T00:00:00"/>
    <s v="Carolina Cheese Catering Company Inc."/>
    <s v="2801 Ward Blvd. Ste 3P1"/>
    <x v="101"/>
    <x v="0"/>
    <s v="27893"/>
    <x v="1357"/>
    <m/>
    <s v="R"/>
    <s v="Y"/>
    <s v="NC-01"/>
    <x v="1"/>
    <x v="0"/>
    <x v="0"/>
    <x v="0"/>
    <s v="Y"/>
    <s v="Y"/>
    <s v="Y"/>
    <s v="Y"/>
    <s v="Y"/>
    <s v="Y"/>
    <s v="Subchapter S Corporation"/>
    <s v="Y"/>
    <x v="0"/>
    <x v="0"/>
    <x v="1"/>
    <s v="Restaurant"/>
    <n v="0"/>
    <n v="0"/>
    <m/>
  </r>
  <r>
    <x v="1360"/>
    <d v="2021-05-07T00:00:00"/>
    <s v="Jakes of Drawbridge LLC"/>
    <s v="3512 Drawbridge Pkwy"/>
    <x v="12"/>
    <x v="0"/>
    <s v="27410"/>
    <x v="1358"/>
    <m/>
    <s v="U"/>
    <s v="N"/>
    <s v="NC-06"/>
    <x v="0"/>
    <x v="0"/>
    <x v="1"/>
    <x v="0"/>
    <s v="Y"/>
    <s v="Y"/>
    <s v="Y"/>
    <s v="Y"/>
    <s v="Y"/>
    <s v="Y"/>
    <s v="Limited  Liability Company(LLC)"/>
    <s v="N"/>
    <x v="0"/>
    <x v="0"/>
    <x v="1"/>
    <s v="Restaurant"/>
    <n v="0"/>
    <n v="0"/>
    <m/>
  </r>
  <r>
    <x v="1361"/>
    <d v="2021-05-07T00:00:00"/>
    <s v="The Pour Haus LLC"/>
    <s v="103 Market St Suite A"/>
    <x v="0"/>
    <x v="0"/>
    <s v="28401"/>
    <x v="1359"/>
    <m/>
    <s v="U"/>
    <s v="Y"/>
    <s v="NC-07"/>
    <x v="0"/>
    <x v="0"/>
    <x v="1"/>
    <x v="0"/>
    <s v="Y"/>
    <s v="Y"/>
    <s v="Y"/>
    <s v="Y"/>
    <s v="Y"/>
    <s v="Y"/>
    <s v="Limited  Liability Company(LLC)"/>
    <s v="N"/>
    <x v="0"/>
    <x v="1"/>
    <x v="0"/>
    <s v="Bar, Saloon, Lounge, Tavern"/>
    <n v="0"/>
    <n v="0"/>
    <m/>
  </r>
  <r>
    <x v="1362"/>
    <d v="2021-05-25T00:00:00"/>
    <s v="Gold Stars Catering Inc"/>
    <s v="110 E Seneca Rd"/>
    <x v="12"/>
    <x v="0"/>
    <s v="27406"/>
    <x v="1360"/>
    <m/>
    <s v="U"/>
    <s v="N"/>
    <s v="NC-06"/>
    <x v="0"/>
    <x v="0"/>
    <x v="0"/>
    <x v="1"/>
    <s v="Y"/>
    <s v="Y"/>
    <s v="Y"/>
    <s v="Y"/>
    <s v="Y"/>
    <s v="Y"/>
    <s v="Corporation"/>
    <s v="N"/>
    <x v="1"/>
    <x v="0"/>
    <x v="0"/>
    <s v="Restaurant"/>
    <n v="0"/>
    <n v="0"/>
    <m/>
  </r>
  <r>
    <x v="1363"/>
    <d v="2021-05-07T00:00:00"/>
    <s v="Beach Box Eatery LP"/>
    <s v="1400-B East Fort Macon rd."/>
    <x v="231"/>
    <x v="0"/>
    <s v="28512"/>
    <x v="1361"/>
    <m/>
    <s v="R"/>
    <s v="N"/>
    <s v="NC-03"/>
    <x v="0"/>
    <x v="1"/>
    <x v="1"/>
    <x v="0"/>
    <s v="Y"/>
    <s v="Y"/>
    <s v="Y"/>
    <s v="Y"/>
    <s v="Y"/>
    <s v="Y"/>
    <s v="Limited Liability Partnership"/>
    <s v="N"/>
    <x v="0"/>
    <x v="0"/>
    <x v="1"/>
    <s v="Restaurant"/>
    <n v="0"/>
    <n v="0"/>
    <m/>
  </r>
  <r>
    <x v="1364"/>
    <d v="2021-05-25T00:00:00"/>
    <s v="CAJUN SEAFOODINC"/>
    <s v="1133 GUM BRANCH RD STE 300-400"/>
    <x v="59"/>
    <x v="0"/>
    <s v="28540"/>
    <x v="1362"/>
    <m/>
    <s v="U"/>
    <s v="N"/>
    <s v="NC-03"/>
    <x v="1"/>
    <x v="0"/>
    <x v="0"/>
    <x v="0"/>
    <s v="Y"/>
    <s v="Y"/>
    <s v="Y"/>
    <s v="Y"/>
    <s v="Y"/>
    <s v="Y"/>
    <s v="Corporation"/>
    <s v="N"/>
    <x v="1"/>
    <x v="0"/>
    <x v="0"/>
    <s v="Restaurant"/>
    <n v="0"/>
    <n v="0"/>
    <m/>
  </r>
  <r>
    <x v="1365"/>
    <d v="2021-05-07T00:00:00"/>
    <s v="Leon Business Group Inc"/>
    <s v="8700 Pineville Matthews Rd Ste 310"/>
    <x v="11"/>
    <x v="0"/>
    <s v="28226"/>
    <x v="1363"/>
    <m/>
    <s v="U"/>
    <s v="Y"/>
    <s v="NC-09"/>
    <x v="1"/>
    <x v="0"/>
    <x v="1"/>
    <x v="0"/>
    <s v="Y"/>
    <s v="Y"/>
    <s v="Y"/>
    <s v="Y"/>
    <s v="Y"/>
    <s v="Y"/>
    <s v="Corporation"/>
    <s v="N"/>
    <x v="1"/>
    <x v="0"/>
    <x v="0"/>
    <s v="Restaurant"/>
    <n v="0"/>
    <n v="0"/>
    <m/>
  </r>
  <r>
    <x v="1366"/>
    <d v="2021-05-25T00:00:00"/>
    <s v="kristina derrick"/>
    <s v="30 Woodward Ave"/>
    <x v="9"/>
    <x v="0"/>
    <s v="28804"/>
    <x v="1364"/>
    <m/>
    <s v="U"/>
    <s v="N"/>
    <s v="NC-11"/>
    <x v="0"/>
    <x v="1"/>
    <x v="1"/>
    <x v="1"/>
    <s v="Y"/>
    <s v="Y"/>
    <s v="Y"/>
    <s v="N"/>
    <s v="N"/>
    <s v="Y"/>
    <s v="Sole Proprietorship"/>
    <s v="N"/>
    <x v="0"/>
    <x v="0"/>
    <x v="1"/>
    <s v="Caterer"/>
    <n v="0"/>
    <n v="0"/>
    <m/>
  </r>
  <r>
    <x v="1367"/>
    <d v="2021-05-25T00:00:00"/>
    <s v="TS Cafe NC-22 LLC"/>
    <s v="2028 Kildaire Farm Rd"/>
    <x v="28"/>
    <x v="0"/>
    <s v="27518"/>
    <x v="1365"/>
    <s v="Tropical Smoothie Cafe"/>
    <s v="U"/>
    <s v="N"/>
    <s v="NC-02"/>
    <x v="0"/>
    <x v="0"/>
    <x v="0"/>
    <x v="0"/>
    <s v="Y"/>
    <s v="Y"/>
    <s v="Y"/>
    <s v="Y"/>
    <s v="Y"/>
    <s v="Y"/>
    <s v="Corporation"/>
    <s v="N"/>
    <x v="0"/>
    <x v="1"/>
    <x v="0"/>
    <s v="Restaurant"/>
    <n v="0"/>
    <n v="0"/>
    <m/>
  </r>
  <r>
    <x v="1368"/>
    <d v="2021-05-07T00:00:00"/>
    <s v="Tarragon LLC"/>
    <s v="Mailing Address: 3871 Sweeten Creek Road"/>
    <x v="55"/>
    <x v="0"/>
    <s v="28704"/>
    <x v="1366"/>
    <m/>
    <s v="U"/>
    <s v="N"/>
    <s v="NC-11"/>
    <x v="0"/>
    <x v="0"/>
    <x v="0"/>
    <x v="0"/>
    <s v="Y"/>
    <s v="Y"/>
    <s v="Y"/>
    <s v="Y"/>
    <s v="Y"/>
    <s v="Y"/>
    <s v="Limited  Liability Company(LLC)"/>
    <s v="Y"/>
    <x v="0"/>
    <x v="0"/>
    <x v="1"/>
    <s v="Restaurant"/>
    <n v="0"/>
    <n v="0"/>
    <m/>
  </r>
  <r>
    <x v="1369"/>
    <d v="2021-05-25T00:00:00"/>
    <s v="KimBees Inc. Southern Gourmet Traditions"/>
    <s v="317 Martin Luther King Jr Dr"/>
    <x v="12"/>
    <x v="0"/>
    <s v="27406"/>
    <x v="1367"/>
    <m/>
    <s v="U"/>
    <s v="Y"/>
    <s v="NC-06"/>
    <x v="0"/>
    <x v="0"/>
    <x v="1"/>
    <x v="0"/>
    <s v="Y"/>
    <s v="Y"/>
    <s v="Y"/>
    <s v="Y"/>
    <s v="Y"/>
    <s v="Y"/>
    <s v="Corporation"/>
    <s v="N"/>
    <x v="1"/>
    <x v="0"/>
    <x v="1"/>
    <s v="Snack and Nonalcoholic Beverage Bar"/>
    <n v="0"/>
    <n v="0"/>
    <m/>
  </r>
  <r>
    <x v="1370"/>
    <d v="2021-05-07T00:00:00"/>
    <s v="Heirloom Brew Shop LLC"/>
    <s v="219 S West St"/>
    <x v="4"/>
    <x v="0"/>
    <s v="27603"/>
    <x v="1368"/>
    <m/>
    <s v="U"/>
    <s v="Y"/>
    <s v="NC-02"/>
    <x v="0"/>
    <x v="0"/>
    <x v="0"/>
    <x v="0"/>
    <s v="Y"/>
    <s v="Y"/>
    <s v="Y"/>
    <s v="Y"/>
    <s v="Y"/>
    <s v="Y"/>
    <s v="Limited  Liability Company(LLC)"/>
    <s v="N"/>
    <x v="1"/>
    <x v="0"/>
    <x v="1"/>
    <s v="Bar, Saloon, Lounge, Tavern &amp;&amp; Restaurant"/>
    <n v="0"/>
    <n v="0"/>
    <m/>
  </r>
  <r>
    <x v="1371"/>
    <d v="2021-05-25T00:00:00"/>
    <s v="WILLOW CREEK INN LTD"/>
    <s v="3083 Wyant Rd"/>
    <x v="232"/>
    <x v="0"/>
    <s v="28168"/>
    <x v="1369"/>
    <m/>
    <s v="R"/>
    <s v="N"/>
    <s v="NC-10"/>
    <x v="0"/>
    <x v="0"/>
    <x v="1"/>
    <x v="0"/>
    <s v="Y"/>
    <s v="Y"/>
    <s v="Y"/>
    <s v="Y"/>
    <s v="Y"/>
    <s v="Y"/>
    <s v="Corporation"/>
    <s v="Y"/>
    <x v="1"/>
    <x v="0"/>
    <x v="0"/>
    <s v="Restaurant"/>
    <n v="0"/>
    <n v="0"/>
    <m/>
  </r>
  <r>
    <x v="1372"/>
    <d v="2021-05-25T00:00:00"/>
    <s v="Jerome Enterprises LLC"/>
    <s v="206 W Franklin St"/>
    <x v="3"/>
    <x v="0"/>
    <s v="27516"/>
    <x v="1370"/>
    <m/>
    <s v="U"/>
    <s v="Y"/>
    <s v="NC-04"/>
    <x v="1"/>
    <x v="0"/>
    <x v="1"/>
    <x v="0"/>
    <s v="Y"/>
    <s v="Y"/>
    <s v="Y"/>
    <s v="Y"/>
    <s v="Y"/>
    <s v="Y"/>
    <s v="Corporation"/>
    <s v="N"/>
    <x v="1"/>
    <x v="0"/>
    <x v="0"/>
    <s v="Restaurant"/>
    <n v="0"/>
    <n v="0"/>
    <m/>
  </r>
  <r>
    <x v="1373"/>
    <d v="2021-05-25T00:00:00"/>
    <s v="The Ice Storm"/>
    <s v="116 S Center St"/>
    <x v="25"/>
    <x v="0"/>
    <s v="27530"/>
    <x v="1371"/>
    <m/>
    <s v="R"/>
    <s v="Y"/>
    <s v="NC-01"/>
    <x v="0"/>
    <x v="0"/>
    <x v="0"/>
    <x v="0"/>
    <s v="Y"/>
    <s v="Y"/>
    <s v="Y"/>
    <s v="Y"/>
    <s v="Y"/>
    <s v="Y"/>
    <s v="Partnership"/>
    <s v="Y"/>
    <x v="1"/>
    <x v="0"/>
    <x v="1"/>
    <s v="Restaurant"/>
    <n v="0"/>
    <n v="0"/>
    <m/>
  </r>
  <r>
    <x v="1374"/>
    <d v="2021-05-07T00:00:00"/>
    <s v="Vivian AVL Limited"/>
    <s v="348 Depot St Ste 190"/>
    <x v="9"/>
    <x v="0"/>
    <s v="28801"/>
    <x v="1372"/>
    <m/>
    <s v="U"/>
    <s v="Y"/>
    <s v="NC-11"/>
    <x v="1"/>
    <x v="1"/>
    <x v="0"/>
    <x v="0"/>
    <s v="Y"/>
    <s v="Y"/>
    <s v="Y"/>
    <s v="Y"/>
    <s v="Y"/>
    <s v="Y"/>
    <s v="Corporation"/>
    <s v="N"/>
    <x v="0"/>
    <x v="0"/>
    <x v="1"/>
    <s v="Restaurant"/>
    <n v="0"/>
    <n v="0"/>
    <m/>
  </r>
  <r>
    <x v="1375"/>
    <d v="2021-05-07T00:00:00"/>
    <s v="Waba Cafe LLC"/>
    <s v="1129 Weaver Dairy Rd. Ste I"/>
    <x v="3"/>
    <x v="0"/>
    <s v="27514"/>
    <x v="1373"/>
    <m/>
    <s v="U"/>
    <s v="N"/>
    <s v="NC-04"/>
    <x v="1"/>
    <x v="0"/>
    <x v="0"/>
    <x v="0"/>
    <s v="Y"/>
    <s v="Y"/>
    <s v="Y"/>
    <s v="Y"/>
    <s v="Y"/>
    <s v="Y"/>
    <s v="Limited  Liability Company(LLC)"/>
    <s v="N"/>
    <x v="0"/>
    <x v="0"/>
    <x v="1"/>
    <s v="Restaurant"/>
    <n v="0"/>
    <n v="0"/>
    <m/>
  </r>
  <r>
    <x v="1376"/>
    <d v="2021-05-25T00:00:00"/>
    <s v="Margaret Radzwiller"/>
    <s v="1404 Virginia Ave"/>
    <x v="8"/>
    <x v="0"/>
    <s v="27705"/>
    <x v="1374"/>
    <m/>
    <s v="U"/>
    <s v="N"/>
    <s v="NC-04"/>
    <x v="0"/>
    <x v="0"/>
    <x v="1"/>
    <x v="0"/>
    <s v="N"/>
    <s v="N"/>
    <s v="Y"/>
    <s v="N"/>
    <s v="Y"/>
    <s v="N"/>
    <s v="Sole Proprietorship"/>
    <s v="N"/>
    <x v="0"/>
    <x v="0"/>
    <x v="1"/>
    <s v="Caterer"/>
    <n v="0"/>
    <n v="0"/>
    <m/>
  </r>
  <r>
    <x v="1377"/>
    <d v="2021-05-25T00:00:00"/>
    <s v="ICHIBAN SUSHI&amp;HIBACHI BUFFET INC"/>
    <s v="3302 Queen City Dr"/>
    <x v="11"/>
    <x v="0"/>
    <s v="28208"/>
    <x v="1375"/>
    <m/>
    <s v="U"/>
    <s v="Y"/>
    <s v="NC-12"/>
    <x v="0"/>
    <x v="1"/>
    <x v="1"/>
    <x v="0"/>
    <s v="Y"/>
    <s v="Y"/>
    <s v="Y"/>
    <s v="Y"/>
    <s v="Y"/>
    <s v="Y"/>
    <s v="Corporation"/>
    <s v="Y"/>
    <x v="1"/>
    <x v="0"/>
    <x v="0"/>
    <s v="Restaurant"/>
    <n v="0"/>
    <n v="0"/>
    <m/>
  </r>
  <r>
    <x v="1378"/>
    <d v="2021-05-25T00:00:00"/>
    <s v="Q &amp; J ENTERPRISE LLC"/>
    <s v="4414-F LAWNDALE DR"/>
    <x v="12"/>
    <x v="0"/>
    <s v="27455"/>
    <x v="1376"/>
    <m/>
    <s v="U"/>
    <s v="N"/>
    <s v="NC-06"/>
    <x v="1"/>
    <x v="0"/>
    <x v="0"/>
    <x v="0"/>
    <s v="Y"/>
    <s v="Y"/>
    <s v="Y"/>
    <s v="Y"/>
    <s v="Y"/>
    <s v="Y"/>
    <s v="Limited  Liability Company(LLC)"/>
    <s v="N"/>
    <x v="1"/>
    <x v="0"/>
    <x v="0"/>
    <s v="Restaurant"/>
    <n v="0"/>
    <n v="0"/>
    <m/>
  </r>
  <r>
    <x v="1379"/>
    <d v="2021-05-25T00:00:00"/>
    <s v="Smoothies For Life LLC"/>
    <s v="5000 US 70 STE 106"/>
    <x v="1"/>
    <x v="0"/>
    <s v="28557"/>
    <x v="1377"/>
    <s v="Smoothie King"/>
    <s v="R"/>
    <s v="N"/>
    <s v="NC-03"/>
    <x v="0"/>
    <x v="0"/>
    <x v="1"/>
    <x v="0"/>
    <s v="Y"/>
    <s v="Y"/>
    <s v="Y"/>
    <s v="Y"/>
    <s v="Y"/>
    <s v="Y"/>
    <s v="Limited  Liability Company(LLC)"/>
    <s v="N"/>
    <x v="1"/>
    <x v="0"/>
    <x v="0"/>
    <s v="Restaurant"/>
    <n v="0"/>
    <n v="0"/>
    <m/>
  </r>
  <r>
    <x v="1380"/>
    <d v="2021-05-25T00:00:00"/>
    <s v="Walker &amp; Wooldridge Inc."/>
    <s v="1514 Purdue Dr"/>
    <x v="40"/>
    <x v="0"/>
    <s v="28303"/>
    <x v="1378"/>
    <m/>
    <s v="U"/>
    <s v="Y"/>
    <s v="NC-08"/>
    <x v="1"/>
    <x v="0"/>
    <x v="0"/>
    <x v="0"/>
    <s v="Y"/>
    <s v="Y"/>
    <s v="Y"/>
    <s v="Y"/>
    <s v="Y"/>
    <s v="Y"/>
    <s v="Subchapter S Corporation"/>
    <s v="N"/>
    <x v="0"/>
    <x v="1"/>
    <x v="0"/>
    <s v="Bar, Saloon, Lounge, Tavern"/>
    <n v="0"/>
    <n v="0"/>
    <m/>
  </r>
  <r>
    <x v="1381"/>
    <d v="2021-05-25T00:00:00"/>
    <s v="Mama Zoe Michaels Inc."/>
    <s v="2859 Reynolda Rd"/>
    <x v="54"/>
    <x v="0"/>
    <n v="27106"/>
    <x v="1379"/>
    <m/>
    <s v="U"/>
    <s v="Y"/>
    <s v="NC-06"/>
    <x v="1"/>
    <x v="0"/>
    <x v="0"/>
    <x v="0"/>
    <s v="Y"/>
    <s v="Y"/>
    <s v="Y"/>
    <s v="Y"/>
    <s v="Y"/>
    <s v="Y"/>
    <s v="Corporation"/>
    <s v="N"/>
    <x v="0"/>
    <x v="0"/>
    <x v="1"/>
    <s v="Restaurant"/>
    <n v="0"/>
    <n v="0"/>
    <m/>
  </r>
  <r>
    <x v="1382"/>
    <d v="2021-05-25T00:00:00"/>
    <s v="Rachel Jordan"/>
    <s v="126 N Market St"/>
    <x v="67"/>
    <x v="0"/>
    <s v="27889"/>
    <x v="1380"/>
    <m/>
    <s v="R"/>
    <s v="Y"/>
    <s v="NC-01"/>
    <x v="0"/>
    <x v="0"/>
    <x v="0"/>
    <x v="0"/>
    <s v="Y"/>
    <s v="Y"/>
    <s v="Y"/>
    <s v="Y"/>
    <s v="Y"/>
    <s v="Y"/>
    <s v="Sole Proprietorship"/>
    <s v="N"/>
    <x v="0"/>
    <x v="0"/>
    <x v="1"/>
    <s v="Bakery **"/>
    <n v="0"/>
    <n v="0"/>
    <m/>
  </r>
  <r>
    <x v="1383"/>
    <d v="2021-05-07T00:00:00"/>
    <s v="Calvines Coffee Inc"/>
    <s v="2800 Campus Ridge Road Suite 1113 1St Floor"/>
    <x v="53"/>
    <x v="0"/>
    <s v="28105"/>
    <x v="1381"/>
    <m/>
    <s v="U"/>
    <s v="N"/>
    <s v="NC-09"/>
    <x v="0"/>
    <x v="0"/>
    <x v="1"/>
    <x v="0"/>
    <s v="N"/>
    <s v="Y"/>
    <s v="Y"/>
    <s v="N"/>
    <s v="Y"/>
    <s v="N"/>
    <s v="Corporation"/>
    <s v="N"/>
    <x v="1"/>
    <x v="0"/>
    <x v="0"/>
    <s v="Other"/>
    <n v="0"/>
    <n v="0"/>
    <m/>
  </r>
  <r>
    <x v="1384"/>
    <d v="2021-05-25T00:00:00"/>
    <s v="Dubya 3 Inc"/>
    <s v="7157 Okelly Chapel Rd"/>
    <x v="28"/>
    <x v="0"/>
    <s v="27519"/>
    <x v="1382"/>
    <m/>
    <s v="U"/>
    <s v="N"/>
    <s v="NC-02"/>
    <x v="1"/>
    <x v="0"/>
    <x v="1"/>
    <x v="0"/>
    <s v="Y"/>
    <s v="Y"/>
    <s v="Y"/>
    <s v="Y"/>
    <s v="Y"/>
    <s v="Y"/>
    <s v="Corporation"/>
    <s v="N"/>
    <x v="0"/>
    <x v="0"/>
    <x v="1"/>
    <s v="Restaurant"/>
    <n v="0"/>
    <n v="0"/>
    <m/>
  </r>
  <r>
    <x v="1385"/>
    <d v="2021-05-25T00:00:00"/>
    <s v="The Peaks Blaze LLC"/>
    <s v="15 Peaks Center Ln ST 40"/>
    <x v="9"/>
    <x v="0"/>
    <s v="28805"/>
    <x v="1383"/>
    <s v="Blaze Pizza"/>
    <s v="U"/>
    <s v="N"/>
    <s v="NC-11"/>
    <x v="0"/>
    <x v="0"/>
    <x v="1"/>
    <x v="0"/>
    <s v="Y"/>
    <s v="Y"/>
    <s v="Y"/>
    <s v="Y"/>
    <s v="Y"/>
    <s v="Y"/>
    <s v="Limited  Liability Company(LLC)"/>
    <s v="N"/>
    <x v="1"/>
    <x v="0"/>
    <x v="0"/>
    <s v="Restaurant"/>
    <n v="0"/>
    <n v="0"/>
    <m/>
  </r>
  <r>
    <x v="1386"/>
    <d v="2021-05-07T00:00:00"/>
    <s v="Kona Ice Kabana Inc"/>
    <s v="5430 Thom Rd"/>
    <x v="162"/>
    <x v="0"/>
    <s v="27302"/>
    <x v="1384"/>
    <s v="Kona Ice"/>
    <s v="U"/>
    <s v="N"/>
    <s v="NC-04"/>
    <x v="0"/>
    <x v="0"/>
    <x v="1"/>
    <x v="1"/>
    <s v="N"/>
    <s v="Y"/>
    <s v="Y"/>
    <s v="N"/>
    <s v="Y"/>
    <s v="Y"/>
    <s v="Subchapter S Corporation"/>
    <s v="N"/>
    <x v="0"/>
    <x v="0"/>
    <x v="1"/>
    <s v="Food Stand, Food Truck, Food Cart"/>
    <n v="0"/>
    <n v="0"/>
    <m/>
  </r>
  <r>
    <x v="1387"/>
    <d v="2021-05-07T00:00:00"/>
    <s v="Corfu Inc."/>
    <s v="258 Broadway St"/>
    <x v="9"/>
    <x v="0"/>
    <s v="28801"/>
    <x v="1385"/>
    <m/>
    <s v="U"/>
    <s v="Y"/>
    <s v="NC-11"/>
    <x v="0"/>
    <x v="1"/>
    <x v="1"/>
    <x v="0"/>
    <s v="Y"/>
    <s v="Y"/>
    <s v="Y"/>
    <s v="Y"/>
    <s v="Y"/>
    <s v="Y"/>
    <s v="Corporation"/>
    <s v="N"/>
    <x v="0"/>
    <x v="0"/>
    <x v="1"/>
    <s v="Restaurant"/>
    <n v="0"/>
    <n v="0"/>
    <m/>
  </r>
  <r>
    <x v="1388"/>
    <d v="2021-05-07T00:00:00"/>
    <s v="JCW Enterprise INC"/>
    <s v="14815 Ballantyne Village Way Ste 250"/>
    <x v="11"/>
    <x v="0"/>
    <s v="28277"/>
    <x v="1386"/>
    <m/>
    <s v="U"/>
    <s v="N"/>
    <s v="NC-09"/>
    <x v="0"/>
    <x v="0"/>
    <x v="1"/>
    <x v="0"/>
    <s v="Y"/>
    <s v="Y"/>
    <s v="Y"/>
    <s v="Y"/>
    <s v="Y"/>
    <s v="Y"/>
    <s v="Subchapter S Corporation"/>
    <s v="N"/>
    <x v="1"/>
    <x v="0"/>
    <x v="0"/>
    <s v="Restaurant"/>
    <n v="0"/>
    <n v="0"/>
    <m/>
  </r>
  <r>
    <x v="1389"/>
    <d v="2021-05-07T00:00:00"/>
    <s v="Jessica &amp; Family Inc."/>
    <s v="1311 Malcolm Blvd"/>
    <x v="233"/>
    <x v="0"/>
    <s v="28612"/>
    <x v="1387"/>
    <m/>
    <s v="R"/>
    <s v="N"/>
    <s v="NC-05"/>
    <x v="1"/>
    <x v="0"/>
    <x v="0"/>
    <x v="0"/>
    <s v="Y"/>
    <s v="Y"/>
    <s v="Y"/>
    <s v="Y"/>
    <s v="Y"/>
    <s v="Y"/>
    <s v="Subchapter S Corporation"/>
    <s v="N"/>
    <x v="0"/>
    <x v="0"/>
    <x v="1"/>
    <s v="Restaurant"/>
    <n v="0"/>
    <n v="0"/>
    <m/>
  </r>
  <r>
    <x v="1390"/>
    <d v="2021-05-07T00:00:00"/>
    <s v="AYKA LLC"/>
    <s v="6616 Hyannis Way"/>
    <x v="0"/>
    <x v="0"/>
    <s v="28409"/>
    <x v="1388"/>
    <m/>
    <s v="U"/>
    <s v="N"/>
    <s v="NC-07"/>
    <x v="0"/>
    <x v="1"/>
    <x v="0"/>
    <x v="0"/>
    <s v="Y"/>
    <s v="Y"/>
    <s v="Y"/>
    <s v="Y"/>
    <s v="Y"/>
    <s v="Y"/>
    <s v="Limited  Liability Company(LLC)"/>
    <s v="N"/>
    <x v="1"/>
    <x v="0"/>
    <x v="1"/>
    <s v="Bar, Saloon, Lounge, Tavern"/>
    <n v="0"/>
    <n v="0"/>
    <m/>
  </r>
  <r>
    <x v="1391"/>
    <d v="2021-05-07T00:00:00"/>
    <s v="B&amp;HJ BROTHERS INC"/>
    <s v="10010 Rose Commons Dr Suite A"/>
    <x v="45"/>
    <x v="0"/>
    <s v="28078"/>
    <x v="1389"/>
    <m/>
    <s v="U"/>
    <s v="N"/>
    <s v="NC-08"/>
    <x v="0"/>
    <x v="0"/>
    <x v="0"/>
    <x v="0"/>
    <s v="Y"/>
    <s v="Y"/>
    <s v="Y"/>
    <s v="Y"/>
    <s v="Y"/>
    <s v="Y"/>
    <s v="Corporation"/>
    <s v="N"/>
    <x v="1"/>
    <x v="0"/>
    <x v="1"/>
    <s v="Restaurant"/>
    <n v="0"/>
    <n v="0"/>
    <m/>
  </r>
  <r>
    <x v="1392"/>
    <d v="2021-05-07T00:00:00"/>
    <s v="O.HENRY'S 28801 Inc"/>
    <s v="237 Haywood St"/>
    <x v="9"/>
    <x v="0"/>
    <s v="28801"/>
    <x v="1390"/>
    <m/>
    <s v="U"/>
    <s v="Y"/>
    <s v="NC-11"/>
    <x v="1"/>
    <x v="0"/>
    <x v="0"/>
    <x v="0"/>
    <s v="Y"/>
    <s v="Y"/>
    <s v="Y"/>
    <s v="Y"/>
    <s v="Y"/>
    <s v="Y"/>
    <s v="Corporation"/>
    <s v="N"/>
    <x v="1"/>
    <x v="0"/>
    <x v="0"/>
    <s v="Bar, Saloon, Lounge, Tavern"/>
    <n v="0"/>
    <n v="0"/>
    <m/>
  </r>
  <r>
    <x v="1393"/>
    <d v="2021-05-07T00:00:00"/>
    <s v="PoshNosh Catering Inc."/>
    <s v="1053 E Whitaker Mill Rd STE 135"/>
    <x v="4"/>
    <x v="0"/>
    <s v="27604"/>
    <x v="1391"/>
    <m/>
    <s v="U"/>
    <s v="N"/>
    <s v="NC-02"/>
    <x v="0"/>
    <x v="1"/>
    <x v="0"/>
    <x v="0"/>
    <s v="Y"/>
    <s v="Y"/>
    <s v="Y"/>
    <s v="Y"/>
    <s v="Y"/>
    <s v="Y"/>
    <s v="Corporation"/>
    <s v="Y"/>
    <x v="0"/>
    <x v="0"/>
    <x v="1"/>
    <s v="Caterer"/>
    <n v="0"/>
    <n v="0"/>
    <m/>
  </r>
  <r>
    <x v="1394"/>
    <d v="2021-05-07T00:00:00"/>
    <s v="ZXW INC"/>
    <s v="121 E Chatham St SUITE-A"/>
    <x v="28"/>
    <x v="0"/>
    <s v="27511"/>
    <x v="1392"/>
    <m/>
    <s v="U"/>
    <s v="N"/>
    <s v="NC-02"/>
    <x v="0"/>
    <x v="1"/>
    <x v="1"/>
    <x v="0"/>
    <s v="Y"/>
    <s v="Y"/>
    <s v="Y"/>
    <s v="Y"/>
    <s v="Y"/>
    <s v="Y"/>
    <s v="Subchapter S Corporation"/>
    <s v="N"/>
    <x v="0"/>
    <x v="0"/>
    <x v="1"/>
    <s v="Restaurant"/>
    <n v="0"/>
    <n v="0"/>
    <m/>
  </r>
  <r>
    <x v="1395"/>
    <d v="2021-05-07T00:00:00"/>
    <s v="Bali Hai Inc."/>
    <s v="811 9th Street Suite 170"/>
    <x v="8"/>
    <x v="0"/>
    <s v="27705"/>
    <x v="1393"/>
    <m/>
    <s v="U"/>
    <s v="N"/>
    <s v="NC-04"/>
    <x v="0"/>
    <x v="1"/>
    <x v="1"/>
    <x v="1"/>
    <s v="N"/>
    <s v="Y"/>
    <s v="Y"/>
    <s v="Y"/>
    <s v="N"/>
    <s v="Y"/>
    <s v="Corporation"/>
    <s v="N"/>
    <x v="1"/>
    <x v="0"/>
    <x v="0"/>
    <s v="Restaurant"/>
    <n v="0"/>
    <n v="0"/>
    <m/>
  </r>
  <r>
    <x v="1396"/>
    <d v="2021-05-07T00:00:00"/>
    <s v="3606 N ELM STREET INC"/>
    <s v="3606 N Elm St SUITE A"/>
    <x v="12"/>
    <x v="0"/>
    <s v="27455"/>
    <x v="1394"/>
    <m/>
    <s v="U"/>
    <s v="N"/>
    <s v="NC-06"/>
    <x v="1"/>
    <x v="0"/>
    <x v="0"/>
    <x v="0"/>
    <s v="Y"/>
    <s v="Y"/>
    <s v="Y"/>
    <s v="Y"/>
    <s v="Y"/>
    <s v="Y"/>
    <s v="Corporation"/>
    <s v="N"/>
    <x v="1"/>
    <x v="0"/>
    <x v="0"/>
    <s v="Restaurant"/>
    <n v="0"/>
    <n v="0"/>
    <m/>
  </r>
  <r>
    <x v="1397"/>
    <d v="2021-05-07T00:00:00"/>
    <s v="Militza Del Carmen Garcia Nunez"/>
    <s v="823 Shefford Town Dr"/>
    <x v="178"/>
    <x v="0"/>
    <s v="27571"/>
    <x v="1395"/>
    <m/>
    <s v="U"/>
    <s v="N"/>
    <s v="NC-04"/>
    <x v="0"/>
    <x v="1"/>
    <x v="1"/>
    <x v="0"/>
    <s v="Y"/>
    <s v="Y"/>
    <s v="N"/>
    <s v="Y"/>
    <s v="Y"/>
    <s v="Y"/>
    <s v="Sole Proprietorship"/>
    <s v="N"/>
    <x v="1"/>
    <x v="0"/>
    <x v="1"/>
    <s v="Food Stand, Food Truck, Food Cart &amp;&amp; Caterer"/>
    <n v="0"/>
    <n v="0"/>
    <m/>
  </r>
  <r>
    <x v="1398"/>
    <d v="2021-05-07T00:00:00"/>
    <s v="Scratch Kitchen and Taproom LLC"/>
    <s v="225 N Salem St"/>
    <x v="140"/>
    <x v="0"/>
    <s v="27502"/>
    <x v="1396"/>
    <m/>
    <s v="U"/>
    <s v="N"/>
    <s v="NC-02"/>
    <x v="1"/>
    <x v="0"/>
    <x v="0"/>
    <x v="0"/>
    <s v="Y"/>
    <s v="Y"/>
    <s v="Y"/>
    <s v="Y"/>
    <s v="Y"/>
    <s v="Y"/>
    <s v="Limited  Liability Company(LLC)"/>
    <s v="N"/>
    <x v="0"/>
    <x v="0"/>
    <x v="1"/>
    <s v="Restaurant"/>
    <n v="0"/>
    <n v="0"/>
    <m/>
  </r>
  <r>
    <x v="1399"/>
    <d v="2021-05-07T00:00:00"/>
    <s v="Siya Mall Inc"/>
    <s v="6910 Fayetteville Rd Ste 236"/>
    <x v="8"/>
    <x v="0"/>
    <s v="27713"/>
    <x v="1397"/>
    <s v="Subway"/>
    <s v="U"/>
    <s v="N"/>
    <s v="NC-02"/>
    <x v="0"/>
    <x v="1"/>
    <x v="0"/>
    <x v="0"/>
    <s v="Y"/>
    <s v="Y"/>
    <s v="Y"/>
    <s v="Y"/>
    <s v="Y"/>
    <s v="Y"/>
    <s v="Corporation"/>
    <s v="N"/>
    <x v="1"/>
    <x v="0"/>
    <x v="0"/>
    <s v="Restaurant"/>
    <n v="0"/>
    <n v="0"/>
    <m/>
  </r>
  <r>
    <x v="1400"/>
    <d v="2021-05-07T00:00:00"/>
    <s v="SK CHO INC"/>
    <s v="8909 Riverview Park Dr"/>
    <x v="4"/>
    <x v="0"/>
    <s v="27613"/>
    <x v="1398"/>
    <m/>
    <s v="U"/>
    <s v="N"/>
    <s v="NC-02"/>
    <x v="1"/>
    <x v="0"/>
    <x v="0"/>
    <x v="0"/>
    <s v="Y"/>
    <s v="Y"/>
    <s v="Y"/>
    <s v="N"/>
    <s v="Y"/>
    <s v="N"/>
    <s v="Corporation"/>
    <s v="N"/>
    <x v="1"/>
    <x v="0"/>
    <x v="0"/>
    <s v="Restaurant"/>
    <n v="0"/>
    <n v="0"/>
    <m/>
  </r>
  <r>
    <x v="1401"/>
    <d v="2021-05-07T00:00:00"/>
    <s v="The Adams Cake Factory"/>
    <s v="4701 Atlantic Ave Suite 105"/>
    <x v="4"/>
    <x v="0"/>
    <s v="27604"/>
    <x v="1399"/>
    <m/>
    <s v="U"/>
    <s v="Y"/>
    <s v="NC-02"/>
    <x v="1"/>
    <x v="0"/>
    <x v="0"/>
    <x v="0"/>
    <s v="Y"/>
    <s v="Y"/>
    <s v="Y"/>
    <s v="Y"/>
    <s v="Y"/>
    <s v="Y"/>
    <s v="Limited  Liability Company(LLC)"/>
    <s v="Y"/>
    <x v="1"/>
    <x v="0"/>
    <x v="1"/>
    <s v="Bakery ** &amp;&amp; Food Stand, Food Truck, Food Cart &amp;&amp; Restaurant"/>
    <n v="0"/>
    <n v="0"/>
    <m/>
  </r>
  <r>
    <x v="1402"/>
    <d v="2021-05-07T00:00:00"/>
    <s v="YHWH YIREH INC"/>
    <s v="230 S Tryon St Unit R2"/>
    <x v="11"/>
    <x v="0"/>
    <s v="28202"/>
    <x v="1400"/>
    <m/>
    <s v="U"/>
    <s v="N"/>
    <s v="NC-12"/>
    <x v="1"/>
    <x v="0"/>
    <x v="0"/>
    <x v="0"/>
    <s v="Y"/>
    <s v="Y"/>
    <s v="Y"/>
    <s v="Y"/>
    <s v="Y"/>
    <s v="Y"/>
    <s v="Corporation"/>
    <s v="N"/>
    <x v="1"/>
    <x v="0"/>
    <x v="0"/>
    <s v="Restaurant"/>
    <n v="0"/>
    <n v="0"/>
    <m/>
  </r>
  <r>
    <x v="1403"/>
    <d v="2021-05-07T00:00:00"/>
    <s v="Looky Corp"/>
    <s v="1175 Turlington Ave Unit 101"/>
    <x v="225"/>
    <x v="0"/>
    <s v="28451"/>
    <x v="1401"/>
    <s v="Shuckin' Shack Oyster Bar"/>
    <s v="R"/>
    <s v="N"/>
    <s v="NC-07"/>
    <x v="1"/>
    <x v="0"/>
    <x v="0"/>
    <x v="0"/>
    <s v="Y"/>
    <s v="Y"/>
    <s v="Y"/>
    <s v="Y"/>
    <s v="Y"/>
    <s v="Y"/>
    <s v="Corporation"/>
    <s v="N"/>
    <x v="0"/>
    <x v="0"/>
    <x v="1"/>
    <s v="Restaurant"/>
    <n v="0"/>
    <n v="0"/>
    <m/>
  </r>
  <r>
    <x v="1404"/>
    <d v="2021-05-07T00:00:00"/>
    <s v="OMSRI CORPORATION"/>
    <s v="8711 Six Forks Rd 101"/>
    <x v="4"/>
    <x v="0"/>
    <s v="27615"/>
    <x v="1402"/>
    <s v="Subway"/>
    <s v="U"/>
    <s v="N"/>
    <s v="NC-02"/>
    <x v="0"/>
    <x v="1"/>
    <x v="1"/>
    <x v="0"/>
    <s v="Y"/>
    <s v="Y"/>
    <s v="Y"/>
    <s v="Y"/>
    <s v="N"/>
    <s v="Y"/>
    <s v="Corporation"/>
    <s v="N"/>
    <x v="1"/>
    <x v="0"/>
    <x v="0"/>
    <s v="Restaurant"/>
    <n v="0"/>
    <n v="0"/>
    <m/>
  </r>
  <r>
    <x v="1405"/>
    <d v="2021-05-07T00:00:00"/>
    <s v="TAAZA FOOD VENTURES INC"/>
    <s v="3252 S Church St"/>
    <x v="64"/>
    <x v="0"/>
    <s v="27215"/>
    <x v="1403"/>
    <m/>
    <s v="U"/>
    <s v="N"/>
    <s v="NC-06"/>
    <x v="1"/>
    <x v="0"/>
    <x v="0"/>
    <x v="0"/>
    <s v="Y"/>
    <s v="Y"/>
    <s v="Y"/>
    <s v="Y"/>
    <s v="Y"/>
    <s v="Y"/>
    <s v="Corporation"/>
    <s v="N"/>
    <x v="1"/>
    <x v="0"/>
    <x v="0"/>
    <s v="Restaurant"/>
    <n v="0"/>
    <n v="0"/>
    <m/>
  </r>
  <r>
    <x v="1406"/>
    <d v="2021-05-07T00:00:00"/>
    <s v="Goldsboro Empire Fire LLC"/>
    <s v="1209 N Berkeley Blvd Ste A"/>
    <x v="25"/>
    <x v="0"/>
    <s v="27534"/>
    <x v="1404"/>
    <m/>
    <s v="R"/>
    <s v="N"/>
    <s v="NC-01"/>
    <x v="0"/>
    <x v="1"/>
    <x v="1"/>
    <x v="0"/>
    <s v="Y"/>
    <s v="Y"/>
    <s v="Y"/>
    <s v="Y"/>
    <s v="Y"/>
    <s v="Y"/>
    <s v="Limited  Liability Company(LLC)"/>
    <s v="N"/>
    <x v="1"/>
    <x v="0"/>
    <x v="0"/>
    <s v="Restaurant"/>
    <n v="0"/>
    <n v="0"/>
    <m/>
  </r>
  <r>
    <x v="1407"/>
    <d v="2021-05-07T00:00:00"/>
    <s v="Waterbean Coffee LLC"/>
    <s v="19420 Jetton Road 105"/>
    <x v="49"/>
    <x v="0"/>
    <s v="28031"/>
    <x v="1405"/>
    <m/>
    <s v="U"/>
    <s v="N"/>
    <s v="NC-12"/>
    <x v="0"/>
    <x v="1"/>
    <x v="1"/>
    <x v="1"/>
    <s v="N"/>
    <s v="N"/>
    <s v="Y"/>
    <s v="Y"/>
    <s v="N"/>
    <s v="N"/>
    <s v="Limited  Liability Company(LLC)"/>
    <s v="N"/>
    <x v="1"/>
    <x v="0"/>
    <x v="0"/>
    <s v="Other &amp;&amp; Restaurant"/>
    <n v="0"/>
    <n v="0"/>
    <m/>
  </r>
  <r>
    <x v="1408"/>
    <d v="2021-05-07T00:00:00"/>
    <s v="kono health food corporation"/>
    <s v="309 Crossroads Blvd"/>
    <x v="28"/>
    <x v="0"/>
    <s v="27518"/>
    <x v="1406"/>
    <m/>
    <s v="U"/>
    <s v="N"/>
    <s v="NC-02"/>
    <x v="0"/>
    <x v="1"/>
    <x v="1"/>
    <x v="0"/>
    <s v="Y"/>
    <s v="Y"/>
    <s v="Y"/>
    <s v="Y"/>
    <s v="Y"/>
    <s v="Y"/>
    <s v="Corporation"/>
    <s v="N"/>
    <x v="1"/>
    <x v="0"/>
    <x v="0"/>
    <s v="Restaurant"/>
    <n v="0"/>
    <n v="0"/>
    <m/>
  </r>
  <r>
    <x v="1409"/>
    <d v="2021-05-07T00:00:00"/>
    <s v="Nazar LLC"/>
    <s v="456 W Franklin St"/>
    <x v="3"/>
    <x v="0"/>
    <s v="27516"/>
    <x v="1407"/>
    <m/>
    <s v="U"/>
    <s v="Y"/>
    <s v="NC-04"/>
    <x v="1"/>
    <x v="0"/>
    <x v="1"/>
    <x v="0"/>
    <s v="Y"/>
    <s v="Y"/>
    <s v="Y"/>
    <s v="Y"/>
    <s v="Y"/>
    <s v="Y"/>
    <s v="Limited  Liability Company(LLC)"/>
    <s v="N"/>
    <x v="0"/>
    <x v="0"/>
    <x v="1"/>
    <s v="Restaurant"/>
    <n v="0"/>
    <n v="0"/>
    <m/>
  </r>
  <r>
    <x v="1410"/>
    <d v="2021-05-07T00:00:00"/>
    <s v="Switzerland Cafe Inc."/>
    <s v="9440 Hwy 226A"/>
    <x v="234"/>
    <x v="0"/>
    <s v="28749"/>
    <x v="1408"/>
    <m/>
    <s v="R"/>
    <s v="N"/>
    <s v="NC-11"/>
    <x v="0"/>
    <x v="0"/>
    <x v="0"/>
    <x v="0"/>
    <s v="Y"/>
    <s v="Y"/>
    <s v="N"/>
    <s v="Y"/>
    <s v="Y"/>
    <s v="Y"/>
    <s v="Corporation"/>
    <s v="N"/>
    <x v="0"/>
    <x v="0"/>
    <x v="1"/>
    <s v="Caterer &amp;&amp; Restaurant"/>
    <n v="0"/>
    <n v="0"/>
    <m/>
  </r>
  <r>
    <x v="1411"/>
    <d v="2021-05-07T00:00:00"/>
    <s v="RIO GRANDE - FRIENDLY INC"/>
    <s v="6909 Downwind Rd"/>
    <x v="12"/>
    <x v="0"/>
    <s v="27409"/>
    <x v="1409"/>
    <m/>
    <s v="U"/>
    <s v="N"/>
    <s v="NC-06"/>
    <x v="0"/>
    <x v="1"/>
    <x v="1"/>
    <x v="1"/>
    <s v="N"/>
    <s v="N"/>
    <s v="Y"/>
    <s v="Y"/>
    <s v="N"/>
    <s v="Y"/>
    <s v="Subchapter S Corporation"/>
    <s v="N"/>
    <x v="1"/>
    <x v="1"/>
    <x v="0"/>
    <s v="Restaurant"/>
    <n v="0"/>
    <n v="0"/>
    <m/>
  </r>
  <r>
    <x v="1412"/>
    <d v="2021-05-07T00:00:00"/>
    <s v="Ms DiDis Caribbean Kitchen LLC"/>
    <s v="3816 IRONWOOD STREET"/>
    <x v="11"/>
    <x v="0"/>
    <s v="28206"/>
    <x v="1410"/>
    <m/>
    <s v="U"/>
    <s v="Y"/>
    <s v="NC-12"/>
    <x v="0"/>
    <x v="1"/>
    <x v="1"/>
    <x v="1"/>
    <s v="Y"/>
    <s v="Y"/>
    <s v="Y"/>
    <s v="N"/>
    <s v="N"/>
    <s v="N"/>
    <s v="Partnership"/>
    <s v="Y"/>
    <x v="0"/>
    <x v="0"/>
    <x v="1"/>
    <s v="Food Stand, Food Truck, Food Cart"/>
    <n v="0"/>
    <n v="0"/>
    <m/>
  </r>
  <r>
    <x v="1413"/>
    <d v="2021-05-07T00:00:00"/>
    <s v="YAV LLC"/>
    <s v="9009 J M Keynes Dr Suite #4"/>
    <x v="11"/>
    <x v="0"/>
    <s v="28262"/>
    <x v="1411"/>
    <m/>
    <s v="U"/>
    <s v="N"/>
    <s v="NC-08"/>
    <x v="1"/>
    <x v="0"/>
    <x v="1"/>
    <x v="0"/>
    <s v="Y"/>
    <s v="Y"/>
    <s v="Y"/>
    <s v="Y"/>
    <s v="Y"/>
    <s v="Y"/>
    <s v="Limited  Liability Company(LLC)"/>
    <s v="N"/>
    <x v="1"/>
    <x v="0"/>
    <x v="0"/>
    <s v="Restaurant"/>
    <n v="0"/>
    <n v="0"/>
    <m/>
  </r>
  <r>
    <x v="1414"/>
    <d v="2021-05-07T00:00:00"/>
    <s v="Zweli's INC"/>
    <s v="4600 Durham Chapel Hill Blvd Ste 26"/>
    <x v="8"/>
    <x v="0"/>
    <s v="27707"/>
    <x v="1412"/>
    <m/>
    <s v="U"/>
    <s v="N"/>
    <s v="NC-04"/>
    <x v="1"/>
    <x v="1"/>
    <x v="1"/>
    <x v="0"/>
    <s v="N"/>
    <s v="N"/>
    <s v="Y"/>
    <s v="Y"/>
    <s v="Y"/>
    <s v="Y"/>
    <s v="Corporation"/>
    <s v="Y"/>
    <x v="0"/>
    <x v="0"/>
    <x v="1"/>
    <s v="Caterer &amp;&amp; Restaurant"/>
    <n v="0"/>
    <n v="0"/>
    <m/>
  </r>
  <r>
    <x v="1415"/>
    <d v="2021-05-07T00:00:00"/>
    <s v="Rumi Cafe LLC"/>
    <s v="306 W Franklin Street Suite G"/>
    <x v="3"/>
    <x v="0"/>
    <s v="27516"/>
    <x v="1413"/>
    <m/>
    <s v="U"/>
    <s v="Y"/>
    <s v="NC-04"/>
    <x v="0"/>
    <x v="1"/>
    <x v="1"/>
    <x v="0"/>
    <s v="N"/>
    <s v="Y"/>
    <s v="Y"/>
    <s v="Y"/>
    <s v="N"/>
    <s v="N"/>
    <s v="Limited  Liability Company(LLC)"/>
    <s v="N"/>
    <x v="1"/>
    <x v="0"/>
    <x v="0"/>
    <s v="Restaurant"/>
    <n v="0"/>
    <n v="0"/>
    <m/>
  </r>
  <r>
    <x v="1416"/>
    <d v="2021-05-07T00:00:00"/>
    <s v="Amesbury Lane LLC"/>
    <s v="302 Colonades Way Suite 204"/>
    <x v="28"/>
    <x v="0"/>
    <s v="27518"/>
    <x v="1414"/>
    <s v="Rocky Mountain Chocolate Factory"/>
    <s v="U"/>
    <s v="N"/>
    <s v="NC-02"/>
    <x v="0"/>
    <x v="1"/>
    <x v="1"/>
    <x v="1"/>
    <s v="N"/>
    <s v="N"/>
    <s v="Y"/>
    <s v="N"/>
    <s v="N"/>
    <s v="N"/>
    <s v="Limited  Liability Company(LLC)"/>
    <s v="N"/>
    <x v="0"/>
    <x v="0"/>
    <x v="1"/>
    <s v="Other"/>
    <n v="0"/>
    <n v="0"/>
    <m/>
  </r>
  <r>
    <x v="1417"/>
    <d v="2021-05-07T00:00:00"/>
    <s v="BearWaters Brewing Company"/>
    <s v="101 Park St"/>
    <x v="89"/>
    <x v="0"/>
    <s v="28716"/>
    <x v="1415"/>
    <m/>
    <s v="R"/>
    <s v="N"/>
    <s v="NC-11"/>
    <x v="1"/>
    <x v="0"/>
    <x v="0"/>
    <x v="0"/>
    <s v="Y"/>
    <s v="Y"/>
    <s v="N"/>
    <s v="Y"/>
    <s v="Y"/>
    <s v="Y"/>
    <s v="Corporation"/>
    <s v="N"/>
    <x v="0"/>
    <x v="1"/>
    <x v="1"/>
    <s v="Brewery and/or microbrewery ** &amp;&amp; Brewpub, Tasting Room, Taproom ** &amp;&amp; Restaurant"/>
    <n v="0"/>
    <n v="0"/>
    <m/>
  </r>
  <r>
    <x v="1418"/>
    <d v="2021-05-07T00:00:00"/>
    <s v="mr 3s crab pot bar &amp; grill"/>
    <s v="2431 ozark ave"/>
    <x v="66"/>
    <x v="0"/>
    <s v="28054"/>
    <x v="1416"/>
    <m/>
    <s v="U"/>
    <s v="N"/>
    <s v="NC-05"/>
    <x v="1"/>
    <x v="1"/>
    <x v="0"/>
    <x v="0"/>
    <s v="Y"/>
    <s v="Y"/>
    <s v="Y"/>
    <s v="Y"/>
    <s v="Y"/>
    <s v="Y"/>
    <s v="Limited  Liability Company(LLC)"/>
    <s v="N"/>
    <x v="1"/>
    <x v="0"/>
    <x v="1"/>
    <s v="Restaurant"/>
    <n v="0"/>
    <n v="0"/>
    <m/>
  </r>
  <r>
    <x v="1419"/>
    <d v="2021-05-07T00:00:00"/>
    <s v="Dreamweaver's Brewery LLC"/>
    <s v="115 E North Main St"/>
    <x v="13"/>
    <x v="0"/>
    <s v="28173"/>
    <x v="1417"/>
    <m/>
    <s v="U"/>
    <s v="N"/>
    <s v="NC-09"/>
    <x v="0"/>
    <x v="1"/>
    <x v="0"/>
    <x v="1"/>
    <s v="N"/>
    <s v="N"/>
    <s v="Y"/>
    <s v="Y"/>
    <s v="N"/>
    <s v="Y"/>
    <s v="Limited  Liability Company(LLC)"/>
    <s v="N"/>
    <x v="0"/>
    <x v="0"/>
    <x v="1"/>
    <s v="Brewery and/or microbrewery ** &amp;&amp; Brewpub, Tasting Room, Taproom **"/>
    <n v="0"/>
    <n v="0"/>
    <m/>
  </r>
  <r>
    <x v="1420"/>
    <d v="2021-05-07T00:00:00"/>
    <s v="Railroad Cafe of Draper LLC"/>
    <s v="239 Main St"/>
    <x v="33"/>
    <x v="0"/>
    <s v="27288"/>
    <x v="1418"/>
    <m/>
    <s v="R"/>
    <s v="Y"/>
    <s v="NC-10"/>
    <x v="0"/>
    <x v="0"/>
    <x v="0"/>
    <x v="0"/>
    <s v="N"/>
    <s v="Y"/>
    <s v="N"/>
    <s v="Y"/>
    <s v="Y"/>
    <s v="Y"/>
    <s v="Limited  Liability Company(LLC)"/>
    <s v="N"/>
    <x v="1"/>
    <x v="0"/>
    <x v="1"/>
    <s v="Restaurant"/>
    <n v="0"/>
    <n v="0"/>
    <m/>
  </r>
  <r>
    <x v="1421"/>
    <d v="2021-05-07T00:00:00"/>
    <s v="DJN Companies Inc"/>
    <s v="101 Grace Meadows Dr"/>
    <x v="103"/>
    <x v="0"/>
    <s v="27520"/>
    <x v="1419"/>
    <m/>
    <s v="R"/>
    <s v="N"/>
    <s v="NC-02"/>
    <x v="0"/>
    <x v="1"/>
    <x v="1"/>
    <x v="0"/>
    <s v="Y"/>
    <s v="Y"/>
    <s v="Y"/>
    <s v="Y"/>
    <s v="Y"/>
    <s v="Y"/>
    <s v="Corporation"/>
    <s v="Y"/>
    <x v="0"/>
    <x v="0"/>
    <x v="1"/>
    <s v="Restaurant"/>
    <n v="0"/>
    <n v="0"/>
    <m/>
  </r>
  <r>
    <x v="1422"/>
    <d v="2021-05-07T00:00:00"/>
    <s v="Alessandra MiaFrancesca 2016 LLC"/>
    <s v="941 N Harrison Ave"/>
    <x v="28"/>
    <x v="0"/>
    <s v="27513"/>
    <x v="1420"/>
    <m/>
    <s v="U"/>
    <s v="N"/>
    <s v="NC-02"/>
    <x v="0"/>
    <x v="1"/>
    <x v="1"/>
    <x v="0"/>
    <s v="Y"/>
    <s v="Y"/>
    <s v="Y"/>
    <s v="Y"/>
    <s v="Y"/>
    <s v="Y"/>
    <s v="Corporation"/>
    <s v="N"/>
    <x v="0"/>
    <x v="0"/>
    <x v="1"/>
    <s v="Restaurant"/>
    <n v="0"/>
    <n v="0"/>
    <m/>
  </r>
  <r>
    <x v="1423"/>
    <d v="2021-05-07T00:00:00"/>
    <s v="The Argyle Bake Shoppe Inc."/>
    <s v="4716 N. Croatan Hwy"/>
    <x v="123"/>
    <x v="0"/>
    <s v="27949"/>
    <x v="1421"/>
    <m/>
    <s v="U"/>
    <s v="Y"/>
    <s v="NC-03"/>
    <x v="1"/>
    <x v="0"/>
    <x v="0"/>
    <x v="0"/>
    <s v="Y"/>
    <s v="Y"/>
    <s v="Y"/>
    <s v="Y"/>
    <s v="Y"/>
    <s v="Y"/>
    <s v="Corporation"/>
    <s v="N"/>
    <x v="0"/>
    <x v="0"/>
    <x v="1"/>
    <s v="Caterer &amp;&amp; Restaurant"/>
    <n v="0"/>
    <n v="0"/>
    <m/>
  </r>
  <r>
    <x v="1424"/>
    <d v="2021-05-07T00:00:00"/>
    <s v="HRC HOSPITALITY GROUP INC"/>
    <s v="6910 Fayetteville Rd"/>
    <x v="8"/>
    <x v="0"/>
    <s v="27713"/>
    <x v="1422"/>
    <s v="Built Custom Burgers"/>
    <s v="U"/>
    <s v="N"/>
    <s v="NC-02"/>
    <x v="0"/>
    <x v="1"/>
    <x v="1"/>
    <x v="1"/>
    <s v="N"/>
    <s v="N"/>
    <s v="Y"/>
    <s v="Y"/>
    <s v="N"/>
    <s v="Y"/>
    <s v="Corporation"/>
    <s v="N"/>
    <x v="1"/>
    <x v="0"/>
    <x v="0"/>
    <s v="Restaurant"/>
    <n v="0"/>
    <n v="0"/>
    <m/>
  </r>
  <r>
    <x v="1425"/>
    <d v="2021-05-07T00:00:00"/>
    <s v="TEPPANYAKI BUFFET INC"/>
    <s v="1700 RALEIGH ROAD PKWY W STE 114"/>
    <x v="101"/>
    <x v="0"/>
    <s v="27896"/>
    <x v="1423"/>
    <m/>
    <s v="R"/>
    <s v="Y"/>
    <s v="NC-01"/>
    <x v="1"/>
    <x v="0"/>
    <x v="0"/>
    <x v="0"/>
    <s v="Y"/>
    <s v="Y"/>
    <s v="Y"/>
    <s v="Y"/>
    <s v="Y"/>
    <s v="Y"/>
    <s v="Corporation"/>
    <s v="N"/>
    <x v="1"/>
    <x v="0"/>
    <x v="1"/>
    <s v="Restaurant"/>
    <n v="0"/>
    <n v="0"/>
    <m/>
  </r>
  <r>
    <x v="1426"/>
    <d v="2021-05-07T00:00:00"/>
    <s v="Cantina23 LLC"/>
    <s v="9808 Gilead Rd #B107"/>
    <x v="45"/>
    <x v="0"/>
    <s v="28078"/>
    <x v="1424"/>
    <m/>
    <s v="U"/>
    <s v="N"/>
    <s v="NC-08"/>
    <x v="1"/>
    <x v="1"/>
    <x v="1"/>
    <x v="1"/>
    <s v="Y"/>
    <s v="Y"/>
    <s v="Y"/>
    <s v="Y"/>
    <s v="Y"/>
    <s v="Y"/>
    <s v="Limited  Liability Company(LLC)"/>
    <s v="N"/>
    <x v="1"/>
    <x v="0"/>
    <x v="0"/>
    <s v="Restaurant"/>
    <n v="0"/>
    <n v="0"/>
    <m/>
  </r>
  <r>
    <x v="1427"/>
    <d v="2021-05-07T00:00:00"/>
    <s v="GREAT CHINA ENTERPRISE LLC"/>
    <s v="2935 N NC HWY 16"/>
    <x v="235"/>
    <x v="0"/>
    <s v="28651"/>
    <x v="1425"/>
    <m/>
    <s v="R"/>
    <s v="N"/>
    <s v="NC-05"/>
    <x v="0"/>
    <x v="0"/>
    <x v="1"/>
    <x v="0"/>
    <s v="Y"/>
    <s v="Y"/>
    <s v="Y"/>
    <s v="Y"/>
    <s v="Y"/>
    <s v="Y"/>
    <s v="Limited  Liability Company(LLC)"/>
    <s v="N"/>
    <x v="1"/>
    <x v="0"/>
    <x v="0"/>
    <s v="Restaurant"/>
    <n v="0"/>
    <n v="0"/>
    <m/>
  </r>
  <r>
    <x v="1428"/>
    <d v="2021-05-07T00:00:00"/>
    <s v="Catering by Corey LLC"/>
    <s v="211 Hamburg Mountain Rd"/>
    <x v="128"/>
    <x v="0"/>
    <s v="28787"/>
    <x v="1426"/>
    <m/>
    <s v="U"/>
    <s v="N"/>
    <s v="NC-11"/>
    <x v="0"/>
    <x v="1"/>
    <x v="1"/>
    <x v="0"/>
    <s v="Y"/>
    <s v="Y"/>
    <s v="Y"/>
    <s v="Y"/>
    <s v="Y"/>
    <s v="Y"/>
    <s v="Limited  Liability Company(LLC)"/>
    <s v="N"/>
    <x v="0"/>
    <x v="0"/>
    <x v="1"/>
    <s v="Caterer"/>
    <n v="0"/>
    <n v="0"/>
    <m/>
  </r>
  <r>
    <x v="1429"/>
    <d v="2021-05-07T00:00:00"/>
    <s v="Mozelle's Inc."/>
    <s v="878 W 4th St"/>
    <x v="54"/>
    <x v="0"/>
    <s v="27101"/>
    <x v="1427"/>
    <m/>
    <s v="U"/>
    <s v="Y"/>
    <s v="NC-06"/>
    <x v="1"/>
    <x v="0"/>
    <x v="1"/>
    <x v="0"/>
    <s v="Y"/>
    <s v="Y"/>
    <s v="Y"/>
    <s v="Y"/>
    <s v="Y"/>
    <s v="Y"/>
    <s v="Corporation"/>
    <s v="Y"/>
    <x v="0"/>
    <x v="0"/>
    <x v="1"/>
    <s v="Restaurant"/>
    <n v="0"/>
    <n v="0"/>
    <m/>
  </r>
  <r>
    <x v="1430"/>
    <d v="2021-05-07T00:00:00"/>
    <s v="China One Selma Inc."/>
    <s v="1108 S Pollock St"/>
    <x v="236"/>
    <x v="0"/>
    <s v="27576"/>
    <x v="1428"/>
    <m/>
    <s v="R"/>
    <s v="Y"/>
    <s v="NC-07"/>
    <x v="0"/>
    <x v="0"/>
    <x v="0"/>
    <x v="0"/>
    <s v="Y"/>
    <s v="Y"/>
    <s v="Y"/>
    <s v="Y"/>
    <s v="Y"/>
    <s v="Y"/>
    <s v="Corporation"/>
    <s v="Y"/>
    <x v="1"/>
    <x v="0"/>
    <x v="0"/>
    <s v="Restaurant"/>
    <n v="0"/>
    <n v="0"/>
    <m/>
  </r>
  <r>
    <x v="1431"/>
    <d v="2021-05-07T00:00:00"/>
    <s v="Wilmington Double Happiness LLC"/>
    <s v="7122 Market St Ste 150 Eastbourne Drive"/>
    <x v="0"/>
    <x v="0"/>
    <s v="28411"/>
    <x v="1429"/>
    <m/>
    <s v="U"/>
    <s v="N"/>
    <s v="NC-07"/>
    <x v="1"/>
    <x v="0"/>
    <x v="0"/>
    <x v="0"/>
    <s v="Y"/>
    <s v="Y"/>
    <s v="Y"/>
    <s v="Y"/>
    <s v="Y"/>
    <s v="Y"/>
    <s v="Limited  Liability Company(LLC)"/>
    <s v="N"/>
    <x v="0"/>
    <x v="0"/>
    <x v="1"/>
    <s v="Restaurant"/>
    <n v="0"/>
    <n v="0"/>
    <m/>
  </r>
  <r>
    <x v="1432"/>
    <d v="2021-05-07T00:00:00"/>
    <s v="RESSA DUKE"/>
    <s v="335 Main Ave SW"/>
    <x v="21"/>
    <x v="0"/>
    <s v="28602"/>
    <x v="1430"/>
    <m/>
    <s v="R"/>
    <s v="N"/>
    <s v="NC-05"/>
    <x v="1"/>
    <x v="1"/>
    <x v="1"/>
    <x v="0"/>
    <s v="Y"/>
    <s v="Y"/>
    <s v="Y"/>
    <s v="Y"/>
    <s v="Y"/>
    <s v="Y"/>
    <s v="Sole Proprietorship"/>
    <s v="N"/>
    <x v="0"/>
    <x v="0"/>
    <x v="1"/>
    <s v="Caterer &amp;&amp; Restaurant"/>
    <n v="0"/>
    <n v="0"/>
    <m/>
  </r>
  <r>
    <x v="1433"/>
    <d v="2021-05-07T00:00:00"/>
    <s v="Ronnies"/>
    <s v="75 Wilson St."/>
    <x v="185"/>
    <x v="0"/>
    <s v="28901"/>
    <x v="1431"/>
    <m/>
    <s v="R"/>
    <s v="Y"/>
    <s v="NC-11"/>
    <x v="0"/>
    <x v="0"/>
    <x v="0"/>
    <x v="0"/>
    <s v="Y"/>
    <s v="Y"/>
    <s v="Y"/>
    <s v="Y"/>
    <s v="Y"/>
    <s v="Y"/>
    <s v="Corporation"/>
    <s v="Y"/>
    <x v="1"/>
    <x v="0"/>
    <x v="0"/>
    <s v="Restaurant"/>
    <n v="0"/>
    <n v="0"/>
    <m/>
  </r>
  <r>
    <x v="1434"/>
    <d v="2021-05-07T00:00:00"/>
    <s v="M Hoang Inc"/>
    <s v="5215-B South Blvd"/>
    <x v="11"/>
    <x v="0"/>
    <s v="28217"/>
    <x v="1432"/>
    <m/>
    <s v="U"/>
    <s v="N"/>
    <s v="NC-09"/>
    <x v="0"/>
    <x v="1"/>
    <x v="1"/>
    <x v="0"/>
    <s v="N"/>
    <s v="N"/>
    <s v="Y"/>
    <s v="Y"/>
    <s v="N"/>
    <s v="Y"/>
    <s v="Corporation"/>
    <s v="Y"/>
    <x v="0"/>
    <x v="0"/>
    <x v="1"/>
    <s v="Restaurant"/>
    <n v="0"/>
    <n v="0"/>
    <m/>
  </r>
  <r>
    <x v="1435"/>
    <d v="2021-05-07T00:00:00"/>
    <s v="WAASCO Management LLC"/>
    <s v="709 Tadlock Dr"/>
    <x v="4"/>
    <x v="0"/>
    <s v="27614"/>
    <x v="1433"/>
    <m/>
    <s v="U"/>
    <s v="N"/>
    <s v="NC-04"/>
    <x v="0"/>
    <x v="0"/>
    <x v="0"/>
    <x v="0"/>
    <s v="Y"/>
    <s v="Y"/>
    <s v="Y"/>
    <s v="Y"/>
    <s v="Y"/>
    <s v="Y"/>
    <s v="Limited  Liability Company(LLC)"/>
    <s v="N"/>
    <x v="0"/>
    <x v="0"/>
    <x v="1"/>
    <s v="Snack and Nonalcoholic Beverage Bar &amp;&amp; Food Stand, Food Truck, Food Cart &amp;&amp; Restaurant"/>
    <n v="0"/>
    <n v="0"/>
    <m/>
  </r>
  <r>
    <x v="1436"/>
    <d v="2021-05-07T00:00:00"/>
    <s v="Lucy's Bakery Inc"/>
    <s v="4522 Potter Rd"/>
    <x v="53"/>
    <x v="0"/>
    <s v="28104"/>
    <x v="1434"/>
    <m/>
    <s v="U"/>
    <s v="N"/>
    <s v="NC-09"/>
    <x v="0"/>
    <x v="1"/>
    <x v="0"/>
    <x v="1"/>
    <s v="N"/>
    <s v="Y"/>
    <s v="N"/>
    <s v="Y"/>
    <s v="N"/>
    <s v="Y"/>
    <s v="Corporation"/>
    <s v="N"/>
    <x v="1"/>
    <x v="0"/>
    <x v="1"/>
    <s v="Bakery ** &amp;&amp; Restaurant"/>
    <n v="0"/>
    <n v="0"/>
    <m/>
  </r>
  <r>
    <x v="1437"/>
    <d v="2021-05-07T00:00:00"/>
    <s v="JBRD Corporation"/>
    <s v="11500 Chestnut Hill Dr"/>
    <x v="53"/>
    <x v="0"/>
    <s v="28105"/>
    <x v="1435"/>
    <m/>
    <s v="U"/>
    <s v="N"/>
    <s v="NC-09"/>
    <x v="0"/>
    <x v="1"/>
    <x v="1"/>
    <x v="0"/>
    <s v="N"/>
    <s v="N"/>
    <s v="Y"/>
    <s v="Y"/>
    <s v="N"/>
    <s v="Y"/>
    <s v="Corporation"/>
    <s v="N"/>
    <x v="0"/>
    <x v="0"/>
    <x v="1"/>
    <s v="Restaurant"/>
    <n v="0"/>
    <n v="0"/>
    <m/>
  </r>
  <r>
    <x v="1438"/>
    <d v="2021-05-07T00:00:00"/>
    <s v="IBAME LLC"/>
    <s v="4015 Market St"/>
    <x v="0"/>
    <x v="0"/>
    <s v="28403"/>
    <x v="1436"/>
    <m/>
    <s v="U"/>
    <s v="Y"/>
    <s v="NC-07"/>
    <x v="1"/>
    <x v="1"/>
    <x v="1"/>
    <x v="0"/>
    <s v="Y"/>
    <s v="Y"/>
    <s v="Y"/>
    <s v="Y"/>
    <s v="N"/>
    <s v="Y"/>
    <s v="Limited  Liability Company(LLC)"/>
    <s v="Y"/>
    <x v="1"/>
    <x v="0"/>
    <x v="0"/>
    <s v="Restaurant"/>
    <n v="0"/>
    <n v="0"/>
    <m/>
  </r>
  <r>
    <x v="1439"/>
    <d v="2021-05-07T00:00:00"/>
    <s v="Lowe Valley Venture Inc"/>
    <s v="46 Valley River Ave"/>
    <x v="97"/>
    <x v="0"/>
    <s v="28906"/>
    <x v="1437"/>
    <m/>
    <s v="R"/>
    <s v="Y"/>
    <s v="NC-11"/>
    <x v="0"/>
    <x v="0"/>
    <x v="0"/>
    <x v="0"/>
    <s v="Y"/>
    <s v="Y"/>
    <s v="Y"/>
    <s v="Y"/>
    <s v="Y"/>
    <s v="Y"/>
    <s v="Corporation"/>
    <s v="N"/>
    <x v="0"/>
    <x v="0"/>
    <x v="1"/>
    <s v="Snack and Nonalcoholic Beverage Bar &amp;&amp; Bar, Saloon, Lounge, Tavern &amp;&amp; Restaurant"/>
    <n v="0"/>
    <n v="0"/>
    <m/>
  </r>
  <r>
    <x v="1440"/>
    <d v="2021-05-07T00:00:00"/>
    <s v="Southern Style Events and Catering"/>
    <s v="1196 Fairway Dr"/>
    <x v="113"/>
    <x v="0"/>
    <s v="28081"/>
    <x v="1438"/>
    <m/>
    <s v="R"/>
    <s v="N"/>
    <s v="NC-08"/>
    <x v="0"/>
    <x v="1"/>
    <x v="0"/>
    <x v="0"/>
    <s v="Y"/>
    <s v="Y"/>
    <s v="Y"/>
    <s v="Y"/>
    <s v="Y"/>
    <s v="Y"/>
    <s v="Limited  Liability Company(LLC)"/>
    <s v="N"/>
    <x v="0"/>
    <x v="0"/>
    <x v="1"/>
    <s v="Caterer"/>
    <n v="0"/>
    <n v="0"/>
    <m/>
  </r>
  <r>
    <x v="1441"/>
    <d v="2021-05-07T00:00:00"/>
    <s v="Piram inc"/>
    <s v="5110 N Roxboro St"/>
    <x v="8"/>
    <x v="0"/>
    <s v="27704"/>
    <x v="1439"/>
    <m/>
    <s v="U"/>
    <s v="N"/>
    <s v="NC-04"/>
    <x v="0"/>
    <x v="0"/>
    <x v="0"/>
    <x v="0"/>
    <s v="Y"/>
    <s v="Y"/>
    <s v="Y"/>
    <s v="Y"/>
    <s v="Y"/>
    <s v="Y"/>
    <s v="Corporation"/>
    <s v="N"/>
    <x v="1"/>
    <x v="0"/>
    <x v="1"/>
    <s v="Bar, Saloon, Lounge, Tavern &amp;&amp; Restaurant"/>
    <n v="0"/>
    <n v="0"/>
    <m/>
  </r>
  <r>
    <x v="1442"/>
    <d v="2021-05-07T00:00:00"/>
    <s v="Sandis Kitchen LLC"/>
    <s v="3754 Brevard Rd Ste 117"/>
    <x v="237"/>
    <x v="0"/>
    <s v="28742"/>
    <x v="1440"/>
    <m/>
    <s v="R"/>
    <s v="N"/>
    <s v="NC-11"/>
    <x v="0"/>
    <x v="1"/>
    <x v="0"/>
    <x v="0"/>
    <s v="Y"/>
    <s v="Y"/>
    <s v="Y"/>
    <s v="Y"/>
    <s v="Y"/>
    <s v="Y"/>
    <s v="Limited  Liability Company(LLC)"/>
    <s v="N"/>
    <x v="0"/>
    <x v="0"/>
    <x v="1"/>
    <s v="Restaurant"/>
    <n v="0"/>
    <n v="0"/>
    <m/>
  </r>
  <r>
    <x v="1443"/>
    <d v="2021-05-07T00:00:00"/>
    <s v="TK62 INC"/>
    <s v="290 Pridgen Rd"/>
    <x v="107"/>
    <x v="0"/>
    <s v="28358"/>
    <x v="1441"/>
    <s v="sweetFrog"/>
    <s v="R"/>
    <s v="Y"/>
    <s v="NC-09"/>
    <x v="0"/>
    <x v="1"/>
    <x v="1"/>
    <x v="0"/>
    <s v="Y"/>
    <s v="Y"/>
    <s v="Y"/>
    <s v="Y"/>
    <s v="Y"/>
    <s v="Y"/>
    <s v="Corporation"/>
    <s v="Y"/>
    <x v="0"/>
    <x v="0"/>
    <x v="1"/>
    <s v="Restaurant"/>
    <n v="0"/>
    <n v="0"/>
    <m/>
  </r>
  <r>
    <x v="1444"/>
    <d v="2021-05-07T00:00:00"/>
    <s v="Surf Trails Inc"/>
    <s v="250 Racine Dr Ste 1"/>
    <x v="0"/>
    <x v="0"/>
    <s v="28403"/>
    <x v="1442"/>
    <m/>
    <s v="U"/>
    <s v="Y"/>
    <s v="NC-07"/>
    <x v="0"/>
    <x v="1"/>
    <x v="1"/>
    <x v="1"/>
    <s v="N"/>
    <s v="Y"/>
    <s v="Y"/>
    <s v="Y"/>
    <s v="N"/>
    <s v="Y"/>
    <s v="Corporation"/>
    <s v="Y"/>
    <x v="0"/>
    <x v="0"/>
    <x v="1"/>
    <s v="Restaurant"/>
    <n v="0"/>
    <n v="0"/>
    <m/>
  </r>
  <r>
    <x v="1445"/>
    <d v="2021-05-07T00:00:00"/>
    <s v="Sizzlewich"/>
    <s v="3607 Whitehall Park Dr Ste 1200"/>
    <x v="11"/>
    <x v="0"/>
    <s v="28273"/>
    <x v="1443"/>
    <m/>
    <s v="U"/>
    <s v="N"/>
    <s v="NC-09"/>
    <x v="0"/>
    <x v="1"/>
    <x v="1"/>
    <x v="0"/>
    <s v="N"/>
    <s v="Y"/>
    <s v="Y"/>
    <s v="Y"/>
    <s v="Y"/>
    <s v="Y"/>
    <s v="Limited  Liability Company(LLC)"/>
    <s v="N"/>
    <x v="1"/>
    <x v="0"/>
    <x v="1"/>
    <s v="Other &amp;&amp; Restaurant"/>
    <n v="0"/>
    <n v="0"/>
    <m/>
  </r>
  <r>
    <x v="1446"/>
    <d v="2021-05-07T00:00:00"/>
    <s v="JAPARK"/>
    <s v="2608 Erwin Road 132"/>
    <x v="8"/>
    <x v="0"/>
    <s v="27705"/>
    <x v="1444"/>
    <m/>
    <s v="U"/>
    <s v="Y"/>
    <s v="NC-04"/>
    <x v="0"/>
    <x v="1"/>
    <x v="1"/>
    <x v="1"/>
    <s v="N"/>
    <s v="N"/>
    <s v="Y"/>
    <s v="Y"/>
    <s v="N"/>
    <s v="Y"/>
    <s v="Limited  Liability Company(LLC)"/>
    <s v="N"/>
    <x v="1"/>
    <x v="0"/>
    <x v="0"/>
    <s v="Restaurant"/>
    <n v="0"/>
    <n v="0"/>
    <m/>
  </r>
  <r>
    <x v="1447"/>
    <d v="2021-05-07T00:00:00"/>
    <s v="Gem Lee LLC"/>
    <s v="2101 Peters Creek Pkwy Ste 26"/>
    <x v="54"/>
    <x v="0"/>
    <n v="27127"/>
    <x v="1445"/>
    <m/>
    <s v="U"/>
    <s v="N"/>
    <s v="NC-06"/>
    <x v="0"/>
    <x v="1"/>
    <x v="1"/>
    <x v="0"/>
    <s v="Y"/>
    <s v="Y"/>
    <s v="Y"/>
    <s v="Y"/>
    <s v="Y"/>
    <s v="Y"/>
    <s v="Limited  Liability Company(LLC)"/>
    <s v="N"/>
    <x v="1"/>
    <x v="0"/>
    <x v="1"/>
    <s v="Bar, Saloon, Lounge, Tavern &amp;&amp; Restaurant"/>
    <n v="0"/>
    <n v="0"/>
    <m/>
  </r>
  <r>
    <x v="1448"/>
    <d v="2021-05-07T00:00:00"/>
    <s v="PL Development LLC"/>
    <s v="1804 N Berkeley Blvd"/>
    <x v="25"/>
    <x v="0"/>
    <s v="27534"/>
    <x v="1446"/>
    <m/>
    <s v="R"/>
    <s v="N"/>
    <s v="NC-01"/>
    <x v="1"/>
    <x v="0"/>
    <x v="0"/>
    <x v="0"/>
    <s v="Y"/>
    <s v="Y"/>
    <s v="Y"/>
    <s v="Y"/>
    <s v="Y"/>
    <s v="Y"/>
    <s v="Limited  Liability Company(LLC)"/>
    <s v="N"/>
    <x v="0"/>
    <x v="1"/>
    <x v="1"/>
    <s v="Restaurant"/>
    <n v="0"/>
    <n v="0"/>
    <m/>
  </r>
  <r>
    <x v="1449"/>
    <d v="2021-05-07T00:00:00"/>
    <s v="TLF Biz Works LLC"/>
    <s v="12221 Bridge Creek Way"/>
    <x v="11"/>
    <x v="0"/>
    <s v="28277"/>
    <x v="1447"/>
    <m/>
    <s v="U"/>
    <s v="N"/>
    <s v="NC-09"/>
    <x v="1"/>
    <x v="1"/>
    <x v="1"/>
    <x v="0"/>
    <s v="Y"/>
    <s v="Y"/>
    <s v="Y"/>
    <s v="Y"/>
    <s v="Y"/>
    <s v="Y"/>
    <s v="Limited  Liability Company(LLC)"/>
    <s v="N"/>
    <x v="0"/>
    <x v="0"/>
    <x v="1"/>
    <s v="Bar, Saloon, Lounge, Tavern"/>
    <n v="0"/>
    <n v="0"/>
    <m/>
  </r>
  <r>
    <x v="1450"/>
    <d v="2021-05-07T00:00:00"/>
    <s v="Jay's Chicken Shack LLC"/>
    <s v="646 N0rth Churton St"/>
    <x v="35"/>
    <x v="0"/>
    <s v="27278"/>
    <x v="1448"/>
    <m/>
    <s v="U"/>
    <s v="Y"/>
    <s v="NC-04"/>
    <x v="1"/>
    <x v="0"/>
    <x v="1"/>
    <x v="0"/>
    <s v="N"/>
    <s v="Y"/>
    <s v="Y"/>
    <s v="Y"/>
    <s v="Y"/>
    <s v="Y"/>
    <s v="Limited  Liability Company(LLC)"/>
    <s v="N"/>
    <x v="1"/>
    <x v="0"/>
    <x v="0"/>
    <s v="Licensed Alcohol Producer &amp;&amp; Caterer &amp;&amp; Restaurant"/>
    <n v="0"/>
    <n v="0"/>
    <m/>
  </r>
  <r>
    <x v="1451"/>
    <d v="2021-05-07T00:00:00"/>
    <s v="Hyun Hong"/>
    <s v="9630 University City Blvd"/>
    <x v="11"/>
    <x v="0"/>
    <s v="28213"/>
    <x v="1449"/>
    <m/>
    <s v="U"/>
    <s v="N"/>
    <s v="NC-08"/>
    <x v="0"/>
    <x v="0"/>
    <x v="1"/>
    <x v="0"/>
    <s v="Y"/>
    <s v="Y"/>
    <s v="Y"/>
    <s v="Y"/>
    <s v="Y"/>
    <s v="Y"/>
    <s v="Sole Proprietorship"/>
    <s v="Y"/>
    <x v="1"/>
    <x v="0"/>
    <x v="0"/>
    <s v="Restaurant"/>
    <n v="0"/>
    <n v="0"/>
    <m/>
  </r>
  <r>
    <x v="1452"/>
    <d v="2021-05-07T00:00:00"/>
    <s v="Kyle Soung"/>
    <s v="6441-B Yadkin Rd"/>
    <x v="40"/>
    <x v="0"/>
    <s v="28303"/>
    <x v="1450"/>
    <m/>
    <s v="U"/>
    <s v="N"/>
    <s v="NC-08"/>
    <x v="0"/>
    <x v="0"/>
    <x v="0"/>
    <x v="0"/>
    <s v="Y"/>
    <s v="Y"/>
    <s v="Y"/>
    <s v="Y"/>
    <s v="Y"/>
    <s v="Y"/>
    <s v="Sole Proprietorship"/>
    <s v="N"/>
    <x v="1"/>
    <x v="0"/>
    <x v="0"/>
    <s v="Restaurant"/>
    <n v="0"/>
    <n v="0"/>
    <m/>
  </r>
  <r>
    <x v="1453"/>
    <d v="2021-05-07T00:00:00"/>
    <s v="Molly's Community Cafe LLC"/>
    <s v="300 Evans St"/>
    <x v="34"/>
    <x v="0"/>
    <s v="27858"/>
    <x v="1451"/>
    <m/>
    <s v="U"/>
    <s v="Y"/>
    <s v="NC-01"/>
    <x v="1"/>
    <x v="1"/>
    <x v="1"/>
    <x v="0"/>
    <s v="N"/>
    <s v="Y"/>
    <s v="Y"/>
    <s v="Y"/>
    <s v="N"/>
    <s v="Y"/>
    <s v="Limited  Liability Company(LLC)"/>
    <s v="N"/>
    <x v="0"/>
    <x v="1"/>
    <x v="1"/>
    <s v="Restaurant"/>
    <n v="0"/>
    <n v="0"/>
    <m/>
  </r>
  <r>
    <x v="1454"/>
    <d v="2021-05-07T00:00:00"/>
    <s v="Jukebox Corporation"/>
    <s v="5801 W Hwy 74"/>
    <x v="165"/>
    <x v="0"/>
    <s v="28079"/>
    <x v="1452"/>
    <m/>
    <s v="U"/>
    <s v="N"/>
    <s v="NC-09"/>
    <x v="1"/>
    <x v="0"/>
    <x v="0"/>
    <x v="0"/>
    <s v="Y"/>
    <s v="Y"/>
    <s v="Y"/>
    <s v="Y"/>
    <s v="Y"/>
    <s v="Y"/>
    <s v="Corporation"/>
    <s v="N"/>
    <x v="0"/>
    <x v="0"/>
    <x v="1"/>
    <s v="Bar, Saloon, Lounge, Tavern &amp;&amp; Restaurant"/>
    <n v="0"/>
    <n v="0"/>
    <m/>
  </r>
  <r>
    <x v="1455"/>
    <d v="2021-05-07T00:00:00"/>
    <s v="Bru2u LLC"/>
    <s v="2005 Fairview Rd"/>
    <x v="4"/>
    <x v="0"/>
    <s v="27608"/>
    <x v="1453"/>
    <m/>
    <s v="U"/>
    <s v="N"/>
    <s v="NC-02"/>
    <x v="1"/>
    <x v="0"/>
    <x v="1"/>
    <x v="0"/>
    <s v="Y"/>
    <s v="Y"/>
    <s v="Y"/>
    <s v="Y"/>
    <s v="Y"/>
    <s v="Y"/>
    <s v="Limited  Liability Company(LLC)"/>
    <s v="N"/>
    <x v="0"/>
    <x v="0"/>
    <x v="1"/>
    <s v="Bar, Saloon, Lounge, Tavern"/>
    <n v="0"/>
    <n v="0"/>
    <m/>
  </r>
  <r>
    <x v="1456"/>
    <d v="2021-05-07T00:00:00"/>
    <s v="Fayettenam Ohana LLC"/>
    <s v="4565 Yadkin Rd"/>
    <x v="40"/>
    <x v="0"/>
    <s v="28303"/>
    <x v="1454"/>
    <m/>
    <s v="U"/>
    <s v="N"/>
    <s v="NC-08"/>
    <x v="1"/>
    <x v="1"/>
    <x v="1"/>
    <x v="0"/>
    <s v="N"/>
    <s v="N"/>
    <s v="Y"/>
    <s v="Y"/>
    <s v="N"/>
    <s v="Y"/>
    <s v="Limited  Liability Company(LLC)"/>
    <s v="N"/>
    <x v="1"/>
    <x v="1"/>
    <x v="0"/>
    <s v="Restaurant"/>
    <n v="0"/>
    <n v="0"/>
    <m/>
  </r>
  <r>
    <x v="1457"/>
    <d v="2021-05-07T00:00:00"/>
    <s v="Banana Leaf LLC"/>
    <s v="1026 Ryan Rd"/>
    <x v="28"/>
    <x v="0"/>
    <s v="27511"/>
    <x v="1455"/>
    <m/>
    <s v="U"/>
    <s v="N"/>
    <s v="NC-02"/>
    <x v="0"/>
    <x v="0"/>
    <x v="0"/>
    <x v="0"/>
    <s v="Y"/>
    <s v="Y"/>
    <s v="Y"/>
    <s v="Y"/>
    <s v="Y"/>
    <s v="Y"/>
    <s v="Limited  Liability Company(LLC)"/>
    <s v="N"/>
    <x v="1"/>
    <x v="0"/>
    <x v="0"/>
    <s v="Restaurant"/>
    <n v="0"/>
    <n v="0"/>
    <m/>
  </r>
  <r>
    <x v="1458"/>
    <d v="2021-05-07T00:00:00"/>
    <s v="WATERLINE BREWING COMPANY LLC"/>
    <s v="721 Surrey St"/>
    <x v="0"/>
    <x v="0"/>
    <s v="28401"/>
    <x v="1456"/>
    <m/>
    <s v="U"/>
    <s v="Y"/>
    <s v="NC-07"/>
    <x v="1"/>
    <x v="1"/>
    <x v="1"/>
    <x v="1"/>
    <s v="Y"/>
    <s v="Y"/>
    <s v="N"/>
    <s v="N"/>
    <s v="N"/>
    <s v="N"/>
    <s v="Corporation"/>
    <s v="N"/>
    <x v="0"/>
    <x v="1"/>
    <x v="1"/>
    <s v="Brewery and/or microbrewery ** &amp;&amp; Brewpub, Tasting Room, Taproom **"/>
    <n v="0"/>
    <n v="0"/>
    <m/>
  </r>
  <r>
    <x v="1459"/>
    <d v="2021-05-07T00:00:00"/>
    <s v="Queen City Endeavors"/>
    <s v="3123 N Davidson St Ste 102"/>
    <x v="11"/>
    <x v="0"/>
    <s v="28205"/>
    <x v="1457"/>
    <s v="Popbar"/>
    <s v="U"/>
    <s v="Y"/>
    <s v="NC-12"/>
    <x v="0"/>
    <x v="0"/>
    <x v="0"/>
    <x v="0"/>
    <s v="Y"/>
    <s v="Y"/>
    <s v="Y"/>
    <s v="Y"/>
    <s v="Y"/>
    <s v="Y"/>
    <s v="Limited  Liability Company(LLC)"/>
    <s v="Y"/>
    <x v="1"/>
    <x v="0"/>
    <x v="1"/>
    <s v="Snack and Nonalcoholic Beverage Bar &amp;&amp; Caterer &amp;&amp; Food Stand, Food Truck, Food Cart &amp;&amp; Restaurant"/>
    <n v="0"/>
    <n v="0"/>
    <m/>
  </r>
  <r>
    <x v="1460"/>
    <d v="2021-05-07T00:00:00"/>
    <s v="Melissae Meadery and Winery LLC"/>
    <s v="175 W Henderson St 272 Plantation Dr."/>
    <x v="68"/>
    <x v="0"/>
    <s v="28752"/>
    <x v="1458"/>
    <m/>
    <s v="R"/>
    <s v="Y"/>
    <s v="NC-11"/>
    <x v="0"/>
    <x v="0"/>
    <x v="1"/>
    <x v="0"/>
    <s v="Y"/>
    <s v="Y"/>
    <s v="Y"/>
    <s v="Y"/>
    <s v="Y"/>
    <s v="Y"/>
    <s v="Limited  Liability Company(LLC)"/>
    <s v="N"/>
    <x v="0"/>
    <x v="1"/>
    <x v="1"/>
    <s v="Other &amp;&amp; Licensed Alcohol Producer &amp;&amp; Winery **"/>
    <n v="0"/>
    <n v="0"/>
    <m/>
  </r>
  <r>
    <x v="1461"/>
    <d v="2021-05-07T00:00:00"/>
    <s v="The Wood Box Inc"/>
    <s v="401 N Bridge St"/>
    <x v="161"/>
    <x v="0"/>
    <s v="28642"/>
    <x v="1459"/>
    <m/>
    <s v="R"/>
    <s v="N"/>
    <s v="NC-05"/>
    <x v="1"/>
    <x v="0"/>
    <x v="0"/>
    <x v="0"/>
    <s v="Y"/>
    <s v="Y"/>
    <s v="Y"/>
    <s v="Y"/>
    <s v="Y"/>
    <s v="Y"/>
    <s v="Corporation"/>
    <s v="Y"/>
    <x v="1"/>
    <x v="0"/>
    <x v="1"/>
    <s v="Restaurant"/>
    <n v="0"/>
    <n v="0"/>
    <m/>
  </r>
  <r>
    <x v="1462"/>
    <d v="2021-05-07T00:00:00"/>
    <s v="Waterbean Coffee"/>
    <s v="9705 Sam Furr Rd Ste A"/>
    <x v="45"/>
    <x v="0"/>
    <s v="28078"/>
    <x v="1460"/>
    <m/>
    <s v="U"/>
    <s v="N"/>
    <s v="NC-08"/>
    <x v="1"/>
    <x v="0"/>
    <x v="1"/>
    <x v="0"/>
    <s v="Y"/>
    <s v="Y"/>
    <s v="Y"/>
    <s v="Y"/>
    <s v="Y"/>
    <s v="Y"/>
    <s v="Limited  Liability Company(LLC)"/>
    <s v="N"/>
    <x v="1"/>
    <x v="0"/>
    <x v="0"/>
    <s v="Other &amp;&amp; Restaurant"/>
    <n v="0"/>
    <n v="0"/>
    <m/>
  </r>
  <r>
    <x v="1463"/>
    <d v="2021-05-07T00:00:00"/>
    <s v="Alex Gromow"/>
    <s v="1600 orchard farm lane"/>
    <x v="4"/>
    <x v="0"/>
    <s v="27610"/>
    <x v="1461"/>
    <m/>
    <s v="U"/>
    <s v="N"/>
    <s v="NC-02"/>
    <x v="0"/>
    <x v="1"/>
    <x v="0"/>
    <x v="0"/>
    <s v="Y"/>
    <s v="N"/>
    <s v="N"/>
    <s v="Y"/>
    <s v="Y"/>
    <s v="Y"/>
    <s v="Sole Proprietorship"/>
    <s v="Y"/>
    <x v="1"/>
    <x v="0"/>
    <x v="0"/>
    <s v="Food Stand, Food Truck, Food Cart"/>
    <n v="0"/>
    <n v="0"/>
    <m/>
  </r>
  <r>
    <x v="1464"/>
    <d v="2021-05-07T00:00:00"/>
    <s v="Goosy Lucys Inc"/>
    <s v="617 W Main St"/>
    <x v="117"/>
    <x v="0"/>
    <s v="28779"/>
    <x v="1462"/>
    <m/>
    <s v="R"/>
    <s v="N"/>
    <s v="NC-11"/>
    <x v="1"/>
    <x v="1"/>
    <x v="1"/>
    <x v="0"/>
    <s v="Y"/>
    <s v="Y"/>
    <s v="Y"/>
    <s v="N"/>
    <s v="Y"/>
    <s v="Y"/>
    <s v="Subchapter S Corporation"/>
    <s v="N"/>
    <x v="0"/>
    <x v="0"/>
    <x v="1"/>
    <s v="Restaurant"/>
    <n v="0"/>
    <n v="0"/>
    <m/>
  </r>
  <r>
    <x v="1465"/>
    <d v="2021-05-07T00:00:00"/>
    <s v="Chef's Palette Inc."/>
    <s v="3460 Ten Ten Road Suite #118"/>
    <x v="28"/>
    <x v="0"/>
    <s v="27518"/>
    <x v="1463"/>
    <m/>
    <s v="U"/>
    <s v="N"/>
    <s v="NC-02"/>
    <x v="0"/>
    <x v="1"/>
    <x v="1"/>
    <x v="1"/>
    <s v="N"/>
    <s v="Y"/>
    <s v="Y"/>
    <s v="Y"/>
    <s v="N"/>
    <s v="Y"/>
    <s v="Corporation"/>
    <s v="N"/>
    <x v="0"/>
    <x v="0"/>
    <x v="1"/>
    <s v="Restaurant"/>
    <n v="0"/>
    <n v="0"/>
    <m/>
  </r>
  <r>
    <x v="1466"/>
    <d v="2021-05-07T00:00:00"/>
    <s v="RHS CORPORATION INC"/>
    <s v="2135 Ayrsley Town Blvd Ste B"/>
    <x v="11"/>
    <x v="0"/>
    <s v="28273"/>
    <x v="1464"/>
    <m/>
    <s v="U"/>
    <s v="N"/>
    <s v="NC-12"/>
    <x v="0"/>
    <x v="0"/>
    <x v="1"/>
    <x v="0"/>
    <s v="Y"/>
    <s v="Y"/>
    <s v="Y"/>
    <s v="Y"/>
    <s v="Y"/>
    <s v="Y"/>
    <s v="Corporation"/>
    <s v="N"/>
    <x v="0"/>
    <x v="0"/>
    <x v="1"/>
    <s v="Caterer &amp;&amp; Restaurant"/>
    <n v="0"/>
    <n v="0"/>
    <m/>
  </r>
  <r>
    <x v="1467"/>
    <d v="2021-05-07T00:00:00"/>
    <s v="Mahantswami Inc"/>
    <s v="856 Union St S"/>
    <x v="22"/>
    <x v="0"/>
    <s v="28025"/>
    <x v="1465"/>
    <s v="Subway"/>
    <s v="U"/>
    <s v="N"/>
    <s v="NC-08"/>
    <x v="0"/>
    <x v="1"/>
    <x v="0"/>
    <x v="1"/>
    <s v="N"/>
    <s v="Y"/>
    <s v="Y"/>
    <s v="Y"/>
    <s v="N"/>
    <s v="Y"/>
    <s v="Corporation"/>
    <s v="N"/>
    <x v="0"/>
    <x v="0"/>
    <x v="1"/>
    <s v="Restaurant"/>
    <n v="0"/>
    <n v="0"/>
    <m/>
  </r>
  <r>
    <x v="1468"/>
    <d v="2021-05-07T00:00:00"/>
    <s v="Julia Robinson"/>
    <s v="430 s church street"/>
    <x v="78"/>
    <x v="0"/>
    <s v="28144"/>
    <x v="1466"/>
    <m/>
    <s v="R"/>
    <s v="Y"/>
    <s v="NC-13"/>
    <x v="0"/>
    <x v="1"/>
    <x v="1"/>
    <x v="0"/>
    <s v="Y"/>
    <s v="N"/>
    <s v="N"/>
    <s v="Y"/>
    <s v="Y"/>
    <s v="N"/>
    <s v="Sole Proprietorship"/>
    <s v="N"/>
    <x v="0"/>
    <x v="0"/>
    <x v="1"/>
    <s v="Food Stand, Food Truck, Food Cart"/>
    <n v="0"/>
    <n v="0"/>
    <m/>
  </r>
  <r>
    <x v="1469"/>
    <d v="2021-05-07T00:00:00"/>
    <s v="Lorrmatt LLC"/>
    <s v="1728 Galloway Rd"/>
    <x v="11"/>
    <x v="0"/>
    <s v="28262"/>
    <x v="1467"/>
    <m/>
    <s v="U"/>
    <s v="N"/>
    <s v="NC-08"/>
    <x v="0"/>
    <x v="1"/>
    <x v="0"/>
    <x v="0"/>
    <s v="N"/>
    <s v="Y"/>
    <s v="Y"/>
    <s v="Y"/>
    <s v="Y"/>
    <s v="Y"/>
    <s v="Limited  Liability Company(LLC)"/>
    <s v="N"/>
    <x v="1"/>
    <x v="0"/>
    <x v="1"/>
    <s v="Snack and Nonalcoholic Beverage Bar &amp;&amp; Restaurant"/>
    <n v="0"/>
    <n v="0"/>
    <m/>
  </r>
  <r>
    <x v="1470"/>
    <d v="2021-05-07T00:00:00"/>
    <s v="Deccan Spices LLC"/>
    <s v="8121 Kensington Dr Ste F"/>
    <x v="13"/>
    <x v="0"/>
    <s v="28173"/>
    <x v="1468"/>
    <s v="East Coast Wings &amp; Grill"/>
    <s v="U"/>
    <s v="N"/>
    <s v="NC-09"/>
    <x v="1"/>
    <x v="0"/>
    <x v="0"/>
    <x v="0"/>
    <s v="Y"/>
    <s v="Y"/>
    <s v="Y"/>
    <s v="Y"/>
    <s v="Y"/>
    <s v="Y"/>
    <s v="Subchapter S Corporation"/>
    <s v="N"/>
    <x v="1"/>
    <x v="0"/>
    <x v="0"/>
    <s v="Restaurant"/>
    <n v="0"/>
    <n v="0"/>
    <m/>
  </r>
  <r>
    <x v="1471"/>
    <d v="2021-05-07T00:00:00"/>
    <s v="Tanisha Monique Cupcakes LLC"/>
    <s v="1318 North Liberty Street"/>
    <x v="54"/>
    <x v="0"/>
    <s v="27105"/>
    <x v="1469"/>
    <m/>
    <s v="U"/>
    <s v="Y"/>
    <s v="NC-06"/>
    <x v="0"/>
    <x v="1"/>
    <x v="1"/>
    <x v="0"/>
    <s v="N"/>
    <s v="Y"/>
    <s v="N"/>
    <s v="Y"/>
    <s v="Y"/>
    <s v="Y"/>
    <s v="Limited  Liability Company(LLC)"/>
    <s v="Y"/>
    <x v="0"/>
    <x v="0"/>
    <x v="1"/>
    <s v="Restaurant"/>
    <n v="0"/>
    <n v="0"/>
    <m/>
  </r>
  <r>
    <x v="1472"/>
    <d v="2021-05-07T00:00:00"/>
    <s v="Melanie Brown"/>
    <s v="1881 Lake Pine Dr THE SWEETEST THINGS"/>
    <x v="28"/>
    <x v="0"/>
    <s v="27511"/>
    <x v="1470"/>
    <m/>
    <s v="U"/>
    <s v="N"/>
    <s v="NC-02"/>
    <x v="0"/>
    <x v="0"/>
    <x v="0"/>
    <x v="0"/>
    <s v="Y"/>
    <s v="Y"/>
    <s v="Y"/>
    <s v="Y"/>
    <s v="Y"/>
    <s v="Y"/>
    <s v="Limited  Liability Company(LLC)"/>
    <s v="N"/>
    <x v="1"/>
    <x v="0"/>
    <x v="1"/>
    <s v="Restaurant"/>
    <n v="0"/>
    <n v="0"/>
    <m/>
  </r>
  <r>
    <x v="1473"/>
    <d v="2021-05-07T00:00:00"/>
    <s v="Oh Miss Inc"/>
    <s v="300 East Blvd"/>
    <x v="11"/>
    <x v="0"/>
    <s v="28203"/>
    <x v="1471"/>
    <m/>
    <s v="U"/>
    <s v="N"/>
    <s v="NC-12"/>
    <x v="0"/>
    <x v="0"/>
    <x v="1"/>
    <x v="0"/>
    <s v="Y"/>
    <s v="Y"/>
    <s v="Y"/>
    <s v="Y"/>
    <s v="Y"/>
    <s v="Y"/>
    <s v="Corporation"/>
    <s v="N"/>
    <x v="0"/>
    <x v="0"/>
    <x v="1"/>
    <s v="Restaurant"/>
    <n v="0"/>
    <n v="0"/>
    <m/>
  </r>
  <r>
    <x v="1474"/>
    <d v="2021-05-07T00:00:00"/>
    <s v="Melanies of Boone Inc"/>
    <s v="664 W. King Street"/>
    <x v="48"/>
    <x v="0"/>
    <s v="28607"/>
    <x v="1472"/>
    <m/>
    <s v="R"/>
    <s v="Y"/>
    <s v="NC-05"/>
    <x v="0"/>
    <x v="1"/>
    <x v="1"/>
    <x v="0"/>
    <s v="Y"/>
    <s v="Y"/>
    <s v="Y"/>
    <s v="Y"/>
    <s v="Y"/>
    <s v="Y"/>
    <s v="Subchapter S Corporation"/>
    <s v="N"/>
    <x v="0"/>
    <x v="0"/>
    <x v="1"/>
    <s v="Restaurant"/>
    <n v="0"/>
    <n v="0"/>
    <m/>
  </r>
  <r>
    <x v="1475"/>
    <d v="2021-05-07T00:00:00"/>
    <s v="Coffee Cone Cafe LLC"/>
    <s v="2042 Killarney Place"/>
    <x v="11"/>
    <x v="0"/>
    <s v="28262"/>
    <x v="1473"/>
    <m/>
    <s v="U"/>
    <s v="Y"/>
    <s v="NC-12"/>
    <x v="0"/>
    <x v="1"/>
    <x v="1"/>
    <x v="0"/>
    <s v="N"/>
    <s v="Y"/>
    <s v="Y"/>
    <s v="Y"/>
    <s v="Y"/>
    <s v="Y"/>
    <s v="Limited  Liability Company(LLC)"/>
    <s v="N"/>
    <x v="1"/>
    <x v="0"/>
    <x v="1"/>
    <s v="Other"/>
    <n v="0"/>
    <n v="0"/>
    <m/>
  </r>
  <r>
    <x v="1476"/>
    <d v="2021-05-07T00:00:00"/>
    <s v="SiFangCai LLC"/>
    <s v="100 Jerusalem Dr Ste 104"/>
    <x v="2"/>
    <x v="0"/>
    <s v="27560"/>
    <x v="1474"/>
    <m/>
    <s v="U"/>
    <s v="N"/>
    <s v="NC-02"/>
    <x v="0"/>
    <x v="0"/>
    <x v="1"/>
    <x v="0"/>
    <s v="Y"/>
    <s v="Y"/>
    <s v="Y"/>
    <s v="Y"/>
    <s v="Y"/>
    <s v="Y"/>
    <s v="Limited  Liability Company(LLC)"/>
    <s v="N"/>
    <x v="1"/>
    <x v="0"/>
    <x v="1"/>
    <s v="Restaurant"/>
    <n v="0"/>
    <n v="0"/>
    <m/>
  </r>
  <r>
    <x v="1477"/>
    <d v="2021-05-07T00:00:00"/>
    <s v="JCMK Enterprises LLC"/>
    <s v="118 S Front St"/>
    <x v="0"/>
    <x v="0"/>
    <s v="28401"/>
    <x v="1475"/>
    <m/>
    <s v="U"/>
    <s v="Y"/>
    <s v="NC-07"/>
    <x v="0"/>
    <x v="1"/>
    <x v="0"/>
    <x v="0"/>
    <s v="Y"/>
    <s v="Y"/>
    <s v="Y"/>
    <s v="Y"/>
    <s v="Y"/>
    <s v="Y"/>
    <s v="Limited  Liability Company(LLC)"/>
    <s v="N"/>
    <x v="1"/>
    <x v="0"/>
    <x v="0"/>
    <s v="Restaurant"/>
    <n v="0"/>
    <n v="0"/>
    <m/>
  </r>
  <r>
    <x v="1478"/>
    <d v="2021-05-07T00:00:00"/>
    <s v="Nguyen Enterprises"/>
    <s v="8455 Pit Stop Ct NW Ste 105"/>
    <x v="22"/>
    <x v="0"/>
    <s v="28027"/>
    <x v="1476"/>
    <m/>
    <s v="U"/>
    <s v="N"/>
    <s v="NC-08"/>
    <x v="0"/>
    <x v="0"/>
    <x v="1"/>
    <x v="0"/>
    <s v="Y"/>
    <s v="Y"/>
    <s v="Y"/>
    <s v="Y"/>
    <s v="Y"/>
    <s v="Y"/>
    <s v="Limited  Liability Company(LLC)"/>
    <s v="N"/>
    <x v="1"/>
    <x v="0"/>
    <x v="0"/>
    <s v="Restaurant"/>
    <n v="0"/>
    <n v="0"/>
    <m/>
  </r>
  <r>
    <x v="1479"/>
    <d v="2021-05-07T00:00:00"/>
    <s v="Poblanos NC Inc"/>
    <s v="808 Friendly Center Rd"/>
    <x v="12"/>
    <x v="0"/>
    <s v="27408"/>
    <x v="1477"/>
    <m/>
    <s v="U"/>
    <s v="N"/>
    <s v="NC-06"/>
    <x v="0"/>
    <x v="1"/>
    <x v="1"/>
    <x v="0"/>
    <s v="Y"/>
    <s v="Y"/>
    <s v="Y"/>
    <s v="Y"/>
    <s v="Y"/>
    <s v="Y"/>
    <s v="Corporation"/>
    <s v="N"/>
    <x v="1"/>
    <x v="0"/>
    <x v="0"/>
    <s v="Bar, Saloon, Lounge, Tavern &amp;&amp; Restaurant"/>
    <n v="0"/>
    <n v="0"/>
    <m/>
  </r>
  <r>
    <x v="1480"/>
    <d v="2021-05-07T00:00:00"/>
    <s v="IFOCUS LLC"/>
    <s v="5478 Robmont Dr"/>
    <x v="40"/>
    <x v="0"/>
    <s v="28306"/>
    <x v="1478"/>
    <m/>
    <s v="U"/>
    <s v="Y"/>
    <s v="NC-07"/>
    <x v="1"/>
    <x v="0"/>
    <x v="0"/>
    <x v="0"/>
    <s v="Y"/>
    <s v="Y"/>
    <s v="Y"/>
    <s v="Y"/>
    <s v="Y"/>
    <s v="Y"/>
    <s v="Limited  Liability Company(LLC)"/>
    <s v="Y"/>
    <x v="1"/>
    <x v="1"/>
    <x v="1"/>
    <s v="Food Stand, Food Truck, Food Cart"/>
    <n v="0"/>
    <n v="0"/>
    <m/>
  </r>
  <r>
    <x v="1481"/>
    <d v="2021-05-07T00:00:00"/>
    <s v="Leigh Rock"/>
    <s v="1016 s college rd"/>
    <x v="0"/>
    <x v="0"/>
    <s v="28403"/>
    <x v="1479"/>
    <m/>
    <s v="U"/>
    <s v="Y"/>
    <s v="NC-07"/>
    <x v="0"/>
    <x v="0"/>
    <x v="0"/>
    <x v="0"/>
    <s v="Y"/>
    <s v="Y"/>
    <s v="Y"/>
    <s v="Y"/>
    <s v="Y"/>
    <s v="Y"/>
    <s v="Sole Proprietorship"/>
    <s v="Y"/>
    <x v="0"/>
    <x v="0"/>
    <x v="1"/>
    <s v="Food Stand, Food Truck, Food Cart"/>
    <n v="0"/>
    <n v="0"/>
    <m/>
  </r>
  <r>
    <x v="1482"/>
    <d v="2021-05-07T00:00:00"/>
    <s v="Tracy Bailey"/>
    <s v="6577 Deans St"/>
    <x v="238"/>
    <x v="0"/>
    <s v="27807"/>
    <x v="1480"/>
    <m/>
    <s v="R"/>
    <s v="N"/>
    <s v="NC-01"/>
    <x v="0"/>
    <x v="0"/>
    <x v="0"/>
    <x v="0"/>
    <s v="Y"/>
    <s v="Y"/>
    <s v="Y"/>
    <s v="Y"/>
    <s v="Y"/>
    <s v="Y"/>
    <s v="Sole Proprietorship"/>
    <s v="N"/>
    <x v="0"/>
    <x v="0"/>
    <x v="1"/>
    <s v="Restaurant"/>
    <n v="0"/>
    <n v="0"/>
    <m/>
  </r>
  <r>
    <x v="1483"/>
    <d v="2021-05-07T00:00:00"/>
    <s v="Leah  Louise"/>
    <s v="301 Camp Rd"/>
    <x v="11"/>
    <x v="0"/>
    <s v="28206"/>
    <x v="1481"/>
    <m/>
    <s v="U"/>
    <s v="N"/>
    <s v="NC-12"/>
    <x v="1"/>
    <x v="0"/>
    <x v="0"/>
    <x v="0"/>
    <s v="Y"/>
    <s v="Y"/>
    <s v="Y"/>
    <s v="Y"/>
    <s v="Y"/>
    <s v="Y"/>
    <s v="Corporation"/>
    <s v="Y"/>
    <x v="1"/>
    <x v="0"/>
    <x v="0"/>
    <s v="Restaurant"/>
    <n v="0"/>
    <n v="0"/>
    <m/>
  </r>
  <r>
    <x v="1484"/>
    <d v="2021-05-07T00:00:00"/>
    <s v="Little Switzerland Book Exchange d/b/a Battery Park Book Exchange"/>
    <s v="1 Page Avenue SUITE 101"/>
    <x v="9"/>
    <x v="0"/>
    <s v="28801"/>
    <x v="1482"/>
    <m/>
    <s v="U"/>
    <s v="Y"/>
    <s v="NC-11"/>
    <x v="1"/>
    <x v="0"/>
    <x v="1"/>
    <x v="0"/>
    <s v="Y"/>
    <s v="Y"/>
    <s v="Y"/>
    <s v="Y"/>
    <s v="Y"/>
    <s v="Y"/>
    <s v="Limited  Liability Company(LLC)"/>
    <s v="N"/>
    <x v="0"/>
    <x v="0"/>
    <x v="1"/>
    <s v="Bar, Saloon, Lounge, Tavern &amp;&amp; Restaurant"/>
    <n v="0"/>
    <n v="0"/>
    <m/>
  </r>
  <r>
    <x v="1485"/>
    <d v="2021-05-07T00:00:00"/>
    <s v="Soigne Special Events LLC"/>
    <s v="1512 N. Duke St"/>
    <x v="8"/>
    <x v="0"/>
    <s v="27701"/>
    <x v="1483"/>
    <m/>
    <s v="U"/>
    <s v="N"/>
    <s v="NC-04"/>
    <x v="0"/>
    <x v="0"/>
    <x v="0"/>
    <x v="0"/>
    <s v="Y"/>
    <s v="Y"/>
    <s v="Y"/>
    <s v="Y"/>
    <s v="Y"/>
    <s v="Y"/>
    <s v="Limited  Liability Company(LLC)"/>
    <s v="N"/>
    <x v="1"/>
    <x v="0"/>
    <x v="1"/>
    <s v="Caterer"/>
    <n v="0"/>
    <n v="0"/>
    <m/>
  </r>
  <r>
    <x v="1486"/>
    <d v="2021-05-07T00:00:00"/>
    <s v="De La Vid LLC"/>
    <s v="1118 Environ Way"/>
    <x v="3"/>
    <x v="0"/>
    <s v="27517"/>
    <x v="1484"/>
    <m/>
    <s v="U"/>
    <s v="N"/>
    <s v="NC-04"/>
    <x v="1"/>
    <x v="0"/>
    <x v="0"/>
    <x v="0"/>
    <s v="Y"/>
    <s v="Y"/>
    <s v="Y"/>
    <s v="Y"/>
    <s v="Y"/>
    <s v="Y"/>
    <s v="Limited  Liability Company(LLC)"/>
    <s v="N"/>
    <x v="0"/>
    <x v="1"/>
    <x v="1"/>
    <s v="Bar, Saloon, Lounge, Tavern &amp;&amp; Restaurant"/>
    <n v="0"/>
    <n v="0"/>
    <m/>
  </r>
  <r>
    <x v="1487"/>
    <d v="2021-05-07T00:00:00"/>
    <s v="Belleau Wood Brewing Company Corp"/>
    <s v="6 W Ivey St"/>
    <x v="150"/>
    <x v="0"/>
    <s v="27546"/>
    <x v="1485"/>
    <m/>
    <s v="R"/>
    <s v="N"/>
    <s v="NC-07"/>
    <x v="1"/>
    <x v="1"/>
    <x v="1"/>
    <x v="0"/>
    <s v="Y"/>
    <s v="Y"/>
    <s v="Y"/>
    <s v="Y"/>
    <s v="N"/>
    <s v="Y"/>
    <s v="Subchapter S Corporation"/>
    <s v="N"/>
    <x v="0"/>
    <x v="1"/>
    <x v="1"/>
    <s v="Brewery and/or microbrewery ** &amp;&amp; Brewpub, Tasting Room, Taproom **"/>
    <n v="0"/>
    <n v="0"/>
    <m/>
  </r>
  <r>
    <x v="1488"/>
    <d v="2021-05-07T00:00:00"/>
    <s v="Vida Tacos LLC"/>
    <s v="1002 Henderson Dr. A"/>
    <x v="59"/>
    <x v="0"/>
    <s v="28540"/>
    <x v="1486"/>
    <m/>
    <s v="U"/>
    <s v="Y"/>
    <s v="NC-03"/>
    <x v="0"/>
    <x v="1"/>
    <x v="1"/>
    <x v="0"/>
    <s v="Y"/>
    <s v="Y"/>
    <s v="Y"/>
    <s v="N"/>
    <s v="Y"/>
    <s v="N"/>
    <s v="Limited Liability Partnership"/>
    <s v="N"/>
    <x v="0"/>
    <x v="1"/>
    <x v="1"/>
    <s v="Restaurant"/>
    <n v="0"/>
    <n v="0"/>
    <m/>
  </r>
  <r>
    <x v="1489"/>
    <d v="2021-05-07T00:00:00"/>
    <s v="Pho Hien Vuong Inc"/>
    <s v="4109 Spring Garden St"/>
    <x v="12"/>
    <x v="0"/>
    <s v="27407"/>
    <x v="1487"/>
    <m/>
    <s v="U"/>
    <s v="Y"/>
    <s v="NC-06"/>
    <x v="0"/>
    <x v="0"/>
    <x v="1"/>
    <x v="0"/>
    <s v="Y"/>
    <s v="Y"/>
    <s v="Y"/>
    <s v="Y"/>
    <s v="Y"/>
    <s v="Y"/>
    <s v="Corporation"/>
    <s v="N"/>
    <x v="1"/>
    <x v="0"/>
    <x v="1"/>
    <s v="Restaurant"/>
    <n v="0"/>
    <n v="0"/>
    <m/>
  </r>
  <r>
    <x v="1490"/>
    <d v="2021-05-07T00:00:00"/>
    <s v="Natural Taste llc"/>
    <s v="68 Big Cove road"/>
    <x v="95"/>
    <x v="0"/>
    <s v="28719"/>
    <x v="1488"/>
    <m/>
    <s v="R"/>
    <s v="Y"/>
    <s v="NC-11"/>
    <x v="0"/>
    <x v="1"/>
    <x v="1"/>
    <x v="0"/>
    <s v="N"/>
    <s v="Y"/>
    <s v="Y"/>
    <s v="Y"/>
    <s v="Y"/>
    <s v="Y"/>
    <s v="Limited  Liability Company(LLC)"/>
    <s v="Y"/>
    <x v="1"/>
    <x v="0"/>
    <x v="1"/>
    <s v="Restaurant"/>
    <n v="0"/>
    <n v="0"/>
    <m/>
  </r>
  <r>
    <x v="1491"/>
    <d v="2021-05-07T00:00:00"/>
    <s v="Sweet 'Taters LLC"/>
    <s v="102 10th St NW"/>
    <x v="109"/>
    <x v="0"/>
    <s v="28613"/>
    <x v="1489"/>
    <m/>
    <s v="R"/>
    <s v="N"/>
    <s v="NC-05"/>
    <x v="0"/>
    <x v="1"/>
    <x v="1"/>
    <x v="0"/>
    <s v="N"/>
    <s v="N"/>
    <s v="Y"/>
    <s v="Y"/>
    <s v="Y"/>
    <s v="Y"/>
    <s v="Limited  Liability Company(LLC)"/>
    <s v="N"/>
    <x v="1"/>
    <x v="0"/>
    <x v="1"/>
    <s v="Restaurant"/>
    <n v="0"/>
    <n v="0"/>
    <m/>
  </r>
  <r>
    <x v="1492"/>
    <d v="2021-05-07T00:00:00"/>
    <s v="The Urban Turban"/>
    <s v="2105 E Nc Highway 54 Suite AA"/>
    <x v="8"/>
    <x v="0"/>
    <s v="27713"/>
    <x v="1490"/>
    <m/>
    <s v="U"/>
    <s v="N"/>
    <s v="NC-02"/>
    <x v="0"/>
    <x v="0"/>
    <x v="0"/>
    <x v="0"/>
    <s v="Y"/>
    <s v="Y"/>
    <s v="Y"/>
    <s v="Y"/>
    <s v="Y"/>
    <s v="Y"/>
    <s v="Corporation"/>
    <s v="N"/>
    <x v="1"/>
    <x v="0"/>
    <x v="0"/>
    <s v="Restaurant"/>
    <n v="0"/>
    <n v="0"/>
    <m/>
  </r>
  <r>
    <x v="1493"/>
    <d v="2021-05-07T00:00:00"/>
    <s v="MAGURO INC"/>
    <s v="190 BRUCEWOOD RD #204"/>
    <x v="57"/>
    <x v="0"/>
    <s v="28387"/>
    <x v="1491"/>
    <m/>
    <s v="R"/>
    <s v="Y"/>
    <s v="NC-09"/>
    <x v="0"/>
    <x v="0"/>
    <x v="0"/>
    <x v="0"/>
    <s v="Y"/>
    <s v="Y"/>
    <s v="Y"/>
    <s v="Y"/>
    <s v="Y"/>
    <s v="Y"/>
    <s v="Corporation"/>
    <s v="N"/>
    <x v="0"/>
    <x v="0"/>
    <x v="1"/>
    <s v="Restaurant"/>
    <n v="0"/>
    <n v="0"/>
    <m/>
  </r>
  <r>
    <x v="1494"/>
    <d v="2021-05-07T00:00:00"/>
    <s v="jin jin gourmet Inc"/>
    <s v="1048 LILLINGTON HWY"/>
    <x v="152"/>
    <x v="0"/>
    <s v="28390"/>
    <x v="1492"/>
    <m/>
    <s v="R"/>
    <s v="Y"/>
    <s v="NC-08"/>
    <x v="0"/>
    <x v="0"/>
    <x v="1"/>
    <x v="0"/>
    <s v="Y"/>
    <s v="Y"/>
    <s v="Y"/>
    <s v="Y"/>
    <s v="Y"/>
    <s v="Y"/>
    <s v="Corporation"/>
    <s v="N"/>
    <x v="1"/>
    <x v="0"/>
    <x v="0"/>
    <s v="Restaurant"/>
    <n v="0"/>
    <n v="0"/>
    <m/>
  </r>
  <r>
    <x v="1495"/>
    <d v="2021-05-07T00:00:00"/>
    <s v="Vongnaleth Keomanivong"/>
    <s v="1800 N Main Street 116"/>
    <x v="62"/>
    <x v="0"/>
    <s v="27262"/>
    <x v="1493"/>
    <m/>
    <s v="R"/>
    <s v="Y"/>
    <s v="NC-06"/>
    <x v="0"/>
    <x v="0"/>
    <x v="0"/>
    <x v="0"/>
    <s v="Y"/>
    <s v="Y"/>
    <s v="Y"/>
    <s v="Y"/>
    <s v="Y"/>
    <s v="Y"/>
    <s v="Sole Proprietorship"/>
    <s v="N"/>
    <x v="1"/>
    <x v="0"/>
    <x v="0"/>
    <s v="Snack and Nonalcoholic Beverage Bar"/>
    <n v="0"/>
    <n v="0"/>
    <m/>
  </r>
  <r>
    <x v="1496"/>
    <d v="2021-05-07T00:00:00"/>
    <s v="Gettin Sauced N The City"/>
    <s v="8132 Wheeler Woods Drive"/>
    <x v="140"/>
    <x v="0"/>
    <s v="27539"/>
    <x v="1494"/>
    <m/>
    <s v="U"/>
    <s v="N"/>
    <s v="NC-02"/>
    <x v="0"/>
    <x v="1"/>
    <x v="0"/>
    <x v="0"/>
    <s v="Y"/>
    <s v="Y"/>
    <s v="N"/>
    <s v="N"/>
    <s v="Y"/>
    <s v="N"/>
    <s v="Limited  Liability Company(LLC)"/>
    <s v="N"/>
    <x v="0"/>
    <x v="1"/>
    <x v="0"/>
    <s v="Food Stand, Food Truck, Food Cart &amp;&amp; Caterer"/>
    <n v="0"/>
    <n v="0"/>
    <m/>
  </r>
  <r>
    <x v="1497"/>
    <d v="2021-05-07T00:00:00"/>
    <s v="Sicilybeby Enterprizes LLC"/>
    <s v="5311 S Miami Blvd Suite A"/>
    <x v="8"/>
    <x v="0"/>
    <s v="27703"/>
    <x v="1495"/>
    <m/>
    <s v="U"/>
    <s v="N"/>
    <s v="NC-02"/>
    <x v="1"/>
    <x v="0"/>
    <x v="1"/>
    <x v="0"/>
    <s v="Y"/>
    <s v="Y"/>
    <s v="Y"/>
    <s v="Y"/>
    <s v="Y"/>
    <s v="Y"/>
    <s v="Limited  Liability Company(LLC)"/>
    <s v="N"/>
    <x v="1"/>
    <x v="0"/>
    <x v="0"/>
    <s v="Restaurant"/>
    <n v="0"/>
    <n v="0"/>
    <m/>
  </r>
  <r>
    <x v="1498"/>
    <d v="2021-05-07T00:00:00"/>
    <s v="FNA Enterprises Inc"/>
    <s v="522 Kannapolis Pkwy"/>
    <x v="22"/>
    <x v="0"/>
    <s v="28027"/>
    <x v="1496"/>
    <s v="L&amp;L HAWAIIAN BARBEQUE/L&amp;L HAWAIIAN GRILL"/>
    <s v="U"/>
    <s v="N"/>
    <s v="NC-08"/>
    <x v="1"/>
    <x v="1"/>
    <x v="1"/>
    <x v="0"/>
    <s v="Y"/>
    <s v="Y"/>
    <s v="Y"/>
    <s v="Y"/>
    <s v="Y"/>
    <s v="Y"/>
    <s v="Subchapter S Corporation"/>
    <s v="N"/>
    <x v="0"/>
    <x v="0"/>
    <x v="1"/>
    <s v="Restaurant"/>
    <n v="0"/>
    <n v="0"/>
    <m/>
  </r>
  <r>
    <x v="1499"/>
    <d v="2021-05-07T00:00:00"/>
    <s v="BM Cary LLC"/>
    <s v="2716 Nc 55 Hwy"/>
    <x v="28"/>
    <x v="0"/>
    <s v="27519"/>
    <x v="1497"/>
    <m/>
    <s v="U"/>
    <s v="N"/>
    <s v="NC-02"/>
    <x v="1"/>
    <x v="1"/>
    <x v="0"/>
    <x v="1"/>
    <s v="N"/>
    <s v="N"/>
    <s v="Y"/>
    <s v="Y"/>
    <s v="N"/>
    <s v="N"/>
    <s v="Limited  Liability Company(LLC)"/>
    <s v="N"/>
    <x v="0"/>
    <x v="0"/>
    <x v="1"/>
    <s v="Bar, Saloon, Lounge, Tavern"/>
    <n v="0"/>
    <n v="0"/>
    <m/>
  </r>
  <r>
    <x v="1500"/>
    <d v="2021-05-07T00:00:00"/>
    <s v="Sai &amp; San LLC"/>
    <s v="6701 Morrison Blvd"/>
    <x v="11"/>
    <x v="0"/>
    <s v="28211"/>
    <x v="1498"/>
    <s v="AFC Sushi/AFC Franchise Corp./Hybrid Sushi"/>
    <s v="U"/>
    <s v="N"/>
    <s v="NC-09"/>
    <x v="0"/>
    <x v="1"/>
    <x v="1"/>
    <x v="0"/>
    <s v="N"/>
    <s v="Y"/>
    <s v="Y"/>
    <s v="N"/>
    <s v="Y"/>
    <s v="N"/>
    <s v="Corporation"/>
    <s v="N"/>
    <x v="1"/>
    <x v="0"/>
    <x v="0"/>
    <s v="Food Stand, Food Truck, Food Cart"/>
    <n v="0"/>
    <n v="0"/>
    <m/>
  </r>
  <r>
    <x v="1501"/>
    <d v="2021-05-07T00:00:00"/>
    <s v="Black Dog Tavern"/>
    <s v="82 Main St"/>
    <x v="181"/>
    <x v="0"/>
    <s v="28904"/>
    <x v="1499"/>
    <m/>
    <s v="R"/>
    <s v="Y"/>
    <s v="NC-11"/>
    <x v="0"/>
    <x v="0"/>
    <x v="0"/>
    <x v="0"/>
    <s v="Y"/>
    <s v="Y"/>
    <s v="Y"/>
    <s v="Y"/>
    <s v="Y"/>
    <s v="Y"/>
    <s v="Limited  Liability Company(LLC)"/>
    <s v="N"/>
    <x v="0"/>
    <x v="0"/>
    <x v="1"/>
    <s v="Restaurant"/>
    <n v="0"/>
    <n v="0"/>
    <m/>
  </r>
  <r>
    <x v="1502"/>
    <d v="2021-05-07T00:00:00"/>
    <s v="Archies Inc."/>
    <s v="1811 Lejeune Blvd"/>
    <x v="59"/>
    <x v="0"/>
    <s v="28546"/>
    <x v="1500"/>
    <m/>
    <s v="U"/>
    <s v="N"/>
    <s v="NC-03"/>
    <x v="1"/>
    <x v="0"/>
    <x v="0"/>
    <x v="0"/>
    <s v="Y"/>
    <s v="Y"/>
    <s v="Y"/>
    <s v="Y"/>
    <s v="Y"/>
    <s v="Y"/>
    <s v="Subchapter S Corporation"/>
    <s v="N"/>
    <x v="0"/>
    <x v="1"/>
    <x v="0"/>
    <s v="Bar, Saloon, Lounge, Tavern"/>
    <n v="0"/>
    <n v="0"/>
    <m/>
  </r>
  <r>
    <x v="1503"/>
    <d v="2021-05-07T00:00:00"/>
    <s v="D.K. Frazier Group LLC"/>
    <s v="16011 Lancaster Hwy Suite C"/>
    <x v="11"/>
    <x v="0"/>
    <s v="28277"/>
    <x v="1501"/>
    <s v="Popcorn Heaven - License Agreement"/>
    <s v="U"/>
    <s v="N"/>
    <s v="NC-09"/>
    <x v="0"/>
    <x v="1"/>
    <x v="1"/>
    <x v="0"/>
    <s v="N"/>
    <s v="N"/>
    <s v="N"/>
    <s v="Y"/>
    <s v="Y"/>
    <s v="N"/>
    <s v="Limited  Liability Company(LLC)"/>
    <s v="N"/>
    <x v="1"/>
    <x v="0"/>
    <x v="1"/>
    <s v="Restaurant"/>
    <n v="0"/>
    <n v="0"/>
    <m/>
  </r>
  <r>
    <x v="1504"/>
    <d v="2021-05-07T00:00:00"/>
    <s v="Skyview 22 Catering LLC"/>
    <s v="9307 Turning Wheel Dr"/>
    <x v="11"/>
    <x v="0"/>
    <s v="28214"/>
    <x v="1502"/>
    <m/>
    <s v="U"/>
    <s v="N"/>
    <s v="NC-12"/>
    <x v="0"/>
    <x v="1"/>
    <x v="1"/>
    <x v="0"/>
    <s v="N"/>
    <s v="Y"/>
    <s v="N"/>
    <s v="Y"/>
    <s v="Y"/>
    <s v="N"/>
    <s v="Limited Liability Partnership"/>
    <s v="Y"/>
    <x v="1"/>
    <x v="0"/>
    <x v="1"/>
    <s v="Food Stand, Food Truck, Food Cart &amp;&amp; Caterer"/>
    <n v="0"/>
    <n v="0"/>
    <m/>
  </r>
  <r>
    <x v="1505"/>
    <d v="2021-05-07T00:00:00"/>
    <s v="Waterbean Coffee Metro"/>
    <s v="1111 Metropolitan Ave Ste 160"/>
    <x v="11"/>
    <x v="0"/>
    <s v="28204"/>
    <x v="1503"/>
    <m/>
    <s v="U"/>
    <s v="Y"/>
    <s v="NC-12"/>
    <x v="0"/>
    <x v="1"/>
    <x v="1"/>
    <x v="1"/>
    <s v="N"/>
    <s v="N"/>
    <s v="Y"/>
    <s v="Y"/>
    <s v="N"/>
    <s v="Y"/>
    <s v="Limited  Liability Company(LLC)"/>
    <s v="N"/>
    <x v="1"/>
    <x v="0"/>
    <x v="0"/>
    <s v="Other &amp;&amp; Restaurant"/>
    <n v="0"/>
    <n v="0"/>
    <m/>
  </r>
  <r>
    <x v="1506"/>
    <d v="2021-05-07T00:00:00"/>
    <s v="AJD Restaurant Group"/>
    <s v="1500-A West Morehead St"/>
    <x v="11"/>
    <x v="0"/>
    <s v="28208"/>
    <x v="1504"/>
    <m/>
    <s v="U"/>
    <s v="Y"/>
    <s v="NC-12"/>
    <x v="0"/>
    <x v="1"/>
    <x v="0"/>
    <x v="0"/>
    <s v="N"/>
    <s v="Y"/>
    <s v="Y"/>
    <s v="Y"/>
    <s v="N"/>
    <s v="Y"/>
    <s v="Corporation"/>
    <s v="Y"/>
    <x v="1"/>
    <x v="0"/>
    <x v="0"/>
    <s v="Restaurant"/>
    <n v="0"/>
    <n v="0"/>
    <m/>
  </r>
  <r>
    <x v="1507"/>
    <d v="2021-05-07T00:00:00"/>
    <s v="Sparrowhawk Management Inc"/>
    <s v="1215 E Franklin St"/>
    <x v="3"/>
    <x v="0"/>
    <s v="27514"/>
    <x v="1505"/>
    <m/>
    <s v="U"/>
    <s v="Y"/>
    <s v="NC-04"/>
    <x v="1"/>
    <x v="1"/>
    <x v="1"/>
    <x v="1"/>
    <s v="Y"/>
    <s v="Y"/>
    <s v="Y"/>
    <s v="Y"/>
    <s v="N"/>
    <s v="Y"/>
    <s v="Corporation"/>
    <s v="N"/>
    <x v="1"/>
    <x v="0"/>
    <x v="1"/>
    <s v="Snack and Nonalcoholic Beverage Bar"/>
    <n v="0"/>
    <n v="0"/>
    <m/>
  </r>
  <r>
    <x v="1508"/>
    <d v="2021-05-07T00:00:00"/>
    <s v="NEW CHINA GARDEN INC."/>
    <s v="1033 Randolph St Ste 9"/>
    <x v="148"/>
    <x v="0"/>
    <s v="27360"/>
    <x v="1506"/>
    <m/>
    <s v="R"/>
    <s v="N"/>
    <s v="NC-13"/>
    <x v="1"/>
    <x v="0"/>
    <x v="0"/>
    <x v="0"/>
    <s v="Y"/>
    <s v="Y"/>
    <s v="Y"/>
    <s v="Y"/>
    <s v="Y"/>
    <s v="Y"/>
    <s v="Corporation"/>
    <s v="Y"/>
    <x v="1"/>
    <x v="0"/>
    <x v="0"/>
    <s v="Restaurant"/>
    <n v="0"/>
    <n v="0"/>
    <m/>
  </r>
  <r>
    <x v="1509"/>
    <d v="2021-05-07T00:00:00"/>
    <s v="Montell Jenkins"/>
    <s v="3202 pierpoint dr apt i"/>
    <x v="11"/>
    <x v="0"/>
    <s v="28269"/>
    <x v="1507"/>
    <m/>
    <s v="U"/>
    <s v="N"/>
    <s v="NC-08"/>
    <x v="0"/>
    <x v="1"/>
    <x v="1"/>
    <x v="0"/>
    <s v="N"/>
    <s v="N"/>
    <s v="Y"/>
    <s v="Y"/>
    <s v="N"/>
    <s v="Y"/>
    <s v="Sole Proprietorship"/>
    <s v="N"/>
    <x v="0"/>
    <x v="1"/>
    <x v="0"/>
    <s v="Food Stand, Food Truck, Food Cart"/>
    <n v="0"/>
    <n v="0"/>
    <m/>
  </r>
  <r>
    <x v="1510"/>
    <d v="2021-05-07T00:00:00"/>
    <s v="Ella Stone"/>
    <s v="1640 Oakhurst Commons Dr Ste 103"/>
    <x v="11"/>
    <x v="0"/>
    <s v="28205"/>
    <x v="1508"/>
    <m/>
    <s v="U"/>
    <s v="Y"/>
    <s v="NC-12"/>
    <x v="0"/>
    <x v="1"/>
    <x v="1"/>
    <x v="0"/>
    <s v="N"/>
    <s v="Y"/>
    <s v="Y"/>
    <s v="Y"/>
    <s v="Y"/>
    <s v="Y"/>
    <s v="Limited  Liability Company(LLC)"/>
    <s v="Y"/>
    <x v="0"/>
    <x v="0"/>
    <x v="1"/>
    <s v="Bakery **"/>
    <n v="0"/>
    <n v="0"/>
    <m/>
  </r>
  <r>
    <x v="1511"/>
    <d v="2021-05-07T00:00:00"/>
    <s v="Primal Brewery LLC"/>
    <s v="16432 Old Statesville Rd"/>
    <x v="45"/>
    <x v="0"/>
    <s v="28078"/>
    <x v="1509"/>
    <m/>
    <s v="U"/>
    <s v="N"/>
    <s v="NC-08"/>
    <x v="0"/>
    <x v="1"/>
    <x v="1"/>
    <x v="1"/>
    <s v="N"/>
    <s v="N"/>
    <s v="Y"/>
    <s v="Y"/>
    <s v="N"/>
    <s v="Y"/>
    <s v="Limited  Liability Company(LLC)"/>
    <s v="N"/>
    <x v="0"/>
    <x v="1"/>
    <x v="1"/>
    <s v="Brewery and/or microbrewery ** &amp;&amp; Restaurant"/>
    <n v="0"/>
    <n v="0"/>
    <m/>
  </r>
  <r>
    <x v="1512"/>
    <d v="2021-05-07T00:00:00"/>
    <s v="Vingit LLC"/>
    <s v="5140 J Old Charlotte Hwy"/>
    <x v="174"/>
    <x v="0"/>
    <s v="28110"/>
    <x v="1510"/>
    <s v="East Coast Wings &amp; Grill"/>
    <s v="U"/>
    <s v="N"/>
    <s v="NC-09"/>
    <x v="1"/>
    <x v="0"/>
    <x v="0"/>
    <x v="0"/>
    <s v="Y"/>
    <s v="Y"/>
    <s v="Y"/>
    <s v="Y"/>
    <s v="Y"/>
    <s v="Y"/>
    <s v="Subchapter S Corporation"/>
    <s v="N"/>
    <x v="1"/>
    <x v="0"/>
    <x v="0"/>
    <s v="Restaurant"/>
    <n v="0"/>
    <n v="0"/>
    <m/>
  </r>
  <r>
    <x v="1513"/>
    <d v="2021-05-07T00:00:00"/>
    <s v="MH Group INC."/>
    <s v="101 S Tryon St Suite 1"/>
    <x v="11"/>
    <x v="0"/>
    <s v="28280"/>
    <x v="1511"/>
    <m/>
    <s v="U"/>
    <s v="N"/>
    <s v="NC-12"/>
    <x v="0"/>
    <x v="0"/>
    <x v="1"/>
    <x v="0"/>
    <s v="Y"/>
    <s v="Y"/>
    <s v="Y"/>
    <s v="Y"/>
    <s v="Y"/>
    <s v="Y"/>
    <s v="Corporation"/>
    <s v="N"/>
    <x v="0"/>
    <x v="1"/>
    <x v="0"/>
    <s v="Restaurant"/>
    <n v="0"/>
    <n v="0"/>
    <m/>
  </r>
  <r>
    <x v="1514"/>
    <d v="2021-05-07T00:00:00"/>
    <s v="Huckleberry's Tryon LLC"/>
    <s v="62 N Trade St"/>
    <x v="239"/>
    <x v="0"/>
    <s v="28782"/>
    <x v="1512"/>
    <m/>
    <s v="R"/>
    <s v="N"/>
    <s v="NC-11"/>
    <x v="1"/>
    <x v="0"/>
    <x v="1"/>
    <x v="0"/>
    <s v="Y"/>
    <s v="Y"/>
    <s v="Y"/>
    <s v="Y"/>
    <s v="Y"/>
    <s v="Y"/>
    <s v="Limited  Liability Company(LLC)"/>
    <s v="N"/>
    <x v="0"/>
    <x v="0"/>
    <x v="1"/>
    <s v="Restaurant"/>
    <n v="0"/>
    <n v="0"/>
    <m/>
  </r>
  <r>
    <x v="1515"/>
    <d v="2021-05-07T00:00:00"/>
    <s v="FARM HOUSE OF CHAPEL HILL INC."/>
    <s v="6004 Millhouse Rd"/>
    <x v="3"/>
    <x v="0"/>
    <s v="27516"/>
    <x v="1513"/>
    <m/>
    <s v="U"/>
    <s v="N"/>
    <s v="NC-04"/>
    <x v="0"/>
    <x v="0"/>
    <x v="0"/>
    <x v="0"/>
    <s v="Y"/>
    <s v="Y"/>
    <s v="Y"/>
    <s v="Y"/>
    <s v="Y"/>
    <s v="Y"/>
    <s v="Corporation"/>
    <s v="N"/>
    <x v="0"/>
    <x v="0"/>
    <x v="1"/>
    <s v="Restaurant"/>
    <n v="0"/>
    <n v="0"/>
    <m/>
  </r>
  <r>
    <x v="1516"/>
    <d v="2021-05-07T00:00:00"/>
    <s v="OPH North Carolina Inc."/>
    <s v="4736 Sharon Rd Unit V"/>
    <x v="11"/>
    <x v="0"/>
    <s v="28210"/>
    <x v="1514"/>
    <s v="The Original Pancake House"/>
    <s v="U"/>
    <s v="N"/>
    <s v="NC-09"/>
    <x v="1"/>
    <x v="0"/>
    <x v="1"/>
    <x v="0"/>
    <s v="Y"/>
    <s v="Y"/>
    <s v="Y"/>
    <s v="Y"/>
    <s v="Y"/>
    <s v="Y"/>
    <s v="Corporation"/>
    <s v="N"/>
    <x v="0"/>
    <x v="0"/>
    <x v="1"/>
    <s v="Restaurant"/>
    <n v="0"/>
    <n v="0"/>
    <m/>
  </r>
  <r>
    <x v="1517"/>
    <d v="2021-05-07T00:00:00"/>
    <s v="Explict Bistro and Lounge"/>
    <s v="1000 NC Music Factory Blvd C10"/>
    <x v="11"/>
    <x v="0"/>
    <s v="28206"/>
    <x v="1515"/>
    <m/>
    <s v="U"/>
    <s v="N"/>
    <s v="NC-12"/>
    <x v="0"/>
    <x v="0"/>
    <x v="0"/>
    <x v="0"/>
    <s v="Y"/>
    <s v="Y"/>
    <s v="Y"/>
    <s v="Y"/>
    <s v="Y"/>
    <s v="Y"/>
    <s v="Limited  Liability Company(LLC)"/>
    <s v="Y"/>
    <x v="1"/>
    <x v="0"/>
    <x v="1"/>
    <s v="Restaurant"/>
    <n v="0"/>
    <n v="0"/>
    <m/>
  </r>
  <r>
    <x v="1518"/>
    <d v="2021-05-07T00:00:00"/>
    <s v="More better ideas"/>
    <s v="309 Washington Ave"/>
    <x v="51"/>
    <x v="0"/>
    <s v="27205"/>
    <x v="1516"/>
    <m/>
    <s v="R"/>
    <s v="N"/>
    <s v="NC-13"/>
    <x v="0"/>
    <x v="1"/>
    <x v="0"/>
    <x v="0"/>
    <s v="Y"/>
    <s v="Y"/>
    <s v="Y"/>
    <s v="Y"/>
    <s v="Y"/>
    <s v="Y"/>
    <s v="Limited  Liability Company(LLC)"/>
    <s v="Y"/>
    <x v="0"/>
    <x v="0"/>
    <x v="1"/>
    <s v="Snack and Nonalcoholic Beverage Bar"/>
    <n v="0"/>
    <n v="0"/>
    <m/>
  </r>
  <r>
    <x v="1519"/>
    <d v="2021-05-07T00:00:00"/>
    <s v="Barb's North Carolina Kona Ice LLC"/>
    <s v="216 Holly Springs Ct"/>
    <x v="57"/>
    <x v="0"/>
    <s v="28387"/>
    <x v="1517"/>
    <s v="Kona Ice"/>
    <s v="R"/>
    <s v="N"/>
    <s v="NC-09"/>
    <x v="1"/>
    <x v="0"/>
    <x v="0"/>
    <x v="0"/>
    <s v="Y"/>
    <s v="Y"/>
    <s v="Y"/>
    <s v="Y"/>
    <s v="Y"/>
    <s v="Y"/>
    <s v="Limited  Liability Company(LLC)"/>
    <s v="N"/>
    <x v="0"/>
    <x v="1"/>
    <x v="1"/>
    <s v="Food Stand, Food Truck, Food Cart"/>
    <n v="0"/>
    <n v="0"/>
    <m/>
  </r>
  <r>
    <x v="1520"/>
    <d v="2021-05-07T00:00:00"/>
    <s v="Smokie Grill Cafe"/>
    <s v="5301 Glenwood Avenue"/>
    <x v="4"/>
    <x v="0"/>
    <s v="27612"/>
    <x v="1518"/>
    <m/>
    <s v="U"/>
    <s v="N"/>
    <s v="NC-02"/>
    <x v="0"/>
    <x v="0"/>
    <x v="1"/>
    <x v="0"/>
    <s v="Y"/>
    <s v="Y"/>
    <s v="Y"/>
    <s v="Y"/>
    <s v="Y"/>
    <s v="Y"/>
    <s v="Limited  Liability Company(LLC)"/>
    <s v="N"/>
    <x v="1"/>
    <x v="0"/>
    <x v="1"/>
    <s v="Restaurant"/>
    <n v="0"/>
    <n v="0"/>
    <m/>
  </r>
  <r>
    <x v="1521"/>
    <d v="2021-05-07T00:00:00"/>
    <s v="Red Chillies LLC"/>
    <s v="5220 New Fashion Way"/>
    <x v="11"/>
    <x v="0"/>
    <s v="28278"/>
    <x v="1519"/>
    <s v="East Coast Wings &amp; Grill"/>
    <s v="U"/>
    <s v="N"/>
    <s v="NC-12"/>
    <x v="1"/>
    <x v="0"/>
    <x v="0"/>
    <x v="0"/>
    <s v="Y"/>
    <s v="Y"/>
    <s v="Y"/>
    <s v="Y"/>
    <s v="Y"/>
    <s v="Y"/>
    <s v="Limited  Liability Company(LLC)"/>
    <s v="N"/>
    <x v="1"/>
    <x v="0"/>
    <x v="0"/>
    <s v="Restaurant"/>
    <n v="0"/>
    <n v="0"/>
    <m/>
  </r>
  <r>
    <x v="1522"/>
    <d v="2021-05-07T00:00:00"/>
    <s v="Restaurant 101 Inc."/>
    <s v="101 N Main St"/>
    <x v="106"/>
    <x v="0"/>
    <s v="27028"/>
    <x v="1520"/>
    <m/>
    <s v="R"/>
    <s v="N"/>
    <s v="NC-13"/>
    <x v="1"/>
    <x v="0"/>
    <x v="0"/>
    <x v="0"/>
    <s v="Y"/>
    <s v="Y"/>
    <s v="Y"/>
    <s v="Y"/>
    <s v="Y"/>
    <s v="Y"/>
    <s v="Subchapter S Corporation"/>
    <s v="N"/>
    <x v="0"/>
    <x v="0"/>
    <x v="1"/>
    <s v="Restaurant"/>
    <n v="0"/>
    <n v="0"/>
    <m/>
  </r>
  <r>
    <x v="1523"/>
    <d v="2021-05-07T00:00:00"/>
    <s v="Baba Sikander &amp; co llc"/>
    <s v="3212 Hillsborough St"/>
    <x v="4"/>
    <x v="0"/>
    <s v="27607"/>
    <x v="1521"/>
    <m/>
    <s v="U"/>
    <s v="Y"/>
    <s v="NC-02"/>
    <x v="0"/>
    <x v="1"/>
    <x v="1"/>
    <x v="1"/>
    <s v="N"/>
    <s v="N"/>
    <s v="Y"/>
    <s v="N"/>
    <s v="N"/>
    <s v="Y"/>
    <s v="Limited  Liability Company(LLC)"/>
    <s v="N"/>
    <x v="0"/>
    <x v="0"/>
    <x v="1"/>
    <s v="Restaurant"/>
    <n v="0"/>
    <n v="0"/>
    <m/>
  </r>
  <r>
    <x v="1524"/>
    <d v="2021-05-07T00:00:00"/>
    <s v="Main Street Coffee &amp; Ice Cream"/>
    <s v="185 N Main St"/>
    <x v="240"/>
    <x v="0"/>
    <s v="28139"/>
    <x v="1522"/>
    <m/>
    <s v="R"/>
    <s v="Y"/>
    <s v="NC-05"/>
    <x v="0"/>
    <x v="1"/>
    <x v="1"/>
    <x v="0"/>
    <s v="N"/>
    <s v="Y"/>
    <s v="Y"/>
    <s v="Y"/>
    <s v="Y"/>
    <s v="N"/>
    <s v="Limited  Liability Company(LLC)"/>
    <s v="N"/>
    <x v="0"/>
    <x v="0"/>
    <x v="1"/>
    <s v="Other"/>
    <n v="0"/>
    <n v="0"/>
    <m/>
  </r>
  <r>
    <x v="1525"/>
    <d v="2021-05-07T00:00:00"/>
    <s v="Wicked Smile Inc"/>
    <s v="301 N West St Suite 101"/>
    <x v="4"/>
    <x v="0"/>
    <s v="27603"/>
    <x v="1523"/>
    <m/>
    <s v="U"/>
    <s v="Y"/>
    <s v="NC-02"/>
    <x v="0"/>
    <x v="1"/>
    <x v="1"/>
    <x v="1"/>
    <s v="N"/>
    <s v="N"/>
    <s v="Y"/>
    <s v="Y"/>
    <s v="N"/>
    <s v="Y"/>
    <s v="Corporation"/>
    <s v="N"/>
    <x v="0"/>
    <x v="0"/>
    <x v="1"/>
    <s v="Restaurant"/>
    <n v="0"/>
    <n v="0"/>
    <m/>
  </r>
  <r>
    <x v="1526"/>
    <d v="2021-05-07T00:00:00"/>
    <s v="Zada jane's Inc"/>
    <s v="1601 Central Ave"/>
    <x v="11"/>
    <x v="0"/>
    <s v="28205"/>
    <x v="1524"/>
    <m/>
    <s v="U"/>
    <s v="N"/>
    <s v="NC-12"/>
    <x v="0"/>
    <x v="1"/>
    <x v="1"/>
    <x v="0"/>
    <s v="Y"/>
    <s v="Y"/>
    <s v="Y"/>
    <s v="Y"/>
    <s v="Y"/>
    <s v="Y"/>
    <s v="Corporation"/>
    <s v="Y"/>
    <x v="0"/>
    <x v="0"/>
    <x v="1"/>
    <s v="Restaurant"/>
    <n v="0"/>
    <n v="0"/>
    <m/>
  </r>
  <r>
    <x v="1527"/>
    <d v="2021-05-07T00:00:00"/>
    <s v="John Mason"/>
    <s v="2320 Bale St Suite 100"/>
    <x v="4"/>
    <x v="0"/>
    <s v="27608"/>
    <x v="1525"/>
    <m/>
    <s v="U"/>
    <s v="N"/>
    <s v="NC-02"/>
    <x v="1"/>
    <x v="0"/>
    <x v="0"/>
    <x v="0"/>
    <s v="Y"/>
    <s v="Y"/>
    <s v="Y"/>
    <s v="Y"/>
    <s v="Y"/>
    <s v="Y"/>
    <s v="Limited  Liability Company(LLC)"/>
    <s v="N"/>
    <x v="1"/>
    <x v="0"/>
    <x v="0"/>
    <s v="Restaurant"/>
    <n v="0"/>
    <n v="0"/>
    <m/>
  </r>
  <r>
    <x v="1528"/>
    <d v="2021-05-07T00:00:00"/>
    <s v="Thomas Sun"/>
    <s v="1361 Kildaire Farm Rd"/>
    <x v="28"/>
    <x v="0"/>
    <s v="27511"/>
    <x v="1526"/>
    <m/>
    <s v="U"/>
    <s v="N"/>
    <s v="NC-02"/>
    <x v="0"/>
    <x v="0"/>
    <x v="1"/>
    <x v="0"/>
    <s v="Y"/>
    <s v="Y"/>
    <s v="Y"/>
    <s v="Y"/>
    <s v="Y"/>
    <s v="Y"/>
    <s v="Sole Proprietorship"/>
    <s v="N"/>
    <x v="1"/>
    <x v="1"/>
    <x v="0"/>
    <s v="Restaurant"/>
    <n v="0"/>
    <n v="0"/>
    <m/>
  </r>
  <r>
    <x v="1529"/>
    <d v="2021-05-07T00:00:00"/>
    <s v="ASP CHARLOTTE II INC"/>
    <s v="14815 Ballantyne Village Way UNIT 170"/>
    <x v="11"/>
    <x v="0"/>
    <s v="28277"/>
    <x v="1527"/>
    <m/>
    <s v="U"/>
    <s v="N"/>
    <s v="NC-09"/>
    <x v="1"/>
    <x v="0"/>
    <x v="0"/>
    <x v="0"/>
    <s v="Y"/>
    <s v="Y"/>
    <s v="Y"/>
    <s v="Y"/>
    <s v="Y"/>
    <s v="Y"/>
    <s v="Corporation"/>
    <s v="N"/>
    <x v="1"/>
    <x v="0"/>
    <x v="0"/>
    <s v="Restaurant"/>
    <n v="0"/>
    <n v="0"/>
    <m/>
  </r>
  <r>
    <x v="1530"/>
    <d v="2021-05-07T00:00:00"/>
    <s v="Sazon Mexican Cuisine Inc."/>
    <s v="2840 Old Cullowhee Rd"/>
    <x v="117"/>
    <x v="0"/>
    <s v="28779"/>
    <x v="1528"/>
    <m/>
    <s v="R"/>
    <s v="Y"/>
    <s v="NC-11"/>
    <x v="1"/>
    <x v="0"/>
    <x v="1"/>
    <x v="0"/>
    <s v="Y"/>
    <s v="Y"/>
    <s v="N"/>
    <s v="N"/>
    <s v="Y"/>
    <s v="N"/>
    <s v="Corporation"/>
    <s v="N"/>
    <x v="1"/>
    <x v="0"/>
    <x v="1"/>
    <s v="Restaurant"/>
    <n v="0"/>
    <n v="0"/>
    <m/>
  </r>
  <r>
    <x v="1531"/>
    <d v="2021-05-07T00:00:00"/>
    <s v="MM&amp;BD LLC"/>
    <s v="1351C South Park Drive"/>
    <x v="18"/>
    <x v="0"/>
    <s v="27284"/>
    <x v="1529"/>
    <s v="Kona Ice"/>
    <s v="U"/>
    <s v="N"/>
    <s v="NC-06"/>
    <x v="1"/>
    <x v="0"/>
    <x v="0"/>
    <x v="0"/>
    <s v="Y"/>
    <s v="Y"/>
    <s v="Y"/>
    <s v="Y"/>
    <s v="Y"/>
    <s v="Y"/>
    <s v="Limited  Liability Company(LLC)"/>
    <s v="N"/>
    <x v="0"/>
    <x v="0"/>
    <x v="1"/>
    <s v="Food Stand, Food Truck, Food Cart"/>
    <n v="0"/>
    <n v="0"/>
    <m/>
  </r>
  <r>
    <x v="1532"/>
    <d v="2021-05-07T00:00:00"/>
    <s v="Lantern Inc"/>
    <s v="423 W Franklin St"/>
    <x v="3"/>
    <x v="0"/>
    <s v="27516"/>
    <x v="1530"/>
    <m/>
    <s v="U"/>
    <s v="Y"/>
    <s v="NC-04"/>
    <x v="1"/>
    <x v="0"/>
    <x v="1"/>
    <x v="0"/>
    <s v="Y"/>
    <s v="Y"/>
    <s v="Y"/>
    <s v="Y"/>
    <s v="Y"/>
    <s v="Y"/>
    <s v="Corporation"/>
    <s v="N"/>
    <x v="0"/>
    <x v="0"/>
    <x v="1"/>
    <s v="Restaurant"/>
    <n v="0"/>
    <n v="0"/>
    <m/>
  </r>
  <r>
    <x v="1533"/>
    <d v="2021-05-07T00:00:00"/>
    <s v="Croissanteria LLC"/>
    <s v="3106 Swing Rd"/>
    <x v="8"/>
    <x v="0"/>
    <s v="27704"/>
    <x v="1531"/>
    <m/>
    <s v="U"/>
    <s v="N"/>
    <s v="NC-04"/>
    <x v="1"/>
    <x v="1"/>
    <x v="0"/>
    <x v="0"/>
    <s v="Y"/>
    <s v="Y"/>
    <s v="Y"/>
    <s v="Y"/>
    <s v="Y"/>
    <s v="Y"/>
    <s v="Limited  Liability Company(LLC)"/>
    <s v="N"/>
    <x v="0"/>
    <x v="0"/>
    <x v="1"/>
    <s v="Food Stand, Food Truck, Food Cart"/>
    <n v="0"/>
    <n v="0"/>
    <m/>
  </r>
  <r>
    <x v="1534"/>
    <d v="2021-05-07T00:00:00"/>
    <s v="Tap at 1918"/>
    <s v="1135 Falls Road"/>
    <x v="26"/>
    <x v="0"/>
    <s v="27804"/>
    <x v="1532"/>
    <m/>
    <s v="R"/>
    <s v="Y"/>
    <s v="NC-01"/>
    <x v="0"/>
    <x v="1"/>
    <x v="1"/>
    <x v="0"/>
    <s v="N"/>
    <s v="Y"/>
    <s v="Y"/>
    <s v="Y"/>
    <s v="Y"/>
    <s v="Y"/>
    <s v="Limited  Liability Company(LLC)"/>
    <s v="N"/>
    <x v="1"/>
    <x v="0"/>
    <x v="0"/>
    <s v="Other &amp;&amp; Licensed Alcohol Producer &amp;&amp; Brewpub, Tasting Room, Taproom ** &amp;&amp; Caterer &amp;&amp; Bar, Saloon, Lounge, Tavern &amp;&amp; Restaurant"/>
    <n v="0"/>
    <n v="0"/>
    <m/>
  </r>
  <r>
    <x v="1535"/>
    <d v="2021-05-07T00:00:00"/>
    <s v="Cahoons pizza and wings Cahoons pizza and wings"/>
    <s v="303 East Main Street"/>
    <x v="241"/>
    <x v="0"/>
    <s v="27928"/>
    <x v="1533"/>
    <m/>
    <s v="R"/>
    <s v="Y"/>
    <s v="NC-01"/>
    <x v="0"/>
    <x v="1"/>
    <x v="1"/>
    <x v="0"/>
    <s v="Y"/>
    <s v="Y"/>
    <s v="Y"/>
    <s v="Y"/>
    <s v="Y"/>
    <s v="Y"/>
    <s v="Sole Proprietorship"/>
    <s v="N"/>
    <x v="0"/>
    <x v="0"/>
    <x v="1"/>
    <s v="Restaurant"/>
    <n v="0"/>
    <n v="0"/>
    <m/>
  </r>
  <r>
    <x v="1536"/>
    <d v="2021-05-07T00:00:00"/>
    <s v="Chick-N-Que"/>
    <s v="2040 Edgemont Rd"/>
    <x v="132"/>
    <x v="0"/>
    <s v="27591"/>
    <x v="1534"/>
    <m/>
    <s v="U"/>
    <s v="N"/>
    <s v="NC-02"/>
    <x v="0"/>
    <x v="1"/>
    <x v="1"/>
    <x v="0"/>
    <s v="Y"/>
    <s v="Y"/>
    <s v="Y"/>
    <s v="Y"/>
    <s v="Y"/>
    <s v="Y"/>
    <s v="Corporation"/>
    <s v="N"/>
    <x v="1"/>
    <x v="1"/>
    <x v="0"/>
    <s v="Food Stand, Food Truck, Food Cart"/>
    <n v="0"/>
    <n v="0"/>
    <m/>
  </r>
  <r>
    <x v="1537"/>
    <d v="2021-05-07T00:00:00"/>
    <s v="Anna Giglio"/>
    <s v="149 Sunfish Dr"/>
    <x v="10"/>
    <x v="0"/>
    <s v="28117"/>
    <x v="1535"/>
    <m/>
    <s v="R"/>
    <s v="N"/>
    <s v="NC-10"/>
    <x v="0"/>
    <x v="1"/>
    <x v="0"/>
    <x v="0"/>
    <s v="Y"/>
    <s v="N"/>
    <s v="N"/>
    <s v="N"/>
    <s v="N"/>
    <s v="N"/>
    <s v="Limited  Liability Company(LLC)"/>
    <s v="N"/>
    <x v="0"/>
    <x v="0"/>
    <x v="1"/>
    <s v="Food Stand, Food Truck, Food Cart"/>
    <n v="0"/>
    <n v="0"/>
    <m/>
  </r>
  <r>
    <x v="1538"/>
    <d v="2021-05-07T00:00:00"/>
    <s v="YON NEW"/>
    <s v="213 Mimosa Park Dr"/>
    <x v="25"/>
    <x v="0"/>
    <s v="27534"/>
    <x v="1536"/>
    <m/>
    <s v="R"/>
    <s v="N"/>
    <s v="NC-01"/>
    <x v="0"/>
    <x v="0"/>
    <x v="0"/>
    <x v="0"/>
    <s v="Y"/>
    <s v="Y"/>
    <s v="Y"/>
    <s v="Y"/>
    <s v="Y"/>
    <s v="Y"/>
    <s v="Sole Proprietorship"/>
    <s v="N"/>
    <x v="1"/>
    <x v="1"/>
    <x v="1"/>
    <s v="Food Stand, Food Truck, Food Cart"/>
    <n v="0"/>
    <n v="0"/>
    <m/>
  </r>
  <r>
    <x v="1539"/>
    <d v="2021-05-07T00:00:00"/>
    <s v="Bennett Brands LLC"/>
    <s v="1914 Loganwood Dr"/>
    <x v="140"/>
    <x v="0"/>
    <s v="27523"/>
    <x v="1537"/>
    <m/>
    <s v="U"/>
    <s v="N"/>
    <s v="NC-02"/>
    <x v="0"/>
    <x v="1"/>
    <x v="1"/>
    <x v="0"/>
    <s v="Y"/>
    <s v="Y"/>
    <s v="Y"/>
    <s v="Y"/>
    <s v="Y"/>
    <s v="Y"/>
    <s v="Limited  Liability Company(LLC)"/>
    <s v="N"/>
    <x v="0"/>
    <x v="0"/>
    <x v="1"/>
    <s v="Food Stand, Food Truck, Food Cart"/>
    <n v="0"/>
    <n v="0"/>
    <m/>
  </r>
  <r>
    <x v="1540"/>
    <d v="2021-05-07T00:00:00"/>
    <s v="Little Doodles Play Cafe LLC"/>
    <s v="6548 Glenwood Avenue"/>
    <x v="4"/>
    <x v="0"/>
    <s v="27612"/>
    <x v="1538"/>
    <m/>
    <s v="U"/>
    <s v="N"/>
    <s v="NC-02"/>
    <x v="0"/>
    <x v="1"/>
    <x v="1"/>
    <x v="0"/>
    <s v="Y"/>
    <s v="Y"/>
    <s v="Y"/>
    <s v="Y"/>
    <s v="N"/>
    <s v="Y"/>
    <s v="Limited  Liability Company(LLC)"/>
    <s v="N"/>
    <x v="0"/>
    <x v="0"/>
    <x v="1"/>
    <s v="Other &amp;&amp; Snack and Nonalcoholic Beverage Bar"/>
    <n v="0"/>
    <n v="0"/>
    <m/>
  </r>
  <r>
    <x v="1541"/>
    <d v="2021-05-07T00:00:00"/>
    <s v="Sheryl McDaniel"/>
    <s v="5422 Red Hill Church Rd"/>
    <x v="242"/>
    <x v="0"/>
    <s v="27521"/>
    <x v="1539"/>
    <m/>
    <s v="R"/>
    <s v="N"/>
    <s v="NC-07"/>
    <x v="0"/>
    <x v="0"/>
    <x v="1"/>
    <x v="0"/>
    <s v="Y"/>
    <s v="Y"/>
    <s v="Y"/>
    <s v="N"/>
    <s v="Y"/>
    <s v="Y"/>
    <s v="Sole Proprietorship"/>
    <s v="N"/>
    <x v="0"/>
    <x v="0"/>
    <x v="1"/>
    <s v="Caterer"/>
    <n v="0"/>
    <n v="0"/>
    <m/>
  </r>
  <r>
    <x v="1542"/>
    <d v="2021-05-07T00:00:00"/>
    <s v="The Acreage Events LLC"/>
    <s v="460 Biggs Rd"/>
    <x v="67"/>
    <x v="0"/>
    <s v="27889"/>
    <x v="1540"/>
    <m/>
    <s v="R"/>
    <s v="N"/>
    <s v="NC-01"/>
    <x v="0"/>
    <x v="1"/>
    <x v="0"/>
    <x v="0"/>
    <s v="Y"/>
    <s v="Y"/>
    <s v="Y"/>
    <s v="Y"/>
    <s v="Y"/>
    <s v="Y"/>
    <s v="Limited  Liability Company(LLC)"/>
    <s v="N"/>
    <x v="1"/>
    <x v="0"/>
    <x v="0"/>
    <s v="Caterer"/>
    <n v="0"/>
    <n v="0"/>
    <m/>
  </r>
  <r>
    <x v="1543"/>
    <d v="2021-05-07T00:00:00"/>
    <s v="R-Hops Inc."/>
    <s v="1700 City Center Blvd"/>
    <x v="24"/>
    <x v="0"/>
    <s v="27909"/>
    <x v="1541"/>
    <s v="IHOP"/>
    <s v="R"/>
    <s v="N"/>
    <s v="NC-03"/>
    <x v="1"/>
    <x v="0"/>
    <x v="1"/>
    <x v="0"/>
    <s v="Y"/>
    <s v="Y"/>
    <s v="Y"/>
    <s v="Y"/>
    <s v="Y"/>
    <s v="Y"/>
    <s v="Subchapter S Corporation"/>
    <s v="Y"/>
    <x v="0"/>
    <x v="0"/>
    <x v="1"/>
    <s v="Restaurant"/>
    <n v="0"/>
    <n v="0"/>
    <m/>
  </r>
  <r>
    <x v="1544"/>
    <d v="2021-05-07T00:00:00"/>
    <s v="Winston Futures Corporation"/>
    <s v="106 Sea Buoy Court"/>
    <x v="219"/>
    <x v="0"/>
    <s v="28594"/>
    <x v="1542"/>
    <m/>
    <s v="R"/>
    <s v="N"/>
    <s v="NC-03"/>
    <x v="0"/>
    <x v="0"/>
    <x v="1"/>
    <x v="0"/>
    <s v="Y"/>
    <s v="Y"/>
    <s v="Y"/>
    <s v="Y"/>
    <s v="Y"/>
    <s v="Y"/>
    <s v="Corporation"/>
    <s v="N"/>
    <x v="0"/>
    <x v="0"/>
    <x v="1"/>
    <s v="Caterer &amp;&amp; Restaurant"/>
    <n v="0"/>
    <n v="0"/>
    <m/>
  </r>
  <r>
    <x v="1545"/>
    <d v="2021-05-07T00:00:00"/>
    <s v="The Palace International Restaurant and Catering"/>
    <s v="1104 Broad Street"/>
    <x v="8"/>
    <x v="0"/>
    <s v="27705"/>
    <x v="1543"/>
    <m/>
    <s v="U"/>
    <s v="N"/>
    <s v="NC-04"/>
    <x v="0"/>
    <x v="1"/>
    <x v="0"/>
    <x v="0"/>
    <s v="Y"/>
    <s v="Y"/>
    <s v="Y"/>
    <s v="Y"/>
    <s v="Y"/>
    <s v="Y"/>
    <s v="Subchapter S Corporation"/>
    <s v="N"/>
    <x v="1"/>
    <x v="0"/>
    <x v="1"/>
    <s v="Restaurant"/>
    <n v="0"/>
    <n v="0"/>
    <m/>
  </r>
  <r>
    <x v="1546"/>
    <d v="2021-05-07T00:00:00"/>
    <s v="TKA COFFEE"/>
    <s v="616 N Tryon St."/>
    <x v="11"/>
    <x v="0"/>
    <s v="28202"/>
    <x v="1544"/>
    <m/>
    <s v="U"/>
    <s v="N"/>
    <s v="NC-12"/>
    <x v="0"/>
    <x v="1"/>
    <x v="1"/>
    <x v="1"/>
    <s v="N"/>
    <s v="N"/>
    <s v="Y"/>
    <s v="Y"/>
    <s v="N"/>
    <s v="Y"/>
    <s v="Limited  Liability Company(LLC)"/>
    <s v="N"/>
    <x v="1"/>
    <x v="0"/>
    <x v="0"/>
    <s v="Other &amp;&amp; Restaurant"/>
    <n v="0"/>
    <n v="0"/>
    <m/>
  </r>
  <r>
    <x v="1547"/>
    <d v="2021-05-07T00:00:00"/>
    <s v="SVM MASTERS LLC"/>
    <s v="6461 Old Monroe Rd Suite F"/>
    <x v="165"/>
    <x v="0"/>
    <s v="28079"/>
    <x v="1545"/>
    <m/>
    <s v="U"/>
    <s v="N"/>
    <s v="NC-09"/>
    <x v="0"/>
    <x v="1"/>
    <x v="1"/>
    <x v="1"/>
    <s v="N"/>
    <s v="N"/>
    <s v="Y"/>
    <s v="Y"/>
    <s v="N"/>
    <s v="Y"/>
    <s v="Limited  Liability Company(LLC)"/>
    <s v="N"/>
    <x v="0"/>
    <x v="0"/>
    <x v="1"/>
    <s v="Restaurant"/>
    <n v="0"/>
    <n v="0"/>
    <m/>
  </r>
  <r>
    <x v="1548"/>
    <d v="2021-05-07T00:00:00"/>
    <s v="1st &amp; Goal"/>
    <s v="7801 University City Blvd"/>
    <x v="11"/>
    <x v="0"/>
    <s v="28213"/>
    <x v="1546"/>
    <m/>
    <s v="U"/>
    <s v="Y"/>
    <s v="NC-08"/>
    <x v="0"/>
    <x v="0"/>
    <x v="1"/>
    <x v="0"/>
    <s v="Y"/>
    <s v="Y"/>
    <s v="Y"/>
    <s v="Y"/>
    <s v="Y"/>
    <s v="Y"/>
    <s v="Limited  Liability Company(LLC)"/>
    <s v="Y"/>
    <x v="0"/>
    <x v="0"/>
    <x v="1"/>
    <s v="Restaurant"/>
    <n v="0"/>
    <n v="0"/>
    <m/>
  </r>
  <r>
    <x v="1549"/>
    <d v="2021-05-07T00:00:00"/>
    <s v="Energy Action Purpose LLC"/>
    <s v="440 South Main Street"/>
    <x v="243"/>
    <x v="0"/>
    <s v="28630"/>
    <x v="1547"/>
    <m/>
    <s v="R"/>
    <s v="N"/>
    <s v="NC-05"/>
    <x v="0"/>
    <x v="1"/>
    <x v="0"/>
    <x v="0"/>
    <s v="Y"/>
    <s v="Y"/>
    <s v="Y"/>
    <s v="Y"/>
    <s v="Y"/>
    <s v="Y"/>
    <s v="Limited  Liability Company(LLC)"/>
    <s v="N"/>
    <x v="0"/>
    <x v="0"/>
    <x v="1"/>
    <s v="Bar, Saloon, Lounge, Tavern &amp;&amp; Restaurant"/>
    <n v="0"/>
    <n v="0"/>
    <m/>
  </r>
  <r>
    <x v="1550"/>
    <d v="2021-05-07T00:00:00"/>
    <s v="vlh holdings LLC"/>
    <s v="2270 Golden Gate Dr"/>
    <x v="12"/>
    <x v="0"/>
    <s v="27405"/>
    <x v="1548"/>
    <m/>
    <s v="U"/>
    <s v="Y"/>
    <s v="NC-06"/>
    <x v="1"/>
    <x v="1"/>
    <x v="1"/>
    <x v="1"/>
    <s v="N"/>
    <s v="Y"/>
    <s v="N"/>
    <s v="Y"/>
    <s v="N"/>
    <s v="Y"/>
    <s v="Limited  Liability Company(LLC)"/>
    <s v="Y"/>
    <x v="0"/>
    <x v="0"/>
    <x v="1"/>
    <s v="Restaurant"/>
    <n v="0"/>
    <n v="0"/>
    <m/>
  </r>
  <r>
    <x v="1551"/>
    <d v="2021-05-07T00:00:00"/>
    <s v="Kurama Sushi and Noodle Express"/>
    <s v="105 N Columbia St"/>
    <x v="3"/>
    <x v="0"/>
    <s v="27514"/>
    <x v="1549"/>
    <m/>
    <s v="U"/>
    <s v="Y"/>
    <s v="NC-04"/>
    <x v="0"/>
    <x v="0"/>
    <x v="0"/>
    <x v="0"/>
    <s v="Y"/>
    <s v="Y"/>
    <s v="Y"/>
    <s v="Y"/>
    <s v="Y"/>
    <s v="Y"/>
    <s v="Corporation"/>
    <s v="N"/>
    <x v="0"/>
    <x v="0"/>
    <x v="1"/>
    <s v="Restaurant"/>
    <n v="0"/>
    <n v="0"/>
    <m/>
  </r>
  <r>
    <x v="1552"/>
    <d v="2021-05-07T00:00:00"/>
    <s v="Aco-Logistic INC"/>
    <s v="16715 Orchard Stone Run Ste 200"/>
    <x v="11"/>
    <x v="0"/>
    <s v="28277"/>
    <x v="1550"/>
    <s v="Buffalo Wings &amp; Rings"/>
    <s v="U"/>
    <s v="N"/>
    <s v="NC-09"/>
    <x v="0"/>
    <x v="1"/>
    <x v="0"/>
    <x v="0"/>
    <s v="N"/>
    <s v="Y"/>
    <s v="Y"/>
    <s v="Y"/>
    <s v="Y"/>
    <s v="Y"/>
    <s v="Corporation"/>
    <s v="N"/>
    <x v="0"/>
    <x v="0"/>
    <x v="1"/>
    <s v="Restaurant"/>
    <n v="0"/>
    <n v="0"/>
    <m/>
  </r>
  <r>
    <x v="1553"/>
    <d v="2021-05-07T00:00:00"/>
    <s v="First Knight Corporation"/>
    <s v="9630 University City Blvd Unit Q &amp; R"/>
    <x v="11"/>
    <x v="0"/>
    <s v="28213"/>
    <x v="1551"/>
    <m/>
    <s v="U"/>
    <s v="N"/>
    <s v="NC-08"/>
    <x v="0"/>
    <x v="1"/>
    <x v="1"/>
    <x v="0"/>
    <s v="Y"/>
    <s v="Y"/>
    <s v="Y"/>
    <s v="Y"/>
    <s v="Y"/>
    <s v="Y"/>
    <s v="Corporation"/>
    <s v="Y"/>
    <x v="1"/>
    <x v="0"/>
    <x v="0"/>
    <s v="Restaurant"/>
    <n v="0"/>
    <n v="0"/>
    <m/>
  </r>
  <r>
    <x v="1554"/>
    <d v="2021-05-07T00:00:00"/>
    <s v="KH Nam Enterprise Inc"/>
    <s v="320 S Tryon St #117"/>
    <x v="11"/>
    <x v="0"/>
    <s v="28202"/>
    <x v="1552"/>
    <m/>
    <s v="U"/>
    <s v="N"/>
    <s v="NC-12"/>
    <x v="0"/>
    <x v="1"/>
    <x v="0"/>
    <x v="0"/>
    <s v="Y"/>
    <s v="Y"/>
    <s v="Y"/>
    <s v="Y"/>
    <s v="Y"/>
    <s v="Y"/>
    <s v="Corporation"/>
    <s v="N"/>
    <x v="1"/>
    <x v="0"/>
    <x v="0"/>
    <s v="Restaurant"/>
    <n v="0"/>
    <n v="0"/>
    <m/>
  </r>
  <r>
    <x v="1555"/>
    <d v="2021-05-07T00:00:00"/>
    <s v="Juanita Nowell"/>
    <s v="1520 Raleigh Rd"/>
    <x v="27"/>
    <x v="0"/>
    <s v="27536"/>
    <x v="1553"/>
    <m/>
    <s v="R"/>
    <s v="Y"/>
    <s v="NC-01"/>
    <x v="0"/>
    <x v="1"/>
    <x v="1"/>
    <x v="0"/>
    <s v="Y"/>
    <s v="Y"/>
    <s v="N"/>
    <s v="Y"/>
    <s v="Y"/>
    <s v="Y"/>
    <s v="Sole Proprietorship"/>
    <s v="Y"/>
    <x v="1"/>
    <x v="0"/>
    <x v="1"/>
    <s v="Restaurant"/>
    <n v="0"/>
    <n v="0"/>
    <m/>
  </r>
  <r>
    <x v="1556"/>
    <d v="2021-05-07T00:00:00"/>
    <s v="CLEAN EATZ GREENVILLE LLC"/>
    <s v="805 Red Banks Rd"/>
    <x v="34"/>
    <x v="0"/>
    <s v="27858"/>
    <x v="1554"/>
    <s v="Clean Eatz"/>
    <s v="U"/>
    <s v="Y"/>
    <s v="NC-01"/>
    <x v="0"/>
    <x v="0"/>
    <x v="0"/>
    <x v="0"/>
    <s v="Y"/>
    <s v="Y"/>
    <s v="Y"/>
    <s v="Y"/>
    <s v="Y"/>
    <s v="Y"/>
    <s v="Limited  Liability Company(LLC)"/>
    <s v="N"/>
    <x v="0"/>
    <x v="1"/>
    <x v="1"/>
    <s v="Restaurant"/>
    <n v="0"/>
    <n v="0"/>
    <m/>
  </r>
  <r>
    <x v="1557"/>
    <d v="2021-05-07T00:00:00"/>
    <s v="Benichie LLC"/>
    <s v="316 West Geer St."/>
    <x v="8"/>
    <x v="0"/>
    <s v="27701"/>
    <x v="1555"/>
    <m/>
    <s v="U"/>
    <s v="Y"/>
    <s v="NC-04"/>
    <x v="1"/>
    <x v="1"/>
    <x v="0"/>
    <x v="0"/>
    <s v="Y"/>
    <s v="Y"/>
    <s v="Y"/>
    <s v="Y"/>
    <s v="Y"/>
    <s v="Y"/>
    <s v="Limited  Liability Company(LLC)"/>
    <s v="N"/>
    <x v="0"/>
    <x v="1"/>
    <x v="1"/>
    <s v="Bar, Saloon, Lounge, Tavern &amp;&amp; Restaurant"/>
    <n v="0"/>
    <n v="0"/>
    <m/>
  </r>
  <r>
    <x v="1558"/>
    <d v="2021-05-07T00:00:00"/>
    <s v="Charlotte Juice Co"/>
    <s v="1115 N Brevard St Suite 9"/>
    <x v="11"/>
    <x v="0"/>
    <s v="28206"/>
    <x v="1556"/>
    <m/>
    <s v="U"/>
    <s v="Y"/>
    <s v="NC-12"/>
    <x v="0"/>
    <x v="1"/>
    <x v="0"/>
    <x v="0"/>
    <s v="Y"/>
    <s v="Y"/>
    <s v="Y"/>
    <s v="Y"/>
    <s v="Y"/>
    <s v="Y"/>
    <s v="Corporation"/>
    <s v="Y"/>
    <x v="0"/>
    <x v="0"/>
    <x v="1"/>
    <s v="Restaurant"/>
    <n v="0"/>
    <n v="0"/>
    <m/>
  </r>
  <r>
    <x v="1559"/>
    <d v="2021-05-07T00:00:00"/>
    <s v="Supreme Food Group LLC"/>
    <s v="2139 Charles St"/>
    <x v="8"/>
    <x v="0"/>
    <s v="27707"/>
    <x v="1557"/>
    <m/>
    <s v="U"/>
    <s v="Y"/>
    <s v="NC-04"/>
    <x v="0"/>
    <x v="1"/>
    <x v="1"/>
    <x v="0"/>
    <s v="N"/>
    <s v="Y"/>
    <s v="N"/>
    <s v="N"/>
    <s v="Y"/>
    <s v="N"/>
    <s v="Limited  Liability Company(LLC)"/>
    <s v="Y"/>
    <x v="0"/>
    <x v="0"/>
    <x v="1"/>
    <s v="Caterer &amp;&amp; Food Stand, Food Truck, Food Cart"/>
    <n v="0"/>
    <n v="0"/>
    <m/>
  </r>
  <r>
    <x v="1560"/>
    <d v="2021-05-07T00:00:00"/>
    <s v="Clayton Bakery"/>
    <s v="8970 US hwy 70 bus.w suite 200"/>
    <x v="103"/>
    <x v="0"/>
    <s v="27520"/>
    <x v="1558"/>
    <m/>
    <s v="R"/>
    <s v="Y"/>
    <s v="NC-02"/>
    <x v="0"/>
    <x v="0"/>
    <x v="1"/>
    <x v="0"/>
    <s v="Y"/>
    <s v="Y"/>
    <s v="Y"/>
    <s v="Y"/>
    <s v="Y"/>
    <s v="Y"/>
    <s v="Corporation"/>
    <s v="Y"/>
    <x v="0"/>
    <x v="0"/>
    <x v="1"/>
    <s v="Restaurant &amp;&amp; Bakery **"/>
    <n v="0"/>
    <n v="0"/>
    <m/>
  </r>
  <r>
    <x v="1561"/>
    <d v="2021-05-07T00:00:00"/>
    <s v="Wayside Family Restaurant of Stanfield"/>
    <s v="101 Nc Hwy 200 S"/>
    <x v="244"/>
    <x v="0"/>
    <s v="28163"/>
    <x v="1559"/>
    <m/>
    <s v="R"/>
    <s v="N"/>
    <s v="NC-08"/>
    <x v="0"/>
    <x v="1"/>
    <x v="1"/>
    <x v="0"/>
    <s v="Y"/>
    <s v="Y"/>
    <s v="Y"/>
    <s v="Y"/>
    <s v="Y"/>
    <s v="Y"/>
    <s v="Limited  Liability Company(LLC)"/>
    <s v="N"/>
    <x v="0"/>
    <x v="0"/>
    <x v="1"/>
    <s v="Restaurant"/>
    <n v="0"/>
    <n v="0"/>
    <m/>
  </r>
  <r>
    <x v="1562"/>
    <d v="2021-05-07T00:00:00"/>
    <s v="Maria's Restaurant Inc."/>
    <s v="6019A Glenwood Ave."/>
    <x v="4"/>
    <x v="0"/>
    <s v="27612"/>
    <x v="1560"/>
    <m/>
    <s v="U"/>
    <s v="N"/>
    <s v="NC-02"/>
    <x v="0"/>
    <x v="0"/>
    <x v="0"/>
    <x v="0"/>
    <s v="Y"/>
    <s v="Y"/>
    <s v="Y"/>
    <s v="Y"/>
    <s v="Y"/>
    <s v="Y"/>
    <s v="Corporation"/>
    <s v="N"/>
    <x v="0"/>
    <x v="0"/>
    <x v="1"/>
    <s v="Caterer &amp;&amp; Restaurant"/>
    <n v="0"/>
    <n v="0"/>
    <m/>
  </r>
  <r>
    <x v="1563"/>
    <d v="2021-05-07T00:00:00"/>
    <s v="Sophisticated Catering Inc."/>
    <s v="1408 Christian Ave Ste 3"/>
    <x v="8"/>
    <x v="0"/>
    <s v="27705"/>
    <x v="1561"/>
    <m/>
    <s v="U"/>
    <s v="N"/>
    <s v="NC-04"/>
    <x v="0"/>
    <x v="1"/>
    <x v="1"/>
    <x v="0"/>
    <s v="N"/>
    <s v="Y"/>
    <s v="Y"/>
    <s v="Y"/>
    <s v="N"/>
    <s v="Y"/>
    <s v="Corporation"/>
    <s v="N"/>
    <x v="1"/>
    <x v="0"/>
    <x v="1"/>
    <s v="Caterer"/>
    <n v="0"/>
    <n v="0"/>
    <m/>
  </r>
  <r>
    <x v="1564"/>
    <d v="2021-05-07T00:00:00"/>
    <s v="JP House LLC"/>
    <s v="3320 Robinwood Rd Suite 150"/>
    <x v="66"/>
    <x v="0"/>
    <s v="28054"/>
    <x v="1562"/>
    <m/>
    <s v="U"/>
    <s v="N"/>
    <s v="NC-05"/>
    <x v="0"/>
    <x v="1"/>
    <x v="1"/>
    <x v="0"/>
    <s v="Y"/>
    <s v="Y"/>
    <s v="Y"/>
    <s v="Y"/>
    <s v="Y"/>
    <s v="Y"/>
    <s v="Limited  Liability Company(LLC)"/>
    <s v="N"/>
    <x v="1"/>
    <x v="0"/>
    <x v="0"/>
    <s v="Restaurant"/>
    <n v="0"/>
    <n v="0"/>
    <m/>
  </r>
  <r>
    <x v="1565"/>
    <d v="2021-05-07T00:00:00"/>
    <s v="MTK Enterprise Group Inc."/>
    <s v="1020 S Main St Suite C"/>
    <x v="18"/>
    <x v="0"/>
    <s v="27284"/>
    <x v="1563"/>
    <s v="Firehouse Subs"/>
    <s v="U"/>
    <s v="N"/>
    <s v="NC-06"/>
    <x v="0"/>
    <x v="1"/>
    <x v="0"/>
    <x v="0"/>
    <s v="Y"/>
    <s v="Y"/>
    <s v="Y"/>
    <s v="Y"/>
    <s v="Y"/>
    <s v="Y"/>
    <s v="Corporation"/>
    <s v="N"/>
    <x v="1"/>
    <x v="0"/>
    <x v="0"/>
    <s v="Restaurant"/>
    <n v="0"/>
    <n v="0"/>
    <m/>
  </r>
  <r>
    <x v="1566"/>
    <d v="2021-05-07T00:00:00"/>
    <s v="The Brunch Box LLC"/>
    <s v="2408 Buffaloe Rd"/>
    <x v="127"/>
    <x v="0"/>
    <s v="27529"/>
    <x v="1564"/>
    <m/>
    <s v="U"/>
    <s v="N"/>
    <s v="NC-02"/>
    <x v="0"/>
    <x v="0"/>
    <x v="0"/>
    <x v="0"/>
    <s v="Y"/>
    <s v="Y"/>
    <s v="Y"/>
    <s v="Y"/>
    <s v="Y"/>
    <s v="Y"/>
    <s v="Limited  Liability Company(LLC)"/>
    <s v="Y"/>
    <x v="0"/>
    <x v="0"/>
    <x v="1"/>
    <s v="Caterer &amp;&amp; Food Stand, Food Truck, Food Cart &amp;&amp; Restaurant"/>
    <n v="0"/>
    <n v="0"/>
    <m/>
  </r>
  <r>
    <x v="1567"/>
    <d v="2021-05-07T00:00:00"/>
    <s v="casbury inc"/>
    <s v="8040 Providence Rd Ste 200"/>
    <x v="11"/>
    <x v="0"/>
    <s v="28277"/>
    <x v="1565"/>
    <m/>
    <s v="U"/>
    <s v="N"/>
    <s v="NC-09"/>
    <x v="0"/>
    <x v="0"/>
    <x v="1"/>
    <x v="0"/>
    <s v="Y"/>
    <s v="Y"/>
    <s v="Y"/>
    <s v="Y"/>
    <s v="Y"/>
    <s v="Y"/>
    <s v="Corporation"/>
    <s v="N"/>
    <x v="1"/>
    <x v="0"/>
    <x v="0"/>
    <s v="Restaurant"/>
    <n v="0"/>
    <n v="0"/>
    <m/>
  </r>
  <r>
    <x v="1568"/>
    <d v="2021-05-07T00:00:00"/>
    <s v="Zukku Sushi Charlotte LLC"/>
    <s v="1115 N Brevard St 18"/>
    <x v="11"/>
    <x v="0"/>
    <s v="28206"/>
    <x v="1566"/>
    <m/>
    <s v="U"/>
    <s v="Y"/>
    <s v="NC-12"/>
    <x v="0"/>
    <x v="0"/>
    <x v="0"/>
    <x v="0"/>
    <s v="Y"/>
    <s v="Y"/>
    <s v="Y"/>
    <s v="Y"/>
    <s v="Y"/>
    <s v="Y"/>
    <s v="Corporation"/>
    <s v="Y"/>
    <x v="1"/>
    <x v="0"/>
    <x v="1"/>
    <s v="Restaurant"/>
    <n v="0"/>
    <n v="0"/>
    <m/>
  </r>
  <r>
    <x v="1569"/>
    <d v="2021-05-07T00:00:00"/>
    <s v="MRS Brews LLC"/>
    <s v="108 N Main St"/>
    <x v="44"/>
    <x v="0"/>
    <s v="27549"/>
    <x v="1567"/>
    <m/>
    <s v="R"/>
    <s v="Y"/>
    <s v="NC-04"/>
    <x v="1"/>
    <x v="0"/>
    <x v="1"/>
    <x v="0"/>
    <s v="Y"/>
    <s v="N"/>
    <s v="Y"/>
    <s v="N"/>
    <s v="Y"/>
    <s v="Y"/>
    <s v="Limited  Liability Company(LLC)"/>
    <s v="Y"/>
    <x v="0"/>
    <x v="0"/>
    <x v="1"/>
    <s v="Brewery and/or microbrewery **"/>
    <n v="0"/>
    <n v="0"/>
    <m/>
  </r>
  <r>
    <x v="1570"/>
    <d v="2021-05-07T00:00:00"/>
    <s v="Mean Bean Coffee Company"/>
    <s v="444 Mill Creek Rd Unit E"/>
    <x v="82"/>
    <x v="0"/>
    <s v="28327"/>
    <x v="1568"/>
    <m/>
    <s v="R"/>
    <s v="N"/>
    <s v="NC-08"/>
    <x v="0"/>
    <x v="1"/>
    <x v="1"/>
    <x v="0"/>
    <s v="Y"/>
    <s v="Y"/>
    <s v="Y"/>
    <s v="Y"/>
    <s v="Y"/>
    <s v="Y"/>
    <s v="Subchapter S Corporation"/>
    <s v="N"/>
    <x v="0"/>
    <x v="1"/>
    <x v="1"/>
    <s v="Snack and Nonalcoholic Beverage Bar"/>
    <n v="0"/>
    <n v="0"/>
    <m/>
  </r>
  <r>
    <x v="1571"/>
    <d v="2021-05-07T00:00:00"/>
    <s v="Tart Sweets"/>
    <s v="1834 Woodstone Dr"/>
    <x v="54"/>
    <x v="0"/>
    <n v="27127"/>
    <x v="1569"/>
    <m/>
    <s v="U"/>
    <s v="N"/>
    <s v="NC-06"/>
    <x v="0"/>
    <x v="1"/>
    <x v="0"/>
    <x v="0"/>
    <s v="Y"/>
    <s v="Y"/>
    <s v="Y"/>
    <s v="Y"/>
    <s v="Y"/>
    <s v="Y"/>
    <s v="Limited  Liability Company(LLC)"/>
    <s v="N"/>
    <x v="0"/>
    <x v="0"/>
    <x v="1"/>
    <s v="Snack and Nonalcoholic Beverage Bar &amp;&amp; Restaurant"/>
    <n v="0"/>
    <n v="0"/>
    <m/>
  </r>
  <r>
    <x v="1572"/>
    <d v="2021-05-07T00:00:00"/>
    <s v="Crumbstruction Food Truck LLc"/>
    <s v="401 Foxbridge Ct"/>
    <x v="14"/>
    <x v="0"/>
    <s v="27587"/>
    <x v="1570"/>
    <m/>
    <s v="U"/>
    <s v="Y"/>
    <s v="NC-04"/>
    <x v="0"/>
    <x v="0"/>
    <x v="0"/>
    <x v="0"/>
    <s v="Y"/>
    <s v="Y"/>
    <s v="Y"/>
    <s v="Y"/>
    <s v="Y"/>
    <s v="Y"/>
    <s v="Limited  Liability Company(LLC)"/>
    <s v="N"/>
    <x v="1"/>
    <x v="0"/>
    <x v="1"/>
    <s v="Caterer"/>
    <n v="0"/>
    <n v="0"/>
    <m/>
  </r>
  <r>
    <x v="1573"/>
    <d v="2021-05-07T00:00:00"/>
    <s v="Ribeyes Downeast Inc."/>
    <s v="104 Golfin Dolphin Dr"/>
    <x v="223"/>
    <x v="0"/>
    <s v="28584"/>
    <x v="1571"/>
    <s v="Ribeyes Steakhouse"/>
    <s v="U"/>
    <s v="N"/>
    <s v="NC-03"/>
    <x v="1"/>
    <x v="0"/>
    <x v="1"/>
    <x v="0"/>
    <s v="Y"/>
    <s v="Y"/>
    <s v="Y"/>
    <s v="Y"/>
    <s v="Y"/>
    <s v="Y"/>
    <s v="Corporation"/>
    <s v="N"/>
    <x v="0"/>
    <x v="1"/>
    <x v="0"/>
    <s v="Restaurant"/>
    <n v="0"/>
    <n v="0"/>
    <m/>
  </r>
  <r>
    <x v="1574"/>
    <d v="2021-05-07T00:00:00"/>
    <s v="The Asheville Kitchen LLC"/>
    <s v="384 Merrimon Ave"/>
    <x v="9"/>
    <x v="0"/>
    <s v="28801"/>
    <x v="679"/>
    <m/>
    <s v="U"/>
    <s v="N"/>
    <s v="NC-11"/>
    <x v="0"/>
    <x v="1"/>
    <x v="0"/>
    <x v="0"/>
    <s v="Y"/>
    <s v="Y"/>
    <s v="Y"/>
    <s v="Y"/>
    <s v="Y"/>
    <s v="Y"/>
    <s v="Limited  Liability Company(LLC)"/>
    <s v="N"/>
    <x v="1"/>
    <x v="0"/>
    <x v="0"/>
    <s v="Other"/>
    <n v="0"/>
    <n v="0"/>
    <m/>
  </r>
  <r>
    <x v="1575"/>
    <d v="2021-05-07T00:00:00"/>
    <s v="Aggies Restaurant Inc"/>
    <s v="7209 E W T Harris Blvd Ste B"/>
    <x v="11"/>
    <x v="0"/>
    <s v="28227"/>
    <x v="1572"/>
    <m/>
    <s v="U"/>
    <s v="N"/>
    <s v="NC-08"/>
    <x v="0"/>
    <x v="1"/>
    <x v="0"/>
    <x v="0"/>
    <s v="N"/>
    <s v="N"/>
    <s v="Y"/>
    <s v="Y"/>
    <s v="Y"/>
    <s v="Y"/>
    <s v="Corporation"/>
    <s v="N"/>
    <x v="1"/>
    <x v="0"/>
    <x v="1"/>
    <s v="Restaurant"/>
    <n v="0"/>
    <n v="0"/>
    <m/>
  </r>
  <r>
    <x v="1576"/>
    <d v="2021-05-07T00:00:00"/>
    <s v="city of legends sports bar &amp; grill"/>
    <s v="1495 College Ave"/>
    <x v="149"/>
    <x v="0"/>
    <s v="28160"/>
    <x v="1573"/>
    <m/>
    <s v="R"/>
    <s v="N"/>
    <s v="NC-05"/>
    <x v="1"/>
    <x v="0"/>
    <x v="1"/>
    <x v="0"/>
    <s v="Y"/>
    <s v="Y"/>
    <s v="N"/>
    <s v="Y"/>
    <s v="Y"/>
    <s v="Y"/>
    <s v="Limited  Liability Company(LLC)"/>
    <s v="Y"/>
    <x v="1"/>
    <x v="0"/>
    <x v="0"/>
    <s v="Licensed Alcohol Producer &amp;&amp; Restaurant"/>
    <n v="0"/>
    <n v="0"/>
    <m/>
  </r>
  <r>
    <x v="1577"/>
    <d v="2021-05-07T00:00:00"/>
    <s v="Geomeld LLC"/>
    <s v="A110 Morganton Heights Blvd"/>
    <x v="47"/>
    <x v="0"/>
    <s v="28655"/>
    <x v="1574"/>
    <m/>
    <s v="R"/>
    <s v="N"/>
    <s v="NC-05"/>
    <x v="0"/>
    <x v="1"/>
    <x v="1"/>
    <x v="0"/>
    <s v="N"/>
    <s v="Y"/>
    <s v="Y"/>
    <s v="Y"/>
    <s v="Y"/>
    <s v="Y"/>
    <s v="Limited  Liability Company(LLC)"/>
    <s v="N"/>
    <x v="0"/>
    <x v="0"/>
    <x v="1"/>
    <s v="Snack and Nonalcoholic Beverage Bar"/>
    <n v="0"/>
    <n v="0"/>
    <m/>
  </r>
  <r>
    <x v="1578"/>
    <d v="2021-05-07T00:00:00"/>
    <s v="CH &amp; CN INC"/>
    <s v="440 S Church St Ste 104"/>
    <x v="11"/>
    <x v="0"/>
    <s v="28202"/>
    <x v="1575"/>
    <m/>
    <s v="U"/>
    <s v="N"/>
    <s v="NC-12"/>
    <x v="0"/>
    <x v="0"/>
    <x v="1"/>
    <x v="0"/>
    <s v="Y"/>
    <s v="Y"/>
    <s v="Y"/>
    <s v="Y"/>
    <s v="Y"/>
    <s v="Y"/>
    <s v="Corporation"/>
    <s v="N"/>
    <x v="0"/>
    <x v="0"/>
    <x v="1"/>
    <s v="Restaurant"/>
    <n v="0"/>
    <n v="0"/>
    <m/>
  </r>
  <r>
    <x v="1579"/>
    <d v="2021-05-07T00:00:00"/>
    <s v="JJ &amp; W Restaurant"/>
    <s v="21 Tennessee St"/>
    <x v="97"/>
    <x v="0"/>
    <s v="28906"/>
    <x v="1576"/>
    <m/>
    <s v="R"/>
    <s v="Y"/>
    <s v="NC-11"/>
    <x v="0"/>
    <x v="0"/>
    <x v="1"/>
    <x v="0"/>
    <s v="Y"/>
    <s v="Y"/>
    <s v="Y"/>
    <s v="Y"/>
    <s v="Y"/>
    <s v="Y"/>
    <s v="Corporation"/>
    <s v="N"/>
    <x v="0"/>
    <x v="0"/>
    <x v="1"/>
    <s v="Restaurant"/>
    <n v="0"/>
    <n v="0"/>
    <m/>
  </r>
  <r>
    <x v="1580"/>
    <d v="2021-05-07T00:00:00"/>
    <s v="S&amp;K Funnel Cakes LLC"/>
    <s v="6104 Robert St"/>
    <x v="45"/>
    <x v="0"/>
    <s v="28078"/>
    <x v="1577"/>
    <m/>
    <s v="U"/>
    <s v="N"/>
    <s v="NC-08"/>
    <x v="0"/>
    <x v="0"/>
    <x v="1"/>
    <x v="0"/>
    <s v="Y"/>
    <s v="Y"/>
    <s v="Y"/>
    <s v="N"/>
    <s v="Y"/>
    <s v="N"/>
    <s v="Limited  Liability Company(LLC)"/>
    <s v="N"/>
    <x v="1"/>
    <x v="0"/>
    <x v="0"/>
    <s v="Food Stand, Food Truck, Food Cart"/>
    <n v="0"/>
    <n v="0"/>
    <m/>
  </r>
  <r>
    <x v="1581"/>
    <d v="2021-05-07T00:00:00"/>
    <s v="YUME BISTRO LLC"/>
    <s v="1508 S Mint St SUITE A"/>
    <x v="11"/>
    <x v="0"/>
    <s v="28203"/>
    <x v="1578"/>
    <m/>
    <s v="U"/>
    <s v="Y"/>
    <s v="NC-12"/>
    <x v="0"/>
    <x v="1"/>
    <x v="1"/>
    <x v="1"/>
    <s v="Y"/>
    <s v="Y"/>
    <s v="Y"/>
    <s v="Y"/>
    <s v="N"/>
    <s v="Y"/>
    <s v="Corporation"/>
    <s v="N"/>
    <x v="0"/>
    <x v="0"/>
    <x v="1"/>
    <s v="Restaurant"/>
    <n v="0"/>
    <n v="0"/>
    <m/>
  </r>
  <r>
    <x v="1582"/>
    <d v="2021-05-07T00:00:00"/>
    <s v="Sweet Treats By Ann LLC"/>
    <s v="1014 Grays Land Ct Apt 115"/>
    <x v="18"/>
    <x v="0"/>
    <s v="27284"/>
    <x v="1579"/>
    <m/>
    <s v="U"/>
    <s v="N"/>
    <s v="NC-06"/>
    <x v="0"/>
    <x v="1"/>
    <x v="1"/>
    <x v="1"/>
    <s v="N"/>
    <s v="N"/>
    <s v="N"/>
    <s v="N"/>
    <s v="Y"/>
    <s v="N"/>
    <s v="Limited  Liability Company(LLC)"/>
    <s v="N"/>
    <x v="0"/>
    <x v="0"/>
    <x v="1"/>
    <s v="Food Stand, Food Truck, Food Cart"/>
    <n v="0"/>
    <n v="0"/>
    <m/>
  </r>
  <r>
    <x v="1583"/>
    <d v="2021-05-07T00:00:00"/>
    <s v="Sand Hill Kitchen LLC"/>
    <s v="491 Sardis Rd"/>
    <x v="9"/>
    <x v="0"/>
    <s v="28806"/>
    <x v="1580"/>
    <m/>
    <s v="U"/>
    <s v="N"/>
    <s v="NC-11"/>
    <x v="0"/>
    <x v="0"/>
    <x v="0"/>
    <x v="0"/>
    <s v="Y"/>
    <s v="Y"/>
    <s v="Y"/>
    <s v="Y"/>
    <s v="Y"/>
    <s v="Y"/>
    <s v="Limited  Liability Company(LLC)"/>
    <s v="N"/>
    <x v="0"/>
    <x v="0"/>
    <x v="1"/>
    <s v="Restaurant"/>
    <n v="0"/>
    <n v="0"/>
    <m/>
  </r>
  <r>
    <x v="1584"/>
    <d v="2021-05-07T00:00:00"/>
    <s v="Pure Soul LLC"/>
    <s v="4125 Durham Chapel Hill Blvd Ste 1"/>
    <x v="8"/>
    <x v="0"/>
    <s v="27707"/>
    <x v="1581"/>
    <m/>
    <s v="U"/>
    <s v="N"/>
    <s v="NC-04"/>
    <x v="0"/>
    <x v="1"/>
    <x v="1"/>
    <x v="1"/>
    <s v="N"/>
    <s v="N"/>
    <s v="Y"/>
    <s v="Y"/>
    <s v="N"/>
    <s v="N"/>
    <s v="Limited  Liability Company(LLC)"/>
    <s v="Y"/>
    <x v="1"/>
    <x v="0"/>
    <x v="0"/>
    <s v="Restaurant"/>
    <n v="0"/>
    <n v="0"/>
    <m/>
  </r>
  <r>
    <x v="1585"/>
    <d v="2021-05-07T00:00:00"/>
    <s v="THIEN Inc."/>
    <s v="3710 Shannon Road Suite 116"/>
    <x v="8"/>
    <x v="0"/>
    <s v="27707"/>
    <x v="1582"/>
    <s v="Tutti Frutti"/>
    <s v="U"/>
    <s v="N"/>
    <s v="NC-04"/>
    <x v="0"/>
    <x v="0"/>
    <x v="0"/>
    <x v="0"/>
    <s v="Y"/>
    <s v="Y"/>
    <s v="Y"/>
    <s v="Y"/>
    <s v="Y"/>
    <s v="Y"/>
    <s v="Corporation"/>
    <s v="Y"/>
    <x v="1"/>
    <x v="0"/>
    <x v="1"/>
    <s v="Other"/>
    <n v="0"/>
    <n v="0"/>
    <m/>
  </r>
  <r>
    <x v="1586"/>
    <d v="2021-05-07T00:00:00"/>
    <s v="Kim and Bob"/>
    <s v="160 NE Maynard Rd suit 114"/>
    <x v="28"/>
    <x v="0"/>
    <s v="27513"/>
    <x v="1583"/>
    <m/>
    <s v="U"/>
    <s v="N"/>
    <s v="NC-02"/>
    <x v="0"/>
    <x v="0"/>
    <x v="1"/>
    <x v="0"/>
    <s v="Y"/>
    <s v="Y"/>
    <s v="Y"/>
    <s v="Y"/>
    <s v="Y"/>
    <s v="Y"/>
    <s v="Limited  Liability Company(LLC)"/>
    <s v="N"/>
    <x v="1"/>
    <x v="0"/>
    <x v="0"/>
    <s v="Restaurant"/>
    <n v="0"/>
    <n v="0"/>
    <m/>
  </r>
  <r>
    <x v="1587"/>
    <d v="2021-05-07T00:00:00"/>
    <s v="FGH4 INC"/>
    <s v="4141 Parklake Ave. Ste 135"/>
    <x v="4"/>
    <x v="0"/>
    <s v="27612"/>
    <x v="1584"/>
    <m/>
    <s v="U"/>
    <s v="N"/>
    <s v="NC-02"/>
    <x v="0"/>
    <x v="0"/>
    <x v="0"/>
    <x v="0"/>
    <s v="Y"/>
    <s v="Y"/>
    <s v="Y"/>
    <s v="Y"/>
    <s v="Y"/>
    <s v="Y"/>
    <s v="Corporation"/>
    <s v="N"/>
    <x v="0"/>
    <x v="0"/>
    <x v="1"/>
    <s v="Caterer &amp;&amp; Restaurant"/>
    <n v="0"/>
    <n v="0"/>
    <m/>
  </r>
  <r>
    <x v="1588"/>
    <d v="2021-05-07T00:00:00"/>
    <s v="Eat Real Food Inc"/>
    <s v="151 Hillcrest Avenue"/>
    <x v="63"/>
    <x v="0"/>
    <s v="28734"/>
    <x v="1585"/>
    <m/>
    <s v="R"/>
    <s v="Y"/>
    <s v="NC-11"/>
    <x v="0"/>
    <x v="0"/>
    <x v="0"/>
    <x v="0"/>
    <s v="Y"/>
    <s v="Y"/>
    <s v="Y"/>
    <s v="Y"/>
    <s v="Y"/>
    <s v="Y"/>
    <s v="Corporation"/>
    <s v="N"/>
    <x v="0"/>
    <x v="0"/>
    <x v="1"/>
    <s v="Other &amp;&amp; Restaurant"/>
    <n v="0"/>
    <n v="0"/>
    <m/>
  </r>
  <r>
    <x v="1589"/>
    <d v="2021-05-07T00:00:00"/>
    <s v="Dark City Deli LLC"/>
    <s v="122 Cherry St"/>
    <x v="104"/>
    <x v="0"/>
    <s v="28711"/>
    <x v="1586"/>
    <m/>
    <s v="U"/>
    <s v="N"/>
    <s v="NC-11"/>
    <x v="1"/>
    <x v="1"/>
    <x v="0"/>
    <x v="0"/>
    <s v="N"/>
    <s v="Y"/>
    <s v="Y"/>
    <s v="Y"/>
    <s v="Y"/>
    <s v="Y"/>
    <s v="Limited  Liability Company(LLC)"/>
    <s v="N"/>
    <x v="0"/>
    <x v="0"/>
    <x v="1"/>
    <s v="Bar, Saloon, Lounge, Tavern &amp;&amp; Restaurant"/>
    <n v="0"/>
    <n v="0"/>
    <m/>
  </r>
  <r>
    <x v="1590"/>
    <d v="2021-05-07T00:00:00"/>
    <s v="Whiteaker BMT"/>
    <s v="2623 Raeford Rd"/>
    <x v="40"/>
    <x v="0"/>
    <s v="28303"/>
    <x v="1587"/>
    <m/>
    <s v="U"/>
    <s v="Y"/>
    <s v="NC-08"/>
    <x v="0"/>
    <x v="0"/>
    <x v="1"/>
    <x v="0"/>
    <s v="Y"/>
    <s v="Y"/>
    <s v="Y"/>
    <s v="Y"/>
    <s v="Y"/>
    <s v="Y"/>
    <s v="Subchapter S Corporation"/>
    <s v="N"/>
    <x v="0"/>
    <x v="0"/>
    <x v="1"/>
    <s v="Restaurant"/>
    <n v="0"/>
    <n v="0"/>
    <m/>
  </r>
  <r>
    <x v="1591"/>
    <d v="2021-05-07T00:00:00"/>
    <s v="Not Just Coffee LLC"/>
    <s v="417 E 18th St"/>
    <x v="11"/>
    <x v="0"/>
    <s v="28206"/>
    <x v="1588"/>
    <m/>
    <s v="U"/>
    <s v="Y"/>
    <s v="NC-12"/>
    <x v="0"/>
    <x v="0"/>
    <x v="0"/>
    <x v="0"/>
    <s v="Y"/>
    <s v="Y"/>
    <s v="Y"/>
    <s v="Y"/>
    <s v="Y"/>
    <s v="Y"/>
    <s v="Limited  Liability Company(LLC)"/>
    <s v="Y"/>
    <x v="0"/>
    <x v="0"/>
    <x v="1"/>
    <s v="Snack and Nonalcoholic Beverage Bar"/>
    <n v="0"/>
    <n v="0"/>
    <m/>
  </r>
  <r>
    <x v="1592"/>
    <d v="2021-05-07T00:00:00"/>
    <s v="El Canal Inc."/>
    <s v="8927 J M Keynes Dr Suite 900"/>
    <x v="11"/>
    <x v="0"/>
    <s v="28262"/>
    <x v="1589"/>
    <m/>
    <s v="U"/>
    <s v="N"/>
    <s v="NC-08"/>
    <x v="1"/>
    <x v="0"/>
    <x v="0"/>
    <x v="0"/>
    <s v="Y"/>
    <s v="Y"/>
    <s v="Y"/>
    <s v="Y"/>
    <s v="Y"/>
    <s v="Y"/>
    <s v="Corporation"/>
    <s v="N"/>
    <x v="1"/>
    <x v="0"/>
    <x v="0"/>
    <s v="Restaurant"/>
    <n v="0"/>
    <n v="0"/>
    <m/>
  </r>
  <r>
    <x v="1593"/>
    <d v="2021-05-07T00:00:00"/>
    <s v="MMDC Holdings Inc"/>
    <s v="13200 Strickland Road Suite 104"/>
    <x v="4"/>
    <x v="0"/>
    <s v="27613"/>
    <x v="1590"/>
    <m/>
    <s v="U"/>
    <s v="N"/>
    <s v="NC-02"/>
    <x v="0"/>
    <x v="1"/>
    <x v="0"/>
    <x v="0"/>
    <s v="N"/>
    <s v="Y"/>
    <s v="Y"/>
    <s v="Y"/>
    <s v="Y"/>
    <s v="Y"/>
    <s v="Corporation"/>
    <s v="N"/>
    <x v="0"/>
    <x v="1"/>
    <x v="1"/>
    <s v="Restaurant"/>
    <n v="0"/>
    <n v="0"/>
    <m/>
  </r>
  <r>
    <x v="1594"/>
    <d v="2021-05-07T00:00:00"/>
    <s v="Highlands BBQ LLC"/>
    <s v="595 Franklin Rd"/>
    <x v="122"/>
    <x v="0"/>
    <s v="28741"/>
    <x v="1591"/>
    <m/>
    <s v="R"/>
    <s v="N"/>
    <s v="NC-11"/>
    <x v="1"/>
    <x v="0"/>
    <x v="0"/>
    <x v="0"/>
    <s v="Y"/>
    <s v="Y"/>
    <s v="Y"/>
    <s v="Y"/>
    <s v="Y"/>
    <s v="Y"/>
    <s v="Limited  Liability Company(LLC)"/>
    <s v="N"/>
    <x v="1"/>
    <x v="0"/>
    <x v="0"/>
    <s v="Restaurant"/>
    <n v="0"/>
    <n v="0"/>
    <m/>
  </r>
  <r>
    <x v="1595"/>
    <d v="2021-05-07T00:00:00"/>
    <s v="Single Track Sisters Inc."/>
    <s v="3 E Jackson Street"/>
    <x v="117"/>
    <x v="0"/>
    <s v="28779"/>
    <x v="1592"/>
    <m/>
    <s v="R"/>
    <s v="N"/>
    <s v="NC-11"/>
    <x v="1"/>
    <x v="0"/>
    <x v="0"/>
    <x v="0"/>
    <s v="Y"/>
    <s v="Y"/>
    <s v="Y"/>
    <s v="Y"/>
    <s v="Y"/>
    <s v="Y"/>
    <s v="Corporation"/>
    <s v="N"/>
    <x v="0"/>
    <x v="0"/>
    <x v="1"/>
    <s v="Restaurant"/>
    <n v="0"/>
    <n v="0"/>
    <m/>
  </r>
  <r>
    <x v="1596"/>
    <d v="2021-05-07T00:00:00"/>
    <s v="Windrush on Everett LLC"/>
    <s v="126 Everett St"/>
    <x v="230"/>
    <x v="0"/>
    <s v="28713"/>
    <x v="1593"/>
    <m/>
    <s v="R"/>
    <s v="Y"/>
    <s v="NC-11"/>
    <x v="0"/>
    <x v="1"/>
    <x v="1"/>
    <x v="0"/>
    <s v="N"/>
    <s v="Y"/>
    <s v="Y"/>
    <s v="Y"/>
    <s v="N"/>
    <s v="N"/>
    <s v="Corporation"/>
    <s v="N"/>
    <x v="0"/>
    <x v="1"/>
    <x v="0"/>
    <s v="Restaurant"/>
    <n v="0"/>
    <n v="0"/>
    <m/>
  </r>
  <r>
    <x v="1597"/>
    <d v="2021-05-07T00:00:00"/>
    <s v="Southport Kitchen of NC INC"/>
    <s v="1643 N Howe St"/>
    <x v="36"/>
    <x v="0"/>
    <s v="28461"/>
    <x v="1594"/>
    <m/>
    <s v="R"/>
    <s v="N"/>
    <s v="NC-07"/>
    <x v="0"/>
    <x v="0"/>
    <x v="1"/>
    <x v="0"/>
    <s v="Y"/>
    <s v="Y"/>
    <s v="Y"/>
    <s v="Y"/>
    <s v="Y"/>
    <s v="Y"/>
    <s v="Corporation"/>
    <s v="Y"/>
    <x v="1"/>
    <x v="0"/>
    <x v="0"/>
    <s v="Restaurant"/>
    <n v="0"/>
    <n v="0"/>
    <m/>
  </r>
  <r>
    <x v="1598"/>
    <d v="2021-05-07T00:00:00"/>
    <s v="Sugar Buzz Bakery LLC"/>
    <s v="1231 Kildaire Farm Rd"/>
    <x v="28"/>
    <x v="0"/>
    <s v="27511"/>
    <x v="1595"/>
    <m/>
    <s v="U"/>
    <s v="N"/>
    <s v="NC-02"/>
    <x v="0"/>
    <x v="1"/>
    <x v="1"/>
    <x v="0"/>
    <s v="Y"/>
    <s v="Y"/>
    <s v="Y"/>
    <s v="Y"/>
    <s v="Y"/>
    <s v="Y"/>
    <s v="Limited  Liability Company(LLC)"/>
    <s v="N"/>
    <x v="0"/>
    <x v="0"/>
    <x v="1"/>
    <s v="Bakery **"/>
    <n v="0"/>
    <n v="0"/>
    <m/>
  </r>
  <r>
    <x v="1599"/>
    <d v="2021-05-07T00:00:00"/>
    <s v="Bali Hai J&amp;K LLC"/>
    <s v="1571 highway 70W"/>
    <x v="127"/>
    <x v="0"/>
    <s v="27529"/>
    <x v="1596"/>
    <m/>
    <s v="U"/>
    <s v="N"/>
    <s v="NC-02"/>
    <x v="0"/>
    <x v="1"/>
    <x v="0"/>
    <x v="0"/>
    <s v="N"/>
    <s v="Y"/>
    <s v="Y"/>
    <s v="Y"/>
    <s v="N"/>
    <s v="Y"/>
    <s v="Limited  Liability Company(LLC)"/>
    <s v="Y"/>
    <x v="1"/>
    <x v="0"/>
    <x v="0"/>
    <s v="Restaurant"/>
    <n v="0"/>
    <n v="0"/>
    <m/>
  </r>
  <r>
    <x v="1600"/>
    <d v="2021-05-07T00:00:00"/>
    <s v="The Kitchen on Turner L.L.C."/>
    <s v="133 A Turner Street"/>
    <x v="105"/>
    <x v="0"/>
    <s v="28516"/>
    <x v="1597"/>
    <m/>
    <s v="R"/>
    <s v="N"/>
    <s v="NC-03"/>
    <x v="1"/>
    <x v="0"/>
    <x v="0"/>
    <x v="0"/>
    <s v="Y"/>
    <s v="Y"/>
    <s v="Y"/>
    <s v="Y"/>
    <s v="Y"/>
    <s v="Y"/>
    <s v="Limited  Liability Company(LLC)"/>
    <s v="N"/>
    <x v="0"/>
    <x v="0"/>
    <x v="1"/>
    <s v="Restaurant"/>
    <n v="0"/>
    <n v="0"/>
    <m/>
  </r>
  <r>
    <x v="1601"/>
    <d v="2021-05-07T00:00:00"/>
    <s v="Qing Wu"/>
    <s v="3935 Brian Jordan Pl Ste 111"/>
    <x v="62"/>
    <x v="0"/>
    <s v="27265"/>
    <x v="1598"/>
    <m/>
    <s v="U"/>
    <s v="N"/>
    <s v="NC-06"/>
    <x v="0"/>
    <x v="0"/>
    <x v="0"/>
    <x v="0"/>
    <s v="Y"/>
    <s v="Y"/>
    <s v="Y"/>
    <s v="Y"/>
    <s v="Y"/>
    <s v="Y"/>
    <s v="Subchapter S Corporation"/>
    <s v="N"/>
    <x v="1"/>
    <x v="0"/>
    <x v="0"/>
    <s v="Restaurant"/>
    <n v="0"/>
    <n v="0"/>
    <m/>
  </r>
  <r>
    <x v="1602"/>
    <d v="2021-05-07T00:00:00"/>
    <s v="MJ's Steak and Seafood LLC"/>
    <s v="620 Dolley Madison Rd"/>
    <x v="12"/>
    <x v="0"/>
    <s v="27410"/>
    <x v="1599"/>
    <m/>
    <s v="U"/>
    <s v="N"/>
    <s v="NC-06"/>
    <x v="0"/>
    <x v="1"/>
    <x v="1"/>
    <x v="1"/>
    <s v="Y"/>
    <s v="N"/>
    <s v="Y"/>
    <s v="Y"/>
    <s v="Y"/>
    <s v="Y"/>
    <s v="Subchapter S Corporation"/>
    <s v="N"/>
    <x v="0"/>
    <x v="0"/>
    <x v="1"/>
    <s v="Caterer &amp;&amp; Restaurant"/>
    <n v="0"/>
    <n v="0"/>
    <m/>
  </r>
  <r>
    <x v="1603"/>
    <d v="2021-05-07T00:00:00"/>
    <s v="Green Lotus Sports LLC"/>
    <s v="238 Longleaf Dr"/>
    <x v="245"/>
    <x v="0"/>
    <s v="27376"/>
    <x v="1600"/>
    <m/>
    <s v="R"/>
    <s v="N"/>
    <s v="NC-08"/>
    <x v="0"/>
    <x v="1"/>
    <x v="1"/>
    <x v="0"/>
    <s v="Y"/>
    <s v="Y"/>
    <s v="Y"/>
    <s v="N"/>
    <s v="Y"/>
    <s v="Y"/>
    <s v="Limited  Liability Company(LLC)"/>
    <s v="N"/>
    <x v="1"/>
    <x v="0"/>
    <x v="0"/>
    <s v="Snack and Nonalcoholic Beverage Bar &amp;&amp; Bar, Saloon, Lounge, Tavern &amp;&amp; Caterer &amp;&amp; Restaurant"/>
    <n v="0"/>
    <n v="0"/>
    <m/>
  </r>
  <r>
    <x v="1604"/>
    <d v="2021-05-07T00:00:00"/>
    <s v="Bad Cat Coffee Company LLC"/>
    <s v="411 W Morgan Street"/>
    <x v="4"/>
    <x v="0"/>
    <s v="27603"/>
    <x v="1601"/>
    <m/>
    <s v="U"/>
    <s v="Y"/>
    <s v="NC-02"/>
    <x v="0"/>
    <x v="1"/>
    <x v="1"/>
    <x v="0"/>
    <s v="Y"/>
    <s v="Y"/>
    <s v="N"/>
    <s v="Y"/>
    <s v="Y"/>
    <s v="Y"/>
    <s v="Limited  Liability Company(LLC)"/>
    <s v="N"/>
    <x v="0"/>
    <x v="0"/>
    <x v="1"/>
    <s v="Snack and Nonalcoholic Beverage Bar &amp;&amp; Restaurant"/>
    <n v="0"/>
    <n v="0"/>
    <m/>
  </r>
  <r>
    <x v="1605"/>
    <d v="2021-05-07T00:00:00"/>
    <s v="mr 3s crab pot incorporated"/>
    <s v="401 Bradford Dr"/>
    <x v="11"/>
    <x v="0"/>
    <s v="28208"/>
    <x v="1602"/>
    <m/>
    <s v="U"/>
    <s v="Y"/>
    <s v="NC-12"/>
    <x v="1"/>
    <x v="0"/>
    <x v="0"/>
    <x v="0"/>
    <s v="Y"/>
    <s v="Y"/>
    <s v="Y"/>
    <s v="Y"/>
    <s v="Y"/>
    <s v="Y"/>
    <s v="Corporation"/>
    <s v="Y"/>
    <x v="1"/>
    <x v="0"/>
    <x v="1"/>
    <s v="Restaurant"/>
    <n v="0"/>
    <n v="0"/>
    <m/>
  </r>
  <r>
    <x v="1606"/>
    <d v="2021-05-07T00:00:00"/>
    <s v="Mister and That Dang Womans Catering"/>
    <s v="74 Jetherage Dr"/>
    <x v="246"/>
    <x v="0"/>
    <s v="27592"/>
    <x v="1603"/>
    <m/>
    <s v="R"/>
    <s v="N"/>
    <s v="NC-07"/>
    <x v="0"/>
    <x v="1"/>
    <x v="0"/>
    <x v="0"/>
    <s v="Y"/>
    <s v="Y"/>
    <s v="Y"/>
    <s v="N"/>
    <s v="Y"/>
    <s v="Y"/>
    <s v="Limited  Liability Company(LLC)"/>
    <s v="N"/>
    <x v="1"/>
    <x v="0"/>
    <x v="1"/>
    <s v="Other &amp;&amp; Food Stand, Food Truck, Food Cart &amp;&amp; Caterer"/>
    <n v="0"/>
    <n v="0"/>
    <m/>
  </r>
  <r>
    <x v="1607"/>
    <d v="2021-05-07T00:00:00"/>
    <s v="Edenton Ventures LLC"/>
    <s v="354 Bay Point Dr"/>
    <x v="220"/>
    <x v="0"/>
    <s v="27932"/>
    <x v="1604"/>
    <m/>
    <s v="R"/>
    <s v="N"/>
    <s v="NC-03"/>
    <x v="0"/>
    <x v="0"/>
    <x v="1"/>
    <x v="1"/>
    <s v="Y"/>
    <s v="Y"/>
    <s v="Y"/>
    <s v="Y"/>
    <s v="N"/>
    <s v="Y"/>
    <s v="Limited  Liability Company(LLC)"/>
    <s v="N"/>
    <x v="0"/>
    <x v="0"/>
    <x v="1"/>
    <s v="Restaurant"/>
    <n v="0"/>
    <n v="0"/>
    <m/>
  </r>
  <r>
    <x v="1608"/>
    <d v="2021-05-07T00:00:00"/>
    <s v="FRESHVIBES GVL2 LLC"/>
    <s v="1725 Forest Hill Dr"/>
    <x v="34"/>
    <x v="0"/>
    <s v="27858"/>
    <x v="1605"/>
    <m/>
    <s v="U"/>
    <s v="N"/>
    <s v="NC-01"/>
    <x v="1"/>
    <x v="0"/>
    <x v="0"/>
    <x v="0"/>
    <s v="Y"/>
    <s v="Y"/>
    <s v="Y"/>
    <s v="Y"/>
    <s v="Y"/>
    <s v="Y"/>
    <s v="Limited  Liability Company(LLC)"/>
    <s v="N"/>
    <x v="0"/>
    <x v="0"/>
    <x v="1"/>
    <s v="Snack and Nonalcoholic Beverage Bar"/>
    <n v="0"/>
    <n v="0"/>
    <m/>
  </r>
  <r>
    <x v="1609"/>
    <d v="2021-05-07T00:00:00"/>
    <s v="MadTaps LLC"/>
    <s v="180 Legion Drive"/>
    <x v="37"/>
    <x v="0"/>
    <s v="28786"/>
    <x v="1606"/>
    <m/>
    <s v="R"/>
    <s v="N"/>
    <s v="NC-11"/>
    <x v="0"/>
    <x v="1"/>
    <x v="1"/>
    <x v="1"/>
    <s v="N"/>
    <s v="Y"/>
    <s v="Y"/>
    <s v="Y"/>
    <s v="N"/>
    <s v="Y"/>
    <s v="Corporation"/>
    <s v="N"/>
    <x v="1"/>
    <x v="0"/>
    <x v="0"/>
    <s v="Restaurant"/>
    <n v="0"/>
    <n v="0"/>
    <m/>
  </r>
  <r>
    <x v="1610"/>
    <d v="2021-05-07T00:00:00"/>
    <s v="Rapid Response Asset Management Group LLC"/>
    <s v="2653 Hope Mills Road 18"/>
    <x v="40"/>
    <x v="0"/>
    <s v="28306"/>
    <x v="1607"/>
    <m/>
    <s v="U"/>
    <s v="Y"/>
    <s v="NC-07"/>
    <x v="0"/>
    <x v="0"/>
    <x v="0"/>
    <x v="0"/>
    <s v="Y"/>
    <s v="Y"/>
    <s v="Y"/>
    <s v="Y"/>
    <s v="Y"/>
    <s v="Y"/>
    <s v="Limited  Liability Company(LLC)"/>
    <s v="Y"/>
    <x v="0"/>
    <x v="0"/>
    <x v="1"/>
    <s v="Restaurant"/>
    <n v="0"/>
    <n v="0"/>
    <m/>
  </r>
  <r>
    <x v="1611"/>
    <d v="2021-05-07T00:00:00"/>
    <s v="LOTUS CUISINE II ENTERPRISE INC."/>
    <s v="4100 C CARMEL ROAD"/>
    <x v="11"/>
    <x v="0"/>
    <s v="28226"/>
    <x v="1608"/>
    <m/>
    <s v="U"/>
    <s v="N"/>
    <s v="NC-09"/>
    <x v="1"/>
    <x v="0"/>
    <x v="0"/>
    <x v="0"/>
    <s v="Y"/>
    <s v="Y"/>
    <s v="Y"/>
    <s v="Y"/>
    <s v="Y"/>
    <s v="Y"/>
    <s v="Subchapter S Corporation"/>
    <s v="N"/>
    <x v="1"/>
    <x v="0"/>
    <x v="0"/>
    <s v="Restaurant"/>
    <n v="0"/>
    <n v="0"/>
    <m/>
  </r>
  <r>
    <x v="1612"/>
    <d v="2021-05-07T00:00:00"/>
    <s v="M&amp;R Brown Properties Inc."/>
    <s v="6438 Highway 66 South"/>
    <x v="247"/>
    <x v="0"/>
    <s v="27021"/>
    <x v="1609"/>
    <m/>
    <s v="R"/>
    <s v="N"/>
    <s v="NC-10"/>
    <x v="0"/>
    <x v="1"/>
    <x v="1"/>
    <x v="0"/>
    <s v="Y"/>
    <s v="N"/>
    <s v="Y"/>
    <s v="N"/>
    <s v="Y"/>
    <s v="Y"/>
    <s v="Subchapter S Corporation"/>
    <s v="N"/>
    <x v="0"/>
    <x v="0"/>
    <x v="1"/>
    <s v="Brewpub, Tasting Room, Taproom ** &amp;&amp; Restaurant"/>
    <n v="0"/>
    <n v="0"/>
    <m/>
  </r>
  <r>
    <x v="1613"/>
    <d v="2021-05-07T00:00:00"/>
    <s v="Carolina Vending of Raleigh LLC"/>
    <s v="3717 Barwell Road"/>
    <x v="4"/>
    <x v="0"/>
    <s v="27610"/>
    <x v="1610"/>
    <m/>
    <s v="U"/>
    <s v="N"/>
    <s v="NC-02"/>
    <x v="0"/>
    <x v="0"/>
    <x v="1"/>
    <x v="0"/>
    <s v="Y"/>
    <s v="Y"/>
    <s v="Y"/>
    <s v="N"/>
    <s v="Y"/>
    <s v="Y"/>
    <s v="Limited  Liability Company(LLC)"/>
    <s v="Y"/>
    <x v="1"/>
    <x v="0"/>
    <x v="0"/>
    <s v="Food Stand, Food Truck, Food Cart"/>
    <n v="0"/>
    <n v="0"/>
    <m/>
  </r>
  <r>
    <x v="1614"/>
    <d v="2021-05-07T00:00:00"/>
    <s v="AMLA Co LLC"/>
    <s v="1918 N. Main Avenue"/>
    <x v="248"/>
    <x v="0"/>
    <s v="28658"/>
    <x v="1611"/>
    <s v="Pelican's SnoBalls"/>
    <s v="R"/>
    <s v="N"/>
    <s v="NC-10"/>
    <x v="0"/>
    <x v="1"/>
    <x v="0"/>
    <x v="1"/>
    <s v="Y"/>
    <s v="N"/>
    <s v="Y"/>
    <s v="Y"/>
    <s v="Y"/>
    <s v="Y"/>
    <s v="Limited  Liability Company(LLC)"/>
    <s v="N"/>
    <x v="0"/>
    <x v="0"/>
    <x v="1"/>
    <s v="Food Stand, Food Truck, Food Cart"/>
    <n v="0"/>
    <n v="0"/>
    <m/>
  </r>
  <r>
    <x v="1615"/>
    <d v="2021-05-07T00:00:00"/>
    <s v="Shoppinhungry llc"/>
    <s v="4403 Oleander Dr Unit h"/>
    <x v="0"/>
    <x v="0"/>
    <s v="28403"/>
    <x v="1612"/>
    <m/>
    <s v="U"/>
    <s v="N"/>
    <s v="NC-07"/>
    <x v="1"/>
    <x v="0"/>
    <x v="1"/>
    <x v="0"/>
    <s v="Y"/>
    <s v="Y"/>
    <s v="Y"/>
    <s v="Y"/>
    <s v="Y"/>
    <s v="Y"/>
    <s v="Limited  Liability Company(LLC)"/>
    <s v="Y"/>
    <x v="0"/>
    <x v="1"/>
    <x v="1"/>
    <s v="Caterer &amp;&amp; Restaurant"/>
    <n v="0"/>
    <n v="0"/>
    <m/>
  </r>
  <r>
    <x v="1616"/>
    <d v="2021-05-07T00:00:00"/>
    <s v="Brule LLC"/>
    <s v="416 S Main St"/>
    <x v="43"/>
    <x v="0"/>
    <s v="28036"/>
    <x v="1613"/>
    <m/>
    <s v="U"/>
    <s v="N"/>
    <s v="NC-08"/>
    <x v="1"/>
    <x v="1"/>
    <x v="0"/>
    <x v="0"/>
    <s v="N"/>
    <s v="Y"/>
    <s v="Y"/>
    <s v="Y"/>
    <s v="N"/>
    <s v="Y"/>
    <s v="Limited  Liability Company(LLC)"/>
    <s v="N"/>
    <x v="0"/>
    <x v="0"/>
    <x v="1"/>
    <s v="Restaurant"/>
    <n v="0"/>
    <n v="0"/>
    <m/>
  </r>
  <r>
    <x v="1617"/>
    <d v="2021-05-07T00:00:00"/>
    <s v="The Quik Snak LLC"/>
    <s v="131 N. Main Street"/>
    <x v="158"/>
    <x v="0"/>
    <s v="28152"/>
    <x v="1614"/>
    <m/>
    <s v="R"/>
    <s v="N"/>
    <s v="NC-05"/>
    <x v="0"/>
    <x v="1"/>
    <x v="1"/>
    <x v="0"/>
    <s v="Y"/>
    <s v="Y"/>
    <s v="Y"/>
    <s v="Y"/>
    <s v="Y"/>
    <s v="Y"/>
    <s v="Limited  Liability Company(LLC)"/>
    <s v="N"/>
    <x v="0"/>
    <x v="0"/>
    <x v="1"/>
    <s v="Restaurant"/>
    <n v="0"/>
    <n v="0"/>
    <m/>
  </r>
  <r>
    <x v="1618"/>
    <d v="2021-05-07T00:00:00"/>
    <s v="BIG SOUTH DINING LLC"/>
    <s v="217 S Elm St"/>
    <x v="12"/>
    <x v="0"/>
    <s v="27401"/>
    <x v="1615"/>
    <m/>
    <s v="U"/>
    <s v="Y"/>
    <s v="NC-06"/>
    <x v="1"/>
    <x v="0"/>
    <x v="1"/>
    <x v="0"/>
    <s v="Y"/>
    <s v="Y"/>
    <s v="Y"/>
    <s v="Y"/>
    <s v="Y"/>
    <s v="Y"/>
    <s v="Limited  Liability Company(LLC)"/>
    <s v="Y"/>
    <x v="0"/>
    <x v="0"/>
    <x v="1"/>
    <s v="Restaurant"/>
    <n v="0"/>
    <n v="0"/>
    <m/>
  </r>
  <r>
    <x v="1619"/>
    <d v="2021-05-07T00:00:00"/>
    <s v="Hokkaido Inc"/>
    <s v="276 Watauga Village Dr Ste K"/>
    <x v="48"/>
    <x v="0"/>
    <s v="28607"/>
    <x v="1616"/>
    <m/>
    <s v="R"/>
    <s v="Y"/>
    <s v="NC-05"/>
    <x v="0"/>
    <x v="0"/>
    <x v="0"/>
    <x v="0"/>
    <s v="Y"/>
    <s v="Y"/>
    <s v="Y"/>
    <s v="Y"/>
    <s v="Y"/>
    <s v="Y"/>
    <s v="Subchapter S Corporation"/>
    <s v="N"/>
    <x v="1"/>
    <x v="0"/>
    <x v="1"/>
    <s v="Restaurant"/>
    <n v="0"/>
    <n v="0"/>
    <m/>
  </r>
  <r>
    <x v="1620"/>
    <d v="2021-05-07T00:00:00"/>
    <s v="CYPRESS BEND VINEYARDS INC"/>
    <s v="21904 RIVERTON ROAD"/>
    <x v="249"/>
    <x v="0"/>
    <s v="28396"/>
    <x v="1617"/>
    <m/>
    <s v="R"/>
    <s v="Y"/>
    <s v="NC-09"/>
    <x v="0"/>
    <x v="0"/>
    <x v="1"/>
    <x v="1"/>
    <s v="N"/>
    <s v="Y"/>
    <s v="Y"/>
    <s v="N"/>
    <s v="Y"/>
    <s v="N"/>
    <s v="Corporation"/>
    <s v="Y"/>
    <x v="0"/>
    <x v="1"/>
    <x v="1"/>
    <s v="Winery **"/>
    <n v="0"/>
    <n v="0"/>
    <m/>
  </r>
  <r>
    <x v="1621"/>
    <d v="2021-05-07T00:00:00"/>
    <s v="MORGAN RIDGE VINEYARDS LLC"/>
    <s v="486 John Morgan Rd"/>
    <x v="250"/>
    <x v="0"/>
    <s v="28071"/>
    <x v="1618"/>
    <m/>
    <s v="R"/>
    <s v="N"/>
    <s v="NC-08"/>
    <x v="0"/>
    <x v="0"/>
    <x v="1"/>
    <x v="0"/>
    <s v="N"/>
    <s v="Y"/>
    <s v="Y"/>
    <s v="Y"/>
    <s v="Y"/>
    <s v="Y"/>
    <s v="Limited  Liability Company(LLC)"/>
    <s v="Y"/>
    <x v="0"/>
    <x v="0"/>
    <x v="1"/>
    <s v="Licensed Alcohol Producer &amp;&amp; Winery ** &amp;&amp; Brewery and/or microbrewery ** &amp;&amp; Brewpub, Tasting Room, Taproom ** &amp;&amp; Caterer &amp;&amp; Restaurant"/>
    <n v="0"/>
    <n v="0"/>
    <m/>
  </r>
  <r>
    <x v="1622"/>
    <d v="2021-05-07T00:00:00"/>
    <s v="Milan Pizza"/>
    <s v="1022 Boston Dr"/>
    <x v="64"/>
    <x v="0"/>
    <s v="27215"/>
    <x v="1619"/>
    <s v="Brixx Wood Fired Pizza"/>
    <s v="U"/>
    <s v="N"/>
    <s v="NC-06"/>
    <x v="1"/>
    <x v="0"/>
    <x v="0"/>
    <x v="0"/>
    <s v="Y"/>
    <s v="Y"/>
    <s v="Y"/>
    <s v="Y"/>
    <s v="Y"/>
    <s v="Y"/>
    <s v="Corporation"/>
    <s v="N"/>
    <x v="0"/>
    <x v="0"/>
    <x v="1"/>
    <s v="Restaurant"/>
    <n v="0"/>
    <n v="0"/>
    <m/>
  </r>
  <r>
    <x v="1623"/>
    <d v="2021-05-07T00:00:00"/>
    <s v="Brews Brothers LLC"/>
    <s v="109A Carbonton Rd"/>
    <x v="74"/>
    <x v="0"/>
    <s v="27330"/>
    <x v="1620"/>
    <m/>
    <s v="R"/>
    <s v="Y"/>
    <s v="NC-04"/>
    <x v="1"/>
    <x v="0"/>
    <x v="0"/>
    <x v="0"/>
    <s v="Y"/>
    <s v="Y"/>
    <s v="Y"/>
    <s v="Y"/>
    <s v="Y"/>
    <s v="Y"/>
    <s v="Limited  Liability Company(LLC)"/>
    <s v="N"/>
    <x v="0"/>
    <x v="1"/>
    <x v="1"/>
    <s v="Restaurant"/>
    <n v="0"/>
    <n v="0"/>
    <m/>
  </r>
  <r>
    <x v="1624"/>
    <d v="2021-05-07T00:00:00"/>
    <s v="Mama Voulas"/>
    <s v="2014 Copper Leaf Parkway"/>
    <x v="8"/>
    <x v="0"/>
    <s v="27703"/>
    <x v="1621"/>
    <m/>
    <s v="U"/>
    <s v="N"/>
    <s v="NC-02"/>
    <x v="0"/>
    <x v="0"/>
    <x v="1"/>
    <x v="0"/>
    <s v="Y"/>
    <s v="Y"/>
    <s v="Y"/>
    <s v="Y"/>
    <s v="Y"/>
    <s v="Y"/>
    <s v="Limited  Liability Company(LLC)"/>
    <s v="N"/>
    <x v="0"/>
    <x v="1"/>
    <x v="1"/>
    <s v="Food Stand, Food Truck, Food Cart"/>
    <n v="0"/>
    <n v="0"/>
    <m/>
  </r>
  <r>
    <x v="1625"/>
    <d v="2021-05-07T00:00:00"/>
    <s v="James Sourisak"/>
    <s v="500 Americhase Dr Suite C"/>
    <x v="12"/>
    <x v="0"/>
    <s v="27409"/>
    <x v="1622"/>
    <m/>
    <s v="U"/>
    <s v="N"/>
    <s v="NC-06"/>
    <x v="0"/>
    <x v="0"/>
    <x v="0"/>
    <x v="0"/>
    <s v="Y"/>
    <s v="Y"/>
    <s v="Y"/>
    <s v="Y"/>
    <s v="Y"/>
    <s v="Y"/>
    <s v="Corporation"/>
    <s v="N"/>
    <x v="1"/>
    <x v="0"/>
    <x v="1"/>
    <s v="Restaurant"/>
    <n v="0"/>
    <n v="0"/>
    <m/>
  </r>
  <r>
    <x v="1626"/>
    <d v="2021-05-07T00:00:00"/>
    <s v="Team Greenup LLC"/>
    <s v="2213 Regent Court"/>
    <x v="76"/>
    <x v="0"/>
    <s v="27522"/>
    <x v="1623"/>
    <m/>
    <s v="R"/>
    <s v="N"/>
    <s v="NC-04"/>
    <x v="0"/>
    <x v="1"/>
    <x v="1"/>
    <x v="1"/>
    <s v="Y"/>
    <s v="N"/>
    <s v="Y"/>
    <s v="Y"/>
    <s v="N"/>
    <s v="N"/>
    <s v="Limited  Liability Company(LLC)"/>
    <s v="N"/>
    <x v="0"/>
    <x v="0"/>
    <x v="1"/>
    <s v="Food Stand, Food Truck, Food Cart"/>
    <n v="0"/>
    <n v="0"/>
    <m/>
  </r>
  <r>
    <x v="1627"/>
    <d v="2021-05-07T00:00:00"/>
    <s v="Boss Ross Dogs LLC"/>
    <s v="512 Townsend Rd"/>
    <x v="92"/>
    <x v="0"/>
    <s v="28376"/>
    <x v="1624"/>
    <m/>
    <s v="R"/>
    <s v="N"/>
    <s v="NC-09"/>
    <x v="0"/>
    <x v="1"/>
    <x v="0"/>
    <x v="0"/>
    <s v="Y"/>
    <s v="N"/>
    <s v="N"/>
    <s v="N"/>
    <s v="Y"/>
    <s v="N"/>
    <s v="Limited  Liability Company(LLC)"/>
    <s v="N"/>
    <x v="0"/>
    <x v="0"/>
    <x v="1"/>
    <s v="Food Stand, Food Truck, Food Cart"/>
    <n v="0"/>
    <n v="0"/>
    <m/>
  </r>
  <r>
    <x v="1628"/>
    <d v="2021-05-07T00:00:00"/>
    <s v="Brandi Fox"/>
    <s v="3108 Floral Grove Lane 204"/>
    <x v="11"/>
    <x v="0"/>
    <s v="28216"/>
    <x v="1625"/>
    <m/>
    <s v="U"/>
    <s v="N"/>
    <s v="NC-12"/>
    <x v="0"/>
    <x v="1"/>
    <x v="1"/>
    <x v="1"/>
    <s v="Y"/>
    <s v="Y"/>
    <s v="N"/>
    <s v="N"/>
    <s v="Y"/>
    <s v="N"/>
    <s v="Sole Proprietorship"/>
    <s v="N"/>
    <x v="0"/>
    <x v="0"/>
    <x v="1"/>
    <s v="Caterer"/>
    <n v="0"/>
    <n v="0"/>
    <m/>
  </r>
  <r>
    <x v="1629"/>
    <d v="2021-05-07T00:00:00"/>
    <s v="Fenix Duck Charlotte"/>
    <s v="4214 Lester Hill Ct"/>
    <x v="11"/>
    <x v="0"/>
    <s v="28269"/>
    <x v="1626"/>
    <s v="Duck Donuts"/>
    <s v="U"/>
    <s v="N"/>
    <s v="NC-08"/>
    <x v="0"/>
    <x v="1"/>
    <x v="0"/>
    <x v="0"/>
    <s v="Y"/>
    <s v="Y"/>
    <s v="Y"/>
    <s v="Y"/>
    <s v="Y"/>
    <s v="Y"/>
    <s v="Limited  Liability Company(LLC)"/>
    <s v="N"/>
    <x v="1"/>
    <x v="0"/>
    <x v="0"/>
    <s v="Restaurant"/>
    <n v="0"/>
    <n v="0"/>
    <m/>
  </r>
  <r>
    <x v="1630"/>
    <d v="2021-05-07T00:00:00"/>
    <s v="Sweets and Stems"/>
    <s v="514 E Broad Street"/>
    <x v="189"/>
    <x v="0"/>
    <s v="27526"/>
    <x v="1627"/>
    <m/>
    <s v="R"/>
    <s v="N"/>
    <s v="NC-02"/>
    <x v="0"/>
    <x v="1"/>
    <x v="1"/>
    <x v="0"/>
    <s v="Y"/>
    <s v="Y"/>
    <s v="Y"/>
    <s v="Y"/>
    <s v="Y"/>
    <s v="Y"/>
    <s v="Limited  Liability Company(LLC)"/>
    <s v="Y"/>
    <x v="0"/>
    <x v="0"/>
    <x v="1"/>
    <s v="Caterer"/>
    <n v="0"/>
    <n v="0"/>
    <m/>
  </r>
  <r>
    <x v="1631"/>
    <d v="2021-05-07T00:00:00"/>
    <s v="Jaime Love"/>
    <s v="2020 Twin Acres Rd"/>
    <x v="103"/>
    <x v="0"/>
    <s v="27520"/>
    <x v="1628"/>
    <m/>
    <s v="R"/>
    <s v="N"/>
    <s v="NC-02"/>
    <x v="0"/>
    <x v="1"/>
    <x v="1"/>
    <x v="1"/>
    <s v="N"/>
    <s v="Y"/>
    <s v="N"/>
    <s v="N"/>
    <s v="N"/>
    <s v="N"/>
    <s v="Sole Proprietorship"/>
    <s v="Y"/>
    <x v="0"/>
    <x v="0"/>
    <x v="1"/>
    <s v="Food Stand, Food Truck, Food Cart"/>
    <n v="0"/>
    <n v="0"/>
    <m/>
  </r>
  <r>
    <x v="1632"/>
    <d v="2021-05-07T00:00:00"/>
    <s v="XMN LLC"/>
    <s v="5103 W Market St STE D"/>
    <x v="12"/>
    <x v="0"/>
    <s v="27409"/>
    <x v="1629"/>
    <m/>
    <s v="U"/>
    <s v="Y"/>
    <s v="NC-06"/>
    <x v="0"/>
    <x v="0"/>
    <x v="0"/>
    <x v="0"/>
    <s v="Y"/>
    <s v="Y"/>
    <s v="Y"/>
    <s v="Y"/>
    <s v="Y"/>
    <s v="Y"/>
    <s v="Limited  Liability Company(LLC)"/>
    <s v="N"/>
    <x v="0"/>
    <x v="0"/>
    <x v="1"/>
    <s v="Restaurant"/>
    <n v="0"/>
    <n v="0"/>
    <m/>
  </r>
  <r>
    <x v="1633"/>
    <d v="2021-05-07T00:00:00"/>
    <s v="Awaze Ethiopian Eritrean Cuisine"/>
    <s v="904 NE MAYNARD RD"/>
    <x v="28"/>
    <x v="0"/>
    <s v="27513"/>
    <x v="1630"/>
    <m/>
    <s v="U"/>
    <s v="N"/>
    <s v="NC-02"/>
    <x v="0"/>
    <x v="1"/>
    <x v="1"/>
    <x v="1"/>
    <s v="Y"/>
    <s v="Y"/>
    <s v="Y"/>
    <s v="N"/>
    <s v="Y"/>
    <s v="N"/>
    <s v="Limited  Liability Company(LLC)"/>
    <s v="N"/>
    <x v="1"/>
    <x v="0"/>
    <x v="1"/>
    <s v="Restaurant"/>
    <n v="0"/>
    <n v="0"/>
    <m/>
  </r>
  <r>
    <x v="1634"/>
    <d v="2021-05-07T00:00:00"/>
    <s v="Alex Still"/>
    <s v="2542 love joy rd"/>
    <x v="89"/>
    <x v="0"/>
    <s v="28716"/>
    <x v="1631"/>
    <m/>
    <s v="R"/>
    <s v="N"/>
    <s v="NC-11"/>
    <x v="0"/>
    <x v="1"/>
    <x v="1"/>
    <x v="0"/>
    <s v="Y"/>
    <s v="Y"/>
    <s v="Y"/>
    <s v="N"/>
    <s v="Y"/>
    <s v="N"/>
    <s v="Sole Proprietorship"/>
    <s v="N"/>
    <x v="0"/>
    <x v="0"/>
    <x v="1"/>
    <s v="Food Stand, Food Truck, Food Cart &amp;&amp; Caterer"/>
    <n v="0"/>
    <n v="0"/>
    <m/>
  </r>
  <r>
    <x v="1635"/>
    <d v="2021-05-07T00:00:00"/>
    <s v="Five Loaves Catering Inc"/>
    <s v="710 Coliseum Dr"/>
    <x v="54"/>
    <x v="0"/>
    <n v="27106"/>
    <x v="1632"/>
    <m/>
    <s v="U"/>
    <s v="Y"/>
    <s v="NC-06"/>
    <x v="0"/>
    <x v="0"/>
    <x v="1"/>
    <x v="0"/>
    <s v="Y"/>
    <s v="Y"/>
    <s v="Y"/>
    <s v="Y"/>
    <s v="Y"/>
    <s v="Y"/>
    <s v="Corporation"/>
    <s v="N"/>
    <x v="0"/>
    <x v="0"/>
    <x v="1"/>
    <s v="Caterer"/>
    <n v="0"/>
    <n v="0"/>
    <m/>
  </r>
  <r>
    <x v="1636"/>
    <d v="2021-05-07T00:00:00"/>
    <s v="Cong Li"/>
    <s v="2205 Oak Ridge Rd Ste O"/>
    <x v="135"/>
    <x v="0"/>
    <s v="27310"/>
    <x v="1633"/>
    <m/>
    <s v="U"/>
    <s v="N"/>
    <s v="NC-06"/>
    <x v="1"/>
    <x v="0"/>
    <x v="0"/>
    <x v="0"/>
    <s v="Y"/>
    <s v="Y"/>
    <s v="Y"/>
    <s v="Y"/>
    <s v="Y"/>
    <s v="Y"/>
    <s v="Subchapter S Corporation"/>
    <s v="N"/>
    <x v="1"/>
    <x v="0"/>
    <x v="0"/>
    <s v="Restaurant"/>
    <n v="0"/>
    <n v="0"/>
    <m/>
  </r>
  <r>
    <x v="1637"/>
    <d v="2021-05-07T00:00:00"/>
    <s v="NEW NO 1 CHINESE BUFFET INC"/>
    <s v="364 US 70 WEST #B 8"/>
    <x v="68"/>
    <x v="0"/>
    <s v="28752"/>
    <x v="1634"/>
    <m/>
    <s v="R"/>
    <s v="N"/>
    <s v="NC-11"/>
    <x v="1"/>
    <x v="0"/>
    <x v="0"/>
    <x v="0"/>
    <s v="Y"/>
    <s v="Y"/>
    <s v="Y"/>
    <s v="Y"/>
    <s v="Y"/>
    <s v="Y"/>
    <s v="Corporation"/>
    <s v="N"/>
    <x v="1"/>
    <x v="0"/>
    <x v="0"/>
    <s v="Restaurant"/>
    <n v="0"/>
    <n v="0"/>
    <m/>
  </r>
  <r>
    <x v="1638"/>
    <d v="2021-05-07T00:00:00"/>
    <s v="Uptown 101 LLC"/>
    <s v="101 College St"/>
    <x v="216"/>
    <x v="0"/>
    <s v="27565"/>
    <x v="1635"/>
    <m/>
    <s v="R"/>
    <s v="N"/>
    <s v="NC-01"/>
    <x v="1"/>
    <x v="0"/>
    <x v="0"/>
    <x v="0"/>
    <s v="Y"/>
    <s v="Y"/>
    <s v="Y"/>
    <s v="Y"/>
    <s v="Y"/>
    <s v="Y"/>
    <s v="Limited  Liability Company(LLC)"/>
    <s v="N"/>
    <x v="1"/>
    <x v="0"/>
    <x v="0"/>
    <s v="Bar, Saloon, Lounge, Tavern &amp;&amp; Restaurant"/>
    <n v="0"/>
    <n v="0"/>
    <m/>
  </r>
  <r>
    <x v="1639"/>
    <d v="2021-05-07T00:00:00"/>
    <s v="ALEEM VENTURES INC"/>
    <s v="1216 Bridford Pkwy Unit M"/>
    <x v="12"/>
    <x v="0"/>
    <s v="27407"/>
    <x v="1636"/>
    <m/>
    <s v="U"/>
    <s v="N"/>
    <s v="NC-06"/>
    <x v="1"/>
    <x v="0"/>
    <x v="0"/>
    <x v="0"/>
    <s v="Y"/>
    <s v="Y"/>
    <s v="Y"/>
    <s v="Y"/>
    <s v="Y"/>
    <s v="Y"/>
    <s v="Corporation"/>
    <s v="N"/>
    <x v="1"/>
    <x v="0"/>
    <x v="0"/>
    <s v="Restaurant"/>
    <n v="0"/>
    <n v="0"/>
    <m/>
  </r>
  <r>
    <x v="1640"/>
    <d v="2021-05-07T00:00:00"/>
    <s v="Farotage Nation Lounge"/>
    <s v="3601 Capital boulevard 103-105"/>
    <x v="4"/>
    <x v="0"/>
    <s v="27604"/>
    <x v="1637"/>
    <m/>
    <s v="U"/>
    <s v="N"/>
    <s v="NC-02"/>
    <x v="0"/>
    <x v="0"/>
    <x v="0"/>
    <x v="0"/>
    <s v="Y"/>
    <s v="Y"/>
    <s v="Y"/>
    <s v="Y"/>
    <s v="Y"/>
    <s v="Y"/>
    <s v="Limited  Liability Company(LLC)"/>
    <s v="Y"/>
    <x v="1"/>
    <x v="0"/>
    <x v="0"/>
    <s v="Bar, Saloon, Lounge, Tavern"/>
    <n v="0"/>
    <n v="0"/>
    <m/>
  </r>
  <r>
    <x v="1641"/>
    <d v="2021-05-07T00:00:00"/>
    <s v="Bean Vegan Cuisine LLC"/>
    <s v="3001 E Independence Blvd"/>
    <x v="11"/>
    <x v="0"/>
    <s v="28205"/>
    <x v="1638"/>
    <m/>
    <s v="U"/>
    <s v="Y"/>
    <s v="NC-12"/>
    <x v="0"/>
    <x v="0"/>
    <x v="1"/>
    <x v="0"/>
    <s v="Y"/>
    <s v="Y"/>
    <s v="Y"/>
    <s v="Y"/>
    <s v="Y"/>
    <s v="Y"/>
    <s v="Limited  Liability Company(LLC)"/>
    <s v="Y"/>
    <x v="1"/>
    <x v="0"/>
    <x v="1"/>
    <s v="Restaurant"/>
    <n v="0"/>
    <n v="0"/>
    <m/>
  </r>
  <r>
    <x v="1642"/>
    <d v="2021-05-07T00:00:00"/>
    <s v="Z&amp;B Inc"/>
    <s v="13200 Strickland Rd Ste 110"/>
    <x v="4"/>
    <x v="0"/>
    <s v="27613"/>
    <x v="1639"/>
    <m/>
    <s v="U"/>
    <s v="N"/>
    <s v="NC-02"/>
    <x v="1"/>
    <x v="0"/>
    <x v="0"/>
    <x v="0"/>
    <s v="Y"/>
    <s v="Y"/>
    <s v="Y"/>
    <s v="Y"/>
    <s v="Y"/>
    <s v="Y"/>
    <s v="Subchapter S Corporation"/>
    <s v="N"/>
    <x v="1"/>
    <x v="0"/>
    <x v="0"/>
    <s v="Other &amp;&amp; Bar, Saloon, Lounge, Tavern &amp;&amp; Restaurant"/>
    <n v="0"/>
    <n v="0"/>
    <m/>
  </r>
  <r>
    <x v="1643"/>
    <d v="2021-05-07T00:00:00"/>
    <s v="Crooked Tail Cat Cafe Inc"/>
    <s v="604 S. Elm St"/>
    <x v="12"/>
    <x v="0"/>
    <s v="27406"/>
    <x v="1640"/>
    <m/>
    <s v="U"/>
    <s v="Y"/>
    <s v="NC-06"/>
    <x v="0"/>
    <x v="1"/>
    <x v="1"/>
    <x v="0"/>
    <s v="Y"/>
    <s v="Y"/>
    <s v="Y"/>
    <s v="Y"/>
    <s v="Y"/>
    <s v="Y"/>
    <s v="Corporation"/>
    <s v="N"/>
    <x v="0"/>
    <x v="0"/>
    <x v="1"/>
    <s v="Snack and Nonalcoholic Beverage Bar"/>
    <n v="0"/>
    <n v="0"/>
    <m/>
  </r>
  <r>
    <x v="1644"/>
    <d v="2021-05-07T00:00:00"/>
    <s v="JAM Hospitality LLC"/>
    <s v="1550 Buck Jones Rd"/>
    <x v="4"/>
    <x v="0"/>
    <s v="27606"/>
    <x v="1641"/>
    <m/>
    <s v="U"/>
    <s v="N"/>
    <s v="NC-02"/>
    <x v="0"/>
    <x v="1"/>
    <x v="1"/>
    <x v="0"/>
    <s v="N"/>
    <s v="N"/>
    <s v="Y"/>
    <s v="Y"/>
    <s v="Y"/>
    <s v="Y"/>
    <s v="Corporation"/>
    <s v="Y"/>
    <x v="0"/>
    <x v="0"/>
    <x v="1"/>
    <s v="Restaurant"/>
    <n v="0"/>
    <n v="0"/>
    <m/>
  </r>
  <r>
    <x v="1645"/>
    <d v="2021-05-07T00:00:00"/>
    <s v="Shea Spicer"/>
    <s v="170 Cook St"/>
    <x v="251"/>
    <x v="0"/>
    <s v="27045"/>
    <x v="1642"/>
    <m/>
    <s v="U"/>
    <s v="N"/>
    <s v="NC-10"/>
    <x v="0"/>
    <x v="1"/>
    <x v="0"/>
    <x v="0"/>
    <s v="Y"/>
    <s v="Y"/>
    <s v="N"/>
    <s v="Y"/>
    <s v="Y"/>
    <s v="Y"/>
    <s v="Sole Proprietorship"/>
    <s v="N"/>
    <x v="0"/>
    <x v="0"/>
    <x v="1"/>
    <s v="Food Stand, Food Truck, Food Cart"/>
    <n v="0"/>
    <n v="0"/>
    <m/>
  </r>
  <r>
    <x v="1646"/>
    <d v="2021-05-07T00:00:00"/>
    <s v="Ishi Inc."/>
    <s v="9205 University City Blvd"/>
    <x v="11"/>
    <x v="0"/>
    <s v="28213"/>
    <x v="1643"/>
    <m/>
    <s v="U"/>
    <s v="Y"/>
    <s v="NC-08"/>
    <x v="1"/>
    <x v="0"/>
    <x v="1"/>
    <x v="0"/>
    <s v="Y"/>
    <s v="Y"/>
    <s v="Y"/>
    <s v="Y"/>
    <s v="Y"/>
    <s v="Y"/>
    <s v="Corporation"/>
    <s v="Y"/>
    <x v="1"/>
    <x v="0"/>
    <x v="1"/>
    <s v="Restaurant"/>
    <n v="0"/>
    <n v="0"/>
    <m/>
  </r>
  <r>
    <x v="1647"/>
    <d v="2021-05-07T00:00:00"/>
    <s v="Mountain Green Enterprises"/>
    <s v="4250 US 64/74A Hwy"/>
    <x v="240"/>
    <x v="0"/>
    <s v="28139"/>
    <x v="1644"/>
    <m/>
    <s v="R"/>
    <s v="N"/>
    <s v="NC-11"/>
    <x v="0"/>
    <x v="1"/>
    <x v="1"/>
    <x v="0"/>
    <s v="Y"/>
    <s v="N"/>
    <s v="Y"/>
    <s v="N"/>
    <s v="N"/>
    <s v="Y"/>
    <s v="Limited  Liability Company(LLC)"/>
    <s v="N"/>
    <x v="0"/>
    <x v="1"/>
    <x v="0"/>
    <s v="Restaurant"/>
    <n v="0"/>
    <n v="0"/>
    <m/>
  </r>
  <r>
    <x v="1648"/>
    <d v="2021-05-07T00:00:00"/>
    <s v="LORMAC ENTERPRISE INC."/>
    <s v="6079 Turnpike Rd"/>
    <x v="92"/>
    <x v="0"/>
    <s v="28376"/>
    <x v="1645"/>
    <m/>
    <s v="R"/>
    <s v="Y"/>
    <s v="NC-09"/>
    <x v="1"/>
    <x v="1"/>
    <x v="1"/>
    <x v="0"/>
    <s v="Y"/>
    <s v="Y"/>
    <s v="Y"/>
    <s v="Y"/>
    <s v="Y"/>
    <s v="Y"/>
    <s v="Corporation"/>
    <s v="N"/>
    <x v="0"/>
    <x v="1"/>
    <x v="1"/>
    <s v="Bar, Saloon, Lounge, Tavern &amp;&amp; Caterer &amp;&amp; Food Stand, Food Truck, Food Cart &amp;&amp; Restaurant"/>
    <n v="0"/>
    <n v="0"/>
    <m/>
  </r>
  <r>
    <x v="1649"/>
    <d v="2021-05-07T00:00:00"/>
    <s v="SKS Fodds LLC"/>
    <s v="3130 Driwood Ct Suite B"/>
    <x v="11"/>
    <x v="0"/>
    <s v="28269"/>
    <x v="1646"/>
    <m/>
    <s v="U"/>
    <s v="N"/>
    <s v="NC-08"/>
    <x v="0"/>
    <x v="0"/>
    <x v="1"/>
    <x v="0"/>
    <s v="Y"/>
    <s v="Y"/>
    <s v="Y"/>
    <s v="Y"/>
    <s v="Y"/>
    <s v="Y"/>
    <s v="Limited  Liability Company(LLC)"/>
    <s v="N"/>
    <x v="1"/>
    <x v="0"/>
    <x v="0"/>
    <s v="Caterer &amp;&amp; Restaurant"/>
    <n v="0"/>
    <n v="0"/>
    <m/>
  </r>
  <r>
    <x v="1650"/>
    <d v="2021-05-07T00:00:00"/>
    <s v="kakes by kelly llc"/>
    <s v="salem chapel rd"/>
    <x v="170"/>
    <x v="0"/>
    <s v="27052"/>
    <x v="1647"/>
    <m/>
    <s v="U"/>
    <s v="N"/>
    <s v="NC-10"/>
    <x v="0"/>
    <x v="0"/>
    <x v="1"/>
    <x v="0"/>
    <s v="Y"/>
    <s v="Y"/>
    <s v="Y"/>
    <s v="N"/>
    <s v="Y"/>
    <s v="Y"/>
    <s v="Limited  Liability Company(LLC)"/>
    <s v="N"/>
    <x v="0"/>
    <x v="0"/>
    <x v="1"/>
    <s v="Caterer"/>
    <n v="0"/>
    <n v="0"/>
    <m/>
  </r>
  <r>
    <x v="1651"/>
    <d v="2021-05-07T00:00:00"/>
    <s v="Night Kitchen Bakery LLC"/>
    <s v="10 W Franklin Street 140"/>
    <x v="4"/>
    <x v="0"/>
    <s v="27604"/>
    <x v="1648"/>
    <m/>
    <s v="U"/>
    <s v="Y"/>
    <s v="NC-02"/>
    <x v="0"/>
    <x v="1"/>
    <x v="1"/>
    <x v="0"/>
    <s v="N"/>
    <s v="N"/>
    <s v="Y"/>
    <s v="Y"/>
    <s v="N"/>
    <s v="Y"/>
    <s v="Limited  Liability Company(LLC)"/>
    <s v="Y"/>
    <x v="0"/>
    <x v="0"/>
    <x v="1"/>
    <s v="Other"/>
    <n v="0"/>
    <n v="0"/>
    <m/>
  </r>
  <r>
    <x v="1652"/>
    <d v="2021-05-07T00:00:00"/>
    <s v="MCE Ventures LLC"/>
    <s v="207 Paragon Pkwy"/>
    <x v="91"/>
    <x v="0"/>
    <s v="28721"/>
    <x v="1649"/>
    <m/>
    <s v="R"/>
    <s v="N"/>
    <s v="NC-11"/>
    <x v="1"/>
    <x v="0"/>
    <x v="1"/>
    <x v="0"/>
    <s v="Y"/>
    <s v="Y"/>
    <s v="Y"/>
    <s v="Y"/>
    <s v="Y"/>
    <s v="Y"/>
    <s v="Subchapter S Corporation"/>
    <s v="Y"/>
    <x v="0"/>
    <x v="0"/>
    <x v="1"/>
    <s v="Restaurant"/>
    <n v="0"/>
    <n v="0"/>
    <m/>
  </r>
  <r>
    <x v="1653"/>
    <d v="2021-05-07T00:00:00"/>
    <s v="Eat Drink Here LLC"/>
    <s v="943 Riverside Dr"/>
    <x v="9"/>
    <x v="0"/>
    <s v="28804"/>
    <x v="1650"/>
    <m/>
    <s v="U"/>
    <s v="N"/>
    <s v="NC-11"/>
    <x v="1"/>
    <x v="0"/>
    <x v="0"/>
    <x v="0"/>
    <s v="Y"/>
    <s v="Y"/>
    <s v="Y"/>
    <s v="Y"/>
    <s v="Y"/>
    <s v="Y"/>
    <s v="Limited  Liability Company(LLC)"/>
    <s v="N"/>
    <x v="1"/>
    <x v="0"/>
    <x v="0"/>
    <s v="Restaurant"/>
    <n v="0"/>
    <n v="0"/>
    <m/>
  </r>
  <r>
    <x v="1654"/>
    <d v="2021-05-07T00:00:00"/>
    <s v="COSMIC CANTINA INC"/>
    <s v="714 9th St"/>
    <x v="8"/>
    <x v="0"/>
    <s v="27705"/>
    <x v="1651"/>
    <m/>
    <s v="U"/>
    <s v="N"/>
    <s v="NC-04"/>
    <x v="0"/>
    <x v="0"/>
    <x v="1"/>
    <x v="0"/>
    <s v="Y"/>
    <s v="Y"/>
    <s v="Y"/>
    <s v="Y"/>
    <s v="Y"/>
    <s v="Y"/>
    <s v="Corporation"/>
    <s v="N"/>
    <x v="1"/>
    <x v="0"/>
    <x v="0"/>
    <s v="Restaurant"/>
    <n v="0"/>
    <n v="0"/>
    <m/>
  </r>
  <r>
    <x v="1655"/>
    <d v="2021-05-07T00:00:00"/>
    <s v="Bleu Barn Bistro"/>
    <s v="1801 cross beam dr suite k"/>
    <x v="11"/>
    <x v="0"/>
    <s v="28217"/>
    <x v="1652"/>
    <m/>
    <s v="U"/>
    <s v="N"/>
    <s v="NC-09"/>
    <x v="0"/>
    <x v="1"/>
    <x v="1"/>
    <x v="1"/>
    <s v="N"/>
    <s v="N"/>
    <s v="Y"/>
    <s v="Y"/>
    <s v="N"/>
    <s v="Y"/>
    <s v="Limited  Liability Company(LLC)"/>
    <s v="Y"/>
    <x v="0"/>
    <x v="0"/>
    <x v="1"/>
    <s v="Food Stand, Food Truck, Food Cart"/>
    <n v="0"/>
    <n v="0"/>
    <m/>
  </r>
  <r>
    <x v="1656"/>
    <d v="2021-05-08T00:00:00"/>
    <s v="Julius West"/>
    <s v="6104 Bur Trail"/>
    <x v="4"/>
    <x v="0"/>
    <s v="27604"/>
    <x v="1653"/>
    <m/>
    <s v="U"/>
    <s v="N"/>
    <s v="NC-02"/>
    <x v="0"/>
    <x v="1"/>
    <x v="1"/>
    <x v="0"/>
    <s v="Y"/>
    <s v="Y"/>
    <s v="Y"/>
    <s v="Y"/>
    <s v="Y"/>
    <s v="Y"/>
    <s v="Sole Proprietorship"/>
    <s v="Y"/>
    <x v="1"/>
    <x v="0"/>
    <x v="0"/>
    <s v="Food Stand, Food Truck, Food Cart"/>
    <n v="0"/>
    <n v="0"/>
    <m/>
  </r>
  <r>
    <x v="1657"/>
    <d v="2021-05-08T00:00:00"/>
    <s v="Mouzone Enterprises"/>
    <s v="421 Fayetteville Street"/>
    <x v="4"/>
    <x v="0"/>
    <s v="27601"/>
    <x v="1654"/>
    <m/>
    <s v="U"/>
    <s v="Y"/>
    <s v="NC-02"/>
    <x v="0"/>
    <x v="1"/>
    <x v="1"/>
    <x v="1"/>
    <s v="N"/>
    <s v="Y"/>
    <s v="N"/>
    <s v="N"/>
    <s v="N"/>
    <s v="N"/>
    <s v="Limited  Liability Company(LLC)"/>
    <s v="N"/>
    <x v="1"/>
    <x v="0"/>
    <x v="1"/>
    <s v="Restaurant"/>
    <n v="0"/>
    <n v="0"/>
    <m/>
  </r>
  <r>
    <x v="1658"/>
    <d v="2021-05-08T00:00:00"/>
    <s v="Snowie Ice of North Carol"/>
    <s v="327 Gibbs Road"/>
    <x v="130"/>
    <x v="0"/>
    <s v="28560"/>
    <x v="1655"/>
    <m/>
    <s v="U"/>
    <s v="N"/>
    <s v="NC-03"/>
    <x v="0"/>
    <x v="1"/>
    <x v="0"/>
    <x v="1"/>
    <s v="N"/>
    <s v="Y"/>
    <s v="N"/>
    <s v="N"/>
    <s v="Y"/>
    <s v="N"/>
    <s v="Limited  Liability Company(LLC)"/>
    <s v="N"/>
    <x v="0"/>
    <x v="1"/>
    <x v="1"/>
    <s v="Food Stand, Food Truck, Food Cart"/>
    <n v="0"/>
    <n v="0"/>
    <m/>
  </r>
  <r>
    <x v="1659"/>
    <d v="2021-05-08T00:00:00"/>
    <s v="Tamarra Fincher"/>
    <s v="6811 Fernwood Dr Apt E"/>
    <x v="11"/>
    <x v="0"/>
    <s v="28211"/>
    <x v="1656"/>
    <m/>
    <s v="U"/>
    <s v="N"/>
    <s v="NC-12"/>
    <x v="0"/>
    <x v="1"/>
    <x v="1"/>
    <x v="0"/>
    <s v="N"/>
    <s v="N"/>
    <s v="Y"/>
    <s v="Y"/>
    <s v="N"/>
    <s v="Y"/>
    <s v="Sole Proprietorship"/>
    <s v="N"/>
    <x v="0"/>
    <x v="0"/>
    <x v="1"/>
    <s v="Restaurant"/>
    <n v="0"/>
    <n v="0"/>
    <m/>
  </r>
  <r>
    <x v="1660"/>
    <d v="2021-05-08T00:00:00"/>
    <s v="Kym Brown"/>
    <s v="1529 Greenville Highway"/>
    <x v="7"/>
    <x v="0"/>
    <s v="28791"/>
    <x v="1657"/>
    <m/>
    <s v="R"/>
    <s v="Y"/>
    <s v="NC-11"/>
    <x v="0"/>
    <x v="1"/>
    <x v="1"/>
    <x v="1"/>
    <s v="Y"/>
    <s v="N"/>
    <s v="N"/>
    <s v="N"/>
    <s v="N"/>
    <s v="N"/>
    <s v="Sole Proprietorship"/>
    <s v="N"/>
    <x v="0"/>
    <x v="0"/>
    <x v="1"/>
    <s v="Other"/>
    <n v="0"/>
    <n v="0"/>
    <m/>
  </r>
  <r>
    <x v="1661"/>
    <d v="2021-05-11T00:00:00"/>
    <s v="SAS Food Concepts LLC"/>
    <s v="1566 Benson Rd"/>
    <x v="127"/>
    <x v="0"/>
    <s v="27529"/>
    <x v="1658"/>
    <m/>
    <s v="U"/>
    <s v="N"/>
    <s v="NC-02"/>
    <x v="0"/>
    <x v="1"/>
    <x v="1"/>
    <x v="1"/>
    <s v="N"/>
    <s v="Y"/>
    <s v="Y"/>
    <s v="Y"/>
    <s v="N"/>
    <s v="Y"/>
    <s v="Sole Proprietorship"/>
    <s v="Y"/>
    <x v="1"/>
    <x v="0"/>
    <x v="0"/>
    <s v="Restaurant"/>
    <n v="0"/>
    <n v="0"/>
    <m/>
  </r>
  <r>
    <x v="1662"/>
    <d v="2021-05-11T00:00:00"/>
    <s v="Wei Wei Inc."/>
    <s v="210 N Church St Unit 1312"/>
    <x v="11"/>
    <x v="0"/>
    <s v="28202"/>
    <x v="1659"/>
    <m/>
    <s v="U"/>
    <s v="N"/>
    <s v="NC-12"/>
    <x v="0"/>
    <x v="0"/>
    <x v="0"/>
    <x v="0"/>
    <s v="Y"/>
    <s v="Y"/>
    <s v="Y"/>
    <s v="Y"/>
    <s v="Y"/>
    <s v="Y"/>
    <s v="Corporation"/>
    <s v="N"/>
    <x v="1"/>
    <x v="0"/>
    <x v="0"/>
    <s v="Bar, Saloon, Lounge, Tavern"/>
    <n v="0"/>
    <n v="0"/>
    <m/>
  </r>
  <r>
    <x v="1663"/>
    <d v="2021-05-11T00:00:00"/>
    <s v="1900 Mexican Grill and Tequila Bar LLC"/>
    <s v="1523 Elizabeth Ave Ste 110"/>
    <x v="11"/>
    <x v="0"/>
    <s v="28204"/>
    <x v="1660"/>
    <m/>
    <s v="U"/>
    <s v="N"/>
    <s v="NC-12"/>
    <x v="0"/>
    <x v="0"/>
    <x v="1"/>
    <x v="0"/>
    <s v="Y"/>
    <s v="Y"/>
    <s v="Y"/>
    <s v="Y"/>
    <s v="Y"/>
    <s v="Y"/>
    <s v="Limited  Liability Company(LLC)"/>
    <s v="N"/>
    <x v="0"/>
    <x v="0"/>
    <x v="1"/>
    <s v="Restaurant"/>
    <n v="0"/>
    <n v="0"/>
    <m/>
  </r>
  <r>
    <x v="1664"/>
    <d v="2021-05-11T00:00:00"/>
    <s v="Beach Bumz Inc"/>
    <s v="515 Arendell St"/>
    <x v="1"/>
    <x v="0"/>
    <s v="28557"/>
    <x v="1661"/>
    <m/>
    <s v="R"/>
    <s v="N"/>
    <s v="NC-03"/>
    <x v="0"/>
    <x v="0"/>
    <x v="1"/>
    <x v="0"/>
    <s v="N"/>
    <s v="Y"/>
    <s v="Y"/>
    <s v="Y"/>
    <s v="Y"/>
    <s v="Y"/>
    <s v="Corporation"/>
    <s v="N"/>
    <x v="0"/>
    <x v="0"/>
    <x v="1"/>
    <s v="Other &amp;&amp; Licensed Alcohol Producer &amp;&amp; Restaurant"/>
    <n v="0"/>
    <n v="0"/>
    <m/>
  </r>
  <r>
    <x v="1665"/>
    <d v="2021-05-11T00:00:00"/>
    <s v="LING LIU ENTERPRISE INC"/>
    <s v="1400 Charles Blvd Ste 120"/>
    <x v="34"/>
    <x v="0"/>
    <s v="27858"/>
    <x v="1662"/>
    <m/>
    <s v="U"/>
    <s v="Y"/>
    <s v="NC-01"/>
    <x v="0"/>
    <x v="0"/>
    <x v="1"/>
    <x v="0"/>
    <s v="Y"/>
    <s v="Y"/>
    <s v="Y"/>
    <s v="Y"/>
    <s v="Y"/>
    <s v="Y"/>
    <s v="Subchapter S Corporation"/>
    <s v="N"/>
    <x v="1"/>
    <x v="0"/>
    <x v="0"/>
    <s v="Restaurant"/>
    <n v="0"/>
    <n v="0"/>
    <m/>
  </r>
  <r>
    <x v="1666"/>
    <d v="2021-05-11T00:00:00"/>
    <s v="Oshu llc"/>
    <s v="920 S Jefferson Ave"/>
    <x v="143"/>
    <x v="0"/>
    <s v="28694"/>
    <x v="1663"/>
    <m/>
    <s v="R"/>
    <s v="Y"/>
    <s v="NC-05"/>
    <x v="0"/>
    <x v="0"/>
    <x v="0"/>
    <x v="0"/>
    <s v="Y"/>
    <s v="Y"/>
    <s v="Y"/>
    <s v="Y"/>
    <s v="Y"/>
    <s v="Y"/>
    <s v="Limited  Liability Company(LLC)"/>
    <s v="N"/>
    <x v="1"/>
    <x v="0"/>
    <x v="1"/>
    <s v="Restaurant"/>
    <n v="0"/>
    <n v="0"/>
    <m/>
  </r>
  <r>
    <x v="1667"/>
    <d v="2021-05-11T00:00:00"/>
    <s v="Subway of Rolesville Inc"/>
    <s v="1332 Reservoir View Ln"/>
    <x v="14"/>
    <x v="0"/>
    <s v="27587"/>
    <x v="1664"/>
    <s v="Subway"/>
    <s v="U"/>
    <s v="Y"/>
    <s v="NC-04"/>
    <x v="0"/>
    <x v="1"/>
    <x v="1"/>
    <x v="0"/>
    <s v="Y"/>
    <s v="Y"/>
    <s v="Y"/>
    <s v="Y"/>
    <s v="Y"/>
    <s v="Y"/>
    <s v="Subchapter S Corporation"/>
    <s v="N"/>
    <x v="0"/>
    <x v="0"/>
    <x v="1"/>
    <s v="Restaurant"/>
    <n v="0"/>
    <n v="0"/>
    <m/>
  </r>
  <r>
    <x v="1668"/>
    <d v="2021-05-11T00:00:00"/>
    <s v="SALT &amp; PEPPER OF NC INC"/>
    <s v="3793 Samet Dr 180"/>
    <x v="62"/>
    <x v="0"/>
    <s v="27265"/>
    <x v="1665"/>
    <m/>
    <s v="U"/>
    <s v="N"/>
    <s v="NC-06"/>
    <x v="1"/>
    <x v="0"/>
    <x v="0"/>
    <x v="0"/>
    <s v="Y"/>
    <s v="Y"/>
    <s v="Y"/>
    <s v="Y"/>
    <s v="Y"/>
    <s v="Y"/>
    <s v="Corporation"/>
    <s v="N"/>
    <x v="1"/>
    <x v="0"/>
    <x v="0"/>
    <s v="Restaurant"/>
    <n v="0"/>
    <n v="0"/>
    <m/>
  </r>
  <r>
    <x v="1669"/>
    <d v="2021-05-11T00:00:00"/>
    <s v="L&amp;S General Corporation"/>
    <s v="1100 N Wesleyan Blvd Ste 8008"/>
    <x v="26"/>
    <x v="0"/>
    <s v="27804"/>
    <x v="1666"/>
    <m/>
    <s v="R"/>
    <s v="N"/>
    <s v="NC-01"/>
    <x v="0"/>
    <x v="1"/>
    <x v="1"/>
    <x v="0"/>
    <s v="Y"/>
    <s v="Y"/>
    <s v="Y"/>
    <s v="Y"/>
    <s v="Y"/>
    <s v="Y"/>
    <s v="Corporation"/>
    <s v="N"/>
    <x v="1"/>
    <x v="0"/>
    <x v="1"/>
    <s v="Restaurant"/>
    <n v="0"/>
    <n v="0"/>
    <m/>
  </r>
  <r>
    <x v="1670"/>
    <d v="2021-05-11T00:00:00"/>
    <s v="ROYAL LOUNGE INC"/>
    <s v="3793 Samet Dr 135"/>
    <x v="62"/>
    <x v="0"/>
    <s v="27265"/>
    <x v="1667"/>
    <m/>
    <s v="U"/>
    <s v="N"/>
    <s v="NC-06"/>
    <x v="1"/>
    <x v="0"/>
    <x v="0"/>
    <x v="0"/>
    <s v="Y"/>
    <s v="Y"/>
    <s v="Y"/>
    <s v="Y"/>
    <s v="Y"/>
    <s v="Y"/>
    <s v="Corporation"/>
    <s v="N"/>
    <x v="1"/>
    <x v="0"/>
    <x v="0"/>
    <s v="Bar, Saloon, Lounge, Tavern"/>
    <n v="0"/>
    <n v="0"/>
    <m/>
  </r>
  <r>
    <x v="1671"/>
    <d v="2021-05-11T00:00:00"/>
    <s v="Kreative Kravingz"/>
    <s v="1211 DREW ST"/>
    <x v="8"/>
    <x v="0"/>
    <s v="27701"/>
    <x v="1668"/>
    <m/>
    <s v="U"/>
    <s v="Y"/>
    <s v="NC-04"/>
    <x v="0"/>
    <x v="1"/>
    <x v="1"/>
    <x v="1"/>
    <s v="Y"/>
    <s v="Y"/>
    <s v="Y"/>
    <s v="Y"/>
    <s v="Y"/>
    <s v="Y"/>
    <s v="Limited  Liability Company(LLC)"/>
    <s v="N"/>
    <x v="0"/>
    <x v="0"/>
    <x v="1"/>
    <s v="Food Stand, Food Truck, Food Cart"/>
    <n v="0"/>
    <n v="0"/>
    <m/>
  </r>
  <r>
    <x v="1672"/>
    <d v="2021-05-11T00:00:00"/>
    <s v="Charles McGrady"/>
    <s v="308 MARLIN LN"/>
    <x v="252"/>
    <x v="0"/>
    <s v="27863"/>
    <x v="1669"/>
    <m/>
    <s v="R"/>
    <s v="N"/>
    <s v="NC-01"/>
    <x v="0"/>
    <x v="0"/>
    <x v="0"/>
    <x v="0"/>
    <s v="Y"/>
    <s v="Y"/>
    <s v="N"/>
    <s v="N"/>
    <s v="Y"/>
    <s v="N"/>
    <s v="Sole Proprietorship"/>
    <s v="N"/>
    <x v="0"/>
    <x v="1"/>
    <x v="0"/>
    <s v="Food Stand, Food Truck, Food Cart"/>
    <n v="0"/>
    <n v="0"/>
    <m/>
  </r>
  <r>
    <x v="1673"/>
    <d v="2021-05-11T00:00:00"/>
    <s v="Brewmasters Inc."/>
    <s v="2117 Forest Hills Rd W"/>
    <x v="101"/>
    <x v="0"/>
    <s v="27893"/>
    <x v="1670"/>
    <m/>
    <s v="R"/>
    <s v="Y"/>
    <s v="NC-01"/>
    <x v="0"/>
    <x v="1"/>
    <x v="1"/>
    <x v="0"/>
    <s v="Y"/>
    <s v="Y"/>
    <s v="Y"/>
    <s v="Y"/>
    <s v="Y"/>
    <s v="Y"/>
    <s v="Corporation"/>
    <s v="Y"/>
    <x v="1"/>
    <x v="0"/>
    <x v="0"/>
    <s v="Restaurant"/>
    <n v="0"/>
    <n v="0"/>
    <m/>
  </r>
  <r>
    <x v="1674"/>
    <d v="2021-05-11T00:00:00"/>
    <s v="Nived ventures LLC"/>
    <s v="8521 Brier Creek Pkwy Ste 103"/>
    <x v="4"/>
    <x v="0"/>
    <s v="27617"/>
    <x v="1671"/>
    <s v="Rocky Mountain Chocolate Factory"/>
    <s v="U"/>
    <s v="N"/>
    <s v="NC-02"/>
    <x v="0"/>
    <x v="1"/>
    <x v="1"/>
    <x v="0"/>
    <s v="Y"/>
    <s v="Y"/>
    <s v="Y"/>
    <s v="Y"/>
    <s v="Y"/>
    <s v="Y"/>
    <s v="Limited  Liability Company(LLC)"/>
    <s v="N"/>
    <x v="1"/>
    <x v="0"/>
    <x v="0"/>
    <s v="Other"/>
    <n v="0"/>
    <n v="0"/>
    <m/>
  </r>
  <r>
    <x v="1675"/>
    <d v="2021-05-11T00:00:00"/>
    <s v="Zz BBQ LLC"/>
    <s v="3732 MADELINE WAY"/>
    <x v="4"/>
    <x v="0"/>
    <s v="27610"/>
    <x v="1672"/>
    <m/>
    <s v="U"/>
    <s v="N"/>
    <s v="NC-02"/>
    <x v="0"/>
    <x v="1"/>
    <x v="1"/>
    <x v="0"/>
    <s v="Y"/>
    <s v="Y"/>
    <s v="Y"/>
    <s v="N"/>
    <s v="Y"/>
    <s v="Y"/>
    <s v="Sole Proprietorship"/>
    <s v="Y"/>
    <x v="0"/>
    <x v="0"/>
    <x v="1"/>
    <s v="Food Stand, Food Truck, Food Cart &amp;&amp; Caterer &amp;&amp; Restaurant"/>
    <n v="0"/>
    <n v="0"/>
    <m/>
  </r>
  <r>
    <x v="1676"/>
    <d v="2021-05-11T00:00:00"/>
    <s v="Balaji Corporation"/>
    <s v="1025 Outlet Center Dr Ste 910"/>
    <x v="253"/>
    <x v="0"/>
    <s v="27577"/>
    <x v="1673"/>
    <m/>
    <s v="R"/>
    <s v="Y"/>
    <s v="NC-07"/>
    <x v="0"/>
    <x v="1"/>
    <x v="1"/>
    <x v="0"/>
    <s v="Y"/>
    <s v="Y"/>
    <s v="Y"/>
    <s v="Y"/>
    <s v="Y"/>
    <s v="Y"/>
    <s v="Corporation"/>
    <s v="Y"/>
    <x v="0"/>
    <x v="0"/>
    <x v="1"/>
    <s v="Restaurant"/>
    <n v="0"/>
    <n v="0"/>
    <m/>
  </r>
  <r>
    <x v="1677"/>
    <d v="2021-05-11T00:00:00"/>
    <s v="JenCar Ventures Inc"/>
    <s v="4009 Bankshire Ln"/>
    <x v="4"/>
    <x v="0"/>
    <s v="27603"/>
    <x v="1674"/>
    <s v="Auntie Anne's"/>
    <s v="U"/>
    <s v="N"/>
    <s v="NC-02"/>
    <x v="0"/>
    <x v="1"/>
    <x v="1"/>
    <x v="0"/>
    <s v="Y"/>
    <s v="Y"/>
    <s v="Y"/>
    <s v="Y"/>
    <s v="N"/>
    <s v="Y"/>
    <s v="Corporation"/>
    <s v="N"/>
    <x v="0"/>
    <x v="0"/>
    <x v="1"/>
    <s v="Bakery ** &amp;&amp; Snack and Nonalcoholic Beverage Bar &amp;&amp; Restaurant"/>
    <n v="0"/>
    <n v="0"/>
    <m/>
  </r>
  <r>
    <x v="1678"/>
    <d v="2021-05-11T00:00:00"/>
    <s v="DURHAM CHINA INC"/>
    <s v="1418 AVONDALE DR SUITE 4"/>
    <x v="8"/>
    <x v="0"/>
    <s v="27701"/>
    <x v="1675"/>
    <m/>
    <s v="U"/>
    <s v="Y"/>
    <s v="NC-04"/>
    <x v="0"/>
    <x v="1"/>
    <x v="1"/>
    <x v="0"/>
    <s v="Y"/>
    <s v="Y"/>
    <s v="Y"/>
    <s v="Y"/>
    <s v="Y"/>
    <s v="Y"/>
    <s v="Corporation"/>
    <s v="N"/>
    <x v="1"/>
    <x v="0"/>
    <x v="0"/>
    <s v="Restaurant"/>
    <n v="0"/>
    <n v="0"/>
    <m/>
  </r>
  <r>
    <x v="1679"/>
    <d v="2021-05-11T00:00:00"/>
    <s v="Cheers Too Management LLC"/>
    <s v="2803 RAEFORD ROAD"/>
    <x v="40"/>
    <x v="0"/>
    <s v="28303"/>
    <x v="1676"/>
    <m/>
    <s v="U"/>
    <s v="Y"/>
    <s v="NC-08"/>
    <x v="0"/>
    <x v="0"/>
    <x v="0"/>
    <x v="0"/>
    <s v="Y"/>
    <s v="Y"/>
    <s v="Y"/>
    <s v="Y"/>
    <s v="Y"/>
    <s v="Y"/>
    <s v="Subchapter S Corporation"/>
    <s v="N"/>
    <x v="0"/>
    <x v="0"/>
    <x v="1"/>
    <s v="Bar, Saloon, Lounge, Tavern"/>
    <n v="0"/>
    <n v="0"/>
    <m/>
  </r>
  <r>
    <x v="1680"/>
    <d v="2021-05-11T00:00:00"/>
    <s v="T&amp;J Fidakia INC."/>
    <s v="701 W South Main St"/>
    <x v="13"/>
    <x v="0"/>
    <s v="28173"/>
    <x v="1677"/>
    <m/>
    <s v="U"/>
    <s v="N"/>
    <s v="NC-09"/>
    <x v="0"/>
    <x v="1"/>
    <x v="1"/>
    <x v="0"/>
    <s v="Y"/>
    <s v="Y"/>
    <s v="Y"/>
    <s v="Y"/>
    <s v="Y"/>
    <s v="Y"/>
    <s v="Corporation"/>
    <s v="N"/>
    <x v="0"/>
    <x v="0"/>
    <x v="1"/>
    <s v="Bar, Saloon, Lounge, Tavern &amp;&amp; Restaurant"/>
    <n v="0"/>
    <n v="0"/>
    <m/>
  </r>
  <r>
    <x v="1681"/>
    <d v="2021-05-11T00:00:00"/>
    <s v="MAGICAL S LLC"/>
    <s v="342 MERIN HEIGHT RD"/>
    <x v="59"/>
    <x v="0"/>
    <s v="28546"/>
    <x v="1678"/>
    <m/>
    <s v="U"/>
    <s v="N"/>
    <s v="NC-03"/>
    <x v="1"/>
    <x v="0"/>
    <x v="0"/>
    <x v="0"/>
    <s v="Y"/>
    <s v="Y"/>
    <s v="Y"/>
    <s v="Y"/>
    <s v="Y"/>
    <s v="Y"/>
    <s v="Limited  Liability Company(LLC)"/>
    <s v="N"/>
    <x v="1"/>
    <x v="0"/>
    <x v="1"/>
    <s v="Restaurant"/>
    <n v="0"/>
    <n v="0"/>
    <m/>
  </r>
  <r>
    <x v="1682"/>
    <d v="2021-05-11T00:00:00"/>
    <s v="LeAnna Lee"/>
    <s v="800 Sandy Cross Rd"/>
    <x v="254"/>
    <x v="0"/>
    <s v="27919"/>
    <x v="1679"/>
    <m/>
    <s v="R"/>
    <s v="N"/>
    <s v="NC-01"/>
    <x v="0"/>
    <x v="1"/>
    <x v="0"/>
    <x v="0"/>
    <s v="Y"/>
    <s v="Y"/>
    <s v="N"/>
    <s v="Y"/>
    <s v="Y"/>
    <s v="Y"/>
    <s v="Sole Proprietorship"/>
    <s v="N"/>
    <x v="0"/>
    <x v="0"/>
    <x v="1"/>
    <s v="Caterer &amp;&amp; Food Stand, Food Truck, Food Cart"/>
    <n v="0"/>
    <n v="0"/>
    <m/>
  </r>
  <r>
    <x v="1683"/>
    <d v="2021-05-11T00:00:00"/>
    <s v="DEBORAH A VANDEN-HEUVEL"/>
    <s v="209 Riverwalk Cir"/>
    <x v="28"/>
    <x v="0"/>
    <s v="27511"/>
    <x v="1680"/>
    <m/>
    <s v="U"/>
    <s v="N"/>
    <s v="NC-02"/>
    <x v="0"/>
    <x v="0"/>
    <x v="1"/>
    <x v="0"/>
    <s v="N"/>
    <s v="N"/>
    <s v="Y"/>
    <s v="N"/>
    <s v="Y"/>
    <s v="Y"/>
    <s v="Sole Proprietorship"/>
    <s v="N"/>
    <x v="0"/>
    <x v="0"/>
    <x v="1"/>
    <s v="Snack and Nonalcoholic Beverage Bar &amp;&amp; Bar, Saloon, Lounge, Tavern &amp;&amp; Caterer &amp;&amp; Food Stand, Food Truck, Food Cart &amp;&amp; Restaurant"/>
    <n v="0"/>
    <n v="0"/>
    <m/>
  </r>
  <r>
    <x v="1684"/>
    <d v="2021-05-11T00:00:00"/>
    <s v="NUMBER ONE FUJI LLC"/>
    <s v="588 CENTRAL ST"/>
    <x v="255"/>
    <x v="0"/>
    <s v="28638"/>
    <x v="1681"/>
    <m/>
    <s v="R"/>
    <s v="N"/>
    <s v="NC-05"/>
    <x v="0"/>
    <x v="0"/>
    <x v="1"/>
    <x v="0"/>
    <s v="Y"/>
    <s v="Y"/>
    <s v="Y"/>
    <s v="Y"/>
    <s v="Y"/>
    <s v="Y"/>
    <s v="Corporation"/>
    <s v="N"/>
    <x v="0"/>
    <x v="0"/>
    <x v="1"/>
    <s v="Restaurant"/>
    <n v="0"/>
    <n v="0"/>
    <m/>
  </r>
  <r>
    <x v="1685"/>
    <d v="2021-05-11T00:00:00"/>
    <s v="EJChan inc"/>
    <s v="437 N Main St"/>
    <x v="7"/>
    <x v="0"/>
    <s v="28792"/>
    <x v="1682"/>
    <m/>
    <s v="R"/>
    <s v="Y"/>
    <s v="NC-11"/>
    <x v="1"/>
    <x v="0"/>
    <x v="0"/>
    <x v="0"/>
    <s v="Y"/>
    <s v="Y"/>
    <s v="Y"/>
    <s v="Y"/>
    <s v="Y"/>
    <s v="Y"/>
    <s v="Corporation"/>
    <s v="N"/>
    <x v="0"/>
    <x v="0"/>
    <x v="1"/>
    <s v="Restaurant"/>
    <n v="0"/>
    <n v="0"/>
    <m/>
  </r>
  <r>
    <x v="1686"/>
    <d v="2021-05-11T00:00:00"/>
    <s v="New Panda LLC"/>
    <s v="230 Thompson St"/>
    <x v="7"/>
    <x v="0"/>
    <s v="28792"/>
    <x v="1683"/>
    <m/>
    <s v="R"/>
    <s v="Y"/>
    <s v="NC-11"/>
    <x v="0"/>
    <x v="0"/>
    <x v="1"/>
    <x v="1"/>
    <s v="Y"/>
    <s v="Y"/>
    <s v="Y"/>
    <s v="Y"/>
    <s v="Y"/>
    <s v="Y"/>
    <s v="Limited  Liability Company(LLC)"/>
    <s v="N"/>
    <x v="0"/>
    <x v="0"/>
    <x v="1"/>
    <s v="Restaurant"/>
    <n v="0"/>
    <n v="0"/>
    <m/>
  </r>
  <r>
    <x v="1687"/>
    <d v="2021-05-11T00:00:00"/>
    <s v="GTG TOLANI &amp; HIATT INC"/>
    <s v="3639 Saddle Brook Dr"/>
    <x v="256"/>
    <x v="0"/>
    <s v="27370"/>
    <x v="1684"/>
    <s v="East Coast Wings &amp; Grill"/>
    <s v="R"/>
    <s v="N"/>
    <s v="NC-13"/>
    <x v="0"/>
    <x v="0"/>
    <x v="0"/>
    <x v="0"/>
    <s v="Y"/>
    <s v="Y"/>
    <s v="Y"/>
    <s v="Y"/>
    <s v="Y"/>
    <s v="Y"/>
    <s v="Corporation"/>
    <s v="N"/>
    <x v="0"/>
    <x v="1"/>
    <x v="1"/>
    <s v="Restaurant"/>
    <n v="0"/>
    <n v="0"/>
    <m/>
  </r>
  <r>
    <x v="1688"/>
    <d v="2021-05-11T00:00:00"/>
    <s v="House at Gatewood"/>
    <s v="4017 McKee School Rd"/>
    <x v="257"/>
    <x v="0"/>
    <s v="27541"/>
    <x v="1685"/>
    <m/>
    <s v="R"/>
    <s v="N"/>
    <s v="NC-04"/>
    <x v="1"/>
    <x v="1"/>
    <x v="0"/>
    <x v="0"/>
    <s v="Y"/>
    <s v="Y"/>
    <s v="Y"/>
    <s v="Y"/>
    <s v="Y"/>
    <s v="Y"/>
    <s v="Limited  Liability Company(LLC)"/>
    <s v="N"/>
    <x v="0"/>
    <x v="0"/>
    <x v="1"/>
    <s v="Restaurant"/>
    <n v="0"/>
    <n v="0"/>
    <m/>
  </r>
  <r>
    <x v="1689"/>
    <d v="2021-05-11T00:00:00"/>
    <s v="Third St Donuts Inc"/>
    <s v="101 N 3rd St"/>
    <x v="0"/>
    <x v="0"/>
    <s v="28401"/>
    <x v="1686"/>
    <s v="Dunkin' Donuts"/>
    <s v="U"/>
    <s v="Y"/>
    <s v="NC-07"/>
    <x v="0"/>
    <x v="1"/>
    <x v="0"/>
    <x v="1"/>
    <s v="N"/>
    <s v="Y"/>
    <s v="Y"/>
    <s v="Y"/>
    <s v="N"/>
    <s v="Y"/>
    <s v="Subchapter S Corporation"/>
    <s v="N"/>
    <x v="1"/>
    <x v="0"/>
    <x v="1"/>
    <s v="Restaurant"/>
    <n v="0"/>
    <n v="0"/>
    <m/>
  </r>
  <r>
    <x v="1690"/>
    <d v="2021-05-11T00:00:00"/>
    <s v="CASA GRANDE 4 INC"/>
    <s v="2206 Roxie St NE"/>
    <x v="113"/>
    <x v="0"/>
    <s v="28083"/>
    <x v="1687"/>
    <m/>
    <s v="R"/>
    <s v="Y"/>
    <s v="NC-08"/>
    <x v="1"/>
    <x v="1"/>
    <x v="0"/>
    <x v="0"/>
    <s v="Y"/>
    <s v="Y"/>
    <s v="Y"/>
    <s v="Y"/>
    <s v="Y"/>
    <s v="Y"/>
    <s v="Corporation"/>
    <s v="Y"/>
    <x v="1"/>
    <x v="0"/>
    <x v="0"/>
    <s v="Restaurant"/>
    <n v="0"/>
    <n v="0"/>
    <m/>
  </r>
  <r>
    <x v="1691"/>
    <d v="2021-05-11T00:00:00"/>
    <s v="NC Lobster LLC"/>
    <s v="204 Diggory Dr"/>
    <x v="88"/>
    <x v="0"/>
    <s v="27540"/>
    <x v="1688"/>
    <m/>
    <s v="R"/>
    <s v="N"/>
    <s v="NC-02"/>
    <x v="0"/>
    <x v="1"/>
    <x v="1"/>
    <x v="0"/>
    <s v="N"/>
    <s v="Y"/>
    <s v="Y"/>
    <s v="Y"/>
    <s v="Y"/>
    <s v="Y"/>
    <s v="Limited  Liability Company(LLC)"/>
    <s v="N"/>
    <x v="0"/>
    <x v="0"/>
    <x v="1"/>
    <s v="Restaurant"/>
    <n v="0"/>
    <n v="0"/>
    <m/>
  </r>
  <r>
    <x v="1692"/>
    <d v="2021-05-11T00:00:00"/>
    <s v="MARIOLINO'S ITALIAN CUISINE INC."/>
    <s v="495 HWY 64 BUSINESS"/>
    <x v="181"/>
    <x v="0"/>
    <s v="28904"/>
    <x v="1689"/>
    <m/>
    <s v="R"/>
    <s v="Y"/>
    <s v="NC-11"/>
    <x v="1"/>
    <x v="0"/>
    <x v="0"/>
    <x v="0"/>
    <s v="Y"/>
    <s v="Y"/>
    <s v="Y"/>
    <s v="Y"/>
    <s v="Y"/>
    <s v="Y"/>
    <s v="Subchapter S Corporation"/>
    <s v="N"/>
    <x v="1"/>
    <x v="0"/>
    <x v="0"/>
    <s v="Restaurant"/>
    <n v="0"/>
    <n v="0"/>
    <m/>
  </r>
  <r>
    <x v="1693"/>
    <d v="2021-05-11T00:00:00"/>
    <s v="ZC HAWAIIAN BBQ INC"/>
    <s v="2224 GOLDEN GATE DR"/>
    <x v="12"/>
    <x v="0"/>
    <s v="27405"/>
    <x v="1690"/>
    <m/>
    <s v="U"/>
    <s v="Y"/>
    <s v="NC-06"/>
    <x v="1"/>
    <x v="0"/>
    <x v="0"/>
    <x v="0"/>
    <s v="Y"/>
    <s v="Y"/>
    <s v="Y"/>
    <s v="Y"/>
    <s v="Y"/>
    <s v="Y"/>
    <s v="Subchapter S Corporation"/>
    <s v="Y"/>
    <x v="0"/>
    <x v="0"/>
    <x v="1"/>
    <s v="Restaurant"/>
    <n v="0"/>
    <n v="0"/>
    <m/>
  </r>
  <r>
    <x v="1694"/>
    <d v="2021-05-11T00:00:00"/>
    <s v="Feeney's Frozen Yogurt Inc."/>
    <s v="2994 Grasmere Dr"/>
    <x v="12"/>
    <x v="0"/>
    <s v="27410"/>
    <x v="1691"/>
    <m/>
    <s v="U"/>
    <s v="N"/>
    <s v="NC-06"/>
    <x v="0"/>
    <x v="0"/>
    <x v="1"/>
    <x v="0"/>
    <s v="Y"/>
    <s v="Y"/>
    <s v="Y"/>
    <s v="Y"/>
    <s v="Y"/>
    <s v="Y"/>
    <s v="Corporation"/>
    <s v="N"/>
    <x v="0"/>
    <x v="0"/>
    <x v="1"/>
    <s v="Restaurant"/>
    <n v="0"/>
    <n v="0"/>
    <m/>
  </r>
  <r>
    <x v="1695"/>
    <d v="2021-05-11T00:00:00"/>
    <s v="GERBER BLAZE LLC"/>
    <s v="1840 Hendersonville Rd STE A"/>
    <x v="9"/>
    <x v="0"/>
    <s v="28803"/>
    <x v="1692"/>
    <s v="Blaze Pizza"/>
    <s v="U"/>
    <s v="N"/>
    <s v="NC-11"/>
    <x v="0"/>
    <x v="0"/>
    <x v="0"/>
    <x v="0"/>
    <s v="Y"/>
    <s v="Y"/>
    <s v="Y"/>
    <s v="Y"/>
    <s v="Y"/>
    <s v="Y"/>
    <s v="Limited  Liability Company(LLC)"/>
    <s v="N"/>
    <x v="1"/>
    <x v="0"/>
    <x v="0"/>
    <s v="Restaurant"/>
    <n v="0"/>
    <n v="0"/>
    <m/>
  </r>
  <r>
    <x v="1696"/>
    <d v="2021-05-11T00:00:00"/>
    <s v="Nori Asian Fusion and Sushi Bar"/>
    <s v="1412 Barclay Pointe Blvd Ste 1006"/>
    <x v="0"/>
    <x v="0"/>
    <s v="28412"/>
    <x v="1693"/>
    <m/>
    <s v="U"/>
    <s v="N"/>
    <s v="NC-07"/>
    <x v="1"/>
    <x v="0"/>
    <x v="0"/>
    <x v="0"/>
    <s v="Y"/>
    <s v="Y"/>
    <s v="Y"/>
    <s v="Y"/>
    <s v="Y"/>
    <s v="Y"/>
    <s v="Corporation"/>
    <s v="N"/>
    <x v="0"/>
    <x v="0"/>
    <x v="1"/>
    <s v="Restaurant"/>
    <n v="0"/>
    <n v="0"/>
    <m/>
  </r>
  <r>
    <x v="1697"/>
    <d v="2021-05-11T00:00:00"/>
    <s v="TDY LLC"/>
    <s v="13200 Falls Of Neuse Rd Ste 117"/>
    <x v="4"/>
    <x v="0"/>
    <s v="27614"/>
    <x v="1694"/>
    <m/>
    <s v="U"/>
    <s v="N"/>
    <s v="NC-04"/>
    <x v="0"/>
    <x v="1"/>
    <x v="1"/>
    <x v="0"/>
    <s v="Y"/>
    <s v="Y"/>
    <s v="Y"/>
    <s v="N"/>
    <s v="Y"/>
    <s v="N"/>
    <s v="Limited  Liability Company(LLC)"/>
    <s v="N"/>
    <x v="0"/>
    <x v="0"/>
    <x v="1"/>
    <s v="Restaurant"/>
    <n v="0"/>
    <n v="0"/>
    <m/>
  </r>
  <r>
    <x v="1698"/>
    <d v="2021-05-11T00:00:00"/>
    <s v="Pamalahall llc"/>
    <s v="204 Us Hwy 17 South"/>
    <x v="207"/>
    <x v="0"/>
    <s v="28445"/>
    <x v="1695"/>
    <m/>
    <s v="U"/>
    <s v="N"/>
    <s v="NC-03"/>
    <x v="0"/>
    <x v="1"/>
    <x v="1"/>
    <x v="1"/>
    <s v="N"/>
    <s v="N"/>
    <s v="N"/>
    <s v="Y"/>
    <s v="N"/>
    <s v="Y"/>
    <s v="Limited  Liability Company(LLC)"/>
    <s v="N"/>
    <x v="0"/>
    <x v="0"/>
    <x v="1"/>
    <s v="Restaurant"/>
    <n v="0"/>
    <n v="0"/>
    <m/>
  </r>
  <r>
    <x v="1699"/>
    <d v="2021-05-11T00:00:00"/>
    <s v="CARY FARM SUBWAY INC."/>
    <s v="2010 Kildaire Farm Rd"/>
    <x v="28"/>
    <x v="0"/>
    <s v="27518"/>
    <x v="1696"/>
    <s v="Subway"/>
    <s v="U"/>
    <s v="N"/>
    <s v="NC-02"/>
    <x v="1"/>
    <x v="0"/>
    <x v="0"/>
    <x v="0"/>
    <s v="Y"/>
    <s v="Y"/>
    <s v="Y"/>
    <s v="Y"/>
    <s v="Y"/>
    <s v="Y"/>
    <s v="Corporation"/>
    <s v="N"/>
    <x v="1"/>
    <x v="0"/>
    <x v="0"/>
    <s v="Restaurant"/>
    <n v="0"/>
    <n v="0"/>
    <m/>
  </r>
  <r>
    <x v="1700"/>
    <d v="2021-05-11T00:00:00"/>
    <s v="Tasu Asian Bistro and Sushi INC"/>
    <s v="8919 Brier Creek Pkwy"/>
    <x v="4"/>
    <x v="0"/>
    <s v="27617"/>
    <x v="1697"/>
    <m/>
    <s v="U"/>
    <s v="N"/>
    <s v="NC-02"/>
    <x v="0"/>
    <x v="1"/>
    <x v="1"/>
    <x v="0"/>
    <s v="N"/>
    <s v="N"/>
    <s v="Y"/>
    <s v="Y"/>
    <s v="Y"/>
    <s v="Y"/>
    <s v="Corporation"/>
    <s v="N"/>
    <x v="1"/>
    <x v="0"/>
    <x v="0"/>
    <s v="Restaurant"/>
    <n v="0"/>
    <n v="0"/>
    <m/>
  </r>
  <r>
    <x v="1701"/>
    <d v="2021-05-11T00:00:00"/>
    <s v="NI ASIAN KITCHEN INC"/>
    <s v="8817 SIX FORKS RD"/>
    <x v="4"/>
    <x v="0"/>
    <s v="27615"/>
    <x v="1698"/>
    <m/>
    <s v="U"/>
    <s v="N"/>
    <s v="NC-02"/>
    <x v="1"/>
    <x v="0"/>
    <x v="0"/>
    <x v="0"/>
    <s v="Y"/>
    <s v="Y"/>
    <s v="Y"/>
    <s v="Y"/>
    <s v="Y"/>
    <s v="Y"/>
    <s v="Corporation"/>
    <s v="N"/>
    <x v="0"/>
    <x v="0"/>
    <x v="1"/>
    <s v="Restaurant"/>
    <n v="0"/>
    <n v="0"/>
    <m/>
  </r>
  <r>
    <x v="1702"/>
    <d v="2021-05-11T00:00:00"/>
    <s v="CAJUN RESTAURANT DURHAM LLC"/>
    <s v="2608 Erwin Rd #104"/>
    <x v="8"/>
    <x v="0"/>
    <s v="27705"/>
    <x v="1699"/>
    <s v="Hook &amp; Reel"/>
    <s v="U"/>
    <s v="Y"/>
    <s v="NC-04"/>
    <x v="1"/>
    <x v="0"/>
    <x v="0"/>
    <x v="0"/>
    <s v="Y"/>
    <s v="Y"/>
    <s v="Y"/>
    <s v="Y"/>
    <s v="Y"/>
    <s v="Y"/>
    <s v="Limited  Liability Company(LLC)"/>
    <s v="N"/>
    <x v="1"/>
    <x v="0"/>
    <x v="0"/>
    <s v="Restaurant"/>
    <n v="0"/>
    <n v="0"/>
    <m/>
  </r>
  <r>
    <x v="1703"/>
    <d v="2021-05-11T00:00:00"/>
    <s v="Bokaninas LLC"/>
    <s v="105 Greenfield Heights Blvd"/>
    <x v="70"/>
    <x v="0"/>
    <s v="28532"/>
    <x v="1700"/>
    <m/>
    <s v="U"/>
    <s v="N"/>
    <s v="NC-03"/>
    <x v="0"/>
    <x v="1"/>
    <x v="0"/>
    <x v="0"/>
    <s v="Y"/>
    <s v="Y"/>
    <s v="Y"/>
    <s v="Y"/>
    <s v="Y"/>
    <s v="Y"/>
    <s v="Limited  Liability Company(LLC)"/>
    <s v="N"/>
    <x v="0"/>
    <x v="1"/>
    <x v="1"/>
    <s v="Restaurant"/>
    <n v="0"/>
    <n v="0"/>
    <m/>
  </r>
  <r>
    <x v="1704"/>
    <d v="2021-05-11T00:00:00"/>
    <s v="Marleys LLC"/>
    <s v="6228 Yadkin Rd"/>
    <x v="40"/>
    <x v="0"/>
    <s v="28303"/>
    <x v="1701"/>
    <m/>
    <s v="U"/>
    <s v="N"/>
    <s v="NC-08"/>
    <x v="1"/>
    <x v="1"/>
    <x v="1"/>
    <x v="0"/>
    <s v="Y"/>
    <s v="Y"/>
    <s v="Y"/>
    <s v="Y"/>
    <s v="Y"/>
    <s v="Y"/>
    <s v="Single Member LLC"/>
    <s v="N"/>
    <x v="1"/>
    <x v="1"/>
    <x v="0"/>
    <s v="Bar, Saloon, Lounge, Tavern &amp;&amp; Restaurant"/>
    <n v="0"/>
    <n v="0"/>
    <m/>
  </r>
  <r>
    <x v="1705"/>
    <d v="2021-05-11T00:00:00"/>
    <s v="Felipe Castillo"/>
    <s v="37 Union St S Ste A"/>
    <x v="22"/>
    <x v="0"/>
    <s v="28025"/>
    <x v="1702"/>
    <m/>
    <s v="U"/>
    <s v="Y"/>
    <s v="NC-08"/>
    <x v="0"/>
    <x v="1"/>
    <x v="1"/>
    <x v="1"/>
    <s v="N"/>
    <s v="N"/>
    <s v="Y"/>
    <s v="Y"/>
    <s v="N"/>
    <s v="N"/>
    <s v="Limited  Liability Company(LLC)"/>
    <s v="N"/>
    <x v="1"/>
    <x v="0"/>
    <x v="0"/>
    <s v="Restaurant"/>
    <n v="0"/>
    <n v="0"/>
    <m/>
  </r>
  <r>
    <x v="1706"/>
    <d v="2021-05-11T00:00:00"/>
    <s v="NEW CHINA CAFE INC"/>
    <s v="2564 Kinmere Dr"/>
    <x v="66"/>
    <x v="0"/>
    <s v="28056"/>
    <x v="1703"/>
    <m/>
    <s v="U"/>
    <s v="N"/>
    <s v="NC-05"/>
    <x v="0"/>
    <x v="0"/>
    <x v="1"/>
    <x v="0"/>
    <s v="Y"/>
    <s v="Y"/>
    <s v="Y"/>
    <s v="Y"/>
    <s v="Y"/>
    <s v="Y"/>
    <s v="Corporation"/>
    <s v="N"/>
    <x v="1"/>
    <x v="0"/>
    <x v="0"/>
    <s v="Restaurant"/>
    <n v="0"/>
    <n v="0"/>
    <m/>
  </r>
  <r>
    <x v="1707"/>
    <d v="2021-05-11T00:00:00"/>
    <s v="Hibachi Oak Lake Inc"/>
    <s v="2908 Oak Lake Blvd Ste 108"/>
    <x v="11"/>
    <x v="0"/>
    <s v="28208"/>
    <x v="1704"/>
    <m/>
    <s v="U"/>
    <s v="Y"/>
    <s v="NC-12"/>
    <x v="1"/>
    <x v="0"/>
    <x v="1"/>
    <x v="0"/>
    <s v="Y"/>
    <s v="Y"/>
    <s v="Y"/>
    <s v="Y"/>
    <s v="Y"/>
    <s v="Y"/>
    <s v="Subchapter S Corporation"/>
    <s v="Y"/>
    <x v="1"/>
    <x v="0"/>
    <x v="1"/>
    <s v="Restaurant"/>
    <n v="0"/>
    <n v="0"/>
    <m/>
  </r>
  <r>
    <x v="1708"/>
    <d v="2021-05-11T00:00:00"/>
    <s v="Subway of Five Points Inc"/>
    <s v="1332 Reservoir View Ln"/>
    <x v="14"/>
    <x v="0"/>
    <s v="27587"/>
    <x v="1705"/>
    <s v="Subway"/>
    <s v="U"/>
    <s v="Y"/>
    <s v="NC-04"/>
    <x v="0"/>
    <x v="1"/>
    <x v="1"/>
    <x v="0"/>
    <s v="Y"/>
    <s v="Y"/>
    <s v="Y"/>
    <s v="Y"/>
    <s v="Y"/>
    <s v="Y"/>
    <s v="Corporation"/>
    <s v="N"/>
    <x v="0"/>
    <x v="0"/>
    <x v="1"/>
    <s v="Restaurant"/>
    <n v="0"/>
    <n v="0"/>
    <m/>
  </r>
  <r>
    <x v="1709"/>
    <d v="2021-05-11T00:00:00"/>
    <s v="Webb-Ferretti Inc."/>
    <s v="3520 S College Rd Unit A"/>
    <x v="0"/>
    <x v="0"/>
    <s v="28412"/>
    <x v="1706"/>
    <m/>
    <s v="U"/>
    <s v="N"/>
    <s v="NC-07"/>
    <x v="0"/>
    <x v="0"/>
    <x v="1"/>
    <x v="0"/>
    <s v="N"/>
    <s v="Y"/>
    <s v="Y"/>
    <s v="Y"/>
    <s v="Y"/>
    <s v="Y"/>
    <s v="Corporation"/>
    <s v="N"/>
    <x v="0"/>
    <x v="0"/>
    <x v="1"/>
    <s v="Caterer &amp;&amp; Restaurant"/>
    <n v="0"/>
    <n v="0"/>
    <m/>
  </r>
  <r>
    <x v="1710"/>
    <d v="2021-05-11T00:00:00"/>
    <s v="fat gold fish llc"/>
    <s v="905 W Main St suite 20-H"/>
    <x v="8"/>
    <x v="0"/>
    <s v="27701"/>
    <x v="1707"/>
    <m/>
    <s v="U"/>
    <s v="Y"/>
    <s v="NC-04"/>
    <x v="0"/>
    <x v="1"/>
    <x v="1"/>
    <x v="0"/>
    <s v="Y"/>
    <s v="Y"/>
    <s v="Y"/>
    <s v="Y"/>
    <s v="Y"/>
    <s v="Y"/>
    <s v="Limited  Liability Company(LLC)"/>
    <s v="N"/>
    <x v="1"/>
    <x v="0"/>
    <x v="0"/>
    <s v="Snack and Nonalcoholic Beverage Bar"/>
    <n v="0"/>
    <n v="0"/>
    <m/>
  </r>
  <r>
    <x v="1711"/>
    <d v="2021-05-11T00:00:00"/>
    <s v="Brushy Mountain Smokehouse and Creamery LLC"/>
    <s v="201 Wilkesboro Blvd."/>
    <x v="258"/>
    <x v="0"/>
    <s v="28659"/>
    <x v="1708"/>
    <m/>
    <s v="R"/>
    <s v="Y"/>
    <s v="NC-05"/>
    <x v="0"/>
    <x v="0"/>
    <x v="1"/>
    <x v="0"/>
    <s v="Y"/>
    <s v="Y"/>
    <s v="Y"/>
    <s v="Y"/>
    <s v="Y"/>
    <s v="Y"/>
    <s v="Limited  Liability Company(LLC)"/>
    <s v="Y"/>
    <x v="0"/>
    <x v="1"/>
    <x v="0"/>
    <s v="Caterer &amp;&amp; Food Stand, Food Truck, Food Cart &amp;&amp; Restaurant"/>
    <n v="0"/>
    <n v="0"/>
    <m/>
  </r>
  <r>
    <x v="1712"/>
    <d v="2021-05-11T00:00:00"/>
    <s v="Frankie Turner"/>
    <s v="118.N Fort Fisher Blvd"/>
    <x v="86"/>
    <x v="0"/>
    <s v="28449"/>
    <x v="1709"/>
    <m/>
    <s v="U"/>
    <s v="N"/>
    <s v="NC-07"/>
    <x v="0"/>
    <x v="0"/>
    <x v="1"/>
    <x v="0"/>
    <s v="Y"/>
    <s v="Y"/>
    <s v="Y"/>
    <s v="Y"/>
    <s v="Y"/>
    <s v="Y"/>
    <s v="Limited  Liability Company(LLC)"/>
    <s v="N"/>
    <x v="0"/>
    <x v="0"/>
    <x v="1"/>
    <s v="Food Stand, Food Truck, Food Cart &amp;&amp; Restaurant"/>
    <n v="0"/>
    <n v="0"/>
    <m/>
  </r>
  <r>
    <x v="1713"/>
    <d v="2021-05-11T00:00:00"/>
    <s v="MONTERREY MEXICAN GRILL 2 LLC"/>
    <s v="1722 Fordham Blvd"/>
    <x v="3"/>
    <x v="0"/>
    <s v="27514"/>
    <x v="1710"/>
    <m/>
    <s v="U"/>
    <s v="N"/>
    <s v="NC-04"/>
    <x v="1"/>
    <x v="0"/>
    <x v="0"/>
    <x v="0"/>
    <s v="Y"/>
    <s v="Y"/>
    <s v="Y"/>
    <s v="Y"/>
    <s v="Y"/>
    <s v="Y"/>
    <s v="Corporation"/>
    <s v="N"/>
    <x v="1"/>
    <x v="0"/>
    <x v="0"/>
    <s v="Restaurant"/>
    <n v="0"/>
    <n v="0"/>
    <m/>
  </r>
  <r>
    <x v="1714"/>
    <d v="2021-05-11T00:00:00"/>
    <s v="Iron Gate Winery Inc."/>
    <s v="2540 Lynch Store Rd"/>
    <x v="162"/>
    <x v="0"/>
    <s v="27302"/>
    <x v="1711"/>
    <m/>
    <s v="U"/>
    <s v="N"/>
    <s v="NC-04"/>
    <x v="0"/>
    <x v="0"/>
    <x v="1"/>
    <x v="0"/>
    <s v="N"/>
    <s v="Y"/>
    <s v="Y"/>
    <s v="Y"/>
    <s v="Y"/>
    <s v="Y"/>
    <s v="Subchapter S Corporation"/>
    <s v="N"/>
    <x v="0"/>
    <x v="0"/>
    <x v="1"/>
    <s v="Winery **"/>
    <n v="0"/>
    <n v="0"/>
    <m/>
  </r>
  <r>
    <x v="1715"/>
    <d v="2021-05-11T00:00:00"/>
    <s v="The Coffee Lodge of NC"/>
    <s v="1623 Buffalo Shoals Rd"/>
    <x v="72"/>
    <x v="0"/>
    <s v="28677"/>
    <x v="1712"/>
    <m/>
    <s v="R"/>
    <s v="N"/>
    <s v="NC-10"/>
    <x v="1"/>
    <x v="0"/>
    <x v="1"/>
    <x v="0"/>
    <s v="Y"/>
    <s v="Y"/>
    <s v="Y"/>
    <s v="Y"/>
    <s v="Y"/>
    <s v="Y"/>
    <s v="Limited  Liability Company(LLC)"/>
    <s v="Y"/>
    <x v="0"/>
    <x v="0"/>
    <x v="1"/>
    <s v="Other"/>
    <n v="0"/>
    <n v="0"/>
    <m/>
  </r>
  <r>
    <x v="1716"/>
    <d v="2021-05-11T00:00:00"/>
    <s v="Zen Sushi inc"/>
    <s v="640 Merrimon Ave Ste 205"/>
    <x v="9"/>
    <x v="0"/>
    <s v="28804"/>
    <x v="1713"/>
    <m/>
    <s v="U"/>
    <s v="N"/>
    <s v="NC-11"/>
    <x v="0"/>
    <x v="0"/>
    <x v="1"/>
    <x v="0"/>
    <s v="N"/>
    <s v="N"/>
    <s v="Y"/>
    <s v="Y"/>
    <s v="Y"/>
    <s v="Y"/>
    <s v="Subchapter S Corporation"/>
    <s v="N"/>
    <x v="1"/>
    <x v="0"/>
    <x v="0"/>
    <s v="Restaurant"/>
    <n v="0"/>
    <n v="0"/>
    <m/>
  </r>
  <r>
    <x v="1717"/>
    <d v="2021-05-11T00:00:00"/>
    <s v="keith marley"/>
    <s v="2538 Wonderland Trl"/>
    <x v="87"/>
    <x v="0"/>
    <s v="28645"/>
    <x v="1714"/>
    <m/>
    <s v="R"/>
    <s v="Y"/>
    <s v="NC-05"/>
    <x v="0"/>
    <x v="0"/>
    <x v="1"/>
    <x v="0"/>
    <s v="Y"/>
    <s v="N"/>
    <s v="Y"/>
    <s v="Y"/>
    <s v="Y"/>
    <s v="Y"/>
    <s v="Sole Proprietorship"/>
    <s v="N"/>
    <x v="0"/>
    <x v="0"/>
    <x v="1"/>
    <s v="Restaurant"/>
    <n v="0"/>
    <n v="0"/>
    <m/>
  </r>
  <r>
    <x v="1718"/>
    <d v="2021-05-11T00:00:00"/>
    <s v="SRI LAKSHMI FOODS LLC"/>
    <s v="9539 Pinnacle Dr Ste 100"/>
    <x v="11"/>
    <x v="0"/>
    <s v="28262"/>
    <x v="1715"/>
    <m/>
    <s v="U"/>
    <s v="N"/>
    <s v="NC-08"/>
    <x v="0"/>
    <x v="0"/>
    <x v="1"/>
    <x v="0"/>
    <s v="Y"/>
    <s v="Y"/>
    <s v="Y"/>
    <s v="Y"/>
    <s v="Y"/>
    <s v="Y"/>
    <s v="Limited  Liability Company(LLC)"/>
    <s v="N"/>
    <x v="1"/>
    <x v="0"/>
    <x v="0"/>
    <s v="Restaurant"/>
    <n v="0"/>
    <n v="0"/>
    <m/>
  </r>
  <r>
    <x v="1719"/>
    <d v="2021-05-11T00:00:00"/>
    <s v="XIU HUA LIN"/>
    <s v="3711 ELMSLEY CT STE104"/>
    <x v="12"/>
    <x v="0"/>
    <s v="27406"/>
    <x v="1716"/>
    <m/>
    <s v="U"/>
    <s v="N"/>
    <s v="NC-06"/>
    <x v="1"/>
    <x v="0"/>
    <x v="0"/>
    <x v="0"/>
    <s v="Y"/>
    <s v="Y"/>
    <s v="Y"/>
    <s v="Y"/>
    <s v="Y"/>
    <s v="Y"/>
    <s v="Sole Proprietorship"/>
    <s v="N"/>
    <x v="0"/>
    <x v="0"/>
    <x v="1"/>
    <s v="Restaurant"/>
    <n v="0"/>
    <n v="0"/>
    <m/>
  </r>
  <r>
    <x v="1720"/>
    <d v="2021-05-11T00:00:00"/>
    <s v="CSX Investment Corp"/>
    <s v="714 Greenville Blvd SE Ste F1"/>
    <x v="34"/>
    <x v="0"/>
    <s v="27858"/>
    <x v="1717"/>
    <m/>
    <s v="U"/>
    <s v="Y"/>
    <s v="NC-01"/>
    <x v="0"/>
    <x v="1"/>
    <x v="1"/>
    <x v="0"/>
    <s v="Y"/>
    <s v="Y"/>
    <s v="Y"/>
    <s v="Y"/>
    <s v="Y"/>
    <s v="Y"/>
    <s v="Corporation"/>
    <s v="N"/>
    <x v="1"/>
    <x v="0"/>
    <x v="1"/>
    <s v="Restaurant"/>
    <n v="0"/>
    <n v="0"/>
    <m/>
  </r>
  <r>
    <x v="1721"/>
    <d v="2021-05-11T00:00:00"/>
    <s v="Amys Pizza Inc"/>
    <s v="113 Pointe South Dr"/>
    <x v="176"/>
    <x v="0"/>
    <s v="27317"/>
    <x v="1718"/>
    <m/>
    <s v="R"/>
    <s v="Y"/>
    <s v="NC-06"/>
    <x v="0"/>
    <x v="0"/>
    <x v="0"/>
    <x v="0"/>
    <s v="Y"/>
    <s v="Y"/>
    <s v="Y"/>
    <s v="Y"/>
    <s v="Y"/>
    <s v="Y"/>
    <s v="Corporation"/>
    <s v="N"/>
    <x v="0"/>
    <x v="0"/>
    <x v="1"/>
    <s v="Restaurant"/>
    <n v="0"/>
    <n v="0"/>
    <m/>
  </r>
  <r>
    <x v="1722"/>
    <d v="2021-05-11T00:00:00"/>
    <s v="nrs llc"/>
    <s v="8036 providence rd suit 900"/>
    <x v="11"/>
    <x v="0"/>
    <s v="28277"/>
    <x v="1719"/>
    <m/>
    <s v="U"/>
    <s v="N"/>
    <s v="NC-09"/>
    <x v="1"/>
    <x v="1"/>
    <x v="1"/>
    <x v="0"/>
    <s v="Y"/>
    <s v="Y"/>
    <s v="Y"/>
    <s v="Y"/>
    <s v="Y"/>
    <s v="Y"/>
    <s v="Limited  Liability Company(LLC)"/>
    <s v="N"/>
    <x v="0"/>
    <x v="0"/>
    <x v="1"/>
    <s v="Restaurant"/>
    <n v="0"/>
    <n v="0"/>
    <m/>
  </r>
  <r>
    <x v="1723"/>
    <d v="2021-05-11T00:00:00"/>
    <s v="All Things Foods L.L.C."/>
    <s v="9716 Long Hill Dr"/>
    <x v="11"/>
    <x v="0"/>
    <s v="28214"/>
    <x v="1720"/>
    <m/>
    <s v="U"/>
    <s v="N"/>
    <s v="NC-12"/>
    <x v="0"/>
    <x v="0"/>
    <x v="1"/>
    <x v="0"/>
    <s v="Y"/>
    <s v="Y"/>
    <s v="Y"/>
    <s v="Y"/>
    <s v="Y"/>
    <s v="Y"/>
    <s v="Limited  Liability Company(LLC)"/>
    <s v="Y"/>
    <x v="1"/>
    <x v="0"/>
    <x v="1"/>
    <s v="Caterer"/>
    <n v="0"/>
    <n v="0"/>
    <m/>
  </r>
  <r>
    <x v="1724"/>
    <d v="2021-05-11T00:00:00"/>
    <s v="SHOGUN JR EXPRESS INC"/>
    <s v="700 S REILLY RD STE 108"/>
    <x v="40"/>
    <x v="0"/>
    <s v="28314"/>
    <x v="1721"/>
    <m/>
    <s v="U"/>
    <s v="N"/>
    <s v="NC-08"/>
    <x v="1"/>
    <x v="0"/>
    <x v="0"/>
    <x v="0"/>
    <s v="Y"/>
    <s v="Y"/>
    <s v="Y"/>
    <s v="Y"/>
    <s v="Y"/>
    <s v="Y"/>
    <s v="Corporation"/>
    <s v="N"/>
    <x v="1"/>
    <x v="0"/>
    <x v="0"/>
    <s v="Restaurant"/>
    <n v="0"/>
    <n v="0"/>
    <m/>
  </r>
  <r>
    <x v="1725"/>
    <d v="2021-05-11T00:00:00"/>
    <s v="Funtastic Foods LLC"/>
    <s v="412 Pinetree Lane"/>
    <x v="152"/>
    <x v="0"/>
    <s v="28390"/>
    <x v="1722"/>
    <m/>
    <s v="R"/>
    <s v="Y"/>
    <s v="NC-08"/>
    <x v="0"/>
    <x v="1"/>
    <x v="1"/>
    <x v="0"/>
    <s v="Y"/>
    <s v="Y"/>
    <s v="Y"/>
    <s v="N"/>
    <s v="Y"/>
    <s v="N"/>
    <s v="Limited  Liability Company(LLC)"/>
    <s v="N"/>
    <x v="1"/>
    <x v="1"/>
    <x v="0"/>
    <s v="Food Stand, Food Truck, Food Cart"/>
    <n v="0"/>
    <n v="0"/>
    <m/>
  </r>
  <r>
    <x v="1726"/>
    <d v="2021-05-11T00:00:00"/>
    <s v="Greene's Cafe of Forest City INC."/>
    <s v="858 W Main St"/>
    <x v="15"/>
    <x v="0"/>
    <s v="28043"/>
    <x v="1723"/>
    <m/>
    <s v="R"/>
    <s v="Y"/>
    <s v="NC-05"/>
    <x v="0"/>
    <x v="0"/>
    <x v="1"/>
    <x v="0"/>
    <s v="Y"/>
    <s v="Y"/>
    <s v="Y"/>
    <s v="N"/>
    <s v="Y"/>
    <s v="Y"/>
    <s v="Subchapter S Corporation"/>
    <s v="Y"/>
    <x v="0"/>
    <x v="1"/>
    <x v="0"/>
    <s v="Other &amp;&amp; Restaurant"/>
    <n v="0"/>
    <n v="0"/>
    <m/>
  </r>
  <r>
    <x v="1727"/>
    <d v="2021-05-11T00:00:00"/>
    <s v="Sheng Ramen LLC"/>
    <s v="15201 John J Delaney Dr Ste B"/>
    <x v="11"/>
    <x v="0"/>
    <s v="28277"/>
    <x v="1724"/>
    <m/>
    <s v="U"/>
    <s v="N"/>
    <s v="NC-09"/>
    <x v="0"/>
    <x v="0"/>
    <x v="0"/>
    <x v="0"/>
    <s v="Y"/>
    <s v="Y"/>
    <s v="Y"/>
    <s v="Y"/>
    <s v="Y"/>
    <s v="Y"/>
    <s v="Limited  Liability Company(LLC)"/>
    <s v="N"/>
    <x v="1"/>
    <x v="0"/>
    <x v="0"/>
    <s v="Restaurant"/>
    <n v="0"/>
    <n v="0"/>
    <m/>
  </r>
  <r>
    <x v="1728"/>
    <d v="2021-05-11T00:00:00"/>
    <s v="Copeland Springs Farm LLC"/>
    <s v="193b Lorax Lane"/>
    <x v="114"/>
    <x v="0"/>
    <s v="27312"/>
    <x v="1725"/>
    <m/>
    <s v="R"/>
    <s v="N"/>
    <s v="NC-04"/>
    <x v="1"/>
    <x v="1"/>
    <x v="0"/>
    <x v="1"/>
    <s v="N"/>
    <s v="Y"/>
    <s v="Y"/>
    <s v="Y"/>
    <s v="N"/>
    <s v="Y"/>
    <s v="Limited  Liability Company(LLC)"/>
    <s v="N"/>
    <x v="0"/>
    <x v="0"/>
    <x v="1"/>
    <s v="Restaurant"/>
    <n v="0"/>
    <n v="0"/>
    <m/>
  </r>
  <r>
    <x v="1729"/>
    <d v="2021-05-11T00:00:00"/>
    <s v="L &amp; T DRAGON BUFFET INC"/>
    <s v="1409 W Ehringhaus St"/>
    <x v="24"/>
    <x v="0"/>
    <s v="27909"/>
    <x v="1726"/>
    <m/>
    <s v="R"/>
    <s v="Y"/>
    <s v="NC-03"/>
    <x v="1"/>
    <x v="0"/>
    <x v="0"/>
    <x v="0"/>
    <s v="Y"/>
    <s v="Y"/>
    <s v="Y"/>
    <s v="Y"/>
    <s v="Y"/>
    <s v="Y"/>
    <s v="Corporation"/>
    <s v="Y"/>
    <x v="0"/>
    <x v="0"/>
    <x v="1"/>
    <s v="Restaurant"/>
    <n v="0"/>
    <n v="0"/>
    <m/>
  </r>
  <r>
    <x v="1730"/>
    <d v="2021-05-11T00:00:00"/>
    <s v="PLATES GO LLC"/>
    <s v="6014 Duraleigh Rd"/>
    <x v="4"/>
    <x v="0"/>
    <s v="27612"/>
    <x v="1727"/>
    <m/>
    <s v="U"/>
    <s v="N"/>
    <s v="NC-02"/>
    <x v="1"/>
    <x v="0"/>
    <x v="0"/>
    <x v="0"/>
    <s v="Y"/>
    <s v="Y"/>
    <s v="Y"/>
    <s v="Y"/>
    <s v="Y"/>
    <s v="Y"/>
    <s v="Limited  Liability Company(LLC)"/>
    <s v="N"/>
    <x v="1"/>
    <x v="0"/>
    <x v="1"/>
    <s v="Restaurant"/>
    <n v="0"/>
    <n v="0"/>
    <m/>
  </r>
  <r>
    <x v="1731"/>
    <d v="2021-05-11T00:00:00"/>
    <s v="Patou LLC"/>
    <s v="605 S Madison St"/>
    <x v="29"/>
    <x v="0"/>
    <s v="28472"/>
    <x v="1728"/>
    <m/>
    <s v="R"/>
    <s v="Y"/>
    <s v="NC-07"/>
    <x v="1"/>
    <x v="1"/>
    <x v="1"/>
    <x v="1"/>
    <s v="N"/>
    <s v="Y"/>
    <s v="N"/>
    <s v="Y"/>
    <s v="N"/>
    <s v="N"/>
    <s v="Limited  Liability Company(LLC)"/>
    <s v="N"/>
    <x v="1"/>
    <x v="0"/>
    <x v="1"/>
    <s v="Restaurant"/>
    <n v="0"/>
    <n v="0"/>
    <m/>
  </r>
  <r>
    <x v="1732"/>
    <d v="2021-05-11T00:00:00"/>
    <s v="Yong  Wen Zhu"/>
    <s v="3709 Battleground Ave Ste E"/>
    <x v="12"/>
    <x v="0"/>
    <s v="27410"/>
    <x v="1729"/>
    <m/>
    <s v="U"/>
    <s v="N"/>
    <s v="NC-06"/>
    <x v="0"/>
    <x v="1"/>
    <x v="1"/>
    <x v="0"/>
    <s v="Y"/>
    <s v="Y"/>
    <s v="Y"/>
    <s v="Y"/>
    <s v="Y"/>
    <s v="Y"/>
    <s v="Self-Employed Individuals"/>
    <s v="N"/>
    <x v="1"/>
    <x v="0"/>
    <x v="0"/>
    <s v="Restaurant"/>
    <n v="0"/>
    <n v="0"/>
    <m/>
  </r>
  <r>
    <x v="1733"/>
    <d v="2021-05-11T00:00:00"/>
    <s v="BCG GROUP INC  HUNAM CHINESE RESTAURANT"/>
    <s v="1127 E 10TH ST"/>
    <x v="17"/>
    <x v="0"/>
    <s v="27870"/>
    <x v="1730"/>
    <m/>
    <s v="R"/>
    <s v="Y"/>
    <s v="NC-01"/>
    <x v="1"/>
    <x v="0"/>
    <x v="0"/>
    <x v="0"/>
    <s v="Y"/>
    <s v="Y"/>
    <s v="Y"/>
    <s v="Y"/>
    <s v="Y"/>
    <s v="Y"/>
    <s v="Corporation"/>
    <s v="Y"/>
    <x v="1"/>
    <x v="0"/>
    <x v="0"/>
    <s v="Restaurant"/>
    <n v="0"/>
    <n v="0"/>
    <m/>
  </r>
  <r>
    <x v="1734"/>
    <d v="2021-05-11T00:00:00"/>
    <s v="Angelena Love"/>
    <s v="101 S Reilly Rd"/>
    <x v="40"/>
    <x v="0"/>
    <s v="28314"/>
    <x v="1731"/>
    <m/>
    <s v="U"/>
    <s v="N"/>
    <s v="NC-08"/>
    <x v="0"/>
    <x v="0"/>
    <x v="0"/>
    <x v="0"/>
    <s v="Y"/>
    <s v="Y"/>
    <s v="Y"/>
    <s v="N"/>
    <s v="Y"/>
    <s v="Y"/>
    <s v="Partnership"/>
    <s v="N"/>
    <x v="1"/>
    <x v="0"/>
    <x v="1"/>
    <s v="Food Stand, Food Truck, Food Cart"/>
    <n v="0"/>
    <n v="0"/>
    <m/>
  </r>
  <r>
    <x v="1735"/>
    <d v="2021-05-11T00:00:00"/>
    <s v="Brouwerij Cursus Keme"/>
    <s v="155 Thompson St"/>
    <x v="9"/>
    <x v="0"/>
    <s v="28803"/>
    <x v="1732"/>
    <m/>
    <s v="U"/>
    <s v="Y"/>
    <s v="NC-11"/>
    <x v="0"/>
    <x v="0"/>
    <x v="0"/>
    <x v="0"/>
    <s v="Y"/>
    <s v="Y"/>
    <s v="Y"/>
    <s v="N"/>
    <s v="Y"/>
    <s v="Y"/>
    <s v="Limited  Liability Company(LLC)"/>
    <s v="N"/>
    <x v="0"/>
    <x v="0"/>
    <x v="1"/>
    <s v="Licensed Alcohol Producer"/>
    <n v="0"/>
    <n v="0"/>
    <m/>
  </r>
  <r>
    <x v="1736"/>
    <d v="2021-05-11T00:00:00"/>
    <s v="A&amp;K Enterprises of North Carolina Inc"/>
    <s v="4623 W Gate City Blvd Ste E"/>
    <x v="12"/>
    <x v="0"/>
    <s v="27407"/>
    <x v="1733"/>
    <m/>
    <s v="U"/>
    <s v="N"/>
    <s v="NC-06"/>
    <x v="0"/>
    <x v="1"/>
    <x v="1"/>
    <x v="0"/>
    <s v="N"/>
    <s v="Y"/>
    <s v="N"/>
    <s v="Y"/>
    <s v="N"/>
    <s v="Y"/>
    <s v="Corporation"/>
    <s v="N"/>
    <x v="1"/>
    <x v="0"/>
    <x v="1"/>
    <s v="Restaurant"/>
    <n v="0"/>
    <n v="0"/>
    <m/>
  </r>
  <r>
    <x v="1737"/>
    <d v="2021-05-11T00:00:00"/>
    <s v="Sweet Beans Inc"/>
    <s v="2302 Arendell St Ste G"/>
    <x v="1"/>
    <x v="0"/>
    <s v="28557"/>
    <x v="1734"/>
    <m/>
    <s v="R"/>
    <s v="Y"/>
    <s v="NC-03"/>
    <x v="0"/>
    <x v="1"/>
    <x v="1"/>
    <x v="1"/>
    <s v="N"/>
    <s v="Y"/>
    <s v="Y"/>
    <s v="Y"/>
    <s v="N"/>
    <s v="Y"/>
    <s v="Corporation"/>
    <s v="N"/>
    <x v="0"/>
    <x v="0"/>
    <x v="1"/>
    <s v="Restaurant"/>
    <n v="0"/>
    <n v="0"/>
    <m/>
  </r>
  <r>
    <x v="1738"/>
    <d v="2021-05-11T00:00:00"/>
    <s v="TIRAMISU CAFE INC."/>
    <s v="6008 Falls Of Neuse Rd"/>
    <x v="4"/>
    <x v="0"/>
    <s v="27609"/>
    <x v="1735"/>
    <m/>
    <s v="U"/>
    <s v="N"/>
    <s v="NC-02"/>
    <x v="1"/>
    <x v="0"/>
    <x v="1"/>
    <x v="0"/>
    <s v="Y"/>
    <s v="Y"/>
    <s v="Y"/>
    <s v="Y"/>
    <s v="Y"/>
    <s v="Y"/>
    <s v="Corporation"/>
    <s v="N"/>
    <x v="1"/>
    <x v="0"/>
    <x v="0"/>
    <s v="Restaurant"/>
    <n v="0"/>
    <n v="0"/>
    <m/>
  </r>
  <r>
    <x v="1739"/>
    <d v="2021-05-11T00:00:00"/>
    <s v="CBK OF NC INC"/>
    <s v="2575 Highway 105 S"/>
    <x v="48"/>
    <x v="0"/>
    <s v="28607"/>
    <x v="1736"/>
    <s v="Barberitos"/>
    <s v="R"/>
    <s v="N"/>
    <s v="NC-05"/>
    <x v="1"/>
    <x v="0"/>
    <x v="1"/>
    <x v="0"/>
    <s v="Y"/>
    <s v="Y"/>
    <s v="Y"/>
    <s v="Y"/>
    <s v="Y"/>
    <s v="Y"/>
    <s v="Subchapter S Corporation"/>
    <s v="N"/>
    <x v="0"/>
    <x v="0"/>
    <x v="1"/>
    <s v="Restaurant"/>
    <n v="0"/>
    <n v="0"/>
    <m/>
  </r>
  <r>
    <x v="1740"/>
    <d v="2021-05-11T00:00:00"/>
    <s v="LISA HOMESLEY"/>
    <s v="30 Windy Hill Cir"/>
    <x v="259"/>
    <x v="0"/>
    <s v="28120"/>
    <x v="1737"/>
    <m/>
    <s v="U"/>
    <s v="N"/>
    <s v="NC-05"/>
    <x v="0"/>
    <x v="0"/>
    <x v="1"/>
    <x v="0"/>
    <s v="Y"/>
    <s v="N"/>
    <s v="N"/>
    <s v="N"/>
    <s v="Y"/>
    <s v="Y"/>
    <s v="Independent Contractors"/>
    <s v="Y"/>
    <x v="0"/>
    <x v="0"/>
    <x v="1"/>
    <s v="Restaurant"/>
    <n v="0"/>
    <n v="0"/>
    <m/>
  </r>
  <r>
    <x v="1741"/>
    <d v="2021-05-11T00:00:00"/>
    <s v="MIN'S ASIAN FUSION ICHIBAN RESTAURANT INC."/>
    <s v="28 NC HWY 33 WEST"/>
    <x v="260"/>
    <x v="0"/>
    <s v="27817"/>
    <x v="1738"/>
    <m/>
    <s v="R"/>
    <s v="N"/>
    <s v="NC-03"/>
    <x v="1"/>
    <x v="0"/>
    <x v="1"/>
    <x v="0"/>
    <s v="Y"/>
    <s v="Y"/>
    <s v="Y"/>
    <s v="Y"/>
    <s v="Y"/>
    <s v="Y"/>
    <s v="Corporation"/>
    <s v="N"/>
    <x v="1"/>
    <x v="0"/>
    <x v="0"/>
    <s v="Restaurant"/>
    <n v="0"/>
    <n v="0"/>
    <m/>
  </r>
  <r>
    <x v="1742"/>
    <d v="2021-05-11T00:00:00"/>
    <s v="Taco Riendo 3 Inc"/>
    <s v="3619 Reynolda Rd"/>
    <x v="54"/>
    <x v="0"/>
    <n v="27106"/>
    <x v="1739"/>
    <m/>
    <s v="U"/>
    <s v="Y"/>
    <s v="NC-06"/>
    <x v="1"/>
    <x v="0"/>
    <x v="0"/>
    <x v="0"/>
    <s v="Y"/>
    <s v="Y"/>
    <s v="Y"/>
    <s v="Y"/>
    <s v="Y"/>
    <s v="Y"/>
    <s v="Corporation"/>
    <s v="N"/>
    <x v="1"/>
    <x v="0"/>
    <x v="0"/>
    <s v="Restaurant"/>
    <n v="0"/>
    <n v="0"/>
    <m/>
  </r>
  <r>
    <x v="1743"/>
    <d v="2021-05-11T00:00:00"/>
    <s v="KISORO JAPANESE RESTAURANT INC"/>
    <s v="1587 Liberty Dr"/>
    <x v="148"/>
    <x v="0"/>
    <s v="27360"/>
    <x v="1740"/>
    <m/>
    <s v="R"/>
    <s v="N"/>
    <s v="NC-13"/>
    <x v="1"/>
    <x v="0"/>
    <x v="0"/>
    <x v="0"/>
    <s v="Y"/>
    <s v="Y"/>
    <s v="Y"/>
    <s v="Y"/>
    <s v="Y"/>
    <s v="Y"/>
    <s v="Corporation"/>
    <s v="Y"/>
    <x v="1"/>
    <x v="0"/>
    <x v="0"/>
    <s v="Restaurant"/>
    <n v="0"/>
    <n v="0"/>
    <m/>
  </r>
  <r>
    <x v="1744"/>
    <d v="2021-05-11T00:00:00"/>
    <s v="Asheville Yacht Club"/>
    <s v="87 Patton Ave"/>
    <x v="9"/>
    <x v="0"/>
    <s v="28801"/>
    <x v="1741"/>
    <m/>
    <s v="U"/>
    <s v="Y"/>
    <s v="NC-11"/>
    <x v="0"/>
    <x v="0"/>
    <x v="1"/>
    <x v="0"/>
    <s v="Y"/>
    <s v="Y"/>
    <s v="Y"/>
    <s v="Y"/>
    <s v="Y"/>
    <s v="Y"/>
    <s v="Limited  Liability Company(LLC)"/>
    <s v="N"/>
    <x v="0"/>
    <x v="0"/>
    <x v="1"/>
    <s v="Bar, Saloon, Lounge, Tavern &amp;&amp; Restaurant"/>
    <n v="0"/>
    <n v="0"/>
    <m/>
  </r>
  <r>
    <x v="1745"/>
    <d v="2021-05-11T00:00:00"/>
    <s v="Frederick Brown"/>
    <s v="24 Us Highway 221"/>
    <x v="23"/>
    <x v="0"/>
    <s v="28675"/>
    <x v="1742"/>
    <m/>
    <s v="R"/>
    <s v="N"/>
    <s v="NC-05"/>
    <x v="1"/>
    <x v="0"/>
    <x v="0"/>
    <x v="0"/>
    <s v="Y"/>
    <s v="Y"/>
    <s v="Y"/>
    <s v="Y"/>
    <s v="Y"/>
    <s v="Y"/>
    <s v="Limited  Liability Company(LLC)"/>
    <s v="Y"/>
    <x v="1"/>
    <x v="0"/>
    <x v="0"/>
    <s v="Caterer &amp;&amp; Restaurant"/>
    <n v="0"/>
    <n v="0"/>
    <m/>
  </r>
  <r>
    <x v="1746"/>
    <d v="2021-05-11T00:00:00"/>
    <s v="HUI SHEN CEN"/>
    <s v="1575 A NEW GARDEN RD"/>
    <x v="12"/>
    <x v="0"/>
    <s v="27410"/>
    <x v="1743"/>
    <m/>
    <s v="U"/>
    <s v="N"/>
    <s v="NC-06"/>
    <x v="1"/>
    <x v="0"/>
    <x v="0"/>
    <x v="0"/>
    <s v="Y"/>
    <s v="Y"/>
    <s v="Y"/>
    <s v="Y"/>
    <s v="Y"/>
    <s v="Y"/>
    <s v="Limited  Liability Company(LLC)"/>
    <s v="N"/>
    <x v="1"/>
    <x v="0"/>
    <x v="0"/>
    <s v="Restaurant"/>
    <n v="0"/>
    <n v="0"/>
    <m/>
  </r>
  <r>
    <x v="1747"/>
    <d v="2021-05-11T00:00:00"/>
    <s v="30 Love Inc"/>
    <s v="1127 Military Cutoff Rd"/>
    <x v="0"/>
    <x v="0"/>
    <s v="28405"/>
    <x v="1744"/>
    <s v="Dunkin' Donuts"/>
    <s v="U"/>
    <s v="N"/>
    <s v="NC-07"/>
    <x v="0"/>
    <x v="1"/>
    <x v="0"/>
    <x v="1"/>
    <s v="Y"/>
    <s v="Y"/>
    <s v="Y"/>
    <s v="Y"/>
    <s v="N"/>
    <s v="Y"/>
    <s v="Corporation"/>
    <s v="N"/>
    <x v="1"/>
    <x v="0"/>
    <x v="1"/>
    <s v="Restaurant"/>
    <n v="0"/>
    <n v="0"/>
    <m/>
  </r>
  <r>
    <x v="1748"/>
    <d v="2021-05-11T00:00:00"/>
    <s v="MONTERREY MEXICAN RESTAURANT 66 INC"/>
    <s v="1001 E WT Harris Blvd SUITE A"/>
    <x v="11"/>
    <x v="0"/>
    <s v="28213"/>
    <x v="1745"/>
    <m/>
    <s v="U"/>
    <s v="Y"/>
    <s v="NC-08"/>
    <x v="1"/>
    <x v="0"/>
    <x v="0"/>
    <x v="0"/>
    <s v="Y"/>
    <s v="Y"/>
    <s v="Y"/>
    <s v="Y"/>
    <s v="Y"/>
    <s v="Y"/>
    <s v="Corporation"/>
    <s v="Y"/>
    <x v="1"/>
    <x v="0"/>
    <x v="0"/>
    <s v="Restaurant"/>
    <n v="0"/>
    <n v="0"/>
    <m/>
  </r>
  <r>
    <x v="1749"/>
    <d v="2021-05-11T00:00:00"/>
    <s v="Peter Ormond Ormond"/>
    <s v="1866 CHRISTIAN LIGHT ROAD"/>
    <x v="189"/>
    <x v="0"/>
    <s v="27526"/>
    <x v="1746"/>
    <m/>
    <s v="R"/>
    <s v="N"/>
    <s v="NC-02"/>
    <x v="0"/>
    <x v="1"/>
    <x v="1"/>
    <x v="0"/>
    <s v="Y"/>
    <s v="Y"/>
    <s v="N"/>
    <s v="Y"/>
    <s v="Y"/>
    <s v="Y"/>
    <s v="Sole Proprietorship"/>
    <s v="Y"/>
    <x v="1"/>
    <x v="0"/>
    <x v="0"/>
    <s v="Other"/>
    <n v="0"/>
    <n v="0"/>
    <m/>
  </r>
  <r>
    <x v="1750"/>
    <d v="2021-05-11T00:00:00"/>
    <s v="Belmont Breakfast Group LLC"/>
    <s v="6425 Wilkinson Blvd Suite A"/>
    <x v="261"/>
    <x v="0"/>
    <s v="28012"/>
    <x v="1747"/>
    <s v="Famous Toastery"/>
    <s v="U"/>
    <s v="N"/>
    <s v="NC-05"/>
    <x v="1"/>
    <x v="1"/>
    <x v="1"/>
    <x v="1"/>
    <s v="N"/>
    <s v="N"/>
    <s v="N"/>
    <s v="Y"/>
    <s v="N"/>
    <s v="N"/>
    <s v="Limited  Liability Company(LLC)"/>
    <s v="N"/>
    <x v="0"/>
    <x v="0"/>
    <x v="1"/>
    <s v="Restaurant"/>
    <n v="0"/>
    <n v="0"/>
    <m/>
  </r>
  <r>
    <x v="1751"/>
    <d v="2021-05-11T00:00:00"/>
    <s v="G58 CUISINE INC"/>
    <s v="10958 Chapel Hill Rd"/>
    <x v="2"/>
    <x v="0"/>
    <s v="27560"/>
    <x v="1748"/>
    <m/>
    <s v="U"/>
    <s v="N"/>
    <s v="NC-02"/>
    <x v="1"/>
    <x v="1"/>
    <x v="0"/>
    <x v="0"/>
    <s v="Y"/>
    <s v="Y"/>
    <s v="Y"/>
    <s v="Y"/>
    <s v="Y"/>
    <s v="Y"/>
    <s v="Corporation"/>
    <s v="N"/>
    <x v="1"/>
    <x v="0"/>
    <x v="1"/>
    <s v="Restaurant"/>
    <n v="0"/>
    <n v="0"/>
    <m/>
  </r>
  <r>
    <x v="1752"/>
    <d v="2021-05-11T00:00:00"/>
    <s v="DKT Jones LLC"/>
    <s v="2141 Colington Rd"/>
    <x v="153"/>
    <x v="0"/>
    <s v="27948"/>
    <x v="1749"/>
    <m/>
    <s v="U"/>
    <s v="Y"/>
    <s v="NC-03"/>
    <x v="0"/>
    <x v="1"/>
    <x v="1"/>
    <x v="0"/>
    <s v="Y"/>
    <s v="Y"/>
    <s v="Y"/>
    <s v="N"/>
    <s v="Y"/>
    <s v="Y"/>
    <s v="Limited  Liability Company(LLC)"/>
    <s v="N"/>
    <x v="0"/>
    <x v="0"/>
    <x v="1"/>
    <s v="Snack and Nonalcoholic Beverage Bar"/>
    <n v="0"/>
    <n v="0"/>
    <m/>
  </r>
  <r>
    <x v="1753"/>
    <d v="2021-05-11T00:00:00"/>
    <s v="BEM Enterprises LLC"/>
    <s v="425 Clark Blvd"/>
    <x v="262"/>
    <x v="0"/>
    <s v="28337"/>
    <x v="1750"/>
    <m/>
    <s v="R"/>
    <s v="Y"/>
    <s v="NC-07"/>
    <x v="1"/>
    <x v="0"/>
    <x v="0"/>
    <x v="0"/>
    <s v="Y"/>
    <s v="Y"/>
    <s v="Y"/>
    <s v="Y"/>
    <s v="Y"/>
    <s v="Y"/>
    <s v="Limited  Liability Company(LLC)"/>
    <s v="N"/>
    <x v="1"/>
    <x v="0"/>
    <x v="0"/>
    <s v="Restaurant"/>
    <n v="0"/>
    <n v="0"/>
    <m/>
  </r>
  <r>
    <x v="1754"/>
    <d v="2021-05-11T00:00:00"/>
    <s v="Restaurant X1 INC"/>
    <s v="408 S Main St"/>
    <x v="43"/>
    <x v="0"/>
    <s v="28036"/>
    <x v="1751"/>
    <m/>
    <s v="U"/>
    <s v="N"/>
    <s v="NC-08"/>
    <x v="0"/>
    <x v="0"/>
    <x v="0"/>
    <x v="0"/>
    <s v="Y"/>
    <s v="Y"/>
    <s v="Y"/>
    <s v="Y"/>
    <s v="Y"/>
    <s v="Y"/>
    <s v="Corporation"/>
    <s v="N"/>
    <x v="0"/>
    <x v="0"/>
    <x v="1"/>
    <s v="Restaurant"/>
    <n v="0"/>
    <n v="0"/>
    <m/>
  </r>
  <r>
    <x v="1755"/>
    <d v="2021-05-11T00:00:00"/>
    <s v="Tu International LLC"/>
    <s v="5433 Wade Park Blvd Ste 280"/>
    <x v="4"/>
    <x v="0"/>
    <s v="27607"/>
    <x v="1752"/>
    <m/>
    <s v="U"/>
    <s v="N"/>
    <s v="NC-02"/>
    <x v="0"/>
    <x v="1"/>
    <x v="0"/>
    <x v="0"/>
    <s v="Y"/>
    <s v="Y"/>
    <s v="Y"/>
    <s v="Y"/>
    <s v="Y"/>
    <s v="Y"/>
    <s v="Limited  Liability Company(LLC)"/>
    <s v="N"/>
    <x v="1"/>
    <x v="0"/>
    <x v="1"/>
    <s v="Restaurant"/>
    <n v="0"/>
    <n v="0"/>
    <m/>
  </r>
  <r>
    <x v="1756"/>
    <d v="2021-05-11T00:00:00"/>
    <s v="Salty Caper  LLC"/>
    <s v="329 S Church St"/>
    <x v="78"/>
    <x v="0"/>
    <s v="28144"/>
    <x v="1753"/>
    <m/>
    <s v="R"/>
    <s v="Y"/>
    <s v="NC-13"/>
    <x v="1"/>
    <x v="1"/>
    <x v="1"/>
    <x v="1"/>
    <s v="N"/>
    <s v="Y"/>
    <s v="Y"/>
    <s v="Y"/>
    <s v="N"/>
    <s v="N"/>
    <s v="Limited  Liability Company(LLC)"/>
    <s v="N"/>
    <x v="0"/>
    <x v="0"/>
    <x v="1"/>
    <s v="Restaurant"/>
    <n v="0"/>
    <n v="0"/>
    <m/>
  </r>
  <r>
    <x v="1757"/>
    <d v="2021-05-11T00:00:00"/>
    <s v="Pulcinella Italian Restaurant LLC"/>
    <s v="4711 Hope Valley Rd Ste 1-E"/>
    <x v="8"/>
    <x v="0"/>
    <s v="27707"/>
    <x v="1754"/>
    <m/>
    <s v="U"/>
    <s v="N"/>
    <s v="NC-04"/>
    <x v="0"/>
    <x v="0"/>
    <x v="1"/>
    <x v="0"/>
    <s v="Y"/>
    <s v="Y"/>
    <s v="Y"/>
    <s v="Y"/>
    <s v="Y"/>
    <s v="Y"/>
    <s v="Limited  Liability Company(LLC)"/>
    <s v="Y"/>
    <x v="0"/>
    <x v="0"/>
    <x v="1"/>
    <s v="Restaurant"/>
    <n v="0"/>
    <n v="0"/>
    <m/>
  </r>
  <r>
    <x v="1758"/>
    <d v="2021-05-11T00:00:00"/>
    <s v="Phil's Deli Inc."/>
    <s v="4223-6 Providence Road"/>
    <x v="11"/>
    <x v="0"/>
    <s v="28211"/>
    <x v="1755"/>
    <m/>
    <s v="U"/>
    <s v="Y"/>
    <s v="NC-09"/>
    <x v="0"/>
    <x v="1"/>
    <x v="0"/>
    <x v="1"/>
    <s v="N"/>
    <s v="Y"/>
    <s v="Y"/>
    <s v="Y"/>
    <s v="N"/>
    <s v="Y"/>
    <s v="Corporation"/>
    <s v="N"/>
    <x v="0"/>
    <x v="1"/>
    <x v="1"/>
    <s v="Restaurant"/>
    <n v="0"/>
    <n v="0"/>
    <m/>
  </r>
  <r>
    <x v="1759"/>
    <d v="2021-05-11T00:00:00"/>
    <s v="TC LEE GARDEN INC"/>
    <s v="5470 Apex Peakway"/>
    <x v="140"/>
    <x v="0"/>
    <s v="27502"/>
    <x v="1756"/>
    <m/>
    <s v="U"/>
    <s v="N"/>
    <s v="NC-02"/>
    <x v="1"/>
    <x v="0"/>
    <x v="0"/>
    <x v="0"/>
    <s v="Y"/>
    <s v="Y"/>
    <s v="Y"/>
    <s v="Y"/>
    <s v="Y"/>
    <s v="Y"/>
    <s v="Subchapter S Corporation"/>
    <s v="N"/>
    <x v="1"/>
    <x v="0"/>
    <x v="0"/>
    <s v="Restaurant"/>
    <n v="0"/>
    <n v="0"/>
    <m/>
  </r>
  <r>
    <x v="1760"/>
    <d v="2021-05-11T00:00:00"/>
    <s v="Zeko's of Whiteville Inc."/>
    <s v="1334 S Madison St"/>
    <x v="29"/>
    <x v="0"/>
    <s v="28472"/>
    <x v="1757"/>
    <m/>
    <s v="R"/>
    <s v="Y"/>
    <s v="NC-07"/>
    <x v="0"/>
    <x v="1"/>
    <x v="1"/>
    <x v="1"/>
    <s v="N"/>
    <s v="N"/>
    <s v="Y"/>
    <s v="Y"/>
    <s v="N"/>
    <s v="Y"/>
    <s v="Subchapter S Corporation"/>
    <s v="N"/>
    <x v="1"/>
    <x v="0"/>
    <x v="0"/>
    <s v="Restaurant"/>
    <n v="0"/>
    <n v="0"/>
    <m/>
  </r>
  <r>
    <x v="1761"/>
    <d v="2021-05-11T00:00:00"/>
    <s v="Timothy Francis"/>
    <s v="307 W Granville St"/>
    <x v="121"/>
    <x v="0"/>
    <s v="27983"/>
    <x v="1758"/>
    <m/>
    <s v="R"/>
    <s v="Y"/>
    <s v="NC-01"/>
    <x v="0"/>
    <x v="1"/>
    <x v="1"/>
    <x v="1"/>
    <s v="Y"/>
    <s v="Y"/>
    <s v="Y"/>
    <s v="N"/>
    <s v="N"/>
    <s v="Y"/>
    <s v="Sole Proprietorship"/>
    <s v="N"/>
    <x v="0"/>
    <x v="1"/>
    <x v="0"/>
    <s v="Restaurant"/>
    <n v="0"/>
    <n v="0"/>
    <m/>
  </r>
  <r>
    <x v="1762"/>
    <d v="2021-05-11T00:00:00"/>
    <s v="Rude Awakening Inc"/>
    <s v="227 Hay St"/>
    <x v="40"/>
    <x v="0"/>
    <s v="28301"/>
    <x v="1759"/>
    <m/>
    <s v="U"/>
    <s v="Y"/>
    <s v="NC-08"/>
    <x v="1"/>
    <x v="1"/>
    <x v="1"/>
    <x v="0"/>
    <s v="Y"/>
    <s v="N"/>
    <s v="Y"/>
    <s v="N"/>
    <s v="N"/>
    <s v="Y"/>
    <s v="Corporation"/>
    <s v="Y"/>
    <x v="0"/>
    <x v="0"/>
    <x v="1"/>
    <s v="Restaurant"/>
    <n v="0"/>
    <n v="0"/>
    <m/>
  </r>
  <r>
    <x v="1763"/>
    <d v="2021-05-11T00:00:00"/>
    <s v="CHEN HOUSE INC"/>
    <s v="2104 Phillips Ave"/>
    <x v="12"/>
    <x v="0"/>
    <s v="27405"/>
    <x v="1760"/>
    <m/>
    <s v="U"/>
    <s v="Y"/>
    <s v="NC-06"/>
    <x v="0"/>
    <x v="1"/>
    <x v="1"/>
    <x v="0"/>
    <s v="Y"/>
    <s v="Y"/>
    <s v="Y"/>
    <s v="Y"/>
    <s v="Y"/>
    <s v="Y"/>
    <s v="Corporation"/>
    <s v="Y"/>
    <x v="1"/>
    <x v="0"/>
    <x v="1"/>
    <s v="Restaurant"/>
    <n v="0"/>
    <n v="0"/>
    <m/>
  </r>
  <r>
    <x v="1764"/>
    <d v="2021-05-11T00:00:00"/>
    <s v="Bones Grill"/>
    <s v="129 W HAMLET ST"/>
    <x v="263"/>
    <x v="0"/>
    <s v="27864"/>
    <x v="1761"/>
    <m/>
    <s v="R"/>
    <s v="N"/>
    <s v="NC-01"/>
    <x v="1"/>
    <x v="0"/>
    <x v="0"/>
    <x v="0"/>
    <s v="Y"/>
    <s v="Y"/>
    <s v="Y"/>
    <s v="Y"/>
    <s v="Y"/>
    <s v="Y"/>
    <s v="Limited  Liability Company(LLC)"/>
    <s v="Y"/>
    <x v="1"/>
    <x v="0"/>
    <x v="0"/>
    <s v="Restaurant"/>
    <n v="0"/>
    <n v="0"/>
    <m/>
  </r>
  <r>
    <x v="1765"/>
    <d v="2021-05-11T00:00:00"/>
    <s v="Ni Brother Inc."/>
    <s v="4040 Ed Dr. Suite 121"/>
    <x v="4"/>
    <x v="0"/>
    <s v="27612"/>
    <x v="1762"/>
    <m/>
    <s v="U"/>
    <s v="N"/>
    <s v="NC-02"/>
    <x v="0"/>
    <x v="0"/>
    <x v="1"/>
    <x v="0"/>
    <s v="Y"/>
    <s v="Y"/>
    <s v="Y"/>
    <s v="Y"/>
    <s v="Y"/>
    <s v="Y"/>
    <s v="Corporation"/>
    <s v="N"/>
    <x v="1"/>
    <x v="0"/>
    <x v="0"/>
    <s v="Restaurant"/>
    <n v="0"/>
    <n v="0"/>
    <m/>
  </r>
  <r>
    <x v="1766"/>
    <d v="2021-05-11T00:00:00"/>
    <s v="DON RAMON'S TACO SHOP LLC"/>
    <s v="300 N REILLY ROAD"/>
    <x v="40"/>
    <x v="0"/>
    <s v="28303"/>
    <x v="1763"/>
    <m/>
    <s v="U"/>
    <s v="N"/>
    <s v="NC-08"/>
    <x v="0"/>
    <x v="0"/>
    <x v="0"/>
    <x v="0"/>
    <s v="Y"/>
    <s v="Y"/>
    <s v="Y"/>
    <s v="Y"/>
    <s v="Y"/>
    <s v="Y"/>
    <s v="Corporation"/>
    <s v="N"/>
    <x v="0"/>
    <x v="1"/>
    <x v="1"/>
    <s v="Restaurant"/>
    <n v="0"/>
    <n v="0"/>
    <m/>
  </r>
  <r>
    <x v="1767"/>
    <d v="2021-05-11T00:00:00"/>
    <s v="Lulus Italian Ice LLC"/>
    <s v="14100 Sunnyhill Grove Rd"/>
    <x v="43"/>
    <x v="0"/>
    <s v="28036"/>
    <x v="1764"/>
    <m/>
    <s v="U"/>
    <s v="N"/>
    <s v="NC-08"/>
    <x v="0"/>
    <x v="1"/>
    <x v="1"/>
    <x v="0"/>
    <s v="Y"/>
    <s v="Y"/>
    <s v="Y"/>
    <s v="Y"/>
    <s v="Y"/>
    <s v="Y"/>
    <s v="Limited  Liability Company(LLC)"/>
    <s v="N"/>
    <x v="0"/>
    <x v="0"/>
    <x v="1"/>
    <s v="Food Stand, Food Truck, Food Cart"/>
    <n v="0"/>
    <n v="0"/>
    <m/>
  </r>
  <r>
    <x v="1768"/>
    <d v="2021-05-11T00:00:00"/>
    <s v="Anjalena LLC"/>
    <s v="500 S College St"/>
    <x v="11"/>
    <x v="0"/>
    <s v="28202"/>
    <x v="1765"/>
    <m/>
    <s v="U"/>
    <s v="N"/>
    <s v="NC-12"/>
    <x v="0"/>
    <x v="0"/>
    <x v="1"/>
    <x v="0"/>
    <s v="Y"/>
    <s v="Y"/>
    <s v="Y"/>
    <s v="Y"/>
    <s v="Y"/>
    <s v="Y"/>
    <s v="Limited  Liability Company(LLC)"/>
    <s v="N"/>
    <x v="1"/>
    <x v="0"/>
    <x v="0"/>
    <s v="Restaurant"/>
    <n v="0"/>
    <n v="0"/>
    <m/>
  </r>
  <r>
    <x v="1769"/>
    <d v="2021-05-11T00:00:00"/>
    <s v="PriyaDarshan Inc"/>
    <s v="3108 Grace Park Dr"/>
    <x v="2"/>
    <x v="0"/>
    <s v="27560"/>
    <x v="1766"/>
    <m/>
    <s v="U"/>
    <s v="N"/>
    <s v="NC-02"/>
    <x v="0"/>
    <x v="1"/>
    <x v="1"/>
    <x v="1"/>
    <s v="N"/>
    <s v="N"/>
    <s v="Y"/>
    <s v="Y"/>
    <s v="N"/>
    <s v="Y"/>
    <s v="Corporation"/>
    <s v="N"/>
    <x v="0"/>
    <x v="0"/>
    <x v="1"/>
    <s v="Restaurant"/>
    <n v="0"/>
    <n v="0"/>
    <m/>
  </r>
  <r>
    <x v="1770"/>
    <d v="2021-05-11T00:00:00"/>
    <s v="Catawba County Food Truck LLC"/>
    <s v="1050 Old Lenoir Rd"/>
    <x v="21"/>
    <x v="0"/>
    <s v="28601"/>
    <x v="1767"/>
    <m/>
    <s v="R"/>
    <s v="N"/>
    <s v="NC-05"/>
    <x v="0"/>
    <x v="1"/>
    <x v="1"/>
    <x v="1"/>
    <s v="N"/>
    <s v="Y"/>
    <s v="Y"/>
    <s v="Y"/>
    <s v="N"/>
    <s v="Y"/>
    <s v="Limited  Liability Company(LLC)"/>
    <s v="Y"/>
    <x v="0"/>
    <x v="0"/>
    <x v="1"/>
    <s v="Food Stand, Food Truck, Food Cart"/>
    <n v="0"/>
    <n v="0"/>
    <m/>
  </r>
  <r>
    <x v="1771"/>
    <d v="2021-05-11T00:00:00"/>
    <s v="Corteshia Bailey"/>
    <s v="400 Fairgreen Dr"/>
    <x v="11"/>
    <x v="0"/>
    <s v="28217"/>
    <x v="1768"/>
    <m/>
    <s v="U"/>
    <s v="Y"/>
    <s v="NC-09"/>
    <x v="0"/>
    <x v="0"/>
    <x v="1"/>
    <x v="0"/>
    <s v="Y"/>
    <s v="Y"/>
    <s v="Y"/>
    <s v="Y"/>
    <s v="Y"/>
    <s v="Y"/>
    <s v="Sole Proprietorship"/>
    <s v="Y"/>
    <x v="1"/>
    <x v="0"/>
    <x v="1"/>
    <s v="Caterer"/>
    <n v="0"/>
    <n v="0"/>
    <m/>
  </r>
  <r>
    <x v="1772"/>
    <d v="2021-05-11T00:00:00"/>
    <s v="Event Espresso Catering LLC"/>
    <s v="3210 Wendell Blvd."/>
    <x v="132"/>
    <x v="0"/>
    <s v="27591"/>
    <x v="1769"/>
    <m/>
    <s v="U"/>
    <s v="N"/>
    <s v="NC-02"/>
    <x v="0"/>
    <x v="1"/>
    <x v="0"/>
    <x v="0"/>
    <s v="Y"/>
    <s v="Y"/>
    <s v="Y"/>
    <s v="Y"/>
    <s v="Y"/>
    <s v="Y"/>
    <s v="Limited  Liability Company(LLC)"/>
    <s v="N"/>
    <x v="0"/>
    <x v="0"/>
    <x v="1"/>
    <s v="Caterer"/>
    <n v="0"/>
    <n v="0"/>
    <m/>
  </r>
  <r>
    <x v="1773"/>
    <d v="2021-05-11T00:00:00"/>
    <s v="Unforgettable Food Affair"/>
    <s v="5533 Nc Hwy 42 W Suite B26"/>
    <x v="127"/>
    <x v="0"/>
    <s v="27529"/>
    <x v="1770"/>
    <m/>
    <s v="U"/>
    <s v="N"/>
    <s v="NC-02"/>
    <x v="0"/>
    <x v="1"/>
    <x v="1"/>
    <x v="1"/>
    <s v="N"/>
    <s v="N"/>
    <s v="Y"/>
    <s v="N"/>
    <s v="N"/>
    <s v="N"/>
    <s v="Corporation"/>
    <s v="Y"/>
    <x v="0"/>
    <x v="0"/>
    <x v="1"/>
    <s v="Caterer"/>
    <n v="0"/>
    <n v="0"/>
    <m/>
  </r>
  <r>
    <x v="1774"/>
    <d v="2021-05-11T00:00:00"/>
    <s v="Kendra Vanhook"/>
    <s v="549 ARBOR HILL RD APT 5A"/>
    <x v="18"/>
    <x v="0"/>
    <s v="27284"/>
    <x v="1771"/>
    <m/>
    <s v="U"/>
    <s v="N"/>
    <s v="NC-06"/>
    <x v="0"/>
    <x v="0"/>
    <x v="1"/>
    <x v="0"/>
    <s v="Y"/>
    <s v="Y"/>
    <s v="Y"/>
    <s v="N"/>
    <s v="Y"/>
    <s v="Y"/>
    <s v="Self-Employed Individuals"/>
    <s v="N"/>
    <x v="1"/>
    <x v="0"/>
    <x v="1"/>
    <s v="Food Stand, Food Truck, Food Cart"/>
    <n v="0"/>
    <n v="0"/>
    <m/>
  </r>
  <r>
    <x v="1775"/>
    <d v="2021-05-11T00:00:00"/>
    <s v="321 Uptown Lounge Inc."/>
    <s v="321 N Caldwell St Ste A"/>
    <x v="11"/>
    <x v="0"/>
    <s v="28202"/>
    <x v="1772"/>
    <m/>
    <s v="U"/>
    <s v="N"/>
    <s v="NC-12"/>
    <x v="0"/>
    <x v="0"/>
    <x v="0"/>
    <x v="0"/>
    <s v="Y"/>
    <s v="Y"/>
    <s v="Y"/>
    <s v="Y"/>
    <s v="Y"/>
    <s v="Y"/>
    <s v="Corporation"/>
    <s v="N"/>
    <x v="1"/>
    <x v="0"/>
    <x v="0"/>
    <s v="Other &amp;&amp; Bar, Saloon, Lounge, Tavern &amp;&amp; Restaurant"/>
    <n v="0"/>
    <n v="0"/>
    <m/>
  </r>
  <r>
    <x v="1776"/>
    <d v="2021-05-11T00:00:00"/>
    <s v="Asheville Beverage &amp; Event Supply"/>
    <s v="19 Zillicoa St Ste 100"/>
    <x v="9"/>
    <x v="0"/>
    <s v="28801"/>
    <x v="1773"/>
    <m/>
    <s v="U"/>
    <s v="Y"/>
    <s v="NC-11"/>
    <x v="0"/>
    <x v="1"/>
    <x v="1"/>
    <x v="0"/>
    <s v="N"/>
    <s v="Y"/>
    <s v="Y"/>
    <s v="N"/>
    <s v="N"/>
    <s v="Y"/>
    <s v="Corporation"/>
    <s v="N"/>
    <x v="0"/>
    <x v="0"/>
    <x v="1"/>
    <s v="Bar, Saloon, Lounge, Tavern"/>
    <n v="0"/>
    <n v="0"/>
    <m/>
  </r>
  <r>
    <x v="1777"/>
    <d v="2021-05-11T00:00:00"/>
    <s v="Red Hot Roastery"/>
    <s v="267 Howard st."/>
    <x v="48"/>
    <x v="0"/>
    <s v="28607"/>
    <x v="1774"/>
    <m/>
    <s v="R"/>
    <s v="Y"/>
    <s v="NC-05"/>
    <x v="0"/>
    <x v="0"/>
    <x v="0"/>
    <x v="0"/>
    <s v="Y"/>
    <s v="Y"/>
    <s v="Y"/>
    <s v="Y"/>
    <s v="Y"/>
    <s v="Y"/>
    <s v="Subchapter S Corporation"/>
    <s v="N"/>
    <x v="1"/>
    <x v="0"/>
    <x v="0"/>
    <s v="Restaurant"/>
    <n v="0"/>
    <n v="0"/>
    <m/>
  </r>
  <r>
    <x v="1778"/>
    <d v="2021-05-11T00:00:00"/>
    <s v="Blue Pineapple Bakery"/>
    <s v="1506 A Purdue Drive"/>
    <x v="40"/>
    <x v="0"/>
    <s v="28303"/>
    <x v="1775"/>
    <m/>
    <s v="U"/>
    <s v="Y"/>
    <s v="NC-08"/>
    <x v="0"/>
    <x v="1"/>
    <x v="0"/>
    <x v="0"/>
    <s v="N"/>
    <s v="Y"/>
    <s v="Y"/>
    <s v="Y"/>
    <s v="Y"/>
    <s v="Y"/>
    <s v="Subchapter S Corporation"/>
    <s v="N"/>
    <x v="0"/>
    <x v="0"/>
    <x v="1"/>
    <s v="Restaurant"/>
    <n v="0"/>
    <n v="0"/>
    <m/>
  </r>
  <r>
    <x v="1779"/>
    <d v="2021-05-11T00:00:00"/>
    <s v="Tex and Shirleys Family Restaurant"/>
    <s v="1720 Battleground Avenue"/>
    <x v="12"/>
    <x v="0"/>
    <s v="27408"/>
    <x v="1776"/>
    <m/>
    <s v="U"/>
    <s v="N"/>
    <s v="NC-06"/>
    <x v="0"/>
    <x v="0"/>
    <x v="0"/>
    <x v="0"/>
    <s v="N"/>
    <s v="Y"/>
    <s v="Y"/>
    <s v="Y"/>
    <s v="N"/>
    <s v="Y"/>
    <s v="Corporation"/>
    <s v="N"/>
    <x v="1"/>
    <x v="0"/>
    <x v="0"/>
    <s v="Restaurant"/>
    <n v="0"/>
    <n v="0"/>
    <m/>
  </r>
  <r>
    <x v="1780"/>
    <d v="2021-05-11T00:00:00"/>
    <s v="Jive Turkeys LLC"/>
    <s v="2804 Randleman Rd. L"/>
    <x v="12"/>
    <x v="0"/>
    <s v="27406"/>
    <x v="1777"/>
    <m/>
    <s v="U"/>
    <s v="Y"/>
    <s v="NC-06"/>
    <x v="0"/>
    <x v="0"/>
    <x v="0"/>
    <x v="0"/>
    <s v="Y"/>
    <s v="Y"/>
    <s v="Y"/>
    <s v="Y"/>
    <s v="Y"/>
    <s v="Y"/>
    <s v="Sole Proprietorship"/>
    <s v="N"/>
    <x v="1"/>
    <x v="0"/>
    <x v="0"/>
    <s v="Food Stand, Food Truck, Food Cart &amp;&amp; Caterer &amp;&amp; Restaurant"/>
    <n v="0"/>
    <n v="0"/>
    <m/>
  </r>
  <r>
    <x v="1781"/>
    <d v="2021-05-11T00:00:00"/>
    <s v="Laughing Seed Inc The"/>
    <s v="40 Wall St"/>
    <x v="9"/>
    <x v="0"/>
    <s v="28801"/>
    <x v="1778"/>
    <m/>
    <s v="U"/>
    <s v="Y"/>
    <s v="NC-11"/>
    <x v="0"/>
    <x v="0"/>
    <x v="0"/>
    <x v="0"/>
    <s v="Y"/>
    <s v="Y"/>
    <s v="Y"/>
    <s v="Y"/>
    <s v="Y"/>
    <s v="Y"/>
    <s v="Corporation"/>
    <s v="N"/>
    <x v="0"/>
    <x v="1"/>
    <x v="1"/>
    <s v="Restaurant"/>
    <n v="0"/>
    <n v="0"/>
    <m/>
  </r>
  <r>
    <x v="1782"/>
    <d v="2021-05-11T00:00:00"/>
    <s v="The Kilted Buffalo LangTree"/>
    <s v="119 Landings Dr Suite 101"/>
    <x v="10"/>
    <x v="0"/>
    <s v="28117"/>
    <x v="1779"/>
    <m/>
    <s v="R"/>
    <s v="N"/>
    <s v="NC-10"/>
    <x v="0"/>
    <x v="0"/>
    <x v="1"/>
    <x v="0"/>
    <s v="Y"/>
    <s v="Y"/>
    <s v="Y"/>
    <s v="Y"/>
    <s v="Y"/>
    <s v="Y"/>
    <s v="Corporation"/>
    <s v="N"/>
    <x v="0"/>
    <x v="1"/>
    <x v="0"/>
    <s v="Bar, Saloon, Lounge, Tavern"/>
    <n v="0"/>
    <n v="0"/>
    <m/>
  </r>
  <r>
    <x v="1783"/>
    <d v="2021-05-11T00:00:00"/>
    <s v="Cup or cakes by BDB llc"/>
    <s v="75-3 Balsam Rd"/>
    <x v="59"/>
    <x v="0"/>
    <s v="28546"/>
    <x v="1780"/>
    <m/>
    <s v="U"/>
    <s v="N"/>
    <s v="NC-03"/>
    <x v="0"/>
    <x v="0"/>
    <x v="1"/>
    <x v="0"/>
    <s v="Y"/>
    <s v="Y"/>
    <s v="Y"/>
    <s v="Y"/>
    <s v="Y"/>
    <s v="Y"/>
    <s v="Limited  Liability Company(LLC)"/>
    <s v="N"/>
    <x v="0"/>
    <x v="0"/>
    <x v="1"/>
    <s v="Restaurant"/>
    <n v="0"/>
    <n v="0"/>
    <m/>
  </r>
  <r>
    <x v="1784"/>
    <d v="2021-05-11T00:00:00"/>
    <s v="White Rabbit Pub"/>
    <s v="3030 Fort Bragg Rd"/>
    <x v="40"/>
    <x v="0"/>
    <s v="28303"/>
    <x v="1781"/>
    <m/>
    <s v="U"/>
    <s v="N"/>
    <s v="NC-08"/>
    <x v="0"/>
    <x v="0"/>
    <x v="0"/>
    <x v="0"/>
    <s v="Y"/>
    <s v="Y"/>
    <s v="Y"/>
    <s v="Y"/>
    <s v="Y"/>
    <s v="Y"/>
    <s v="Limited  Liability Company(LLC)"/>
    <s v="N"/>
    <x v="1"/>
    <x v="0"/>
    <x v="1"/>
    <s v="Bar, Saloon, Lounge, Tavern"/>
    <n v="0"/>
    <n v="0"/>
    <m/>
  </r>
  <r>
    <x v="1785"/>
    <d v="2021-05-11T00:00:00"/>
    <s v="FAEVIN ENTERPRISES INC"/>
    <s v="678 W Main St"/>
    <x v="117"/>
    <x v="0"/>
    <s v="28779"/>
    <x v="1782"/>
    <m/>
    <s v="R"/>
    <s v="N"/>
    <s v="NC-11"/>
    <x v="0"/>
    <x v="1"/>
    <x v="1"/>
    <x v="1"/>
    <s v="N"/>
    <s v="Y"/>
    <s v="Y"/>
    <s v="N"/>
    <s v="Y"/>
    <s v="Y"/>
    <s v="Corporation"/>
    <s v="N"/>
    <x v="0"/>
    <x v="1"/>
    <x v="0"/>
    <s v="Restaurant"/>
    <n v="0"/>
    <n v="0"/>
    <m/>
  </r>
  <r>
    <x v="1786"/>
    <d v="2021-05-11T00:00:00"/>
    <s v="Vegan Flava Inc"/>
    <s v="306 Franklin St Ste G Suite G"/>
    <x v="3"/>
    <x v="0"/>
    <s v="27516"/>
    <x v="1783"/>
    <m/>
    <s v="U"/>
    <s v="Y"/>
    <s v="NC-04"/>
    <x v="0"/>
    <x v="0"/>
    <x v="1"/>
    <x v="0"/>
    <s v="Y"/>
    <s v="Y"/>
    <s v="Y"/>
    <s v="Y"/>
    <s v="Y"/>
    <s v="N"/>
    <s v="Subchapter S Corporation"/>
    <s v="N"/>
    <x v="1"/>
    <x v="0"/>
    <x v="0"/>
    <s v="Food Stand, Food Truck, Food Cart &amp;&amp; Caterer &amp;&amp; Restaurant"/>
    <n v="0"/>
    <n v="0"/>
    <m/>
  </r>
  <r>
    <x v="1787"/>
    <d v="2021-05-26T00:00:00"/>
    <s v="Cowboy of Winston-Salem Inc"/>
    <s v="115 S Main St"/>
    <x v="54"/>
    <x v="0"/>
    <s v="27101"/>
    <x v="1784"/>
    <m/>
    <s v="U"/>
    <s v="Y"/>
    <s v="NC-06"/>
    <x v="0"/>
    <x v="0"/>
    <x v="1"/>
    <x v="0"/>
    <s v="Y"/>
    <s v="Y"/>
    <s v="Y"/>
    <s v="Y"/>
    <s v="Y"/>
    <s v="Y"/>
    <s v="Corporation"/>
    <s v="Y"/>
    <x v="1"/>
    <x v="0"/>
    <x v="0"/>
    <s v="Restaurant"/>
    <n v="0"/>
    <n v="0"/>
    <m/>
  </r>
  <r>
    <x v="1788"/>
    <d v="2021-05-26T00:00:00"/>
    <s v="Burns &amp; Jennings LLC"/>
    <s v="5000 Memory Rd"/>
    <x v="4"/>
    <x v="0"/>
    <s v="27609"/>
    <x v="1785"/>
    <m/>
    <s v="U"/>
    <s v="Y"/>
    <s v="NC-02"/>
    <x v="1"/>
    <x v="0"/>
    <x v="0"/>
    <x v="0"/>
    <s v="Y"/>
    <s v="Y"/>
    <s v="Y"/>
    <s v="Y"/>
    <s v="Y"/>
    <s v="Y"/>
    <s v="Limited  Liability Company(LLC)"/>
    <s v="N"/>
    <x v="0"/>
    <x v="0"/>
    <x v="1"/>
    <s v="Restaurant"/>
    <n v="0"/>
    <n v="0"/>
    <m/>
  </r>
  <r>
    <x v="1789"/>
    <d v="2021-05-26T00:00:00"/>
    <s v="CHINA WOK 8 INC"/>
    <s v="640 S. VAN BUREN RD. UNIT O"/>
    <x v="33"/>
    <x v="0"/>
    <s v="27288"/>
    <x v="1786"/>
    <m/>
    <s v="R"/>
    <s v="N"/>
    <s v="NC-10"/>
    <x v="0"/>
    <x v="1"/>
    <x v="1"/>
    <x v="1"/>
    <s v="N"/>
    <s v="N"/>
    <s v="Y"/>
    <s v="Y"/>
    <s v="N"/>
    <s v="Y"/>
    <s v="Subchapter S Corporation"/>
    <s v="N"/>
    <x v="1"/>
    <x v="0"/>
    <x v="0"/>
    <s v="Restaurant"/>
    <n v="0"/>
    <n v="0"/>
    <m/>
  </r>
  <r>
    <x v="1790"/>
    <d v="2021-05-26T00:00:00"/>
    <s v="North Carolina Spirits LLC"/>
    <s v="504 7th Ave E"/>
    <x v="7"/>
    <x v="0"/>
    <s v="28792"/>
    <x v="1787"/>
    <m/>
    <s v="R"/>
    <s v="Y"/>
    <s v="NC-11"/>
    <x v="1"/>
    <x v="0"/>
    <x v="0"/>
    <x v="0"/>
    <s v="Y"/>
    <s v="Y"/>
    <s v="Y"/>
    <s v="Y"/>
    <s v="Y"/>
    <s v="Y"/>
    <s v="Limited  Liability Company(LLC)"/>
    <s v="N"/>
    <x v="0"/>
    <x v="0"/>
    <x v="1"/>
    <s v="Bar, Saloon, Lounge, Tavern &amp;&amp; Restaurant"/>
    <n v="0"/>
    <n v="0"/>
    <m/>
  </r>
  <r>
    <x v="1791"/>
    <d v="2021-05-26T00:00:00"/>
    <s v="ARVIAN LLC"/>
    <s v="2305 Barrowcliffe Dr NW"/>
    <x v="22"/>
    <x v="0"/>
    <s v="28027"/>
    <x v="1788"/>
    <s v="Inchin's Bamboo Garden"/>
    <s v="U"/>
    <s v="N"/>
    <s v="NC-08"/>
    <x v="1"/>
    <x v="0"/>
    <x v="0"/>
    <x v="0"/>
    <s v="Y"/>
    <s v="Y"/>
    <s v="Y"/>
    <s v="Y"/>
    <s v="Y"/>
    <s v="Y"/>
    <s v="Limited  Liability Company(LLC)"/>
    <s v="N"/>
    <x v="0"/>
    <x v="0"/>
    <x v="1"/>
    <s v="Restaurant"/>
    <n v="0"/>
    <n v="0"/>
    <m/>
  </r>
  <r>
    <x v="1792"/>
    <d v="2021-05-26T00:00:00"/>
    <s v="Zeno's Italian Restaurant Inc"/>
    <s v="908 Albemarle Rd"/>
    <x v="209"/>
    <x v="0"/>
    <s v="27371"/>
    <x v="1789"/>
    <m/>
    <s v="R"/>
    <s v="Y"/>
    <s v="NC-08"/>
    <x v="0"/>
    <x v="0"/>
    <x v="1"/>
    <x v="0"/>
    <s v="N"/>
    <s v="Y"/>
    <s v="Y"/>
    <s v="Y"/>
    <s v="N"/>
    <s v="Y"/>
    <s v="Corporation"/>
    <s v="N"/>
    <x v="1"/>
    <x v="0"/>
    <x v="0"/>
    <s v="Restaurant"/>
    <n v="0"/>
    <n v="0"/>
    <m/>
  </r>
  <r>
    <x v="1793"/>
    <d v="2021-05-26T00:00:00"/>
    <s v="Dine by Design LLC"/>
    <s v="3801 Willowood Dr"/>
    <x v="160"/>
    <x v="0"/>
    <s v="27012"/>
    <x v="1790"/>
    <m/>
    <s v="U"/>
    <s v="N"/>
    <s v="NC-10"/>
    <x v="0"/>
    <x v="0"/>
    <x v="1"/>
    <x v="0"/>
    <s v="Y"/>
    <s v="Y"/>
    <s v="Y"/>
    <s v="Y"/>
    <s v="Y"/>
    <s v="Y"/>
    <s v="Subchapter S Corporation"/>
    <s v="N"/>
    <x v="0"/>
    <x v="1"/>
    <x v="1"/>
    <s v="Caterer"/>
    <n v="0"/>
    <n v="0"/>
    <m/>
  </r>
  <r>
    <x v="1794"/>
    <d v="2021-05-26T00:00:00"/>
    <s v="Court Street Grille"/>
    <s v="113 West Court Square"/>
    <x v="75"/>
    <x v="0"/>
    <s v="28092"/>
    <x v="1791"/>
    <m/>
    <s v="R"/>
    <s v="Y"/>
    <s v="NC-05"/>
    <x v="0"/>
    <x v="1"/>
    <x v="1"/>
    <x v="0"/>
    <s v="Y"/>
    <s v="Y"/>
    <s v="Y"/>
    <s v="N"/>
    <s v="Y"/>
    <s v="Y"/>
    <s v="Corporation"/>
    <s v="Y"/>
    <x v="0"/>
    <x v="0"/>
    <x v="1"/>
    <s v="Restaurant"/>
    <n v="0"/>
    <n v="0"/>
    <m/>
  </r>
  <r>
    <x v="1795"/>
    <d v="2021-05-26T00:00:00"/>
    <s v="Neo K&amp;H LLC."/>
    <s v="8314 Pineville Matthews Rd Suite 901"/>
    <x v="11"/>
    <x v="0"/>
    <s v="28226"/>
    <x v="1792"/>
    <m/>
    <s v="U"/>
    <s v="Y"/>
    <s v="NC-09"/>
    <x v="0"/>
    <x v="0"/>
    <x v="0"/>
    <x v="0"/>
    <s v="Y"/>
    <s v="Y"/>
    <s v="Y"/>
    <s v="Y"/>
    <s v="Y"/>
    <s v="Y"/>
    <s v="Limited  Liability Company(LLC)"/>
    <s v="N"/>
    <x v="1"/>
    <x v="0"/>
    <x v="0"/>
    <s v="Restaurant"/>
    <n v="0"/>
    <n v="0"/>
    <m/>
  </r>
  <r>
    <x v="1796"/>
    <d v="2021-05-26T00:00:00"/>
    <s v="Wine Merchants Warehouse Inc."/>
    <s v="205 S Stratford Rd Ste N"/>
    <x v="54"/>
    <x v="0"/>
    <n v="27103"/>
    <x v="1793"/>
    <m/>
    <s v="U"/>
    <s v="N"/>
    <s v="NC-06"/>
    <x v="0"/>
    <x v="1"/>
    <x v="1"/>
    <x v="0"/>
    <s v="Y"/>
    <s v="Y"/>
    <s v="Y"/>
    <s v="Y"/>
    <s v="Y"/>
    <s v="Y"/>
    <s v="Corporation"/>
    <s v="N"/>
    <x v="0"/>
    <x v="0"/>
    <x v="1"/>
    <s v="Other &amp;&amp; Caterer &amp;&amp; Restaurant"/>
    <n v="0"/>
    <n v="0"/>
    <m/>
  </r>
  <r>
    <x v="1797"/>
    <d v="2021-05-26T00:00:00"/>
    <s v="ISLAND CUISINE LLC"/>
    <s v="6246 Towncenter Dr"/>
    <x v="160"/>
    <x v="0"/>
    <s v="27012"/>
    <x v="1794"/>
    <m/>
    <s v="U"/>
    <s v="N"/>
    <s v="NC-10"/>
    <x v="1"/>
    <x v="0"/>
    <x v="0"/>
    <x v="0"/>
    <s v="Y"/>
    <s v="Y"/>
    <s v="Y"/>
    <s v="Y"/>
    <s v="Y"/>
    <s v="Y"/>
    <s v="Limited  Liability Company(LLC)"/>
    <s v="N"/>
    <x v="1"/>
    <x v="0"/>
    <x v="0"/>
    <s v="Caterer &amp;&amp; Restaurant"/>
    <n v="0"/>
    <n v="0"/>
    <m/>
  </r>
  <r>
    <x v="1798"/>
    <d v="2021-05-26T00:00:00"/>
    <s v="JBAK LLC"/>
    <s v="2347 Nc Highway 751"/>
    <x v="140"/>
    <x v="0"/>
    <s v="27523"/>
    <x v="1795"/>
    <m/>
    <s v="U"/>
    <s v="Y"/>
    <s v="NC-02"/>
    <x v="0"/>
    <x v="1"/>
    <x v="0"/>
    <x v="1"/>
    <s v="Y"/>
    <s v="N"/>
    <s v="Y"/>
    <s v="Y"/>
    <s v="Y"/>
    <s v="Y"/>
    <s v="Limited  Liability Company(LLC)"/>
    <s v="N"/>
    <x v="0"/>
    <x v="0"/>
    <x v="1"/>
    <s v="Snack and Nonalcoholic Beverage Bar &amp;&amp; Caterer &amp;&amp; Food Stand, Food Truck, Food Cart &amp;&amp; Restaurant"/>
    <n v="0"/>
    <n v="0"/>
    <m/>
  </r>
  <r>
    <x v="1799"/>
    <d v="2021-05-26T00:00:00"/>
    <s v="Press and Porter Coffeehouse and Taps LLC"/>
    <s v="8 Union St S"/>
    <x v="22"/>
    <x v="0"/>
    <s v="28025"/>
    <x v="1796"/>
    <m/>
    <s v="U"/>
    <s v="Y"/>
    <s v="NC-08"/>
    <x v="0"/>
    <x v="1"/>
    <x v="1"/>
    <x v="1"/>
    <s v="Y"/>
    <s v="Y"/>
    <s v="Y"/>
    <s v="Y"/>
    <s v="N"/>
    <s v="Y"/>
    <s v="Limited  Liability Company(LLC)"/>
    <s v="N"/>
    <x v="0"/>
    <x v="0"/>
    <x v="1"/>
    <s v="Restaurant"/>
    <n v="0"/>
    <n v="0"/>
    <m/>
  </r>
  <r>
    <x v="1800"/>
    <d v="2021-05-26T00:00:00"/>
    <s v="New China Buffet at Hendersonville Inc."/>
    <s v="114 Henderson Crossing Plaza"/>
    <x v="7"/>
    <x v="0"/>
    <s v="28792"/>
    <x v="1797"/>
    <m/>
    <s v="R"/>
    <s v="Y"/>
    <s v="NC-11"/>
    <x v="0"/>
    <x v="0"/>
    <x v="0"/>
    <x v="0"/>
    <s v="Y"/>
    <s v="Y"/>
    <s v="Y"/>
    <s v="Y"/>
    <s v="Y"/>
    <s v="Y"/>
    <s v="Corporation"/>
    <s v="N"/>
    <x v="1"/>
    <x v="0"/>
    <x v="0"/>
    <s v="Restaurant"/>
    <n v="0"/>
    <n v="0"/>
    <m/>
  </r>
  <r>
    <x v="1801"/>
    <d v="2021-05-26T00:00:00"/>
    <s v="L &amp; M Vending LLC"/>
    <s v="164 Kiskadee Dr"/>
    <x v="10"/>
    <x v="0"/>
    <s v="28117"/>
    <x v="1798"/>
    <m/>
    <s v="R"/>
    <s v="N"/>
    <s v="NC-10"/>
    <x v="0"/>
    <x v="0"/>
    <x v="1"/>
    <x v="0"/>
    <s v="N"/>
    <s v="N"/>
    <s v="Y"/>
    <s v="N"/>
    <s v="Y"/>
    <s v="N"/>
    <s v="Limited  Liability Company(LLC)"/>
    <s v="N"/>
    <x v="0"/>
    <x v="0"/>
    <x v="1"/>
    <s v="Other &amp;&amp; Snack and Nonalcoholic Beverage Bar"/>
    <n v="0"/>
    <n v="0"/>
    <m/>
  </r>
  <r>
    <x v="1802"/>
    <d v="2021-05-26T00:00:00"/>
    <s v="NOAH'S GRILL INC."/>
    <s v="2434 Oak Grove Church Rd"/>
    <x v="131"/>
    <x v="0"/>
    <s v="27501"/>
    <x v="1799"/>
    <m/>
    <s v="R"/>
    <s v="Y"/>
    <s v="NC-02"/>
    <x v="1"/>
    <x v="0"/>
    <x v="0"/>
    <x v="0"/>
    <s v="Y"/>
    <s v="Y"/>
    <s v="Y"/>
    <s v="Y"/>
    <s v="Y"/>
    <s v="Y"/>
    <s v="Subchapter S Corporation"/>
    <s v="N"/>
    <x v="0"/>
    <x v="0"/>
    <x v="1"/>
    <s v="Restaurant"/>
    <n v="0"/>
    <n v="0"/>
    <m/>
  </r>
  <r>
    <x v="1803"/>
    <d v="2021-05-26T00:00:00"/>
    <s v="King Canary Brewing Company"/>
    <s v="562 Williamson Rd"/>
    <x v="10"/>
    <x v="0"/>
    <s v="28117"/>
    <x v="1800"/>
    <m/>
    <s v="R"/>
    <s v="N"/>
    <s v="NC-10"/>
    <x v="1"/>
    <x v="0"/>
    <x v="1"/>
    <x v="0"/>
    <s v="Y"/>
    <s v="Y"/>
    <s v="Y"/>
    <s v="N"/>
    <s v="Y"/>
    <s v="Y"/>
    <s v="Limited  Liability Company(LLC)"/>
    <s v="N"/>
    <x v="0"/>
    <x v="0"/>
    <x v="1"/>
    <s v="Licensed Alcohol Producer &amp;&amp; Brewery and/or microbrewery ** &amp;&amp; Brewpub, Tasting Room, Taproom **"/>
    <n v="0"/>
    <n v="0"/>
    <m/>
  </r>
  <r>
    <x v="1804"/>
    <d v="2021-05-26T00:00:00"/>
    <s v="The Cafe On Loach LLC"/>
    <s v="329 Loach St"/>
    <x v="51"/>
    <x v="0"/>
    <s v="27203"/>
    <x v="1801"/>
    <m/>
    <s v="R"/>
    <s v="Y"/>
    <s v="NC-13"/>
    <x v="0"/>
    <x v="0"/>
    <x v="0"/>
    <x v="0"/>
    <s v="N"/>
    <s v="Y"/>
    <s v="Y"/>
    <s v="Y"/>
    <s v="Y"/>
    <s v="Y"/>
    <s v="Limited  Liability Company(LLC)"/>
    <s v="Y"/>
    <x v="1"/>
    <x v="0"/>
    <x v="1"/>
    <s v="Restaurant"/>
    <n v="0"/>
    <n v="0"/>
    <m/>
  </r>
  <r>
    <x v="1805"/>
    <d v="2021-05-26T00:00:00"/>
    <s v="Lindsey Galvez"/>
    <s v="175 Weaverville Rd Suite 1b"/>
    <x v="9"/>
    <x v="0"/>
    <s v="28804"/>
    <x v="1802"/>
    <m/>
    <s v="U"/>
    <s v="N"/>
    <s v="NC-11"/>
    <x v="0"/>
    <x v="1"/>
    <x v="1"/>
    <x v="0"/>
    <s v="N"/>
    <s v="Y"/>
    <s v="Y"/>
    <s v="Y"/>
    <s v="N"/>
    <s v="Y"/>
    <s v="Sole Proprietorship"/>
    <s v="N"/>
    <x v="0"/>
    <x v="0"/>
    <x v="1"/>
    <s v="Caterer"/>
    <n v="0"/>
    <n v="0"/>
    <m/>
  </r>
  <r>
    <x v="1806"/>
    <d v="2021-05-26T00:00:00"/>
    <s v="CHUNG TAI CHAN"/>
    <s v="2302 Nash St N"/>
    <x v="101"/>
    <x v="0"/>
    <s v="27896"/>
    <x v="1803"/>
    <m/>
    <s v="R"/>
    <s v="Y"/>
    <s v="NC-01"/>
    <x v="1"/>
    <x v="0"/>
    <x v="0"/>
    <x v="0"/>
    <s v="Y"/>
    <s v="Y"/>
    <s v="Y"/>
    <s v="Y"/>
    <s v="Y"/>
    <s v="Y"/>
    <s v="Sole Proprietorship"/>
    <s v="N"/>
    <x v="1"/>
    <x v="0"/>
    <x v="0"/>
    <s v="Restaurant"/>
    <n v="0"/>
    <n v="0"/>
    <m/>
  </r>
  <r>
    <x v="1807"/>
    <d v="2021-05-26T00:00:00"/>
    <s v="LA POBLANITA BAR AND GRILL INC"/>
    <s v="1925 Westinghouse Blvd"/>
    <x v="11"/>
    <x v="0"/>
    <s v="28273"/>
    <x v="1804"/>
    <m/>
    <s v="U"/>
    <s v="N"/>
    <s v="NC-09"/>
    <x v="1"/>
    <x v="0"/>
    <x v="1"/>
    <x v="0"/>
    <s v="Y"/>
    <s v="Y"/>
    <s v="Y"/>
    <s v="Y"/>
    <s v="Y"/>
    <s v="Y"/>
    <s v="Corporation"/>
    <s v="N"/>
    <x v="1"/>
    <x v="0"/>
    <x v="0"/>
    <s v="Restaurant"/>
    <n v="0"/>
    <n v="0"/>
    <m/>
  </r>
  <r>
    <x v="1808"/>
    <d v="2021-05-26T00:00:00"/>
    <s v="Jackson's Cafeteria of Gastonia Inc."/>
    <s v="1453 E Franklin Blvd"/>
    <x v="66"/>
    <x v="0"/>
    <s v="28054"/>
    <x v="1805"/>
    <m/>
    <s v="U"/>
    <s v="N"/>
    <s v="NC-05"/>
    <x v="0"/>
    <x v="1"/>
    <x v="1"/>
    <x v="1"/>
    <s v="N"/>
    <s v="N"/>
    <s v="Y"/>
    <s v="Y"/>
    <s v="Y"/>
    <s v="Y"/>
    <s v="Corporation"/>
    <s v="N"/>
    <x v="0"/>
    <x v="1"/>
    <x v="1"/>
    <s v="Restaurant"/>
    <n v="0"/>
    <n v="0"/>
    <m/>
  </r>
  <r>
    <x v="1809"/>
    <d v="2021-05-26T00:00:00"/>
    <s v="TruBlu Ventures Inc"/>
    <s v="1417 N Marine Blvd"/>
    <x v="59"/>
    <x v="0"/>
    <s v="28540"/>
    <x v="1806"/>
    <m/>
    <s v="U"/>
    <s v="N"/>
    <s v="NC-03"/>
    <x v="0"/>
    <x v="1"/>
    <x v="1"/>
    <x v="0"/>
    <s v="N"/>
    <s v="Y"/>
    <s v="Y"/>
    <s v="Y"/>
    <s v="N"/>
    <s v="Y"/>
    <s v="Subchapter S Corporation"/>
    <s v="N"/>
    <x v="0"/>
    <x v="1"/>
    <x v="0"/>
    <s v="Restaurant"/>
    <n v="0"/>
    <n v="0"/>
    <m/>
  </r>
  <r>
    <x v="1810"/>
    <d v="2021-05-26T00:00:00"/>
    <s v="Blackwater Cider LLC"/>
    <s v="106 Railroad St"/>
    <x v="5"/>
    <x v="0"/>
    <s v="27892"/>
    <x v="1807"/>
    <m/>
    <s v="R"/>
    <s v="Y"/>
    <s v="NC-01"/>
    <x v="1"/>
    <x v="1"/>
    <x v="0"/>
    <x v="0"/>
    <s v="Y"/>
    <s v="Y"/>
    <s v="N"/>
    <s v="N"/>
    <s v="Y"/>
    <s v="Y"/>
    <s v="Limited  Liability Company(LLC)"/>
    <s v="N"/>
    <x v="1"/>
    <x v="0"/>
    <x v="0"/>
    <s v="Brewery and/or microbrewery **"/>
    <n v="0"/>
    <n v="0"/>
    <m/>
  </r>
  <r>
    <x v="1811"/>
    <d v="2021-05-26T00:00:00"/>
    <s v="CB Cross Creek LLC"/>
    <s v="419 Cross Creek Mall FC10"/>
    <x v="40"/>
    <x v="0"/>
    <s v="28303"/>
    <x v="1808"/>
    <s v="Cinnabon"/>
    <s v="U"/>
    <s v="N"/>
    <s v="NC-08"/>
    <x v="0"/>
    <x v="1"/>
    <x v="1"/>
    <x v="1"/>
    <s v="N"/>
    <s v="Y"/>
    <s v="Y"/>
    <s v="Y"/>
    <s v="N"/>
    <s v="N"/>
    <s v="Limited  Liability Company(LLC)"/>
    <s v="N"/>
    <x v="1"/>
    <x v="0"/>
    <x v="0"/>
    <s v="Restaurant"/>
    <n v="0"/>
    <n v="0"/>
    <m/>
  </r>
  <r>
    <x v="1812"/>
    <d v="2021-05-26T00:00:00"/>
    <s v="STONE BOWL KOREAN RESTAURANT INC"/>
    <s v="1987 Hendersonville Rd Ste A"/>
    <x v="9"/>
    <x v="0"/>
    <s v="28803"/>
    <x v="1809"/>
    <m/>
    <s v="U"/>
    <s v="N"/>
    <s v="NC-11"/>
    <x v="1"/>
    <x v="0"/>
    <x v="0"/>
    <x v="0"/>
    <s v="Y"/>
    <s v="Y"/>
    <s v="Y"/>
    <s v="Y"/>
    <s v="Y"/>
    <s v="Y"/>
    <s v="Corporation"/>
    <s v="N"/>
    <x v="1"/>
    <x v="0"/>
    <x v="1"/>
    <s v="Restaurant"/>
    <n v="0"/>
    <n v="0"/>
    <m/>
  </r>
  <r>
    <x v="1813"/>
    <d v="2021-05-26T00:00:00"/>
    <s v="K &amp; D OF CHARLOTTE INC"/>
    <s v="14126 RIVERGATE PARKWAY STE 400"/>
    <x v="11"/>
    <x v="0"/>
    <s v="28273"/>
    <x v="1810"/>
    <m/>
    <s v="U"/>
    <s v="N"/>
    <s v="NC-09"/>
    <x v="1"/>
    <x v="0"/>
    <x v="0"/>
    <x v="0"/>
    <s v="Y"/>
    <s v="Y"/>
    <s v="Y"/>
    <s v="Y"/>
    <s v="Y"/>
    <s v="Y"/>
    <s v="Subchapter S Corporation"/>
    <s v="N"/>
    <x v="1"/>
    <x v="0"/>
    <x v="0"/>
    <s v="Restaurant"/>
    <n v="0"/>
    <n v="0"/>
    <m/>
  </r>
  <r>
    <x v="1814"/>
    <d v="2021-05-26T00:00:00"/>
    <s v="Tasty Grill NC Inc"/>
    <s v="1500 E Market St Ste G"/>
    <x v="12"/>
    <x v="0"/>
    <s v="27401"/>
    <x v="1811"/>
    <m/>
    <s v="U"/>
    <s v="Y"/>
    <s v="NC-06"/>
    <x v="0"/>
    <x v="1"/>
    <x v="1"/>
    <x v="0"/>
    <s v="Y"/>
    <s v="Y"/>
    <s v="Y"/>
    <s v="Y"/>
    <s v="Y"/>
    <s v="Y"/>
    <s v="Corporation"/>
    <s v="Y"/>
    <x v="1"/>
    <x v="0"/>
    <x v="1"/>
    <s v="Restaurant"/>
    <n v="0"/>
    <n v="0"/>
    <m/>
  </r>
  <r>
    <x v="1815"/>
    <d v="2021-05-26T00:00:00"/>
    <s v="IOLA LILLIE KIM LEGENDARY SOUL FOOD"/>
    <s v="1495 College Ave"/>
    <x v="149"/>
    <x v="0"/>
    <s v="28160"/>
    <x v="1812"/>
    <m/>
    <s v="R"/>
    <s v="Y"/>
    <s v="NC-05"/>
    <x v="0"/>
    <x v="1"/>
    <x v="1"/>
    <x v="0"/>
    <s v="Y"/>
    <s v="Y"/>
    <s v="Y"/>
    <s v="Y"/>
    <s v="Y"/>
    <s v="Y"/>
    <s v="Limited  Liability Company(LLC)"/>
    <s v="Y"/>
    <x v="1"/>
    <x v="0"/>
    <x v="0"/>
    <s v="Caterer &amp;&amp; Food Stand, Food Truck, Food Cart"/>
    <n v="0"/>
    <n v="0"/>
    <m/>
  </r>
  <r>
    <x v="1816"/>
    <d v="2021-05-26T00:00:00"/>
    <s v="Comer Khori LLC"/>
    <s v="433 Spring Garden St Suite 107"/>
    <x v="12"/>
    <x v="0"/>
    <s v="27401"/>
    <x v="1813"/>
    <m/>
    <s v="U"/>
    <s v="Y"/>
    <s v="NC-06"/>
    <x v="1"/>
    <x v="0"/>
    <x v="0"/>
    <x v="0"/>
    <s v="Y"/>
    <s v="Y"/>
    <s v="Y"/>
    <s v="Y"/>
    <s v="Y"/>
    <s v="Y"/>
    <s v="Limited  Liability Company(LLC)"/>
    <s v="Y"/>
    <x v="0"/>
    <x v="0"/>
    <x v="1"/>
    <s v="Caterer &amp;&amp; Restaurant"/>
    <n v="0"/>
    <n v="0"/>
    <m/>
  </r>
  <r>
    <x v="1817"/>
    <d v="2021-05-26T00:00:00"/>
    <s v="M &amp; S INVESTOR CORPORATION"/>
    <s v="1058 W Club Blvd Ste 434"/>
    <x v="8"/>
    <x v="0"/>
    <s v="27701"/>
    <x v="1814"/>
    <m/>
    <s v="U"/>
    <s v="Y"/>
    <s v="NC-04"/>
    <x v="1"/>
    <x v="0"/>
    <x v="0"/>
    <x v="0"/>
    <s v="Y"/>
    <s v="Y"/>
    <s v="Y"/>
    <s v="Y"/>
    <s v="Y"/>
    <s v="Y"/>
    <s v="Corporation"/>
    <s v="N"/>
    <x v="1"/>
    <x v="0"/>
    <x v="0"/>
    <s v="Restaurant"/>
    <n v="0"/>
    <n v="0"/>
    <m/>
  </r>
  <r>
    <x v="1818"/>
    <d v="2021-05-26T00:00:00"/>
    <s v="KJL Enterprises LLC"/>
    <s v="1407 E Main St"/>
    <x v="100"/>
    <x v="0"/>
    <s v="28001"/>
    <x v="1815"/>
    <m/>
    <s v="R"/>
    <s v="N"/>
    <s v="NC-08"/>
    <x v="0"/>
    <x v="1"/>
    <x v="1"/>
    <x v="0"/>
    <s v="Y"/>
    <s v="Y"/>
    <s v="Y"/>
    <s v="Y"/>
    <s v="Y"/>
    <s v="Y"/>
    <s v="Limited  Liability Company(LLC)"/>
    <s v="Y"/>
    <x v="0"/>
    <x v="0"/>
    <x v="1"/>
    <s v="Restaurant"/>
    <n v="0"/>
    <n v="0"/>
    <m/>
  </r>
  <r>
    <x v="1819"/>
    <d v="2021-05-26T00:00:00"/>
    <s v="YEUNG BROTHERINC."/>
    <s v="90 LOWES DR"/>
    <x v="114"/>
    <x v="0"/>
    <s v="27312"/>
    <x v="1816"/>
    <m/>
    <s v="R"/>
    <s v="N"/>
    <s v="NC-04"/>
    <x v="1"/>
    <x v="0"/>
    <x v="0"/>
    <x v="0"/>
    <s v="Y"/>
    <s v="Y"/>
    <s v="Y"/>
    <s v="Y"/>
    <s v="Y"/>
    <s v="Y"/>
    <s v="Corporation"/>
    <s v="N"/>
    <x v="1"/>
    <x v="0"/>
    <x v="0"/>
    <s v="Restaurant"/>
    <n v="0"/>
    <n v="0"/>
    <m/>
  </r>
  <r>
    <x v="1820"/>
    <d v="2021-05-26T00:00:00"/>
    <s v="Crabtree Food Corp"/>
    <s v="4325 Glenwood Ave Ste 2043"/>
    <x v="4"/>
    <x v="0"/>
    <s v="27612"/>
    <x v="1817"/>
    <m/>
    <s v="U"/>
    <s v="N"/>
    <s v="NC-02"/>
    <x v="0"/>
    <x v="1"/>
    <x v="0"/>
    <x v="1"/>
    <s v="N"/>
    <s v="N"/>
    <s v="N"/>
    <s v="Y"/>
    <s v="N"/>
    <s v="N"/>
    <s v="Corporation"/>
    <s v="N"/>
    <x v="1"/>
    <x v="0"/>
    <x v="0"/>
    <s v="Restaurant"/>
    <n v="0"/>
    <n v="0"/>
    <m/>
  </r>
  <r>
    <x v="1821"/>
    <d v="2021-05-26T00:00:00"/>
    <s v="Chef Mario's Inc."/>
    <s v="2610 Wycliff Road Ste. 23"/>
    <x v="4"/>
    <x v="0"/>
    <s v="27607"/>
    <x v="1818"/>
    <m/>
    <s v="U"/>
    <s v="N"/>
    <s v="NC-02"/>
    <x v="0"/>
    <x v="1"/>
    <x v="1"/>
    <x v="0"/>
    <s v="Y"/>
    <s v="Y"/>
    <s v="Y"/>
    <s v="Y"/>
    <s v="Y"/>
    <s v="Y"/>
    <s v="Subchapter S Corporation"/>
    <s v="N"/>
    <x v="1"/>
    <x v="0"/>
    <x v="0"/>
    <s v="Caterer"/>
    <n v="0"/>
    <n v="0"/>
    <m/>
  </r>
  <r>
    <x v="1822"/>
    <d v="2021-05-26T00:00:00"/>
    <s v="Reihaneh Fazl Inc."/>
    <s v="3789-102 NC Highway 42 W"/>
    <x v="103"/>
    <x v="0"/>
    <s v="27520"/>
    <x v="1819"/>
    <s v="Subway"/>
    <s v="R"/>
    <s v="N"/>
    <s v="NC-02"/>
    <x v="0"/>
    <x v="1"/>
    <x v="1"/>
    <x v="0"/>
    <s v="Y"/>
    <s v="Y"/>
    <s v="Y"/>
    <s v="Y"/>
    <s v="Y"/>
    <s v="Y"/>
    <s v="Corporation"/>
    <s v="Y"/>
    <x v="1"/>
    <x v="0"/>
    <x v="1"/>
    <s v="Restaurant"/>
    <n v="0"/>
    <n v="0"/>
    <m/>
  </r>
  <r>
    <x v="1823"/>
    <d v="2021-05-26T00:00:00"/>
    <s v="THAI CHINA BUFFET LLC"/>
    <s v="4900 NC HWY 55 STE 200"/>
    <x v="8"/>
    <x v="0"/>
    <s v="27713"/>
    <x v="1820"/>
    <m/>
    <s v="U"/>
    <s v="N"/>
    <s v="NC-02"/>
    <x v="1"/>
    <x v="0"/>
    <x v="0"/>
    <x v="0"/>
    <s v="Y"/>
    <s v="Y"/>
    <s v="Y"/>
    <s v="Y"/>
    <s v="Y"/>
    <s v="Y"/>
    <s v="Single Member LLC"/>
    <s v="N"/>
    <x v="1"/>
    <x v="0"/>
    <x v="0"/>
    <s v="Restaurant"/>
    <n v="0"/>
    <n v="0"/>
    <m/>
  </r>
  <r>
    <x v="1824"/>
    <d v="2021-05-26T00:00:00"/>
    <s v="Galloway and Sons Investment Group INC"/>
    <s v="115 S Elm St"/>
    <x v="12"/>
    <x v="0"/>
    <s v="27401"/>
    <x v="1821"/>
    <m/>
    <s v="U"/>
    <s v="Y"/>
    <s v="NC-06"/>
    <x v="1"/>
    <x v="0"/>
    <x v="1"/>
    <x v="0"/>
    <s v="Y"/>
    <s v="Y"/>
    <s v="Y"/>
    <s v="Y"/>
    <s v="Y"/>
    <s v="Y"/>
    <s v="Corporation"/>
    <s v="Y"/>
    <x v="1"/>
    <x v="0"/>
    <x v="0"/>
    <s v="Other &amp;&amp; Bar, Saloon, Lounge, Tavern"/>
    <n v="0"/>
    <n v="0"/>
    <m/>
  </r>
  <r>
    <x v="1825"/>
    <d v="2021-05-26T00:00:00"/>
    <s v="Craftboro Brewing Depot LLC"/>
    <s v="101 Two Hills Drive Unit 180"/>
    <x v="32"/>
    <x v="0"/>
    <s v="27510"/>
    <x v="1822"/>
    <m/>
    <s v="U"/>
    <s v="N"/>
    <s v="NC-04"/>
    <x v="0"/>
    <x v="1"/>
    <x v="1"/>
    <x v="1"/>
    <s v="Y"/>
    <s v="Y"/>
    <s v="Y"/>
    <s v="Y"/>
    <s v="Y"/>
    <s v="Y"/>
    <s v="Corporation"/>
    <s v="Y"/>
    <x v="0"/>
    <x v="1"/>
    <x v="0"/>
    <s v="Brewery and/or microbrewery ** &amp;&amp; Brewpub, Tasting Room, Taproom **"/>
    <n v="0"/>
    <n v="0"/>
    <m/>
  </r>
  <r>
    <x v="1826"/>
    <d v="2021-05-26T00:00:00"/>
    <s v="RALEIGH FOOD GROUP INC"/>
    <s v="7277 HWY 42 W STE 213"/>
    <x v="4"/>
    <x v="0"/>
    <s v="27603"/>
    <x v="1823"/>
    <m/>
    <s v="U"/>
    <s v="N"/>
    <s v="NC-02"/>
    <x v="1"/>
    <x v="0"/>
    <x v="0"/>
    <x v="0"/>
    <s v="Y"/>
    <s v="Y"/>
    <s v="Y"/>
    <s v="Y"/>
    <s v="Y"/>
    <s v="Y"/>
    <s v="Corporation"/>
    <s v="N"/>
    <x v="1"/>
    <x v="0"/>
    <x v="0"/>
    <s v="Restaurant"/>
    <n v="0"/>
    <n v="0"/>
    <m/>
  </r>
  <r>
    <x v="1827"/>
    <d v="2021-05-26T00:00:00"/>
    <s v="PORT CITY SUSHI INC"/>
    <s v="16 SOUTH FRONT ST"/>
    <x v="0"/>
    <x v="0"/>
    <s v="28401"/>
    <x v="1824"/>
    <m/>
    <s v="U"/>
    <s v="Y"/>
    <s v="NC-07"/>
    <x v="1"/>
    <x v="0"/>
    <x v="0"/>
    <x v="0"/>
    <s v="Y"/>
    <s v="Y"/>
    <s v="Y"/>
    <s v="Y"/>
    <s v="Y"/>
    <s v="Y"/>
    <s v="Corporation"/>
    <s v="N"/>
    <x v="1"/>
    <x v="0"/>
    <x v="0"/>
    <s v="Restaurant"/>
    <n v="0"/>
    <n v="0"/>
    <m/>
  </r>
  <r>
    <x v="1828"/>
    <d v="2021-05-26T00:00:00"/>
    <s v="Mon Macaron LLC"/>
    <s v="111 Seaboard Ave Ste 118"/>
    <x v="4"/>
    <x v="0"/>
    <s v="27604"/>
    <x v="1825"/>
    <m/>
    <s v="U"/>
    <s v="Y"/>
    <s v="NC-02"/>
    <x v="0"/>
    <x v="1"/>
    <x v="1"/>
    <x v="1"/>
    <s v="N"/>
    <s v="N"/>
    <s v="Y"/>
    <s v="Y"/>
    <s v="N"/>
    <s v="Y"/>
    <s v="Limited  Liability Company(LLC)"/>
    <s v="Y"/>
    <x v="0"/>
    <x v="0"/>
    <x v="1"/>
    <s v="Other &amp;&amp; Bakery ** &amp;&amp; Caterer &amp;&amp; Restaurant"/>
    <n v="0"/>
    <n v="0"/>
    <m/>
  </r>
  <r>
    <x v="1829"/>
    <d v="2021-05-26T00:00:00"/>
    <s v="ASIAN GRILL INTERNATIONAL INC."/>
    <s v="2635 Hendersonville Rd"/>
    <x v="55"/>
    <x v="0"/>
    <s v="28704"/>
    <x v="1826"/>
    <m/>
    <s v="U"/>
    <s v="Y"/>
    <s v="NC-11"/>
    <x v="0"/>
    <x v="0"/>
    <x v="1"/>
    <x v="0"/>
    <s v="Y"/>
    <s v="Y"/>
    <s v="Y"/>
    <s v="Y"/>
    <s v="Y"/>
    <s v="Y"/>
    <s v="Subchapter S Corporation"/>
    <s v="Y"/>
    <x v="1"/>
    <x v="0"/>
    <x v="1"/>
    <s v="Restaurant"/>
    <n v="0"/>
    <n v="0"/>
    <m/>
  </r>
  <r>
    <x v="1830"/>
    <d v="2021-05-26T00:00:00"/>
    <s v="HE'S GROUP INC"/>
    <s v="1029 E Broad St"/>
    <x v="189"/>
    <x v="0"/>
    <s v="27526"/>
    <x v="1827"/>
    <m/>
    <s v="R"/>
    <s v="N"/>
    <s v="NC-02"/>
    <x v="0"/>
    <x v="1"/>
    <x v="1"/>
    <x v="0"/>
    <s v="Y"/>
    <s v="Y"/>
    <s v="Y"/>
    <s v="Y"/>
    <s v="Y"/>
    <s v="Y"/>
    <s v="Corporation"/>
    <s v="Y"/>
    <x v="1"/>
    <x v="0"/>
    <x v="0"/>
    <s v="Restaurant"/>
    <n v="0"/>
    <n v="0"/>
    <m/>
  </r>
  <r>
    <x v="1831"/>
    <d v="2021-05-26T00:00:00"/>
    <s v="THOMAS STREET TAVERN INC"/>
    <s v="1218 Thomas Ave"/>
    <x v="11"/>
    <x v="0"/>
    <s v="28205"/>
    <x v="1828"/>
    <m/>
    <s v="U"/>
    <s v="N"/>
    <s v="NC-12"/>
    <x v="0"/>
    <x v="1"/>
    <x v="1"/>
    <x v="0"/>
    <s v="Y"/>
    <s v="Y"/>
    <s v="Y"/>
    <s v="Y"/>
    <s v="Y"/>
    <s v="Y"/>
    <s v="Corporation"/>
    <s v="Y"/>
    <x v="1"/>
    <x v="0"/>
    <x v="0"/>
    <s v="Bar, Saloon, Lounge, Tavern &amp;&amp; Restaurant"/>
    <n v="0"/>
    <n v="0"/>
    <m/>
  </r>
  <r>
    <x v="1832"/>
    <d v="2021-05-26T00:00:00"/>
    <s v="Tufano's Wine Bar LLC"/>
    <s v="110 W Walnut St"/>
    <x v="25"/>
    <x v="0"/>
    <s v="27530"/>
    <x v="1829"/>
    <m/>
    <s v="R"/>
    <s v="Y"/>
    <s v="NC-01"/>
    <x v="0"/>
    <x v="1"/>
    <x v="1"/>
    <x v="0"/>
    <s v="N"/>
    <s v="N"/>
    <s v="Y"/>
    <s v="Y"/>
    <s v="N"/>
    <s v="Y"/>
    <s v="Limited  Liability Company(LLC)"/>
    <s v="Y"/>
    <x v="0"/>
    <x v="1"/>
    <x v="0"/>
    <s v="Bar, Saloon, Lounge, Tavern"/>
    <n v="0"/>
    <n v="0"/>
    <m/>
  </r>
  <r>
    <x v="1833"/>
    <d v="2021-05-26T00:00:00"/>
    <s v="Rivers Capitol"/>
    <s v="1124 North North 4th street"/>
    <x v="0"/>
    <x v="0"/>
    <s v="28401"/>
    <x v="1830"/>
    <m/>
    <s v="U"/>
    <s v="N"/>
    <s v="NC-07"/>
    <x v="0"/>
    <x v="0"/>
    <x v="0"/>
    <x v="0"/>
    <s v="Y"/>
    <s v="Y"/>
    <s v="Y"/>
    <s v="Y"/>
    <s v="Y"/>
    <s v="Y"/>
    <s v="Limited  Liability Company(LLC)"/>
    <s v="N"/>
    <x v="1"/>
    <x v="0"/>
    <x v="0"/>
    <s v="Restaurant"/>
    <n v="0"/>
    <n v="0"/>
    <m/>
  </r>
  <r>
    <x v="1834"/>
    <d v="2021-05-26T00:00:00"/>
    <s v="WEHRLOOM AVL LLC"/>
    <s v="32 Banks Ave Ste"/>
    <x v="9"/>
    <x v="0"/>
    <s v="28801"/>
    <x v="1831"/>
    <m/>
    <s v="U"/>
    <s v="Y"/>
    <s v="NC-11"/>
    <x v="1"/>
    <x v="0"/>
    <x v="1"/>
    <x v="0"/>
    <s v="Y"/>
    <s v="Y"/>
    <s v="Y"/>
    <s v="Y"/>
    <s v="Y"/>
    <s v="Y"/>
    <s v="Limited  Liability Company(LLC)"/>
    <s v="N"/>
    <x v="0"/>
    <x v="0"/>
    <x v="1"/>
    <s v="Other &amp;&amp; Brewpub, Tasting Room, Taproom **"/>
    <n v="0"/>
    <n v="0"/>
    <m/>
  </r>
  <r>
    <x v="1835"/>
    <d v="2021-05-26T00:00:00"/>
    <s v="TS Cafe NC-24 LLC"/>
    <s v="228 Crossroads Blvd unit 2430"/>
    <x v="28"/>
    <x v="0"/>
    <s v="27518"/>
    <x v="1832"/>
    <s v="Tropical Smoothie Cafe"/>
    <s v="U"/>
    <s v="N"/>
    <s v="NC-02"/>
    <x v="0"/>
    <x v="0"/>
    <x v="0"/>
    <x v="0"/>
    <s v="Y"/>
    <s v="Y"/>
    <s v="Y"/>
    <s v="Y"/>
    <s v="Y"/>
    <s v="Y"/>
    <s v="Corporation"/>
    <s v="N"/>
    <x v="0"/>
    <x v="1"/>
    <x v="0"/>
    <s v="Restaurant"/>
    <n v="0"/>
    <n v="0"/>
    <m/>
  </r>
  <r>
    <x v="1836"/>
    <d v="2021-05-26T00:00:00"/>
    <s v="D&amp;F Catering INC"/>
    <s v="3512 Indian Heaps Rd"/>
    <x v="264"/>
    <x v="0"/>
    <s v="27018"/>
    <x v="1833"/>
    <m/>
    <s v="R"/>
    <s v="N"/>
    <s v="NC-10"/>
    <x v="0"/>
    <x v="1"/>
    <x v="1"/>
    <x v="0"/>
    <s v="Y"/>
    <s v="Y"/>
    <s v="N"/>
    <s v="N"/>
    <s v="Y"/>
    <s v="Y"/>
    <s v="Subchapter S Corporation"/>
    <s v="Y"/>
    <x v="0"/>
    <x v="0"/>
    <x v="1"/>
    <s v="Caterer"/>
    <n v="0"/>
    <n v="0"/>
    <m/>
  </r>
  <r>
    <x v="1837"/>
    <d v="2021-05-26T00:00:00"/>
    <s v="PARSA INC."/>
    <s v="13200 Falls Of Neuse Rd Ste 129"/>
    <x v="4"/>
    <x v="0"/>
    <s v="27614"/>
    <x v="1834"/>
    <s v="Subway"/>
    <s v="U"/>
    <s v="N"/>
    <s v="NC-04"/>
    <x v="1"/>
    <x v="0"/>
    <x v="0"/>
    <x v="0"/>
    <s v="Y"/>
    <s v="Y"/>
    <s v="Y"/>
    <s v="Y"/>
    <s v="Y"/>
    <s v="Y"/>
    <s v="Corporation"/>
    <s v="N"/>
    <x v="1"/>
    <x v="0"/>
    <x v="0"/>
    <s v="Restaurant"/>
    <n v="0"/>
    <n v="0"/>
    <m/>
  </r>
  <r>
    <x v="1838"/>
    <d v="2021-05-26T00:00:00"/>
    <s v="Fields Corral LLC"/>
    <s v="2618 S Horner Blvd"/>
    <x v="74"/>
    <x v="0"/>
    <s v="27332"/>
    <x v="1835"/>
    <s v="Golden Corral"/>
    <s v="R"/>
    <s v="Y"/>
    <s v="NC-08"/>
    <x v="0"/>
    <x v="0"/>
    <x v="0"/>
    <x v="0"/>
    <s v="Y"/>
    <s v="Y"/>
    <s v="Y"/>
    <s v="Y"/>
    <s v="Y"/>
    <s v="Y"/>
    <s v="Limited  Liability Company(LLC)"/>
    <s v="N"/>
    <x v="1"/>
    <x v="0"/>
    <x v="0"/>
    <s v="Restaurant"/>
    <n v="0"/>
    <n v="0"/>
    <m/>
  </r>
  <r>
    <x v="1839"/>
    <d v="2021-05-26T00:00:00"/>
    <s v="Three Compadres Inc"/>
    <s v="1962 N Roberts Ave"/>
    <x v="107"/>
    <x v="0"/>
    <s v="28358"/>
    <x v="1836"/>
    <m/>
    <s v="R"/>
    <s v="Y"/>
    <s v="NC-09"/>
    <x v="0"/>
    <x v="1"/>
    <x v="1"/>
    <x v="0"/>
    <s v="Y"/>
    <s v="Y"/>
    <s v="Y"/>
    <s v="Y"/>
    <s v="Y"/>
    <s v="Y"/>
    <s v="Corporation"/>
    <s v="Y"/>
    <x v="1"/>
    <x v="0"/>
    <x v="0"/>
    <s v="Restaurant"/>
    <n v="0"/>
    <n v="0"/>
    <m/>
  </r>
  <r>
    <x v="1840"/>
    <d v="2021-05-26T00:00:00"/>
    <s v="Lewis Hill"/>
    <s v="6838 beach drive"/>
    <x v="42"/>
    <x v="0"/>
    <s v="28469"/>
    <x v="1837"/>
    <m/>
    <s v="R"/>
    <s v="N"/>
    <s v="NC-07"/>
    <x v="1"/>
    <x v="0"/>
    <x v="1"/>
    <x v="0"/>
    <s v="Y"/>
    <s v="Y"/>
    <s v="Y"/>
    <s v="Y"/>
    <s v="Y"/>
    <s v="Y"/>
    <s v="Sole Proprietorship"/>
    <s v="N"/>
    <x v="0"/>
    <x v="1"/>
    <x v="0"/>
    <s v="Caterer &amp;&amp; Restaurant"/>
    <n v="0"/>
    <n v="0"/>
    <m/>
  </r>
  <r>
    <x v="1841"/>
    <d v="2021-05-26T00:00:00"/>
    <s v="YUMMY ORIENT INC."/>
    <s v="1104 N BREAZEALE AVE"/>
    <x v="168"/>
    <x v="0"/>
    <s v="28365"/>
    <x v="1838"/>
    <m/>
    <s v="R"/>
    <s v="Y"/>
    <s v="NC-01"/>
    <x v="1"/>
    <x v="0"/>
    <x v="0"/>
    <x v="0"/>
    <s v="Y"/>
    <s v="Y"/>
    <s v="Y"/>
    <s v="Y"/>
    <s v="Y"/>
    <s v="Y"/>
    <s v="Subchapter S Corporation"/>
    <s v="N"/>
    <x v="0"/>
    <x v="0"/>
    <x v="1"/>
    <s v="Restaurant"/>
    <n v="0"/>
    <n v="0"/>
    <m/>
  </r>
  <r>
    <x v="1842"/>
    <d v="2021-05-26T00:00:00"/>
    <s v="THREE STAR GRACE LLC"/>
    <s v="1401 SE Maynard Rd Ste J"/>
    <x v="28"/>
    <x v="0"/>
    <s v="27511"/>
    <x v="1839"/>
    <m/>
    <s v="U"/>
    <s v="N"/>
    <s v="NC-02"/>
    <x v="0"/>
    <x v="1"/>
    <x v="1"/>
    <x v="0"/>
    <s v="Y"/>
    <s v="Y"/>
    <s v="Y"/>
    <s v="Y"/>
    <s v="Y"/>
    <s v="Y"/>
    <s v="Single Member LLC"/>
    <s v="N"/>
    <x v="1"/>
    <x v="0"/>
    <x v="0"/>
    <s v="Restaurant"/>
    <n v="0"/>
    <n v="0"/>
    <m/>
  </r>
  <r>
    <x v="1843"/>
    <d v="2021-05-26T00:00:00"/>
    <s v="Heidi Billotto"/>
    <s v="3425 Pondview Ln"/>
    <x v="11"/>
    <x v="0"/>
    <s v="28210"/>
    <x v="1840"/>
    <m/>
    <s v="U"/>
    <s v="N"/>
    <s v="NC-09"/>
    <x v="0"/>
    <x v="0"/>
    <x v="0"/>
    <x v="0"/>
    <s v="Y"/>
    <s v="Y"/>
    <s v="Y"/>
    <s v="Y"/>
    <s v="Y"/>
    <s v="Y"/>
    <s v="Sole Proprietorship"/>
    <s v="N"/>
    <x v="0"/>
    <x v="0"/>
    <x v="1"/>
    <s v="Caterer"/>
    <n v="0"/>
    <n v="0"/>
    <m/>
  </r>
  <r>
    <x v="1844"/>
    <d v="2021-05-26T00:00:00"/>
    <s v="Always Fresh Fruit &amp; Snacks LLC."/>
    <s v="2624 Leighton Ridge Dr Ste 124"/>
    <x v="14"/>
    <x v="0"/>
    <s v="27587"/>
    <x v="1841"/>
    <m/>
    <s v="U"/>
    <s v="N"/>
    <s v="NC-04"/>
    <x v="0"/>
    <x v="0"/>
    <x v="0"/>
    <x v="0"/>
    <s v="Y"/>
    <s v="Y"/>
    <s v="Y"/>
    <s v="Y"/>
    <s v="Y"/>
    <s v="Y"/>
    <s v="Limited  Liability Company(LLC)"/>
    <s v="N"/>
    <x v="0"/>
    <x v="0"/>
    <x v="1"/>
    <s v="Food Stand, Food Truck, Food Cart"/>
    <n v="0"/>
    <n v="0"/>
    <m/>
  </r>
  <r>
    <x v="1845"/>
    <d v="2021-05-26T00:00:00"/>
    <s v="Doumas and Sheeprock Ventures"/>
    <s v="905 Burke St"/>
    <x v="54"/>
    <x v="0"/>
    <s v="27101"/>
    <x v="1842"/>
    <m/>
    <s v="U"/>
    <s v="Y"/>
    <s v="NC-06"/>
    <x v="0"/>
    <x v="0"/>
    <x v="0"/>
    <x v="0"/>
    <s v="Y"/>
    <s v="Y"/>
    <s v="Y"/>
    <s v="Y"/>
    <s v="Y"/>
    <s v="Y"/>
    <s v="Partnership"/>
    <s v="Y"/>
    <x v="0"/>
    <x v="0"/>
    <x v="1"/>
    <s v="Restaurant"/>
    <n v="0"/>
    <n v="0"/>
    <m/>
  </r>
  <r>
    <x v="1846"/>
    <d v="2021-05-26T00:00:00"/>
    <s v="The Summit Craft Bottle Shop &amp; Taproom LLC"/>
    <s v="122 S Main St"/>
    <x v="259"/>
    <x v="0"/>
    <s v="28120"/>
    <x v="1843"/>
    <m/>
    <s v="U"/>
    <s v="N"/>
    <s v="NC-05"/>
    <x v="0"/>
    <x v="0"/>
    <x v="1"/>
    <x v="0"/>
    <s v="Y"/>
    <s v="Y"/>
    <s v="Y"/>
    <s v="Y"/>
    <s v="Y"/>
    <s v="Y"/>
    <s v="Single Member LLC"/>
    <s v="Y"/>
    <x v="1"/>
    <x v="0"/>
    <x v="0"/>
    <s v="Brewpub, Tasting Room, Taproom ** &amp;&amp; Bar, Saloon, Lounge, Tavern"/>
    <n v="0"/>
    <n v="0"/>
    <m/>
  </r>
  <r>
    <x v="1847"/>
    <d v="2021-05-26T00:00:00"/>
    <s v="JIN XIU HUANG"/>
    <s v="5167 US HIGHWAY 70 STE 210"/>
    <x v="1"/>
    <x v="0"/>
    <s v="28557"/>
    <x v="1844"/>
    <m/>
    <s v="R"/>
    <s v="N"/>
    <s v="NC-03"/>
    <x v="1"/>
    <x v="0"/>
    <x v="0"/>
    <x v="0"/>
    <s v="Y"/>
    <s v="Y"/>
    <s v="Y"/>
    <s v="Y"/>
    <s v="Y"/>
    <s v="Y"/>
    <s v="Limited  Liability Company(LLC)"/>
    <s v="N"/>
    <x v="1"/>
    <x v="0"/>
    <x v="1"/>
    <s v="Restaurant"/>
    <n v="0"/>
    <n v="0"/>
    <m/>
  </r>
  <r>
    <x v="1848"/>
    <d v="2021-05-26T00:00:00"/>
    <s v="GenX Endeavors LLC"/>
    <s v="6815 Fayetteville Rd Suite 101"/>
    <x v="8"/>
    <x v="0"/>
    <s v="27713"/>
    <x v="1845"/>
    <s v="Potbelly Sandwich Works"/>
    <s v="U"/>
    <s v="N"/>
    <s v="NC-02"/>
    <x v="0"/>
    <x v="0"/>
    <x v="0"/>
    <x v="1"/>
    <s v="N"/>
    <s v="Y"/>
    <s v="Y"/>
    <s v="Y"/>
    <s v="N"/>
    <s v="Y"/>
    <s v="Limited  Liability Company(LLC)"/>
    <s v="N"/>
    <x v="1"/>
    <x v="0"/>
    <x v="0"/>
    <s v="Restaurant"/>
    <n v="0"/>
    <n v="0"/>
    <m/>
  </r>
  <r>
    <x v="1849"/>
    <d v="2021-05-26T00:00:00"/>
    <s v="AARON WILLIS"/>
    <s v="2325 Red Carpet Dr"/>
    <x v="189"/>
    <x v="0"/>
    <s v="27526"/>
    <x v="1846"/>
    <m/>
    <s v="R"/>
    <s v="N"/>
    <s v="NC-02"/>
    <x v="0"/>
    <x v="1"/>
    <x v="1"/>
    <x v="1"/>
    <s v="N"/>
    <s v="N"/>
    <s v="Y"/>
    <s v="N"/>
    <s v="Y"/>
    <s v="Y"/>
    <s v="Sole Proprietorship"/>
    <s v="Y"/>
    <x v="0"/>
    <x v="1"/>
    <x v="0"/>
    <s v="Caterer"/>
    <n v="0"/>
    <n v="0"/>
    <m/>
  </r>
  <r>
    <x v="1850"/>
    <d v="2021-05-26T00:00:00"/>
    <s v="JIANG'S GROUP 88 INC"/>
    <s v="136 W BROAD ST"/>
    <x v="262"/>
    <x v="0"/>
    <s v="28337"/>
    <x v="1847"/>
    <m/>
    <s v="R"/>
    <s v="Y"/>
    <s v="NC-07"/>
    <x v="1"/>
    <x v="0"/>
    <x v="0"/>
    <x v="0"/>
    <s v="Y"/>
    <s v="Y"/>
    <s v="Y"/>
    <s v="Y"/>
    <s v="Y"/>
    <s v="Y"/>
    <s v="Corporation"/>
    <s v="N"/>
    <x v="1"/>
    <x v="0"/>
    <x v="0"/>
    <s v="Restaurant"/>
    <n v="0"/>
    <n v="0"/>
    <m/>
  </r>
  <r>
    <x v="1851"/>
    <d v="2021-05-26T00:00:00"/>
    <s v="Adolfo Penaherrera"/>
    <s v="806 W 5th St Apt 307"/>
    <x v="11"/>
    <x v="0"/>
    <s v="28202"/>
    <x v="1848"/>
    <m/>
    <s v="U"/>
    <s v="N"/>
    <s v="NC-12"/>
    <x v="0"/>
    <x v="1"/>
    <x v="1"/>
    <x v="1"/>
    <s v="N"/>
    <s v="N"/>
    <s v="Y"/>
    <s v="N"/>
    <s v="N"/>
    <s v="N"/>
    <s v="Sole Proprietorship"/>
    <s v="N"/>
    <x v="0"/>
    <x v="1"/>
    <x v="0"/>
    <s v="Caterer"/>
    <n v="0"/>
    <n v="0"/>
    <m/>
  </r>
  <r>
    <x v="1852"/>
    <d v="2021-05-26T00:00:00"/>
    <s v="SHAMICA COLWELL"/>
    <s v="530 E 8th St"/>
    <x v="11"/>
    <x v="0"/>
    <s v="28202"/>
    <x v="1849"/>
    <m/>
    <s v="U"/>
    <s v="N"/>
    <s v="NC-12"/>
    <x v="0"/>
    <x v="1"/>
    <x v="1"/>
    <x v="1"/>
    <s v="N"/>
    <s v="N"/>
    <s v="Y"/>
    <s v="N"/>
    <s v="N"/>
    <s v="N"/>
    <s v="Sole Proprietorship"/>
    <s v="N"/>
    <x v="0"/>
    <x v="0"/>
    <x v="1"/>
    <s v="Restaurant"/>
    <n v="0"/>
    <n v="0"/>
    <m/>
  </r>
  <r>
    <x v="1853"/>
    <d v="2021-05-26T00:00:00"/>
    <s v="Panida Seepolmuang"/>
    <s v="1206 Raleigh Rd"/>
    <x v="3"/>
    <x v="0"/>
    <s v="27517"/>
    <x v="1850"/>
    <m/>
    <s v="U"/>
    <s v="N"/>
    <s v="NC-04"/>
    <x v="0"/>
    <x v="1"/>
    <x v="1"/>
    <x v="0"/>
    <s v="Y"/>
    <s v="Y"/>
    <s v="Y"/>
    <s v="Y"/>
    <s v="N"/>
    <s v="Y"/>
    <s v="Sole Proprietorship"/>
    <s v="N"/>
    <x v="0"/>
    <x v="0"/>
    <x v="1"/>
    <s v="Restaurant"/>
    <n v="0"/>
    <n v="0"/>
    <m/>
  </r>
  <r>
    <x v="1854"/>
    <d v="2021-05-26T00:00:00"/>
    <s v="La Caseta 1 CN LLC"/>
    <s v="300 N College St Suite 101"/>
    <x v="11"/>
    <x v="0"/>
    <s v="28202"/>
    <x v="1851"/>
    <m/>
    <s v="U"/>
    <s v="N"/>
    <s v="NC-12"/>
    <x v="1"/>
    <x v="0"/>
    <x v="1"/>
    <x v="0"/>
    <s v="Y"/>
    <s v="Y"/>
    <s v="Y"/>
    <s v="Y"/>
    <s v="Y"/>
    <s v="Y"/>
    <s v="Partnership"/>
    <s v="N"/>
    <x v="1"/>
    <x v="0"/>
    <x v="0"/>
    <s v="Restaurant"/>
    <n v="0"/>
    <n v="0"/>
    <m/>
  </r>
  <r>
    <x v="1855"/>
    <d v="2021-05-26T00:00:00"/>
    <s v="Alfredo Matos"/>
    <s v="665 South Main Street Suite 150"/>
    <x v="23"/>
    <x v="0"/>
    <s v="28675"/>
    <x v="1852"/>
    <m/>
    <s v="R"/>
    <s v="Y"/>
    <s v="NC-05"/>
    <x v="0"/>
    <x v="0"/>
    <x v="1"/>
    <x v="0"/>
    <s v="Y"/>
    <s v="Y"/>
    <s v="Y"/>
    <s v="Y"/>
    <s v="Y"/>
    <s v="Y"/>
    <s v="Sole Proprietorship"/>
    <s v="Y"/>
    <x v="1"/>
    <x v="0"/>
    <x v="0"/>
    <s v="Restaurant"/>
    <n v="0"/>
    <n v="0"/>
    <m/>
  </r>
  <r>
    <x v="1856"/>
    <d v="2021-05-26T00:00:00"/>
    <s v="BWS CITY TAVERN INC"/>
    <s v="113 E FISHER STREET"/>
    <x v="78"/>
    <x v="0"/>
    <s v="28144"/>
    <x v="1853"/>
    <m/>
    <s v="R"/>
    <s v="Y"/>
    <s v="NC-13"/>
    <x v="1"/>
    <x v="0"/>
    <x v="0"/>
    <x v="0"/>
    <s v="Y"/>
    <s v="Y"/>
    <s v="Y"/>
    <s v="Y"/>
    <s v="Y"/>
    <s v="Y"/>
    <s v="Corporation"/>
    <s v="N"/>
    <x v="0"/>
    <x v="1"/>
    <x v="0"/>
    <s v="Restaurant"/>
    <n v="0"/>
    <n v="0"/>
    <m/>
  </r>
  <r>
    <x v="1857"/>
    <d v="2021-05-26T00:00:00"/>
    <s v="UNIVERSITY BLAZE LLC"/>
    <s v="8948 J M Keynes Dr"/>
    <x v="11"/>
    <x v="0"/>
    <s v="28262"/>
    <x v="1854"/>
    <s v="Blaze Pizza"/>
    <s v="U"/>
    <s v="N"/>
    <s v="NC-08"/>
    <x v="0"/>
    <x v="0"/>
    <x v="1"/>
    <x v="0"/>
    <s v="Y"/>
    <s v="Y"/>
    <s v="Y"/>
    <s v="Y"/>
    <s v="Y"/>
    <s v="Y"/>
    <s v="Limited  Liability Company(LLC)"/>
    <s v="N"/>
    <x v="1"/>
    <x v="0"/>
    <x v="0"/>
    <s v="Restaurant"/>
    <n v="0"/>
    <n v="0"/>
    <m/>
  </r>
  <r>
    <x v="1858"/>
    <d v="2021-05-26T00:00:00"/>
    <s v="Meadows-Bodega LLC"/>
    <s v="250 Reade Cir Suite 115"/>
    <x v="34"/>
    <x v="0"/>
    <s v="27858"/>
    <x v="1855"/>
    <m/>
    <s v="U"/>
    <s v="Y"/>
    <s v="NC-01"/>
    <x v="0"/>
    <x v="1"/>
    <x v="1"/>
    <x v="0"/>
    <s v="Y"/>
    <s v="Y"/>
    <s v="Y"/>
    <s v="Y"/>
    <s v="Y"/>
    <s v="Y"/>
    <s v="Limited  Liability Company(LLC)"/>
    <s v="N"/>
    <x v="1"/>
    <x v="0"/>
    <x v="1"/>
    <s v="Other &amp;&amp; Snack and Nonalcoholic Beverage Bar"/>
    <n v="0"/>
    <n v="0"/>
    <m/>
  </r>
  <r>
    <x v="1859"/>
    <d v="2021-05-26T00:00:00"/>
    <s v="LIN CHINESE BUFFET INC"/>
    <s v="3131 Capital Blvd Ste 109"/>
    <x v="4"/>
    <x v="0"/>
    <s v="27604"/>
    <x v="1856"/>
    <m/>
    <s v="U"/>
    <s v="N"/>
    <s v="NC-02"/>
    <x v="1"/>
    <x v="0"/>
    <x v="0"/>
    <x v="0"/>
    <s v="Y"/>
    <s v="Y"/>
    <s v="Y"/>
    <s v="Y"/>
    <s v="Y"/>
    <s v="Y"/>
    <s v="Corporation"/>
    <s v="Y"/>
    <x v="1"/>
    <x v="0"/>
    <x v="0"/>
    <s v="Restaurant"/>
    <n v="0"/>
    <n v="0"/>
    <m/>
  </r>
  <r>
    <x v="1860"/>
    <d v="2021-05-27T00:00:00"/>
    <s v="Legacy Heritage LLC"/>
    <s v="120 Barnhardt St"/>
    <x v="12"/>
    <x v="0"/>
    <s v="27406"/>
    <x v="1857"/>
    <s v="Fat Tuesday"/>
    <s v="U"/>
    <s v="Y"/>
    <s v="NC-06"/>
    <x v="1"/>
    <x v="0"/>
    <x v="0"/>
    <x v="0"/>
    <s v="Y"/>
    <s v="Y"/>
    <s v="Y"/>
    <s v="Y"/>
    <s v="Y"/>
    <s v="Y"/>
    <s v="Limited  Liability Company(LLC)"/>
    <s v="N"/>
    <x v="1"/>
    <x v="0"/>
    <x v="0"/>
    <s v="Bar, Saloon, Lounge, Tavern &amp;&amp; Restaurant"/>
    <n v="0"/>
    <n v="0"/>
    <m/>
  </r>
  <r>
    <x v="1861"/>
    <d v="2021-05-27T00:00:00"/>
    <s v="Capital Beijing Inc"/>
    <s v="1603 South Blvd"/>
    <x v="11"/>
    <x v="0"/>
    <s v="28203"/>
    <x v="1858"/>
    <m/>
    <s v="U"/>
    <s v="N"/>
    <s v="NC-12"/>
    <x v="1"/>
    <x v="0"/>
    <x v="0"/>
    <x v="0"/>
    <s v="Y"/>
    <s v="Y"/>
    <s v="Y"/>
    <s v="Y"/>
    <s v="Y"/>
    <s v="Y"/>
    <s v="Corporation"/>
    <s v="N"/>
    <x v="1"/>
    <x v="0"/>
    <x v="0"/>
    <s v="Restaurant"/>
    <n v="0"/>
    <n v="0"/>
    <m/>
  </r>
  <r>
    <x v="1862"/>
    <d v="2021-05-27T00:00:00"/>
    <s v="JJ Family Ventures LLC"/>
    <s v="235 Medical Park Rd Ste 101"/>
    <x v="10"/>
    <x v="0"/>
    <s v="28117"/>
    <x v="1859"/>
    <m/>
    <s v="R"/>
    <s v="N"/>
    <s v="NC-10"/>
    <x v="0"/>
    <x v="0"/>
    <x v="1"/>
    <x v="0"/>
    <s v="Y"/>
    <s v="Y"/>
    <s v="Y"/>
    <s v="Y"/>
    <s v="Y"/>
    <s v="Y"/>
    <s v="Limited  Liability Company(LLC)"/>
    <s v="N"/>
    <x v="0"/>
    <x v="0"/>
    <x v="1"/>
    <s v="Restaurant"/>
    <n v="0"/>
    <n v="0"/>
    <m/>
  </r>
  <r>
    <x v="1863"/>
    <d v="2021-05-27T00:00:00"/>
    <s v="Panacea Junkiez"/>
    <s v="1320 W Vernon Ave"/>
    <x v="125"/>
    <x v="0"/>
    <s v="28504"/>
    <x v="1860"/>
    <m/>
    <s v="R"/>
    <s v="Y"/>
    <s v="NC-03"/>
    <x v="1"/>
    <x v="1"/>
    <x v="1"/>
    <x v="0"/>
    <s v="N"/>
    <s v="Y"/>
    <s v="Y"/>
    <s v="Y"/>
    <s v="Y"/>
    <s v="N"/>
    <s v="Limited  Liability Company(LLC)"/>
    <s v="N"/>
    <x v="1"/>
    <x v="0"/>
    <x v="1"/>
    <s v="Restaurant"/>
    <n v="0"/>
    <n v="0"/>
    <m/>
  </r>
  <r>
    <x v="1864"/>
    <d v="2021-05-27T00:00:00"/>
    <s v="Los raspaditos corp"/>
    <s v="3521 Shamrock Dr"/>
    <x v="11"/>
    <x v="0"/>
    <s v="28215"/>
    <x v="1861"/>
    <m/>
    <s v="U"/>
    <s v="Y"/>
    <s v="NC-08"/>
    <x v="0"/>
    <x v="1"/>
    <x v="1"/>
    <x v="0"/>
    <s v="N"/>
    <s v="Y"/>
    <s v="Y"/>
    <s v="Y"/>
    <s v="N"/>
    <s v="N"/>
    <s v="Corporation"/>
    <s v="N"/>
    <x v="0"/>
    <x v="0"/>
    <x v="1"/>
    <s v="Other &amp;&amp; Snack and Nonalcoholic Beverage Bar &amp;&amp; Food Stand, Food Truck, Food Cart"/>
    <n v="0"/>
    <n v="0"/>
    <m/>
  </r>
  <r>
    <x v="1865"/>
    <d v="2021-05-27T00:00:00"/>
    <s v="East Durham Brewing CompanyLLC"/>
    <s v="1147 Falls Rd 145"/>
    <x v="26"/>
    <x v="0"/>
    <s v="27804"/>
    <x v="1862"/>
    <m/>
    <s v="R"/>
    <s v="Y"/>
    <s v="NC-01"/>
    <x v="0"/>
    <x v="1"/>
    <x v="1"/>
    <x v="0"/>
    <s v="N"/>
    <s v="Y"/>
    <s v="Y"/>
    <s v="Y"/>
    <s v="Y"/>
    <s v="N"/>
    <s v="Sole Proprietorship"/>
    <s v="N"/>
    <x v="1"/>
    <x v="0"/>
    <x v="1"/>
    <s v="Brewpub, Tasting Room, Taproom ** &amp;&amp; Brewery and/or microbrewery **"/>
    <n v="0"/>
    <n v="0"/>
    <m/>
  </r>
  <r>
    <x v="1866"/>
    <d v="2021-05-27T00:00:00"/>
    <s v="Evel Beans Holly Springs LLC"/>
    <s v="242 S Main St Suite 118"/>
    <x v="88"/>
    <x v="0"/>
    <s v="27540"/>
    <x v="1863"/>
    <m/>
    <s v="R"/>
    <s v="N"/>
    <s v="NC-02"/>
    <x v="0"/>
    <x v="0"/>
    <x v="0"/>
    <x v="0"/>
    <s v="Y"/>
    <s v="Y"/>
    <s v="Y"/>
    <s v="Y"/>
    <s v="Y"/>
    <s v="Y"/>
    <s v="Partnership"/>
    <s v="N"/>
    <x v="0"/>
    <x v="0"/>
    <x v="0"/>
    <s v="Restaurant"/>
    <n v="0"/>
    <n v="0"/>
    <m/>
  </r>
  <r>
    <x v="1867"/>
    <d v="2021-05-27T00:00:00"/>
    <s v="AWESOME FOODS LLC"/>
    <s v="7021 Murray Grey Ln"/>
    <x v="11"/>
    <x v="0"/>
    <s v="28273"/>
    <x v="1864"/>
    <m/>
    <s v="U"/>
    <s v="N"/>
    <s v="NC-09"/>
    <x v="0"/>
    <x v="1"/>
    <x v="1"/>
    <x v="0"/>
    <s v="Y"/>
    <s v="N"/>
    <s v="N"/>
    <s v="Y"/>
    <s v="Y"/>
    <s v="N"/>
    <s v="Limited  Liability Company(LLC)"/>
    <s v="N"/>
    <x v="1"/>
    <x v="0"/>
    <x v="0"/>
    <s v="Food Stand, Food Truck, Food Cart"/>
    <n v="0"/>
    <n v="0"/>
    <m/>
  </r>
  <r>
    <x v="1868"/>
    <d v="2021-05-27T00:00:00"/>
    <s v="CR2AV Group Corp"/>
    <s v="118 Timber Creek Path"/>
    <x v="3"/>
    <x v="0"/>
    <s v="27517"/>
    <x v="1865"/>
    <s v="Aladdinâ€™s Eatery"/>
    <s v="U"/>
    <s v="N"/>
    <s v="NC-04"/>
    <x v="0"/>
    <x v="0"/>
    <x v="0"/>
    <x v="0"/>
    <s v="Y"/>
    <s v="Y"/>
    <s v="Y"/>
    <s v="Y"/>
    <s v="Y"/>
    <s v="Y"/>
    <s v="Corporation"/>
    <s v="N"/>
    <x v="1"/>
    <x v="0"/>
    <x v="0"/>
    <s v="Restaurant"/>
    <n v="0"/>
    <n v="0"/>
    <m/>
  </r>
  <r>
    <x v="1869"/>
    <d v="2021-05-27T00:00:00"/>
    <s v="SPOA Inc."/>
    <s v="431 E Innes St"/>
    <x v="78"/>
    <x v="0"/>
    <s v="28144"/>
    <x v="1866"/>
    <m/>
    <s v="R"/>
    <s v="Y"/>
    <s v="NC-13"/>
    <x v="0"/>
    <x v="0"/>
    <x v="1"/>
    <x v="0"/>
    <s v="N"/>
    <s v="Y"/>
    <s v="Y"/>
    <s v="Y"/>
    <s v="Y"/>
    <s v="Y"/>
    <s v="Corporation"/>
    <s v="N"/>
    <x v="0"/>
    <x v="0"/>
    <x v="1"/>
    <s v="Restaurant"/>
    <n v="0"/>
    <n v="0"/>
    <m/>
  </r>
  <r>
    <x v="1870"/>
    <d v="2021-05-27T00:00:00"/>
    <s v="Willys Rolls LLC"/>
    <s v="35 Chatham Street West"/>
    <x v="114"/>
    <x v="0"/>
    <s v="27312"/>
    <x v="1867"/>
    <m/>
    <s v="R"/>
    <s v="N"/>
    <s v="NC-04"/>
    <x v="0"/>
    <x v="0"/>
    <x v="1"/>
    <x v="0"/>
    <s v="Y"/>
    <s v="Y"/>
    <s v="N"/>
    <s v="Y"/>
    <s v="Y"/>
    <s v="Y"/>
    <s v="Limited  Liability Company(LLC)"/>
    <s v="N"/>
    <x v="0"/>
    <x v="0"/>
    <x v="0"/>
    <s v="Restaurant"/>
    <n v="0"/>
    <n v="0"/>
    <m/>
  </r>
  <r>
    <x v="1871"/>
    <d v="2021-05-27T00:00:00"/>
    <s v="aggie treats II inc"/>
    <s v="1524 E Market St"/>
    <x v="12"/>
    <x v="0"/>
    <s v="27401"/>
    <x v="1868"/>
    <m/>
    <s v="U"/>
    <s v="Y"/>
    <s v="NC-06"/>
    <x v="0"/>
    <x v="1"/>
    <x v="1"/>
    <x v="0"/>
    <s v="N"/>
    <s v="Y"/>
    <s v="Y"/>
    <s v="Y"/>
    <s v="N"/>
    <s v="Y"/>
    <s v="Corporation"/>
    <s v="Y"/>
    <x v="0"/>
    <x v="0"/>
    <x v="0"/>
    <s v="Restaurant"/>
    <n v="0"/>
    <n v="0"/>
    <m/>
  </r>
  <r>
    <x v="1872"/>
    <d v="2021-05-27T00:00:00"/>
    <s v="The Cardinal Lounge LLC"/>
    <s v="1832 Gum Branch Rd"/>
    <x v="59"/>
    <x v="0"/>
    <s v="28540"/>
    <x v="1869"/>
    <m/>
    <s v="U"/>
    <s v="N"/>
    <s v="NC-03"/>
    <x v="0"/>
    <x v="0"/>
    <x v="1"/>
    <x v="0"/>
    <s v="Y"/>
    <s v="Y"/>
    <s v="Y"/>
    <s v="Y"/>
    <s v="Y"/>
    <s v="Y"/>
    <s v="Limited  Liability Company(LLC)"/>
    <s v="N"/>
    <x v="0"/>
    <x v="0"/>
    <x v="1"/>
    <s v="Bar, Saloon, Lounge, Tavern"/>
    <n v="0"/>
    <n v="0"/>
    <m/>
  </r>
  <r>
    <x v="1873"/>
    <d v="2021-05-27T00:00:00"/>
    <s v="Bout Thyme Kitchen"/>
    <s v="109 n church st. Suite G"/>
    <x v="124"/>
    <x v="0"/>
    <s v="27944"/>
    <x v="1870"/>
    <m/>
    <s v="R"/>
    <s v="Y"/>
    <s v="NC-03"/>
    <x v="0"/>
    <x v="1"/>
    <x v="1"/>
    <x v="0"/>
    <s v="N"/>
    <s v="Y"/>
    <s v="Y"/>
    <s v="Y"/>
    <s v="Y"/>
    <s v="Y"/>
    <s v="Limited  Liability Company(LLC)"/>
    <s v="N"/>
    <x v="0"/>
    <x v="0"/>
    <x v="0"/>
    <s v="Restaurant"/>
    <n v="0"/>
    <n v="0"/>
    <m/>
  </r>
  <r>
    <x v="1874"/>
    <d v="2021-05-27T00:00:00"/>
    <s v="Second Helpings NC"/>
    <s v="3906 Woodberry Lake Dr."/>
    <x v="12"/>
    <x v="0"/>
    <s v="27455"/>
    <x v="1871"/>
    <m/>
    <s v="U"/>
    <s v="N"/>
    <s v="NC-06"/>
    <x v="0"/>
    <x v="0"/>
    <x v="0"/>
    <x v="0"/>
    <s v="Y"/>
    <s v="Y"/>
    <s v="N"/>
    <s v="Y"/>
    <s v="Y"/>
    <s v="N"/>
    <s v="Limited  Liability Company(LLC)"/>
    <s v="N"/>
    <x v="0"/>
    <x v="0"/>
    <x v="0"/>
    <s v="Food Stand, Food Truck, Food Cart"/>
    <n v="0"/>
    <n v="0"/>
    <m/>
  </r>
  <r>
    <x v="1875"/>
    <d v="2021-05-27T00:00:00"/>
    <s v="Michael Jamil"/>
    <s v="900 S Lafayette St"/>
    <x v="158"/>
    <x v="0"/>
    <s v="28152"/>
    <x v="1872"/>
    <m/>
    <s v="R"/>
    <s v="Y"/>
    <s v="NC-05"/>
    <x v="0"/>
    <x v="0"/>
    <x v="1"/>
    <x v="0"/>
    <s v="Y"/>
    <s v="Y"/>
    <s v="Y"/>
    <s v="N"/>
    <s v="Y"/>
    <s v="Y"/>
    <s v="Sole Proprietorship"/>
    <s v="N"/>
    <x v="0"/>
    <x v="0"/>
    <x v="0"/>
    <s v="Food Stand, Food Truck, Food Cart"/>
    <n v="0"/>
    <n v="0"/>
    <m/>
  </r>
  <r>
    <x v="1876"/>
    <d v="2021-05-27T00:00:00"/>
    <s v="Tarheel Dog Inc."/>
    <s v="9100 Fisher Rd"/>
    <x v="265"/>
    <x v="0"/>
    <s v="28124"/>
    <x v="1873"/>
    <m/>
    <s v="U"/>
    <s v="N"/>
    <s v="NC-08"/>
    <x v="0"/>
    <x v="1"/>
    <x v="1"/>
    <x v="0"/>
    <s v="Y"/>
    <s v="Y"/>
    <s v="N"/>
    <s v="N"/>
    <s v="Y"/>
    <s v="Y"/>
    <s v="Subchapter S Corporation"/>
    <s v="N"/>
    <x v="0"/>
    <x v="1"/>
    <x v="0"/>
    <s v="Caterer &amp;&amp; Food Stand, Food Truck, Food Cart"/>
    <n v="0"/>
    <n v="0"/>
    <m/>
  </r>
  <r>
    <x v="1877"/>
    <d v="2021-05-27T00:00:00"/>
    <s v="Michelle Creel"/>
    <s v="6711 freedom dr"/>
    <x v="11"/>
    <x v="0"/>
    <s v="28214"/>
    <x v="1874"/>
    <m/>
    <s v="U"/>
    <s v="N"/>
    <s v="NC-12"/>
    <x v="0"/>
    <x v="1"/>
    <x v="0"/>
    <x v="1"/>
    <s v="N"/>
    <s v="N"/>
    <s v="N"/>
    <s v="Y"/>
    <s v="N"/>
    <s v="Y"/>
    <s v="Sole Proprietorship"/>
    <s v="Y"/>
    <x v="0"/>
    <x v="0"/>
    <x v="0"/>
    <s v="Bar, Saloon, Lounge, Tavern"/>
    <n v="0"/>
    <n v="0"/>
    <m/>
  </r>
  <r>
    <x v="1878"/>
    <d v="2021-05-27T00:00:00"/>
    <s v="Gene Clark"/>
    <s v="319 Hunslet circle"/>
    <x v="11"/>
    <x v="0"/>
    <s v="28206"/>
    <x v="1875"/>
    <m/>
    <s v="U"/>
    <s v="Y"/>
    <s v="NC-12"/>
    <x v="0"/>
    <x v="1"/>
    <x v="1"/>
    <x v="0"/>
    <s v="N"/>
    <s v="Y"/>
    <s v="N"/>
    <s v="Y"/>
    <s v="Y"/>
    <s v="N"/>
    <s v="Sole Proprietorship"/>
    <s v="Y"/>
    <x v="0"/>
    <x v="0"/>
    <x v="0"/>
    <s v="Food Stand, Food Truck, Food Cart"/>
    <n v="0"/>
    <n v="0"/>
    <m/>
  </r>
  <r>
    <x v="1879"/>
    <d v="2021-05-27T00:00:00"/>
    <s v="Lichtenberg Inc"/>
    <s v="107 E Murphy St"/>
    <x v="191"/>
    <x v="0"/>
    <s v="27025"/>
    <x v="1876"/>
    <m/>
    <s v="R"/>
    <s v="Y"/>
    <s v="NC-10"/>
    <x v="0"/>
    <x v="1"/>
    <x v="1"/>
    <x v="0"/>
    <s v="N"/>
    <s v="Y"/>
    <s v="Y"/>
    <s v="Y"/>
    <s v="Y"/>
    <s v="Y"/>
    <s v="Corporation"/>
    <s v="N"/>
    <x v="0"/>
    <x v="0"/>
    <x v="0"/>
    <s v="Brewery and/or microbrewery ** &amp;&amp; Brewpub, Tasting Room, Taproom **"/>
    <n v="0"/>
    <n v="0"/>
    <m/>
  </r>
  <r>
    <x v="1880"/>
    <d v="2021-05-27T00:00:00"/>
    <s v="Bigs Bottle &amp; Brew LLC"/>
    <s v="201 S Elliott Rd Unit 500"/>
    <x v="3"/>
    <x v="0"/>
    <s v="27514"/>
    <x v="1877"/>
    <s v="The Casual Pint"/>
    <s v="U"/>
    <s v="N"/>
    <s v="NC-04"/>
    <x v="1"/>
    <x v="0"/>
    <x v="1"/>
    <x v="0"/>
    <s v="Y"/>
    <s v="Y"/>
    <s v="Y"/>
    <s v="Y"/>
    <s v="Y"/>
    <s v="Y"/>
    <s v="Limited  Liability Company(LLC)"/>
    <s v="N"/>
    <x v="0"/>
    <x v="0"/>
    <x v="0"/>
    <s v="Other &amp;&amp; Bar, Saloon, Lounge, Tavern &amp;&amp; Restaurant"/>
    <n v="0"/>
    <n v="0"/>
    <m/>
  </r>
  <r>
    <x v="1881"/>
    <d v="2021-05-27T00:00:00"/>
    <s v="MEBANE WAYBACK BURGERS INC"/>
    <s v="4000 ARROWHEAD BLVD 100"/>
    <x v="162"/>
    <x v="0"/>
    <s v="27302"/>
    <x v="1878"/>
    <s v="Wayback Burgers"/>
    <s v="U"/>
    <s v="N"/>
    <s v="NC-04"/>
    <x v="1"/>
    <x v="0"/>
    <x v="0"/>
    <x v="0"/>
    <s v="Y"/>
    <s v="Y"/>
    <s v="Y"/>
    <s v="Y"/>
    <s v="Y"/>
    <s v="Y"/>
    <s v="Corporation"/>
    <s v="N"/>
    <x v="1"/>
    <x v="0"/>
    <x v="0"/>
    <s v="Restaurant"/>
    <n v="0"/>
    <n v="0"/>
    <m/>
  </r>
  <r>
    <x v="1882"/>
    <d v="2021-05-27T00:00:00"/>
    <s v="ORIENT EXPRESS INC"/>
    <s v="3200 N Graham St"/>
    <x v="11"/>
    <x v="0"/>
    <s v="28206"/>
    <x v="1879"/>
    <m/>
    <s v="U"/>
    <s v="Y"/>
    <s v="NC-12"/>
    <x v="0"/>
    <x v="0"/>
    <x v="1"/>
    <x v="0"/>
    <s v="Y"/>
    <s v="Y"/>
    <s v="Y"/>
    <s v="Y"/>
    <s v="Y"/>
    <s v="Y"/>
    <s v="Corporation"/>
    <s v="Y"/>
    <x v="1"/>
    <x v="0"/>
    <x v="1"/>
    <s v="Restaurant"/>
    <n v="0"/>
    <n v="0"/>
    <m/>
  </r>
  <r>
    <x v="1883"/>
    <d v="2021-05-27T00:00:00"/>
    <s v="VH Food Management Inc"/>
    <s v="2000 E.  Wendover"/>
    <x v="12"/>
    <x v="0"/>
    <s v="27405"/>
    <x v="1880"/>
    <m/>
    <s v="U"/>
    <s v="N"/>
    <s v="NC-06"/>
    <x v="0"/>
    <x v="1"/>
    <x v="0"/>
    <x v="0"/>
    <s v="N"/>
    <s v="Y"/>
    <s v="Y"/>
    <s v="Y"/>
    <s v="Y"/>
    <s v="Y"/>
    <s v="Subchapter S Corporation"/>
    <s v="Y"/>
    <x v="0"/>
    <x v="0"/>
    <x v="0"/>
    <s v="Caterer"/>
    <n v="0"/>
    <n v="0"/>
    <m/>
  </r>
  <r>
    <x v="1884"/>
    <d v="2021-05-27T00:00:00"/>
    <s v="Waits Investment Corporation"/>
    <s v="7228 S Virginia Dare Trl"/>
    <x v="61"/>
    <x v="0"/>
    <s v="27959"/>
    <x v="1881"/>
    <m/>
    <s v="U"/>
    <s v="Y"/>
    <s v="NC-03"/>
    <x v="0"/>
    <x v="1"/>
    <x v="1"/>
    <x v="0"/>
    <s v="Y"/>
    <s v="Y"/>
    <s v="Y"/>
    <s v="Y"/>
    <s v="Y"/>
    <s v="Y"/>
    <s v="Subchapter S Corporation"/>
    <s v="N"/>
    <x v="0"/>
    <x v="0"/>
    <x v="1"/>
    <s v="Restaurant"/>
    <n v="0"/>
    <n v="0"/>
    <m/>
  </r>
  <r>
    <x v="1885"/>
    <d v="2021-05-27T00:00:00"/>
    <s v="Whitman May Enterprises Inc."/>
    <s v="6123 The Meadows Ln"/>
    <x v="50"/>
    <x v="0"/>
    <s v="28075"/>
    <x v="1882"/>
    <m/>
    <s v="U"/>
    <s v="N"/>
    <s v="NC-08"/>
    <x v="0"/>
    <x v="1"/>
    <x v="1"/>
    <x v="1"/>
    <s v="N"/>
    <s v="N"/>
    <s v="Y"/>
    <s v="Y"/>
    <s v="N"/>
    <s v="N"/>
    <s v="Corporation"/>
    <s v="N"/>
    <x v="1"/>
    <x v="0"/>
    <x v="0"/>
    <s v="Restaurant"/>
    <n v="0"/>
    <n v="0"/>
    <m/>
  </r>
  <r>
    <x v="1886"/>
    <d v="2021-05-27T00:00:00"/>
    <s v="Tran Group Inc."/>
    <s v="1737 Wilkesboro Hwy Ste I"/>
    <x v="72"/>
    <x v="0"/>
    <s v="28625"/>
    <x v="1883"/>
    <m/>
    <s v="R"/>
    <s v="N"/>
    <s v="NC-05"/>
    <x v="1"/>
    <x v="0"/>
    <x v="0"/>
    <x v="0"/>
    <s v="Y"/>
    <s v="Y"/>
    <s v="Y"/>
    <s v="Y"/>
    <s v="Y"/>
    <s v="Y"/>
    <s v="Corporation"/>
    <s v="N"/>
    <x v="1"/>
    <x v="0"/>
    <x v="0"/>
    <s v="Restaurant"/>
    <n v="0"/>
    <n v="0"/>
    <m/>
  </r>
  <r>
    <x v="1887"/>
    <d v="2021-05-27T00:00:00"/>
    <s v="Kathy Woody"/>
    <s v="103 N Trade St"/>
    <x v="158"/>
    <x v="0"/>
    <s v="28150"/>
    <x v="1884"/>
    <m/>
    <s v="R"/>
    <s v="Y"/>
    <s v="NC-05"/>
    <x v="0"/>
    <x v="0"/>
    <x v="1"/>
    <x v="0"/>
    <s v="Y"/>
    <s v="Y"/>
    <s v="Y"/>
    <s v="Y"/>
    <s v="Y"/>
    <s v="Y"/>
    <s v="Sole Proprietorship"/>
    <s v="Y"/>
    <x v="0"/>
    <x v="0"/>
    <x v="1"/>
    <s v="Caterer"/>
    <n v="0"/>
    <n v="0"/>
    <m/>
  </r>
  <r>
    <x v="1888"/>
    <d v="2021-05-27T00:00:00"/>
    <s v="Old Stone Steakhouse LLC"/>
    <s v="23 S Main St"/>
    <x v="261"/>
    <x v="0"/>
    <s v="28012"/>
    <x v="1885"/>
    <m/>
    <s v="U"/>
    <s v="N"/>
    <s v="NC-05"/>
    <x v="1"/>
    <x v="1"/>
    <x v="1"/>
    <x v="0"/>
    <s v="N"/>
    <s v="N"/>
    <s v="Y"/>
    <s v="Y"/>
    <s v="Y"/>
    <s v="Y"/>
    <s v="Limited  Liability Company(LLC)"/>
    <s v="N"/>
    <x v="0"/>
    <x v="0"/>
    <x v="1"/>
    <s v="Restaurant"/>
    <n v="0"/>
    <n v="0"/>
    <m/>
  </r>
  <r>
    <x v="1889"/>
    <d v="2021-05-27T00:00:00"/>
    <s v="C and B Interests Tipsy'z Tacos Urban Cantina LLC"/>
    <s v="1345 N Main St Suite 103/104"/>
    <x v="62"/>
    <x v="0"/>
    <s v="27262"/>
    <x v="1886"/>
    <m/>
    <s v="R"/>
    <s v="N"/>
    <s v="NC-06"/>
    <x v="0"/>
    <x v="1"/>
    <x v="1"/>
    <x v="1"/>
    <s v="N"/>
    <s v="N"/>
    <s v="Y"/>
    <s v="N"/>
    <s v="N"/>
    <s v="N"/>
    <s v="Limited  Liability Company(LLC)"/>
    <s v="N"/>
    <x v="0"/>
    <x v="0"/>
    <x v="1"/>
    <s v="Restaurant"/>
    <n v="0"/>
    <n v="0"/>
    <m/>
  </r>
  <r>
    <x v="1890"/>
    <d v="2021-05-27T00:00:00"/>
    <s v="deborah logelfo"/>
    <s v="101 N Main St"/>
    <x v="266"/>
    <x v="0"/>
    <s v="27808"/>
    <x v="1887"/>
    <m/>
    <s v="R"/>
    <s v="N"/>
    <s v="NC-03"/>
    <x v="1"/>
    <x v="0"/>
    <x v="0"/>
    <x v="0"/>
    <s v="Y"/>
    <s v="Y"/>
    <s v="Y"/>
    <s v="Y"/>
    <s v="Y"/>
    <s v="Y"/>
    <s v="Single Member LLC"/>
    <s v="N"/>
    <x v="0"/>
    <x v="0"/>
    <x v="1"/>
    <s v="Restaurant"/>
    <n v="0"/>
    <n v="0"/>
    <m/>
  </r>
  <r>
    <x v="1891"/>
    <d v="2021-05-27T00:00:00"/>
    <s v="S&amp;G LLC"/>
    <s v="235 Branchview Dr SE"/>
    <x v="22"/>
    <x v="0"/>
    <s v="28025"/>
    <x v="1888"/>
    <m/>
    <s v="U"/>
    <s v="Y"/>
    <s v="NC-08"/>
    <x v="0"/>
    <x v="0"/>
    <x v="1"/>
    <x v="0"/>
    <s v="Y"/>
    <s v="Y"/>
    <s v="Y"/>
    <s v="Y"/>
    <s v="Y"/>
    <s v="Y"/>
    <s v="Limited  Liability Company(LLC)"/>
    <s v="N"/>
    <x v="0"/>
    <x v="0"/>
    <x v="1"/>
    <s v="Restaurant"/>
    <n v="0"/>
    <n v="0"/>
    <m/>
  </r>
  <r>
    <x v="1892"/>
    <d v="2021-05-27T00:00:00"/>
    <s v="Quimistan LLC"/>
    <s v="1118 S Main St"/>
    <x v="259"/>
    <x v="0"/>
    <s v="28120"/>
    <x v="1889"/>
    <m/>
    <s v="U"/>
    <s v="N"/>
    <s v="NC-05"/>
    <x v="0"/>
    <x v="1"/>
    <x v="1"/>
    <x v="1"/>
    <s v="N"/>
    <s v="N"/>
    <s v="Y"/>
    <s v="Y"/>
    <s v="N"/>
    <s v="N"/>
    <s v="Subchapter S Corporation"/>
    <s v="Y"/>
    <x v="1"/>
    <x v="0"/>
    <x v="0"/>
    <s v="Restaurant"/>
    <n v="0"/>
    <n v="0"/>
    <m/>
  </r>
  <r>
    <x v="1893"/>
    <d v="2021-05-27T00:00:00"/>
    <s v="SIMPLY NC LLC"/>
    <s v="100 EAST MAIN ST."/>
    <x v="90"/>
    <x v="0"/>
    <s v="28328"/>
    <x v="1890"/>
    <m/>
    <s v="R"/>
    <s v="Y"/>
    <s v="NC-07"/>
    <x v="0"/>
    <x v="1"/>
    <x v="1"/>
    <x v="0"/>
    <s v="N"/>
    <s v="Y"/>
    <s v="Y"/>
    <s v="Y"/>
    <s v="Y"/>
    <s v="Y"/>
    <s v="Single Member LLC"/>
    <s v="N"/>
    <x v="0"/>
    <x v="0"/>
    <x v="1"/>
    <s v="Other &amp;&amp; Snack and Nonalcoholic Beverage Bar"/>
    <n v="0"/>
    <n v="0"/>
    <m/>
  </r>
  <r>
    <x v="1894"/>
    <d v="2021-05-27T00:00:00"/>
    <s v="M Squared Management Inc"/>
    <s v="347 Jackson Plz"/>
    <x v="117"/>
    <x v="0"/>
    <s v="28779"/>
    <x v="1891"/>
    <m/>
    <s v="R"/>
    <s v="N"/>
    <s v="NC-11"/>
    <x v="0"/>
    <x v="1"/>
    <x v="1"/>
    <x v="0"/>
    <s v="Y"/>
    <s v="Y"/>
    <s v="Y"/>
    <s v="Y"/>
    <s v="Y"/>
    <s v="Y"/>
    <s v="Sole Proprietorship"/>
    <s v="N"/>
    <x v="0"/>
    <x v="1"/>
    <x v="1"/>
    <s v="Snack and Nonalcoholic Beverage Bar &amp;&amp; Bar, Saloon, Lounge, Tavern"/>
    <n v="0"/>
    <n v="0"/>
    <m/>
  </r>
  <r>
    <x v="1895"/>
    <d v="2021-05-27T00:00:00"/>
    <s v="Bali Hai J&amp;J LLC"/>
    <s v="120 Morrisville Square Way"/>
    <x v="2"/>
    <x v="0"/>
    <s v="27560"/>
    <x v="1892"/>
    <m/>
    <s v="U"/>
    <s v="N"/>
    <s v="NC-02"/>
    <x v="0"/>
    <x v="1"/>
    <x v="0"/>
    <x v="0"/>
    <s v="N"/>
    <s v="Y"/>
    <s v="Y"/>
    <s v="Y"/>
    <s v="N"/>
    <s v="Y"/>
    <s v="Limited  Liability Company(LLC)"/>
    <s v="N"/>
    <x v="1"/>
    <x v="0"/>
    <x v="1"/>
    <s v="Restaurant"/>
    <n v="0"/>
    <n v="0"/>
    <m/>
  </r>
  <r>
    <x v="1896"/>
    <d v="2021-05-27T00:00:00"/>
    <s v="Sithara LLC"/>
    <s v="8008 Red Water Rd"/>
    <x v="11"/>
    <x v="0"/>
    <s v="28277"/>
    <x v="1893"/>
    <m/>
    <s v="U"/>
    <s v="N"/>
    <s v="NC-09"/>
    <x v="0"/>
    <x v="1"/>
    <x v="0"/>
    <x v="0"/>
    <s v="Y"/>
    <s v="Y"/>
    <s v="Y"/>
    <s v="Y"/>
    <s v="Y"/>
    <s v="Y"/>
    <s v="Limited  Liability Company(LLC)"/>
    <s v="N"/>
    <x v="0"/>
    <x v="0"/>
    <x v="1"/>
    <s v="Restaurant"/>
    <n v="0"/>
    <n v="0"/>
    <m/>
  </r>
  <r>
    <x v="1897"/>
    <d v="2021-05-27T00:00:00"/>
    <s v="Michael Link"/>
    <s v="160 Franklin Dr"/>
    <x v="144"/>
    <x v="0"/>
    <s v="28584"/>
    <x v="1894"/>
    <m/>
    <s v="U"/>
    <s v="N"/>
    <s v="NC-03"/>
    <x v="0"/>
    <x v="1"/>
    <x v="0"/>
    <x v="0"/>
    <s v="Y"/>
    <s v="Y"/>
    <s v="Y"/>
    <s v="Y"/>
    <s v="Y"/>
    <s v="Y"/>
    <s v="Sole Proprietorship"/>
    <s v="N"/>
    <x v="1"/>
    <x v="0"/>
    <x v="0"/>
    <s v="Food Stand, Food Truck, Food Cart"/>
    <n v="0"/>
    <n v="0"/>
    <m/>
  </r>
  <r>
    <x v="1898"/>
    <d v="2021-05-27T00:00:00"/>
    <s v="L &amp; L NEW GOLDEN CHINA INC."/>
    <s v="222-C Central Park Ave"/>
    <x v="118"/>
    <x v="0"/>
    <s v="28374"/>
    <x v="1895"/>
    <m/>
    <s v="R"/>
    <s v="N"/>
    <s v="NC-09"/>
    <x v="1"/>
    <x v="0"/>
    <x v="0"/>
    <x v="0"/>
    <s v="Y"/>
    <s v="Y"/>
    <s v="Y"/>
    <s v="Y"/>
    <s v="Y"/>
    <s v="Y"/>
    <s v="Corporation"/>
    <s v="N"/>
    <x v="1"/>
    <x v="0"/>
    <x v="1"/>
    <s v="Restaurant"/>
    <n v="0"/>
    <n v="0"/>
    <m/>
  </r>
  <r>
    <x v="1899"/>
    <d v="2021-05-27T00:00:00"/>
    <s v="GHCM.INC"/>
    <s v="2131 Central Ave"/>
    <x v="11"/>
    <x v="0"/>
    <s v="28205"/>
    <x v="1896"/>
    <m/>
    <s v="U"/>
    <s v="N"/>
    <s v="NC-12"/>
    <x v="1"/>
    <x v="1"/>
    <x v="1"/>
    <x v="1"/>
    <s v="Y"/>
    <s v="Y"/>
    <s v="N"/>
    <s v="Y"/>
    <s v="N"/>
    <s v="Y"/>
    <s v="Corporation"/>
    <s v="Y"/>
    <x v="1"/>
    <x v="0"/>
    <x v="0"/>
    <s v="Bar, Saloon, Lounge, Tavern"/>
    <n v="0"/>
    <n v="0"/>
    <m/>
  </r>
  <r>
    <x v="1900"/>
    <d v="2021-05-27T00:00:00"/>
    <s v="Hula Whip LLC"/>
    <s v="827 Spruce St"/>
    <x v="11"/>
    <x v="0"/>
    <s v="28203"/>
    <x v="1897"/>
    <m/>
    <s v="U"/>
    <s v="Y"/>
    <s v="NC-12"/>
    <x v="0"/>
    <x v="1"/>
    <x v="1"/>
    <x v="1"/>
    <s v="N"/>
    <s v="Y"/>
    <s v="Y"/>
    <s v="Y"/>
    <s v="Y"/>
    <s v="N"/>
    <s v="Limited  Liability Company(LLC)"/>
    <s v="N"/>
    <x v="0"/>
    <x v="0"/>
    <x v="0"/>
    <s v="Food Stand, Food Truck, Food Cart"/>
    <n v="0"/>
    <n v="0"/>
    <m/>
  </r>
  <r>
    <x v="1901"/>
    <d v="2021-05-27T00:00:00"/>
    <s v="Shoney's of Lake Junaluska"/>
    <s v="3334 Asheville Rd"/>
    <x v="37"/>
    <x v="0"/>
    <s v="28786"/>
    <x v="1898"/>
    <s v="Shoney's"/>
    <s v="R"/>
    <s v="N"/>
    <s v="NC-11"/>
    <x v="1"/>
    <x v="0"/>
    <x v="0"/>
    <x v="0"/>
    <s v="Y"/>
    <s v="Y"/>
    <s v="Y"/>
    <s v="Y"/>
    <s v="Y"/>
    <s v="Y"/>
    <s v="Corporation"/>
    <s v="N"/>
    <x v="0"/>
    <x v="0"/>
    <x v="1"/>
    <s v="Restaurant"/>
    <n v="0"/>
    <n v="0"/>
    <m/>
  </r>
  <r>
    <x v="1902"/>
    <d v="2021-05-27T00:00:00"/>
    <s v="DEL SUR UNIVERSITY CITY LLC"/>
    <s v="8935 Happiness Rd"/>
    <x v="50"/>
    <x v="0"/>
    <s v="28075"/>
    <x v="1899"/>
    <m/>
    <s v="U"/>
    <s v="N"/>
    <s v="NC-08"/>
    <x v="1"/>
    <x v="0"/>
    <x v="0"/>
    <x v="0"/>
    <s v="Y"/>
    <s v="Y"/>
    <s v="Y"/>
    <s v="Y"/>
    <s v="Y"/>
    <s v="Y"/>
    <s v="Limited  Liability Company(LLC)"/>
    <s v="N"/>
    <x v="1"/>
    <x v="0"/>
    <x v="0"/>
    <s v="Restaurant"/>
    <n v="0"/>
    <n v="0"/>
    <m/>
  </r>
  <r>
    <x v="1903"/>
    <d v="2021-05-27T00:00:00"/>
    <s v="Y &amp; C INC"/>
    <s v="3342 DOCTOR M L KING JR BLVD"/>
    <x v="130"/>
    <x v="0"/>
    <s v="28562"/>
    <x v="1900"/>
    <m/>
    <s v="U"/>
    <s v="N"/>
    <s v="NC-03"/>
    <x v="0"/>
    <x v="1"/>
    <x v="1"/>
    <x v="0"/>
    <s v="Y"/>
    <s v="Y"/>
    <s v="Y"/>
    <s v="Y"/>
    <s v="Y"/>
    <s v="Y"/>
    <s v="Corporation"/>
    <s v="N"/>
    <x v="1"/>
    <x v="0"/>
    <x v="1"/>
    <s v="Restaurant"/>
    <n v="0"/>
    <n v="0"/>
    <m/>
  </r>
  <r>
    <x v="1904"/>
    <d v="2021-05-27T00:00:00"/>
    <s v="Kangnam Garden Inc"/>
    <s v="3925 Sedgebrook St #113"/>
    <x v="62"/>
    <x v="0"/>
    <s v="27265"/>
    <x v="1901"/>
    <m/>
    <s v="U"/>
    <s v="N"/>
    <s v="NC-06"/>
    <x v="0"/>
    <x v="0"/>
    <x v="0"/>
    <x v="0"/>
    <s v="Y"/>
    <s v="Y"/>
    <s v="Y"/>
    <s v="Y"/>
    <s v="Y"/>
    <s v="Y"/>
    <s v="Limited Liability Partnership"/>
    <s v="N"/>
    <x v="0"/>
    <x v="0"/>
    <x v="1"/>
    <s v="Restaurant"/>
    <n v="0"/>
    <n v="0"/>
    <m/>
  </r>
  <r>
    <x v="1905"/>
    <d v="2021-05-27T00:00:00"/>
    <s v="DEL SUR MATTHEWS LLC"/>
    <s v="3022 Weddington Rd Ste 100"/>
    <x v="53"/>
    <x v="0"/>
    <s v="28105"/>
    <x v="1902"/>
    <m/>
    <s v="U"/>
    <s v="N"/>
    <s v="NC-09"/>
    <x v="1"/>
    <x v="1"/>
    <x v="0"/>
    <x v="0"/>
    <s v="Y"/>
    <s v="Y"/>
    <s v="Y"/>
    <s v="Y"/>
    <s v="Y"/>
    <s v="Y"/>
    <s v="Partnership"/>
    <s v="N"/>
    <x v="1"/>
    <x v="0"/>
    <x v="0"/>
    <s v="Restaurant"/>
    <n v="0"/>
    <n v="0"/>
    <m/>
  </r>
  <r>
    <x v="1906"/>
    <d v="2021-05-27T00:00:00"/>
    <s v="GET CRACKIN INC"/>
    <s v="1064 Diamond Dove Ln"/>
    <x v="140"/>
    <x v="0"/>
    <s v="27502"/>
    <x v="1903"/>
    <m/>
    <s v="U"/>
    <s v="N"/>
    <s v="NC-02"/>
    <x v="1"/>
    <x v="0"/>
    <x v="0"/>
    <x v="0"/>
    <s v="Y"/>
    <s v="Y"/>
    <s v="Y"/>
    <s v="Y"/>
    <s v="Y"/>
    <s v="Y"/>
    <s v="Corporation"/>
    <s v="N"/>
    <x v="1"/>
    <x v="0"/>
    <x v="1"/>
    <s v="Restaurant"/>
    <n v="0"/>
    <n v="0"/>
    <m/>
  </r>
  <r>
    <x v="1907"/>
    <d v="2021-05-27T00:00:00"/>
    <s v="Peking Chinese Kitchen Inc."/>
    <s v="224 W. Board Street"/>
    <x v="72"/>
    <x v="0"/>
    <s v="28677"/>
    <x v="1904"/>
    <m/>
    <s v="R"/>
    <s v="Y"/>
    <s v="NC-10"/>
    <x v="0"/>
    <x v="0"/>
    <x v="1"/>
    <x v="0"/>
    <s v="Y"/>
    <s v="Y"/>
    <s v="Y"/>
    <s v="Y"/>
    <s v="Y"/>
    <s v="Y"/>
    <s v="Corporation"/>
    <s v="Y"/>
    <x v="1"/>
    <x v="0"/>
    <x v="1"/>
    <s v="Restaurant"/>
    <n v="0"/>
    <n v="0"/>
    <m/>
  </r>
  <r>
    <x v="1908"/>
    <d v="2021-05-27T00:00:00"/>
    <s v="AJ FAMILY RESTAURANT CORPORATION"/>
    <s v="4829 OLD CHARLOTTE HWY"/>
    <x v="174"/>
    <x v="0"/>
    <s v="28110"/>
    <x v="1905"/>
    <m/>
    <s v="U"/>
    <s v="N"/>
    <s v="NC-09"/>
    <x v="0"/>
    <x v="1"/>
    <x v="1"/>
    <x v="0"/>
    <s v="N"/>
    <s v="N"/>
    <s v="Y"/>
    <s v="Y"/>
    <s v="N"/>
    <s v="Y"/>
    <s v="Subchapter S Corporation"/>
    <s v="N"/>
    <x v="1"/>
    <x v="0"/>
    <x v="0"/>
    <s v="Restaurant"/>
    <n v="0"/>
    <n v="0"/>
    <m/>
  </r>
  <r>
    <x v="1909"/>
    <d v="2021-05-27T00:00:00"/>
    <s v="Stardust Cellars LLC"/>
    <s v="1764 Camden Rd"/>
    <x v="54"/>
    <x v="0"/>
    <n v="27103"/>
    <x v="1906"/>
    <m/>
    <s v="U"/>
    <s v="Y"/>
    <s v="NC-06"/>
    <x v="0"/>
    <x v="1"/>
    <x v="1"/>
    <x v="1"/>
    <s v="N"/>
    <s v="Y"/>
    <s v="Y"/>
    <s v="Y"/>
    <s v="Y"/>
    <s v="Y"/>
    <s v="Limited  Liability Company(LLC)"/>
    <s v="N"/>
    <x v="0"/>
    <x v="0"/>
    <x v="0"/>
    <s v="Winery ** &amp;&amp; Brewpub, Tasting Room, Taproom **"/>
    <n v="0"/>
    <n v="0"/>
    <m/>
  </r>
  <r>
    <x v="1910"/>
    <d v="2021-05-27T00:00:00"/>
    <s v="CRAZY D's LLC"/>
    <s v="8175 Cliffdale Rd"/>
    <x v="40"/>
    <x v="0"/>
    <s v="28314"/>
    <x v="1907"/>
    <m/>
    <s v="U"/>
    <s v="N"/>
    <s v="NC-08"/>
    <x v="0"/>
    <x v="0"/>
    <x v="0"/>
    <x v="0"/>
    <s v="Y"/>
    <s v="Y"/>
    <s v="Y"/>
    <s v="Y"/>
    <s v="Y"/>
    <s v="Y"/>
    <s v="Single Member LLC"/>
    <s v="N"/>
    <x v="0"/>
    <x v="1"/>
    <x v="0"/>
    <s v="Bar, Saloon, Lounge, Tavern &amp;&amp; Restaurant"/>
    <n v="0"/>
    <n v="0"/>
    <m/>
  </r>
  <r>
    <x v="1911"/>
    <d v="2021-05-27T00:00:00"/>
    <s v="Chef Solutions LLC"/>
    <s v="125 Poplar St"/>
    <x v="267"/>
    <x v="0"/>
    <s v="28023"/>
    <x v="1908"/>
    <m/>
    <s v="R"/>
    <s v="Y"/>
    <s v="NC-13"/>
    <x v="1"/>
    <x v="1"/>
    <x v="1"/>
    <x v="0"/>
    <s v="N"/>
    <s v="Y"/>
    <s v="N"/>
    <s v="N"/>
    <s v="Y"/>
    <s v="N"/>
    <s v="Single Member LLC"/>
    <s v="Y"/>
    <x v="0"/>
    <x v="0"/>
    <x v="0"/>
    <s v="Caterer"/>
    <n v="0"/>
    <n v="0"/>
    <m/>
  </r>
  <r>
    <x v="1912"/>
    <d v="2021-05-27T00:00:00"/>
    <s v="CAJUN RESTAURANT GREENVILLE LLC"/>
    <s v="500 SW Greenville Blvd"/>
    <x v="34"/>
    <x v="0"/>
    <s v="27834"/>
    <x v="1909"/>
    <s v="Hook &amp; Reel"/>
    <s v="U"/>
    <s v="N"/>
    <s v="NC-01"/>
    <x v="1"/>
    <x v="0"/>
    <x v="0"/>
    <x v="0"/>
    <s v="Y"/>
    <s v="Y"/>
    <s v="Y"/>
    <s v="Y"/>
    <s v="Y"/>
    <s v="Y"/>
    <s v="Limited  Liability Company(LLC)"/>
    <s v="Y"/>
    <x v="1"/>
    <x v="0"/>
    <x v="0"/>
    <s v="Restaurant"/>
    <n v="0"/>
    <n v="0"/>
    <m/>
  </r>
  <r>
    <x v="1913"/>
    <d v="2021-05-27T00:00:00"/>
    <s v="GREAT WHEEL FORTUNE INC"/>
    <s v="2909 E Millbrook Rd"/>
    <x v="4"/>
    <x v="0"/>
    <s v="27604"/>
    <x v="1910"/>
    <m/>
    <s v="U"/>
    <s v="Y"/>
    <s v="NC-02"/>
    <x v="1"/>
    <x v="0"/>
    <x v="0"/>
    <x v="0"/>
    <s v="Y"/>
    <s v="Y"/>
    <s v="Y"/>
    <s v="Y"/>
    <s v="Y"/>
    <s v="Y"/>
    <s v="Corporation"/>
    <s v="Y"/>
    <x v="1"/>
    <x v="0"/>
    <x v="0"/>
    <s v="Restaurant"/>
    <n v="0"/>
    <n v="0"/>
    <m/>
  </r>
  <r>
    <x v="1914"/>
    <d v="2021-05-27T00:00:00"/>
    <s v="James McLeod"/>
    <s v="21 Willie McLeod Ln"/>
    <x v="186"/>
    <x v="0"/>
    <s v="28334"/>
    <x v="1911"/>
    <m/>
    <s v="R"/>
    <s v="N"/>
    <s v="NC-07"/>
    <x v="0"/>
    <x v="1"/>
    <x v="1"/>
    <x v="0"/>
    <s v="Y"/>
    <s v="N"/>
    <s v="N"/>
    <s v="Y"/>
    <s v="Y"/>
    <s v="Y"/>
    <s v="Sole Proprietorship"/>
    <s v="Y"/>
    <x v="0"/>
    <x v="0"/>
    <x v="0"/>
    <s v="Food Stand, Food Truck, Food Cart"/>
    <n v="0"/>
    <n v="0"/>
    <m/>
  </r>
  <r>
    <x v="1915"/>
    <d v="2021-05-27T00:00:00"/>
    <s v="The Vision Nutrition"/>
    <s v="2808 Randleman Rd Ste C"/>
    <x v="12"/>
    <x v="0"/>
    <s v="27406"/>
    <x v="1912"/>
    <m/>
    <s v="U"/>
    <s v="Y"/>
    <s v="NC-06"/>
    <x v="0"/>
    <x v="0"/>
    <x v="1"/>
    <x v="1"/>
    <s v="Y"/>
    <s v="Y"/>
    <s v="N"/>
    <s v="Y"/>
    <s v="Y"/>
    <s v="Y"/>
    <s v="Limited  Liability Company(LLC)"/>
    <s v="N"/>
    <x v="0"/>
    <x v="0"/>
    <x v="1"/>
    <s v="Other &amp;&amp; Restaurant"/>
    <n v="0"/>
    <n v="0"/>
    <m/>
  </r>
  <r>
    <x v="1916"/>
    <d v="2021-05-27T00:00:00"/>
    <s v="CB CHARLOTTE INC"/>
    <s v="4336 E Independence Blvd"/>
    <x v="11"/>
    <x v="0"/>
    <s v="28205"/>
    <x v="1913"/>
    <m/>
    <s v="U"/>
    <s v="Y"/>
    <s v="NC-12"/>
    <x v="1"/>
    <x v="0"/>
    <x v="0"/>
    <x v="0"/>
    <s v="Y"/>
    <s v="Y"/>
    <s v="Y"/>
    <s v="Y"/>
    <s v="Y"/>
    <s v="Y"/>
    <s v="Corporation"/>
    <s v="Y"/>
    <x v="1"/>
    <x v="0"/>
    <x v="0"/>
    <s v="Restaurant"/>
    <n v="0"/>
    <n v="0"/>
    <m/>
  </r>
  <r>
    <x v="1917"/>
    <d v="2021-05-27T00:00:00"/>
    <s v="Pratt Family Food Solutions LLC"/>
    <s v="1023 North main Street"/>
    <x v="64"/>
    <x v="0"/>
    <s v="27217"/>
    <x v="1914"/>
    <m/>
    <s v="U"/>
    <s v="Y"/>
    <s v="NC-13"/>
    <x v="0"/>
    <x v="1"/>
    <x v="1"/>
    <x v="0"/>
    <s v="N"/>
    <s v="N"/>
    <s v="Y"/>
    <s v="Y"/>
    <s v="N"/>
    <s v="Y"/>
    <s v="Limited  Liability Company(LLC)"/>
    <s v="N"/>
    <x v="0"/>
    <x v="0"/>
    <x v="0"/>
    <s v="Food Stand, Food Truck, Food Cart"/>
    <n v="0"/>
    <n v="0"/>
    <m/>
  </r>
  <r>
    <x v="1918"/>
    <d v="2021-05-27T00:00:00"/>
    <s v="Cam Sandwiches INC"/>
    <s v="930 Park Center Dr Ste 101"/>
    <x v="53"/>
    <x v="0"/>
    <s v="28105"/>
    <x v="1915"/>
    <s v="Which Wich"/>
    <s v="U"/>
    <s v="N"/>
    <s v="NC-09"/>
    <x v="0"/>
    <x v="0"/>
    <x v="0"/>
    <x v="0"/>
    <s v="Y"/>
    <s v="Y"/>
    <s v="Y"/>
    <s v="Y"/>
    <s v="Y"/>
    <s v="Y"/>
    <s v="Subchapter S Corporation"/>
    <s v="N"/>
    <x v="0"/>
    <x v="0"/>
    <x v="1"/>
    <s v="Restaurant"/>
    <n v="0"/>
    <n v="0"/>
    <m/>
  </r>
  <r>
    <x v="1919"/>
    <d v="2021-05-29T00:00:00"/>
    <s v="Justice Brewing LLC"/>
    <s v="1127 Sweeten Creek Rd"/>
    <x v="9"/>
    <x v="0"/>
    <s v="28803"/>
    <x v="1916"/>
    <m/>
    <s v="U"/>
    <s v="N"/>
    <s v="NC-11"/>
    <x v="1"/>
    <x v="0"/>
    <x v="0"/>
    <x v="0"/>
    <s v="Y"/>
    <s v="Y"/>
    <s v="Y"/>
    <s v="Y"/>
    <s v="Y"/>
    <s v="Y"/>
    <s v="Limited  Liability Company(LLC)"/>
    <s v="N"/>
    <x v="0"/>
    <x v="0"/>
    <x v="0"/>
    <s v="Brewery and/or microbrewery **"/>
    <n v="0"/>
    <n v="0"/>
    <m/>
  </r>
  <r>
    <x v="1920"/>
    <d v="2021-05-29T00:00:00"/>
    <s v="Not Just Coffee Packard  LLC"/>
    <s v="417 E 18th St"/>
    <x v="11"/>
    <x v="0"/>
    <s v="28206"/>
    <x v="1917"/>
    <m/>
    <s v="U"/>
    <s v="Y"/>
    <s v="NC-12"/>
    <x v="0"/>
    <x v="0"/>
    <x v="0"/>
    <x v="0"/>
    <s v="Y"/>
    <s v="Y"/>
    <s v="Y"/>
    <s v="Y"/>
    <s v="Y"/>
    <s v="Y"/>
    <s v="Limited  Liability Company(LLC)"/>
    <s v="Y"/>
    <x v="0"/>
    <x v="0"/>
    <x v="0"/>
    <s v="Food Stand, Food Truck, Food Cart &amp;&amp; Restaurant"/>
    <n v="0"/>
    <n v="0"/>
    <m/>
  </r>
  <r>
    <x v="1921"/>
    <d v="2021-05-29T00:00:00"/>
    <s v="Tremont Inc"/>
    <s v="7822 Fairview Rd"/>
    <x v="11"/>
    <x v="0"/>
    <s v="28226"/>
    <x v="1918"/>
    <m/>
    <s v="U"/>
    <s v="N"/>
    <s v="NC-09"/>
    <x v="1"/>
    <x v="0"/>
    <x v="1"/>
    <x v="0"/>
    <s v="Y"/>
    <s v="Y"/>
    <s v="Y"/>
    <s v="Y"/>
    <s v="Y"/>
    <s v="Y"/>
    <s v="Corporation"/>
    <s v="N"/>
    <x v="0"/>
    <x v="0"/>
    <x v="0"/>
    <s v="Restaurant"/>
    <n v="0"/>
    <n v="0"/>
    <m/>
  </r>
  <r>
    <x v="1922"/>
    <d v="2021-05-29T00:00:00"/>
    <s v="Sultans deli inc"/>
    <s v="1459 Beaver Creek Commons Dr"/>
    <x v="140"/>
    <x v="0"/>
    <s v="27502"/>
    <x v="1919"/>
    <m/>
    <s v="U"/>
    <s v="N"/>
    <s v="NC-02"/>
    <x v="0"/>
    <x v="0"/>
    <x v="1"/>
    <x v="1"/>
    <s v="N"/>
    <s v="N"/>
    <s v="Y"/>
    <s v="Y"/>
    <s v="N"/>
    <s v="N"/>
    <s v="Corporation"/>
    <s v="N"/>
    <x v="0"/>
    <x v="0"/>
    <x v="0"/>
    <s v="Restaurant"/>
    <n v="0"/>
    <n v="0"/>
    <m/>
  </r>
  <r>
    <x v="1923"/>
    <d v="2021-05-29T00:00:00"/>
    <s v="Safari Lux Lounge LLC"/>
    <s v="5020 E Independence Blvd"/>
    <x v="11"/>
    <x v="0"/>
    <s v="28212"/>
    <x v="1920"/>
    <m/>
    <s v="U"/>
    <s v="N"/>
    <s v="NC-12"/>
    <x v="1"/>
    <x v="0"/>
    <x v="0"/>
    <x v="0"/>
    <s v="Y"/>
    <s v="Y"/>
    <s v="Y"/>
    <s v="Y"/>
    <s v="Y"/>
    <s v="Y"/>
    <s v="Limited  Liability Company(LLC)"/>
    <s v="Y"/>
    <x v="0"/>
    <x v="0"/>
    <x v="0"/>
    <s v="Snack and Nonalcoholic Beverage Bar &amp;&amp; Bar, Saloon, Lounge, Tavern &amp;&amp; Caterer &amp;&amp; Restaurant"/>
    <n v="0"/>
    <n v="0"/>
    <m/>
  </r>
  <r>
    <x v="1924"/>
    <d v="2021-05-29T00:00:00"/>
    <s v="Y.M.A.P. LLC"/>
    <s v="13 W Walnut St"/>
    <x v="9"/>
    <x v="0"/>
    <s v="28801"/>
    <x v="1921"/>
    <m/>
    <s v="U"/>
    <s v="Y"/>
    <s v="NC-11"/>
    <x v="1"/>
    <x v="1"/>
    <x v="1"/>
    <x v="0"/>
    <s v="Y"/>
    <s v="Y"/>
    <s v="Y"/>
    <s v="Y"/>
    <s v="Y"/>
    <s v="Y"/>
    <s v="Limited  Liability Company(LLC)"/>
    <s v="N"/>
    <x v="0"/>
    <x v="0"/>
    <x v="0"/>
    <s v="Restaurant"/>
    <n v="0"/>
    <n v="0"/>
    <m/>
  </r>
  <r>
    <x v="1925"/>
    <d v="2021-05-29T00:00:00"/>
    <s v="Pinnix Distillery Inc"/>
    <s v="101 Fairview Rd Suite A"/>
    <x v="9"/>
    <x v="0"/>
    <s v="28803"/>
    <x v="1922"/>
    <m/>
    <s v="U"/>
    <s v="Y"/>
    <s v="NC-11"/>
    <x v="0"/>
    <x v="0"/>
    <x v="1"/>
    <x v="0"/>
    <s v="N"/>
    <s v="Y"/>
    <s v="Y"/>
    <s v="Y"/>
    <s v="Y"/>
    <s v="Y"/>
    <s v="Corporation"/>
    <s v="N"/>
    <x v="0"/>
    <x v="0"/>
    <x v="0"/>
    <s v="Licensed Alcohol Producer"/>
    <n v="0"/>
    <n v="0"/>
    <m/>
  </r>
  <r>
    <x v="1926"/>
    <d v="2021-05-29T00:00:00"/>
    <s v="Mills River Restaurant INC"/>
    <s v="4467 Boylston Hwy"/>
    <x v="268"/>
    <x v="0"/>
    <s v="28759"/>
    <x v="1923"/>
    <m/>
    <s v="R"/>
    <s v="N"/>
    <s v="NC-11"/>
    <x v="0"/>
    <x v="1"/>
    <x v="1"/>
    <x v="0"/>
    <s v="Y"/>
    <s v="Y"/>
    <s v="Y"/>
    <s v="Y"/>
    <s v="Y"/>
    <s v="Y"/>
    <s v="Corporation"/>
    <s v="N"/>
    <x v="0"/>
    <x v="0"/>
    <x v="0"/>
    <s v="Restaurant"/>
    <n v="0"/>
    <n v="0"/>
    <m/>
  </r>
  <r>
    <x v="1927"/>
    <d v="2021-05-29T00:00:00"/>
    <s v="BC GRILLE INC"/>
    <s v="108 E Moore St"/>
    <x v="36"/>
    <x v="0"/>
    <s v="28461"/>
    <x v="1924"/>
    <m/>
    <s v="R"/>
    <s v="N"/>
    <s v="NC-07"/>
    <x v="0"/>
    <x v="0"/>
    <x v="1"/>
    <x v="0"/>
    <s v="Y"/>
    <s v="Y"/>
    <s v="Y"/>
    <s v="Y"/>
    <s v="Y"/>
    <s v="Y"/>
    <s v="Subchapter S Corporation"/>
    <s v="Y"/>
    <x v="0"/>
    <x v="0"/>
    <x v="0"/>
    <s v="Restaurant"/>
    <n v="0"/>
    <n v="0"/>
    <m/>
  </r>
  <r>
    <x v="1928"/>
    <d v="2021-05-29T00:00:00"/>
    <s v="Spaghetti Bucket LLC"/>
    <s v="175 King St"/>
    <x v="39"/>
    <x v="0"/>
    <s v="28712"/>
    <x v="1925"/>
    <m/>
    <s v="R"/>
    <s v="N"/>
    <s v="NC-11"/>
    <x v="0"/>
    <x v="0"/>
    <x v="1"/>
    <x v="0"/>
    <s v="Y"/>
    <s v="Y"/>
    <s v="Y"/>
    <s v="Y"/>
    <s v="Y"/>
    <s v="Y"/>
    <s v="Limited  Liability Company(LLC)"/>
    <s v="N"/>
    <x v="0"/>
    <x v="0"/>
    <x v="0"/>
    <s v="Restaurant"/>
    <n v="0"/>
    <n v="0"/>
    <m/>
  </r>
  <r>
    <x v="1929"/>
    <d v="2021-05-29T00:00:00"/>
    <s v="Timothy Fisk"/>
    <s v="7 E Sylva Shopping Center"/>
    <x v="117"/>
    <x v="0"/>
    <s v="28779"/>
    <x v="1926"/>
    <m/>
    <s v="R"/>
    <s v="N"/>
    <s v="NC-11"/>
    <x v="1"/>
    <x v="0"/>
    <x v="0"/>
    <x v="0"/>
    <s v="Y"/>
    <s v="Y"/>
    <s v="Y"/>
    <s v="Y"/>
    <s v="Y"/>
    <s v="Y"/>
    <s v="Limited  Liability Company(LLC)"/>
    <s v="N"/>
    <x v="0"/>
    <x v="0"/>
    <x v="0"/>
    <s v="Caterer &amp;&amp; Food Stand, Food Truck, Food Cart &amp;&amp; Restaurant"/>
    <n v="0"/>
    <n v="0"/>
    <m/>
  </r>
  <r>
    <x v="1930"/>
    <d v="2021-05-29T00:00:00"/>
    <s v="TARPACKERS RESTAURANTS LLC"/>
    <s v="201 W Broad St"/>
    <x v="269"/>
    <x v="0"/>
    <s v="28384"/>
    <x v="1927"/>
    <m/>
    <s v="R"/>
    <s v="Y"/>
    <s v="NC-07"/>
    <x v="0"/>
    <x v="1"/>
    <x v="1"/>
    <x v="0"/>
    <s v="Y"/>
    <s v="Y"/>
    <s v="Y"/>
    <s v="Y"/>
    <s v="Y"/>
    <s v="Y"/>
    <s v="Corporation"/>
    <s v="Y"/>
    <x v="0"/>
    <x v="0"/>
    <x v="0"/>
    <s v="Restaurant"/>
    <n v="0"/>
    <n v="0"/>
    <m/>
  </r>
  <r>
    <x v="1931"/>
    <d v="2021-05-29T00:00:00"/>
    <s v="Weathervane Winery INC"/>
    <s v="1452 Welcome Arcadia Rd"/>
    <x v="73"/>
    <x v="0"/>
    <s v="27295"/>
    <x v="1928"/>
    <m/>
    <s v="R"/>
    <s v="N"/>
    <s v="NC-13"/>
    <x v="1"/>
    <x v="1"/>
    <x v="1"/>
    <x v="1"/>
    <s v="N"/>
    <s v="N"/>
    <s v="Y"/>
    <s v="N"/>
    <s v="Y"/>
    <s v="N"/>
    <s v="Corporation"/>
    <s v="N"/>
    <x v="0"/>
    <x v="0"/>
    <x v="0"/>
    <s v="Winery **"/>
    <n v="0"/>
    <n v="0"/>
    <m/>
  </r>
  <r>
    <x v="1932"/>
    <d v="2021-05-29T00:00:00"/>
    <s v="Atlantic Trade Group"/>
    <s v="20 E Second St"/>
    <x v="42"/>
    <x v="0"/>
    <s v="28469"/>
    <x v="1929"/>
    <m/>
    <s v="R"/>
    <s v="N"/>
    <s v="NC-07"/>
    <x v="1"/>
    <x v="1"/>
    <x v="1"/>
    <x v="0"/>
    <s v="Y"/>
    <s v="Y"/>
    <s v="Y"/>
    <s v="Y"/>
    <s v="N"/>
    <s v="Y"/>
    <s v="Limited  Liability Company(LLC)"/>
    <s v="N"/>
    <x v="0"/>
    <x v="0"/>
    <x v="0"/>
    <s v="Restaurant"/>
    <n v="0"/>
    <n v="0"/>
    <m/>
  </r>
  <r>
    <x v="1933"/>
    <d v="2021-05-29T00:00:00"/>
    <s v="GoodRoad CiderWorks LLC"/>
    <s v="117 Southside Dr"/>
    <x v="11"/>
    <x v="0"/>
    <s v="28217"/>
    <x v="1930"/>
    <m/>
    <s v="U"/>
    <s v="Y"/>
    <s v="NC-09"/>
    <x v="0"/>
    <x v="1"/>
    <x v="1"/>
    <x v="0"/>
    <s v="N"/>
    <s v="Y"/>
    <s v="Y"/>
    <s v="Y"/>
    <s v="Y"/>
    <s v="N"/>
    <s v="Limited  Liability Company(LLC)"/>
    <s v="Y"/>
    <x v="0"/>
    <x v="0"/>
    <x v="0"/>
    <s v="Licensed Alcohol Producer &amp;&amp; Winery ** &amp;&amp; Brewpub, Tasting Room, Taproom **"/>
    <n v="0"/>
    <n v="0"/>
    <m/>
  </r>
  <r>
    <x v="1934"/>
    <d v="2021-05-29T00:00:00"/>
    <s v="Sweet Lews BBQ LLC"/>
    <s v="923 Belmont Ave"/>
    <x v="11"/>
    <x v="0"/>
    <s v="28205"/>
    <x v="1931"/>
    <m/>
    <s v="U"/>
    <s v="Y"/>
    <s v="NC-12"/>
    <x v="0"/>
    <x v="0"/>
    <x v="0"/>
    <x v="0"/>
    <s v="Y"/>
    <s v="Y"/>
    <s v="Y"/>
    <s v="Y"/>
    <s v="Y"/>
    <s v="Y"/>
    <s v="Limited  Liability Company(LLC)"/>
    <s v="Y"/>
    <x v="0"/>
    <x v="0"/>
    <x v="0"/>
    <s v="Restaurant"/>
    <n v="0"/>
    <n v="0"/>
    <m/>
  </r>
  <r>
    <x v="1935"/>
    <d v="2021-05-29T00:00:00"/>
    <s v="The Barbour Group LLC"/>
    <s v="3055 Medlin Dr"/>
    <x v="4"/>
    <x v="0"/>
    <s v="27607"/>
    <x v="1932"/>
    <m/>
    <s v="U"/>
    <s v="N"/>
    <s v="NC-02"/>
    <x v="1"/>
    <x v="1"/>
    <x v="1"/>
    <x v="0"/>
    <s v="Y"/>
    <s v="Y"/>
    <s v="Y"/>
    <s v="Y"/>
    <s v="Y"/>
    <s v="Y"/>
    <s v="Limited  Liability Company(LLC)"/>
    <s v="N"/>
    <x v="0"/>
    <x v="0"/>
    <x v="0"/>
    <s v="Bar, Saloon, Lounge, Tavern"/>
    <n v="0"/>
    <n v="0"/>
    <m/>
  </r>
  <r>
    <x v="1936"/>
    <d v="2021-05-29T00:00:00"/>
    <s v="FAT BOYS GRILLE LLC"/>
    <s v="6734 Us Highway 70 E"/>
    <x v="166"/>
    <x v="0"/>
    <s v="28570"/>
    <x v="1933"/>
    <m/>
    <s v="R"/>
    <s v="N"/>
    <s v="NC-03"/>
    <x v="0"/>
    <x v="0"/>
    <x v="0"/>
    <x v="0"/>
    <s v="Y"/>
    <s v="Y"/>
    <s v="Y"/>
    <s v="Y"/>
    <s v="Y"/>
    <s v="Y"/>
    <s v="Limited  Liability Company(LLC)"/>
    <s v="N"/>
    <x v="0"/>
    <x v="0"/>
    <x v="0"/>
    <s v="Caterer &amp;&amp; Restaurant"/>
    <n v="0"/>
    <n v="0"/>
    <m/>
  </r>
  <r>
    <x v="1937"/>
    <d v="2021-05-29T00:00:00"/>
    <s v="Snap Pea LLC"/>
    <s v="1289 Fordham Blvd Suite 272"/>
    <x v="3"/>
    <x v="0"/>
    <s v="27514"/>
    <x v="1934"/>
    <m/>
    <s v="U"/>
    <s v="N"/>
    <s v="NC-04"/>
    <x v="0"/>
    <x v="0"/>
    <x v="1"/>
    <x v="0"/>
    <s v="Y"/>
    <s v="Y"/>
    <s v="Y"/>
    <s v="Y"/>
    <s v="Y"/>
    <s v="Y"/>
    <s v="Limited  Liability Company(LLC)"/>
    <s v="N"/>
    <x v="0"/>
    <x v="0"/>
    <x v="0"/>
    <s v="Caterer"/>
    <n v="0"/>
    <n v="0"/>
    <m/>
  </r>
  <r>
    <x v="1938"/>
    <d v="2021-05-29T00:00:00"/>
    <s v="9 Spices LLC"/>
    <s v="8145 Ardrey Kell Rd Ste 103"/>
    <x v="11"/>
    <x v="0"/>
    <s v="28277"/>
    <x v="1935"/>
    <m/>
    <s v="U"/>
    <s v="N"/>
    <s v="NC-09"/>
    <x v="1"/>
    <x v="0"/>
    <x v="0"/>
    <x v="0"/>
    <s v="Y"/>
    <s v="Y"/>
    <s v="Y"/>
    <s v="Y"/>
    <s v="Y"/>
    <s v="Y"/>
    <s v="Limited  Liability Company(LLC)"/>
    <s v="N"/>
    <x v="0"/>
    <x v="0"/>
    <x v="0"/>
    <s v="Restaurant"/>
    <n v="0"/>
    <n v="0"/>
    <m/>
  </r>
  <r>
    <x v="1939"/>
    <d v="2021-05-29T00:00:00"/>
    <s v="Yellow Canoe LLC"/>
    <s v="6791 Peele Rd"/>
    <x v="238"/>
    <x v="0"/>
    <s v="27807"/>
    <x v="1936"/>
    <s v="Schlotzsky's"/>
    <s v="R"/>
    <s v="N"/>
    <s v="NC-01"/>
    <x v="0"/>
    <x v="1"/>
    <x v="1"/>
    <x v="1"/>
    <s v="N"/>
    <s v="N"/>
    <s v="Y"/>
    <s v="Y"/>
    <s v="N"/>
    <s v="N"/>
    <s v="Limited  Liability Company(LLC)"/>
    <s v="N"/>
    <x v="0"/>
    <x v="0"/>
    <x v="0"/>
    <s v="Restaurant"/>
    <n v="0"/>
    <n v="0"/>
    <m/>
  </r>
  <r>
    <x v="1940"/>
    <d v="2021-05-29T00:00:00"/>
    <s v="Ironclad Brewery Corporation"/>
    <s v="115 N 2nd Street"/>
    <x v="0"/>
    <x v="0"/>
    <s v="28401"/>
    <x v="1937"/>
    <m/>
    <s v="U"/>
    <s v="Y"/>
    <s v="NC-07"/>
    <x v="0"/>
    <x v="1"/>
    <x v="1"/>
    <x v="0"/>
    <s v="Y"/>
    <s v="Y"/>
    <s v="Y"/>
    <s v="Y"/>
    <s v="N"/>
    <s v="Y"/>
    <s v="Subchapter S Corporation"/>
    <s v="N"/>
    <x v="0"/>
    <x v="0"/>
    <x v="0"/>
    <s v="Brewery and/or microbrewery **"/>
    <n v="0"/>
    <n v="0"/>
    <m/>
  </r>
  <r>
    <x v="1941"/>
    <d v="2021-05-29T00:00:00"/>
    <s v="ELAHI SUBWAY INC"/>
    <s v="1000 N Miami Blvd Ste 101"/>
    <x v="8"/>
    <x v="0"/>
    <s v="27703"/>
    <x v="1938"/>
    <s v="Subway"/>
    <s v="U"/>
    <s v="Y"/>
    <s v="NC-02"/>
    <x v="1"/>
    <x v="0"/>
    <x v="0"/>
    <x v="0"/>
    <s v="Y"/>
    <s v="Y"/>
    <s v="Y"/>
    <s v="Y"/>
    <s v="Y"/>
    <s v="Y"/>
    <s v="Corporation"/>
    <s v="N"/>
    <x v="0"/>
    <x v="0"/>
    <x v="0"/>
    <s v="Restaurant"/>
    <n v="0"/>
    <n v="0"/>
    <m/>
  </r>
  <r>
    <x v="1942"/>
    <d v="2021-05-29T00:00:00"/>
    <s v="FENWICK'S ON PROVIDENCE"/>
    <s v="511 Providence Rd"/>
    <x v="11"/>
    <x v="0"/>
    <s v="28207"/>
    <x v="1939"/>
    <m/>
    <s v="U"/>
    <s v="N"/>
    <s v="NC-12"/>
    <x v="1"/>
    <x v="0"/>
    <x v="0"/>
    <x v="0"/>
    <s v="Y"/>
    <s v="Y"/>
    <s v="Y"/>
    <s v="Y"/>
    <s v="Y"/>
    <s v="Y"/>
    <s v="Corporation"/>
    <s v="N"/>
    <x v="0"/>
    <x v="0"/>
    <x v="0"/>
    <s v="Restaurant"/>
    <n v="0"/>
    <n v="0"/>
    <m/>
  </r>
  <r>
    <x v="1943"/>
    <d v="2021-05-29T00:00:00"/>
    <s v="GP FOODS LLC"/>
    <s v="201 E Franklin Blvd"/>
    <x v="66"/>
    <x v="0"/>
    <s v="28052"/>
    <x v="1940"/>
    <m/>
    <s v="U"/>
    <s v="Y"/>
    <s v="NC-05"/>
    <x v="0"/>
    <x v="0"/>
    <x v="0"/>
    <x v="0"/>
    <s v="Y"/>
    <s v="Y"/>
    <s v="Y"/>
    <s v="Y"/>
    <s v="Y"/>
    <s v="Y"/>
    <s v="Limited  Liability Company(LLC)"/>
    <s v="Y"/>
    <x v="0"/>
    <x v="0"/>
    <x v="0"/>
    <s v="Caterer"/>
    <n v="0"/>
    <n v="0"/>
    <m/>
  </r>
  <r>
    <x v="1944"/>
    <d v="2021-05-29T00:00:00"/>
    <s v="Evel Beans LLC"/>
    <s v="145 E Davie St"/>
    <x v="4"/>
    <x v="0"/>
    <s v="27601"/>
    <x v="1941"/>
    <m/>
    <s v="U"/>
    <s v="Y"/>
    <s v="NC-02"/>
    <x v="0"/>
    <x v="0"/>
    <x v="0"/>
    <x v="0"/>
    <s v="Y"/>
    <s v="Y"/>
    <s v="Y"/>
    <s v="Y"/>
    <s v="Y"/>
    <s v="Y"/>
    <s v="Limited  Liability Company(LLC)"/>
    <s v="N"/>
    <x v="0"/>
    <x v="0"/>
    <x v="0"/>
    <s v="Restaurant"/>
    <n v="0"/>
    <n v="0"/>
    <m/>
  </r>
  <r>
    <x v="1945"/>
    <d v="2021-05-29T00:00:00"/>
    <s v="Smokin Story BBQ LLC"/>
    <s v="5224 Hartfelt Drive"/>
    <x v="127"/>
    <x v="0"/>
    <s v="27529"/>
    <x v="1942"/>
    <m/>
    <s v="U"/>
    <s v="N"/>
    <s v="NC-02"/>
    <x v="0"/>
    <x v="1"/>
    <x v="0"/>
    <x v="0"/>
    <s v="Y"/>
    <s v="N"/>
    <s v="Y"/>
    <s v="N"/>
    <s v="N"/>
    <s v="Y"/>
    <s v="Limited  Liability Company(LLC)"/>
    <s v="Y"/>
    <x v="0"/>
    <x v="0"/>
    <x v="0"/>
    <s v="Food Stand, Food Truck, Food Cart"/>
    <n v="0"/>
    <n v="0"/>
    <m/>
  </r>
  <r>
    <x v="1946"/>
    <d v="2021-05-29T00:00:00"/>
    <s v="Chinese Swaad LLC"/>
    <s v="3532 Davis Dr"/>
    <x v="2"/>
    <x v="0"/>
    <s v="27560"/>
    <x v="1943"/>
    <s v="Inchin's Bamboo Garden"/>
    <s v="U"/>
    <s v="N"/>
    <s v="NC-02"/>
    <x v="1"/>
    <x v="1"/>
    <x v="1"/>
    <x v="1"/>
    <s v="Y"/>
    <s v="N"/>
    <s v="Y"/>
    <s v="Y"/>
    <s v="N"/>
    <s v="N"/>
    <s v="Limited  Liability Company(LLC)"/>
    <s v="N"/>
    <x v="0"/>
    <x v="0"/>
    <x v="0"/>
    <s v="Restaurant"/>
    <n v="0"/>
    <n v="0"/>
    <m/>
  </r>
  <r>
    <x v="1947"/>
    <d v="2021-05-29T00:00:00"/>
    <s v="Greenville Subway LLC"/>
    <s v="110 E 10th St"/>
    <x v="34"/>
    <x v="0"/>
    <s v="27858"/>
    <x v="1944"/>
    <s v="Subway"/>
    <s v="U"/>
    <s v="Y"/>
    <s v="NC-01"/>
    <x v="1"/>
    <x v="0"/>
    <x v="0"/>
    <x v="0"/>
    <s v="Y"/>
    <s v="Y"/>
    <s v="Y"/>
    <s v="Y"/>
    <s v="Y"/>
    <s v="Y"/>
    <s v="Limited  Liability Company(LLC)"/>
    <s v="N"/>
    <x v="0"/>
    <x v="0"/>
    <x v="0"/>
    <s v="Restaurant"/>
    <n v="0"/>
    <n v="0"/>
    <m/>
  </r>
  <r>
    <x v="1948"/>
    <d v="2021-05-29T00:00:00"/>
    <s v="ShrivarInc"/>
    <s v="301 N Tryon St"/>
    <x v="11"/>
    <x v="0"/>
    <s v="28202"/>
    <x v="1945"/>
    <s v="Subway"/>
    <s v="U"/>
    <s v="N"/>
    <s v="NC-12"/>
    <x v="0"/>
    <x v="0"/>
    <x v="1"/>
    <x v="0"/>
    <s v="Y"/>
    <s v="Y"/>
    <s v="Y"/>
    <s v="Y"/>
    <s v="Y"/>
    <s v="Y"/>
    <s v="Subchapter S Corporation"/>
    <s v="N"/>
    <x v="0"/>
    <x v="0"/>
    <x v="0"/>
    <s v="Restaurant"/>
    <n v="0"/>
    <n v="0"/>
    <m/>
  </r>
  <r>
    <x v="1949"/>
    <d v="2021-05-29T00:00:00"/>
    <s v="Beck's of Calabash Inc."/>
    <s v="1014 River Rd"/>
    <x v="204"/>
    <x v="0"/>
    <s v="28467"/>
    <x v="1946"/>
    <m/>
    <s v="R"/>
    <s v="N"/>
    <s v="NC-07"/>
    <x v="1"/>
    <x v="0"/>
    <x v="1"/>
    <x v="0"/>
    <s v="Y"/>
    <s v="Y"/>
    <s v="Y"/>
    <s v="Y"/>
    <s v="Y"/>
    <s v="Y"/>
    <s v="Corporation"/>
    <s v="N"/>
    <x v="0"/>
    <x v="0"/>
    <x v="0"/>
    <s v="Restaurant"/>
    <n v="0"/>
    <n v="0"/>
    <m/>
  </r>
  <r>
    <x v="1950"/>
    <d v="2021-05-29T00:00:00"/>
    <s v="Blue Ridge Biscuit Company Inc."/>
    <s v="601 W State St"/>
    <x v="104"/>
    <x v="0"/>
    <s v="28711"/>
    <x v="1947"/>
    <m/>
    <s v="U"/>
    <s v="N"/>
    <s v="NC-11"/>
    <x v="0"/>
    <x v="1"/>
    <x v="1"/>
    <x v="1"/>
    <s v="N"/>
    <s v="Y"/>
    <s v="Y"/>
    <s v="Y"/>
    <s v="Y"/>
    <s v="Y"/>
    <s v="Corporation"/>
    <s v="N"/>
    <x v="0"/>
    <x v="0"/>
    <x v="0"/>
    <s v="Restaurant"/>
    <n v="0"/>
    <n v="0"/>
    <m/>
  </r>
  <r>
    <x v="1951"/>
    <d v="2021-05-29T00:00:00"/>
    <s v="Broken Ivories LLC"/>
    <s v="204 N Mendenhall St"/>
    <x v="12"/>
    <x v="0"/>
    <s v="27401"/>
    <x v="1948"/>
    <m/>
    <s v="U"/>
    <s v="N"/>
    <s v="NC-06"/>
    <x v="1"/>
    <x v="1"/>
    <x v="0"/>
    <x v="0"/>
    <s v="Y"/>
    <s v="Y"/>
    <s v="N"/>
    <s v="N"/>
    <s v="Y"/>
    <s v="Y"/>
    <s v="Limited  Liability Company(LLC)"/>
    <s v="Y"/>
    <x v="0"/>
    <x v="0"/>
    <x v="0"/>
    <s v="Inn **"/>
    <n v="0"/>
    <n v="0"/>
    <m/>
  </r>
  <r>
    <x v="1952"/>
    <d v="2021-05-29T00:00:00"/>
    <s v="AMRANI LLC"/>
    <s v="74 8th Street SE Ste 108"/>
    <x v="21"/>
    <x v="0"/>
    <s v="28602"/>
    <x v="1949"/>
    <m/>
    <s v="R"/>
    <s v="Y"/>
    <s v="NC-05"/>
    <x v="0"/>
    <x v="0"/>
    <x v="1"/>
    <x v="0"/>
    <s v="Y"/>
    <s v="Y"/>
    <s v="Y"/>
    <s v="Y"/>
    <s v="Y"/>
    <s v="Y"/>
    <s v="Limited  Liability Company(LLC)"/>
    <s v="N"/>
    <x v="0"/>
    <x v="0"/>
    <x v="0"/>
    <s v="Bar, Saloon, Lounge, Tavern &amp;&amp; Restaurant"/>
    <n v="0"/>
    <n v="0"/>
    <m/>
  </r>
  <r>
    <x v="1953"/>
    <d v="2021-05-29T00:00:00"/>
    <s v="Robert Skeel"/>
    <s v="410 Four Seasons Town Centre Suite 118D"/>
    <x v="12"/>
    <x v="0"/>
    <s v="27407"/>
    <x v="1950"/>
    <m/>
    <s v="U"/>
    <s v="Y"/>
    <s v="NC-06"/>
    <x v="0"/>
    <x v="0"/>
    <x v="1"/>
    <x v="0"/>
    <s v="Y"/>
    <s v="Y"/>
    <s v="Y"/>
    <s v="Y"/>
    <s v="Y"/>
    <s v="N"/>
    <s v="Sole Proprietorship"/>
    <s v="N"/>
    <x v="0"/>
    <x v="0"/>
    <x v="0"/>
    <s v="Snack and Nonalcoholic Beverage Bar"/>
    <n v="0"/>
    <n v="0"/>
    <m/>
  </r>
  <r>
    <x v="1954"/>
    <d v="2021-05-29T00:00:00"/>
    <s v="Smart Choice Catering LLC"/>
    <s v="3623 E Independence Blvd"/>
    <x v="11"/>
    <x v="0"/>
    <s v="28205"/>
    <x v="1951"/>
    <m/>
    <s v="U"/>
    <s v="Y"/>
    <s v="NC-12"/>
    <x v="0"/>
    <x v="0"/>
    <x v="1"/>
    <x v="0"/>
    <s v="Y"/>
    <s v="Y"/>
    <s v="Y"/>
    <s v="Y"/>
    <s v="Y"/>
    <s v="Y"/>
    <s v="Limited  Liability Company(LLC)"/>
    <s v="Y"/>
    <x v="0"/>
    <x v="0"/>
    <x v="0"/>
    <s v="Caterer"/>
    <n v="0"/>
    <n v="0"/>
    <m/>
  </r>
  <r>
    <x v="1955"/>
    <d v="2021-05-29T00:00:00"/>
    <s v="A S General Store Corp"/>
    <s v="301 S College Street 220"/>
    <x v="11"/>
    <x v="0"/>
    <s v="28202"/>
    <x v="1952"/>
    <m/>
    <s v="U"/>
    <s v="N"/>
    <s v="NC-12"/>
    <x v="0"/>
    <x v="0"/>
    <x v="1"/>
    <x v="0"/>
    <s v="Y"/>
    <s v="Y"/>
    <s v="Y"/>
    <s v="Y"/>
    <s v="Y"/>
    <s v="Y"/>
    <s v="Corporation"/>
    <s v="N"/>
    <x v="0"/>
    <x v="0"/>
    <x v="0"/>
    <s v="Other &amp;&amp; Snack and Nonalcoholic Beverage Bar"/>
    <n v="0"/>
    <n v="0"/>
    <m/>
  </r>
  <r>
    <x v="1956"/>
    <d v="2021-05-29T00:00:00"/>
    <s v="Palate LLC"/>
    <s v="1007 N 4th St"/>
    <x v="0"/>
    <x v="0"/>
    <s v="28401"/>
    <x v="1953"/>
    <m/>
    <s v="U"/>
    <s v="Y"/>
    <s v="NC-07"/>
    <x v="1"/>
    <x v="0"/>
    <x v="0"/>
    <x v="0"/>
    <s v="Y"/>
    <s v="Y"/>
    <s v="Y"/>
    <s v="Y"/>
    <s v="Y"/>
    <s v="Y"/>
    <s v="Limited  Liability Company(LLC)"/>
    <s v="N"/>
    <x v="0"/>
    <x v="0"/>
    <x v="0"/>
    <s v="Bar, Saloon, Lounge, Tavern"/>
    <n v="0"/>
    <n v="0"/>
    <m/>
  </r>
  <r>
    <x v="1957"/>
    <d v="2021-05-29T00:00:00"/>
    <s v="A &amp; F HAWKINS INC"/>
    <s v="4632 Lake Shore Rd N"/>
    <x v="180"/>
    <x v="0"/>
    <s v="28037"/>
    <x v="1954"/>
    <s v="Subway"/>
    <s v="R"/>
    <s v="N"/>
    <s v="NC-10"/>
    <x v="0"/>
    <x v="0"/>
    <x v="0"/>
    <x v="0"/>
    <s v="Y"/>
    <s v="Y"/>
    <s v="Y"/>
    <s v="Y"/>
    <s v="Y"/>
    <s v="Y"/>
    <s v="Subchapter S Corporation"/>
    <s v="N"/>
    <x v="0"/>
    <x v="0"/>
    <x v="0"/>
    <s v="Restaurant"/>
    <n v="0"/>
    <n v="0"/>
    <m/>
  </r>
  <r>
    <x v="1958"/>
    <d v="2021-05-29T00:00:00"/>
    <s v="What A Burger 13 Inc."/>
    <s v="8330 W Franklin St."/>
    <x v="265"/>
    <x v="0"/>
    <s v="28124"/>
    <x v="1955"/>
    <s v="Whataburger"/>
    <s v="U"/>
    <s v="N"/>
    <s v="NC-08"/>
    <x v="0"/>
    <x v="1"/>
    <x v="1"/>
    <x v="1"/>
    <s v="Y"/>
    <s v="Y"/>
    <s v="Y"/>
    <s v="Y"/>
    <s v="Y"/>
    <s v="Y"/>
    <s v="Corporation"/>
    <s v="N"/>
    <x v="0"/>
    <x v="0"/>
    <x v="0"/>
    <s v="Restaurant"/>
    <n v="0"/>
    <n v="0"/>
    <m/>
  </r>
  <r>
    <x v="1959"/>
    <d v="2021-05-29T00:00:00"/>
    <s v="DML Two Enterprises"/>
    <s v="280 Asheville Hwy Suite 4"/>
    <x v="117"/>
    <x v="0"/>
    <s v="28779"/>
    <x v="1956"/>
    <m/>
    <s v="R"/>
    <s v="N"/>
    <s v="NC-11"/>
    <x v="0"/>
    <x v="0"/>
    <x v="0"/>
    <x v="0"/>
    <s v="Y"/>
    <s v="Y"/>
    <s v="Y"/>
    <s v="Y"/>
    <s v="Y"/>
    <s v="Y"/>
    <s v="Partnership"/>
    <s v="N"/>
    <x v="0"/>
    <x v="0"/>
    <x v="0"/>
    <s v="Other"/>
    <n v="0"/>
    <n v="0"/>
    <m/>
  </r>
  <r>
    <x v="1960"/>
    <d v="2021-05-29T00:00:00"/>
    <s v="Justin Riek"/>
    <s v="4035 Lake Boone Trail Ste 115"/>
    <x v="4"/>
    <x v="0"/>
    <s v="27607"/>
    <x v="1957"/>
    <m/>
    <s v="U"/>
    <s v="N"/>
    <s v="NC-02"/>
    <x v="1"/>
    <x v="1"/>
    <x v="0"/>
    <x v="0"/>
    <s v="Y"/>
    <s v="Y"/>
    <s v="Y"/>
    <s v="Y"/>
    <s v="Y"/>
    <s v="Y"/>
    <s v="Limited Liability Partnership"/>
    <s v="N"/>
    <x v="0"/>
    <x v="0"/>
    <x v="0"/>
    <s v="Restaurant"/>
    <n v="0"/>
    <n v="0"/>
    <m/>
  </r>
  <r>
    <x v="1961"/>
    <d v="2021-05-29T00:00:00"/>
    <s v="GRANDEUR CUISINE LLC"/>
    <s v="11638 Northwoods Forest Dr"/>
    <x v="11"/>
    <x v="0"/>
    <s v="28214"/>
    <x v="1958"/>
    <m/>
    <s v="U"/>
    <s v="N"/>
    <s v="NC-12"/>
    <x v="1"/>
    <x v="0"/>
    <x v="0"/>
    <x v="0"/>
    <s v="Y"/>
    <s v="Y"/>
    <s v="Y"/>
    <s v="Y"/>
    <s v="Y"/>
    <s v="Y"/>
    <s v="Limited  Liability Company(LLC)"/>
    <s v="Y"/>
    <x v="0"/>
    <x v="0"/>
    <x v="0"/>
    <s v="Other &amp;&amp; Caterer &amp;&amp; Food Stand, Food Truck, Food Cart"/>
    <n v="0"/>
    <n v="0"/>
    <m/>
  </r>
  <r>
    <x v="1962"/>
    <d v="2021-05-29T00:00:00"/>
    <s v="Noni Bacca Winery LLC"/>
    <s v="420 Eastwood Rd. 108"/>
    <x v="0"/>
    <x v="0"/>
    <s v="28403"/>
    <x v="1959"/>
    <m/>
    <s v="U"/>
    <s v="Y"/>
    <s v="NC-07"/>
    <x v="0"/>
    <x v="0"/>
    <x v="1"/>
    <x v="1"/>
    <s v="N"/>
    <s v="Y"/>
    <s v="Y"/>
    <s v="Y"/>
    <s v="N"/>
    <s v="Y"/>
    <s v="Corporation"/>
    <s v="Y"/>
    <x v="0"/>
    <x v="0"/>
    <x v="0"/>
    <s v="Licensed Alcohol Producer"/>
    <n v="0"/>
    <n v="0"/>
    <m/>
  </r>
  <r>
    <x v="1963"/>
    <d v="2021-05-29T00:00:00"/>
    <s v="Beyond Sky Hospitality"/>
    <s v="1653 New Garden Rd"/>
    <x v="12"/>
    <x v="0"/>
    <s v="27410"/>
    <x v="1960"/>
    <m/>
    <s v="U"/>
    <s v="N"/>
    <s v="NC-06"/>
    <x v="1"/>
    <x v="0"/>
    <x v="0"/>
    <x v="0"/>
    <s v="Y"/>
    <s v="Y"/>
    <s v="Y"/>
    <s v="Y"/>
    <s v="Y"/>
    <s v="Y"/>
    <s v="Corporation"/>
    <s v="N"/>
    <x v="0"/>
    <x v="0"/>
    <x v="0"/>
    <s v="Restaurant"/>
    <n v="0"/>
    <n v="0"/>
    <m/>
  </r>
  <r>
    <x v="1964"/>
    <d v="2021-05-29T00:00:00"/>
    <s v="Rising Moon Endeavors"/>
    <s v="27 Tremont St"/>
    <x v="9"/>
    <x v="0"/>
    <s v="28806"/>
    <x v="1961"/>
    <m/>
    <s v="U"/>
    <s v="Y"/>
    <s v="NC-11"/>
    <x v="1"/>
    <x v="0"/>
    <x v="1"/>
    <x v="0"/>
    <s v="Y"/>
    <s v="Y"/>
    <s v="N"/>
    <s v="Y"/>
    <s v="Y"/>
    <s v="Y"/>
    <s v="Corporation"/>
    <s v="N"/>
    <x v="0"/>
    <x v="0"/>
    <x v="0"/>
    <s v="Other &amp;&amp; Licensed Alcohol Producer &amp;&amp; Brewery and/or microbrewery ** &amp;&amp; Brewpub, Tasting Room, Taproom ** &amp;&amp; Bar, Saloon, Lounge, Tavern &amp;&amp; Restaurant"/>
    <n v="0"/>
    <n v="0"/>
    <m/>
  </r>
  <r>
    <x v="1965"/>
    <d v="2021-05-29T00:00:00"/>
    <s v="The Kulfi Wala LLC"/>
    <s v="5302 Beckom St"/>
    <x v="4"/>
    <x v="0"/>
    <s v="27616"/>
    <x v="1962"/>
    <s v="Haagen-Dazs"/>
    <s v="U"/>
    <s v="N"/>
    <s v="NC-02"/>
    <x v="0"/>
    <x v="0"/>
    <x v="1"/>
    <x v="0"/>
    <s v="Y"/>
    <s v="Y"/>
    <s v="Y"/>
    <s v="Y"/>
    <s v="Y"/>
    <s v="Y"/>
    <s v="Limited  Liability Company(LLC)"/>
    <s v="Y"/>
    <x v="0"/>
    <x v="0"/>
    <x v="0"/>
    <s v="Snack and Nonalcoholic Beverage Bar"/>
    <n v="0"/>
    <n v="0"/>
    <m/>
  </r>
  <r>
    <x v="1966"/>
    <d v="2021-05-29T00:00:00"/>
    <s v="Mandolin Raleigh Partners LLC"/>
    <s v="2519 Fairview Rd"/>
    <x v="4"/>
    <x v="0"/>
    <s v="27608"/>
    <x v="1963"/>
    <m/>
    <s v="U"/>
    <s v="N"/>
    <s v="NC-02"/>
    <x v="0"/>
    <x v="1"/>
    <x v="1"/>
    <x v="1"/>
    <s v="N"/>
    <s v="N"/>
    <s v="Y"/>
    <s v="Y"/>
    <s v="N"/>
    <s v="Y"/>
    <s v="Limited  Liability Company(LLC)"/>
    <s v="N"/>
    <x v="0"/>
    <x v="0"/>
    <x v="0"/>
    <s v="Restaurant"/>
    <n v="0"/>
    <n v="0"/>
    <m/>
  </r>
  <r>
    <x v="1967"/>
    <d v="2021-05-29T00:00:00"/>
    <s v="Samajen LLC"/>
    <s v="627 W King St"/>
    <x v="48"/>
    <x v="0"/>
    <s v="28607"/>
    <x v="1964"/>
    <m/>
    <s v="R"/>
    <s v="Y"/>
    <s v="NC-05"/>
    <x v="0"/>
    <x v="0"/>
    <x v="0"/>
    <x v="0"/>
    <s v="Y"/>
    <s v="Y"/>
    <s v="Y"/>
    <s v="Y"/>
    <s v="Y"/>
    <s v="Y"/>
    <s v="Limited  Liability Company(LLC)"/>
    <s v="N"/>
    <x v="0"/>
    <x v="0"/>
    <x v="0"/>
    <s v="Restaurant"/>
    <n v="0"/>
    <n v="0"/>
    <m/>
  </r>
  <r>
    <x v="1968"/>
    <d v="2021-05-29T00:00:00"/>
    <s v="SHARKS DEN SPORTS BAR AND GRILL"/>
    <s v="8700 EMERALD DR STE 16"/>
    <x v="219"/>
    <x v="0"/>
    <s v="28594"/>
    <x v="1965"/>
    <m/>
    <s v="R"/>
    <s v="N"/>
    <s v="NC-03"/>
    <x v="0"/>
    <x v="1"/>
    <x v="1"/>
    <x v="0"/>
    <s v="N"/>
    <s v="N"/>
    <s v="Y"/>
    <s v="Y"/>
    <s v="N"/>
    <s v="Y"/>
    <s v="Subchapter S Corporation"/>
    <s v="N"/>
    <x v="0"/>
    <x v="0"/>
    <x v="0"/>
    <s v="Restaurant"/>
    <n v="0"/>
    <n v="0"/>
    <m/>
  </r>
  <r>
    <x v="1969"/>
    <d v="2021-05-29T00:00:00"/>
    <s v="Chiesa LLC"/>
    <s v="152 Montford Avenue"/>
    <x v="9"/>
    <x v="0"/>
    <s v="28801"/>
    <x v="1966"/>
    <m/>
    <s v="U"/>
    <s v="Y"/>
    <s v="NC-11"/>
    <x v="1"/>
    <x v="1"/>
    <x v="1"/>
    <x v="1"/>
    <s v="Y"/>
    <s v="Y"/>
    <s v="N"/>
    <s v="N"/>
    <s v="Y"/>
    <s v="N"/>
    <s v="Limited  Liability Company(LLC)"/>
    <s v="N"/>
    <x v="0"/>
    <x v="0"/>
    <x v="0"/>
    <s v="Restaurant"/>
    <n v="0"/>
    <n v="0"/>
    <m/>
  </r>
  <r>
    <x v="1970"/>
    <d v="2021-05-29T00:00:00"/>
    <s v="Gabelone LLC"/>
    <s v="305 Misty Waters Ln"/>
    <x v="65"/>
    <x v="0"/>
    <s v="27282"/>
    <x v="1967"/>
    <m/>
    <s v="U"/>
    <s v="N"/>
    <s v="NC-06"/>
    <x v="0"/>
    <x v="0"/>
    <x v="1"/>
    <x v="0"/>
    <s v="Y"/>
    <s v="Y"/>
    <s v="Y"/>
    <s v="Y"/>
    <s v="Y"/>
    <s v="Y"/>
    <s v="Limited  Liability Company(LLC)"/>
    <s v="N"/>
    <x v="0"/>
    <x v="0"/>
    <x v="0"/>
    <s v="Bar, Saloon, Lounge, Tavern"/>
    <n v="0"/>
    <n v="0"/>
    <m/>
  </r>
  <r>
    <x v="1971"/>
    <d v="2021-05-29T00:00:00"/>
    <s v="Carrboro Partners LLC"/>
    <s v="200 N Greensboro St Suite A-18"/>
    <x v="32"/>
    <x v="0"/>
    <s v="27510"/>
    <x v="1968"/>
    <m/>
    <s v="U"/>
    <s v="N"/>
    <s v="NC-04"/>
    <x v="1"/>
    <x v="0"/>
    <x v="0"/>
    <x v="0"/>
    <s v="Y"/>
    <s v="Y"/>
    <s v="Y"/>
    <s v="Y"/>
    <s v="Y"/>
    <s v="Y"/>
    <s v="Limited  Liability Company(LLC)"/>
    <s v="Y"/>
    <x v="0"/>
    <x v="0"/>
    <x v="0"/>
    <s v="Bar, Saloon, Lounge, Tavern"/>
    <n v="0"/>
    <n v="0"/>
    <m/>
  </r>
  <r>
    <x v="1972"/>
    <d v="2021-05-29T00:00:00"/>
    <s v="SMITTY'S HOMEMADE ICE CREAM LLC"/>
    <s v="300 N Main St"/>
    <x v="270"/>
    <x v="0"/>
    <s v="27253"/>
    <x v="1969"/>
    <m/>
    <s v="U"/>
    <s v="Y"/>
    <s v="NC-13"/>
    <x v="1"/>
    <x v="0"/>
    <x v="0"/>
    <x v="0"/>
    <s v="Y"/>
    <s v="Y"/>
    <s v="Y"/>
    <s v="Y"/>
    <s v="Y"/>
    <s v="Y"/>
    <s v="Corporation"/>
    <s v="N"/>
    <x v="0"/>
    <x v="0"/>
    <x v="0"/>
    <s v="Other"/>
    <n v="0"/>
    <n v="0"/>
    <m/>
  </r>
  <r>
    <x v="1973"/>
    <d v="2021-05-29T00:00:00"/>
    <s v="Davidson Bakery Partners LLC"/>
    <s v="208 S. Main Street"/>
    <x v="43"/>
    <x v="0"/>
    <s v="28036"/>
    <x v="1970"/>
    <m/>
    <s v="U"/>
    <s v="N"/>
    <s v="NC-08"/>
    <x v="0"/>
    <x v="0"/>
    <x v="1"/>
    <x v="0"/>
    <s v="Y"/>
    <s v="Y"/>
    <s v="N"/>
    <s v="N"/>
    <s v="Y"/>
    <s v="N"/>
    <s v="Limited  Liability Company(LLC)"/>
    <s v="N"/>
    <x v="0"/>
    <x v="0"/>
    <x v="0"/>
    <s v="Restaurant"/>
    <n v="0"/>
    <n v="0"/>
    <m/>
  </r>
  <r>
    <x v="1974"/>
    <d v="2021-05-29T00:00:00"/>
    <s v="subway of cullowhee inc."/>
    <s v="447 E Main St"/>
    <x v="117"/>
    <x v="0"/>
    <s v="28779"/>
    <x v="1971"/>
    <s v="Subway"/>
    <s v="R"/>
    <s v="N"/>
    <s v="NC-11"/>
    <x v="1"/>
    <x v="0"/>
    <x v="0"/>
    <x v="0"/>
    <s v="Y"/>
    <s v="Y"/>
    <s v="Y"/>
    <s v="Y"/>
    <s v="Y"/>
    <s v="Y"/>
    <s v="Limited  Liability Company(LLC)"/>
    <s v="N"/>
    <x v="0"/>
    <x v="0"/>
    <x v="0"/>
    <s v="Restaurant"/>
    <n v="0"/>
    <n v="0"/>
    <m/>
  </r>
  <r>
    <x v="1975"/>
    <d v="2021-05-29T00:00:00"/>
    <s v="Kula Love LLC"/>
    <s v="135 Emily Lane"/>
    <x v="271"/>
    <x v="0"/>
    <s v="28902"/>
    <x v="1972"/>
    <m/>
    <s v="R"/>
    <s v="Y"/>
    <s v="NC-11"/>
    <x v="1"/>
    <x v="0"/>
    <x v="1"/>
    <x v="0"/>
    <s v="Y"/>
    <s v="Y"/>
    <s v="Y"/>
    <s v="N"/>
    <s v="Y"/>
    <s v="Y"/>
    <s v="Corporation"/>
    <s v="N"/>
    <x v="0"/>
    <x v="0"/>
    <x v="0"/>
    <s v="Restaurant"/>
    <n v="0"/>
    <n v="0"/>
    <m/>
  </r>
  <r>
    <x v="1976"/>
    <d v="2021-05-29T00:00:00"/>
    <s v="Maxburger Inc."/>
    <s v="3450 Old Salisbury Rd"/>
    <x v="54"/>
    <x v="0"/>
    <n v="27127"/>
    <x v="1973"/>
    <m/>
    <s v="U"/>
    <s v="N"/>
    <s v="NC-06"/>
    <x v="1"/>
    <x v="0"/>
    <x v="0"/>
    <x v="0"/>
    <s v="Y"/>
    <s v="Y"/>
    <s v="Y"/>
    <s v="Y"/>
    <s v="Y"/>
    <s v="Y"/>
    <s v="Corporation"/>
    <s v="N"/>
    <x v="0"/>
    <x v="0"/>
    <x v="0"/>
    <s v="Restaurant"/>
    <n v="0"/>
    <n v="0"/>
    <m/>
  </r>
  <r>
    <x v="1977"/>
    <d v="2021-05-29T00:00:00"/>
    <s v="TWO COUSINS OF GARNER INC"/>
    <s v="7277 Nc Highway 42"/>
    <x v="4"/>
    <x v="0"/>
    <s v="27603"/>
    <x v="1974"/>
    <m/>
    <s v="U"/>
    <s v="N"/>
    <s v="NC-02"/>
    <x v="0"/>
    <x v="1"/>
    <x v="1"/>
    <x v="1"/>
    <s v="Y"/>
    <s v="Y"/>
    <s v="Y"/>
    <s v="Y"/>
    <s v="N"/>
    <s v="Y"/>
    <s v="Corporation"/>
    <s v="N"/>
    <x v="0"/>
    <x v="0"/>
    <x v="0"/>
    <s v="Restaurant"/>
    <n v="0"/>
    <n v="0"/>
    <m/>
  </r>
  <r>
    <x v="1978"/>
    <d v="2021-05-29T00:00:00"/>
    <s v="Double Y Enterprise Inc"/>
    <s v="3611 Spring Forest Rd Suite 100"/>
    <x v="4"/>
    <x v="0"/>
    <s v="27616"/>
    <x v="1975"/>
    <m/>
    <s v="U"/>
    <s v="N"/>
    <s v="NC-02"/>
    <x v="1"/>
    <x v="1"/>
    <x v="1"/>
    <x v="0"/>
    <s v="Y"/>
    <s v="Y"/>
    <s v="Y"/>
    <s v="Y"/>
    <s v="Y"/>
    <s v="Y"/>
    <s v="Corporation"/>
    <s v="Y"/>
    <x v="0"/>
    <x v="0"/>
    <x v="0"/>
    <s v="Restaurant"/>
    <n v="0"/>
    <n v="0"/>
    <m/>
  </r>
  <r>
    <x v="1979"/>
    <d v="2021-05-29T00:00:00"/>
    <s v="The Unknown Brewing Company LLC"/>
    <s v="1327 S Mint Street"/>
    <x v="11"/>
    <x v="0"/>
    <s v="28203"/>
    <x v="1976"/>
    <m/>
    <s v="U"/>
    <s v="N"/>
    <s v="NC-12"/>
    <x v="0"/>
    <x v="1"/>
    <x v="1"/>
    <x v="1"/>
    <s v="N"/>
    <s v="N"/>
    <s v="Y"/>
    <s v="Y"/>
    <s v="N"/>
    <s v="N"/>
    <s v="Limited  Liability Company(LLC)"/>
    <s v="N"/>
    <x v="0"/>
    <x v="0"/>
    <x v="0"/>
    <s v="Brewpub, Tasting Room, Taproom **"/>
    <n v="0"/>
    <n v="0"/>
    <m/>
  </r>
  <r>
    <x v="1980"/>
    <d v="2021-05-29T00:00:00"/>
    <s v="McDowell Local LLC"/>
    <s v="23 N Main St"/>
    <x v="68"/>
    <x v="0"/>
    <s v="28752"/>
    <x v="1977"/>
    <m/>
    <s v="R"/>
    <s v="N"/>
    <s v="NC-11"/>
    <x v="0"/>
    <x v="0"/>
    <x v="1"/>
    <x v="0"/>
    <s v="Y"/>
    <s v="Y"/>
    <s v="Y"/>
    <s v="Y"/>
    <s v="Y"/>
    <s v="Y"/>
    <s v="Limited  Liability Company(LLC)"/>
    <s v="N"/>
    <x v="0"/>
    <x v="0"/>
    <x v="0"/>
    <s v="Restaurant"/>
    <n v="0"/>
    <n v="0"/>
    <m/>
  </r>
  <r>
    <x v="1981"/>
    <d v="2021-05-29T00:00:00"/>
    <s v="Hylton Hospitality LLC"/>
    <s v="18 E Martin St"/>
    <x v="4"/>
    <x v="0"/>
    <s v="27601"/>
    <x v="1978"/>
    <m/>
    <s v="U"/>
    <s v="Y"/>
    <s v="NC-02"/>
    <x v="0"/>
    <x v="1"/>
    <x v="1"/>
    <x v="0"/>
    <s v="N"/>
    <s v="Y"/>
    <s v="Y"/>
    <s v="Y"/>
    <s v="Y"/>
    <s v="Y"/>
    <s v="Limited  Liability Company(LLC)"/>
    <s v="N"/>
    <x v="0"/>
    <x v="0"/>
    <x v="0"/>
    <s v="Restaurant"/>
    <n v="0"/>
    <n v="0"/>
    <m/>
  </r>
  <r>
    <x v="1982"/>
    <d v="2021-05-29T00:00:00"/>
    <s v="Wilson Subway LLC"/>
    <s v="3401 Raleigh Road Pkwy W Ste 9F"/>
    <x v="101"/>
    <x v="0"/>
    <s v="27896"/>
    <x v="1979"/>
    <s v="Subway"/>
    <s v="R"/>
    <s v="Y"/>
    <s v="NC-01"/>
    <x v="1"/>
    <x v="0"/>
    <x v="0"/>
    <x v="0"/>
    <s v="Y"/>
    <s v="Y"/>
    <s v="Y"/>
    <s v="Y"/>
    <s v="Y"/>
    <s v="Y"/>
    <s v="Limited  Liability Company(LLC)"/>
    <s v="N"/>
    <x v="0"/>
    <x v="0"/>
    <x v="0"/>
    <s v="Restaurant"/>
    <n v="0"/>
    <n v="0"/>
    <m/>
  </r>
  <r>
    <x v="1983"/>
    <d v="2021-05-29T00:00:00"/>
    <s v="Peabody Foods LLC"/>
    <s v="810 W Peabody St"/>
    <x v="8"/>
    <x v="0"/>
    <s v="27701"/>
    <x v="1980"/>
    <m/>
    <s v="U"/>
    <s v="Y"/>
    <s v="NC-04"/>
    <x v="1"/>
    <x v="1"/>
    <x v="1"/>
    <x v="0"/>
    <s v="Y"/>
    <s v="Y"/>
    <s v="N"/>
    <s v="Y"/>
    <s v="N"/>
    <s v="N"/>
    <s v="Partnership"/>
    <s v="N"/>
    <x v="0"/>
    <x v="0"/>
    <x v="0"/>
    <s v="Restaurant"/>
    <n v="0"/>
    <n v="0"/>
    <m/>
  </r>
  <r>
    <x v="1984"/>
    <d v="2021-05-29T00:00:00"/>
    <s v="JR Food Group Inc"/>
    <s v="4835 W Wendover Ave Ste 125"/>
    <x v="65"/>
    <x v="0"/>
    <s v="27282"/>
    <x v="1981"/>
    <m/>
    <s v="U"/>
    <s v="N"/>
    <s v="NC-06"/>
    <x v="0"/>
    <x v="0"/>
    <x v="1"/>
    <x v="0"/>
    <s v="Y"/>
    <s v="Y"/>
    <s v="Y"/>
    <s v="Y"/>
    <s v="Y"/>
    <s v="Y"/>
    <s v="Corporation"/>
    <s v="N"/>
    <x v="0"/>
    <x v="0"/>
    <x v="0"/>
    <s v="Restaurant"/>
    <n v="0"/>
    <n v="0"/>
    <m/>
  </r>
  <r>
    <x v="1985"/>
    <d v="2021-05-29T00:00:00"/>
    <s v="MSWG Chapel Hill LLC"/>
    <s v="5332 McFarland Rd"/>
    <x v="8"/>
    <x v="0"/>
    <s v="27707"/>
    <x v="1982"/>
    <s v="Moe's Southwest Grill"/>
    <s v="U"/>
    <s v="N"/>
    <s v="NC-04"/>
    <x v="0"/>
    <x v="0"/>
    <x v="1"/>
    <x v="0"/>
    <s v="Y"/>
    <s v="Y"/>
    <s v="N"/>
    <s v="Y"/>
    <s v="Y"/>
    <s v="Y"/>
    <s v="Limited  Liability Company(LLC)"/>
    <s v="Y"/>
    <x v="0"/>
    <x v="0"/>
    <x v="0"/>
    <s v="Restaurant"/>
    <n v="0"/>
    <n v="0"/>
    <m/>
  </r>
  <r>
    <x v="1986"/>
    <d v="2021-05-29T00:00:00"/>
    <s v="Blue Blaze Brewing"/>
    <s v="528 S Turner Ave."/>
    <x v="11"/>
    <x v="0"/>
    <s v="28208"/>
    <x v="1983"/>
    <m/>
    <s v="U"/>
    <s v="Y"/>
    <s v="NC-12"/>
    <x v="0"/>
    <x v="0"/>
    <x v="1"/>
    <x v="0"/>
    <s v="Y"/>
    <s v="Y"/>
    <s v="Y"/>
    <s v="Y"/>
    <s v="Y"/>
    <s v="Y"/>
    <s v="Subchapter S Corporation"/>
    <s v="Y"/>
    <x v="0"/>
    <x v="0"/>
    <x v="0"/>
    <s v="Other &amp;&amp; Licensed Alcohol Producer"/>
    <n v="0"/>
    <n v="0"/>
    <m/>
  </r>
  <r>
    <x v="1987"/>
    <d v="2021-05-29T00:00:00"/>
    <s v="WiFi Wines LLC"/>
    <s v="1605 N. Main St."/>
    <x v="62"/>
    <x v="0"/>
    <s v="27262"/>
    <x v="1984"/>
    <m/>
    <s v="R"/>
    <s v="N"/>
    <s v="NC-06"/>
    <x v="0"/>
    <x v="0"/>
    <x v="0"/>
    <x v="0"/>
    <s v="Y"/>
    <s v="Y"/>
    <s v="Y"/>
    <s v="Y"/>
    <s v="Y"/>
    <s v="Y"/>
    <s v="Limited  Liability Company(LLC)"/>
    <s v="N"/>
    <x v="0"/>
    <x v="0"/>
    <x v="0"/>
    <s v="Bar, Saloon, Lounge, Tavern"/>
    <n v="0"/>
    <n v="0"/>
    <m/>
  </r>
  <r>
    <x v="1988"/>
    <d v="2021-05-29T00:00:00"/>
    <s v="Falguni Puja Aman LLC"/>
    <s v="6106 Hanes Way"/>
    <x v="160"/>
    <x v="0"/>
    <s v="27012"/>
    <x v="1985"/>
    <s v="Subway"/>
    <s v="U"/>
    <s v="N"/>
    <s v="NC-10"/>
    <x v="0"/>
    <x v="1"/>
    <x v="0"/>
    <x v="0"/>
    <s v="Y"/>
    <s v="Y"/>
    <s v="Y"/>
    <s v="Y"/>
    <s v="Y"/>
    <s v="Y"/>
    <s v="Limited  Liability Company(LLC)"/>
    <s v="N"/>
    <x v="0"/>
    <x v="0"/>
    <x v="0"/>
    <s v="Restaurant"/>
    <n v="0"/>
    <n v="0"/>
    <m/>
  </r>
  <r>
    <x v="1989"/>
    <d v="2021-05-29T00:00:00"/>
    <s v="SOL Enterprises Inc"/>
    <s v="1525 W WT HARRIS BLVD. 1A"/>
    <x v="11"/>
    <x v="0"/>
    <s v="28262"/>
    <x v="1986"/>
    <m/>
    <s v="U"/>
    <s v="N"/>
    <s v="NC-08"/>
    <x v="0"/>
    <x v="0"/>
    <x v="0"/>
    <x v="0"/>
    <s v="Y"/>
    <s v="Y"/>
    <s v="Y"/>
    <s v="Y"/>
    <s v="Y"/>
    <s v="Y"/>
    <s v="Corporation"/>
    <s v="N"/>
    <x v="0"/>
    <x v="0"/>
    <x v="0"/>
    <s v="Snack and Nonalcoholic Beverage Bar"/>
    <n v="0"/>
    <n v="0"/>
    <m/>
  </r>
  <r>
    <x v="1990"/>
    <d v="2021-05-29T00:00:00"/>
    <s v="Quad Triangle Taproom LLC"/>
    <s v="202 N Corcoran St"/>
    <x v="8"/>
    <x v="0"/>
    <s v="27701"/>
    <x v="1987"/>
    <m/>
    <s v="U"/>
    <s v="Y"/>
    <s v="NC-04"/>
    <x v="1"/>
    <x v="1"/>
    <x v="0"/>
    <x v="0"/>
    <s v="Y"/>
    <s v="Y"/>
    <s v="Y"/>
    <s v="Y"/>
    <s v="Y"/>
    <s v="Y"/>
    <s v="Limited  Liability Company(LLC)"/>
    <s v="N"/>
    <x v="0"/>
    <x v="0"/>
    <x v="0"/>
    <s v="Brewpub, Tasting Room, Taproom **"/>
    <n v="0"/>
    <n v="0"/>
    <m/>
  </r>
  <r>
    <x v="1991"/>
    <d v="2021-05-29T00:00:00"/>
    <s v="Ufuk Food at Chapel Hill INC"/>
    <s v="169 E Franklin St"/>
    <x v="3"/>
    <x v="0"/>
    <s v="27514"/>
    <x v="1988"/>
    <m/>
    <s v="U"/>
    <s v="Y"/>
    <s v="NC-04"/>
    <x v="0"/>
    <x v="1"/>
    <x v="1"/>
    <x v="0"/>
    <s v="N"/>
    <s v="Y"/>
    <s v="Y"/>
    <s v="Y"/>
    <s v="N"/>
    <s v="Y"/>
    <s v="Corporation"/>
    <s v="N"/>
    <x v="0"/>
    <x v="0"/>
    <x v="0"/>
    <s v="Restaurant"/>
    <n v="0"/>
    <n v="0"/>
    <m/>
  </r>
  <r>
    <x v="1992"/>
    <d v="2021-05-29T00:00:00"/>
    <s v="The Lobster Trap"/>
    <s v="35 Patton Ave"/>
    <x v="9"/>
    <x v="0"/>
    <s v="28801"/>
    <x v="1989"/>
    <m/>
    <s v="U"/>
    <s v="Y"/>
    <s v="NC-11"/>
    <x v="0"/>
    <x v="1"/>
    <x v="1"/>
    <x v="1"/>
    <s v="N"/>
    <s v="N"/>
    <s v="Y"/>
    <s v="N"/>
    <s v="N"/>
    <s v="N"/>
    <s v="Corporation"/>
    <s v="N"/>
    <x v="0"/>
    <x v="0"/>
    <x v="0"/>
    <s v="Restaurant"/>
    <n v="0"/>
    <n v="0"/>
    <m/>
  </r>
  <r>
    <x v="1993"/>
    <d v="2021-05-29T00:00:00"/>
    <s v="J &amp; T Services L.L.C."/>
    <s v="320 S Tryon St Ste 114"/>
    <x v="11"/>
    <x v="0"/>
    <s v="28202"/>
    <x v="1990"/>
    <m/>
    <s v="U"/>
    <s v="N"/>
    <s v="NC-12"/>
    <x v="0"/>
    <x v="0"/>
    <x v="0"/>
    <x v="0"/>
    <s v="Y"/>
    <s v="Y"/>
    <s v="Y"/>
    <s v="Y"/>
    <s v="Y"/>
    <s v="Y"/>
    <s v="Limited  Liability Company(LLC)"/>
    <s v="N"/>
    <x v="0"/>
    <x v="0"/>
    <x v="0"/>
    <s v="Restaurant"/>
    <n v="0"/>
    <n v="0"/>
    <m/>
  </r>
  <r>
    <x v="1994"/>
    <d v="2021-05-29T00:00:00"/>
    <s v="Johnny Burrito LLC"/>
    <s v="301 S Tryon St Ste 55"/>
    <x v="11"/>
    <x v="0"/>
    <s v="28282"/>
    <x v="1991"/>
    <m/>
    <s v="U"/>
    <s v="N"/>
    <s v="NC-12"/>
    <x v="0"/>
    <x v="0"/>
    <x v="0"/>
    <x v="0"/>
    <s v="Y"/>
    <s v="Y"/>
    <s v="Y"/>
    <s v="Y"/>
    <s v="Y"/>
    <s v="Y"/>
    <s v="Limited  Liability Company(LLC)"/>
    <s v="N"/>
    <x v="0"/>
    <x v="0"/>
    <x v="0"/>
    <s v="Caterer &amp;&amp; Restaurant"/>
    <n v="0"/>
    <n v="0"/>
    <m/>
  </r>
  <r>
    <x v="1995"/>
    <d v="2021-05-29T00:00:00"/>
    <s v="PR Sundries LLC"/>
    <s v="1522 Providence Rd"/>
    <x v="11"/>
    <x v="0"/>
    <s v="28207"/>
    <x v="1992"/>
    <m/>
    <s v="U"/>
    <s v="N"/>
    <s v="NC-12"/>
    <x v="0"/>
    <x v="0"/>
    <x v="1"/>
    <x v="0"/>
    <s v="Y"/>
    <s v="Y"/>
    <s v="Y"/>
    <s v="Y"/>
    <s v="Y"/>
    <s v="Y"/>
    <s v="Limited  Liability Company(LLC)"/>
    <s v="N"/>
    <x v="0"/>
    <x v="0"/>
    <x v="0"/>
    <s v="Restaurant"/>
    <n v="0"/>
    <n v="0"/>
    <m/>
  </r>
  <r>
    <x v="1996"/>
    <d v="2021-05-29T00:00:00"/>
    <s v="JJ &amp; Company of NC"/>
    <s v="121 Wright Rd"/>
    <x v="272"/>
    <x v="0"/>
    <s v="28086"/>
    <x v="1993"/>
    <s v="Subway"/>
    <s v="R"/>
    <s v="N"/>
    <s v="NC-05"/>
    <x v="0"/>
    <x v="0"/>
    <x v="0"/>
    <x v="0"/>
    <s v="Y"/>
    <s v="Y"/>
    <s v="Y"/>
    <s v="Y"/>
    <s v="Y"/>
    <s v="Y"/>
    <s v="Corporation"/>
    <s v="N"/>
    <x v="0"/>
    <x v="0"/>
    <x v="0"/>
    <s v="Restaurant"/>
    <n v="0"/>
    <n v="0"/>
    <m/>
  </r>
  <r>
    <x v="1997"/>
    <d v="2021-05-29T00:00:00"/>
    <s v="Demake Enterprises LLC"/>
    <s v="9708 Kingsford Dr"/>
    <x v="28"/>
    <x v="0"/>
    <s v="27518"/>
    <x v="1994"/>
    <m/>
    <s v="U"/>
    <s v="N"/>
    <s v="NC-02"/>
    <x v="0"/>
    <x v="1"/>
    <x v="0"/>
    <x v="0"/>
    <s v="N"/>
    <s v="Y"/>
    <s v="Y"/>
    <s v="Y"/>
    <s v="N"/>
    <s v="Y"/>
    <s v="Limited  Liability Company(LLC)"/>
    <s v="N"/>
    <x v="0"/>
    <x v="0"/>
    <x v="0"/>
    <s v="Restaurant"/>
    <n v="0"/>
    <n v="0"/>
    <m/>
  </r>
  <r>
    <x v="1998"/>
    <d v="2021-05-29T00:00:00"/>
    <s v="Millers Creek Sandwich Shop LLC"/>
    <s v="4544 Boone Trl"/>
    <x v="235"/>
    <x v="0"/>
    <s v="28651"/>
    <x v="1995"/>
    <m/>
    <s v="R"/>
    <s v="Y"/>
    <s v="NC-05"/>
    <x v="0"/>
    <x v="1"/>
    <x v="1"/>
    <x v="0"/>
    <s v="Y"/>
    <s v="Y"/>
    <s v="Y"/>
    <s v="Y"/>
    <s v="Y"/>
    <s v="Y"/>
    <s v="Limited  Liability Company(LLC)"/>
    <s v="N"/>
    <x v="0"/>
    <x v="0"/>
    <x v="0"/>
    <s v="Restaurant"/>
    <n v="0"/>
    <n v="0"/>
    <m/>
  </r>
  <r>
    <x v="1999"/>
    <d v="2021-05-29T00:00:00"/>
    <s v="Seaboard Cafe Inc"/>
    <s v="707 A Semart Dr"/>
    <x v="4"/>
    <x v="0"/>
    <s v="27604"/>
    <x v="1996"/>
    <m/>
    <s v="U"/>
    <s v="Y"/>
    <s v="NC-02"/>
    <x v="0"/>
    <x v="0"/>
    <x v="0"/>
    <x v="0"/>
    <s v="Y"/>
    <s v="Y"/>
    <s v="Y"/>
    <s v="Y"/>
    <s v="Y"/>
    <s v="Y"/>
    <s v="Corporation"/>
    <s v="Y"/>
    <x v="0"/>
    <x v="0"/>
    <x v="0"/>
    <s v="Restaurant"/>
    <n v="0"/>
    <n v="0"/>
    <m/>
  </r>
  <r>
    <x v="2000"/>
    <d v="2021-05-29T00:00:00"/>
    <s v="Blue Dream LLC"/>
    <s v="81 Patton Ave."/>
    <x v="9"/>
    <x v="0"/>
    <s v="28801"/>
    <x v="1997"/>
    <m/>
    <s v="U"/>
    <s v="Y"/>
    <s v="NC-11"/>
    <x v="0"/>
    <x v="1"/>
    <x v="1"/>
    <x v="0"/>
    <s v="N"/>
    <s v="N"/>
    <s v="Y"/>
    <s v="Y"/>
    <s v="Y"/>
    <s v="N"/>
    <s v="Subchapter S Corporation"/>
    <s v="N"/>
    <x v="0"/>
    <x v="0"/>
    <x v="0"/>
    <s v="Restaurant"/>
    <n v="0"/>
    <n v="0"/>
    <m/>
  </r>
  <r>
    <x v="2001"/>
    <d v="2021-05-29T00:00:00"/>
    <s v="Ambrosia-DAK"/>
    <s v="1045 North Main Street"/>
    <x v="10"/>
    <x v="0"/>
    <s v="28115"/>
    <x v="1998"/>
    <m/>
    <s v="R"/>
    <s v="N"/>
    <s v="NC-10"/>
    <x v="1"/>
    <x v="0"/>
    <x v="0"/>
    <x v="0"/>
    <s v="Y"/>
    <s v="Y"/>
    <s v="N"/>
    <s v="Y"/>
    <s v="Y"/>
    <s v="Y"/>
    <s v="Corporation"/>
    <s v="N"/>
    <x v="0"/>
    <x v="0"/>
    <x v="0"/>
    <s v="Bar, Saloon, Lounge, Tavern &amp;&amp; Caterer &amp;&amp; Restaurant"/>
    <n v="0"/>
    <n v="0"/>
    <m/>
  </r>
  <r>
    <x v="2002"/>
    <d v="2021-05-29T00:00:00"/>
    <s v="Goodtimes Arcade and Tavern"/>
    <s v="74 Son Lan Pkwy Suite 108"/>
    <x v="127"/>
    <x v="0"/>
    <s v="27529"/>
    <x v="1999"/>
    <m/>
    <s v="U"/>
    <s v="N"/>
    <s v="NC-02"/>
    <x v="1"/>
    <x v="1"/>
    <x v="1"/>
    <x v="0"/>
    <s v="Y"/>
    <s v="Y"/>
    <s v="Y"/>
    <s v="Y"/>
    <s v="Y"/>
    <s v="Y"/>
    <s v="Limited  Liability Company(LLC)"/>
    <s v="Y"/>
    <x v="0"/>
    <x v="0"/>
    <x v="0"/>
    <s v="Other &amp;&amp; Licensed Alcohol Producer &amp;&amp; Bar, Saloon, Lounge, Tavern &amp;&amp; Restaurant"/>
    <n v="0"/>
    <n v="0"/>
    <m/>
  </r>
  <r>
    <x v="2003"/>
    <d v="2021-05-29T00:00:00"/>
    <s v="Central Coffee Co"/>
    <s v="719 Louise Avenue"/>
    <x v="11"/>
    <x v="0"/>
    <s v="28204"/>
    <x v="2000"/>
    <m/>
    <s v="U"/>
    <s v="N"/>
    <s v="NC-12"/>
    <x v="0"/>
    <x v="0"/>
    <x v="1"/>
    <x v="0"/>
    <s v="Y"/>
    <s v="Y"/>
    <s v="Y"/>
    <s v="Y"/>
    <s v="Y"/>
    <s v="Y"/>
    <s v="Corporation"/>
    <s v="N"/>
    <x v="0"/>
    <x v="0"/>
    <x v="0"/>
    <s v="Restaurant"/>
    <n v="0"/>
    <n v="0"/>
    <m/>
  </r>
  <r>
    <x v="2004"/>
    <d v="2021-05-29T00:00:00"/>
    <s v="Michael Goldstein"/>
    <s v="309 Brooklyn street"/>
    <x v="64"/>
    <x v="0"/>
    <s v="27217"/>
    <x v="2001"/>
    <m/>
    <s v="U"/>
    <s v="Y"/>
    <s v="NC-13"/>
    <x v="0"/>
    <x v="1"/>
    <x v="1"/>
    <x v="0"/>
    <s v="Y"/>
    <s v="N"/>
    <s v="Y"/>
    <s v="N"/>
    <s v="Y"/>
    <s v="N"/>
    <s v="Sole Proprietorship"/>
    <s v="N"/>
    <x v="0"/>
    <x v="0"/>
    <x v="0"/>
    <s v="Food Stand, Food Truck, Food Cart"/>
    <n v="0"/>
    <n v="0"/>
    <m/>
  </r>
  <r>
    <x v="2005"/>
    <d v="2021-05-29T00:00:00"/>
    <s v="Global Restaurant Bar and Lounge LLC."/>
    <s v="314 Main Street"/>
    <x v="19"/>
    <x v="0"/>
    <s v="28134"/>
    <x v="2002"/>
    <m/>
    <s v="U"/>
    <s v="Y"/>
    <s v="NC-09"/>
    <x v="0"/>
    <x v="0"/>
    <x v="0"/>
    <x v="0"/>
    <s v="Y"/>
    <s v="Y"/>
    <s v="Y"/>
    <s v="Y"/>
    <s v="Y"/>
    <s v="Y"/>
    <s v="Limited  Liability Company(LLC)"/>
    <s v="N"/>
    <x v="0"/>
    <x v="0"/>
    <x v="0"/>
    <s v="Restaurant"/>
    <n v="0"/>
    <n v="0"/>
    <m/>
  </r>
  <r>
    <x v="2006"/>
    <d v="2021-05-29T00:00:00"/>
    <s v="Medrano 1205"/>
    <s v="117 E Main St Suite B"/>
    <x v="8"/>
    <x v="0"/>
    <s v="27701"/>
    <x v="2003"/>
    <m/>
    <s v="U"/>
    <s v="Y"/>
    <s v="NC-04"/>
    <x v="0"/>
    <x v="0"/>
    <x v="0"/>
    <x v="0"/>
    <s v="Y"/>
    <s v="Y"/>
    <s v="Y"/>
    <s v="Y"/>
    <s v="Y"/>
    <s v="Y"/>
    <s v="Subchapter S Corporation"/>
    <s v="N"/>
    <x v="0"/>
    <x v="0"/>
    <x v="0"/>
    <s v="Bar, Saloon, Lounge, Tavern"/>
    <n v="0"/>
    <n v="0"/>
    <m/>
  </r>
  <r>
    <x v="2007"/>
    <d v="2021-05-29T00:00:00"/>
    <s v="Mister JIms on the border"/>
    <s v="100 caratoke hwy"/>
    <x v="273"/>
    <x v="0"/>
    <s v="27958"/>
    <x v="2004"/>
    <m/>
    <s v="R"/>
    <s v="N"/>
    <s v="NC-03"/>
    <x v="0"/>
    <x v="1"/>
    <x v="1"/>
    <x v="0"/>
    <s v="N"/>
    <s v="N"/>
    <s v="Y"/>
    <s v="Y"/>
    <s v="N"/>
    <s v="N"/>
    <s v="Subchapter S Corporation"/>
    <s v="N"/>
    <x v="0"/>
    <x v="0"/>
    <x v="0"/>
    <s v="Restaurant"/>
    <n v="0"/>
    <n v="0"/>
    <m/>
  </r>
  <r>
    <x v="2008"/>
    <d v="2021-05-29T00:00:00"/>
    <s v="Aboshie LLC"/>
    <s v="3150 Evans St Ste P"/>
    <x v="34"/>
    <x v="0"/>
    <s v="27834"/>
    <x v="2005"/>
    <s v="Muscle Maker Grill"/>
    <s v="U"/>
    <s v="N"/>
    <s v="NC-01"/>
    <x v="0"/>
    <x v="1"/>
    <x v="1"/>
    <x v="0"/>
    <s v="Y"/>
    <s v="Y"/>
    <s v="Y"/>
    <s v="Y"/>
    <s v="Y"/>
    <s v="Y"/>
    <s v="Limited  Liability Company(LLC)"/>
    <s v="Y"/>
    <x v="0"/>
    <x v="0"/>
    <x v="0"/>
    <s v="Restaurant"/>
    <n v="0"/>
    <n v="0"/>
    <m/>
  </r>
  <r>
    <x v="2009"/>
    <d v="2021-05-29T00:00:00"/>
    <s v="Midtown Deli &amp; Grill INC."/>
    <s v="2316 S.17th Street Unit 100"/>
    <x v="0"/>
    <x v="0"/>
    <s v="28401"/>
    <x v="2006"/>
    <m/>
    <s v="U"/>
    <s v="Y"/>
    <s v="NC-07"/>
    <x v="0"/>
    <x v="0"/>
    <x v="1"/>
    <x v="1"/>
    <s v="Y"/>
    <s v="Y"/>
    <s v="Y"/>
    <s v="Y"/>
    <s v="Y"/>
    <s v="Y"/>
    <s v="Corporation"/>
    <s v="N"/>
    <x v="0"/>
    <x v="0"/>
    <x v="0"/>
    <s v="Food Stand, Food Truck, Food Cart &amp;&amp; Restaurant"/>
    <n v="0"/>
    <n v="0"/>
    <m/>
  </r>
  <r>
    <x v="2010"/>
    <d v="2021-05-29T00:00:00"/>
    <s v="Advance Seafood Inc."/>
    <s v="218 Nc Highway 801 N"/>
    <x v="190"/>
    <x v="0"/>
    <s v="27006"/>
    <x v="2007"/>
    <m/>
    <s v="R"/>
    <s v="N"/>
    <s v="NC-13"/>
    <x v="1"/>
    <x v="0"/>
    <x v="0"/>
    <x v="0"/>
    <s v="Y"/>
    <s v="Y"/>
    <s v="Y"/>
    <s v="Y"/>
    <s v="Y"/>
    <s v="Y"/>
    <s v="Corporation"/>
    <s v="N"/>
    <x v="0"/>
    <x v="0"/>
    <x v="0"/>
    <s v="Restaurant"/>
    <n v="0"/>
    <n v="0"/>
    <m/>
  </r>
  <r>
    <x v="2011"/>
    <d v="2021-05-29T00:00:00"/>
    <s v="Food for Thought of Asheville Inc"/>
    <s v="One Town Square Blvd Ste 150"/>
    <x v="9"/>
    <x v="0"/>
    <s v="28803"/>
    <x v="2008"/>
    <m/>
    <s v="U"/>
    <s v="N"/>
    <s v="NC-11"/>
    <x v="0"/>
    <x v="1"/>
    <x v="1"/>
    <x v="0"/>
    <s v="Y"/>
    <s v="Y"/>
    <s v="Y"/>
    <s v="Y"/>
    <s v="N"/>
    <s v="Y"/>
    <s v="Corporation"/>
    <s v="N"/>
    <x v="0"/>
    <x v="0"/>
    <x v="0"/>
    <s v="Restaurant"/>
    <n v="0"/>
    <n v="0"/>
    <m/>
  </r>
  <r>
    <x v="2012"/>
    <d v="2021-05-29T00:00:00"/>
    <s v="Napoli Gourmet Pizza Inc."/>
    <s v="110 Hunter Hill Pl"/>
    <x v="3"/>
    <x v="0"/>
    <s v="27517"/>
    <x v="2009"/>
    <m/>
    <s v="U"/>
    <s v="N"/>
    <s v="NC-04"/>
    <x v="1"/>
    <x v="0"/>
    <x v="0"/>
    <x v="0"/>
    <s v="Y"/>
    <s v="Y"/>
    <s v="Y"/>
    <s v="Y"/>
    <s v="Y"/>
    <s v="Y"/>
    <s v="Corporation"/>
    <s v="N"/>
    <x v="0"/>
    <x v="0"/>
    <x v="0"/>
    <s v="Food Stand, Food Truck, Food Cart &amp;&amp; Restaurant"/>
    <n v="0"/>
    <n v="0"/>
    <m/>
  </r>
  <r>
    <x v="2013"/>
    <d v="2021-05-29T00:00:00"/>
    <s v="Silver Moon Productions Inc."/>
    <s v="632 N Trade St"/>
    <x v="54"/>
    <x v="0"/>
    <s v="27101"/>
    <x v="2010"/>
    <m/>
    <s v="U"/>
    <s v="Y"/>
    <s v="NC-06"/>
    <x v="1"/>
    <x v="1"/>
    <x v="0"/>
    <x v="1"/>
    <s v="N"/>
    <s v="Y"/>
    <s v="Y"/>
    <s v="Y"/>
    <s v="N"/>
    <s v="N"/>
    <s v="Corporation"/>
    <s v="Y"/>
    <x v="0"/>
    <x v="0"/>
    <x v="0"/>
    <s v="Bar, Saloon, Lounge, Tavern"/>
    <n v="0"/>
    <n v="0"/>
    <m/>
  </r>
  <r>
    <x v="2014"/>
    <d v="2021-05-29T00:00:00"/>
    <s v="Not Just Coffee Dilworth LLC"/>
    <s v="417 E 18th St"/>
    <x v="11"/>
    <x v="0"/>
    <s v="28206"/>
    <x v="2011"/>
    <m/>
    <s v="U"/>
    <s v="Y"/>
    <s v="NC-12"/>
    <x v="0"/>
    <x v="0"/>
    <x v="0"/>
    <x v="0"/>
    <s v="Y"/>
    <s v="Y"/>
    <s v="Y"/>
    <s v="Y"/>
    <s v="Y"/>
    <s v="Y"/>
    <s v="Limited  Liability Company(LLC)"/>
    <s v="Y"/>
    <x v="0"/>
    <x v="0"/>
    <x v="0"/>
    <s v="Snack and Nonalcoholic Beverage Bar &amp;&amp; Restaurant"/>
    <n v="0"/>
    <n v="0"/>
    <m/>
  </r>
  <r>
    <x v="2015"/>
    <d v="2021-05-29T00:00:00"/>
    <s v="Brunswick Properties LLC"/>
    <s v="4736 Main St"/>
    <x v="134"/>
    <x v="0"/>
    <s v="28470"/>
    <x v="2012"/>
    <s v="Zaxby's"/>
    <s v="R"/>
    <s v="N"/>
    <s v="NC-07"/>
    <x v="0"/>
    <x v="1"/>
    <x v="0"/>
    <x v="0"/>
    <s v="Y"/>
    <s v="Y"/>
    <s v="Y"/>
    <s v="Y"/>
    <s v="Y"/>
    <s v="Y"/>
    <s v="Limited  Liability Company(LLC)"/>
    <s v="N"/>
    <x v="0"/>
    <x v="0"/>
    <x v="0"/>
    <s v="Restaurant"/>
    <n v="0"/>
    <n v="0"/>
    <m/>
  </r>
  <r>
    <x v="2016"/>
    <d v="2021-05-29T00:00:00"/>
    <s v="NorEast Treats &amp; Eats LLC"/>
    <s v="3307 Arbor Pointe Dr"/>
    <x v="165"/>
    <x v="0"/>
    <s v="28079"/>
    <x v="2013"/>
    <m/>
    <s v="U"/>
    <s v="N"/>
    <s v="NC-09"/>
    <x v="0"/>
    <x v="1"/>
    <x v="0"/>
    <x v="0"/>
    <s v="Y"/>
    <s v="N"/>
    <s v="N"/>
    <s v="Y"/>
    <s v="N"/>
    <s v="N"/>
    <s v="Limited  Liability Company(LLC)"/>
    <s v="N"/>
    <x v="0"/>
    <x v="0"/>
    <x v="0"/>
    <s v="Food Stand, Food Truck, Food Cart"/>
    <n v="0"/>
    <n v="0"/>
    <m/>
  </r>
  <r>
    <x v="2017"/>
    <d v="2021-05-29T00:00:00"/>
    <s v="Kotronaki INC"/>
    <s v="2630 Lewisville Clemmons Rd"/>
    <x v="160"/>
    <x v="0"/>
    <s v="27012"/>
    <x v="2014"/>
    <m/>
    <s v="U"/>
    <s v="N"/>
    <s v="NC-10"/>
    <x v="0"/>
    <x v="1"/>
    <x v="1"/>
    <x v="1"/>
    <s v="N"/>
    <s v="Y"/>
    <s v="Y"/>
    <s v="Y"/>
    <s v="N"/>
    <s v="Y"/>
    <s v="Corporation"/>
    <s v="N"/>
    <x v="0"/>
    <x v="0"/>
    <x v="0"/>
    <s v="Restaurant"/>
    <n v="0"/>
    <n v="0"/>
    <m/>
  </r>
  <r>
    <x v="2018"/>
    <d v="2021-05-29T00:00:00"/>
    <s v="Fit Kitchen Plaza LLC"/>
    <s v="1311 Pecan Ave"/>
    <x v="11"/>
    <x v="0"/>
    <s v="28205"/>
    <x v="2015"/>
    <m/>
    <s v="U"/>
    <s v="N"/>
    <s v="NC-12"/>
    <x v="0"/>
    <x v="1"/>
    <x v="1"/>
    <x v="1"/>
    <s v="N"/>
    <s v="N"/>
    <s v="Y"/>
    <s v="Y"/>
    <s v="N"/>
    <s v="Y"/>
    <s v="Limited  Liability Company(LLC)"/>
    <s v="Y"/>
    <x v="0"/>
    <x v="0"/>
    <x v="0"/>
    <s v="Restaurant"/>
    <n v="0"/>
    <n v="0"/>
    <m/>
  </r>
  <r>
    <x v="2019"/>
    <d v="2021-05-29T00:00:00"/>
    <s v="HP Investment Group Inc."/>
    <s v="688 Bluefield Rd Ste A"/>
    <x v="10"/>
    <x v="0"/>
    <s v="28117"/>
    <x v="2016"/>
    <s v="Salsarita's Fresh Cantina"/>
    <s v="R"/>
    <s v="N"/>
    <s v="NC-10"/>
    <x v="0"/>
    <x v="1"/>
    <x v="1"/>
    <x v="1"/>
    <s v="N"/>
    <s v="N"/>
    <s v="Y"/>
    <s v="Y"/>
    <s v="N"/>
    <s v="Y"/>
    <s v="Subchapter S Corporation"/>
    <s v="N"/>
    <x v="0"/>
    <x v="0"/>
    <x v="0"/>
    <s v="Restaurant"/>
    <n v="0"/>
    <n v="0"/>
    <m/>
  </r>
  <r>
    <x v="2020"/>
    <d v="2021-05-29T00:00:00"/>
    <s v="The Hand Turkey LLC"/>
    <s v="961 Burlington Ave Ste A A"/>
    <x v="83"/>
    <x v="0"/>
    <s v="27249"/>
    <x v="2017"/>
    <m/>
    <s v="U"/>
    <s v="N"/>
    <s v="NC-06"/>
    <x v="0"/>
    <x v="1"/>
    <x v="1"/>
    <x v="0"/>
    <s v="Y"/>
    <s v="N"/>
    <s v="Y"/>
    <s v="Y"/>
    <s v="Y"/>
    <s v="Y"/>
    <s v="Partnership"/>
    <s v="N"/>
    <x v="0"/>
    <x v="0"/>
    <x v="0"/>
    <s v="Restaurant"/>
    <n v="0"/>
    <n v="0"/>
    <m/>
  </r>
  <r>
    <x v="2021"/>
    <d v="2021-05-29T00:00:00"/>
    <s v="Scarboro Fair Inc"/>
    <s v="1501 Bethel Rd"/>
    <x v="47"/>
    <x v="0"/>
    <s v="28655"/>
    <x v="2018"/>
    <m/>
    <s v="R"/>
    <s v="N"/>
    <s v="NC-05"/>
    <x v="0"/>
    <x v="0"/>
    <x v="1"/>
    <x v="0"/>
    <s v="Y"/>
    <s v="Y"/>
    <s v="Y"/>
    <s v="Y"/>
    <s v="Y"/>
    <s v="Y"/>
    <s v="Corporation"/>
    <s v="N"/>
    <x v="0"/>
    <x v="0"/>
    <x v="0"/>
    <s v="Restaurant"/>
    <n v="0"/>
    <n v="0"/>
    <m/>
  </r>
  <r>
    <x v="2022"/>
    <d v="2021-05-29T00:00:00"/>
    <s v="ISMAIL INC."/>
    <s v="333 N Raleigh St"/>
    <x v="131"/>
    <x v="0"/>
    <s v="27501"/>
    <x v="2019"/>
    <s v="Subway"/>
    <s v="R"/>
    <s v="N"/>
    <s v="NC-02"/>
    <x v="1"/>
    <x v="0"/>
    <x v="0"/>
    <x v="0"/>
    <s v="Y"/>
    <s v="Y"/>
    <s v="Y"/>
    <s v="Y"/>
    <s v="Y"/>
    <s v="Y"/>
    <s v="Corporation"/>
    <s v="N"/>
    <x v="0"/>
    <x v="0"/>
    <x v="0"/>
    <s v="Restaurant"/>
    <n v="0"/>
    <n v="0"/>
    <m/>
  </r>
  <r>
    <x v="2023"/>
    <d v="2021-05-29T00:00:00"/>
    <s v="Nikas Enterprises LLC"/>
    <s v="207 W 3rd St"/>
    <x v="54"/>
    <x v="0"/>
    <s v="27101"/>
    <x v="2020"/>
    <m/>
    <s v="U"/>
    <s v="Y"/>
    <s v="NC-06"/>
    <x v="0"/>
    <x v="0"/>
    <x v="0"/>
    <x v="0"/>
    <s v="Y"/>
    <s v="Y"/>
    <s v="Y"/>
    <s v="Y"/>
    <s v="Y"/>
    <s v="Y"/>
    <s v="Limited  Liability Company(LLC)"/>
    <s v="Y"/>
    <x v="0"/>
    <x v="0"/>
    <x v="0"/>
    <s v="Restaurant"/>
    <n v="0"/>
    <n v="0"/>
    <m/>
  </r>
  <r>
    <x v="2024"/>
    <d v="2021-05-29T00:00:00"/>
    <s v="Liturgy Beverage Company LLC"/>
    <s v="819 Midway Ave"/>
    <x v="8"/>
    <x v="0"/>
    <s v="27703"/>
    <x v="2021"/>
    <m/>
    <s v="U"/>
    <s v="Y"/>
    <s v="NC-02"/>
    <x v="0"/>
    <x v="1"/>
    <x v="0"/>
    <x v="0"/>
    <s v="Y"/>
    <s v="Y"/>
    <s v="Y"/>
    <s v="Y"/>
    <s v="N"/>
    <s v="N"/>
    <s v="Limited  Liability Company(LLC)"/>
    <s v="N"/>
    <x v="0"/>
    <x v="0"/>
    <x v="0"/>
    <s v="Snack and Nonalcoholic Beverage Bar &amp;&amp; Restaurant"/>
    <n v="0"/>
    <n v="0"/>
    <m/>
  </r>
  <r>
    <x v="2025"/>
    <d v="2021-05-29T00:00:00"/>
    <s v="James Joyce Irish Pub LLC"/>
    <s v="912 W Main St"/>
    <x v="8"/>
    <x v="0"/>
    <s v="27701"/>
    <x v="2022"/>
    <m/>
    <s v="U"/>
    <s v="Y"/>
    <s v="NC-04"/>
    <x v="1"/>
    <x v="0"/>
    <x v="0"/>
    <x v="0"/>
    <s v="Y"/>
    <s v="Y"/>
    <s v="Y"/>
    <s v="Y"/>
    <s v="Y"/>
    <s v="Y"/>
    <s v="Limited  Liability Company(LLC)"/>
    <s v="N"/>
    <x v="0"/>
    <x v="0"/>
    <x v="0"/>
    <s v="Restaurant"/>
    <n v="0"/>
    <n v="0"/>
    <m/>
  </r>
  <r>
    <x v="2026"/>
    <d v="2021-05-29T00:00:00"/>
    <s v="Queen City Grounds"/>
    <s v="644 North Church St."/>
    <x v="11"/>
    <x v="0"/>
    <s v="28202"/>
    <x v="2023"/>
    <m/>
    <s v="U"/>
    <s v="N"/>
    <s v="NC-12"/>
    <x v="0"/>
    <x v="0"/>
    <x v="0"/>
    <x v="0"/>
    <s v="Y"/>
    <s v="Y"/>
    <s v="Y"/>
    <s v="Y"/>
    <s v="Y"/>
    <s v="Y"/>
    <s v="Limited  Liability Company(LLC)"/>
    <s v="N"/>
    <x v="0"/>
    <x v="0"/>
    <x v="0"/>
    <s v="Restaurant"/>
    <n v="0"/>
    <n v="0"/>
    <m/>
  </r>
  <r>
    <x v="2027"/>
    <d v="2021-05-29T00:00:00"/>
    <s v="Defined Coffee LLC"/>
    <s v="15214 Colonial Park Dr"/>
    <x v="45"/>
    <x v="0"/>
    <s v="28078"/>
    <x v="2024"/>
    <m/>
    <s v="U"/>
    <s v="N"/>
    <s v="NC-08"/>
    <x v="0"/>
    <x v="1"/>
    <x v="1"/>
    <x v="1"/>
    <s v="N"/>
    <s v="Y"/>
    <s v="Y"/>
    <s v="N"/>
    <s v="N"/>
    <s v="N"/>
    <s v="Limited  Liability Company(LLC)"/>
    <s v="N"/>
    <x v="0"/>
    <x v="0"/>
    <x v="0"/>
    <s v="Snack and Nonalcoholic Beverage Bar"/>
    <n v="0"/>
    <n v="0"/>
    <m/>
  </r>
  <r>
    <x v="2028"/>
    <d v="2021-05-29T00:00:00"/>
    <s v="wnc subs inc."/>
    <s v="447 E Main St"/>
    <x v="117"/>
    <x v="0"/>
    <s v="28779"/>
    <x v="2025"/>
    <s v="Subway"/>
    <s v="R"/>
    <s v="N"/>
    <s v="NC-11"/>
    <x v="1"/>
    <x v="0"/>
    <x v="0"/>
    <x v="0"/>
    <s v="Y"/>
    <s v="Y"/>
    <s v="Y"/>
    <s v="Y"/>
    <s v="Y"/>
    <s v="Y"/>
    <s v="Limited  Liability Company(LLC)"/>
    <s v="N"/>
    <x v="0"/>
    <x v="0"/>
    <x v="0"/>
    <s v="Restaurant"/>
    <n v="0"/>
    <n v="0"/>
    <m/>
  </r>
  <r>
    <x v="2029"/>
    <d v="2021-05-29T00:00:00"/>
    <s v="PETRA HOOKAH BAR AND LOUNGE LLC"/>
    <s v="1808 B SPRING GARDEN ST"/>
    <x v="12"/>
    <x v="0"/>
    <s v="27403"/>
    <x v="2026"/>
    <m/>
    <s v="U"/>
    <s v="Y"/>
    <s v="NC-06"/>
    <x v="0"/>
    <x v="1"/>
    <x v="1"/>
    <x v="0"/>
    <s v="Y"/>
    <s v="Y"/>
    <s v="Y"/>
    <s v="Y"/>
    <s v="Y"/>
    <s v="Y"/>
    <s v="Limited  Liability Company(LLC)"/>
    <s v="N"/>
    <x v="0"/>
    <x v="0"/>
    <x v="0"/>
    <s v="Snack and Nonalcoholic Beverage Bar &amp;&amp; Bar, Saloon, Lounge, Tavern &amp;&amp; Restaurant"/>
    <n v="0"/>
    <n v="0"/>
    <m/>
  </r>
  <r>
    <x v="2030"/>
    <d v="2021-05-29T00:00:00"/>
    <s v="Appalachian Craft Brewery LLC"/>
    <s v="822 Locust St Ste 100"/>
    <x v="7"/>
    <x v="0"/>
    <s v="28792"/>
    <x v="2027"/>
    <m/>
    <s v="R"/>
    <s v="Y"/>
    <s v="NC-11"/>
    <x v="1"/>
    <x v="1"/>
    <x v="0"/>
    <x v="0"/>
    <s v="Y"/>
    <s v="N"/>
    <s v="N"/>
    <s v="Y"/>
    <s v="Y"/>
    <s v="Y"/>
    <s v="Limited  Liability Company(LLC)"/>
    <s v="N"/>
    <x v="0"/>
    <x v="0"/>
    <x v="0"/>
    <s v="Licensed Alcohol Producer &amp;&amp; Brewery and/or microbrewery ** &amp;&amp; Brewpub, Tasting Room, Taproom **"/>
    <n v="0"/>
    <n v="0"/>
    <m/>
  </r>
  <r>
    <x v="2031"/>
    <d v="2021-05-29T00:00:00"/>
    <s v="Ameer Enterprises Inc."/>
    <s v="944 W Broad St"/>
    <x v="269"/>
    <x v="0"/>
    <s v="28384"/>
    <x v="2028"/>
    <m/>
    <s v="R"/>
    <s v="Y"/>
    <s v="NC-07"/>
    <x v="0"/>
    <x v="1"/>
    <x v="1"/>
    <x v="0"/>
    <s v="Y"/>
    <s v="Y"/>
    <s v="Y"/>
    <s v="Y"/>
    <s v="Y"/>
    <s v="Y"/>
    <s v="Corporation"/>
    <s v="Y"/>
    <x v="0"/>
    <x v="0"/>
    <x v="0"/>
    <s v="Restaurant"/>
    <n v="0"/>
    <n v="0"/>
    <m/>
  </r>
  <r>
    <x v="2032"/>
    <d v="2021-05-29T00:00:00"/>
    <s v="Chhotes LLC"/>
    <s v="500 E Davie St #123"/>
    <x v="4"/>
    <x v="0"/>
    <s v="27601"/>
    <x v="2029"/>
    <m/>
    <s v="U"/>
    <s v="Y"/>
    <s v="NC-02"/>
    <x v="0"/>
    <x v="1"/>
    <x v="1"/>
    <x v="0"/>
    <s v="Y"/>
    <s v="Y"/>
    <s v="Y"/>
    <s v="Y"/>
    <s v="N"/>
    <s v="Y"/>
    <s v="Limited  Liability Company(LLC)"/>
    <s v="N"/>
    <x v="0"/>
    <x v="0"/>
    <x v="0"/>
    <s v="Restaurant"/>
    <n v="0"/>
    <n v="0"/>
    <m/>
  </r>
  <r>
    <x v="2033"/>
    <d v="2021-05-29T00:00:00"/>
    <s v="Athena Hospitality BC LLC"/>
    <s v="8521 Brier Creek Pkwy Suite 117"/>
    <x v="4"/>
    <x v="0"/>
    <s v="27617"/>
    <x v="2030"/>
    <m/>
    <s v="U"/>
    <s v="N"/>
    <s v="NC-02"/>
    <x v="0"/>
    <x v="0"/>
    <x v="0"/>
    <x v="1"/>
    <s v="Y"/>
    <s v="Y"/>
    <s v="Y"/>
    <s v="Y"/>
    <s v="Y"/>
    <s v="Y"/>
    <s v="Limited  Liability Company(LLC)"/>
    <s v="N"/>
    <x v="0"/>
    <x v="0"/>
    <x v="0"/>
    <s v="Restaurant"/>
    <n v="0"/>
    <n v="0"/>
    <m/>
  </r>
  <r>
    <x v="2034"/>
    <d v="2021-05-29T00:00:00"/>
    <s v="SAURAV LLC"/>
    <s v="14318 Rivergate View Dr Ste 100"/>
    <x v="11"/>
    <x v="0"/>
    <s v="28273"/>
    <x v="2031"/>
    <s v="Which Wich"/>
    <s v="U"/>
    <s v="N"/>
    <s v="NC-09"/>
    <x v="0"/>
    <x v="1"/>
    <x v="1"/>
    <x v="0"/>
    <s v="Y"/>
    <s v="Y"/>
    <s v="Y"/>
    <s v="Y"/>
    <s v="N"/>
    <s v="Y"/>
    <s v="Limited  Liability Company(LLC)"/>
    <s v="N"/>
    <x v="0"/>
    <x v="0"/>
    <x v="0"/>
    <s v="Restaurant"/>
    <n v="0"/>
    <n v="0"/>
    <m/>
  </r>
  <r>
    <x v="2035"/>
    <d v="2021-05-29T00:00:00"/>
    <s v="Luna Caffe"/>
    <s v="604 castle st."/>
    <x v="0"/>
    <x v="0"/>
    <s v="28401"/>
    <x v="2032"/>
    <m/>
    <s v="U"/>
    <s v="Y"/>
    <s v="NC-07"/>
    <x v="0"/>
    <x v="0"/>
    <x v="1"/>
    <x v="0"/>
    <s v="Y"/>
    <s v="Y"/>
    <s v="Y"/>
    <s v="Y"/>
    <s v="Y"/>
    <s v="Y"/>
    <s v="Limited  Liability Company(LLC)"/>
    <s v="N"/>
    <x v="0"/>
    <x v="0"/>
    <x v="0"/>
    <s v="Snack and Nonalcoholic Beverage Bar"/>
    <n v="0"/>
    <n v="0"/>
    <m/>
  </r>
  <r>
    <x v="2036"/>
    <d v="2021-05-29T00:00:00"/>
    <s v="RK Global LLC"/>
    <s v="1275 NW Maynard Rd"/>
    <x v="28"/>
    <x v="0"/>
    <s v="27513"/>
    <x v="2033"/>
    <m/>
    <s v="U"/>
    <s v="N"/>
    <s v="NC-02"/>
    <x v="1"/>
    <x v="0"/>
    <x v="0"/>
    <x v="0"/>
    <s v="Y"/>
    <s v="Y"/>
    <s v="Y"/>
    <s v="Y"/>
    <s v="Y"/>
    <s v="Y"/>
    <s v="Limited  Liability Company(LLC)"/>
    <s v="N"/>
    <x v="0"/>
    <x v="0"/>
    <x v="0"/>
    <s v="Restaurant"/>
    <n v="0"/>
    <n v="0"/>
    <m/>
  </r>
  <r>
    <x v="2037"/>
    <d v="2021-05-29T00:00:00"/>
    <s v="Rolands Barbecue LLC"/>
    <s v="1507 Live Oak St"/>
    <x v="105"/>
    <x v="0"/>
    <s v="28516"/>
    <x v="2034"/>
    <m/>
    <s v="R"/>
    <s v="N"/>
    <s v="NC-03"/>
    <x v="0"/>
    <x v="1"/>
    <x v="1"/>
    <x v="0"/>
    <s v="N"/>
    <s v="Y"/>
    <s v="Y"/>
    <s v="Y"/>
    <s v="N"/>
    <s v="Y"/>
    <s v="Limited  Liability Company(LLC)"/>
    <s v="N"/>
    <x v="0"/>
    <x v="0"/>
    <x v="0"/>
    <s v="Restaurant"/>
    <n v="0"/>
    <n v="0"/>
    <m/>
  </r>
  <r>
    <x v="2038"/>
    <d v="2021-05-29T00:00:00"/>
    <s v="High Place Ventures Inc"/>
    <s v="1856 Hendersonville Rd Ste C"/>
    <x v="9"/>
    <x v="0"/>
    <s v="28803"/>
    <x v="2035"/>
    <s v="Barberitos"/>
    <s v="U"/>
    <s v="N"/>
    <s v="NC-11"/>
    <x v="0"/>
    <x v="1"/>
    <x v="1"/>
    <x v="1"/>
    <s v="N"/>
    <s v="Y"/>
    <s v="Y"/>
    <s v="Y"/>
    <s v="N"/>
    <s v="Y"/>
    <s v="Corporation"/>
    <s v="N"/>
    <x v="0"/>
    <x v="0"/>
    <x v="0"/>
    <s v="Restaurant"/>
    <n v="0"/>
    <n v="0"/>
    <m/>
  </r>
  <r>
    <x v="2039"/>
    <d v="2021-05-29T00:00:00"/>
    <s v="ILBOSCO LLC"/>
    <s v="127 Depot Street"/>
    <x v="43"/>
    <x v="0"/>
    <s v="28036"/>
    <x v="2036"/>
    <m/>
    <s v="U"/>
    <s v="N"/>
    <s v="NC-08"/>
    <x v="1"/>
    <x v="1"/>
    <x v="1"/>
    <x v="0"/>
    <s v="Y"/>
    <s v="Y"/>
    <s v="Y"/>
    <s v="Y"/>
    <s v="Y"/>
    <s v="Y"/>
    <s v="Limited  Liability Company(LLC)"/>
    <s v="N"/>
    <x v="0"/>
    <x v="0"/>
    <x v="0"/>
    <s v="Restaurant"/>
    <n v="0"/>
    <n v="0"/>
    <m/>
  </r>
  <r>
    <x v="2040"/>
    <d v="2021-05-29T00:00:00"/>
    <s v="Barneys Cafe LLC"/>
    <s v="206 N Main St"/>
    <x v="126"/>
    <x v="0"/>
    <s v="27030"/>
    <x v="2037"/>
    <m/>
    <s v="R"/>
    <s v="N"/>
    <s v="NC-10"/>
    <x v="0"/>
    <x v="1"/>
    <x v="1"/>
    <x v="0"/>
    <s v="Y"/>
    <s v="Y"/>
    <s v="Y"/>
    <s v="Y"/>
    <s v="Y"/>
    <s v="Y"/>
    <s v="Limited  Liability Company(LLC)"/>
    <s v="N"/>
    <x v="0"/>
    <x v="0"/>
    <x v="0"/>
    <s v="Restaurant"/>
    <n v="0"/>
    <n v="0"/>
    <m/>
  </r>
  <r>
    <x v="2041"/>
    <d v="2021-05-29T00:00:00"/>
    <s v="Dom Bakeries NC LLC"/>
    <s v="908 W D St"/>
    <x v="258"/>
    <x v="0"/>
    <s v="28659"/>
    <x v="2038"/>
    <m/>
    <s v="R"/>
    <s v="Y"/>
    <s v="NC-05"/>
    <x v="0"/>
    <x v="1"/>
    <x v="1"/>
    <x v="0"/>
    <s v="Y"/>
    <s v="Y"/>
    <s v="Y"/>
    <s v="Y"/>
    <s v="Y"/>
    <s v="Y"/>
    <s v="Limited  Liability Company(LLC)"/>
    <s v="Y"/>
    <x v="0"/>
    <x v="0"/>
    <x v="0"/>
    <s v="Bakery ** &amp;&amp; Caterer &amp;&amp; Restaurant"/>
    <n v="0"/>
    <n v="0"/>
    <m/>
  </r>
  <r>
    <x v="2042"/>
    <d v="2021-05-29T00:00:00"/>
    <s v="Four Point Ventures TRT LLC"/>
    <s v="1007 Charlotte Hwy"/>
    <x v="172"/>
    <x v="0"/>
    <s v="28166"/>
    <x v="2039"/>
    <s v="Dunkin' Donut/Baskin-Robbins Co-Brand"/>
    <s v="R"/>
    <s v="N"/>
    <s v="NC-10"/>
    <x v="0"/>
    <x v="0"/>
    <x v="1"/>
    <x v="0"/>
    <s v="Y"/>
    <s v="Y"/>
    <s v="Y"/>
    <s v="Y"/>
    <s v="Y"/>
    <s v="Y"/>
    <s v="Limited  Liability Company(LLC)"/>
    <s v="N"/>
    <x v="0"/>
    <x v="0"/>
    <x v="0"/>
    <s v="Restaurant"/>
    <n v="0"/>
    <n v="0"/>
    <m/>
  </r>
  <r>
    <x v="2043"/>
    <d v="2021-05-29T00:00:00"/>
    <s v="A &amp; M Foods Inc."/>
    <s v="162 Holly Hill Ln"/>
    <x v="64"/>
    <x v="0"/>
    <s v="27215"/>
    <x v="2040"/>
    <m/>
    <s v="U"/>
    <s v="N"/>
    <s v="NC-06"/>
    <x v="0"/>
    <x v="0"/>
    <x v="1"/>
    <x v="0"/>
    <s v="Y"/>
    <s v="Y"/>
    <s v="Y"/>
    <s v="Y"/>
    <s v="Y"/>
    <s v="Y"/>
    <s v="Corporation"/>
    <s v="N"/>
    <x v="0"/>
    <x v="0"/>
    <x v="0"/>
    <s v="Restaurant"/>
    <n v="0"/>
    <n v="0"/>
    <m/>
  </r>
  <r>
    <x v="2044"/>
    <d v="2021-05-29T00:00:00"/>
    <s v="Bottle Riot LLC"/>
    <s v="37 Paynes Way Ste 009"/>
    <x v="9"/>
    <x v="0"/>
    <s v="28801"/>
    <x v="2041"/>
    <m/>
    <s v="U"/>
    <s v="Y"/>
    <s v="NC-11"/>
    <x v="1"/>
    <x v="0"/>
    <x v="1"/>
    <x v="0"/>
    <s v="Y"/>
    <s v="Y"/>
    <s v="Y"/>
    <s v="Y"/>
    <s v="Y"/>
    <s v="Y"/>
    <s v="Limited  Liability Company(LLC)"/>
    <s v="N"/>
    <x v="0"/>
    <x v="0"/>
    <x v="0"/>
    <s v="Bar, Saloon, Lounge, Tavern &amp;&amp; Restaurant"/>
    <n v="0"/>
    <n v="0"/>
    <m/>
  </r>
  <r>
    <x v="2045"/>
    <d v="2021-05-29T00:00:00"/>
    <s v="Southwinds of the Caribbean LLC"/>
    <s v="6434 West Sugarcreek Rd Suite F&amp;G"/>
    <x v="11"/>
    <x v="0"/>
    <s v="28269"/>
    <x v="2042"/>
    <m/>
    <s v="U"/>
    <s v="N"/>
    <s v="NC-08"/>
    <x v="1"/>
    <x v="1"/>
    <x v="1"/>
    <x v="0"/>
    <s v="N"/>
    <s v="Y"/>
    <s v="Y"/>
    <s v="Y"/>
    <s v="Y"/>
    <s v="Y"/>
    <s v="Partnership"/>
    <s v="N"/>
    <x v="0"/>
    <x v="0"/>
    <x v="0"/>
    <s v="Caterer &amp;&amp; Restaurant"/>
    <n v="0"/>
    <n v="0"/>
    <m/>
  </r>
  <r>
    <x v="2046"/>
    <d v="2021-05-29T00:00:00"/>
    <s v="Granite Falls Brewing Company"/>
    <s v="47 Duke Street"/>
    <x v="243"/>
    <x v="0"/>
    <s v="28630"/>
    <x v="2043"/>
    <m/>
    <s v="R"/>
    <s v="N"/>
    <s v="NC-05"/>
    <x v="0"/>
    <x v="0"/>
    <x v="0"/>
    <x v="0"/>
    <s v="N"/>
    <s v="Y"/>
    <s v="Y"/>
    <s v="N"/>
    <s v="Y"/>
    <s v="Y"/>
    <s v="Sole Proprietorship"/>
    <s v="N"/>
    <x v="0"/>
    <x v="0"/>
    <x v="0"/>
    <s v="Brewery and/or microbrewery ** &amp;&amp; Brewpub, Tasting Room, Taproom ** &amp;&amp; Restaurant"/>
    <n v="0"/>
    <n v="0"/>
    <m/>
  </r>
  <r>
    <x v="2047"/>
    <d v="2021-05-29T00:00:00"/>
    <s v="Wilmywoodie Inc."/>
    <s v="601 Arjean Dr"/>
    <x v="0"/>
    <x v="0"/>
    <s v="28411"/>
    <x v="2044"/>
    <m/>
    <s v="U"/>
    <s v="N"/>
    <s v="NC-07"/>
    <x v="0"/>
    <x v="1"/>
    <x v="1"/>
    <x v="0"/>
    <s v="Y"/>
    <s v="Y"/>
    <s v="Y"/>
    <s v="Y"/>
    <s v="N"/>
    <s v="Y"/>
    <s v="Subchapter S Corporation"/>
    <s v="N"/>
    <x v="0"/>
    <x v="0"/>
    <x v="0"/>
    <s v="Food Stand, Food Truck, Food Cart"/>
    <n v="0"/>
    <n v="0"/>
    <m/>
  </r>
  <r>
    <x v="2048"/>
    <d v="2021-05-29T00:00:00"/>
    <s v="The Corner Bar of Durham LLC"/>
    <s v="914 W Main St"/>
    <x v="8"/>
    <x v="0"/>
    <s v="27701"/>
    <x v="2045"/>
    <m/>
    <s v="U"/>
    <s v="Y"/>
    <s v="NC-04"/>
    <x v="1"/>
    <x v="0"/>
    <x v="1"/>
    <x v="0"/>
    <s v="Y"/>
    <s v="Y"/>
    <s v="Y"/>
    <s v="Y"/>
    <s v="Y"/>
    <s v="Y"/>
    <s v="Corporation"/>
    <s v="N"/>
    <x v="0"/>
    <x v="0"/>
    <x v="0"/>
    <s v="Restaurant"/>
    <n v="0"/>
    <n v="0"/>
    <m/>
  </r>
  <r>
    <x v="2049"/>
    <d v="2021-05-29T00:00:00"/>
    <s v="Zaika LLC"/>
    <s v="8 Primrose Ln"/>
    <x v="9"/>
    <x v="0"/>
    <s v="28805"/>
    <x v="2046"/>
    <m/>
    <s v="U"/>
    <s v="N"/>
    <s v="NC-11"/>
    <x v="0"/>
    <x v="1"/>
    <x v="1"/>
    <x v="1"/>
    <s v="Y"/>
    <s v="Y"/>
    <s v="Y"/>
    <s v="Y"/>
    <s v="N"/>
    <s v="Y"/>
    <s v="Partnership"/>
    <s v="N"/>
    <x v="0"/>
    <x v="0"/>
    <x v="0"/>
    <s v="Restaurant"/>
    <n v="0"/>
    <n v="0"/>
    <m/>
  </r>
  <r>
    <x v="2050"/>
    <d v="2021-05-29T00:00:00"/>
    <s v="Roy Inc."/>
    <s v="16646 Hawfield Way Dr suite 101"/>
    <x v="11"/>
    <x v="0"/>
    <s v="28277"/>
    <x v="2047"/>
    <m/>
    <s v="U"/>
    <s v="N"/>
    <s v="NC-09"/>
    <x v="1"/>
    <x v="0"/>
    <x v="0"/>
    <x v="0"/>
    <s v="Y"/>
    <s v="Y"/>
    <s v="N"/>
    <s v="N"/>
    <s v="Y"/>
    <s v="N"/>
    <s v="Corporation"/>
    <s v="N"/>
    <x v="0"/>
    <x v="0"/>
    <x v="0"/>
    <s v="Restaurant"/>
    <n v="0"/>
    <n v="0"/>
    <m/>
  </r>
  <r>
    <x v="2051"/>
    <d v="2021-05-29T00:00:00"/>
    <s v="Nachiket LLC"/>
    <s v="4708 Hybrid Ct"/>
    <x v="189"/>
    <x v="0"/>
    <s v="27526"/>
    <x v="2048"/>
    <s v="Subway"/>
    <s v="R"/>
    <s v="N"/>
    <s v="NC-02"/>
    <x v="0"/>
    <x v="1"/>
    <x v="1"/>
    <x v="0"/>
    <s v="Y"/>
    <s v="Y"/>
    <s v="Y"/>
    <s v="Y"/>
    <s v="Y"/>
    <s v="N"/>
    <s v="Limited  Liability Company(LLC)"/>
    <s v="Y"/>
    <x v="0"/>
    <x v="0"/>
    <x v="0"/>
    <s v="Restaurant"/>
    <n v="0"/>
    <n v="0"/>
    <m/>
  </r>
  <r>
    <x v="2052"/>
    <d v="2021-05-29T00:00:00"/>
    <s v="Hatz LLC"/>
    <s v="1315 N Broome St"/>
    <x v="13"/>
    <x v="0"/>
    <s v="28173"/>
    <x v="2049"/>
    <m/>
    <s v="U"/>
    <s v="N"/>
    <s v="NC-09"/>
    <x v="0"/>
    <x v="0"/>
    <x v="0"/>
    <x v="0"/>
    <s v="Y"/>
    <s v="Y"/>
    <s v="Y"/>
    <s v="Y"/>
    <s v="Y"/>
    <s v="Y"/>
    <s v="Limited  Liability Company(LLC)"/>
    <s v="N"/>
    <x v="0"/>
    <x v="0"/>
    <x v="0"/>
    <s v="Restaurant"/>
    <n v="0"/>
    <n v="0"/>
    <m/>
  </r>
  <r>
    <x v="2053"/>
    <d v="2021-05-29T00:00:00"/>
    <s v="Ward Restaurants LLC"/>
    <s v="1916 Fair Forest Dr"/>
    <x v="53"/>
    <x v="0"/>
    <s v="28105"/>
    <x v="2050"/>
    <m/>
    <s v="U"/>
    <s v="N"/>
    <s v="NC-09"/>
    <x v="0"/>
    <x v="0"/>
    <x v="0"/>
    <x v="0"/>
    <s v="Y"/>
    <s v="Y"/>
    <s v="Y"/>
    <s v="Y"/>
    <s v="Y"/>
    <s v="Y"/>
    <s v="Limited  Liability Company(LLC)"/>
    <s v="N"/>
    <x v="0"/>
    <x v="0"/>
    <x v="0"/>
    <s v="Restaurant"/>
    <n v="0"/>
    <n v="0"/>
    <m/>
  </r>
  <r>
    <x v="2054"/>
    <d v="2021-05-29T00:00:00"/>
    <s v="Sup Dogs Chapel Hill LLC"/>
    <s v="107 E Franklin St"/>
    <x v="3"/>
    <x v="0"/>
    <s v="27514"/>
    <x v="2051"/>
    <m/>
    <s v="U"/>
    <s v="Y"/>
    <s v="NC-04"/>
    <x v="0"/>
    <x v="1"/>
    <x v="1"/>
    <x v="0"/>
    <s v="N"/>
    <s v="Y"/>
    <s v="Y"/>
    <s v="N"/>
    <s v="N"/>
    <s v="N"/>
    <s v="Corporation"/>
    <s v="N"/>
    <x v="0"/>
    <x v="0"/>
    <x v="0"/>
    <s v="Restaurant"/>
    <n v="0"/>
    <n v="0"/>
    <m/>
  </r>
  <r>
    <x v="2055"/>
    <d v="2021-05-29T00:00:00"/>
    <s v="Carolina Smoothie Ventures of Charlotte LLC"/>
    <s v="5220 New Fashion Way Ste 299"/>
    <x v="11"/>
    <x v="0"/>
    <s v="28278"/>
    <x v="2052"/>
    <s v="Smoothie King"/>
    <s v="U"/>
    <s v="N"/>
    <s v="NC-12"/>
    <x v="0"/>
    <x v="1"/>
    <x v="0"/>
    <x v="0"/>
    <s v="N"/>
    <s v="Y"/>
    <s v="Y"/>
    <s v="Y"/>
    <s v="N"/>
    <s v="Y"/>
    <s v="Limited  Liability Company(LLC)"/>
    <s v="N"/>
    <x v="0"/>
    <x v="0"/>
    <x v="0"/>
    <s v="Snack and Nonalcoholic Beverage Bar"/>
    <n v="0"/>
    <n v="0"/>
    <m/>
  </r>
  <r>
    <x v="2056"/>
    <d v="2021-05-29T00:00:00"/>
    <s v="McGee St Boiler Room LLC"/>
    <s v="113 W McGee St"/>
    <x v="12"/>
    <x v="0"/>
    <s v="27401"/>
    <x v="2053"/>
    <m/>
    <s v="U"/>
    <s v="Y"/>
    <s v="NC-06"/>
    <x v="0"/>
    <x v="0"/>
    <x v="0"/>
    <x v="0"/>
    <s v="Y"/>
    <s v="Y"/>
    <s v="N"/>
    <s v="Y"/>
    <s v="Y"/>
    <s v="Y"/>
    <s v="Limited  Liability Company(LLC)"/>
    <s v="Y"/>
    <x v="0"/>
    <x v="0"/>
    <x v="0"/>
    <s v="Bar, Saloon, Lounge, Tavern"/>
    <n v="0"/>
    <n v="0"/>
    <m/>
  </r>
  <r>
    <x v="2057"/>
    <d v="2021-05-29T00:00:00"/>
    <s v="SCDURHAM LLC"/>
    <s v="2602 HEATHER GLEN RD"/>
    <x v="8"/>
    <x v="0"/>
    <s v="27712"/>
    <x v="2054"/>
    <s v="Sweet Charlie's"/>
    <s v="U"/>
    <s v="N"/>
    <s v="NC-04"/>
    <x v="0"/>
    <x v="0"/>
    <x v="0"/>
    <x v="0"/>
    <s v="Y"/>
    <s v="Y"/>
    <s v="Y"/>
    <s v="Y"/>
    <s v="Y"/>
    <s v="Y"/>
    <s v="Limited Liability Partnership"/>
    <s v="N"/>
    <x v="0"/>
    <x v="0"/>
    <x v="0"/>
    <s v="Snack and Nonalcoholic Beverage Bar"/>
    <n v="0"/>
    <n v="0"/>
    <m/>
  </r>
  <r>
    <x v="2058"/>
    <d v="2021-05-29T00:00:00"/>
    <s v="Boulevard Entertainment inc"/>
    <s v="513 Deacon Blvd"/>
    <x v="54"/>
    <x v="0"/>
    <s v="27105"/>
    <x v="2055"/>
    <m/>
    <s v="U"/>
    <s v="Y"/>
    <s v="NC-06"/>
    <x v="1"/>
    <x v="1"/>
    <x v="0"/>
    <x v="0"/>
    <s v="Y"/>
    <s v="Y"/>
    <s v="Y"/>
    <s v="Y"/>
    <s v="Y"/>
    <s v="Y"/>
    <s v="Corporation"/>
    <s v="Y"/>
    <x v="0"/>
    <x v="0"/>
    <x v="0"/>
    <s v="Bar, Saloon, Lounge, Tavern"/>
    <n v="0"/>
    <n v="0"/>
    <m/>
  </r>
  <r>
    <x v="2059"/>
    <d v="2021-05-29T00:00:00"/>
    <s v="Stroud and Miller"/>
    <s v="100 BREWER LANE A A"/>
    <x v="32"/>
    <x v="0"/>
    <s v="27510"/>
    <x v="2056"/>
    <m/>
    <s v="U"/>
    <s v="N"/>
    <s v="NC-04"/>
    <x v="0"/>
    <x v="1"/>
    <x v="0"/>
    <x v="0"/>
    <s v="Y"/>
    <s v="Y"/>
    <s v="Y"/>
    <s v="Y"/>
    <s v="Y"/>
    <s v="Y"/>
    <s v="Limited  Liability Company(LLC)"/>
    <s v="Y"/>
    <x v="0"/>
    <x v="0"/>
    <x v="0"/>
    <s v="Bar, Saloon, Lounge, Tavern"/>
    <n v="0"/>
    <n v="0"/>
    <m/>
  </r>
  <r>
    <x v="2060"/>
    <d v="2021-05-29T00:00:00"/>
    <s v="Paw-Paws Place LLC"/>
    <s v="2004 N Fayetteville St"/>
    <x v="51"/>
    <x v="0"/>
    <s v="27203"/>
    <x v="2057"/>
    <m/>
    <s v="R"/>
    <s v="Y"/>
    <s v="NC-13"/>
    <x v="0"/>
    <x v="0"/>
    <x v="1"/>
    <x v="0"/>
    <s v="Y"/>
    <s v="Y"/>
    <s v="Y"/>
    <s v="Y"/>
    <s v="Y"/>
    <s v="Y"/>
    <s v="Limited  Liability Company(LLC)"/>
    <s v="Y"/>
    <x v="0"/>
    <x v="0"/>
    <x v="0"/>
    <s v="Restaurant"/>
    <n v="0"/>
    <n v="0"/>
    <m/>
  </r>
  <r>
    <x v="2061"/>
    <d v="2021-05-29T00:00:00"/>
    <s v="Outer Banks Craft Distilling"/>
    <s v="510 Budleigh St Box 531"/>
    <x v="141"/>
    <x v="0"/>
    <s v="27954"/>
    <x v="2058"/>
    <m/>
    <s v="U"/>
    <s v="Y"/>
    <s v="NC-03"/>
    <x v="1"/>
    <x v="1"/>
    <x v="1"/>
    <x v="0"/>
    <s v="Y"/>
    <s v="Y"/>
    <s v="Y"/>
    <s v="Y"/>
    <s v="Y"/>
    <s v="Y"/>
    <s v="Limited  Liability Company(LLC)"/>
    <s v="N"/>
    <x v="0"/>
    <x v="0"/>
    <x v="0"/>
    <s v="Licensed Alcohol Producer &amp;&amp; Distillery **"/>
    <n v="0"/>
    <n v="0"/>
    <m/>
  </r>
  <r>
    <x v="2062"/>
    <d v="2021-05-29T00:00:00"/>
    <s v="Caspian Inc."/>
    <s v="9991 Beach Dr SW"/>
    <x v="204"/>
    <x v="0"/>
    <s v="28467"/>
    <x v="2059"/>
    <m/>
    <s v="R"/>
    <s v="N"/>
    <s v="NC-07"/>
    <x v="0"/>
    <x v="1"/>
    <x v="0"/>
    <x v="0"/>
    <s v="Y"/>
    <s v="Y"/>
    <s v="Y"/>
    <s v="Y"/>
    <s v="Y"/>
    <s v="Y"/>
    <s v="Corporation"/>
    <s v="N"/>
    <x v="0"/>
    <x v="0"/>
    <x v="0"/>
    <s v="Bar, Saloon, Lounge, Tavern &amp;&amp; Restaurant"/>
    <n v="0"/>
    <n v="0"/>
    <m/>
  </r>
  <r>
    <x v="2063"/>
    <d v="2021-05-29T00:00:00"/>
    <s v="courtney creations llc"/>
    <s v="11021 PADDERBORN CT"/>
    <x v="11"/>
    <x v="0"/>
    <s v="28215"/>
    <x v="2060"/>
    <m/>
    <s v="U"/>
    <s v="N"/>
    <s v="NC-12"/>
    <x v="0"/>
    <x v="0"/>
    <x v="0"/>
    <x v="0"/>
    <s v="Y"/>
    <s v="Y"/>
    <s v="Y"/>
    <s v="Y"/>
    <s v="Y"/>
    <s v="Y"/>
    <s v="Limited  Liability Company(LLC)"/>
    <s v="N"/>
    <x v="0"/>
    <x v="0"/>
    <x v="0"/>
    <s v="Food Stand, Food Truck, Food Cart"/>
    <n v="0"/>
    <n v="0"/>
    <m/>
  </r>
  <r>
    <x v="2064"/>
    <d v="2021-05-29T00:00:00"/>
    <s v="Zacharys Enterprises Inc."/>
    <s v="202 W Broad St"/>
    <x v="269"/>
    <x v="0"/>
    <s v="28384"/>
    <x v="2061"/>
    <m/>
    <s v="R"/>
    <s v="Y"/>
    <s v="NC-07"/>
    <x v="0"/>
    <x v="1"/>
    <x v="1"/>
    <x v="1"/>
    <s v="Y"/>
    <s v="Y"/>
    <s v="Y"/>
    <s v="Y"/>
    <s v="Y"/>
    <s v="Y"/>
    <s v="Subchapter S Corporation"/>
    <s v="Y"/>
    <x v="0"/>
    <x v="0"/>
    <x v="0"/>
    <s v="Restaurant"/>
    <n v="0"/>
    <n v="0"/>
    <m/>
  </r>
  <r>
    <x v="2065"/>
    <d v="2021-05-29T00:00:00"/>
    <s v="Antonios Pizza and Pasta Midtown LLC"/>
    <s v="3501 Oleander Dr Ste 2"/>
    <x v="0"/>
    <x v="0"/>
    <s v="28403"/>
    <x v="2062"/>
    <m/>
    <s v="U"/>
    <s v="N"/>
    <s v="NC-07"/>
    <x v="0"/>
    <x v="1"/>
    <x v="1"/>
    <x v="0"/>
    <s v="N"/>
    <s v="Y"/>
    <s v="Y"/>
    <s v="Y"/>
    <s v="Y"/>
    <s v="Y"/>
    <s v="Limited  Liability Company(LLC)"/>
    <s v="Y"/>
    <x v="0"/>
    <x v="0"/>
    <x v="0"/>
    <s v="Restaurant"/>
    <n v="0"/>
    <n v="0"/>
    <m/>
  </r>
  <r>
    <x v="2066"/>
    <d v="2021-05-29T00:00:00"/>
    <s v="CJ Durham 1 LLC"/>
    <s v="8202 Renaissance Pkwy Ste 103"/>
    <x v="8"/>
    <x v="0"/>
    <s v="27713"/>
    <x v="2063"/>
    <s v="Clean Juice"/>
    <s v="U"/>
    <s v="N"/>
    <s v="NC-02"/>
    <x v="0"/>
    <x v="1"/>
    <x v="0"/>
    <x v="1"/>
    <s v="N"/>
    <s v="N"/>
    <s v="Y"/>
    <s v="Y"/>
    <s v="N"/>
    <s v="N"/>
    <s v="Limited  Liability Company(LLC)"/>
    <s v="N"/>
    <x v="0"/>
    <x v="0"/>
    <x v="0"/>
    <s v="Restaurant"/>
    <n v="0"/>
    <n v="0"/>
    <m/>
  </r>
  <r>
    <x v="2067"/>
    <d v="2021-05-29T00:00:00"/>
    <s v="Pour Taproom Wilmington LLC"/>
    <s v="201 N Front St Suite G101"/>
    <x v="0"/>
    <x v="0"/>
    <s v="28401"/>
    <x v="2064"/>
    <m/>
    <s v="U"/>
    <s v="Y"/>
    <s v="NC-07"/>
    <x v="0"/>
    <x v="0"/>
    <x v="1"/>
    <x v="0"/>
    <s v="N"/>
    <s v="Y"/>
    <s v="Y"/>
    <s v="Y"/>
    <s v="N"/>
    <s v="Y"/>
    <s v="Limited  Liability Company(LLC)"/>
    <s v="N"/>
    <x v="0"/>
    <x v="0"/>
    <x v="0"/>
    <s v="Brewpub, Tasting Room, Taproom ** &amp;&amp; Restaurant"/>
    <n v="0"/>
    <n v="0"/>
    <m/>
  </r>
  <r>
    <x v="2068"/>
    <d v="2021-05-29T00:00:00"/>
    <s v="ELAHI SUBWAY II INC."/>
    <s v="2424 Wake Forest Rd"/>
    <x v="4"/>
    <x v="0"/>
    <s v="27608"/>
    <x v="2065"/>
    <s v="Subway"/>
    <s v="U"/>
    <s v="N"/>
    <s v="NC-02"/>
    <x v="1"/>
    <x v="0"/>
    <x v="0"/>
    <x v="0"/>
    <s v="Y"/>
    <s v="Y"/>
    <s v="Y"/>
    <s v="Y"/>
    <s v="Y"/>
    <s v="Y"/>
    <s v="Corporation"/>
    <s v="N"/>
    <x v="0"/>
    <x v="0"/>
    <x v="0"/>
    <s v="Restaurant"/>
    <n v="0"/>
    <n v="0"/>
    <m/>
  </r>
  <r>
    <x v="2069"/>
    <d v="2021-05-29T00:00:00"/>
    <s v="Outside Restaurant Group LLC"/>
    <s v="4151 Park Rd Ste A"/>
    <x v="11"/>
    <x v="0"/>
    <s v="28209"/>
    <x v="2066"/>
    <m/>
    <s v="U"/>
    <s v="N"/>
    <s v="NC-09"/>
    <x v="0"/>
    <x v="1"/>
    <x v="1"/>
    <x v="0"/>
    <s v="Y"/>
    <s v="N"/>
    <s v="Y"/>
    <s v="Y"/>
    <s v="Y"/>
    <s v="Y"/>
    <s v="Limited  Liability Company(LLC)"/>
    <s v="N"/>
    <x v="0"/>
    <x v="0"/>
    <x v="0"/>
    <s v="Bar, Saloon, Lounge, Tavern &amp;&amp; Caterer &amp;&amp; Restaurant"/>
    <n v="0"/>
    <n v="0"/>
    <m/>
  </r>
  <r>
    <x v="2070"/>
    <d v="2021-05-29T00:00:00"/>
    <s v="Woodard Industries LLC"/>
    <s v="122 S. Main Street"/>
    <x v="274"/>
    <x v="0"/>
    <s v="27505"/>
    <x v="2067"/>
    <m/>
    <s v="R"/>
    <s v="Y"/>
    <s v="NC-08"/>
    <x v="0"/>
    <x v="1"/>
    <x v="1"/>
    <x v="0"/>
    <s v="Y"/>
    <s v="Y"/>
    <s v="Y"/>
    <s v="Y"/>
    <s v="Y"/>
    <s v="Y"/>
    <s v="Sole Proprietorship"/>
    <s v="N"/>
    <x v="0"/>
    <x v="0"/>
    <x v="0"/>
    <s v="Restaurant"/>
    <n v="0"/>
    <n v="0"/>
    <m/>
  </r>
  <r>
    <x v="2071"/>
    <d v="2021-05-29T00:00:00"/>
    <s v="ALLGOOD COFFEE INC."/>
    <s v="10B S Main St"/>
    <x v="128"/>
    <x v="0"/>
    <s v="28787"/>
    <x v="2068"/>
    <m/>
    <s v="U"/>
    <s v="N"/>
    <s v="NC-11"/>
    <x v="0"/>
    <x v="0"/>
    <x v="0"/>
    <x v="0"/>
    <s v="Y"/>
    <s v="Y"/>
    <s v="Y"/>
    <s v="Y"/>
    <s v="Y"/>
    <s v="Y"/>
    <s v="Corporation"/>
    <s v="N"/>
    <x v="0"/>
    <x v="0"/>
    <x v="0"/>
    <s v="Snack and Nonalcoholic Beverage Bar"/>
    <n v="0"/>
    <n v="0"/>
    <m/>
  </r>
  <r>
    <x v="2072"/>
    <d v="2021-05-29T00:00:00"/>
    <s v="Main Street Tavern Huntersville Inc."/>
    <s v="106 S Main St."/>
    <x v="45"/>
    <x v="0"/>
    <s v="28078"/>
    <x v="2069"/>
    <m/>
    <s v="U"/>
    <s v="N"/>
    <s v="NC-08"/>
    <x v="0"/>
    <x v="1"/>
    <x v="1"/>
    <x v="0"/>
    <s v="N"/>
    <s v="Y"/>
    <s v="Y"/>
    <s v="Y"/>
    <s v="N"/>
    <s v="Y"/>
    <s v="Subchapter S Corporation"/>
    <s v="N"/>
    <x v="0"/>
    <x v="0"/>
    <x v="0"/>
    <s v="Bar, Saloon, Lounge, Tavern"/>
    <n v="0"/>
    <n v="0"/>
    <m/>
  </r>
  <r>
    <x v="2073"/>
    <d v="2021-05-29T00:00:00"/>
    <s v="Underground Baking Co LLC"/>
    <s v="304 Yon Hill Rd"/>
    <x v="7"/>
    <x v="0"/>
    <s v="28792"/>
    <x v="2070"/>
    <m/>
    <s v="R"/>
    <s v="Y"/>
    <s v="NC-11"/>
    <x v="0"/>
    <x v="1"/>
    <x v="1"/>
    <x v="0"/>
    <s v="N"/>
    <s v="N"/>
    <s v="Y"/>
    <s v="Y"/>
    <s v="N"/>
    <s v="Y"/>
    <s v="Limited  Liability Company(LLC)"/>
    <s v="N"/>
    <x v="0"/>
    <x v="0"/>
    <x v="0"/>
    <s v="Other &amp;&amp; Food Stand, Food Truck, Food Cart"/>
    <n v="0"/>
    <n v="0"/>
    <m/>
  </r>
  <r>
    <x v="2074"/>
    <d v="2021-05-29T00:00:00"/>
    <s v="Creative Solution Services LLC"/>
    <s v="757 Haywood Rd"/>
    <x v="9"/>
    <x v="0"/>
    <s v="28806"/>
    <x v="2071"/>
    <m/>
    <s v="U"/>
    <s v="N"/>
    <s v="NC-11"/>
    <x v="0"/>
    <x v="0"/>
    <x v="1"/>
    <x v="0"/>
    <s v="Y"/>
    <s v="Y"/>
    <s v="Y"/>
    <s v="Y"/>
    <s v="Y"/>
    <s v="Y"/>
    <s v="Limited  Liability Company(LLC)"/>
    <s v="N"/>
    <x v="0"/>
    <x v="0"/>
    <x v="0"/>
    <s v="Other &amp;&amp; Bakery ** &amp;&amp; Restaurant"/>
    <n v="0"/>
    <n v="0"/>
    <m/>
  </r>
  <r>
    <x v="2075"/>
    <d v="2021-05-29T00:00:00"/>
    <s v="Gracie Rae Enterprises LLC"/>
    <s v="121 N Center St Ste 104"/>
    <x v="72"/>
    <x v="0"/>
    <s v="28677"/>
    <x v="2072"/>
    <m/>
    <s v="R"/>
    <s v="Y"/>
    <s v="NC-10"/>
    <x v="1"/>
    <x v="0"/>
    <x v="0"/>
    <x v="0"/>
    <s v="Y"/>
    <s v="Y"/>
    <s v="Y"/>
    <s v="Y"/>
    <s v="Y"/>
    <s v="Y"/>
    <s v="Limited  Liability Company(LLC)"/>
    <s v="Y"/>
    <x v="0"/>
    <x v="0"/>
    <x v="0"/>
    <s v="Restaurant"/>
    <n v="0"/>
    <n v="0"/>
    <m/>
  </r>
  <r>
    <x v="2076"/>
    <d v="2021-05-29T00:00:00"/>
    <s v="Subway at Six Forks Inc."/>
    <s v="5410 Six Forks Rd"/>
    <x v="4"/>
    <x v="0"/>
    <s v="27609"/>
    <x v="2073"/>
    <s v="Subway"/>
    <s v="U"/>
    <s v="N"/>
    <s v="NC-02"/>
    <x v="1"/>
    <x v="0"/>
    <x v="0"/>
    <x v="0"/>
    <s v="Y"/>
    <s v="Y"/>
    <s v="Y"/>
    <s v="Y"/>
    <s v="Y"/>
    <s v="Y"/>
    <s v="Corporation"/>
    <s v="N"/>
    <x v="0"/>
    <x v="0"/>
    <x v="0"/>
    <s v="Restaurant"/>
    <n v="0"/>
    <n v="0"/>
    <m/>
  </r>
  <r>
    <x v="2077"/>
    <d v="2021-05-29T00:00:00"/>
    <s v="Rocker Down INC"/>
    <s v="1195 W Chatham St"/>
    <x v="28"/>
    <x v="0"/>
    <s v="27513"/>
    <x v="2074"/>
    <m/>
    <s v="U"/>
    <s v="N"/>
    <s v="NC-02"/>
    <x v="1"/>
    <x v="1"/>
    <x v="1"/>
    <x v="0"/>
    <s v="Y"/>
    <s v="Y"/>
    <s v="Y"/>
    <s v="Y"/>
    <s v="N"/>
    <s v="Y"/>
    <s v="Subchapter S Corporation"/>
    <s v="N"/>
    <x v="0"/>
    <x v="0"/>
    <x v="0"/>
    <s v="Bar, Saloon, Lounge, Tavern &amp;&amp; Restaurant"/>
    <n v="0"/>
    <n v="0"/>
    <m/>
  </r>
  <r>
    <x v="2078"/>
    <d v="2021-05-29T00:00:00"/>
    <s v="Ganey &amp; Garrison LLC"/>
    <s v="1110 New Pointe Blvd Ste 120"/>
    <x v="225"/>
    <x v="0"/>
    <s v="28451"/>
    <x v="2075"/>
    <m/>
    <s v="R"/>
    <s v="N"/>
    <s v="NC-07"/>
    <x v="0"/>
    <x v="1"/>
    <x v="1"/>
    <x v="0"/>
    <s v="N"/>
    <s v="Y"/>
    <s v="Y"/>
    <s v="Y"/>
    <s v="N"/>
    <s v="Y"/>
    <s v="Limited Liability Partnership"/>
    <s v="N"/>
    <x v="0"/>
    <x v="0"/>
    <x v="0"/>
    <s v="Restaurant"/>
    <n v="0"/>
    <n v="0"/>
    <m/>
  </r>
  <r>
    <x v="2079"/>
    <d v="2021-05-29T00:00:00"/>
    <s v="Bull City Joe's  LLC"/>
    <s v="900 W Main St"/>
    <x v="8"/>
    <x v="0"/>
    <s v="27701"/>
    <x v="2076"/>
    <m/>
    <s v="U"/>
    <s v="Y"/>
    <s v="NC-04"/>
    <x v="1"/>
    <x v="0"/>
    <x v="0"/>
    <x v="0"/>
    <s v="Y"/>
    <s v="Y"/>
    <s v="Y"/>
    <s v="Y"/>
    <s v="Y"/>
    <s v="Y"/>
    <s v="Limited  Liability Company(LLC)"/>
    <s v="N"/>
    <x v="0"/>
    <x v="0"/>
    <x v="0"/>
    <s v="Restaurant"/>
    <n v="0"/>
    <n v="0"/>
    <m/>
  </r>
  <r>
    <x v="2080"/>
    <d v="2021-05-29T00:00:00"/>
    <s v="Steaming Kings LLC"/>
    <s v="33 E Main St"/>
    <x v="39"/>
    <x v="0"/>
    <s v="28712"/>
    <x v="2077"/>
    <s v="Sully's Steamers"/>
    <s v="R"/>
    <s v="N"/>
    <s v="NC-11"/>
    <x v="0"/>
    <x v="1"/>
    <x v="1"/>
    <x v="0"/>
    <s v="Y"/>
    <s v="Y"/>
    <s v="Y"/>
    <s v="Y"/>
    <s v="Y"/>
    <s v="Y"/>
    <s v="Limited  Liability Company(LLC)"/>
    <s v="N"/>
    <x v="0"/>
    <x v="0"/>
    <x v="0"/>
    <s v="Restaurant"/>
    <n v="0"/>
    <n v="0"/>
    <m/>
  </r>
  <r>
    <x v="2081"/>
    <d v="2021-05-29T00:00:00"/>
    <s v="Pavao Enterprises L.L.C."/>
    <s v="105 Cannon Dr"/>
    <x v="7"/>
    <x v="0"/>
    <s v="28792"/>
    <x v="2078"/>
    <m/>
    <s v="R"/>
    <s v="N"/>
    <s v="NC-11"/>
    <x v="1"/>
    <x v="0"/>
    <x v="1"/>
    <x v="0"/>
    <s v="Y"/>
    <s v="Y"/>
    <s v="Y"/>
    <s v="Y"/>
    <s v="Y"/>
    <s v="Y"/>
    <s v="Limited  Liability Company(LLC)"/>
    <s v="N"/>
    <x v="0"/>
    <x v="0"/>
    <x v="0"/>
    <s v="Restaurant"/>
    <n v="0"/>
    <n v="0"/>
    <m/>
  </r>
  <r>
    <x v="2082"/>
    <d v="2021-05-29T00:00:00"/>
    <s v="Newsome Kite Investments Inc"/>
    <s v="127 Bent St"/>
    <x v="275"/>
    <x v="0"/>
    <s v="27006"/>
    <x v="2079"/>
    <s v="Subway"/>
    <s v="R"/>
    <s v="N"/>
    <s v="NC-13"/>
    <x v="0"/>
    <x v="1"/>
    <x v="0"/>
    <x v="0"/>
    <s v="Y"/>
    <s v="Y"/>
    <s v="Y"/>
    <s v="Y"/>
    <s v="Y"/>
    <s v="Y"/>
    <s v="Subchapter S Corporation"/>
    <s v="N"/>
    <x v="0"/>
    <x v="0"/>
    <x v="0"/>
    <s v="Restaurant"/>
    <n v="0"/>
    <n v="0"/>
    <m/>
  </r>
  <r>
    <x v="2083"/>
    <d v="2021-05-29T00:00:00"/>
    <s v="Axiom Brewing Company LLC"/>
    <s v="1426 E 4th St"/>
    <x v="11"/>
    <x v="0"/>
    <s v="28204"/>
    <x v="2080"/>
    <m/>
    <s v="U"/>
    <s v="N"/>
    <s v="NC-12"/>
    <x v="0"/>
    <x v="1"/>
    <x v="1"/>
    <x v="1"/>
    <s v="N"/>
    <s v="Y"/>
    <s v="Y"/>
    <s v="Y"/>
    <s v="N"/>
    <s v="Y"/>
    <s v="Limited  Liability Company(LLC)"/>
    <s v="N"/>
    <x v="0"/>
    <x v="0"/>
    <x v="0"/>
    <s v="Brewery and/or microbrewery **"/>
    <n v="0"/>
    <n v="0"/>
    <m/>
  </r>
  <r>
    <x v="2084"/>
    <d v="2021-05-29T00:00:00"/>
    <s v="BUFFALO BROTHERS INC"/>
    <s v="3111 Capital Blvd"/>
    <x v="4"/>
    <x v="0"/>
    <s v="27604"/>
    <x v="2081"/>
    <m/>
    <s v="U"/>
    <s v="N"/>
    <s v="NC-02"/>
    <x v="1"/>
    <x v="0"/>
    <x v="1"/>
    <x v="0"/>
    <s v="Y"/>
    <s v="Y"/>
    <s v="Y"/>
    <s v="Y"/>
    <s v="Y"/>
    <s v="Y"/>
    <s v="Corporation"/>
    <s v="Y"/>
    <x v="0"/>
    <x v="0"/>
    <x v="0"/>
    <s v="Restaurant"/>
    <n v="0"/>
    <n v="0"/>
    <m/>
  </r>
  <r>
    <x v="2085"/>
    <d v="2021-05-29T00:00:00"/>
    <s v="ishan and om inc"/>
    <s v="5226 Sigmon Rd"/>
    <x v="0"/>
    <x v="0"/>
    <s v="28403"/>
    <x v="2082"/>
    <s v="Checkers"/>
    <s v="U"/>
    <s v="Y"/>
    <s v="NC-07"/>
    <x v="0"/>
    <x v="1"/>
    <x v="1"/>
    <x v="0"/>
    <s v="Y"/>
    <s v="Y"/>
    <s v="Y"/>
    <s v="Y"/>
    <s v="Y"/>
    <s v="Y"/>
    <s v="Corporation"/>
    <s v="Y"/>
    <x v="0"/>
    <x v="0"/>
    <x v="0"/>
    <s v="Restaurant"/>
    <n v="0"/>
    <n v="0"/>
    <m/>
  </r>
  <r>
    <x v="2086"/>
    <d v="2021-05-29T00:00:00"/>
    <s v="SouthEnd Brewing Co"/>
    <s v="117 W Lewis St"/>
    <x v="12"/>
    <x v="0"/>
    <s v="27406"/>
    <x v="2083"/>
    <m/>
    <s v="U"/>
    <s v="Y"/>
    <s v="NC-06"/>
    <x v="1"/>
    <x v="0"/>
    <x v="0"/>
    <x v="0"/>
    <s v="Y"/>
    <s v="Y"/>
    <s v="Y"/>
    <s v="Y"/>
    <s v="Y"/>
    <s v="Y"/>
    <s v="Limited  Liability Company(LLC)"/>
    <s v="N"/>
    <x v="0"/>
    <x v="0"/>
    <x v="0"/>
    <s v="Brewery and/or microbrewery ** &amp;&amp; Brewpub, Tasting Room, Taproom ** &amp;&amp; Restaurant"/>
    <n v="0"/>
    <n v="0"/>
    <m/>
  </r>
  <r>
    <x v="2087"/>
    <d v="2021-05-29T00:00:00"/>
    <s v="Spindle City Cafe INC"/>
    <s v="207 W Main Ave"/>
    <x v="66"/>
    <x v="0"/>
    <s v="28052"/>
    <x v="2084"/>
    <m/>
    <s v="U"/>
    <s v="Y"/>
    <s v="NC-05"/>
    <x v="0"/>
    <x v="0"/>
    <x v="1"/>
    <x v="0"/>
    <s v="Y"/>
    <s v="Y"/>
    <s v="Y"/>
    <s v="Y"/>
    <s v="Y"/>
    <s v="Y"/>
    <s v="Corporation"/>
    <s v="Y"/>
    <x v="0"/>
    <x v="0"/>
    <x v="0"/>
    <s v="Caterer &amp;&amp; Restaurant"/>
    <n v="0"/>
    <n v="0"/>
    <m/>
  </r>
  <r>
    <x v="2088"/>
    <d v="2021-05-29T00:00:00"/>
    <s v="WCS Foods LLC"/>
    <s v="126 Kilmayne Dr"/>
    <x v="28"/>
    <x v="0"/>
    <s v="27511"/>
    <x v="2085"/>
    <m/>
    <s v="U"/>
    <s v="Y"/>
    <s v="NC-02"/>
    <x v="0"/>
    <x v="0"/>
    <x v="1"/>
    <x v="0"/>
    <s v="N"/>
    <s v="Y"/>
    <s v="Y"/>
    <s v="Y"/>
    <s v="Y"/>
    <s v="Y"/>
    <s v="Limited  Liability Company(LLC)"/>
    <s v="N"/>
    <x v="0"/>
    <x v="0"/>
    <x v="0"/>
    <s v="Restaurant"/>
    <n v="0"/>
    <n v="0"/>
    <m/>
  </r>
  <r>
    <x v="2089"/>
    <d v="2021-05-29T00:00:00"/>
    <s v="Butreel Inc."/>
    <s v="901 S Kings Dr Ste 140B"/>
    <x v="11"/>
    <x v="0"/>
    <s v="28204"/>
    <x v="2086"/>
    <s v="The Melting Pot"/>
    <s v="U"/>
    <s v="N"/>
    <s v="NC-12"/>
    <x v="0"/>
    <x v="1"/>
    <x v="1"/>
    <x v="1"/>
    <s v="N"/>
    <s v="N"/>
    <s v="Y"/>
    <s v="Y"/>
    <s v="N"/>
    <s v="Y"/>
    <s v="Corporation"/>
    <s v="N"/>
    <x v="0"/>
    <x v="0"/>
    <x v="0"/>
    <s v="Restaurant"/>
    <n v="0"/>
    <n v="0"/>
    <m/>
  </r>
  <r>
    <x v="2090"/>
    <d v="2021-05-29T00:00:00"/>
    <s v="Fiducia Inc"/>
    <s v="1508 E Franklin St"/>
    <x v="3"/>
    <x v="0"/>
    <s v="27514"/>
    <x v="2087"/>
    <m/>
    <s v="U"/>
    <s v="N"/>
    <s v="NC-04"/>
    <x v="0"/>
    <x v="0"/>
    <x v="0"/>
    <x v="0"/>
    <s v="Y"/>
    <s v="Y"/>
    <s v="Y"/>
    <s v="Y"/>
    <s v="Y"/>
    <s v="Y"/>
    <s v="Corporation"/>
    <s v="N"/>
    <x v="0"/>
    <x v="0"/>
    <x v="0"/>
    <s v="Caterer"/>
    <n v="0"/>
    <n v="0"/>
    <m/>
  </r>
  <r>
    <x v="2091"/>
    <d v="2021-05-29T00:00:00"/>
    <s v="Rico's Acai LLC"/>
    <s v="428 Julia Ave"/>
    <x v="261"/>
    <x v="0"/>
    <s v="28012"/>
    <x v="2088"/>
    <m/>
    <s v="U"/>
    <s v="N"/>
    <s v="NC-05"/>
    <x v="1"/>
    <x v="0"/>
    <x v="0"/>
    <x v="0"/>
    <s v="Y"/>
    <s v="Y"/>
    <s v="Y"/>
    <s v="Y"/>
    <s v="Y"/>
    <s v="Y"/>
    <s v="Limited  Liability Company(LLC)"/>
    <s v="N"/>
    <x v="0"/>
    <x v="0"/>
    <x v="0"/>
    <s v="Food Stand, Food Truck, Food Cart"/>
    <n v="0"/>
    <n v="0"/>
    <m/>
  </r>
  <r>
    <x v="2092"/>
    <d v="2021-05-29T00:00:00"/>
    <s v="High Five Coffee"/>
    <s v="190 Broadway St."/>
    <x v="9"/>
    <x v="0"/>
    <s v="28801"/>
    <x v="2089"/>
    <m/>
    <s v="U"/>
    <s v="Y"/>
    <s v="NC-11"/>
    <x v="0"/>
    <x v="0"/>
    <x v="0"/>
    <x v="0"/>
    <s v="Y"/>
    <s v="Y"/>
    <s v="Y"/>
    <s v="Y"/>
    <s v="Y"/>
    <s v="Y"/>
    <s v="Limited  Liability Company(LLC)"/>
    <s v="N"/>
    <x v="0"/>
    <x v="0"/>
    <x v="0"/>
    <s v="Other"/>
    <n v="0"/>
    <n v="0"/>
    <m/>
  </r>
  <r>
    <x v="2093"/>
    <d v="2021-05-29T00:00:00"/>
    <s v="TMTFROYO LLC"/>
    <s v="1183 University Dr Ste 107"/>
    <x v="64"/>
    <x v="0"/>
    <s v="27215"/>
    <x v="2090"/>
    <m/>
    <s v="U"/>
    <s v="N"/>
    <s v="NC-06"/>
    <x v="1"/>
    <x v="0"/>
    <x v="0"/>
    <x v="0"/>
    <s v="Y"/>
    <s v="Y"/>
    <s v="Y"/>
    <s v="Y"/>
    <s v="Y"/>
    <s v="Y"/>
    <s v="Limited  Liability Company(LLC)"/>
    <s v="N"/>
    <x v="0"/>
    <x v="0"/>
    <x v="0"/>
    <s v="Restaurant"/>
    <n v="0"/>
    <n v="0"/>
    <m/>
  </r>
  <r>
    <x v="2094"/>
    <d v="2021-05-29T00:00:00"/>
    <s v="Saveedas Restaurant Group LLC"/>
    <s v="5922 Weddington Rd Ste A13"/>
    <x v="53"/>
    <x v="0"/>
    <s v="28104"/>
    <x v="2091"/>
    <m/>
    <s v="U"/>
    <s v="N"/>
    <s v="NC-09"/>
    <x v="0"/>
    <x v="1"/>
    <x v="1"/>
    <x v="0"/>
    <s v="Y"/>
    <s v="Y"/>
    <s v="Y"/>
    <s v="Y"/>
    <s v="Y"/>
    <s v="Y"/>
    <s v="Corporation"/>
    <s v="N"/>
    <x v="0"/>
    <x v="0"/>
    <x v="0"/>
    <s v="Bar, Saloon, Lounge, Tavern &amp;&amp; Caterer &amp;&amp; Restaurant"/>
    <n v="0"/>
    <n v="0"/>
    <m/>
  </r>
  <r>
    <x v="2095"/>
    <d v="2021-05-29T00:00:00"/>
    <s v="D'ABBUSCO BROTHERS INC"/>
    <s v="3120 Gammon Ln"/>
    <x v="160"/>
    <x v="0"/>
    <s v="27012"/>
    <x v="2092"/>
    <m/>
    <s v="U"/>
    <s v="N"/>
    <s v="NC-10"/>
    <x v="1"/>
    <x v="0"/>
    <x v="0"/>
    <x v="0"/>
    <s v="Y"/>
    <s v="Y"/>
    <s v="Y"/>
    <s v="Y"/>
    <s v="Y"/>
    <s v="Y"/>
    <s v="Corporation"/>
    <s v="N"/>
    <x v="0"/>
    <x v="0"/>
    <x v="0"/>
    <s v="Restaurant"/>
    <n v="0"/>
    <n v="0"/>
    <m/>
  </r>
  <r>
    <x v="2096"/>
    <d v="2021-05-29T00:00:00"/>
    <s v="Pack'd Poke"/>
    <s v="8114 Dreamy Way"/>
    <x v="4"/>
    <x v="0"/>
    <s v="27613"/>
    <x v="2093"/>
    <m/>
    <s v="U"/>
    <s v="N"/>
    <s v="NC-02"/>
    <x v="0"/>
    <x v="1"/>
    <x v="0"/>
    <x v="0"/>
    <s v="N"/>
    <s v="Y"/>
    <s v="Y"/>
    <s v="Y"/>
    <s v="N"/>
    <s v="Y"/>
    <s v="Limited  Liability Company(LLC)"/>
    <s v="N"/>
    <x v="0"/>
    <x v="0"/>
    <x v="0"/>
    <s v="Restaurant"/>
    <n v="0"/>
    <n v="0"/>
    <m/>
  </r>
  <r>
    <x v="2097"/>
    <d v="2021-05-29T00:00:00"/>
    <s v="Pollo Pizza Pasta"/>
    <s v="602-100 Hickory Ridge Rd"/>
    <x v="12"/>
    <x v="0"/>
    <s v="27409"/>
    <x v="2094"/>
    <m/>
    <s v="U"/>
    <s v="N"/>
    <s v="NC-06"/>
    <x v="0"/>
    <x v="1"/>
    <x v="1"/>
    <x v="0"/>
    <s v="Y"/>
    <s v="Y"/>
    <s v="Y"/>
    <s v="Y"/>
    <s v="Y"/>
    <s v="Y"/>
    <s v="Partnership"/>
    <s v="N"/>
    <x v="0"/>
    <x v="0"/>
    <x v="0"/>
    <s v="Restaurant"/>
    <n v="0"/>
    <n v="0"/>
    <m/>
  </r>
  <r>
    <x v="2098"/>
    <d v="2021-05-29T00:00:00"/>
    <s v="Red and Black LLC"/>
    <s v="110 S Churton St"/>
    <x v="35"/>
    <x v="0"/>
    <s v="27278"/>
    <x v="2095"/>
    <m/>
    <s v="U"/>
    <s v="N"/>
    <s v="NC-04"/>
    <x v="0"/>
    <x v="0"/>
    <x v="1"/>
    <x v="0"/>
    <s v="Y"/>
    <s v="Y"/>
    <s v="Y"/>
    <s v="Y"/>
    <s v="Y"/>
    <s v="Y"/>
    <s v="Limited  Liability Company(LLC)"/>
    <s v="N"/>
    <x v="0"/>
    <x v="0"/>
    <x v="0"/>
    <s v="Restaurant"/>
    <n v="0"/>
    <n v="0"/>
    <m/>
  </r>
  <r>
    <x v="2099"/>
    <d v="2021-05-29T00:00:00"/>
    <s v="The Breakfastime Inc."/>
    <s v="3450 Old Salisbury Rd"/>
    <x v="54"/>
    <x v="0"/>
    <n v="27127"/>
    <x v="2096"/>
    <m/>
    <s v="U"/>
    <s v="N"/>
    <s v="NC-06"/>
    <x v="1"/>
    <x v="0"/>
    <x v="0"/>
    <x v="0"/>
    <s v="Y"/>
    <s v="Y"/>
    <s v="Y"/>
    <s v="Y"/>
    <s v="Y"/>
    <s v="Y"/>
    <s v="Corporation"/>
    <s v="N"/>
    <x v="0"/>
    <x v="0"/>
    <x v="0"/>
    <s v="Restaurant"/>
    <n v="0"/>
    <n v="0"/>
    <m/>
  </r>
  <r>
    <x v="2100"/>
    <d v="2021-05-29T00:00:00"/>
    <s v="Highlands Dive LLC"/>
    <s v="476 Carolina Way"/>
    <x v="122"/>
    <x v="0"/>
    <s v="28741"/>
    <x v="2097"/>
    <m/>
    <s v="R"/>
    <s v="N"/>
    <s v="NC-11"/>
    <x v="0"/>
    <x v="1"/>
    <x v="1"/>
    <x v="0"/>
    <s v="Y"/>
    <s v="Y"/>
    <s v="Y"/>
    <s v="Y"/>
    <s v="Y"/>
    <s v="Y"/>
    <s v="Limited  Liability Company(LLC)"/>
    <s v="N"/>
    <x v="0"/>
    <x v="0"/>
    <x v="0"/>
    <s v="Restaurant"/>
    <n v="0"/>
    <n v="0"/>
    <m/>
  </r>
  <r>
    <x v="2101"/>
    <d v="2021-05-29T00:00:00"/>
    <s v="The Q Shack Corporation"/>
    <s v="2510 University Dr"/>
    <x v="8"/>
    <x v="0"/>
    <s v="27707"/>
    <x v="2098"/>
    <m/>
    <s v="U"/>
    <s v="Y"/>
    <s v="NC-04"/>
    <x v="0"/>
    <x v="1"/>
    <x v="1"/>
    <x v="0"/>
    <s v="Y"/>
    <s v="Y"/>
    <s v="Y"/>
    <s v="Y"/>
    <s v="Y"/>
    <s v="Y"/>
    <s v="Subchapter S Corporation"/>
    <s v="Y"/>
    <x v="0"/>
    <x v="0"/>
    <x v="0"/>
    <s v="Restaurant"/>
    <n v="0"/>
    <n v="0"/>
    <m/>
  </r>
  <r>
    <x v="2102"/>
    <d v="2021-05-29T00:00:00"/>
    <s v="Gia Group LLC"/>
    <s v="1941 New Garden Rd Suite 208"/>
    <x v="12"/>
    <x v="0"/>
    <s v="27410"/>
    <x v="2099"/>
    <m/>
    <s v="U"/>
    <s v="N"/>
    <s v="NC-06"/>
    <x v="0"/>
    <x v="0"/>
    <x v="0"/>
    <x v="0"/>
    <s v="Y"/>
    <s v="Y"/>
    <s v="Y"/>
    <s v="Y"/>
    <s v="Y"/>
    <s v="Y"/>
    <s v="Limited  Liability Company(LLC)"/>
    <s v="N"/>
    <x v="0"/>
    <x v="0"/>
    <x v="0"/>
    <s v="Restaurant"/>
    <n v="0"/>
    <n v="0"/>
    <m/>
  </r>
  <r>
    <x v="2103"/>
    <d v="2021-05-29T00:00:00"/>
    <s v="Zillicoah Group Inc"/>
    <s v="870 Riverside Drive"/>
    <x v="276"/>
    <x v="0"/>
    <s v="28804"/>
    <x v="2100"/>
    <m/>
    <s v="U"/>
    <s v="Y"/>
    <s v="NC-11"/>
    <x v="0"/>
    <x v="1"/>
    <x v="0"/>
    <x v="0"/>
    <s v="Y"/>
    <s v="Y"/>
    <s v="Y"/>
    <s v="Y"/>
    <s v="Y"/>
    <s v="Y"/>
    <s v="Corporation"/>
    <s v="N"/>
    <x v="0"/>
    <x v="0"/>
    <x v="0"/>
    <s v="Bar, Saloon, Lounge, Tavern"/>
    <n v="0"/>
    <n v="0"/>
    <m/>
  </r>
  <r>
    <x v="2104"/>
    <d v="2021-05-29T00:00:00"/>
    <s v="Wine and Dining Inc"/>
    <s v="115 E. St. James St."/>
    <x v="201"/>
    <x v="0"/>
    <s v="27886"/>
    <x v="2101"/>
    <m/>
    <s v="R"/>
    <s v="Y"/>
    <s v="NC-01"/>
    <x v="0"/>
    <x v="0"/>
    <x v="0"/>
    <x v="0"/>
    <s v="Y"/>
    <s v="Y"/>
    <s v="N"/>
    <s v="N"/>
    <s v="Y"/>
    <s v="N"/>
    <s v="Corporation"/>
    <s v="N"/>
    <x v="0"/>
    <x v="0"/>
    <x v="0"/>
    <s v="Restaurant"/>
    <n v="0"/>
    <n v="0"/>
    <m/>
  </r>
  <r>
    <x v="2105"/>
    <d v="2021-05-29T00:00:00"/>
    <s v="Ultimate Ice Cream Company LLC"/>
    <s v="171 New Haw Creek Rd"/>
    <x v="9"/>
    <x v="0"/>
    <s v="28805"/>
    <x v="2102"/>
    <m/>
    <s v="U"/>
    <s v="N"/>
    <s v="NC-11"/>
    <x v="0"/>
    <x v="0"/>
    <x v="0"/>
    <x v="0"/>
    <s v="Y"/>
    <s v="Y"/>
    <s v="Y"/>
    <s v="Y"/>
    <s v="Y"/>
    <s v="Y"/>
    <s v="Limited  Liability Company(LLC)"/>
    <s v="N"/>
    <x v="0"/>
    <x v="0"/>
    <x v="0"/>
    <s v="Other &amp;&amp; Caterer"/>
    <n v="0"/>
    <n v="0"/>
    <m/>
  </r>
  <r>
    <x v="2106"/>
    <d v="2021-05-29T00:00:00"/>
    <s v="Fenwick Foods Corporation"/>
    <s v="20920 Torrence Chapel Rd"/>
    <x v="49"/>
    <x v="0"/>
    <s v="28031"/>
    <x v="2103"/>
    <m/>
    <s v="U"/>
    <s v="N"/>
    <s v="NC-12"/>
    <x v="0"/>
    <x v="1"/>
    <x v="1"/>
    <x v="0"/>
    <s v="Y"/>
    <s v="Y"/>
    <s v="Y"/>
    <s v="Y"/>
    <s v="Y"/>
    <s v="Y"/>
    <s v="Corporation"/>
    <s v="N"/>
    <x v="0"/>
    <x v="0"/>
    <x v="0"/>
    <s v="Restaurant"/>
    <n v="0"/>
    <n v="0"/>
    <m/>
  </r>
  <r>
    <x v="2107"/>
    <d v="2021-05-29T00:00:00"/>
    <s v="Midtown Cafe &amp; Dessertery Inc."/>
    <s v="151 S Stratford Rd"/>
    <x v="54"/>
    <x v="0"/>
    <s v="27104"/>
    <x v="2104"/>
    <m/>
    <s v="U"/>
    <s v="N"/>
    <s v="NC-06"/>
    <x v="0"/>
    <x v="0"/>
    <x v="0"/>
    <x v="0"/>
    <s v="Y"/>
    <s v="Y"/>
    <s v="Y"/>
    <s v="Y"/>
    <s v="Y"/>
    <s v="Y"/>
    <s v="Corporation"/>
    <s v="N"/>
    <x v="0"/>
    <x v="0"/>
    <x v="0"/>
    <s v="Restaurant"/>
    <n v="0"/>
    <n v="0"/>
    <m/>
  </r>
  <r>
    <x v="2108"/>
    <d v="2021-05-29T00:00:00"/>
    <s v="NEE INC"/>
    <s v="1984 Eastwood Rd"/>
    <x v="0"/>
    <x v="0"/>
    <s v="28403"/>
    <x v="2105"/>
    <m/>
    <s v="U"/>
    <s v="N"/>
    <s v="NC-07"/>
    <x v="1"/>
    <x v="0"/>
    <x v="0"/>
    <x v="0"/>
    <s v="Y"/>
    <s v="Y"/>
    <s v="Y"/>
    <s v="Y"/>
    <s v="Y"/>
    <s v="Y"/>
    <s v="Corporation"/>
    <s v="Y"/>
    <x v="0"/>
    <x v="0"/>
    <x v="0"/>
    <s v="Restaurant"/>
    <n v="0"/>
    <n v="0"/>
    <m/>
  </r>
  <r>
    <x v="2109"/>
    <d v="2021-05-29T00:00:00"/>
    <s v="Giovani Carandola LTD"/>
    <s v="4016 W Wendover Ave"/>
    <x v="12"/>
    <x v="0"/>
    <s v="27407"/>
    <x v="2106"/>
    <m/>
    <s v="U"/>
    <s v="Y"/>
    <s v="NC-06"/>
    <x v="0"/>
    <x v="1"/>
    <x v="1"/>
    <x v="0"/>
    <s v="Y"/>
    <s v="Y"/>
    <s v="Y"/>
    <s v="Y"/>
    <s v="Y"/>
    <s v="Y"/>
    <s v="Limited  Liability Company(LLC)"/>
    <s v="N"/>
    <x v="0"/>
    <x v="0"/>
    <x v="0"/>
    <s v="Bar, Saloon, Lounge, Tavern &amp;&amp; Restaurant"/>
    <n v="0"/>
    <n v="0"/>
    <m/>
  </r>
  <r>
    <x v="2110"/>
    <d v="2021-05-29T00:00:00"/>
    <s v="Twenty Six Acres Brewing Co. LLC"/>
    <s v="7285 Westwinds Blvd NW"/>
    <x v="22"/>
    <x v="0"/>
    <s v="28027"/>
    <x v="2107"/>
    <m/>
    <s v="U"/>
    <s v="N"/>
    <s v="NC-08"/>
    <x v="1"/>
    <x v="0"/>
    <x v="0"/>
    <x v="0"/>
    <s v="Y"/>
    <s v="Y"/>
    <s v="Y"/>
    <s v="Y"/>
    <s v="Y"/>
    <s v="Y"/>
    <s v="Limited  Liability Company(LLC)"/>
    <s v="N"/>
    <x v="0"/>
    <x v="0"/>
    <x v="0"/>
    <s v="Licensed Alcohol Producer &amp;&amp; Brewery and/or microbrewery ** &amp;&amp; Brewpub, Tasting Room, Taproom **"/>
    <n v="0"/>
    <n v="0"/>
    <m/>
  </r>
  <r>
    <x v="2111"/>
    <d v="2021-05-29T00:00:00"/>
    <s v="Three Seasons Catering"/>
    <s v="2701 Hillsborough Rd"/>
    <x v="8"/>
    <x v="0"/>
    <s v="27705"/>
    <x v="2108"/>
    <m/>
    <s v="U"/>
    <s v="N"/>
    <s v="NC-04"/>
    <x v="0"/>
    <x v="1"/>
    <x v="1"/>
    <x v="1"/>
    <s v="Y"/>
    <s v="Y"/>
    <s v="Y"/>
    <s v="Y"/>
    <s v="N"/>
    <s v="Y"/>
    <s v="Corporation"/>
    <s v="N"/>
    <x v="0"/>
    <x v="0"/>
    <x v="0"/>
    <s v="Caterer"/>
    <n v="0"/>
    <n v="0"/>
    <m/>
  </r>
  <r>
    <x v="2112"/>
    <d v="2021-05-29T00:00:00"/>
    <s v="Calogidos Incorporated"/>
    <s v="301 W Martin St"/>
    <x v="4"/>
    <x v="0"/>
    <s v="27601"/>
    <x v="2109"/>
    <m/>
    <s v="U"/>
    <s v="Y"/>
    <s v="NC-02"/>
    <x v="0"/>
    <x v="1"/>
    <x v="1"/>
    <x v="0"/>
    <s v="Y"/>
    <s v="Y"/>
    <s v="Y"/>
    <s v="Y"/>
    <s v="Y"/>
    <s v="Y"/>
    <s v="Subchapter S Corporation"/>
    <s v="N"/>
    <x v="0"/>
    <x v="0"/>
    <x v="0"/>
    <s v="Bar, Saloon, Lounge, Tavern &amp;&amp; Restaurant"/>
    <n v="0"/>
    <n v="0"/>
    <m/>
  </r>
  <r>
    <x v="2113"/>
    <d v="2021-05-29T00:00:00"/>
    <s v="Hoowel inc."/>
    <s v="447 E Main St"/>
    <x v="117"/>
    <x v="0"/>
    <s v="28779"/>
    <x v="2110"/>
    <s v="Subway"/>
    <s v="R"/>
    <s v="N"/>
    <s v="NC-11"/>
    <x v="1"/>
    <x v="0"/>
    <x v="0"/>
    <x v="0"/>
    <s v="Y"/>
    <s v="Y"/>
    <s v="Y"/>
    <s v="Y"/>
    <s v="Y"/>
    <s v="Y"/>
    <s v="Limited  Liability Company(LLC)"/>
    <s v="N"/>
    <x v="0"/>
    <x v="0"/>
    <x v="0"/>
    <s v="Restaurant"/>
    <n v="0"/>
    <n v="0"/>
    <m/>
  </r>
  <r>
    <x v="2114"/>
    <d v="2021-05-29T00:00:00"/>
    <s v="ncpretzel1"/>
    <s v="6910 Fayetteville Rd"/>
    <x v="8"/>
    <x v="0"/>
    <s v="27713"/>
    <x v="2111"/>
    <s v="The Pretzel Twister"/>
    <s v="U"/>
    <s v="N"/>
    <s v="NC-02"/>
    <x v="0"/>
    <x v="1"/>
    <x v="1"/>
    <x v="0"/>
    <s v="Y"/>
    <s v="Y"/>
    <s v="Y"/>
    <s v="Y"/>
    <s v="N"/>
    <s v="Y"/>
    <s v="Limited  Liability Company(LLC)"/>
    <s v="N"/>
    <x v="0"/>
    <x v="0"/>
    <x v="0"/>
    <s v="Snack and Nonalcoholic Beverage Bar"/>
    <n v="0"/>
    <n v="0"/>
    <m/>
  </r>
  <r>
    <x v="2115"/>
    <d v="2021-05-29T00:00:00"/>
    <s v="Third Half Brewing Company"/>
    <s v="400 N Polk St Ste B"/>
    <x v="19"/>
    <x v="0"/>
    <s v="28134"/>
    <x v="2112"/>
    <m/>
    <s v="U"/>
    <s v="Y"/>
    <s v="NC-09"/>
    <x v="1"/>
    <x v="1"/>
    <x v="1"/>
    <x v="0"/>
    <s v="N"/>
    <s v="Y"/>
    <s v="Y"/>
    <s v="Y"/>
    <s v="N"/>
    <s v="Y"/>
    <s v="Limited  Liability Company(LLC)"/>
    <s v="N"/>
    <x v="0"/>
    <x v="0"/>
    <x v="0"/>
    <s v="Licensed Alcohol Producer &amp;&amp; Brewery and/or microbrewery ** &amp;&amp; Brewpub, Tasting Room, Taproom ** &amp;&amp; Restaurant"/>
    <n v="0"/>
    <n v="0"/>
    <m/>
  </r>
  <r>
    <x v="2116"/>
    <d v="2021-05-29T00:00:00"/>
    <s v="The Eddy LLC"/>
    <s v="1715 Saxapahaw Bethlehem Church Road"/>
    <x v="270"/>
    <x v="0"/>
    <s v="27253"/>
    <x v="2113"/>
    <m/>
    <s v="U"/>
    <s v="Y"/>
    <s v="NC-13"/>
    <x v="0"/>
    <x v="1"/>
    <x v="1"/>
    <x v="0"/>
    <s v="Y"/>
    <s v="N"/>
    <s v="Y"/>
    <s v="Y"/>
    <s v="Y"/>
    <s v="Y"/>
    <s v="Limited  Liability Company(LLC)"/>
    <s v="N"/>
    <x v="0"/>
    <x v="0"/>
    <x v="0"/>
    <s v="Restaurant"/>
    <n v="0"/>
    <n v="0"/>
    <m/>
  </r>
  <r>
    <x v="2117"/>
    <d v="2021-05-29T00:00:00"/>
    <s v="The Poe House"/>
    <s v="105 1st Ave W"/>
    <x v="7"/>
    <x v="0"/>
    <s v="28792"/>
    <x v="2114"/>
    <m/>
    <s v="R"/>
    <s v="Y"/>
    <s v="NC-11"/>
    <x v="1"/>
    <x v="1"/>
    <x v="1"/>
    <x v="1"/>
    <s v="N"/>
    <s v="N"/>
    <s v="Y"/>
    <s v="Y"/>
    <s v="N"/>
    <s v="N"/>
    <s v="Corporation"/>
    <s v="N"/>
    <x v="0"/>
    <x v="0"/>
    <x v="0"/>
    <s v="Bar, Saloon, Lounge, Tavern &amp;&amp; Restaurant"/>
    <n v="0"/>
    <n v="0"/>
    <m/>
  </r>
  <r>
    <x v="2118"/>
    <d v="2021-05-29T00:00:00"/>
    <s v="Cadillac's Discotheque Inc"/>
    <s v="1520 Us Highway 70a W"/>
    <x v="21"/>
    <x v="0"/>
    <s v="28601"/>
    <x v="2115"/>
    <m/>
    <s v="R"/>
    <s v="N"/>
    <s v="NC-05"/>
    <x v="0"/>
    <x v="0"/>
    <x v="1"/>
    <x v="0"/>
    <s v="Y"/>
    <s v="Y"/>
    <s v="Y"/>
    <s v="Y"/>
    <s v="Y"/>
    <s v="Y"/>
    <s v="Subchapter S Corporation"/>
    <s v="Y"/>
    <x v="0"/>
    <x v="0"/>
    <x v="0"/>
    <s v="Other"/>
    <n v="0"/>
    <n v="0"/>
    <m/>
  </r>
  <r>
    <x v="2119"/>
    <d v="2021-05-29T00:00:00"/>
    <s v="TMRBBQ LLC"/>
    <s v="1183 University Dr Ste 101"/>
    <x v="64"/>
    <x v="0"/>
    <s v="27215"/>
    <x v="2116"/>
    <m/>
    <s v="U"/>
    <s v="N"/>
    <s v="NC-06"/>
    <x v="1"/>
    <x v="0"/>
    <x v="0"/>
    <x v="0"/>
    <s v="Y"/>
    <s v="Y"/>
    <s v="Y"/>
    <s v="Y"/>
    <s v="Y"/>
    <s v="Y"/>
    <s v="Limited  Liability Company(LLC)"/>
    <s v="N"/>
    <x v="0"/>
    <x v="0"/>
    <x v="0"/>
    <s v="Restaurant"/>
    <n v="0"/>
    <n v="0"/>
    <m/>
  </r>
  <r>
    <x v="2120"/>
    <d v="2021-05-29T00:00:00"/>
    <s v="KVEC LLC"/>
    <s v="9609 N Tryon St Suite A"/>
    <x v="11"/>
    <x v="0"/>
    <s v="28262"/>
    <x v="2117"/>
    <m/>
    <s v="U"/>
    <s v="N"/>
    <s v="NC-08"/>
    <x v="1"/>
    <x v="0"/>
    <x v="0"/>
    <x v="0"/>
    <s v="N"/>
    <s v="Y"/>
    <s v="Y"/>
    <s v="Y"/>
    <s v="Y"/>
    <s v="Y"/>
    <s v="Limited  Liability Company(LLC)"/>
    <s v="N"/>
    <x v="0"/>
    <x v="0"/>
    <x v="0"/>
    <s v="Other &amp;&amp; Bar, Saloon, Lounge, Tavern &amp;&amp; Caterer &amp;&amp; Restaurant"/>
    <n v="0"/>
    <n v="0"/>
    <m/>
  </r>
  <r>
    <x v="2121"/>
    <d v="2021-05-29T00:00:00"/>
    <s v="The String Bean Corp."/>
    <s v="106 N Main St"/>
    <x v="261"/>
    <x v="0"/>
    <s v="28012"/>
    <x v="2118"/>
    <m/>
    <s v="U"/>
    <s v="Y"/>
    <s v="NC-05"/>
    <x v="0"/>
    <x v="0"/>
    <x v="1"/>
    <x v="0"/>
    <s v="Y"/>
    <s v="Y"/>
    <s v="Y"/>
    <s v="Y"/>
    <s v="Y"/>
    <s v="Y"/>
    <s v="Corporation"/>
    <s v="N"/>
    <x v="0"/>
    <x v="0"/>
    <x v="0"/>
    <s v="Caterer &amp;&amp; Restaurant"/>
    <n v="0"/>
    <n v="0"/>
    <m/>
  </r>
  <r>
    <x v="2122"/>
    <d v="2021-05-29T00:00:00"/>
    <s v="APN PIZZA INC."/>
    <s v="12989 Us 70 Business Hwy W"/>
    <x v="103"/>
    <x v="0"/>
    <s v="27520"/>
    <x v="2119"/>
    <m/>
    <s v="R"/>
    <s v="Y"/>
    <s v="NC-02"/>
    <x v="0"/>
    <x v="1"/>
    <x v="1"/>
    <x v="1"/>
    <s v="N"/>
    <s v="Y"/>
    <s v="Y"/>
    <s v="Y"/>
    <s v="N"/>
    <s v="Y"/>
    <s v="Corporation"/>
    <s v="Y"/>
    <x v="0"/>
    <x v="0"/>
    <x v="0"/>
    <s v="Restaurant"/>
    <n v="0"/>
    <n v="0"/>
    <m/>
  </r>
  <r>
    <x v="2123"/>
    <d v="2021-05-29T00:00:00"/>
    <s v="Tropical Island Concessions Inc"/>
    <s v="5413 Round Hill Ln"/>
    <x v="4"/>
    <x v="0"/>
    <s v="27616"/>
    <x v="2120"/>
    <m/>
    <s v="U"/>
    <s v="Y"/>
    <s v="NC-02"/>
    <x v="0"/>
    <x v="1"/>
    <x v="1"/>
    <x v="0"/>
    <s v="N"/>
    <s v="Y"/>
    <s v="Y"/>
    <s v="N"/>
    <s v="Y"/>
    <s v="N"/>
    <s v="Corporation"/>
    <s v="Y"/>
    <x v="0"/>
    <x v="0"/>
    <x v="0"/>
    <s v="Other"/>
    <n v="0"/>
    <n v="0"/>
    <m/>
  </r>
  <r>
    <x v="2124"/>
    <d v="2021-05-29T00:00:00"/>
    <s v="MySausageBuddy LLC"/>
    <s v="15320 Jade Street"/>
    <x v="11"/>
    <x v="0"/>
    <s v="28277"/>
    <x v="2121"/>
    <m/>
    <s v="U"/>
    <s v="N"/>
    <s v="NC-09"/>
    <x v="0"/>
    <x v="1"/>
    <x v="0"/>
    <x v="0"/>
    <s v="Y"/>
    <s v="N"/>
    <s v="N"/>
    <s v="Y"/>
    <s v="Y"/>
    <s v="Y"/>
    <s v="Limited  Liability Company(LLC)"/>
    <s v="N"/>
    <x v="0"/>
    <x v="0"/>
    <x v="0"/>
    <s v="Food Stand, Food Truck, Food Cart"/>
    <n v="0"/>
    <n v="0"/>
    <m/>
  </r>
  <r>
    <x v="2125"/>
    <d v="2021-05-29T00:00:00"/>
    <s v="Nocturnal Brewing Company LLC"/>
    <s v="893 Highway 64 Business"/>
    <x v="181"/>
    <x v="0"/>
    <s v="28904"/>
    <x v="2122"/>
    <m/>
    <s v="R"/>
    <s v="Y"/>
    <s v="NC-11"/>
    <x v="1"/>
    <x v="0"/>
    <x v="1"/>
    <x v="0"/>
    <s v="Y"/>
    <s v="Y"/>
    <s v="Y"/>
    <s v="Y"/>
    <s v="Y"/>
    <s v="Y"/>
    <s v="Limited  Liability Company(LLC)"/>
    <s v="N"/>
    <x v="0"/>
    <x v="0"/>
    <x v="0"/>
    <s v="Brewpub, Tasting Room, Taproom ** &amp;&amp; Restaurant"/>
    <n v="0"/>
    <n v="0"/>
    <m/>
  </r>
  <r>
    <x v="2126"/>
    <d v="2021-05-29T00:00:00"/>
    <s v="Twin Leaf Brewery LLC"/>
    <s v="144 Coxe Ave"/>
    <x v="9"/>
    <x v="0"/>
    <s v="28801"/>
    <x v="2123"/>
    <m/>
    <s v="U"/>
    <s v="Y"/>
    <s v="NC-11"/>
    <x v="1"/>
    <x v="1"/>
    <x v="1"/>
    <x v="0"/>
    <s v="Y"/>
    <s v="Y"/>
    <s v="Y"/>
    <s v="Y"/>
    <s v="Y"/>
    <s v="Y"/>
    <s v="Corporation"/>
    <s v="N"/>
    <x v="0"/>
    <x v="0"/>
    <x v="0"/>
    <s v="Brewpub, Tasting Room, Taproom **"/>
    <n v="0"/>
    <n v="0"/>
    <m/>
  </r>
  <r>
    <x v="2127"/>
    <d v="2021-05-29T00:00:00"/>
    <s v="Greenville Subway Group Inc."/>
    <s v="3120 E 10th St"/>
    <x v="34"/>
    <x v="0"/>
    <s v="27858"/>
    <x v="2124"/>
    <s v="Subway"/>
    <s v="U"/>
    <s v="Y"/>
    <s v="NC-01"/>
    <x v="1"/>
    <x v="0"/>
    <x v="0"/>
    <x v="0"/>
    <s v="Y"/>
    <s v="Y"/>
    <s v="Y"/>
    <s v="Y"/>
    <s v="Y"/>
    <s v="Y"/>
    <s v="Subchapter S Corporation"/>
    <s v="N"/>
    <x v="0"/>
    <x v="0"/>
    <x v="0"/>
    <s v="Restaurant"/>
    <n v="0"/>
    <n v="0"/>
    <m/>
  </r>
  <r>
    <x v="2128"/>
    <d v="2021-05-29T00:00:00"/>
    <s v="Habatat Coffee Inc"/>
    <s v="369 Ransom Rd"/>
    <x v="54"/>
    <x v="0"/>
    <n v="27106"/>
    <x v="2125"/>
    <m/>
    <s v="U"/>
    <s v="N"/>
    <s v="NC-06"/>
    <x v="1"/>
    <x v="1"/>
    <x v="1"/>
    <x v="0"/>
    <s v="Y"/>
    <s v="Y"/>
    <s v="Y"/>
    <s v="Y"/>
    <s v="N"/>
    <s v="Y"/>
    <s v="Corporation"/>
    <s v="N"/>
    <x v="0"/>
    <x v="0"/>
    <x v="0"/>
    <s v="Other &amp;&amp; Bakery ** &amp;&amp; Caterer &amp;&amp; Food Stand, Food Truck, Food Cart &amp;&amp; Restaurant"/>
    <n v="0"/>
    <n v="0"/>
    <m/>
  </r>
  <r>
    <x v="2129"/>
    <d v="2021-05-29T00:00:00"/>
    <s v="NOPA Inc."/>
    <s v="708 Evans St"/>
    <x v="1"/>
    <x v="0"/>
    <s v="28557"/>
    <x v="2126"/>
    <m/>
    <s v="R"/>
    <s v="N"/>
    <s v="NC-03"/>
    <x v="0"/>
    <x v="1"/>
    <x v="1"/>
    <x v="1"/>
    <s v="N"/>
    <s v="N"/>
    <s v="Y"/>
    <s v="N"/>
    <s v="N"/>
    <s v="N"/>
    <s v="Corporation"/>
    <s v="N"/>
    <x v="0"/>
    <x v="0"/>
    <x v="0"/>
    <s v="Restaurant"/>
    <n v="0"/>
    <n v="0"/>
    <m/>
  </r>
  <r>
    <x v="2130"/>
    <d v="2021-05-29T00:00:00"/>
    <s v="Smokey Js BBQ and Ribs"/>
    <s v="1827 shearers rd"/>
    <x v="43"/>
    <x v="0"/>
    <s v="28036"/>
    <x v="2127"/>
    <m/>
    <s v="U"/>
    <s v="N"/>
    <s v="NC-08"/>
    <x v="0"/>
    <x v="1"/>
    <x v="1"/>
    <x v="1"/>
    <s v="N"/>
    <s v="N"/>
    <s v="Y"/>
    <s v="Y"/>
    <s v="N"/>
    <s v="Y"/>
    <s v="Sole Proprietorship"/>
    <s v="N"/>
    <x v="0"/>
    <x v="0"/>
    <x v="0"/>
    <s v="Food Stand, Food Truck, Food Cart &amp;&amp; Caterer &amp;&amp; Restaurant"/>
    <n v="0"/>
    <n v="0"/>
    <m/>
  </r>
  <r>
    <x v="2131"/>
    <d v="2021-05-29T00:00:00"/>
    <s v="Farmhouse Cafe LLC"/>
    <s v="320 Vintage Point Ln"/>
    <x v="132"/>
    <x v="0"/>
    <s v="27591"/>
    <x v="2128"/>
    <m/>
    <s v="U"/>
    <s v="N"/>
    <s v="NC-02"/>
    <x v="1"/>
    <x v="1"/>
    <x v="0"/>
    <x v="0"/>
    <s v="Y"/>
    <s v="Y"/>
    <s v="Y"/>
    <s v="N"/>
    <s v="Y"/>
    <s v="N"/>
    <s v="Limited  Liability Company(LLC)"/>
    <s v="N"/>
    <x v="0"/>
    <x v="0"/>
    <x v="0"/>
    <s v="Restaurant"/>
    <n v="0"/>
    <n v="0"/>
    <m/>
  </r>
  <r>
    <x v="2132"/>
    <d v="2021-05-29T00:00:00"/>
    <s v="4 F Holdings Inc."/>
    <s v="111 Matthews Station St"/>
    <x v="53"/>
    <x v="0"/>
    <s v="28105"/>
    <x v="2129"/>
    <s v="Moe's Original BBQ"/>
    <s v="U"/>
    <s v="N"/>
    <s v="NC-09"/>
    <x v="0"/>
    <x v="1"/>
    <x v="1"/>
    <x v="0"/>
    <s v="Y"/>
    <s v="Y"/>
    <s v="Y"/>
    <s v="Y"/>
    <s v="Y"/>
    <s v="Y"/>
    <s v="Corporation"/>
    <s v="N"/>
    <x v="0"/>
    <x v="0"/>
    <x v="0"/>
    <s v="Restaurant"/>
    <n v="0"/>
    <n v="0"/>
    <m/>
  </r>
  <r>
    <x v="2133"/>
    <d v="2021-05-29T00:00:00"/>
    <s v="TeamG"/>
    <s v="913 S. Chapman St"/>
    <x v="12"/>
    <x v="0"/>
    <s v="27403"/>
    <x v="2130"/>
    <m/>
    <s v="U"/>
    <s v="Y"/>
    <s v="NC-06"/>
    <x v="0"/>
    <x v="1"/>
    <x v="1"/>
    <x v="0"/>
    <s v="Y"/>
    <s v="Y"/>
    <s v="Y"/>
    <s v="Y"/>
    <s v="Y"/>
    <s v="Y"/>
    <s v="Qualified Joint-Venture (spouses)"/>
    <s v="N"/>
    <x v="0"/>
    <x v="0"/>
    <x v="0"/>
    <s v="Restaurant"/>
    <n v="0"/>
    <n v="0"/>
    <m/>
  </r>
  <r>
    <x v="2134"/>
    <d v="2021-05-29T00:00:00"/>
    <s v="JALOJE LLC"/>
    <s v="600 Nelly Green Cir"/>
    <x v="72"/>
    <x v="0"/>
    <s v="28625"/>
    <x v="2131"/>
    <m/>
    <s v="R"/>
    <s v="Y"/>
    <s v="NC-05"/>
    <x v="0"/>
    <x v="1"/>
    <x v="1"/>
    <x v="0"/>
    <s v="Y"/>
    <s v="Y"/>
    <s v="Y"/>
    <s v="N"/>
    <s v="Y"/>
    <s v="N"/>
    <s v="Corporation"/>
    <s v="N"/>
    <x v="0"/>
    <x v="0"/>
    <x v="0"/>
    <s v="Caterer &amp;&amp; Restaurant"/>
    <n v="0"/>
    <n v="0"/>
    <m/>
  </r>
  <r>
    <x v="2135"/>
    <d v="2021-05-29T00:00:00"/>
    <s v="The Koster Company Inc."/>
    <s v="8117 Owenston Ct"/>
    <x v="4"/>
    <x v="0"/>
    <s v="27612"/>
    <x v="2132"/>
    <m/>
    <s v="U"/>
    <s v="N"/>
    <s v="NC-02"/>
    <x v="1"/>
    <x v="0"/>
    <x v="0"/>
    <x v="0"/>
    <s v="Y"/>
    <s v="Y"/>
    <s v="Y"/>
    <s v="Y"/>
    <s v="Y"/>
    <s v="Y"/>
    <s v="Subchapter S Corporation"/>
    <s v="N"/>
    <x v="0"/>
    <x v="0"/>
    <x v="0"/>
    <s v="Restaurant"/>
    <n v="0"/>
    <n v="0"/>
    <m/>
  </r>
  <r>
    <x v="2136"/>
    <d v="2021-05-29T00:00:00"/>
    <s v="Magerks Elon Inc."/>
    <s v="138 W Lebanon Ave."/>
    <x v="31"/>
    <x v="0"/>
    <s v="27244"/>
    <x v="2133"/>
    <m/>
    <s v="U"/>
    <s v="N"/>
    <s v="NC-06"/>
    <x v="1"/>
    <x v="1"/>
    <x v="1"/>
    <x v="0"/>
    <s v="Y"/>
    <s v="Y"/>
    <s v="Y"/>
    <s v="Y"/>
    <s v="Y"/>
    <s v="Y"/>
    <s v="Limited  Liability Company(LLC)"/>
    <s v="N"/>
    <x v="0"/>
    <x v="0"/>
    <x v="0"/>
    <s v="Bar, Saloon, Lounge, Tavern &amp;&amp; Restaurant"/>
    <n v="0"/>
    <n v="0"/>
    <m/>
  </r>
  <r>
    <x v="2137"/>
    <d v="2021-05-29T00:00:00"/>
    <s v="Sodosopa Inc"/>
    <s v="146 S 3rd St"/>
    <x v="253"/>
    <x v="0"/>
    <s v="27577"/>
    <x v="2134"/>
    <m/>
    <s v="R"/>
    <s v="Y"/>
    <s v="NC-07"/>
    <x v="0"/>
    <x v="1"/>
    <x v="1"/>
    <x v="0"/>
    <s v="Y"/>
    <s v="Y"/>
    <s v="Y"/>
    <s v="Y"/>
    <s v="Y"/>
    <s v="Y"/>
    <s v="Corporation"/>
    <s v="Y"/>
    <x v="0"/>
    <x v="0"/>
    <x v="0"/>
    <s v="Restaurant"/>
    <n v="0"/>
    <n v="0"/>
    <m/>
  </r>
  <r>
    <x v="2138"/>
    <d v="2021-05-29T00:00:00"/>
    <s v="Eton Cafe Inc."/>
    <s v="108 N Gordon Dr"/>
    <x v="54"/>
    <x v="0"/>
    <s v="27104"/>
    <x v="2135"/>
    <m/>
    <s v="U"/>
    <s v="N"/>
    <s v="NC-06"/>
    <x v="0"/>
    <x v="1"/>
    <x v="1"/>
    <x v="0"/>
    <s v="Y"/>
    <s v="Y"/>
    <s v="Y"/>
    <s v="Y"/>
    <s v="Y"/>
    <s v="Y"/>
    <s v="Corporation"/>
    <s v="N"/>
    <x v="0"/>
    <x v="0"/>
    <x v="0"/>
    <s v="Restaurant"/>
    <n v="0"/>
    <n v="0"/>
    <m/>
  </r>
  <r>
    <x v="2139"/>
    <d v="2021-05-29T00:00:00"/>
    <s v="Pomodoros Inc."/>
    <s v="210 Julian Lane"/>
    <x v="55"/>
    <x v="0"/>
    <s v="28704"/>
    <x v="2136"/>
    <m/>
    <s v="U"/>
    <s v="N"/>
    <s v="NC-11"/>
    <x v="0"/>
    <x v="0"/>
    <x v="0"/>
    <x v="0"/>
    <s v="Y"/>
    <s v="Y"/>
    <s v="Y"/>
    <s v="Y"/>
    <s v="Y"/>
    <s v="Y"/>
    <s v="Corporation"/>
    <s v="Y"/>
    <x v="0"/>
    <x v="0"/>
    <x v="0"/>
    <s v="Restaurant"/>
    <n v="0"/>
    <n v="0"/>
    <m/>
  </r>
  <r>
    <x v="2140"/>
    <d v="2021-05-29T00:00:00"/>
    <s v="Kid Cashew Smokehouse LLC"/>
    <s v="1608 East Blvd"/>
    <x v="11"/>
    <x v="0"/>
    <s v="28203"/>
    <x v="2137"/>
    <m/>
    <s v="U"/>
    <s v="N"/>
    <s v="NC-12"/>
    <x v="0"/>
    <x v="1"/>
    <x v="1"/>
    <x v="0"/>
    <s v="N"/>
    <s v="N"/>
    <s v="Y"/>
    <s v="Y"/>
    <s v="N"/>
    <s v="Y"/>
    <s v="Limited  Liability Company(LLC)"/>
    <s v="N"/>
    <x v="0"/>
    <x v="0"/>
    <x v="0"/>
    <s v="Restaurant"/>
    <n v="0"/>
    <n v="0"/>
    <m/>
  </r>
  <r>
    <x v="2141"/>
    <d v="2021-05-29T00:00:00"/>
    <s v="Farmville Subway LLC"/>
    <s v="3434 Cooperative Way Ste. B"/>
    <x v="277"/>
    <x v="0"/>
    <s v="27828"/>
    <x v="2138"/>
    <s v="Subway"/>
    <s v="U"/>
    <s v="Y"/>
    <s v="NC-01"/>
    <x v="1"/>
    <x v="0"/>
    <x v="0"/>
    <x v="0"/>
    <s v="Y"/>
    <s v="Y"/>
    <s v="Y"/>
    <s v="Y"/>
    <s v="Y"/>
    <s v="Y"/>
    <s v="Limited  Liability Company(LLC)"/>
    <s v="N"/>
    <x v="0"/>
    <x v="0"/>
    <x v="0"/>
    <s v="Restaurant"/>
    <n v="0"/>
    <n v="0"/>
    <m/>
  </r>
  <r>
    <x v="2142"/>
    <d v="2021-05-29T00:00:00"/>
    <s v="RB3 Ventures LLC"/>
    <s v="13663 Providence Rd #322"/>
    <x v="53"/>
    <x v="0"/>
    <s v="28104"/>
    <x v="2139"/>
    <m/>
    <s v="U"/>
    <s v="N"/>
    <s v="NC-09"/>
    <x v="0"/>
    <x v="1"/>
    <x v="0"/>
    <x v="0"/>
    <s v="N"/>
    <s v="Y"/>
    <s v="N"/>
    <s v="Y"/>
    <s v="N"/>
    <s v="N"/>
    <s v="Limited  Liability Company(LLC)"/>
    <s v="N"/>
    <x v="0"/>
    <x v="0"/>
    <x v="0"/>
    <s v="Restaurant"/>
    <n v="0"/>
    <n v="0"/>
    <m/>
  </r>
  <r>
    <x v="2143"/>
    <d v="2021-05-29T00:00:00"/>
    <s v="Robert Martin Inc."/>
    <s v="2101 S Main St Ste 112"/>
    <x v="14"/>
    <x v="0"/>
    <s v="27587"/>
    <x v="2140"/>
    <m/>
    <s v="U"/>
    <s v="N"/>
    <s v="NC-04"/>
    <x v="0"/>
    <x v="0"/>
    <x v="0"/>
    <x v="0"/>
    <s v="Y"/>
    <s v="Y"/>
    <s v="Y"/>
    <s v="Y"/>
    <s v="Y"/>
    <s v="Y"/>
    <s v="Corporation"/>
    <s v="N"/>
    <x v="0"/>
    <x v="0"/>
    <x v="0"/>
    <s v="Bar, Saloon, Lounge, Tavern &amp;&amp; Restaurant"/>
    <n v="0"/>
    <n v="0"/>
    <m/>
  </r>
  <r>
    <x v="2144"/>
    <d v="2021-05-29T00:00:00"/>
    <s v="Dan'l Boone Inn of Boone Inc."/>
    <s v="130 Hardin St"/>
    <x v="48"/>
    <x v="0"/>
    <s v="28607"/>
    <x v="2141"/>
    <m/>
    <s v="R"/>
    <s v="Y"/>
    <s v="NC-05"/>
    <x v="0"/>
    <x v="1"/>
    <x v="1"/>
    <x v="0"/>
    <s v="Y"/>
    <s v="Y"/>
    <s v="Y"/>
    <s v="N"/>
    <s v="N"/>
    <s v="Y"/>
    <s v="Corporation"/>
    <s v="N"/>
    <x v="0"/>
    <x v="0"/>
    <x v="0"/>
    <s v="Restaurant"/>
    <n v="0"/>
    <n v="0"/>
    <m/>
  </r>
  <r>
    <x v="2145"/>
    <d v="2021-05-29T00:00:00"/>
    <s v="AAI Restaurant Group LLC"/>
    <s v="3660 E Franklin Blvd"/>
    <x v="66"/>
    <x v="0"/>
    <s v="28056"/>
    <x v="2142"/>
    <s v="Shane's Rib Shack"/>
    <s v="U"/>
    <s v="Y"/>
    <s v="NC-05"/>
    <x v="0"/>
    <x v="0"/>
    <x v="0"/>
    <x v="0"/>
    <s v="Y"/>
    <s v="Y"/>
    <s v="Y"/>
    <s v="Y"/>
    <s v="Y"/>
    <s v="Y"/>
    <s v="Limited  Liability Company(LLC)"/>
    <s v="N"/>
    <x v="0"/>
    <x v="0"/>
    <x v="0"/>
    <s v="Restaurant"/>
    <n v="0"/>
    <n v="0"/>
    <m/>
  </r>
  <r>
    <x v="2146"/>
    <d v="2021-05-29T00:00:00"/>
    <s v="Hungry Hill Enterprises LLC"/>
    <s v="1248 S Main St"/>
    <x v="14"/>
    <x v="0"/>
    <s v="27587"/>
    <x v="2143"/>
    <m/>
    <s v="U"/>
    <s v="N"/>
    <s v="NC-04"/>
    <x v="0"/>
    <x v="0"/>
    <x v="1"/>
    <x v="0"/>
    <s v="N"/>
    <s v="Y"/>
    <s v="Y"/>
    <s v="Y"/>
    <s v="Y"/>
    <s v="Y"/>
    <s v="Limited  Liability Company(LLC)"/>
    <s v="N"/>
    <x v="0"/>
    <x v="0"/>
    <x v="0"/>
    <s v="Restaurant"/>
    <n v="0"/>
    <n v="0"/>
    <m/>
  </r>
  <r>
    <x v="2147"/>
    <d v="2021-05-29T00:00:00"/>
    <s v="CJ Durham 2 LLC"/>
    <s v="917 Innovation Dr"/>
    <x v="0"/>
    <x v="0"/>
    <s v="28405"/>
    <x v="2144"/>
    <s v="Clean Juice"/>
    <s v="U"/>
    <s v="N"/>
    <s v="NC-07"/>
    <x v="0"/>
    <x v="1"/>
    <x v="1"/>
    <x v="0"/>
    <s v="N"/>
    <s v="N"/>
    <s v="Y"/>
    <s v="Y"/>
    <s v="Y"/>
    <s v="N"/>
    <s v="Limited  Liability Company(LLC)"/>
    <s v="N"/>
    <x v="0"/>
    <x v="0"/>
    <x v="0"/>
    <s v="Restaurant"/>
    <n v="0"/>
    <n v="0"/>
    <m/>
  </r>
  <r>
    <x v="2148"/>
    <d v="2021-05-29T00:00:00"/>
    <s v="Lost Worlds Brewing Company LLC"/>
    <s v="19700 One Norman Blvd Ste D"/>
    <x v="49"/>
    <x v="0"/>
    <s v="28031"/>
    <x v="2145"/>
    <m/>
    <s v="U"/>
    <s v="N"/>
    <s v="NC-12"/>
    <x v="1"/>
    <x v="0"/>
    <x v="0"/>
    <x v="0"/>
    <s v="Y"/>
    <s v="Y"/>
    <s v="Y"/>
    <s v="Y"/>
    <s v="Y"/>
    <s v="Y"/>
    <s v="Limited  Liability Company(LLC)"/>
    <s v="N"/>
    <x v="0"/>
    <x v="0"/>
    <x v="0"/>
    <s v="Brewery and/or microbrewery ** &amp;&amp; Brewpub, Tasting Room, Taproom **"/>
    <n v="0"/>
    <n v="0"/>
    <m/>
  </r>
  <r>
    <x v="2149"/>
    <d v="2021-05-29T00:00:00"/>
    <s v="Anchor Coffee Co. INC"/>
    <s v="1320 West D St"/>
    <x v="258"/>
    <x v="0"/>
    <s v="28659"/>
    <x v="2146"/>
    <m/>
    <s v="R"/>
    <s v="Y"/>
    <s v="NC-05"/>
    <x v="0"/>
    <x v="1"/>
    <x v="1"/>
    <x v="0"/>
    <s v="Y"/>
    <s v="Y"/>
    <s v="Y"/>
    <s v="Y"/>
    <s v="Y"/>
    <s v="Y"/>
    <s v="Corporation"/>
    <s v="Y"/>
    <x v="0"/>
    <x v="0"/>
    <x v="0"/>
    <s v="Other &amp;&amp; Brewpub, Tasting Room, Taproom **"/>
    <n v="0"/>
    <n v="0"/>
    <m/>
  </r>
  <r>
    <x v="2150"/>
    <d v="2021-05-29T00:00:00"/>
    <s v="Granieris Inc"/>
    <s v="983 main st"/>
    <x v="185"/>
    <x v="0"/>
    <s v="28901"/>
    <x v="2147"/>
    <m/>
    <s v="R"/>
    <s v="Y"/>
    <s v="NC-11"/>
    <x v="0"/>
    <x v="1"/>
    <x v="0"/>
    <x v="0"/>
    <s v="N"/>
    <s v="N"/>
    <s v="N"/>
    <s v="Y"/>
    <s v="N"/>
    <s v="Y"/>
    <s v="Corporation"/>
    <s v="Y"/>
    <x v="0"/>
    <x v="0"/>
    <x v="0"/>
    <s v="Restaurant"/>
    <n v="0"/>
    <n v="0"/>
    <m/>
  </r>
  <r>
    <x v="2151"/>
    <d v="2021-05-29T00:00:00"/>
    <s v="Michelle Creel"/>
    <s v="5416 mt Holly-Huntersville rd"/>
    <x v="11"/>
    <x v="0"/>
    <s v="28216"/>
    <x v="2148"/>
    <m/>
    <s v="U"/>
    <s v="N"/>
    <s v="NC-12"/>
    <x v="0"/>
    <x v="1"/>
    <x v="0"/>
    <x v="1"/>
    <s v="N"/>
    <s v="N"/>
    <s v="Y"/>
    <s v="Y"/>
    <s v="N"/>
    <s v="Y"/>
    <s v="Limited  Liability Company(LLC)"/>
    <s v="N"/>
    <x v="0"/>
    <x v="0"/>
    <x v="0"/>
    <s v="Bar, Saloon, Lounge, Tavern"/>
    <n v="0"/>
    <n v="0"/>
    <m/>
  </r>
  <r>
    <x v="2152"/>
    <d v="2021-05-29T00:00:00"/>
    <s v="Summit in Duck LLC"/>
    <s v="1314 Duck Rd."/>
    <x v="278"/>
    <x v="0"/>
    <s v="27949"/>
    <x v="2149"/>
    <m/>
    <s v="U"/>
    <s v="Y"/>
    <s v="NC-03"/>
    <x v="1"/>
    <x v="1"/>
    <x v="0"/>
    <x v="1"/>
    <s v="Y"/>
    <s v="Y"/>
    <s v="Y"/>
    <s v="N"/>
    <s v="N"/>
    <s v="N"/>
    <s v="Limited  Liability Company(LLC)"/>
    <s v="N"/>
    <x v="0"/>
    <x v="0"/>
    <x v="0"/>
    <s v="Restaurant"/>
    <n v="0"/>
    <n v="0"/>
    <m/>
  </r>
  <r>
    <x v="2153"/>
    <d v="2021-05-29T00:00:00"/>
    <s v="Family Dogs LLC"/>
    <s v="306 West Franklin St"/>
    <x v="3"/>
    <x v="0"/>
    <s v="27516"/>
    <x v="2150"/>
    <m/>
    <s v="U"/>
    <s v="Y"/>
    <s v="NC-04"/>
    <x v="1"/>
    <x v="0"/>
    <x v="1"/>
    <x v="0"/>
    <s v="Y"/>
    <s v="Y"/>
    <s v="Y"/>
    <s v="Y"/>
    <s v="Y"/>
    <s v="Y"/>
    <s v="Limited  Liability Company(LLC)"/>
    <s v="N"/>
    <x v="0"/>
    <x v="0"/>
    <x v="0"/>
    <s v="Restaurant"/>
    <n v="0"/>
    <n v="0"/>
    <m/>
  </r>
  <r>
    <x v="2154"/>
    <d v="2021-05-29T00:00:00"/>
    <s v="The Durham Ice Cream Company LLC"/>
    <s v="117 Market St."/>
    <x v="8"/>
    <x v="0"/>
    <s v="27701"/>
    <x v="2151"/>
    <m/>
    <s v="U"/>
    <s v="Y"/>
    <s v="NC-04"/>
    <x v="0"/>
    <x v="0"/>
    <x v="0"/>
    <x v="0"/>
    <s v="Y"/>
    <s v="Y"/>
    <s v="Y"/>
    <s v="Y"/>
    <s v="Y"/>
    <s v="Y"/>
    <s v="Limited  Liability Company(LLC)"/>
    <s v="N"/>
    <x v="0"/>
    <x v="0"/>
    <x v="0"/>
    <s v="Snack and Nonalcoholic Beverage Bar"/>
    <n v="0"/>
    <n v="0"/>
    <m/>
  </r>
  <r>
    <x v="2155"/>
    <d v="2021-05-29T00:00:00"/>
    <s v="Goldsboro Subway Inc"/>
    <s v="1330 Cannon Ave Bldg. 3735 AAFES Food Court"/>
    <x v="25"/>
    <x v="0"/>
    <s v="27534"/>
    <x v="2152"/>
    <s v="Subway"/>
    <s v="R"/>
    <s v="N"/>
    <s v="NC-01"/>
    <x v="1"/>
    <x v="0"/>
    <x v="0"/>
    <x v="0"/>
    <s v="Y"/>
    <s v="Y"/>
    <s v="Y"/>
    <s v="Y"/>
    <s v="Y"/>
    <s v="Y"/>
    <s v="Subchapter S Corporation"/>
    <s v="N"/>
    <x v="0"/>
    <x v="0"/>
    <x v="0"/>
    <s v="Restaurant"/>
    <n v="0"/>
    <n v="0"/>
    <m/>
  </r>
  <r>
    <x v="2156"/>
    <d v="2021-05-29T00:00:00"/>
    <s v="The Rock Bar &amp; Grill LLC"/>
    <s v="276 Watauga Village Dr Ste G"/>
    <x v="48"/>
    <x v="0"/>
    <s v="28607"/>
    <x v="2153"/>
    <m/>
    <s v="R"/>
    <s v="Y"/>
    <s v="NC-05"/>
    <x v="0"/>
    <x v="1"/>
    <x v="1"/>
    <x v="1"/>
    <s v="N"/>
    <s v="N"/>
    <s v="Y"/>
    <s v="Y"/>
    <s v="N"/>
    <s v="Y"/>
    <s v="Limited  Liability Company(LLC)"/>
    <s v="N"/>
    <x v="0"/>
    <x v="0"/>
    <x v="0"/>
    <s v="Other &amp;&amp; Restaurant"/>
    <n v="0"/>
    <n v="0"/>
    <m/>
  </r>
  <r>
    <x v="2157"/>
    <d v="2021-05-29T00:00:00"/>
    <s v="Farwin Foods Inc"/>
    <s v="1802 Martin Luther King Jr Blvd"/>
    <x v="3"/>
    <x v="0"/>
    <s v="27514"/>
    <x v="2154"/>
    <s v="Jersey Mike's"/>
    <s v="U"/>
    <s v="N"/>
    <s v="NC-04"/>
    <x v="0"/>
    <x v="1"/>
    <x v="1"/>
    <x v="0"/>
    <s v="Y"/>
    <s v="Y"/>
    <s v="Y"/>
    <s v="Y"/>
    <s v="Y"/>
    <s v="Y"/>
    <s v="Corporation"/>
    <s v="N"/>
    <x v="0"/>
    <x v="0"/>
    <x v="0"/>
    <s v="Restaurant"/>
    <n v="0"/>
    <n v="0"/>
    <m/>
  </r>
  <r>
    <x v="2158"/>
    <d v="2021-05-29T00:00:00"/>
    <s v="Get Vocal Entertainment LLC"/>
    <s v="1078 Tunnel Road Suites A&amp;B"/>
    <x v="9"/>
    <x v="0"/>
    <s v="28711"/>
    <x v="2155"/>
    <m/>
    <s v="U"/>
    <s v="N"/>
    <s v="NC-11"/>
    <x v="1"/>
    <x v="1"/>
    <x v="1"/>
    <x v="0"/>
    <s v="Y"/>
    <s v="Y"/>
    <s v="Y"/>
    <s v="Y"/>
    <s v="Y"/>
    <s v="Y"/>
    <s v="Corporation"/>
    <s v="N"/>
    <x v="0"/>
    <x v="0"/>
    <x v="0"/>
    <s v="Restaurant"/>
    <n v="0"/>
    <n v="0"/>
    <m/>
  </r>
  <r>
    <x v="2159"/>
    <d v="2021-05-29T00:00:00"/>
    <s v="R&amp;J ENTERPRISES OF CLEVELAND COUNTY INC."/>
    <s v="1025 Kiser St 1932 Topic street"/>
    <x v="158"/>
    <x v="0"/>
    <s v="28152"/>
    <x v="2156"/>
    <m/>
    <s v="R"/>
    <s v="N"/>
    <s v="NC-05"/>
    <x v="0"/>
    <x v="0"/>
    <x v="0"/>
    <x v="0"/>
    <s v="Y"/>
    <s v="Y"/>
    <s v="Y"/>
    <s v="Y"/>
    <s v="Y"/>
    <s v="Y"/>
    <s v="Corporation"/>
    <s v="N"/>
    <x v="0"/>
    <x v="0"/>
    <x v="0"/>
    <s v="Restaurant"/>
    <n v="0"/>
    <n v="0"/>
    <m/>
  </r>
  <r>
    <x v="2160"/>
    <d v="2021-05-29T00:00:00"/>
    <s v="JMCH FOODS INC"/>
    <s v="6118 Farrington Rd Suite C"/>
    <x v="3"/>
    <x v="0"/>
    <s v="27517"/>
    <x v="2157"/>
    <s v="Jersey Mike's"/>
    <s v="U"/>
    <s v="N"/>
    <s v="NC-04"/>
    <x v="0"/>
    <x v="1"/>
    <x v="1"/>
    <x v="0"/>
    <s v="Y"/>
    <s v="Y"/>
    <s v="Y"/>
    <s v="Y"/>
    <s v="Y"/>
    <s v="Y"/>
    <s v="Corporation"/>
    <s v="N"/>
    <x v="0"/>
    <x v="0"/>
    <x v="0"/>
    <s v="Restaurant"/>
    <n v="0"/>
    <n v="0"/>
    <m/>
  </r>
  <r>
    <x v="2161"/>
    <d v="2021-05-29T00:00:00"/>
    <s v="The Farmer's Kitchen LLC"/>
    <s v="333 Main Street"/>
    <x v="279"/>
    <x v="0"/>
    <s v="27508"/>
    <x v="2158"/>
    <m/>
    <s v="R"/>
    <s v="Y"/>
    <s v="NC-04"/>
    <x v="1"/>
    <x v="0"/>
    <x v="1"/>
    <x v="0"/>
    <s v="Y"/>
    <s v="Y"/>
    <s v="Y"/>
    <s v="Y"/>
    <s v="Y"/>
    <s v="Y"/>
    <s v="Limited  Liability Company(LLC)"/>
    <s v="Y"/>
    <x v="0"/>
    <x v="0"/>
    <x v="0"/>
    <s v="Restaurant"/>
    <n v="0"/>
    <n v="0"/>
    <m/>
  </r>
  <r>
    <x v="2162"/>
    <d v="2021-05-29T00:00:00"/>
    <s v="JIANG'S GARDEN LLC"/>
    <s v="2403 Battleground Ave Ste 5"/>
    <x v="12"/>
    <x v="0"/>
    <s v="27408"/>
    <x v="2159"/>
    <m/>
    <s v="U"/>
    <s v="N"/>
    <s v="NC-06"/>
    <x v="1"/>
    <x v="0"/>
    <x v="0"/>
    <x v="0"/>
    <s v="Y"/>
    <s v="Y"/>
    <s v="Y"/>
    <s v="Y"/>
    <s v="Y"/>
    <s v="Y"/>
    <s v="Limited  Liability Company(LLC)"/>
    <s v="N"/>
    <x v="0"/>
    <x v="0"/>
    <x v="0"/>
    <s v="Restaurant"/>
    <n v="0"/>
    <n v="0"/>
    <m/>
  </r>
  <r>
    <x v="2163"/>
    <d v="2021-05-29T00:00:00"/>
    <s v="Tasty Taps LLC"/>
    <s v="734 E Mountain St"/>
    <x v="18"/>
    <x v="0"/>
    <s v="27284"/>
    <x v="2160"/>
    <m/>
    <s v="U"/>
    <s v="Y"/>
    <s v="NC-06"/>
    <x v="0"/>
    <x v="1"/>
    <x v="0"/>
    <x v="0"/>
    <s v="Y"/>
    <s v="Y"/>
    <s v="Y"/>
    <s v="Y"/>
    <s v="Y"/>
    <s v="Y"/>
    <s v="Corporation"/>
    <s v="N"/>
    <x v="0"/>
    <x v="0"/>
    <x v="0"/>
    <s v="Bar, Saloon, Lounge, Tavern"/>
    <n v="0"/>
    <n v="0"/>
    <m/>
  </r>
  <r>
    <x v="2164"/>
    <d v="2021-05-29T00:00:00"/>
    <s v="TMW Retail LLC"/>
    <s v="120 E Chatham St"/>
    <x v="28"/>
    <x v="0"/>
    <s v="27511"/>
    <x v="2161"/>
    <m/>
    <s v="U"/>
    <s v="N"/>
    <s v="NC-02"/>
    <x v="1"/>
    <x v="1"/>
    <x v="1"/>
    <x v="1"/>
    <s v="N"/>
    <s v="N"/>
    <s v="Y"/>
    <s v="Y"/>
    <s v="Y"/>
    <s v="Y"/>
    <s v="Limited  Liability Company(LLC)"/>
    <s v="N"/>
    <x v="0"/>
    <x v="0"/>
    <x v="0"/>
    <s v="Brewpub, Tasting Room, Taproom **"/>
    <n v="0"/>
    <n v="0"/>
    <m/>
  </r>
  <r>
    <x v="2165"/>
    <d v="2021-05-29T00:00:00"/>
    <s v="MSWG Cary West LLC"/>
    <s v="5020 Arco St"/>
    <x v="28"/>
    <x v="0"/>
    <s v="27519"/>
    <x v="2162"/>
    <s v="Moe's Southwest Grill"/>
    <s v="U"/>
    <s v="N"/>
    <s v="NC-02"/>
    <x v="0"/>
    <x v="0"/>
    <x v="1"/>
    <x v="0"/>
    <s v="Y"/>
    <s v="Y"/>
    <s v="N"/>
    <s v="Y"/>
    <s v="Y"/>
    <s v="Y"/>
    <s v="Limited  Liability Company(LLC)"/>
    <s v="N"/>
    <x v="0"/>
    <x v="0"/>
    <x v="0"/>
    <s v="Restaurant"/>
    <n v="0"/>
    <n v="0"/>
    <m/>
  </r>
  <r>
    <x v="2166"/>
    <d v="2021-05-29T00:00:00"/>
    <s v="Athena Hospitality CT LLC"/>
    <s v="4325 Glenwood Ave Suite 2050"/>
    <x v="4"/>
    <x v="0"/>
    <s v="27612"/>
    <x v="2163"/>
    <m/>
    <s v="U"/>
    <s v="N"/>
    <s v="NC-02"/>
    <x v="0"/>
    <x v="1"/>
    <x v="0"/>
    <x v="0"/>
    <s v="Y"/>
    <s v="Y"/>
    <s v="Y"/>
    <s v="Y"/>
    <s v="Y"/>
    <s v="Y"/>
    <s v="Limited  Liability Company(LLC)"/>
    <s v="N"/>
    <x v="0"/>
    <x v="0"/>
    <x v="0"/>
    <s v="Restaurant"/>
    <n v="0"/>
    <n v="0"/>
    <m/>
  </r>
  <r>
    <x v="2167"/>
    <d v="2021-05-29T00:00:00"/>
    <s v="Masiello Enterprises Inc"/>
    <s v="60 S Main St."/>
    <x v="68"/>
    <x v="0"/>
    <s v="28752"/>
    <x v="2164"/>
    <m/>
    <s v="R"/>
    <s v="Y"/>
    <s v="NC-11"/>
    <x v="0"/>
    <x v="1"/>
    <x v="1"/>
    <x v="0"/>
    <s v="N"/>
    <s v="Y"/>
    <s v="Y"/>
    <s v="N"/>
    <s v="N"/>
    <s v="Y"/>
    <s v="Subchapter S Corporation"/>
    <s v="N"/>
    <x v="0"/>
    <x v="0"/>
    <x v="0"/>
    <s v="Restaurant"/>
    <n v="0"/>
    <n v="0"/>
    <m/>
  </r>
  <r>
    <x v="2168"/>
    <d v="2021-05-29T00:00:00"/>
    <s v="Rachie B's Inc."/>
    <s v="2002 New Garden Rd Unit 208"/>
    <x v="12"/>
    <x v="0"/>
    <s v="27410"/>
    <x v="2165"/>
    <m/>
    <s v="U"/>
    <s v="N"/>
    <s v="NC-06"/>
    <x v="1"/>
    <x v="0"/>
    <x v="0"/>
    <x v="0"/>
    <s v="Y"/>
    <s v="Y"/>
    <s v="Y"/>
    <s v="Y"/>
    <s v="Y"/>
    <s v="Y"/>
    <s v="Corporation"/>
    <s v="N"/>
    <x v="0"/>
    <x v="0"/>
    <x v="0"/>
    <s v="Restaurant"/>
    <n v="0"/>
    <n v="0"/>
    <m/>
  </r>
  <r>
    <x v="2169"/>
    <d v="2021-05-29T00:00:00"/>
    <s v="Wilkesboro SF LLC"/>
    <s v="1510 Winkler Mill Rd Ext"/>
    <x v="139"/>
    <x v="0"/>
    <s v="28697"/>
    <x v="2166"/>
    <s v="sweetFrog"/>
    <s v="R"/>
    <s v="N"/>
    <s v="NC-05"/>
    <x v="0"/>
    <x v="0"/>
    <x v="0"/>
    <x v="0"/>
    <s v="Y"/>
    <s v="Y"/>
    <s v="Y"/>
    <s v="Y"/>
    <s v="Y"/>
    <s v="Y"/>
    <s v="Corporation"/>
    <s v="N"/>
    <x v="0"/>
    <x v="0"/>
    <x v="0"/>
    <s v="Snack and Nonalcoholic Beverage Bar"/>
    <n v="0"/>
    <n v="0"/>
    <m/>
  </r>
  <r>
    <x v="2170"/>
    <d v="2021-05-29T00:00:00"/>
    <s v="BIG AL'S BBQ &amp; CATERING SERVICES INC."/>
    <s v="2920 forestville road ste 150"/>
    <x v="4"/>
    <x v="0"/>
    <s v="27616"/>
    <x v="2167"/>
    <m/>
    <s v="U"/>
    <s v="N"/>
    <s v="NC-02"/>
    <x v="0"/>
    <x v="1"/>
    <x v="1"/>
    <x v="0"/>
    <s v="N"/>
    <s v="Y"/>
    <s v="N"/>
    <s v="Y"/>
    <s v="Y"/>
    <s v="Y"/>
    <s v="Corporation"/>
    <s v="Y"/>
    <x v="0"/>
    <x v="0"/>
    <x v="0"/>
    <s v="Restaurant"/>
    <n v="0"/>
    <n v="0"/>
    <m/>
  </r>
  <r>
    <x v="2171"/>
    <d v="2021-05-29T00:00:00"/>
    <s v="580 Craft Beer LLC"/>
    <s v="354 EAST ST"/>
    <x v="114"/>
    <x v="0"/>
    <s v="27312"/>
    <x v="2168"/>
    <m/>
    <s v="R"/>
    <s v="N"/>
    <s v="NC-04"/>
    <x v="0"/>
    <x v="1"/>
    <x v="0"/>
    <x v="1"/>
    <s v="N"/>
    <s v="Y"/>
    <s v="Y"/>
    <s v="Y"/>
    <s v="Y"/>
    <s v="Y"/>
    <s v="Limited  Liability Company(LLC)"/>
    <s v="N"/>
    <x v="0"/>
    <x v="0"/>
    <x v="0"/>
    <s v="Bar, Saloon, Lounge, Tavern"/>
    <n v="0"/>
    <n v="0"/>
    <m/>
  </r>
  <r>
    <x v="2172"/>
    <d v="2021-05-29T00:00:00"/>
    <s v="Postmaster Cary LLC"/>
    <s v="160 E Cedar St"/>
    <x v="28"/>
    <x v="0"/>
    <s v="27511"/>
    <x v="2169"/>
    <m/>
    <s v="U"/>
    <s v="N"/>
    <s v="NC-02"/>
    <x v="0"/>
    <x v="1"/>
    <x v="0"/>
    <x v="1"/>
    <s v="N"/>
    <s v="N"/>
    <s v="N"/>
    <s v="N"/>
    <s v="N"/>
    <s v="N"/>
    <s v="Limited  Liability Company(LLC)"/>
    <s v="N"/>
    <x v="0"/>
    <x v="0"/>
    <x v="0"/>
    <s v="Restaurant"/>
    <n v="0"/>
    <n v="0"/>
    <m/>
  </r>
  <r>
    <x v="2173"/>
    <d v="2021-05-29T00:00:00"/>
    <s v="Jibarra Cary Inc."/>
    <s v="1388 Kildaire Farm Rd"/>
    <x v="28"/>
    <x v="0"/>
    <s v="27511"/>
    <x v="2170"/>
    <m/>
    <s v="U"/>
    <s v="Y"/>
    <s v="NC-02"/>
    <x v="1"/>
    <x v="0"/>
    <x v="0"/>
    <x v="0"/>
    <s v="Y"/>
    <s v="Y"/>
    <s v="N"/>
    <s v="Y"/>
    <s v="Y"/>
    <s v="Y"/>
    <s v="Subchapter S Corporation"/>
    <s v="N"/>
    <x v="0"/>
    <x v="0"/>
    <x v="0"/>
    <s v="Restaurant"/>
    <n v="0"/>
    <n v="0"/>
    <m/>
  </r>
  <r>
    <x v="2174"/>
    <d v="2021-05-29T00:00:00"/>
    <s v="Hudson Brothers Deli LLC"/>
    <s v="115 S Lee St"/>
    <x v="195"/>
    <x v="0"/>
    <s v="28379"/>
    <x v="2171"/>
    <m/>
    <s v="R"/>
    <s v="Y"/>
    <s v="NC-09"/>
    <x v="1"/>
    <x v="0"/>
    <x v="0"/>
    <x v="0"/>
    <s v="Y"/>
    <s v="Y"/>
    <s v="Y"/>
    <s v="N"/>
    <s v="Y"/>
    <s v="Y"/>
    <s v="Limited  Liability Company(LLC)"/>
    <s v="Y"/>
    <x v="0"/>
    <x v="0"/>
    <x v="0"/>
    <s v="Restaurant"/>
    <n v="0"/>
    <n v="0"/>
    <m/>
  </r>
  <r>
    <x v="2175"/>
    <d v="2021-05-29T00:00:00"/>
    <s v="MILANO PIZZA INC"/>
    <s v="343 Nc Highway 68 S"/>
    <x v="12"/>
    <x v="0"/>
    <s v="27409"/>
    <x v="2172"/>
    <m/>
    <s v="U"/>
    <s v="N"/>
    <s v="NC-06"/>
    <x v="1"/>
    <x v="0"/>
    <x v="0"/>
    <x v="0"/>
    <s v="Y"/>
    <s v="Y"/>
    <s v="Y"/>
    <s v="Y"/>
    <s v="Y"/>
    <s v="Y"/>
    <s v="Corporation"/>
    <s v="N"/>
    <x v="0"/>
    <x v="0"/>
    <x v="0"/>
    <s v="Restaurant"/>
    <n v="0"/>
    <n v="0"/>
    <m/>
  </r>
  <r>
    <x v="2176"/>
    <d v="2021-05-29T00:00:00"/>
    <s v="CDK PIZZA INC."/>
    <s v="2305 S College Rd"/>
    <x v="0"/>
    <x v="0"/>
    <s v="28412"/>
    <x v="2173"/>
    <m/>
    <s v="U"/>
    <s v="N"/>
    <s v="NC-07"/>
    <x v="0"/>
    <x v="1"/>
    <x v="0"/>
    <x v="0"/>
    <s v="Y"/>
    <s v="Y"/>
    <s v="Y"/>
    <s v="Y"/>
    <s v="Y"/>
    <s v="Y"/>
    <s v="Subchapter S Corporation"/>
    <s v="N"/>
    <x v="0"/>
    <x v="0"/>
    <x v="0"/>
    <s v="Restaurant"/>
    <n v="0"/>
    <n v="0"/>
    <m/>
  </r>
  <r>
    <x v="2177"/>
    <d v="2021-05-29T00:00:00"/>
    <s v="Jubala Village Coffee"/>
    <s v="8450 Honeycutt Rd 104"/>
    <x v="4"/>
    <x v="0"/>
    <s v="27615"/>
    <x v="2174"/>
    <m/>
    <s v="U"/>
    <s v="N"/>
    <s v="NC-02"/>
    <x v="0"/>
    <x v="1"/>
    <x v="1"/>
    <x v="0"/>
    <s v="N"/>
    <s v="N"/>
    <s v="Y"/>
    <s v="N"/>
    <s v="N"/>
    <s v="N"/>
    <s v="Corporation"/>
    <s v="N"/>
    <x v="0"/>
    <x v="0"/>
    <x v="0"/>
    <s v="Restaurant"/>
    <n v="0"/>
    <n v="0"/>
    <m/>
  </r>
  <r>
    <x v="2178"/>
    <d v="2021-05-29T00:00:00"/>
    <s v="Pattan's Downtown Grille LLC"/>
    <s v="228 A East Washington St"/>
    <x v="195"/>
    <x v="0"/>
    <s v="28379"/>
    <x v="2175"/>
    <m/>
    <s v="R"/>
    <s v="Y"/>
    <s v="NC-09"/>
    <x v="0"/>
    <x v="0"/>
    <x v="1"/>
    <x v="0"/>
    <s v="Y"/>
    <s v="Y"/>
    <s v="Y"/>
    <s v="Y"/>
    <s v="Y"/>
    <s v="Y"/>
    <s v="Limited  Liability Company(LLC)"/>
    <s v="Y"/>
    <x v="0"/>
    <x v="0"/>
    <x v="0"/>
    <s v="Restaurant"/>
    <n v="0"/>
    <n v="0"/>
    <m/>
  </r>
  <r>
    <x v="2179"/>
    <d v="2021-05-29T00:00:00"/>
    <s v="TuskerNC LLC"/>
    <s v="40 Lakeshore Dr"/>
    <x v="9"/>
    <x v="0"/>
    <s v="28804"/>
    <x v="2176"/>
    <m/>
    <s v="U"/>
    <s v="N"/>
    <s v="NC-11"/>
    <x v="0"/>
    <x v="0"/>
    <x v="0"/>
    <x v="0"/>
    <s v="N"/>
    <s v="Y"/>
    <s v="Y"/>
    <s v="Y"/>
    <s v="Y"/>
    <s v="Y"/>
    <s v="Limited  Liability Company(LLC)"/>
    <s v="N"/>
    <x v="0"/>
    <x v="0"/>
    <x v="0"/>
    <s v="Restaurant"/>
    <n v="0"/>
    <n v="0"/>
    <m/>
  </r>
  <r>
    <x v="2180"/>
    <d v="2021-05-29T00:00:00"/>
    <s v="Michelangelo's"/>
    <s v="7280 GB Alford HWY"/>
    <x v="88"/>
    <x v="0"/>
    <s v="27540"/>
    <x v="2177"/>
    <m/>
    <s v="R"/>
    <s v="N"/>
    <s v="NC-02"/>
    <x v="0"/>
    <x v="1"/>
    <x v="1"/>
    <x v="0"/>
    <s v="Y"/>
    <s v="Y"/>
    <s v="Y"/>
    <s v="Y"/>
    <s v="Y"/>
    <s v="Y"/>
    <s v="Corporation"/>
    <s v="N"/>
    <x v="0"/>
    <x v="0"/>
    <x v="0"/>
    <s v="Restaurant"/>
    <n v="0"/>
    <n v="0"/>
    <m/>
  </r>
  <r>
    <x v="2181"/>
    <d v="2021-05-29T00:00:00"/>
    <s v="Moonrakers Properties LLC"/>
    <s v="1107 Ann St"/>
    <x v="105"/>
    <x v="0"/>
    <s v="28516"/>
    <x v="2178"/>
    <m/>
    <s v="R"/>
    <s v="Y"/>
    <s v="NC-03"/>
    <x v="0"/>
    <x v="1"/>
    <x v="1"/>
    <x v="1"/>
    <s v="Y"/>
    <s v="Y"/>
    <s v="N"/>
    <s v="Y"/>
    <s v="Y"/>
    <s v="Y"/>
    <s v="Limited  Liability Company(LLC)"/>
    <s v="N"/>
    <x v="0"/>
    <x v="0"/>
    <x v="0"/>
    <s v="Restaurant"/>
    <n v="0"/>
    <n v="0"/>
    <m/>
  </r>
  <r>
    <x v="2182"/>
    <d v="2021-05-29T00:00:00"/>
    <s v="Brandys INC"/>
    <s v="108 Eric Court B"/>
    <x v="34"/>
    <x v="0"/>
    <s v="27858"/>
    <x v="2179"/>
    <m/>
    <s v="U"/>
    <s v="N"/>
    <s v="NC-01"/>
    <x v="0"/>
    <x v="1"/>
    <x v="0"/>
    <x v="1"/>
    <s v="Y"/>
    <s v="N"/>
    <s v="Y"/>
    <s v="N"/>
    <s v="N"/>
    <s v="N"/>
    <s v="Limited  Liability Company(LLC)"/>
    <s v="N"/>
    <x v="0"/>
    <x v="0"/>
    <x v="0"/>
    <s v="Food Stand, Food Truck, Food Cart"/>
    <n v="0"/>
    <n v="0"/>
    <m/>
  </r>
  <r>
    <x v="2183"/>
    <d v="2021-05-29T00:00:00"/>
    <s v="Red Radish Triad Inc"/>
    <s v="428 N Main St Ste F"/>
    <x v="18"/>
    <x v="0"/>
    <s v="27284"/>
    <x v="2180"/>
    <m/>
    <s v="U"/>
    <s v="N"/>
    <s v="NC-06"/>
    <x v="0"/>
    <x v="0"/>
    <x v="0"/>
    <x v="0"/>
    <s v="Y"/>
    <s v="Y"/>
    <s v="Y"/>
    <s v="Y"/>
    <s v="Y"/>
    <s v="Y"/>
    <s v="Corporation"/>
    <s v="N"/>
    <x v="0"/>
    <x v="0"/>
    <x v="0"/>
    <s v="Caterer"/>
    <n v="0"/>
    <n v="0"/>
    <m/>
  </r>
  <r>
    <x v="2184"/>
    <d v="2021-05-29T00:00:00"/>
    <s v="Myra's Inc."/>
    <s v="212 Main St W"/>
    <x v="171"/>
    <x v="0"/>
    <s v="28690"/>
    <x v="2181"/>
    <m/>
    <s v="R"/>
    <s v="N"/>
    <s v="NC-05"/>
    <x v="0"/>
    <x v="1"/>
    <x v="1"/>
    <x v="1"/>
    <s v="N"/>
    <s v="Y"/>
    <s v="N"/>
    <s v="N"/>
    <s v="Y"/>
    <s v="Y"/>
    <s v="Corporation"/>
    <s v="N"/>
    <x v="0"/>
    <x v="0"/>
    <x v="0"/>
    <s v="Caterer &amp;&amp; Restaurant"/>
    <n v="0"/>
    <n v="0"/>
    <m/>
  </r>
  <r>
    <x v="2185"/>
    <d v="2021-05-29T00:00:00"/>
    <s v="Class One Management LLC"/>
    <s v="1450 US Hwy 70 W"/>
    <x v="127"/>
    <x v="0"/>
    <s v="27529"/>
    <x v="2182"/>
    <s v="IHOP"/>
    <s v="U"/>
    <s v="Y"/>
    <s v="NC-02"/>
    <x v="0"/>
    <x v="1"/>
    <x v="0"/>
    <x v="0"/>
    <s v="N"/>
    <s v="Y"/>
    <s v="N"/>
    <s v="Y"/>
    <s v="Y"/>
    <s v="Y"/>
    <s v="Limited  Liability Company(LLC)"/>
    <s v="Y"/>
    <x v="0"/>
    <x v="0"/>
    <x v="0"/>
    <s v="Restaurant"/>
    <n v="0"/>
    <n v="0"/>
    <m/>
  </r>
  <r>
    <x v="2186"/>
    <d v="2021-05-29T00:00:00"/>
    <s v="JCD4 Inc."/>
    <s v="8903 E OAK ISLAND DR SUITE 1"/>
    <x v="280"/>
    <x v="0"/>
    <s v="28465"/>
    <x v="2183"/>
    <m/>
    <s v="R"/>
    <s v="N"/>
    <s v="NC-07"/>
    <x v="0"/>
    <x v="0"/>
    <x v="1"/>
    <x v="0"/>
    <s v="Y"/>
    <s v="Y"/>
    <s v="Y"/>
    <s v="Y"/>
    <s v="Y"/>
    <s v="Y"/>
    <s v="Corporation"/>
    <s v="N"/>
    <x v="0"/>
    <x v="0"/>
    <x v="0"/>
    <s v="Restaurant"/>
    <n v="0"/>
    <n v="0"/>
    <m/>
  </r>
  <r>
    <x v="2187"/>
    <d v="2021-05-29T00:00:00"/>
    <s v="ABCotrone Hospitality LLC"/>
    <s v="411 B Pisgah Church Rd"/>
    <x v="12"/>
    <x v="0"/>
    <s v="27455"/>
    <x v="2184"/>
    <m/>
    <s v="U"/>
    <s v="N"/>
    <s v="NC-06"/>
    <x v="0"/>
    <x v="1"/>
    <x v="1"/>
    <x v="0"/>
    <s v="N"/>
    <s v="Y"/>
    <s v="Y"/>
    <s v="Y"/>
    <s v="N"/>
    <s v="Y"/>
    <s v="Limited  Liability Company(LLC)"/>
    <s v="N"/>
    <x v="0"/>
    <x v="0"/>
    <x v="0"/>
    <s v="Restaurant"/>
    <n v="0"/>
    <n v="0"/>
    <m/>
  </r>
  <r>
    <x v="2188"/>
    <d v="2021-05-29T00:00:00"/>
    <s v="Karmic Eats LLC"/>
    <s v="111 East Main Street"/>
    <x v="32"/>
    <x v="0"/>
    <s v="27510"/>
    <x v="2185"/>
    <m/>
    <s v="U"/>
    <s v="N"/>
    <s v="NC-04"/>
    <x v="0"/>
    <x v="1"/>
    <x v="0"/>
    <x v="0"/>
    <s v="Y"/>
    <s v="Y"/>
    <s v="Y"/>
    <s v="Y"/>
    <s v="Y"/>
    <s v="Y"/>
    <s v="Limited  Liability Company(LLC)"/>
    <s v="Y"/>
    <x v="0"/>
    <x v="0"/>
    <x v="0"/>
    <s v="Restaurant"/>
    <n v="0"/>
    <n v="0"/>
    <m/>
  </r>
  <r>
    <x v="2189"/>
    <d v="2021-05-29T00:00:00"/>
    <s v="Foghorn Leghorn LLC"/>
    <s v="705 S Sharon Amity Rd"/>
    <x v="11"/>
    <x v="0"/>
    <s v="28211"/>
    <x v="2186"/>
    <m/>
    <s v="U"/>
    <s v="N"/>
    <s v="NC-09"/>
    <x v="1"/>
    <x v="1"/>
    <x v="1"/>
    <x v="0"/>
    <s v="Y"/>
    <s v="Y"/>
    <s v="Y"/>
    <s v="Y"/>
    <s v="Y"/>
    <s v="Y"/>
    <s v="Limited  Liability Company(LLC)"/>
    <s v="N"/>
    <x v="0"/>
    <x v="0"/>
    <x v="0"/>
    <s v="Restaurant"/>
    <n v="0"/>
    <n v="0"/>
    <m/>
  </r>
  <r>
    <x v="2190"/>
    <d v="2021-05-29T00:00:00"/>
    <s v="J's COOP Co."/>
    <s v="139 W Main St"/>
    <x v="149"/>
    <x v="0"/>
    <s v="28160"/>
    <x v="2187"/>
    <m/>
    <s v="R"/>
    <s v="Y"/>
    <s v="NC-05"/>
    <x v="1"/>
    <x v="0"/>
    <x v="1"/>
    <x v="1"/>
    <s v="Y"/>
    <s v="Y"/>
    <s v="Y"/>
    <s v="Y"/>
    <s v="Y"/>
    <s v="Y"/>
    <s v="Subchapter S Corporation"/>
    <s v="Y"/>
    <x v="0"/>
    <x v="0"/>
    <x v="0"/>
    <s v="Restaurant"/>
    <n v="0"/>
    <n v="0"/>
    <m/>
  </r>
  <r>
    <x v="2191"/>
    <d v="2021-05-29T00:00:00"/>
    <s v="Gilder Food Group LLC"/>
    <s v="1514 Us 70 Hwy W"/>
    <x v="127"/>
    <x v="0"/>
    <s v="27529"/>
    <x v="2188"/>
    <m/>
    <s v="U"/>
    <s v="Y"/>
    <s v="NC-02"/>
    <x v="1"/>
    <x v="1"/>
    <x v="0"/>
    <x v="0"/>
    <s v="Y"/>
    <s v="Y"/>
    <s v="Y"/>
    <s v="Y"/>
    <s v="Y"/>
    <s v="Y"/>
    <s v="Limited  Liability Company(LLC)"/>
    <s v="Y"/>
    <x v="0"/>
    <x v="0"/>
    <x v="0"/>
    <s v="Restaurant"/>
    <n v="0"/>
    <n v="0"/>
    <m/>
  </r>
  <r>
    <x v="2192"/>
    <d v="2021-05-29T00:00:00"/>
    <s v="Barrique LLC"/>
    <s v="217 N. John St."/>
    <x v="25"/>
    <x v="0"/>
    <s v="27530"/>
    <x v="2189"/>
    <m/>
    <s v="R"/>
    <s v="Y"/>
    <s v="NC-01"/>
    <x v="0"/>
    <x v="1"/>
    <x v="1"/>
    <x v="0"/>
    <s v="N"/>
    <s v="N"/>
    <s v="Y"/>
    <s v="Y"/>
    <s v="N"/>
    <s v="Y"/>
    <s v="Limited  Liability Company(LLC)"/>
    <s v="Y"/>
    <x v="0"/>
    <x v="0"/>
    <x v="0"/>
    <s v="Restaurant"/>
    <n v="0"/>
    <n v="0"/>
    <m/>
  </r>
  <r>
    <x v="2193"/>
    <d v="2021-05-29T00:00:00"/>
    <s v="Bad Boy Foods LLC"/>
    <s v="313 Pollock St"/>
    <x v="130"/>
    <x v="0"/>
    <s v="28560"/>
    <x v="2190"/>
    <m/>
    <s v="U"/>
    <s v="Y"/>
    <s v="NC-03"/>
    <x v="1"/>
    <x v="0"/>
    <x v="0"/>
    <x v="0"/>
    <s v="Y"/>
    <s v="Y"/>
    <s v="Y"/>
    <s v="Y"/>
    <s v="Y"/>
    <s v="Y"/>
    <s v="Limited  Liability Company(LLC)"/>
    <s v="N"/>
    <x v="0"/>
    <x v="0"/>
    <x v="0"/>
    <s v="Restaurant"/>
    <n v="0"/>
    <n v="0"/>
    <m/>
  </r>
  <r>
    <x v="2194"/>
    <d v="2021-05-29T00:00:00"/>
    <s v="Mt Everest inc"/>
    <s v="5038 Peters Creek Pkwy Unit 160"/>
    <x v="54"/>
    <x v="0"/>
    <n v="27127"/>
    <x v="2191"/>
    <m/>
    <s v="U"/>
    <s v="N"/>
    <s v="NC-06"/>
    <x v="1"/>
    <x v="1"/>
    <x v="1"/>
    <x v="0"/>
    <s v="Y"/>
    <s v="Y"/>
    <s v="Y"/>
    <s v="Y"/>
    <s v="Y"/>
    <s v="Y"/>
    <s v="Corporation"/>
    <s v="N"/>
    <x v="0"/>
    <x v="0"/>
    <x v="0"/>
    <s v="Restaurant"/>
    <n v="0"/>
    <n v="0"/>
    <m/>
  </r>
  <r>
    <x v="2195"/>
    <d v="2021-05-29T00:00:00"/>
    <s v="Harp Enterprises LLC"/>
    <s v="1423 S 3rd St"/>
    <x v="0"/>
    <x v="0"/>
    <s v="28401"/>
    <x v="2192"/>
    <m/>
    <s v="U"/>
    <s v="Y"/>
    <s v="NC-07"/>
    <x v="1"/>
    <x v="0"/>
    <x v="0"/>
    <x v="0"/>
    <s v="Y"/>
    <s v="Y"/>
    <s v="Y"/>
    <s v="Y"/>
    <s v="Y"/>
    <s v="Y"/>
    <s v="Limited  Liability Company(LLC)"/>
    <s v="N"/>
    <x v="0"/>
    <x v="0"/>
    <x v="0"/>
    <s v="Restaurant"/>
    <n v="0"/>
    <n v="0"/>
    <m/>
  </r>
  <r>
    <x v="2196"/>
    <d v="2021-05-29T00:00:00"/>
    <s v="MBPJRL Productions LLC"/>
    <s v="11 Buxton Ave"/>
    <x v="9"/>
    <x v="0"/>
    <s v="28801"/>
    <x v="2193"/>
    <m/>
    <s v="U"/>
    <s v="Y"/>
    <s v="NC-11"/>
    <x v="1"/>
    <x v="0"/>
    <x v="0"/>
    <x v="0"/>
    <s v="Y"/>
    <s v="Y"/>
    <s v="Y"/>
    <s v="Y"/>
    <s v="Y"/>
    <s v="Y"/>
    <s v="Limited  Liability Company(LLC)"/>
    <s v="N"/>
    <x v="0"/>
    <x v="0"/>
    <x v="0"/>
    <s v="Bar, Saloon, Lounge, Tavern"/>
    <n v="0"/>
    <n v="0"/>
    <m/>
  </r>
  <r>
    <x v="2197"/>
    <d v="2021-05-29T00:00:00"/>
    <s v="Blue Valley Group, LLC"/>
    <s v="1000 Lowe's Blvd"/>
    <x v="10"/>
    <x v="0"/>
    <s v="28117"/>
    <x v="2194"/>
    <m/>
    <s v="R"/>
    <s v="N"/>
    <s v="NC-10"/>
    <x v="0"/>
    <x v="1"/>
    <x v="0"/>
    <x v="0"/>
    <s v="N"/>
    <s v="Y"/>
    <s v="Y"/>
    <s v="N"/>
    <s v="Y"/>
    <s v="N"/>
    <s v="Limited  Liability Company(LLC)"/>
    <s v="N"/>
    <x v="0"/>
    <x v="0"/>
    <x v="0"/>
    <s v="Snack and Nonalcoholic Beverage Bar"/>
    <n v="0"/>
    <n v="0"/>
    <m/>
  </r>
  <r>
    <x v="2198"/>
    <d v="2021-05-29T00:00:00"/>
    <s v="Sharir Inc"/>
    <s v="5228 Hollyridge Dr"/>
    <x v="4"/>
    <x v="0"/>
    <s v="27612"/>
    <x v="2195"/>
    <m/>
    <s v="U"/>
    <s v="N"/>
    <s v="NC-02"/>
    <x v="1"/>
    <x v="1"/>
    <x v="1"/>
    <x v="0"/>
    <s v="N"/>
    <s v="Y"/>
    <s v="Y"/>
    <s v="Y"/>
    <s v="Y"/>
    <s v="Y"/>
    <s v="Limited  Liability Company(LLC)"/>
    <s v="N"/>
    <x v="0"/>
    <x v="0"/>
    <x v="0"/>
    <s v="Bar, Saloon, Lounge, Tavern &amp;&amp; Restaurant"/>
    <n v="0"/>
    <n v="0"/>
    <m/>
  </r>
  <r>
    <x v="2199"/>
    <d v="2021-05-29T00:00:00"/>
    <s v="Anh Nguyen"/>
    <s v="12905 Rosedale Hill Ave"/>
    <x v="45"/>
    <x v="0"/>
    <s v="28078"/>
    <x v="2196"/>
    <m/>
    <s v="U"/>
    <s v="N"/>
    <s v="NC-08"/>
    <x v="0"/>
    <x v="1"/>
    <x v="1"/>
    <x v="0"/>
    <s v="N"/>
    <s v="Y"/>
    <s v="N"/>
    <s v="Y"/>
    <s v="Y"/>
    <s v="Y"/>
    <s v="Sole Proprietorship"/>
    <s v="N"/>
    <x v="0"/>
    <x v="0"/>
    <x v="0"/>
    <s v="Restaurant"/>
    <n v="0"/>
    <n v="0"/>
    <m/>
  </r>
  <r>
    <x v="2200"/>
    <d v="2021-05-29T00:00:00"/>
    <s v="Holly Springs Restaurant Group LLC"/>
    <s v="124 Bass Lake Rd"/>
    <x v="88"/>
    <x v="0"/>
    <s v="27540"/>
    <x v="2197"/>
    <m/>
    <s v="R"/>
    <s v="N"/>
    <s v="NC-02"/>
    <x v="0"/>
    <x v="1"/>
    <x v="1"/>
    <x v="1"/>
    <s v="Y"/>
    <s v="Y"/>
    <s v="Y"/>
    <s v="Y"/>
    <s v="N"/>
    <s v="Y"/>
    <s v="Limited  Liability Company(LLC)"/>
    <s v="N"/>
    <x v="0"/>
    <x v="0"/>
    <x v="0"/>
    <s v="Restaurant"/>
    <n v="0"/>
    <n v="0"/>
    <m/>
  </r>
  <r>
    <x v="2201"/>
    <d v="2021-05-29T00:00:00"/>
    <s v="Randys Enterprises inc"/>
    <s v="5311 S Miami Blvd"/>
    <x v="8"/>
    <x v="0"/>
    <s v="27703"/>
    <x v="2198"/>
    <m/>
    <s v="U"/>
    <s v="N"/>
    <s v="NC-02"/>
    <x v="1"/>
    <x v="0"/>
    <x v="0"/>
    <x v="0"/>
    <s v="Y"/>
    <s v="Y"/>
    <s v="Y"/>
    <s v="Y"/>
    <s v="Y"/>
    <s v="Y"/>
    <s v="Subchapter S Corporation"/>
    <s v="N"/>
    <x v="0"/>
    <x v="0"/>
    <x v="0"/>
    <s v="Other &amp;&amp; Licensed Alcohol Producer &amp;&amp; Restaurant"/>
    <n v="0"/>
    <n v="0"/>
    <m/>
  </r>
  <r>
    <x v="2202"/>
    <d v="2021-05-29T00:00:00"/>
    <s v="Fullsteam Brewery LLC"/>
    <s v="726 Rigsbee Ave"/>
    <x v="8"/>
    <x v="0"/>
    <s v="27701"/>
    <x v="2199"/>
    <m/>
    <s v="U"/>
    <s v="Y"/>
    <s v="NC-04"/>
    <x v="1"/>
    <x v="0"/>
    <x v="0"/>
    <x v="0"/>
    <s v="Y"/>
    <s v="Y"/>
    <s v="Y"/>
    <s v="Y"/>
    <s v="Y"/>
    <s v="Y"/>
    <s v="Limited  Liability Company(LLC)"/>
    <s v="N"/>
    <x v="0"/>
    <x v="0"/>
    <x v="0"/>
    <s v="Brewery and/or microbrewery **"/>
    <n v="0"/>
    <n v="0"/>
    <m/>
  </r>
  <r>
    <x v="2203"/>
    <d v="2021-05-29T00:00:00"/>
    <s v="Leli inc"/>
    <s v="3325 Rogers Rd Ste 109"/>
    <x v="14"/>
    <x v="0"/>
    <s v="27587"/>
    <x v="2200"/>
    <m/>
    <s v="U"/>
    <s v="N"/>
    <s v="NC-04"/>
    <x v="1"/>
    <x v="1"/>
    <x v="1"/>
    <x v="0"/>
    <s v="N"/>
    <s v="Y"/>
    <s v="Y"/>
    <s v="Y"/>
    <s v="Y"/>
    <s v="Y"/>
    <s v="Corporation"/>
    <s v="N"/>
    <x v="0"/>
    <x v="0"/>
    <x v="0"/>
    <s v="Restaurant"/>
    <n v="0"/>
    <n v="0"/>
    <m/>
  </r>
  <r>
    <x v="2204"/>
    <d v="2021-05-29T00:00:00"/>
    <s v="Big Juicy Burgers LLC"/>
    <s v="343 N Main St"/>
    <x v="7"/>
    <x v="0"/>
    <s v="28792"/>
    <x v="2201"/>
    <m/>
    <s v="R"/>
    <s v="Y"/>
    <s v="NC-11"/>
    <x v="0"/>
    <x v="0"/>
    <x v="1"/>
    <x v="0"/>
    <s v="Y"/>
    <s v="Y"/>
    <s v="Y"/>
    <s v="Y"/>
    <s v="Y"/>
    <s v="Y"/>
    <s v="Limited  Liability Company(LLC)"/>
    <s v="N"/>
    <x v="0"/>
    <x v="0"/>
    <x v="0"/>
    <s v="Restaurant"/>
    <n v="0"/>
    <n v="0"/>
    <m/>
  </r>
  <r>
    <x v="2205"/>
    <d v="2021-05-29T00:00:00"/>
    <s v="Kevano Carrboro Holdings"/>
    <s v="11015 Emerald Creek Drive"/>
    <x v="4"/>
    <x v="0"/>
    <s v="27617"/>
    <x v="2202"/>
    <m/>
    <s v="U"/>
    <s v="N"/>
    <s v="NC-02"/>
    <x v="0"/>
    <x v="0"/>
    <x v="1"/>
    <x v="0"/>
    <s v="Y"/>
    <s v="Y"/>
    <s v="Y"/>
    <s v="Y"/>
    <s v="Y"/>
    <s v="Y"/>
    <s v="Limited  Liability Company(LLC)"/>
    <s v="N"/>
    <x v="0"/>
    <x v="0"/>
    <x v="0"/>
    <s v="Bar, Saloon, Lounge, Tavern"/>
    <n v="0"/>
    <n v="0"/>
    <m/>
  </r>
  <r>
    <x v="2206"/>
    <d v="2021-05-29T00:00:00"/>
    <s v="Ayden Subway LLC"/>
    <s v="130 E NC 102 West Suite E"/>
    <x v="224"/>
    <x v="0"/>
    <s v="28513"/>
    <x v="2203"/>
    <s v="Subway"/>
    <s v="U"/>
    <s v="Y"/>
    <s v="NC-01"/>
    <x v="1"/>
    <x v="0"/>
    <x v="0"/>
    <x v="0"/>
    <s v="Y"/>
    <s v="Y"/>
    <s v="Y"/>
    <s v="Y"/>
    <s v="Y"/>
    <s v="Y"/>
    <s v="Limited  Liability Company(LLC)"/>
    <s v="Y"/>
    <x v="0"/>
    <x v="0"/>
    <x v="0"/>
    <s v="Restaurant"/>
    <n v="0"/>
    <n v="0"/>
    <m/>
  </r>
  <r>
    <x v="2207"/>
    <d v="2021-05-29T00:00:00"/>
    <s v="KRE8 XPERIENCE LLC"/>
    <s v="211 Peachtree Dr S"/>
    <x v="11"/>
    <x v="0"/>
    <s v="28217"/>
    <x v="2204"/>
    <m/>
    <s v="U"/>
    <s v="N"/>
    <s v="NC-09"/>
    <x v="0"/>
    <x v="0"/>
    <x v="0"/>
    <x v="0"/>
    <s v="Y"/>
    <s v="Y"/>
    <s v="Y"/>
    <s v="Y"/>
    <s v="Y"/>
    <s v="Y"/>
    <s v="Corporation"/>
    <s v="Y"/>
    <x v="0"/>
    <x v="0"/>
    <x v="0"/>
    <s v="Caterer &amp;&amp; Food Stand, Food Truck, Food Cart &amp;&amp; Restaurant"/>
    <n v="0"/>
    <n v="0"/>
    <m/>
  </r>
  <r>
    <x v="2208"/>
    <d v="2021-05-29T00:00:00"/>
    <s v="42nd Street Tavern INC."/>
    <s v="1415 42nd St"/>
    <x v="0"/>
    <x v="0"/>
    <s v="28403"/>
    <x v="2205"/>
    <m/>
    <s v="U"/>
    <s v="Y"/>
    <s v="NC-07"/>
    <x v="1"/>
    <x v="0"/>
    <x v="0"/>
    <x v="0"/>
    <s v="Y"/>
    <s v="Y"/>
    <s v="Y"/>
    <s v="Y"/>
    <s v="Y"/>
    <s v="Y"/>
    <s v="Subchapter S Corporation"/>
    <s v="Y"/>
    <x v="0"/>
    <x v="0"/>
    <x v="0"/>
    <s v="Bar, Saloon, Lounge, Tavern"/>
    <n v="0"/>
    <n v="0"/>
    <m/>
  </r>
  <r>
    <x v="2209"/>
    <d v="2021-05-29T00:00:00"/>
    <s v="Chelsea Cafe LLC"/>
    <s v="1007 Slater Rd Suite190"/>
    <x v="8"/>
    <x v="0"/>
    <s v="27703"/>
    <x v="2206"/>
    <m/>
    <s v="U"/>
    <s v="N"/>
    <s v="NC-02"/>
    <x v="0"/>
    <x v="0"/>
    <x v="0"/>
    <x v="0"/>
    <s v="Y"/>
    <s v="Y"/>
    <s v="Y"/>
    <s v="Y"/>
    <s v="Y"/>
    <s v="Y"/>
    <s v="Limited  Liability Company(LLC)"/>
    <s v="N"/>
    <x v="0"/>
    <x v="0"/>
    <x v="0"/>
    <s v="Caterer &amp;&amp; Restaurant"/>
    <n v="0"/>
    <n v="0"/>
    <m/>
  </r>
  <r>
    <x v="2210"/>
    <d v="2021-05-29T00:00:00"/>
    <s v="Windsor Subway Inc"/>
    <s v="113 US Hwy 13 BYPASS SUITE A"/>
    <x v="121"/>
    <x v="0"/>
    <s v="27983"/>
    <x v="2207"/>
    <s v="Subway"/>
    <s v="R"/>
    <s v="N"/>
    <s v="NC-01"/>
    <x v="1"/>
    <x v="0"/>
    <x v="0"/>
    <x v="0"/>
    <s v="Y"/>
    <s v="Y"/>
    <s v="Y"/>
    <s v="Y"/>
    <s v="Y"/>
    <s v="Y"/>
    <s v="Subchapter S Corporation"/>
    <s v="N"/>
    <x v="0"/>
    <x v="0"/>
    <x v="0"/>
    <s v="Restaurant"/>
    <n v="0"/>
    <n v="0"/>
    <m/>
  </r>
  <r>
    <x v="2211"/>
    <d v="2021-05-29T00:00:00"/>
    <s v="WoodbrewLLC"/>
    <s v="175 E Franklin St"/>
    <x v="3"/>
    <x v="0"/>
    <s v="27514"/>
    <x v="2208"/>
    <m/>
    <s v="U"/>
    <s v="Y"/>
    <s v="NC-04"/>
    <x v="1"/>
    <x v="1"/>
    <x v="1"/>
    <x v="1"/>
    <s v="N"/>
    <s v="N"/>
    <s v="Y"/>
    <s v="Y"/>
    <s v="N"/>
    <s v="N"/>
    <s v="Limited  Liability Company(LLC)"/>
    <s v="N"/>
    <x v="0"/>
    <x v="0"/>
    <x v="0"/>
    <s v="Restaurant"/>
    <n v="0"/>
    <n v="0"/>
    <m/>
  </r>
  <r>
    <x v="2212"/>
    <d v="2021-05-29T00:00:00"/>
    <s v="Camel City Craft Chocolate LLC"/>
    <s v="450 N Patterson Ave Suite 110"/>
    <x v="54"/>
    <x v="0"/>
    <s v="27101"/>
    <x v="2209"/>
    <m/>
    <s v="U"/>
    <s v="Y"/>
    <s v="NC-06"/>
    <x v="0"/>
    <x v="1"/>
    <x v="1"/>
    <x v="0"/>
    <s v="N"/>
    <s v="Y"/>
    <s v="Y"/>
    <s v="Y"/>
    <s v="N"/>
    <s v="Y"/>
    <s v="Sole Proprietorship"/>
    <s v="Y"/>
    <x v="0"/>
    <x v="0"/>
    <x v="0"/>
    <s v="Other"/>
    <n v="0"/>
    <n v="0"/>
    <m/>
  </r>
  <r>
    <x v="2213"/>
    <d v="2021-05-29T00:00:00"/>
    <s v="The Oak House at Elon LLC"/>
    <s v="112 N Williamson Ave"/>
    <x v="31"/>
    <x v="0"/>
    <s v="27244"/>
    <x v="2210"/>
    <m/>
    <s v="U"/>
    <s v="N"/>
    <s v="NC-06"/>
    <x v="0"/>
    <x v="1"/>
    <x v="1"/>
    <x v="0"/>
    <s v="Y"/>
    <s v="Y"/>
    <s v="Y"/>
    <s v="Y"/>
    <s v="Y"/>
    <s v="Y"/>
    <s v="Limited  Liability Company(LLC)"/>
    <s v="N"/>
    <x v="0"/>
    <x v="0"/>
    <x v="0"/>
    <s v="Snack and Nonalcoholic Beverage Bar &amp;&amp; Bar, Saloon, Lounge, Tavern"/>
    <n v="0"/>
    <n v="0"/>
    <m/>
  </r>
  <r>
    <x v="2214"/>
    <d v="2021-05-29T00:00:00"/>
    <s v="BBKILDAIRE LLC"/>
    <s v="1289 Kildaire Farm Rd"/>
    <x v="28"/>
    <x v="0"/>
    <s v="27511"/>
    <x v="2211"/>
    <m/>
    <s v="U"/>
    <s v="N"/>
    <s v="NC-02"/>
    <x v="0"/>
    <x v="0"/>
    <x v="0"/>
    <x v="0"/>
    <s v="Y"/>
    <s v="Y"/>
    <s v="Y"/>
    <s v="Y"/>
    <s v="Y"/>
    <s v="Y"/>
    <s v="Limited  Liability Company(LLC)"/>
    <s v="N"/>
    <x v="0"/>
    <x v="0"/>
    <x v="0"/>
    <s v="Restaurant"/>
    <n v="0"/>
    <n v="0"/>
    <m/>
  </r>
  <r>
    <x v="2215"/>
    <d v="2021-05-29T00:00:00"/>
    <s v="Prohibition: Drinks and Desserts Inc."/>
    <s v="243 Craven Street"/>
    <x v="130"/>
    <x v="0"/>
    <s v="28560"/>
    <x v="2212"/>
    <m/>
    <s v="U"/>
    <s v="Y"/>
    <s v="NC-03"/>
    <x v="1"/>
    <x v="1"/>
    <x v="1"/>
    <x v="0"/>
    <s v="N"/>
    <s v="Y"/>
    <s v="N"/>
    <s v="N"/>
    <s v="N"/>
    <s v="N"/>
    <s v="Corporation"/>
    <s v="N"/>
    <x v="0"/>
    <x v="0"/>
    <x v="0"/>
    <s v="Bar, Saloon, Lounge, Tavern &amp;&amp; Restaurant"/>
    <n v="0"/>
    <n v="0"/>
    <m/>
  </r>
  <r>
    <x v="2216"/>
    <d v="2021-05-29T00:00:00"/>
    <s v="King-Whitt's Famous Flavored Ice LLC"/>
    <s v="420 John Carroll Rd"/>
    <x v="281"/>
    <x v="0"/>
    <s v="27239"/>
    <x v="2213"/>
    <s v="Kona Ice"/>
    <s v="R"/>
    <s v="N"/>
    <s v="NC-08"/>
    <x v="1"/>
    <x v="0"/>
    <x v="0"/>
    <x v="0"/>
    <s v="Y"/>
    <s v="Y"/>
    <s v="Y"/>
    <s v="Y"/>
    <s v="Y"/>
    <s v="Y"/>
    <s v="Limited  Liability Company(LLC)"/>
    <s v="N"/>
    <x v="0"/>
    <x v="0"/>
    <x v="0"/>
    <s v="Food Stand, Food Truck, Food Cart"/>
    <n v="0"/>
    <n v="0"/>
    <m/>
  </r>
  <r>
    <x v="2217"/>
    <d v="2021-05-29T00:00:00"/>
    <s v="Ponysaurus Brewing LLC"/>
    <s v="219 Hood St"/>
    <x v="8"/>
    <x v="0"/>
    <s v="27701"/>
    <x v="2214"/>
    <m/>
    <s v="U"/>
    <s v="Y"/>
    <s v="NC-04"/>
    <x v="1"/>
    <x v="0"/>
    <x v="0"/>
    <x v="0"/>
    <s v="Y"/>
    <s v="Y"/>
    <s v="Y"/>
    <s v="Y"/>
    <s v="Y"/>
    <s v="Y"/>
    <s v="Limited  Liability Company(LLC)"/>
    <s v="N"/>
    <x v="0"/>
    <x v="0"/>
    <x v="0"/>
    <s v="Brewpub, Tasting Room, Taproom **"/>
    <n v="0"/>
    <n v="0"/>
    <m/>
  </r>
  <r>
    <x v="2218"/>
    <d v="2021-05-29T00:00:00"/>
    <s v="Yadkin Plaza Family Restaurant"/>
    <s v="940 S State St"/>
    <x v="81"/>
    <x v="0"/>
    <s v="27055"/>
    <x v="2215"/>
    <m/>
    <s v="R"/>
    <s v="Y"/>
    <s v="NC-10"/>
    <x v="0"/>
    <x v="1"/>
    <x v="1"/>
    <x v="1"/>
    <s v="N"/>
    <s v="N"/>
    <s v="Y"/>
    <s v="Y"/>
    <s v="N"/>
    <s v="Y"/>
    <s v="Subchapter S Corporation"/>
    <s v="N"/>
    <x v="0"/>
    <x v="0"/>
    <x v="0"/>
    <s v="Restaurant"/>
    <n v="0"/>
    <n v="0"/>
    <m/>
  </r>
  <r>
    <x v="2219"/>
    <d v="2021-05-29T00:00:00"/>
    <s v="KMI Investments LLC"/>
    <s v="105 S Norwood St"/>
    <x v="222"/>
    <x v="0"/>
    <s v="28466"/>
    <x v="2216"/>
    <m/>
    <s v="R"/>
    <s v="Y"/>
    <s v="NC-03"/>
    <x v="1"/>
    <x v="1"/>
    <x v="1"/>
    <x v="0"/>
    <s v="Y"/>
    <s v="Y"/>
    <s v="Y"/>
    <s v="Y"/>
    <s v="Y"/>
    <s v="Y"/>
    <s v="Limited  Liability Company(LLC)"/>
    <s v="N"/>
    <x v="0"/>
    <x v="0"/>
    <x v="0"/>
    <s v="Bar, Saloon, Lounge, Tavern &amp;&amp; Restaurant"/>
    <n v="0"/>
    <n v="0"/>
    <m/>
  </r>
  <r>
    <x v="2220"/>
    <d v="2021-05-29T00:00:00"/>
    <s v="TAYLOE SLADE INCORPORATED"/>
    <s v="101 Black Mountain Ave"/>
    <x v="104"/>
    <x v="0"/>
    <s v="28711"/>
    <x v="2217"/>
    <m/>
    <s v="U"/>
    <s v="N"/>
    <s v="NC-11"/>
    <x v="0"/>
    <x v="1"/>
    <x v="1"/>
    <x v="0"/>
    <s v="N"/>
    <s v="Y"/>
    <s v="Y"/>
    <s v="Y"/>
    <s v="Y"/>
    <s v="Y"/>
    <s v="Corporation"/>
    <s v="N"/>
    <x v="0"/>
    <x v="0"/>
    <x v="0"/>
    <s v="Restaurant"/>
    <n v="0"/>
    <n v="0"/>
    <m/>
  </r>
  <r>
    <x v="2221"/>
    <d v="2021-05-29T00:00:00"/>
    <s v="Paul Morley &amp; Sons LLC"/>
    <s v="14112 Bradford Green Sq"/>
    <x v="28"/>
    <x v="0"/>
    <s v="27519"/>
    <x v="2218"/>
    <s v="Brixx Wood Fired Pizza"/>
    <s v="U"/>
    <s v="N"/>
    <s v="NC-02"/>
    <x v="1"/>
    <x v="1"/>
    <x v="1"/>
    <x v="1"/>
    <s v="N"/>
    <s v="N"/>
    <s v="Y"/>
    <s v="Y"/>
    <s v="N"/>
    <s v="Y"/>
    <s v="Limited  Liability Company(LLC)"/>
    <s v="N"/>
    <x v="0"/>
    <x v="0"/>
    <x v="0"/>
    <s v="Restaurant"/>
    <n v="0"/>
    <n v="0"/>
    <m/>
  </r>
  <r>
    <x v="2222"/>
    <d v="2021-05-29T00:00:00"/>
    <s v="Slice Downtown LLC"/>
    <s v="125 Market St"/>
    <x v="0"/>
    <x v="0"/>
    <s v="28401"/>
    <x v="2219"/>
    <m/>
    <s v="U"/>
    <s v="Y"/>
    <s v="NC-07"/>
    <x v="0"/>
    <x v="1"/>
    <x v="1"/>
    <x v="0"/>
    <s v="N"/>
    <s v="Y"/>
    <s v="Y"/>
    <s v="Y"/>
    <s v="N"/>
    <s v="Y"/>
    <s v="Limited  Liability Company(LLC)"/>
    <s v="N"/>
    <x v="0"/>
    <x v="0"/>
    <x v="0"/>
    <s v="Restaurant"/>
    <n v="0"/>
    <n v="0"/>
    <m/>
  </r>
  <r>
    <x v="2223"/>
    <d v="2021-05-29T00:00:00"/>
    <s v="LJR Entertainment Inc"/>
    <s v="407 East Main St"/>
    <x v="63"/>
    <x v="0"/>
    <s v="28734"/>
    <x v="2220"/>
    <m/>
    <s v="R"/>
    <s v="Y"/>
    <s v="NC-11"/>
    <x v="0"/>
    <x v="1"/>
    <x v="1"/>
    <x v="0"/>
    <s v="Y"/>
    <s v="Y"/>
    <s v="Y"/>
    <s v="Y"/>
    <s v="Y"/>
    <s v="Y"/>
    <s v="Corporation"/>
    <s v="N"/>
    <x v="0"/>
    <x v="0"/>
    <x v="0"/>
    <s v="Bar, Saloon, Lounge, Tavern"/>
    <n v="0"/>
    <n v="0"/>
    <m/>
  </r>
  <r>
    <x v="2224"/>
    <d v="2021-05-29T00:00:00"/>
    <s v="Tristan LLC"/>
    <s v="6905 Fayetteville Rd"/>
    <x v="8"/>
    <x v="0"/>
    <s v="27713"/>
    <x v="2221"/>
    <m/>
    <s v="U"/>
    <s v="N"/>
    <s v="NC-02"/>
    <x v="0"/>
    <x v="1"/>
    <x v="1"/>
    <x v="0"/>
    <s v="N"/>
    <s v="N"/>
    <s v="Y"/>
    <s v="Y"/>
    <s v="N"/>
    <s v="N"/>
    <s v="Limited  Liability Company(LLC)"/>
    <s v="N"/>
    <x v="0"/>
    <x v="0"/>
    <x v="0"/>
    <s v="Restaurant"/>
    <n v="0"/>
    <n v="0"/>
    <m/>
  </r>
  <r>
    <x v="2225"/>
    <d v="2021-05-29T00:00:00"/>
    <s v="BBGARNER LLC"/>
    <s v="7245 White Oak Rd"/>
    <x v="127"/>
    <x v="0"/>
    <s v="27529"/>
    <x v="2222"/>
    <m/>
    <s v="U"/>
    <s v="N"/>
    <s v="NC-02"/>
    <x v="0"/>
    <x v="0"/>
    <x v="1"/>
    <x v="0"/>
    <s v="Y"/>
    <s v="Y"/>
    <s v="Y"/>
    <s v="Y"/>
    <s v="Y"/>
    <s v="Y"/>
    <s v="Limited  Liability Company(LLC)"/>
    <s v="Y"/>
    <x v="0"/>
    <x v="0"/>
    <x v="0"/>
    <s v="Restaurant"/>
    <n v="0"/>
    <n v="0"/>
    <m/>
  </r>
  <r>
    <x v="2226"/>
    <d v="2021-05-29T00:00:00"/>
    <s v="Greek and Mediterranean Cuisine Inc."/>
    <s v="4243 Lake Ridge Dr"/>
    <x v="4"/>
    <x v="0"/>
    <s v="27604"/>
    <x v="2223"/>
    <m/>
    <s v="U"/>
    <s v="Y"/>
    <s v="NC-02"/>
    <x v="1"/>
    <x v="0"/>
    <x v="0"/>
    <x v="0"/>
    <s v="Y"/>
    <s v="Y"/>
    <s v="Y"/>
    <s v="Y"/>
    <s v="Y"/>
    <s v="Y"/>
    <s v="Corporation"/>
    <s v="Y"/>
    <x v="0"/>
    <x v="0"/>
    <x v="0"/>
    <s v="Caterer &amp;&amp; Food Stand, Food Truck, Food Cart"/>
    <n v="0"/>
    <n v="0"/>
    <m/>
  </r>
  <r>
    <x v="2227"/>
    <d v="2021-05-29T00:00:00"/>
    <s v="GLJE LLC"/>
    <s v="125 Underwood Rd"/>
    <x v="218"/>
    <x v="0"/>
    <s v="28732"/>
    <x v="2224"/>
    <m/>
    <s v="R"/>
    <s v="N"/>
    <s v="NC-11"/>
    <x v="1"/>
    <x v="1"/>
    <x v="1"/>
    <x v="1"/>
    <s v="Y"/>
    <s v="Y"/>
    <s v="Y"/>
    <s v="Y"/>
    <s v="N"/>
    <s v="N"/>
    <s v="Corporation"/>
    <s v="N"/>
    <x v="0"/>
    <x v="0"/>
    <x v="0"/>
    <s v="Brewpub, Tasting Room, Taproom **"/>
    <n v="0"/>
    <n v="0"/>
    <m/>
  </r>
  <r>
    <x v="2228"/>
    <d v="2021-05-29T00:00:00"/>
    <s v="Four Point Ventures INS LLC"/>
    <s v="417 E Plaza Dr"/>
    <x v="10"/>
    <x v="0"/>
    <s v="28115"/>
    <x v="2225"/>
    <s v="Dunkin' Donut/Baskin-Robbins Co-Brand"/>
    <s v="R"/>
    <s v="N"/>
    <s v="NC-10"/>
    <x v="0"/>
    <x v="0"/>
    <x v="1"/>
    <x v="0"/>
    <s v="Y"/>
    <s v="Y"/>
    <s v="Y"/>
    <s v="Y"/>
    <s v="Y"/>
    <s v="Y"/>
    <s v="Limited  Liability Company(LLC)"/>
    <s v="N"/>
    <x v="0"/>
    <x v="0"/>
    <x v="0"/>
    <s v="Restaurant"/>
    <n v="0"/>
    <n v="0"/>
    <m/>
  </r>
  <r>
    <x v="2229"/>
    <d v="2021-05-29T00:00:00"/>
    <s v="A&amp;M of Charlotte"/>
    <s v="6401 Morrison Blvd Suite 6B"/>
    <x v="11"/>
    <x v="0"/>
    <s v="28211"/>
    <x v="2226"/>
    <m/>
    <s v="U"/>
    <s v="N"/>
    <s v="NC-09"/>
    <x v="0"/>
    <x v="1"/>
    <x v="1"/>
    <x v="0"/>
    <s v="Y"/>
    <s v="Y"/>
    <s v="Y"/>
    <s v="Y"/>
    <s v="Y"/>
    <s v="Y"/>
    <s v="Subchapter S Corporation"/>
    <s v="N"/>
    <x v="0"/>
    <x v="0"/>
    <x v="0"/>
    <s v="Restaurant"/>
    <n v="0"/>
    <n v="0"/>
    <m/>
  </r>
  <r>
    <x v="2230"/>
    <d v="2021-05-29T00:00:00"/>
    <s v="East Carolina Subway LLC"/>
    <s v="801 B Moye Blvd"/>
    <x v="34"/>
    <x v="0"/>
    <s v="27834"/>
    <x v="2227"/>
    <s v="Subway"/>
    <s v="U"/>
    <s v="Y"/>
    <s v="NC-01"/>
    <x v="1"/>
    <x v="0"/>
    <x v="0"/>
    <x v="0"/>
    <s v="Y"/>
    <s v="Y"/>
    <s v="Y"/>
    <s v="Y"/>
    <s v="Y"/>
    <s v="Y"/>
    <s v="Limited  Liability Company(LLC)"/>
    <s v="Y"/>
    <x v="0"/>
    <x v="0"/>
    <x v="0"/>
    <s v="Restaurant"/>
    <n v="0"/>
    <n v="0"/>
    <m/>
  </r>
  <r>
    <x v="2231"/>
    <d v="2021-05-29T00:00:00"/>
    <s v="Stagioni LLC"/>
    <s v="715 Providence Rd"/>
    <x v="11"/>
    <x v="0"/>
    <s v="28207"/>
    <x v="2228"/>
    <m/>
    <s v="U"/>
    <s v="N"/>
    <s v="NC-12"/>
    <x v="1"/>
    <x v="0"/>
    <x v="1"/>
    <x v="0"/>
    <s v="Y"/>
    <s v="Y"/>
    <s v="Y"/>
    <s v="Y"/>
    <s v="Y"/>
    <s v="Y"/>
    <s v="Limited  Liability Company(LLC)"/>
    <s v="N"/>
    <x v="0"/>
    <x v="0"/>
    <x v="0"/>
    <s v="Restaurant"/>
    <n v="0"/>
    <n v="0"/>
    <m/>
  </r>
  <r>
    <x v="2232"/>
    <d v="2021-05-29T00:00:00"/>
    <s v="Capricci's True Italian"/>
    <s v="109 W South Main"/>
    <x v="13"/>
    <x v="0"/>
    <s v="28173"/>
    <x v="2229"/>
    <m/>
    <s v="U"/>
    <s v="Y"/>
    <s v="NC-09"/>
    <x v="1"/>
    <x v="1"/>
    <x v="0"/>
    <x v="0"/>
    <s v="Y"/>
    <s v="Y"/>
    <s v="Y"/>
    <s v="Y"/>
    <s v="N"/>
    <s v="Y"/>
    <s v="Corporation"/>
    <s v="N"/>
    <x v="0"/>
    <x v="0"/>
    <x v="0"/>
    <s v="Restaurant"/>
    <n v="0"/>
    <n v="0"/>
    <m/>
  </r>
  <r>
    <x v="2233"/>
    <d v="2021-05-29T00:00:00"/>
    <s v="Vino Partners LLC"/>
    <s v="1603 Battleground Ave Ste D"/>
    <x v="12"/>
    <x v="0"/>
    <s v="27408"/>
    <x v="2230"/>
    <m/>
    <s v="U"/>
    <s v="N"/>
    <s v="NC-06"/>
    <x v="0"/>
    <x v="1"/>
    <x v="1"/>
    <x v="0"/>
    <s v="Y"/>
    <s v="Y"/>
    <s v="Y"/>
    <s v="Y"/>
    <s v="N"/>
    <s v="Y"/>
    <s v="Limited  Liability Company(LLC)"/>
    <s v="N"/>
    <x v="0"/>
    <x v="0"/>
    <x v="0"/>
    <s v="Bar, Saloon, Lounge, Tavern"/>
    <n v="0"/>
    <n v="0"/>
    <m/>
  </r>
  <r>
    <x v="2234"/>
    <d v="2021-05-29T00:00:00"/>
    <s v="Sun Valley Cafe Inc"/>
    <s v="6751 Old Monroe Rd Suite 106"/>
    <x v="165"/>
    <x v="0"/>
    <s v="28079"/>
    <x v="2231"/>
    <m/>
    <s v="U"/>
    <s v="N"/>
    <s v="NC-09"/>
    <x v="0"/>
    <x v="0"/>
    <x v="1"/>
    <x v="0"/>
    <s v="Y"/>
    <s v="Y"/>
    <s v="Y"/>
    <s v="Y"/>
    <s v="Y"/>
    <s v="Y"/>
    <s v="Corporation"/>
    <s v="N"/>
    <x v="0"/>
    <x v="0"/>
    <x v="0"/>
    <s v="Restaurant"/>
    <n v="0"/>
    <n v="0"/>
    <m/>
  </r>
  <r>
    <x v="2235"/>
    <d v="2021-05-29T00:00:00"/>
    <s v="Raleigh Raw LLC."/>
    <s v="7 W Hargett St"/>
    <x v="4"/>
    <x v="0"/>
    <s v="27601"/>
    <x v="2232"/>
    <m/>
    <s v="U"/>
    <s v="Y"/>
    <s v="NC-02"/>
    <x v="0"/>
    <x v="1"/>
    <x v="1"/>
    <x v="1"/>
    <s v="N"/>
    <s v="Y"/>
    <s v="Y"/>
    <s v="Y"/>
    <s v="N"/>
    <s v="N"/>
    <s v="Corporation"/>
    <s v="N"/>
    <x v="0"/>
    <x v="0"/>
    <x v="0"/>
    <s v="Restaurant"/>
    <n v="0"/>
    <n v="0"/>
    <m/>
  </r>
  <r>
    <x v="2236"/>
    <d v="2021-05-29T00:00:00"/>
    <s v="THAC INC"/>
    <s v="77 Ruffin Street"/>
    <x v="282"/>
    <x v="0"/>
    <s v="28646"/>
    <x v="2233"/>
    <m/>
    <s v="R"/>
    <s v="N"/>
    <s v="NC-11"/>
    <x v="0"/>
    <x v="0"/>
    <x v="0"/>
    <x v="0"/>
    <s v="Y"/>
    <s v="Y"/>
    <s v="Y"/>
    <s v="Y"/>
    <s v="Y"/>
    <s v="Y"/>
    <s v="Subchapter S Corporation"/>
    <s v="N"/>
    <x v="0"/>
    <x v="0"/>
    <x v="0"/>
    <s v="Bar, Saloon, Lounge, Tavern &amp;&amp; Licensed Alcohol Producer &amp;&amp; Restaurant"/>
    <n v="0"/>
    <n v="0"/>
    <m/>
  </r>
  <r>
    <x v="2237"/>
    <d v="2021-05-29T00:00:00"/>
    <s v="A&amp;M Dawat inc"/>
    <s v="7616 Derek Dr"/>
    <x v="4"/>
    <x v="0"/>
    <s v="27613"/>
    <x v="2234"/>
    <m/>
    <s v="U"/>
    <s v="N"/>
    <s v="NC-02"/>
    <x v="0"/>
    <x v="0"/>
    <x v="0"/>
    <x v="0"/>
    <s v="Y"/>
    <s v="Y"/>
    <s v="Y"/>
    <s v="Y"/>
    <s v="Y"/>
    <s v="Y"/>
    <s v="Corporation"/>
    <s v="N"/>
    <x v="0"/>
    <x v="0"/>
    <x v="0"/>
    <s v="Restaurant"/>
    <n v="0"/>
    <n v="0"/>
    <m/>
  </r>
  <r>
    <x v="2238"/>
    <d v="2021-05-29T00:00:00"/>
    <s v="Southern Roots Bar &amp; Grille LLC"/>
    <s v="350 E Franklin St"/>
    <x v="174"/>
    <x v="0"/>
    <s v="28112"/>
    <x v="2235"/>
    <m/>
    <s v="U"/>
    <s v="N"/>
    <s v="NC-09"/>
    <x v="1"/>
    <x v="0"/>
    <x v="0"/>
    <x v="0"/>
    <s v="Y"/>
    <s v="Y"/>
    <s v="Y"/>
    <s v="Y"/>
    <s v="Y"/>
    <s v="Y"/>
    <s v="Limited  Liability Company(LLC)"/>
    <s v="N"/>
    <x v="0"/>
    <x v="0"/>
    <x v="0"/>
    <s v="Restaurant"/>
    <n v="0"/>
    <n v="0"/>
    <m/>
  </r>
  <r>
    <x v="2239"/>
    <d v="2021-05-29T00:00:00"/>
    <s v="BCC Foods LLC"/>
    <s v="394 E Main St"/>
    <x v="283"/>
    <x v="0"/>
    <s v="28714"/>
    <x v="2236"/>
    <m/>
    <s v="R"/>
    <s v="Y"/>
    <s v="NC-11"/>
    <x v="0"/>
    <x v="1"/>
    <x v="1"/>
    <x v="1"/>
    <s v="Y"/>
    <s v="Y"/>
    <s v="N"/>
    <s v="N"/>
    <s v="N"/>
    <s v="N"/>
    <s v="Limited  Liability Company(LLC)"/>
    <s v="N"/>
    <x v="0"/>
    <x v="0"/>
    <x v="0"/>
    <s v="Restaurant"/>
    <n v="0"/>
    <n v="0"/>
    <m/>
  </r>
  <r>
    <x v="2240"/>
    <d v="2021-05-29T00:00:00"/>
    <s v="The Brew Depot LLC"/>
    <s v="26 Church St"/>
    <x v="175"/>
    <x v="0"/>
    <s v="28773"/>
    <x v="2237"/>
    <m/>
    <s v="R"/>
    <s v="N"/>
    <s v="NC-11"/>
    <x v="1"/>
    <x v="1"/>
    <x v="1"/>
    <x v="0"/>
    <s v="Y"/>
    <s v="Y"/>
    <s v="Y"/>
    <s v="Y"/>
    <s v="Y"/>
    <s v="Y"/>
    <s v="Limited  Liability Company(LLC)"/>
    <s v="N"/>
    <x v="0"/>
    <x v="0"/>
    <x v="0"/>
    <s v="Bar, Saloon, Lounge, Tavern"/>
    <n v="0"/>
    <n v="0"/>
    <m/>
  </r>
  <r>
    <x v="2241"/>
    <d v="2021-05-29T00:00:00"/>
    <s v="Not Just Coffee Jay Street"/>
    <s v="417 E 18th St"/>
    <x v="11"/>
    <x v="0"/>
    <s v="28206"/>
    <x v="2238"/>
    <m/>
    <s v="U"/>
    <s v="Y"/>
    <s v="NC-12"/>
    <x v="0"/>
    <x v="0"/>
    <x v="0"/>
    <x v="0"/>
    <s v="Y"/>
    <s v="Y"/>
    <s v="Y"/>
    <s v="Y"/>
    <s v="Y"/>
    <s v="Y"/>
    <s v="Limited  Liability Company(LLC)"/>
    <s v="Y"/>
    <x v="0"/>
    <x v="0"/>
    <x v="0"/>
    <s v="Food Stand, Food Truck, Food Cart &amp;&amp; Restaurant"/>
    <n v="0"/>
    <n v="0"/>
    <m/>
  </r>
  <r>
    <x v="2242"/>
    <d v="2021-05-29T00:00:00"/>
    <s v="A &amp; G Timms LLC"/>
    <s v="620 Red Banks Rd Unit D"/>
    <x v="34"/>
    <x v="0"/>
    <s v="27858"/>
    <x v="2239"/>
    <m/>
    <s v="U"/>
    <s v="Y"/>
    <s v="NC-01"/>
    <x v="1"/>
    <x v="1"/>
    <x v="1"/>
    <x v="0"/>
    <s v="N"/>
    <s v="N"/>
    <s v="Y"/>
    <s v="Y"/>
    <s v="Y"/>
    <s v="Y"/>
    <s v="Limited Liability Partnership"/>
    <s v="N"/>
    <x v="0"/>
    <x v="0"/>
    <x v="0"/>
    <s v="Bakery ** &amp;&amp; Caterer &amp;&amp; Restaurant"/>
    <n v="0"/>
    <n v="0"/>
    <m/>
  </r>
  <r>
    <x v="2243"/>
    <d v="2021-05-29T00:00:00"/>
    <s v="Frogs Leap LLC"/>
    <s v="44 Church St"/>
    <x v="37"/>
    <x v="0"/>
    <s v="28786"/>
    <x v="2240"/>
    <m/>
    <s v="R"/>
    <s v="Y"/>
    <s v="NC-11"/>
    <x v="0"/>
    <x v="0"/>
    <x v="1"/>
    <x v="0"/>
    <s v="Y"/>
    <s v="Y"/>
    <s v="Y"/>
    <s v="Y"/>
    <s v="Y"/>
    <s v="Y"/>
    <s v="Limited  Liability Company(LLC)"/>
    <s v="N"/>
    <x v="0"/>
    <x v="0"/>
    <x v="0"/>
    <s v="Restaurant"/>
    <n v="0"/>
    <n v="0"/>
    <m/>
  </r>
  <r>
    <x v="2244"/>
    <d v="2021-05-29T00:00:00"/>
    <s v="Kabab n More"/>
    <s v="3130 Driwood Ct Ste A"/>
    <x v="11"/>
    <x v="0"/>
    <s v="28269"/>
    <x v="2241"/>
    <m/>
    <s v="U"/>
    <s v="N"/>
    <s v="NC-08"/>
    <x v="0"/>
    <x v="1"/>
    <x v="1"/>
    <x v="0"/>
    <s v="Y"/>
    <s v="Y"/>
    <s v="N"/>
    <s v="Y"/>
    <s v="Y"/>
    <s v="Y"/>
    <s v="Limited  Liability Company(LLC)"/>
    <s v="N"/>
    <x v="0"/>
    <x v="0"/>
    <x v="0"/>
    <s v="Food Stand, Food Truck, Food Cart &amp;&amp; Restaurant"/>
    <n v="0"/>
    <n v="0"/>
    <m/>
  </r>
  <r>
    <x v="2245"/>
    <d v="2021-05-29T00:00:00"/>
    <s v="Cuzco Latin Fusion LLC"/>
    <s v="4195 Haywood Rd"/>
    <x v="268"/>
    <x v="0"/>
    <s v="28759"/>
    <x v="2242"/>
    <m/>
    <s v="R"/>
    <s v="N"/>
    <s v="NC-11"/>
    <x v="1"/>
    <x v="0"/>
    <x v="0"/>
    <x v="1"/>
    <s v="Y"/>
    <s v="Y"/>
    <s v="Y"/>
    <s v="Y"/>
    <s v="N"/>
    <s v="N"/>
    <s v="Partnership"/>
    <s v="N"/>
    <x v="0"/>
    <x v="0"/>
    <x v="0"/>
    <s v="Restaurant"/>
    <n v="0"/>
    <n v="0"/>
    <m/>
  </r>
  <r>
    <x v="2246"/>
    <d v="2021-05-29T00:00:00"/>
    <s v="Juggheads LLC"/>
    <s v="4843 Country Club Rd"/>
    <x v="54"/>
    <x v="0"/>
    <s v="27104"/>
    <x v="2243"/>
    <m/>
    <s v="U"/>
    <s v="N"/>
    <s v="NC-06"/>
    <x v="0"/>
    <x v="1"/>
    <x v="1"/>
    <x v="0"/>
    <s v="N"/>
    <s v="Y"/>
    <s v="Y"/>
    <s v="Y"/>
    <s v="N"/>
    <s v="Y"/>
    <s v="Corporation"/>
    <s v="N"/>
    <x v="0"/>
    <x v="0"/>
    <x v="0"/>
    <s v="Bar, Saloon, Lounge, Tavern"/>
    <n v="0"/>
    <n v="0"/>
    <m/>
  </r>
  <r>
    <x v="2247"/>
    <d v="2021-05-29T00:00:00"/>
    <s v="The Doner LLC"/>
    <s v="6 Dale St"/>
    <x v="9"/>
    <x v="0"/>
    <s v="28806"/>
    <x v="2244"/>
    <m/>
    <s v="U"/>
    <s v="N"/>
    <s v="NC-11"/>
    <x v="1"/>
    <x v="1"/>
    <x v="0"/>
    <x v="0"/>
    <s v="Y"/>
    <s v="Y"/>
    <s v="Y"/>
    <s v="Y"/>
    <s v="Y"/>
    <s v="Y"/>
    <s v="Corporation"/>
    <s v="N"/>
    <x v="0"/>
    <x v="0"/>
    <x v="0"/>
    <s v="Restaurant"/>
    <n v="0"/>
    <n v="0"/>
    <m/>
  </r>
  <r>
    <x v="2248"/>
    <d v="2021-05-29T00:00:00"/>
    <s v="S&amp;R 700 LLC"/>
    <s v="1564 Market Place Blvd  Sute 700"/>
    <x v="42"/>
    <x v="0"/>
    <s v="28469"/>
    <x v="2245"/>
    <m/>
    <s v="R"/>
    <s v="N"/>
    <s v="NC-07"/>
    <x v="1"/>
    <x v="1"/>
    <x v="1"/>
    <x v="0"/>
    <s v="N"/>
    <s v="Y"/>
    <s v="Y"/>
    <s v="Y"/>
    <s v="Y"/>
    <s v="Y"/>
    <s v="Limited  Liability Company(LLC)"/>
    <s v="N"/>
    <x v="0"/>
    <x v="0"/>
    <x v="0"/>
    <s v="Restaurant"/>
    <n v="0"/>
    <n v="0"/>
    <m/>
  </r>
  <r>
    <x v="2249"/>
    <d v="2021-05-29T00:00:00"/>
    <s v="Speakers in the House Inc"/>
    <s v="2917 Battleground Ave Ste D"/>
    <x v="12"/>
    <x v="0"/>
    <s v="27408"/>
    <x v="2246"/>
    <m/>
    <s v="U"/>
    <s v="N"/>
    <s v="NC-06"/>
    <x v="1"/>
    <x v="0"/>
    <x v="0"/>
    <x v="0"/>
    <s v="Y"/>
    <s v="Y"/>
    <s v="Y"/>
    <s v="Y"/>
    <s v="Y"/>
    <s v="Y"/>
    <s v="Corporation"/>
    <s v="N"/>
    <x v="0"/>
    <x v="0"/>
    <x v="0"/>
    <s v="Restaurant"/>
    <n v="0"/>
    <n v="0"/>
    <m/>
  </r>
  <r>
    <x v="2250"/>
    <d v="2021-05-29T00:00:00"/>
    <s v="Dream Sports Inc"/>
    <s v="835 N Smithfield Rd"/>
    <x v="99"/>
    <x v="0"/>
    <s v="27545"/>
    <x v="2247"/>
    <m/>
    <s v="U"/>
    <s v="Y"/>
    <s v="NC-02"/>
    <x v="0"/>
    <x v="1"/>
    <x v="1"/>
    <x v="0"/>
    <s v="Y"/>
    <s v="N"/>
    <s v="Y"/>
    <s v="Y"/>
    <s v="Y"/>
    <s v="Y"/>
    <s v="Subchapter S Corporation"/>
    <s v="N"/>
    <x v="0"/>
    <x v="0"/>
    <x v="0"/>
    <s v="Restaurant"/>
    <n v="0"/>
    <n v="0"/>
    <m/>
  </r>
  <r>
    <x v="2251"/>
    <d v="2021-05-29T00:00:00"/>
    <s v="Paz Enterprises LLC"/>
    <s v="238 S Nash St"/>
    <x v="35"/>
    <x v="0"/>
    <s v="27278"/>
    <x v="2248"/>
    <m/>
    <s v="U"/>
    <s v="N"/>
    <s v="NC-04"/>
    <x v="1"/>
    <x v="0"/>
    <x v="1"/>
    <x v="0"/>
    <s v="Y"/>
    <s v="Y"/>
    <s v="Y"/>
    <s v="Y"/>
    <s v="Y"/>
    <s v="Y"/>
    <s v="Limited  Liability Company(LLC)"/>
    <s v="N"/>
    <x v="0"/>
    <x v="0"/>
    <x v="0"/>
    <s v="Bar, Saloon, Lounge, Tavern"/>
    <n v="0"/>
    <n v="0"/>
    <m/>
  </r>
  <r>
    <x v="2252"/>
    <d v="2021-05-29T00:00:00"/>
    <s v="Garden Deli Incorporated"/>
    <s v="107 Town Sq"/>
    <x v="283"/>
    <x v="0"/>
    <s v="28714"/>
    <x v="2249"/>
    <m/>
    <s v="R"/>
    <s v="Y"/>
    <s v="NC-11"/>
    <x v="0"/>
    <x v="0"/>
    <x v="1"/>
    <x v="0"/>
    <s v="Y"/>
    <s v="Y"/>
    <s v="Y"/>
    <s v="Y"/>
    <s v="Y"/>
    <s v="Y"/>
    <s v="Subchapter S Corporation"/>
    <s v="N"/>
    <x v="0"/>
    <x v="0"/>
    <x v="0"/>
    <s v="Other &amp;&amp; Bar, Saloon, Lounge, Tavern &amp;&amp; Restaurant"/>
    <n v="0"/>
    <n v="0"/>
    <m/>
  </r>
  <r>
    <x v="2253"/>
    <d v="2021-05-29T00:00:00"/>
    <s v="Honey and Salt LLC"/>
    <s v="2730 Greenville Highway"/>
    <x v="284"/>
    <x v="0"/>
    <s v="28731"/>
    <x v="2250"/>
    <m/>
    <s v="R"/>
    <s v="N"/>
    <s v="NC-11"/>
    <x v="0"/>
    <x v="1"/>
    <x v="1"/>
    <x v="0"/>
    <s v="Y"/>
    <s v="Y"/>
    <s v="Y"/>
    <s v="Y"/>
    <s v="Y"/>
    <s v="Y"/>
    <s v="Limited  Liability Company(LLC)"/>
    <s v="N"/>
    <x v="0"/>
    <x v="0"/>
    <x v="0"/>
    <s v="Restaurant"/>
    <n v="0"/>
    <n v="0"/>
    <m/>
  </r>
  <r>
    <x v="2254"/>
    <d v="2021-05-29T00:00:00"/>
    <s v="Thirds Enterprise Inc"/>
    <s v="1058 W Club Blvd #556"/>
    <x v="8"/>
    <x v="0"/>
    <s v="27701"/>
    <x v="2251"/>
    <m/>
    <s v="U"/>
    <s v="Y"/>
    <s v="NC-04"/>
    <x v="1"/>
    <x v="1"/>
    <x v="1"/>
    <x v="0"/>
    <s v="Y"/>
    <s v="Y"/>
    <s v="Y"/>
    <s v="Y"/>
    <s v="Y"/>
    <s v="Y"/>
    <s v="Corporation"/>
    <s v="N"/>
    <x v="0"/>
    <x v="0"/>
    <x v="0"/>
    <s v="Restaurant"/>
    <n v="0"/>
    <n v="0"/>
    <m/>
  </r>
  <r>
    <x v="2255"/>
    <d v="2021-05-29T00:00:00"/>
    <s v="Breakfastime Enterprise INC"/>
    <s v="1650 Hanes Mall Blvd"/>
    <x v="54"/>
    <x v="0"/>
    <n v="27103"/>
    <x v="2252"/>
    <m/>
    <s v="U"/>
    <s v="Y"/>
    <s v="NC-06"/>
    <x v="0"/>
    <x v="1"/>
    <x v="1"/>
    <x v="1"/>
    <s v="N"/>
    <s v="Y"/>
    <s v="Y"/>
    <s v="Y"/>
    <s v="N"/>
    <s v="Y"/>
    <s v="Corporation"/>
    <s v="N"/>
    <x v="0"/>
    <x v="0"/>
    <x v="0"/>
    <s v="Restaurant"/>
    <n v="0"/>
    <n v="0"/>
    <m/>
  </r>
  <r>
    <x v="2256"/>
    <d v="2021-05-29T00:00:00"/>
    <s v="Kaybear Inc"/>
    <s v="427 S Broad St"/>
    <x v="220"/>
    <x v="0"/>
    <s v="27932"/>
    <x v="2253"/>
    <m/>
    <s v="R"/>
    <s v="Y"/>
    <s v="NC-03"/>
    <x v="0"/>
    <x v="1"/>
    <x v="1"/>
    <x v="1"/>
    <s v="Y"/>
    <s v="N"/>
    <s v="Y"/>
    <s v="Y"/>
    <s v="Y"/>
    <s v="Y"/>
    <s v="Subchapter S Corporation"/>
    <s v="N"/>
    <x v="0"/>
    <x v="0"/>
    <x v="0"/>
    <s v="Restaurant"/>
    <n v="0"/>
    <n v="0"/>
    <m/>
  </r>
  <r>
    <x v="2257"/>
    <d v="2021-05-29T00:00:00"/>
    <s v="Miyako Japanese Steakhouse"/>
    <s v="5086 Peters Creek Pkwy"/>
    <x v="54"/>
    <x v="0"/>
    <n v="27127"/>
    <x v="2254"/>
    <m/>
    <s v="U"/>
    <s v="N"/>
    <s v="NC-06"/>
    <x v="0"/>
    <x v="0"/>
    <x v="1"/>
    <x v="0"/>
    <s v="N"/>
    <s v="Y"/>
    <s v="Y"/>
    <s v="N"/>
    <s v="Y"/>
    <s v="Y"/>
    <s v="Limited  Liability Company(LLC)"/>
    <s v="N"/>
    <x v="0"/>
    <x v="0"/>
    <x v="0"/>
    <s v="Restaurant"/>
    <n v="0"/>
    <n v="0"/>
    <m/>
  </r>
  <r>
    <x v="2258"/>
    <d v="2021-05-29T00:00:00"/>
    <s v="Club Vibrations Inc."/>
    <s v="5237 Albemarle Rd"/>
    <x v="11"/>
    <x v="0"/>
    <s v="28212"/>
    <x v="2255"/>
    <m/>
    <s v="U"/>
    <s v="Y"/>
    <s v="NC-12"/>
    <x v="0"/>
    <x v="0"/>
    <x v="1"/>
    <x v="0"/>
    <s v="N"/>
    <s v="Y"/>
    <s v="Y"/>
    <s v="Y"/>
    <s v="Y"/>
    <s v="Y"/>
    <s v="Corporation"/>
    <s v="Y"/>
    <x v="0"/>
    <x v="0"/>
    <x v="0"/>
    <s v="Bar, Saloon, Lounge, Tavern"/>
    <n v="0"/>
    <n v="0"/>
    <m/>
  </r>
  <r>
    <x v="2259"/>
    <d v="2021-05-29T00:00:00"/>
    <s v="The Mason Jar Lager Co. LLC"/>
    <s v="341 E Broad St"/>
    <x v="189"/>
    <x v="0"/>
    <s v="27526"/>
    <x v="2256"/>
    <m/>
    <s v="R"/>
    <s v="N"/>
    <s v="NC-02"/>
    <x v="1"/>
    <x v="0"/>
    <x v="0"/>
    <x v="0"/>
    <s v="Y"/>
    <s v="Y"/>
    <s v="Y"/>
    <s v="Y"/>
    <s v="Y"/>
    <s v="Y"/>
    <s v="Limited  Liability Company(LLC)"/>
    <s v="Y"/>
    <x v="0"/>
    <x v="0"/>
    <x v="0"/>
    <s v="Brewery and/or microbrewery **"/>
    <n v="0"/>
    <n v="0"/>
    <m/>
  </r>
  <r>
    <x v="2260"/>
    <d v="2021-05-29T00:00:00"/>
    <s v="Patrose LLC"/>
    <s v="85 Fletcher Commercial Dr"/>
    <x v="218"/>
    <x v="0"/>
    <s v="28732"/>
    <x v="2257"/>
    <m/>
    <s v="R"/>
    <s v="N"/>
    <s v="NC-11"/>
    <x v="0"/>
    <x v="1"/>
    <x v="1"/>
    <x v="1"/>
    <s v="N"/>
    <s v="N"/>
    <s v="Y"/>
    <s v="Y"/>
    <s v="N"/>
    <s v="N"/>
    <s v="Limited  Liability Company(LLC)"/>
    <s v="N"/>
    <x v="0"/>
    <x v="0"/>
    <x v="0"/>
    <s v="Bakery **"/>
    <n v="0"/>
    <n v="0"/>
    <m/>
  </r>
  <r>
    <x v="2261"/>
    <d v="2021-05-29T00:00:00"/>
    <s v="LA CARRETA ASHEVILLEINC"/>
    <s v="1435 Merrimon Ave"/>
    <x v="9"/>
    <x v="0"/>
    <s v="28804"/>
    <x v="2258"/>
    <m/>
    <s v="U"/>
    <s v="N"/>
    <s v="NC-11"/>
    <x v="0"/>
    <x v="1"/>
    <x v="1"/>
    <x v="0"/>
    <s v="Y"/>
    <s v="N"/>
    <s v="Y"/>
    <s v="Y"/>
    <s v="Y"/>
    <s v="Y"/>
    <s v="Corporation"/>
    <s v="N"/>
    <x v="0"/>
    <x v="0"/>
    <x v="0"/>
    <s v="Restaurant"/>
    <n v="0"/>
    <n v="0"/>
    <m/>
  </r>
  <r>
    <x v="2262"/>
    <d v="2021-05-29T00:00:00"/>
    <s v="Morteza inc"/>
    <s v="9212 Dansforeshire Way"/>
    <x v="14"/>
    <x v="0"/>
    <s v="27587"/>
    <x v="2259"/>
    <m/>
    <s v="U"/>
    <s v="N"/>
    <s v="NC-04"/>
    <x v="1"/>
    <x v="0"/>
    <x v="0"/>
    <x v="0"/>
    <s v="Y"/>
    <s v="Y"/>
    <s v="Y"/>
    <s v="Y"/>
    <s v="Y"/>
    <s v="Y"/>
    <s v="Corporation"/>
    <s v="N"/>
    <x v="0"/>
    <x v="0"/>
    <x v="0"/>
    <s v="Restaurant"/>
    <n v="0"/>
    <n v="0"/>
    <m/>
  </r>
  <r>
    <x v="2263"/>
    <d v="2021-05-29T00:00:00"/>
    <s v="BBD Hospitality LLC"/>
    <s v="3720 North Main St"/>
    <x v="277"/>
    <x v="0"/>
    <s v="27828"/>
    <x v="2260"/>
    <m/>
    <s v="U"/>
    <s v="Y"/>
    <s v="NC-01"/>
    <x v="0"/>
    <x v="1"/>
    <x v="1"/>
    <x v="0"/>
    <s v="N"/>
    <s v="Y"/>
    <s v="Y"/>
    <s v="Y"/>
    <s v="N"/>
    <s v="Y"/>
    <s v="Limited  Liability Company(LLC)"/>
    <s v="N"/>
    <x v="0"/>
    <x v="0"/>
    <x v="0"/>
    <s v="Restaurant"/>
    <n v="0"/>
    <n v="0"/>
    <m/>
  </r>
  <r>
    <x v="2264"/>
    <d v="2021-05-29T00:00:00"/>
    <s v="Pennycup Co"/>
    <s v="362 Depot St ste 202"/>
    <x v="9"/>
    <x v="0"/>
    <s v="28801"/>
    <x v="2261"/>
    <m/>
    <s v="U"/>
    <s v="Y"/>
    <s v="NC-11"/>
    <x v="1"/>
    <x v="1"/>
    <x v="1"/>
    <x v="0"/>
    <s v="Y"/>
    <s v="Y"/>
    <s v="Y"/>
    <s v="Y"/>
    <s v="Y"/>
    <s v="Y"/>
    <s v="Corporation"/>
    <s v="N"/>
    <x v="0"/>
    <x v="0"/>
    <x v="0"/>
    <s v="Snack and Nonalcoholic Beverage Bar"/>
    <n v="0"/>
    <n v="0"/>
    <m/>
  </r>
  <r>
    <x v="2265"/>
    <d v="2021-05-29T00:00:00"/>
    <s v="ENCB&amp;JLLC"/>
    <s v="8204 Emerald Dr Unit"/>
    <x v="219"/>
    <x v="0"/>
    <s v="28594"/>
    <x v="2262"/>
    <s v="Ben &amp; Jerry's"/>
    <s v="R"/>
    <s v="N"/>
    <s v="NC-03"/>
    <x v="0"/>
    <x v="1"/>
    <x v="1"/>
    <x v="0"/>
    <s v="N"/>
    <s v="Y"/>
    <s v="Y"/>
    <s v="Y"/>
    <s v="Y"/>
    <s v="Y"/>
    <s v="Limited  Liability Company(LLC)"/>
    <s v="N"/>
    <x v="0"/>
    <x v="0"/>
    <x v="0"/>
    <s v="Snack and Nonalcoholic Beverage Bar"/>
    <n v="0"/>
    <n v="0"/>
    <m/>
  </r>
  <r>
    <x v="2266"/>
    <d v="2021-05-29T00:00:00"/>
    <s v="Mr Smoothie"/>
    <s v="Mr Smoothie PK 45"/>
    <x v="54"/>
    <x v="0"/>
    <n v="27103"/>
    <x v="2263"/>
    <m/>
    <s v="U"/>
    <s v="Y"/>
    <s v="NC-06"/>
    <x v="0"/>
    <x v="1"/>
    <x v="1"/>
    <x v="0"/>
    <s v="Y"/>
    <s v="Y"/>
    <s v="Y"/>
    <s v="Y"/>
    <s v="Y"/>
    <s v="N"/>
    <s v="Limited  Liability Company(LLC)"/>
    <s v="N"/>
    <x v="0"/>
    <x v="0"/>
    <x v="0"/>
    <s v="Snack and Nonalcoholic Beverage Bar"/>
    <n v="0"/>
    <n v="0"/>
    <m/>
  </r>
  <r>
    <x v="2267"/>
    <d v="2021-05-29T00:00:00"/>
    <s v="BMB Eats II LLC"/>
    <s v="2340 Bale St Ste 100"/>
    <x v="4"/>
    <x v="0"/>
    <s v="27608"/>
    <x v="2264"/>
    <s v="Shuckin' Shack Oyster Bar"/>
    <s v="U"/>
    <s v="Y"/>
    <s v="NC-02"/>
    <x v="1"/>
    <x v="0"/>
    <x v="0"/>
    <x v="0"/>
    <s v="Y"/>
    <s v="Y"/>
    <s v="Y"/>
    <s v="Y"/>
    <s v="Y"/>
    <s v="Y"/>
    <s v="Subchapter S Corporation"/>
    <s v="N"/>
    <x v="0"/>
    <x v="0"/>
    <x v="0"/>
    <s v="Restaurant"/>
    <n v="0"/>
    <n v="0"/>
    <m/>
  </r>
  <r>
    <x v="2268"/>
    <d v="2021-05-29T00:00:00"/>
    <s v="DEES DINER ONE LLC"/>
    <s v="1314 W Grantham St"/>
    <x v="25"/>
    <x v="0"/>
    <s v="27530"/>
    <x v="2265"/>
    <m/>
    <s v="R"/>
    <s v="Y"/>
    <s v="NC-01"/>
    <x v="1"/>
    <x v="0"/>
    <x v="0"/>
    <x v="0"/>
    <s v="Y"/>
    <s v="Y"/>
    <s v="Y"/>
    <s v="Y"/>
    <s v="Y"/>
    <s v="Y"/>
    <s v="Limited  Liability Company(LLC)"/>
    <s v="Y"/>
    <x v="0"/>
    <x v="0"/>
    <x v="0"/>
    <s v="Restaurant"/>
    <n v="0"/>
    <n v="0"/>
    <m/>
  </r>
  <r>
    <x v="2269"/>
    <d v="2021-05-29T00:00:00"/>
    <s v="Jefferson Street Deli LLC"/>
    <s v="107 A East Jefferson Street"/>
    <x v="174"/>
    <x v="0"/>
    <s v="28112"/>
    <x v="2266"/>
    <m/>
    <s v="U"/>
    <s v="N"/>
    <s v="NC-09"/>
    <x v="0"/>
    <x v="0"/>
    <x v="1"/>
    <x v="0"/>
    <s v="Y"/>
    <s v="Y"/>
    <s v="Y"/>
    <s v="Y"/>
    <s v="Y"/>
    <s v="Y"/>
    <s v="Limited  Liability Company(LLC)"/>
    <s v="N"/>
    <x v="0"/>
    <x v="0"/>
    <x v="0"/>
    <s v="Restaurant"/>
    <n v="0"/>
    <n v="0"/>
    <m/>
  </r>
  <r>
    <x v="2270"/>
    <d v="2021-05-29T00:00:00"/>
    <s v="Food Investments LLC"/>
    <s v="1101 W Chapel Hill St"/>
    <x v="8"/>
    <x v="0"/>
    <s v="27701"/>
    <x v="2267"/>
    <m/>
    <s v="U"/>
    <s v="Y"/>
    <s v="NC-04"/>
    <x v="1"/>
    <x v="0"/>
    <x v="0"/>
    <x v="0"/>
    <s v="Y"/>
    <s v="Y"/>
    <s v="Y"/>
    <s v="Y"/>
    <s v="Y"/>
    <s v="Y"/>
    <s v="Limited  Liability Company(LLC)"/>
    <s v="N"/>
    <x v="0"/>
    <x v="0"/>
    <x v="0"/>
    <s v="Caterer &amp;&amp; Food Stand, Food Truck, Food Cart"/>
    <n v="0"/>
    <n v="0"/>
    <m/>
  </r>
  <r>
    <x v="2271"/>
    <d v="2021-05-29T00:00:00"/>
    <s v="Luna Empanada LLC"/>
    <s v="112 W Main St"/>
    <x v="8"/>
    <x v="0"/>
    <s v="27701"/>
    <x v="2268"/>
    <m/>
    <s v="U"/>
    <s v="Y"/>
    <s v="NC-04"/>
    <x v="1"/>
    <x v="0"/>
    <x v="0"/>
    <x v="0"/>
    <s v="Y"/>
    <s v="Y"/>
    <s v="Y"/>
    <s v="Y"/>
    <s v="Y"/>
    <s v="Y"/>
    <s v="Corporation"/>
    <s v="N"/>
    <x v="0"/>
    <x v="0"/>
    <x v="0"/>
    <s v="Restaurant"/>
    <n v="0"/>
    <n v="0"/>
    <m/>
  </r>
  <r>
    <x v="2272"/>
    <d v="2021-05-29T00:00:00"/>
    <s v="Riccis Pizzeria LLC"/>
    <s v="10110 Green Level Church Rd Ste 108"/>
    <x v="28"/>
    <x v="0"/>
    <s v="27519"/>
    <x v="2269"/>
    <m/>
    <s v="U"/>
    <s v="N"/>
    <s v="NC-02"/>
    <x v="0"/>
    <x v="0"/>
    <x v="1"/>
    <x v="0"/>
    <s v="Y"/>
    <s v="Y"/>
    <s v="Y"/>
    <s v="Y"/>
    <s v="Y"/>
    <s v="Y"/>
    <s v="Limited  Liability Company(LLC)"/>
    <s v="N"/>
    <x v="0"/>
    <x v="0"/>
    <x v="0"/>
    <s v="Other &amp;&amp; Restaurant"/>
    <n v="0"/>
    <n v="0"/>
    <m/>
  </r>
  <r>
    <x v="2273"/>
    <d v="2021-05-29T00:00:00"/>
    <s v="C &amp; H European Foods Inc"/>
    <s v="316 Nutt St"/>
    <x v="0"/>
    <x v="0"/>
    <s v="28401"/>
    <x v="2270"/>
    <m/>
    <s v="U"/>
    <s v="Y"/>
    <s v="NC-07"/>
    <x v="0"/>
    <x v="1"/>
    <x v="1"/>
    <x v="0"/>
    <s v="Y"/>
    <s v="Y"/>
    <s v="Y"/>
    <s v="Y"/>
    <s v="Y"/>
    <s v="Y"/>
    <s v="Corporation"/>
    <s v="N"/>
    <x v="0"/>
    <x v="0"/>
    <x v="0"/>
    <s v="Restaurant"/>
    <n v="0"/>
    <n v="0"/>
    <m/>
  </r>
  <r>
    <x v="2274"/>
    <d v="2021-05-29T00:00:00"/>
    <s v="David Jackson"/>
    <s v="969 n main st"/>
    <x v="10"/>
    <x v="0"/>
    <s v="28115"/>
    <x v="2271"/>
    <m/>
    <s v="R"/>
    <s v="N"/>
    <s v="NC-10"/>
    <x v="0"/>
    <x v="1"/>
    <x v="1"/>
    <x v="0"/>
    <s v="N"/>
    <s v="Y"/>
    <s v="Y"/>
    <s v="Y"/>
    <s v="Y"/>
    <s v="Y"/>
    <s v="Limited  Liability Company(LLC)"/>
    <s v="N"/>
    <x v="0"/>
    <x v="0"/>
    <x v="0"/>
    <s v="Restaurant"/>
    <n v="0"/>
    <n v="0"/>
    <m/>
  </r>
  <r>
    <x v="2275"/>
    <d v="2021-05-29T00:00:00"/>
    <s v="Belmont Jailhouse LLC"/>
    <s v="23 S Main St Unit B"/>
    <x v="261"/>
    <x v="0"/>
    <s v="28012"/>
    <x v="2272"/>
    <m/>
    <s v="U"/>
    <s v="N"/>
    <s v="NC-05"/>
    <x v="0"/>
    <x v="1"/>
    <x v="1"/>
    <x v="0"/>
    <s v="N"/>
    <s v="N"/>
    <s v="Y"/>
    <s v="Y"/>
    <s v="Y"/>
    <s v="Y"/>
    <s v="Limited  Liability Company(LLC)"/>
    <s v="N"/>
    <x v="0"/>
    <x v="0"/>
    <x v="0"/>
    <s v="Bar, Saloon, Lounge, Tavern"/>
    <n v="0"/>
    <n v="0"/>
    <m/>
  </r>
  <r>
    <x v="2276"/>
    <d v="2021-05-29T00:00:00"/>
    <s v="Oakmont Corp."/>
    <s v="905 Highway 107 South"/>
    <x v="77"/>
    <x v="0"/>
    <s v="28717"/>
    <x v="2273"/>
    <m/>
    <s v="R"/>
    <s v="N"/>
    <s v="NC-11"/>
    <x v="0"/>
    <x v="1"/>
    <x v="1"/>
    <x v="0"/>
    <s v="Y"/>
    <s v="Y"/>
    <s v="N"/>
    <s v="Y"/>
    <s v="N"/>
    <s v="Y"/>
    <s v="Corporation"/>
    <s v="N"/>
    <x v="0"/>
    <x v="0"/>
    <x v="0"/>
    <s v="Restaurant"/>
    <n v="0"/>
    <n v="0"/>
    <m/>
  </r>
  <r>
    <x v="2277"/>
    <d v="2021-05-29T00:00:00"/>
    <s v="Pizzeria Faulisi LLC"/>
    <s v="215 E Chatham St Suite 101"/>
    <x v="28"/>
    <x v="0"/>
    <s v="27511"/>
    <x v="2274"/>
    <m/>
    <s v="U"/>
    <s v="N"/>
    <s v="NC-02"/>
    <x v="1"/>
    <x v="0"/>
    <x v="0"/>
    <x v="0"/>
    <s v="Y"/>
    <s v="Y"/>
    <s v="Y"/>
    <s v="Y"/>
    <s v="Y"/>
    <s v="Y"/>
    <s v="Limited  Liability Company(LLC)"/>
    <s v="N"/>
    <x v="0"/>
    <x v="0"/>
    <x v="0"/>
    <s v="Restaurant"/>
    <n v="0"/>
    <n v="0"/>
    <m/>
  </r>
  <r>
    <x v="2278"/>
    <d v="2021-05-29T00:00:00"/>
    <s v="Fresh Wood Fired Pizza and Pasta Inc"/>
    <s v="100 S Ridgeway Ave"/>
    <x v="104"/>
    <x v="0"/>
    <s v="28711"/>
    <x v="2275"/>
    <m/>
    <s v="U"/>
    <s v="N"/>
    <s v="NC-11"/>
    <x v="0"/>
    <x v="1"/>
    <x v="1"/>
    <x v="0"/>
    <s v="Y"/>
    <s v="Y"/>
    <s v="Y"/>
    <s v="Y"/>
    <s v="Y"/>
    <s v="Y"/>
    <s v="Corporation"/>
    <s v="N"/>
    <x v="0"/>
    <x v="0"/>
    <x v="0"/>
    <s v="Restaurant"/>
    <n v="0"/>
    <n v="0"/>
    <m/>
  </r>
  <r>
    <x v="2279"/>
    <d v="2021-05-29T00:00:00"/>
    <s v="Mozzarella Fellas Pizza Co"/>
    <s v="134 N Spruce St"/>
    <x v="54"/>
    <x v="0"/>
    <s v="27101"/>
    <x v="2276"/>
    <m/>
    <s v="U"/>
    <s v="Y"/>
    <s v="NC-06"/>
    <x v="1"/>
    <x v="0"/>
    <x v="1"/>
    <x v="0"/>
    <s v="Y"/>
    <s v="Y"/>
    <s v="Y"/>
    <s v="Y"/>
    <s v="Y"/>
    <s v="Y"/>
    <s v="Corporation"/>
    <s v="Y"/>
    <x v="0"/>
    <x v="0"/>
    <x v="0"/>
    <s v="Other &amp;&amp; Caterer &amp;&amp; Restaurant"/>
    <n v="0"/>
    <n v="0"/>
    <m/>
  </r>
  <r>
    <x v="2280"/>
    <d v="2021-05-29T00:00:00"/>
    <s v="Blackbeard Coffee Roasters LLC"/>
    <s v="203 E 5th St"/>
    <x v="34"/>
    <x v="0"/>
    <s v="27858"/>
    <x v="2277"/>
    <m/>
    <s v="U"/>
    <s v="Y"/>
    <s v="NC-01"/>
    <x v="0"/>
    <x v="0"/>
    <x v="0"/>
    <x v="0"/>
    <s v="Y"/>
    <s v="Y"/>
    <s v="Y"/>
    <s v="Y"/>
    <s v="Y"/>
    <s v="Y"/>
    <s v="Limited  Liability Company(LLC)"/>
    <s v="N"/>
    <x v="0"/>
    <x v="0"/>
    <x v="0"/>
    <s v="Snack and Nonalcoholic Beverage Bar"/>
    <n v="0"/>
    <n v="0"/>
    <m/>
  </r>
  <r>
    <x v="2281"/>
    <d v="2021-05-29T00:00:00"/>
    <s v="Om Neelkanth Inc"/>
    <s v="6106 Hanes Way"/>
    <x v="160"/>
    <x v="0"/>
    <s v="27012"/>
    <x v="2278"/>
    <s v="Subway"/>
    <s v="U"/>
    <s v="N"/>
    <s v="NC-10"/>
    <x v="0"/>
    <x v="1"/>
    <x v="0"/>
    <x v="0"/>
    <s v="Y"/>
    <s v="Y"/>
    <s v="Y"/>
    <s v="Y"/>
    <s v="Y"/>
    <s v="Y"/>
    <s v="Corporation"/>
    <s v="N"/>
    <x v="0"/>
    <x v="0"/>
    <x v="0"/>
    <s v="Restaurant"/>
    <n v="0"/>
    <n v="0"/>
    <m/>
  </r>
  <r>
    <x v="2282"/>
    <d v="2021-05-29T00:00:00"/>
    <s v="BBWF LLC"/>
    <s v="11735 Retail Dr"/>
    <x v="14"/>
    <x v="0"/>
    <s v="27587"/>
    <x v="2279"/>
    <m/>
    <s v="U"/>
    <s v="N"/>
    <s v="NC-04"/>
    <x v="1"/>
    <x v="0"/>
    <x v="1"/>
    <x v="0"/>
    <s v="Y"/>
    <s v="Y"/>
    <s v="Y"/>
    <s v="Y"/>
    <s v="Y"/>
    <s v="Y"/>
    <s v="Limited Liability Partnership"/>
    <s v="N"/>
    <x v="0"/>
    <x v="0"/>
    <x v="0"/>
    <s v="Restaurant"/>
    <n v="0"/>
    <n v="0"/>
    <m/>
  </r>
  <r>
    <x v="2283"/>
    <d v="2021-05-29T00:00:00"/>
    <s v="Zookeper LLC"/>
    <s v="45 Slab Town rd"/>
    <x v="77"/>
    <x v="0"/>
    <s v="28717"/>
    <x v="2280"/>
    <m/>
    <s v="R"/>
    <s v="N"/>
    <s v="NC-11"/>
    <x v="0"/>
    <x v="1"/>
    <x v="1"/>
    <x v="1"/>
    <s v="N"/>
    <s v="Y"/>
    <s v="Y"/>
    <s v="Y"/>
    <s v="N"/>
    <s v="Y"/>
    <s v="Limited  Liability Company(LLC)"/>
    <s v="N"/>
    <x v="0"/>
    <x v="0"/>
    <x v="0"/>
    <s v="Caterer &amp;&amp; Restaurant"/>
    <n v="0"/>
    <n v="0"/>
    <m/>
  </r>
  <r>
    <x v="2284"/>
    <d v="2021-05-29T00:00:00"/>
    <s v="Club Chubz LLC"/>
    <s v="5990 Beach Dr SW Unit C"/>
    <x v="134"/>
    <x v="0"/>
    <s v="28470"/>
    <x v="2281"/>
    <m/>
    <s v="R"/>
    <s v="N"/>
    <s v="NC-07"/>
    <x v="1"/>
    <x v="0"/>
    <x v="0"/>
    <x v="0"/>
    <s v="Y"/>
    <s v="Y"/>
    <s v="Y"/>
    <s v="Y"/>
    <s v="Y"/>
    <s v="Y"/>
    <s v="Limited  Liability Company(LLC)"/>
    <s v="N"/>
    <x v="0"/>
    <x v="0"/>
    <x v="0"/>
    <s v="Bar, Saloon, Lounge, Tavern"/>
    <n v="0"/>
    <n v="0"/>
    <m/>
  </r>
  <r>
    <x v="2285"/>
    <d v="2021-05-29T00:00:00"/>
    <s v="Lark Restaurants Inc."/>
    <s v="4625 Hillsborough Rd"/>
    <x v="8"/>
    <x v="0"/>
    <s v="27705"/>
    <x v="2282"/>
    <m/>
    <s v="U"/>
    <s v="N"/>
    <s v="NC-04"/>
    <x v="1"/>
    <x v="0"/>
    <x v="1"/>
    <x v="0"/>
    <s v="Y"/>
    <s v="Y"/>
    <s v="Y"/>
    <s v="Y"/>
    <s v="Y"/>
    <s v="Y"/>
    <s v="Corporation"/>
    <s v="N"/>
    <x v="0"/>
    <x v="0"/>
    <x v="0"/>
    <s v="Bar, Saloon, Lounge, Tavern &amp;&amp; Restaurant"/>
    <n v="0"/>
    <n v="0"/>
    <m/>
  </r>
  <r>
    <x v="2286"/>
    <d v="2021-05-29T00:00:00"/>
    <s v="MAKHANI ENTERPRISES INCORPORATED"/>
    <s v="420 Jonestown Rd Ste N"/>
    <x v="54"/>
    <x v="0"/>
    <s v="27104"/>
    <x v="2283"/>
    <m/>
    <s v="U"/>
    <s v="N"/>
    <s v="NC-06"/>
    <x v="0"/>
    <x v="1"/>
    <x v="1"/>
    <x v="0"/>
    <s v="Y"/>
    <s v="Y"/>
    <s v="Y"/>
    <s v="Y"/>
    <s v="N"/>
    <s v="Y"/>
    <s v="Corporation"/>
    <s v="N"/>
    <x v="0"/>
    <x v="0"/>
    <x v="0"/>
    <s v="Bar, Saloon, Lounge, Tavern &amp;&amp; Restaurant"/>
    <n v="0"/>
    <n v="0"/>
    <m/>
  </r>
  <r>
    <x v="2287"/>
    <d v="2021-05-29T00:00:00"/>
    <s v="Vinos Finos y Picadas Inc."/>
    <s v="8450 Honeycutt Rd Suite 110"/>
    <x v="4"/>
    <x v="0"/>
    <s v="27615"/>
    <x v="2284"/>
    <m/>
    <s v="U"/>
    <s v="N"/>
    <s v="NC-02"/>
    <x v="1"/>
    <x v="1"/>
    <x v="0"/>
    <x v="0"/>
    <s v="Y"/>
    <s v="Y"/>
    <s v="Y"/>
    <s v="Y"/>
    <s v="Y"/>
    <s v="Y"/>
    <s v="Corporation"/>
    <s v="N"/>
    <x v="0"/>
    <x v="0"/>
    <x v="0"/>
    <s v="Restaurant"/>
    <n v="0"/>
    <n v="0"/>
    <m/>
  </r>
  <r>
    <x v="2288"/>
    <d v="2021-05-29T00:00:00"/>
    <s v="Ruddsak LLC"/>
    <s v="3101 Edwards Mill Rd Ste 101"/>
    <x v="4"/>
    <x v="0"/>
    <s v="27612"/>
    <x v="2285"/>
    <m/>
    <s v="U"/>
    <s v="N"/>
    <s v="NC-02"/>
    <x v="0"/>
    <x v="1"/>
    <x v="1"/>
    <x v="1"/>
    <s v="N"/>
    <s v="Y"/>
    <s v="Y"/>
    <s v="Y"/>
    <s v="N"/>
    <s v="Y"/>
    <s v="Limited  Liability Company(LLC)"/>
    <s v="N"/>
    <x v="0"/>
    <x v="0"/>
    <x v="0"/>
    <s v="Restaurant"/>
    <n v="0"/>
    <n v="0"/>
    <m/>
  </r>
  <r>
    <x v="2289"/>
    <d v="2021-05-29T00:00:00"/>
    <s v="Alex Paul Inc"/>
    <s v="8111 Concord Mills Blvd Ste 424"/>
    <x v="22"/>
    <x v="0"/>
    <s v="28027"/>
    <x v="2286"/>
    <s v="Rocky Mountain Chocolate Factory"/>
    <s v="U"/>
    <s v="N"/>
    <s v="NC-08"/>
    <x v="0"/>
    <x v="1"/>
    <x v="1"/>
    <x v="1"/>
    <s v="N"/>
    <s v="Y"/>
    <s v="Y"/>
    <s v="Y"/>
    <s v="N"/>
    <s v="N"/>
    <s v="Subchapter S Corporation"/>
    <s v="N"/>
    <x v="0"/>
    <x v="0"/>
    <x v="0"/>
    <s v="Other"/>
    <n v="0"/>
    <n v="0"/>
    <m/>
  </r>
  <r>
    <x v="2290"/>
    <d v="2021-05-29T00:00:00"/>
    <s v="The Grecian Corner Inc"/>
    <s v="101 Eden Ter"/>
    <x v="54"/>
    <x v="0"/>
    <n v="27103"/>
    <x v="2287"/>
    <m/>
    <s v="U"/>
    <s v="Y"/>
    <s v="NC-06"/>
    <x v="0"/>
    <x v="1"/>
    <x v="1"/>
    <x v="1"/>
    <s v="N"/>
    <s v="N"/>
    <s v="Y"/>
    <s v="N"/>
    <s v="N"/>
    <s v="N"/>
    <s v="Corporation"/>
    <s v="N"/>
    <x v="0"/>
    <x v="0"/>
    <x v="0"/>
    <s v="Caterer &amp;&amp; Restaurant"/>
    <n v="0"/>
    <n v="0"/>
    <m/>
  </r>
  <r>
    <x v="2291"/>
    <d v="2021-05-29T00:00:00"/>
    <s v="Moe's Durham LLC"/>
    <s v="6807 Fayetteville Rd Suite 122"/>
    <x v="8"/>
    <x v="0"/>
    <s v="27713"/>
    <x v="2288"/>
    <s v="Moe's Southwest Grill"/>
    <s v="U"/>
    <s v="N"/>
    <s v="NC-02"/>
    <x v="0"/>
    <x v="0"/>
    <x v="1"/>
    <x v="0"/>
    <s v="Y"/>
    <s v="Y"/>
    <s v="N"/>
    <s v="Y"/>
    <s v="Y"/>
    <s v="Y"/>
    <s v="Corporation"/>
    <s v="N"/>
    <x v="0"/>
    <x v="0"/>
    <x v="0"/>
    <s v="Restaurant"/>
    <n v="0"/>
    <n v="0"/>
    <m/>
  </r>
  <r>
    <x v="2292"/>
    <d v="2021-05-29T00:00:00"/>
    <s v="Triskelion Brewing Company LLC"/>
    <s v="257 Pine Valley Rd"/>
    <x v="285"/>
    <x v="0"/>
    <s v="28726"/>
    <x v="2289"/>
    <m/>
    <s v="R"/>
    <s v="Y"/>
    <s v="NC-11"/>
    <x v="1"/>
    <x v="0"/>
    <x v="0"/>
    <x v="0"/>
    <s v="Y"/>
    <s v="Y"/>
    <s v="Y"/>
    <s v="Y"/>
    <s v="Y"/>
    <s v="Y"/>
    <s v="Limited  Liability Company(LLC)"/>
    <s v="Y"/>
    <x v="0"/>
    <x v="0"/>
    <x v="0"/>
    <s v="Other &amp;&amp; Licensed Alcohol Producer &amp;&amp; Brewery and/or microbrewery ** &amp;&amp; Brewpub, Tasting Room, Taproom **"/>
    <n v="0"/>
    <n v="0"/>
    <m/>
  </r>
  <r>
    <x v="2293"/>
    <d v="2021-05-29T00:00:00"/>
    <s v="fair witness llc"/>
    <s v="21 E Sprague St"/>
    <x v="54"/>
    <x v="0"/>
    <n v="27127"/>
    <x v="2290"/>
    <m/>
    <s v="U"/>
    <s v="N"/>
    <s v="NC-06"/>
    <x v="1"/>
    <x v="0"/>
    <x v="1"/>
    <x v="0"/>
    <s v="Y"/>
    <s v="Y"/>
    <s v="Y"/>
    <s v="Y"/>
    <s v="Y"/>
    <s v="Y"/>
    <s v="Limited  Liability Company(LLC)"/>
    <s v="N"/>
    <x v="0"/>
    <x v="0"/>
    <x v="0"/>
    <s v="Bar, Saloon, Lounge, Tavern"/>
    <n v="0"/>
    <n v="0"/>
    <m/>
  </r>
  <r>
    <x v="2294"/>
    <d v="2021-05-29T00:00:00"/>
    <s v="Luminous Food Inc"/>
    <s v="1908 Eastwood Rd Suite 111"/>
    <x v="0"/>
    <x v="0"/>
    <s v="28403"/>
    <x v="2291"/>
    <m/>
    <s v="U"/>
    <s v="N"/>
    <s v="NC-07"/>
    <x v="1"/>
    <x v="0"/>
    <x v="0"/>
    <x v="1"/>
    <s v="Y"/>
    <s v="Y"/>
    <s v="Y"/>
    <s v="Y"/>
    <s v="Y"/>
    <s v="Y"/>
    <s v="Corporation"/>
    <s v="Y"/>
    <x v="0"/>
    <x v="0"/>
    <x v="0"/>
    <s v="Restaurant"/>
    <n v="0"/>
    <n v="0"/>
    <m/>
  </r>
  <r>
    <x v="2295"/>
    <d v="2021-05-29T00:00:00"/>
    <s v="HEX Coffee"/>
    <s v="125 Remount Rd. B"/>
    <x v="11"/>
    <x v="0"/>
    <s v="28203"/>
    <x v="2292"/>
    <m/>
    <s v="U"/>
    <s v="N"/>
    <s v="NC-12"/>
    <x v="0"/>
    <x v="1"/>
    <x v="1"/>
    <x v="0"/>
    <s v="N"/>
    <s v="Y"/>
    <s v="Y"/>
    <s v="Y"/>
    <s v="N"/>
    <s v="Y"/>
    <s v="Limited  Liability Company(LLC)"/>
    <s v="N"/>
    <x v="0"/>
    <x v="0"/>
    <x v="0"/>
    <s v="Restaurant"/>
    <n v="0"/>
    <n v="0"/>
    <m/>
  </r>
  <r>
    <x v="2296"/>
    <d v="2021-05-29T00:00:00"/>
    <s v="DSSOLVR LLC"/>
    <s v="63 N Lexington Ave"/>
    <x v="9"/>
    <x v="0"/>
    <s v="28801"/>
    <x v="2293"/>
    <m/>
    <s v="U"/>
    <s v="Y"/>
    <s v="NC-11"/>
    <x v="1"/>
    <x v="1"/>
    <x v="0"/>
    <x v="1"/>
    <s v="Y"/>
    <s v="N"/>
    <s v="Y"/>
    <s v="Y"/>
    <s v="N"/>
    <s v="Y"/>
    <s v="Limited  Liability Company(LLC)"/>
    <s v="N"/>
    <x v="0"/>
    <x v="0"/>
    <x v="0"/>
    <s v="Winery ** &amp;&amp; Brewery and/or microbrewery ** &amp;&amp; Brewpub, Tasting Room, Taproom **"/>
    <n v="0"/>
    <n v="0"/>
    <m/>
  </r>
  <r>
    <x v="2297"/>
    <d v="2021-05-29T00:00:00"/>
    <s v="KMS Enterprises Inc"/>
    <s v="1112 Offshore Dr"/>
    <x v="40"/>
    <x v="0"/>
    <s v="28305"/>
    <x v="2294"/>
    <s v="Menchie's"/>
    <s v="U"/>
    <s v="Y"/>
    <s v="NC-08"/>
    <x v="0"/>
    <x v="0"/>
    <x v="1"/>
    <x v="0"/>
    <s v="Y"/>
    <s v="Y"/>
    <s v="Y"/>
    <s v="Y"/>
    <s v="Y"/>
    <s v="Y"/>
    <s v="Corporation"/>
    <s v="N"/>
    <x v="0"/>
    <x v="0"/>
    <x v="0"/>
    <s v="Restaurant"/>
    <n v="0"/>
    <n v="0"/>
    <m/>
  </r>
  <r>
    <x v="2298"/>
    <d v="2021-05-29T00:00:00"/>
    <s v="Backstreets of Mooresville"/>
    <s v="111 Market Place Ave"/>
    <x v="10"/>
    <x v="0"/>
    <s v="28117"/>
    <x v="2295"/>
    <m/>
    <s v="R"/>
    <s v="N"/>
    <s v="NC-10"/>
    <x v="0"/>
    <x v="0"/>
    <x v="0"/>
    <x v="1"/>
    <s v="Y"/>
    <s v="Y"/>
    <s v="Y"/>
    <s v="Y"/>
    <s v="Y"/>
    <s v="Y"/>
    <s v="Corporation"/>
    <s v="N"/>
    <x v="0"/>
    <x v="0"/>
    <x v="0"/>
    <s v="Restaurant"/>
    <n v="0"/>
    <n v="0"/>
    <m/>
  </r>
  <r>
    <x v="2299"/>
    <d v="2021-05-29T00:00:00"/>
    <s v="TJP Holdings"/>
    <s v="109 N MAIN ST"/>
    <x v="88"/>
    <x v="0"/>
    <s v="27540"/>
    <x v="2296"/>
    <m/>
    <s v="R"/>
    <s v="N"/>
    <s v="NC-02"/>
    <x v="0"/>
    <x v="0"/>
    <x v="1"/>
    <x v="0"/>
    <s v="Y"/>
    <s v="Y"/>
    <s v="Y"/>
    <s v="Y"/>
    <s v="Y"/>
    <s v="Y"/>
    <s v="Corporation"/>
    <s v="N"/>
    <x v="0"/>
    <x v="0"/>
    <x v="0"/>
    <s v="Bar, Saloon, Lounge, Tavern"/>
    <n v="0"/>
    <n v="0"/>
    <m/>
  </r>
  <r>
    <x v="2300"/>
    <d v="2021-05-29T00:00:00"/>
    <s v="Two Kahn'd Brothers Inc."/>
    <s v="912 N. Spence Ave."/>
    <x v="25"/>
    <x v="0"/>
    <s v="27530"/>
    <x v="2297"/>
    <m/>
    <s v="R"/>
    <s v="Y"/>
    <s v="NC-01"/>
    <x v="0"/>
    <x v="0"/>
    <x v="1"/>
    <x v="0"/>
    <s v="Y"/>
    <s v="Y"/>
    <s v="Y"/>
    <s v="Y"/>
    <s v="Y"/>
    <s v="Y"/>
    <s v="Subchapter S Corporation"/>
    <s v="N"/>
    <x v="0"/>
    <x v="0"/>
    <x v="0"/>
    <s v="Restaurant"/>
    <n v="0"/>
    <n v="0"/>
    <m/>
  </r>
  <r>
    <x v="2301"/>
    <d v="2021-05-29T00:00:00"/>
    <s v="Alton's Kitchen &amp; Cocktails LLC"/>
    <s v="19918 North Cove Rd"/>
    <x v="49"/>
    <x v="0"/>
    <s v="28031"/>
    <x v="2298"/>
    <m/>
    <s v="U"/>
    <s v="N"/>
    <s v="NC-12"/>
    <x v="0"/>
    <x v="0"/>
    <x v="1"/>
    <x v="0"/>
    <s v="Y"/>
    <s v="Y"/>
    <s v="Y"/>
    <s v="Y"/>
    <s v="Y"/>
    <s v="Y"/>
    <s v="Limited  Liability Company(LLC)"/>
    <s v="N"/>
    <x v="0"/>
    <x v="0"/>
    <x v="0"/>
    <s v="Restaurant"/>
    <n v="0"/>
    <n v="0"/>
    <m/>
  </r>
  <r>
    <x v="2302"/>
    <d v="2021-05-29T00:00:00"/>
    <s v="M Pourium LLC"/>
    <s v="1902 Tottenham Ct"/>
    <x v="184"/>
    <x v="0"/>
    <s v="28590"/>
    <x v="2299"/>
    <m/>
    <s v="U"/>
    <s v="N"/>
    <s v="NC-01"/>
    <x v="1"/>
    <x v="1"/>
    <x v="1"/>
    <x v="1"/>
    <s v="Y"/>
    <s v="Y"/>
    <s v="Y"/>
    <s v="Y"/>
    <s v="Y"/>
    <s v="Y"/>
    <s v="Limited  Liability Company(LLC)"/>
    <s v="N"/>
    <x v="0"/>
    <x v="0"/>
    <x v="0"/>
    <s v="Bar, Saloon, Lounge, Tavern"/>
    <n v="0"/>
    <n v="0"/>
    <m/>
  </r>
  <r>
    <x v="2303"/>
    <d v="2021-05-29T00:00:00"/>
    <s v="Appalachian Coffee Company LLC"/>
    <s v="1628 5th Ave W"/>
    <x v="7"/>
    <x v="0"/>
    <s v="28739"/>
    <x v="2300"/>
    <m/>
    <s v="R"/>
    <s v="Y"/>
    <s v="NC-11"/>
    <x v="1"/>
    <x v="1"/>
    <x v="0"/>
    <x v="0"/>
    <s v="Y"/>
    <s v="Y"/>
    <s v="Y"/>
    <s v="Y"/>
    <s v="Y"/>
    <s v="Y"/>
    <s v="Limited  Liability Company(LLC)"/>
    <s v="N"/>
    <x v="0"/>
    <x v="0"/>
    <x v="0"/>
    <s v="Bar, Saloon, Lounge, Tavern &amp;&amp; Restaurant"/>
    <n v="0"/>
    <n v="0"/>
    <m/>
  </r>
  <r>
    <x v="2304"/>
    <d v="2021-05-29T00:00:00"/>
    <s v="The Cary Pub"/>
    <s v="6454 TRYON RD"/>
    <x v="28"/>
    <x v="0"/>
    <s v="27518"/>
    <x v="2301"/>
    <m/>
    <s v="U"/>
    <s v="N"/>
    <s v="NC-02"/>
    <x v="1"/>
    <x v="1"/>
    <x v="0"/>
    <x v="0"/>
    <s v="Y"/>
    <s v="Y"/>
    <s v="Y"/>
    <s v="Y"/>
    <s v="Y"/>
    <s v="Y"/>
    <s v="Limited  Liability Company(LLC)"/>
    <s v="N"/>
    <x v="0"/>
    <x v="0"/>
    <x v="0"/>
    <s v="Bar, Saloon, Lounge, Tavern &amp;&amp; Restaurant"/>
    <n v="0"/>
    <n v="0"/>
    <m/>
  </r>
  <r>
    <x v="2305"/>
    <d v="2021-05-29T00:00:00"/>
    <s v="Crafty Beer Guys LLC"/>
    <s v="114 S Old Statesville Rd"/>
    <x v="45"/>
    <x v="0"/>
    <s v="28078"/>
    <x v="2302"/>
    <m/>
    <s v="U"/>
    <s v="N"/>
    <s v="NC-08"/>
    <x v="0"/>
    <x v="0"/>
    <x v="0"/>
    <x v="0"/>
    <s v="Y"/>
    <s v="Y"/>
    <s v="Y"/>
    <s v="Y"/>
    <s v="Y"/>
    <s v="Y"/>
    <s v="Corporation"/>
    <s v="N"/>
    <x v="0"/>
    <x v="0"/>
    <x v="0"/>
    <s v="Brewpub, Tasting Room, Taproom **"/>
    <n v="0"/>
    <n v="0"/>
    <m/>
  </r>
  <r>
    <x v="2306"/>
    <d v="2021-05-29T00:00:00"/>
    <s v="Hartsoe Investment Company LLC"/>
    <s v="99 Heron Cove Loop"/>
    <x v="21"/>
    <x v="0"/>
    <s v="28601"/>
    <x v="2303"/>
    <m/>
    <s v="R"/>
    <s v="N"/>
    <s v="NC-05"/>
    <x v="0"/>
    <x v="0"/>
    <x v="1"/>
    <x v="0"/>
    <s v="N"/>
    <s v="Y"/>
    <s v="Y"/>
    <s v="Y"/>
    <s v="Y"/>
    <s v="Y"/>
    <s v="Limited  Liability Company(LLC)"/>
    <s v="Y"/>
    <x v="0"/>
    <x v="0"/>
    <x v="0"/>
    <s v="Bar, Saloon, Lounge, Tavern &amp;&amp; Restaurant"/>
    <n v="0"/>
    <n v="0"/>
    <m/>
  </r>
  <r>
    <x v="2307"/>
    <d v="2021-05-29T00:00:00"/>
    <s v="Grate Catering Co. LLC"/>
    <s v="1402 S Ridge Ave"/>
    <x v="113"/>
    <x v="0"/>
    <s v="28083"/>
    <x v="2304"/>
    <m/>
    <s v="R"/>
    <s v="N"/>
    <s v="NC-08"/>
    <x v="0"/>
    <x v="0"/>
    <x v="1"/>
    <x v="0"/>
    <s v="Y"/>
    <s v="Y"/>
    <s v="Y"/>
    <s v="Y"/>
    <s v="Y"/>
    <s v="Y"/>
    <s v="Corporation"/>
    <s v="Y"/>
    <x v="0"/>
    <x v="0"/>
    <x v="0"/>
    <s v="Caterer"/>
    <n v="0"/>
    <n v="0"/>
    <m/>
  </r>
  <r>
    <x v="2308"/>
    <d v="2021-05-29T00:00:00"/>
    <s v="Sweetheart treats"/>
    <s v="10930 Raven Ridge Rd. Suite 105"/>
    <x v="4"/>
    <x v="0"/>
    <s v="27614"/>
    <x v="2305"/>
    <m/>
    <s v="U"/>
    <s v="N"/>
    <s v="NC-04"/>
    <x v="0"/>
    <x v="1"/>
    <x v="1"/>
    <x v="0"/>
    <s v="Y"/>
    <s v="Y"/>
    <s v="Y"/>
    <s v="Y"/>
    <s v="Y"/>
    <s v="Y"/>
    <s v="Partnership"/>
    <s v="N"/>
    <x v="0"/>
    <x v="0"/>
    <x v="0"/>
    <s v="Restaurant"/>
    <n v="0"/>
    <n v="0"/>
    <m/>
  </r>
  <r>
    <x v="2309"/>
    <d v="2021-05-29T00:00:00"/>
    <s v="JAYBIRDS BURGER JOINT LLC"/>
    <s v="7920 Matthews Mint Hill Rd"/>
    <x v="286"/>
    <x v="0"/>
    <s v="28227"/>
    <x v="2306"/>
    <m/>
    <s v="U"/>
    <s v="N"/>
    <s v="NC-08"/>
    <x v="0"/>
    <x v="1"/>
    <x v="1"/>
    <x v="1"/>
    <s v="N"/>
    <s v="Y"/>
    <s v="Y"/>
    <s v="Y"/>
    <s v="Y"/>
    <s v="Y"/>
    <s v="Limited  Liability Company(LLC)"/>
    <s v="N"/>
    <x v="0"/>
    <x v="0"/>
    <x v="0"/>
    <s v="Restaurant"/>
    <n v="0"/>
    <n v="0"/>
    <m/>
  </r>
  <r>
    <x v="2310"/>
    <d v="2021-05-29T00:00:00"/>
    <s v="Christopher Walls"/>
    <s v="1316 South Hawthorne Road"/>
    <x v="54"/>
    <x v="0"/>
    <n v="27103"/>
    <x v="2307"/>
    <m/>
    <s v="U"/>
    <s v="N"/>
    <s v="NC-06"/>
    <x v="0"/>
    <x v="1"/>
    <x v="1"/>
    <x v="0"/>
    <s v="N"/>
    <s v="N"/>
    <s v="Y"/>
    <s v="Y"/>
    <s v="N"/>
    <s v="Y"/>
    <s v="Sole Proprietorship"/>
    <s v="N"/>
    <x v="0"/>
    <x v="0"/>
    <x v="0"/>
    <s v="Snack and Nonalcoholic Beverage Bar"/>
    <n v="0"/>
    <n v="0"/>
    <m/>
  </r>
  <r>
    <x v="2311"/>
    <d v="2021-05-29T00:00:00"/>
    <s v="Flying Tiger At Carthage Inc."/>
    <s v="1001 Monroe St Ste A"/>
    <x v="82"/>
    <x v="0"/>
    <s v="28327"/>
    <x v="2308"/>
    <m/>
    <s v="R"/>
    <s v="N"/>
    <s v="NC-08"/>
    <x v="0"/>
    <x v="0"/>
    <x v="0"/>
    <x v="0"/>
    <s v="Y"/>
    <s v="Y"/>
    <s v="Y"/>
    <s v="Y"/>
    <s v="Y"/>
    <s v="Y"/>
    <s v="Corporation"/>
    <s v="N"/>
    <x v="0"/>
    <x v="0"/>
    <x v="0"/>
    <s v="Restaurant"/>
    <n v="0"/>
    <n v="0"/>
    <m/>
  </r>
  <r>
    <x v="2312"/>
    <d v="2021-05-29T00:00:00"/>
    <s v="Sunrise Trading Enterprise"/>
    <s v="9739 Northlake Centre Pkwy Ste J"/>
    <x v="11"/>
    <x v="0"/>
    <s v="28216"/>
    <x v="2309"/>
    <m/>
    <s v="U"/>
    <s v="N"/>
    <s v="NC-12"/>
    <x v="0"/>
    <x v="1"/>
    <x v="1"/>
    <x v="0"/>
    <s v="Y"/>
    <s v="N"/>
    <s v="Y"/>
    <s v="Y"/>
    <s v="N"/>
    <s v="Y"/>
    <s v="Subchapter S Corporation"/>
    <s v="N"/>
    <x v="0"/>
    <x v="0"/>
    <x v="0"/>
    <s v="Restaurant"/>
    <n v="0"/>
    <n v="0"/>
    <m/>
  </r>
  <r>
    <x v="2313"/>
    <d v="2021-05-29T00:00:00"/>
    <s v="Lefteris Pizzeria LLC"/>
    <s v="15080 Idlewild Rd Ste C"/>
    <x v="53"/>
    <x v="0"/>
    <s v="28104"/>
    <x v="2310"/>
    <m/>
    <s v="U"/>
    <s v="N"/>
    <s v="NC-09"/>
    <x v="0"/>
    <x v="1"/>
    <x v="0"/>
    <x v="0"/>
    <s v="Y"/>
    <s v="Y"/>
    <s v="Y"/>
    <s v="Y"/>
    <s v="Y"/>
    <s v="Y"/>
    <s v="Limited  Liability Company(LLC)"/>
    <s v="N"/>
    <x v="0"/>
    <x v="0"/>
    <x v="0"/>
    <s v="Restaurant"/>
    <n v="0"/>
    <n v="0"/>
    <m/>
  </r>
  <r>
    <x v="2314"/>
    <d v="2021-05-29T00:00:00"/>
    <s v="3ZS Corporation"/>
    <s v="1601 E 7th St"/>
    <x v="11"/>
    <x v="0"/>
    <s v="28204"/>
    <x v="2311"/>
    <m/>
    <s v="U"/>
    <s v="N"/>
    <s v="NC-12"/>
    <x v="1"/>
    <x v="0"/>
    <x v="1"/>
    <x v="0"/>
    <s v="Y"/>
    <s v="Y"/>
    <s v="Y"/>
    <s v="Y"/>
    <s v="Y"/>
    <s v="Y"/>
    <s v="Corporation"/>
    <s v="N"/>
    <x v="0"/>
    <x v="0"/>
    <x v="0"/>
    <s v="Restaurant"/>
    <n v="0"/>
    <n v="0"/>
    <m/>
  </r>
  <r>
    <x v="2315"/>
    <d v="2021-05-29T00:00:00"/>
    <s v="DDJ of NC LLC"/>
    <s v="39 Miller St"/>
    <x v="37"/>
    <x v="0"/>
    <s v="28786"/>
    <x v="2312"/>
    <m/>
    <s v="R"/>
    <s v="Y"/>
    <s v="NC-11"/>
    <x v="0"/>
    <x v="0"/>
    <x v="1"/>
    <x v="0"/>
    <s v="Y"/>
    <s v="Y"/>
    <s v="Y"/>
    <s v="Y"/>
    <s v="Y"/>
    <s v="Y"/>
    <s v="Limited  Liability Company(LLC)"/>
    <s v="N"/>
    <x v="0"/>
    <x v="0"/>
    <x v="0"/>
    <s v="Restaurant"/>
    <n v="0"/>
    <n v="0"/>
    <m/>
  </r>
  <r>
    <x v="2316"/>
    <d v="2021-05-29T00:00:00"/>
    <s v="COUP2012 LLC"/>
    <s v="540 Cotanche St"/>
    <x v="34"/>
    <x v="0"/>
    <s v="27858"/>
    <x v="2313"/>
    <s v="Jimmy John's"/>
    <s v="U"/>
    <s v="Y"/>
    <s v="NC-01"/>
    <x v="0"/>
    <x v="1"/>
    <x v="0"/>
    <x v="0"/>
    <s v="N"/>
    <s v="N"/>
    <s v="Y"/>
    <s v="Y"/>
    <s v="N"/>
    <s v="Y"/>
    <s v="Limited  Liability Company(LLC)"/>
    <s v="N"/>
    <x v="0"/>
    <x v="0"/>
    <x v="0"/>
    <s v="Restaurant"/>
    <n v="0"/>
    <n v="0"/>
    <m/>
  </r>
  <r>
    <x v="2317"/>
    <d v="2021-05-29T00:00:00"/>
    <s v="Shree Verai Corporation"/>
    <s v="350 Four Seasons Town Ctr"/>
    <x v="12"/>
    <x v="0"/>
    <s v="27407"/>
    <x v="2314"/>
    <s v="Subway"/>
    <s v="U"/>
    <s v="Y"/>
    <s v="NC-06"/>
    <x v="0"/>
    <x v="1"/>
    <x v="0"/>
    <x v="0"/>
    <s v="N"/>
    <s v="Y"/>
    <s v="Y"/>
    <s v="Y"/>
    <s v="Y"/>
    <s v="Y"/>
    <s v="Corporation"/>
    <s v="N"/>
    <x v="0"/>
    <x v="0"/>
    <x v="0"/>
    <s v="Restaurant"/>
    <n v="0"/>
    <n v="0"/>
    <m/>
  </r>
  <r>
    <x v="2318"/>
    <d v="2021-05-29T00:00:00"/>
    <s v="H&amp;M Catering LLC"/>
    <s v="119 N Main St"/>
    <x v="259"/>
    <x v="0"/>
    <s v="28120"/>
    <x v="2315"/>
    <m/>
    <s v="U"/>
    <s v="N"/>
    <s v="NC-05"/>
    <x v="0"/>
    <x v="0"/>
    <x v="0"/>
    <x v="0"/>
    <s v="Y"/>
    <s v="Y"/>
    <s v="Y"/>
    <s v="Y"/>
    <s v="Y"/>
    <s v="Y"/>
    <s v="Limited  Liability Company(LLC)"/>
    <s v="Y"/>
    <x v="0"/>
    <x v="0"/>
    <x v="0"/>
    <s v="Caterer"/>
    <n v="0"/>
    <n v="0"/>
    <m/>
  </r>
  <r>
    <x v="2319"/>
    <d v="2021-05-29T00:00:00"/>
    <s v="Vinopolis"/>
    <s v="62 N Lexington Ave"/>
    <x v="9"/>
    <x v="0"/>
    <s v="28801"/>
    <x v="2316"/>
    <m/>
    <s v="U"/>
    <s v="Y"/>
    <s v="NC-11"/>
    <x v="1"/>
    <x v="1"/>
    <x v="1"/>
    <x v="1"/>
    <s v="Y"/>
    <s v="N"/>
    <s v="Y"/>
    <s v="Y"/>
    <s v="N"/>
    <s v="Y"/>
    <s v="Corporation"/>
    <s v="N"/>
    <x v="0"/>
    <x v="0"/>
    <x v="0"/>
    <s v="Restaurant"/>
    <n v="0"/>
    <n v="0"/>
    <m/>
  </r>
  <r>
    <x v="2320"/>
    <d v="2021-05-29T00:00:00"/>
    <s v="Mini Donut Place"/>
    <s v="964 Tsali Blvd"/>
    <x v="95"/>
    <x v="0"/>
    <s v="28719"/>
    <x v="2317"/>
    <m/>
    <s v="R"/>
    <s v="Y"/>
    <s v="NC-11"/>
    <x v="0"/>
    <x v="1"/>
    <x v="1"/>
    <x v="1"/>
    <s v="N"/>
    <s v="N"/>
    <s v="Y"/>
    <s v="N"/>
    <s v="N"/>
    <s v="N"/>
    <s v="Corporation"/>
    <s v="Y"/>
    <x v="0"/>
    <x v="0"/>
    <x v="0"/>
    <s v="Restaurant"/>
    <n v="0"/>
    <n v="0"/>
    <m/>
  </r>
  <r>
    <x v="2321"/>
    <d v="2021-05-29T00:00:00"/>
    <s v="Zia-Mex Concepts LLC"/>
    <s v="521 Haywood Rd"/>
    <x v="9"/>
    <x v="0"/>
    <s v="28806"/>
    <x v="2318"/>
    <m/>
    <s v="U"/>
    <s v="N"/>
    <s v="NC-11"/>
    <x v="1"/>
    <x v="0"/>
    <x v="1"/>
    <x v="0"/>
    <s v="Y"/>
    <s v="Y"/>
    <s v="Y"/>
    <s v="Y"/>
    <s v="Y"/>
    <s v="Y"/>
    <s v="Limited  Liability Company(LLC)"/>
    <s v="N"/>
    <x v="0"/>
    <x v="0"/>
    <x v="0"/>
    <s v="Restaurant"/>
    <n v="0"/>
    <n v="0"/>
    <m/>
  </r>
  <r>
    <x v="2322"/>
    <d v="2021-05-29T00:00:00"/>
    <s v="E Zyglis Enterprises"/>
    <s v="249 W. 4th Street"/>
    <x v="54"/>
    <x v="0"/>
    <s v="27101"/>
    <x v="2319"/>
    <m/>
    <s v="U"/>
    <s v="Y"/>
    <s v="NC-06"/>
    <x v="0"/>
    <x v="1"/>
    <x v="1"/>
    <x v="0"/>
    <s v="Y"/>
    <s v="Y"/>
    <s v="Y"/>
    <s v="Y"/>
    <s v="Y"/>
    <s v="Y"/>
    <s v="Limited  Liability Company(LLC)"/>
    <s v="Y"/>
    <x v="0"/>
    <x v="0"/>
    <x v="0"/>
    <s v="Bar, Saloon, Lounge, Tavern"/>
    <n v="0"/>
    <n v="0"/>
    <m/>
  </r>
  <r>
    <x v="2323"/>
    <d v="2021-05-29T00:00:00"/>
    <s v="Cin Cin Napoletana LLC"/>
    <s v="707 N Trade St"/>
    <x v="54"/>
    <x v="0"/>
    <s v="27101"/>
    <x v="2320"/>
    <m/>
    <s v="U"/>
    <s v="Y"/>
    <s v="NC-06"/>
    <x v="1"/>
    <x v="0"/>
    <x v="1"/>
    <x v="0"/>
    <s v="Y"/>
    <s v="Y"/>
    <s v="Y"/>
    <s v="Y"/>
    <s v="Y"/>
    <s v="Y"/>
    <s v="Limited  Liability Company(LLC)"/>
    <s v="Y"/>
    <x v="0"/>
    <x v="0"/>
    <x v="0"/>
    <s v="Restaurant"/>
    <n v="0"/>
    <n v="0"/>
    <m/>
  </r>
  <r>
    <x v="2324"/>
    <d v="2021-05-29T00:00:00"/>
    <s v="Lebowski's LLC"/>
    <s v="1524 East Blvd"/>
    <x v="11"/>
    <x v="0"/>
    <s v="28203"/>
    <x v="2321"/>
    <m/>
    <s v="U"/>
    <s v="N"/>
    <s v="NC-12"/>
    <x v="0"/>
    <x v="0"/>
    <x v="1"/>
    <x v="0"/>
    <s v="Y"/>
    <s v="Y"/>
    <s v="Y"/>
    <s v="Y"/>
    <s v="Y"/>
    <s v="Y"/>
    <s v="Limited  Liability Company(LLC)"/>
    <s v="N"/>
    <x v="0"/>
    <x v="0"/>
    <x v="0"/>
    <s v="Restaurant"/>
    <n v="0"/>
    <n v="0"/>
    <m/>
  </r>
  <r>
    <x v="2325"/>
    <d v="2021-05-29T00:00:00"/>
    <s v="The Levee Brewing Company Inc"/>
    <s v="118 Main St W"/>
    <x v="171"/>
    <x v="0"/>
    <s v="28690"/>
    <x v="2322"/>
    <m/>
    <s v="R"/>
    <s v="N"/>
    <s v="NC-05"/>
    <x v="0"/>
    <x v="1"/>
    <x v="1"/>
    <x v="0"/>
    <s v="N"/>
    <s v="N"/>
    <s v="Y"/>
    <s v="Y"/>
    <s v="N"/>
    <s v="Y"/>
    <s v="Subchapter S Corporation"/>
    <s v="N"/>
    <x v="0"/>
    <x v="0"/>
    <x v="0"/>
    <s v="Licensed Alcohol Producer"/>
    <n v="0"/>
    <n v="0"/>
    <m/>
  </r>
  <r>
    <x v="2326"/>
    <d v="2021-05-29T00:00:00"/>
    <s v="Fat Burgers Sports Bar &amp; GrillLLC"/>
    <s v="1044 Nc Highway 210"/>
    <x v="188"/>
    <x v="0"/>
    <s v="28460"/>
    <x v="2323"/>
    <m/>
    <s v="U"/>
    <s v="N"/>
    <s v="NC-03"/>
    <x v="0"/>
    <x v="0"/>
    <x v="1"/>
    <x v="0"/>
    <s v="Y"/>
    <s v="Y"/>
    <s v="Y"/>
    <s v="Y"/>
    <s v="Y"/>
    <s v="Y"/>
    <s v="Limited  Liability Company(LLC)"/>
    <s v="N"/>
    <x v="0"/>
    <x v="0"/>
    <x v="0"/>
    <s v="Restaurant"/>
    <n v="0"/>
    <n v="0"/>
    <m/>
  </r>
  <r>
    <x v="2327"/>
    <d v="2021-05-29T00:00:00"/>
    <s v="Sunshine Sammies LLC"/>
    <s v="99 S Lexington Ave"/>
    <x v="9"/>
    <x v="0"/>
    <s v="28801"/>
    <x v="2324"/>
    <m/>
    <s v="U"/>
    <s v="Y"/>
    <s v="NC-11"/>
    <x v="0"/>
    <x v="1"/>
    <x v="1"/>
    <x v="1"/>
    <s v="N"/>
    <s v="Y"/>
    <s v="Y"/>
    <s v="Y"/>
    <s v="N"/>
    <s v="Y"/>
    <s v="Limited  Liability Company(LLC)"/>
    <s v="N"/>
    <x v="0"/>
    <x v="0"/>
    <x v="0"/>
    <s v="Bakery **"/>
    <n v="0"/>
    <n v="0"/>
    <m/>
  </r>
  <r>
    <x v="2328"/>
    <d v="2021-05-29T00:00:00"/>
    <s v="Martin Campbell"/>
    <s v="1901 NORTHROP DR"/>
    <x v="20"/>
    <x v="0"/>
    <s v="27377"/>
    <x v="2325"/>
    <m/>
    <s v="U"/>
    <s v="N"/>
    <s v="NC-06"/>
    <x v="0"/>
    <x v="0"/>
    <x v="1"/>
    <x v="1"/>
    <s v="Y"/>
    <s v="Y"/>
    <s v="N"/>
    <s v="N"/>
    <s v="Y"/>
    <s v="N"/>
    <s v="Sole Proprietorship"/>
    <s v="N"/>
    <x v="0"/>
    <x v="0"/>
    <x v="0"/>
    <s v="Food Stand, Food Truck, Food Cart"/>
    <n v="0"/>
    <n v="0"/>
    <m/>
  </r>
  <r>
    <x v="2329"/>
    <d v="2021-05-29T00:00:00"/>
    <s v="Taproom Social CLT LLC"/>
    <s v="430 W 4th St"/>
    <x v="11"/>
    <x v="0"/>
    <s v="28202"/>
    <x v="2326"/>
    <m/>
    <s v="U"/>
    <s v="N"/>
    <s v="NC-12"/>
    <x v="1"/>
    <x v="1"/>
    <x v="0"/>
    <x v="0"/>
    <s v="Y"/>
    <s v="Y"/>
    <s v="Y"/>
    <s v="Y"/>
    <s v="Y"/>
    <s v="Y"/>
    <s v="Limited  Liability Company(LLC)"/>
    <s v="N"/>
    <x v="0"/>
    <x v="0"/>
    <x v="0"/>
    <s v="Bar, Saloon, Lounge, Tavern &amp;&amp; Restaurant"/>
    <n v="0"/>
    <n v="0"/>
    <m/>
  </r>
  <r>
    <x v="2330"/>
    <d v="2021-05-29T00:00:00"/>
    <s v="Raleigh Deli Inc."/>
    <s v="10 Horne St #102"/>
    <x v="4"/>
    <x v="0"/>
    <s v="27607"/>
    <x v="2327"/>
    <m/>
    <s v="U"/>
    <s v="Y"/>
    <s v="NC-02"/>
    <x v="0"/>
    <x v="0"/>
    <x v="1"/>
    <x v="0"/>
    <s v="Y"/>
    <s v="Y"/>
    <s v="Y"/>
    <s v="Y"/>
    <s v="Y"/>
    <s v="Y"/>
    <s v="Subchapter S Corporation"/>
    <s v="N"/>
    <x v="0"/>
    <x v="0"/>
    <x v="0"/>
    <s v="Restaurant"/>
    <n v="0"/>
    <n v="0"/>
    <m/>
  </r>
  <r>
    <x v="2331"/>
    <d v="2021-05-29T00:00:00"/>
    <s v="UGOTTHE8 Marketing &amp; Entertainment inc"/>
    <s v="5800 Duraleigh Rd Suite 101"/>
    <x v="4"/>
    <x v="0"/>
    <s v="27612"/>
    <x v="2328"/>
    <m/>
    <s v="U"/>
    <s v="N"/>
    <s v="NC-02"/>
    <x v="0"/>
    <x v="1"/>
    <x v="1"/>
    <x v="0"/>
    <s v="N"/>
    <s v="N"/>
    <s v="Y"/>
    <s v="Y"/>
    <s v="N"/>
    <s v="Y"/>
    <s v="Corporation"/>
    <s v="N"/>
    <x v="0"/>
    <x v="0"/>
    <x v="0"/>
    <s v="Bar, Saloon, Lounge, Tavern &amp;&amp; Restaurant"/>
    <n v="0"/>
    <n v="0"/>
    <m/>
  </r>
  <r>
    <x v="2332"/>
    <d v="2021-05-29T00:00:00"/>
    <s v="White Street Brewing Company Inc."/>
    <s v="218 S White St"/>
    <x v="14"/>
    <x v="0"/>
    <s v="27587"/>
    <x v="2329"/>
    <m/>
    <s v="U"/>
    <s v="N"/>
    <s v="NC-04"/>
    <x v="0"/>
    <x v="0"/>
    <x v="0"/>
    <x v="0"/>
    <s v="Y"/>
    <s v="Y"/>
    <s v="Y"/>
    <s v="Y"/>
    <s v="Y"/>
    <s v="Y"/>
    <s v="Corporation"/>
    <s v="N"/>
    <x v="0"/>
    <x v="0"/>
    <x v="0"/>
    <s v="Brewery and/or microbrewery **"/>
    <n v="0"/>
    <n v="0"/>
    <m/>
  </r>
  <r>
    <x v="2333"/>
    <d v="2021-05-29T00:00:00"/>
    <s v="Krankies Coffee Cafe LLC"/>
    <s v="211 E 3rd St"/>
    <x v="54"/>
    <x v="0"/>
    <s v="27101"/>
    <x v="2330"/>
    <m/>
    <s v="U"/>
    <s v="Y"/>
    <s v="NC-06"/>
    <x v="1"/>
    <x v="1"/>
    <x v="0"/>
    <x v="1"/>
    <s v="Y"/>
    <s v="N"/>
    <s v="Y"/>
    <s v="Y"/>
    <s v="N"/>
    <s v="Y"/>
    <s v="Corporation"/>
    <s v="Y"/>
    <x v="0"/>
    <x v="0"/>
    <x v="0"/>
    <s v="Restaurant"/>
    <n v="0"/>
    <n v="0"/>
    <m/>
  </r>
  <r>
    <x v="2334"/>
    <d v="2021-05-29T00:00:00"/>
    <s v="Greensboro Brew Lab LLC"/>
    <s v="348 S Elm St"/>
    <x v="12"/>
    <x v="0"/>
    <s v="27401"/>
    <x v="2331"/>
    <m/>
    <s v="U"/>
    <s v="Y"/>
    <s v="NC-06"/>
    <x v="0"/>
    <x v="1"/>
    <x v="1"/>
    <x v="0"/>
    <s v="N"/>
    <s v="N"/>
    <s v="Y"/>
    <s v="Y"/>
    <s v="N"/>
    <s v="Y"/>
    <s v="Limited  Liability Company(LLC)"/>
    <s v="Y"/>
    <x v="0"/>
    <x v="0"/>
    <x v="0"/>
    <s v="Brewpub, Tasting Room, Taproom **"/>
    <n v="0"/>
    <n v="0"/>
    <m/>
  </r>
  <r>
    <x v="2335"/>
    <d v="2021-05-29T00:00:00"/>
    <s v="Carolina Smoothie Ventures of Huntersville LLC"/>
    <s v="14210 Market Square Dr F1"/>
    <x v="45"/>
    <x v="0"/>
    <s v="28078"/>
    <x v="2332"/>
    <s v="Smoothie King"/>
    <s v="U"/>
    <s v="N"/>
    <s v="NC-08"/>
    <x v="0"/>
    <x v="1"/>
    <x v="1"/>
    <x v="0"/>
    <s v="N"/>
    <s v="Y"/>
    <s v="Y"/>
    <s v="Y"/>
    <s v="N"/>
    <s v="Y"/>
    <s v="Limited  Liability Company(LLC)"/>
    <s v="N"/>
    <x v="0"/>
    <x v="0"/>
    <x v="0"/>
    <s v="Snack and Nonalcoholic Beverage Bar"/>
    <n v="0"/>
    <n v="0"/>
    <m/>
  </r>
  <r>
    <x v="2336"/>
    <d v="2021-05-29T00:00:00"/>
    <s v="delshooka inc"/>
    <s v="2471 Mill Race Rd"/>
    <x v="64"/>
    <x v="0"/>
    <s v="27217"/>
    <x v="2333"/>
    <m/>
    <s v="U"/>
    <s v="N"/>
    <s v="NC-13"/>
    <x v="0"/>
    <x v="1"/>
    <x v="1"/>
    <x v="0"/>
    <s v="Y"/>
    <s v="Y"/>
    <s v="Y"/>
    <s v="Y"/>
    <s v="Y"/>
    <s v="Y"/>
    <s v="Subchapter S Corporation"/>
    <s v="N"/>
    <x v="0"/>
    <x v="0"/>
    <x v="0"/>
    <s v="Restaurant"/>
    <n v="0"/>
    <n v="0"/>
    <m/>
  </r>
  <r>
    <x v="2337"/>
    <d v="2021-05-29T00:00:00"/>
    <s v="8300 Corporation"/>
    <s v="5 Yarrow Meadow Rd"/>
    <x v="128"/>
    <x v="0"/>
    <s v="28787"/>
    <x v="2334"/>
    <s v="Steak n Shake By Biglari"/>
    <s v="U"/>
    <s v="N"/>
    <s v="NC-11"/>
    <x v="1"/>
    <x v="0"/>
    <x v="1"/>
    <x v="1"/>
    <s v="Y"/>
    <s v="Y"/>
    <s v="Y"/>
    <s v="Y"/>
    <s v="Y"/>
    <s v="Y"/>
    <s v="Corporation"/>
    <s v="N"/>
    <x v="0"/>
    <x v="0"/>
    <x v="0"/>
    <s v="Restaurant"/>
    <n v="0"/>
    <n v="0"/>
    <m/>
  </r>
  <r>
    <x v="2338"/>
    <d v="2021-05-29T00:00:00"/>
    <s v="Kindred Restaurant LLC"/>
    <s v="131 North Main Street"/>
    <x v="43"/>
    <x v="0"/>
    <s v="28036"/>
    <x v="2335"/>
    <m/>
    <s v="U"/>
    <s v="N"/>
    <s v="NC-08"/>
    <x v="0"/>
    <x v="1"/>
    <x v="1"/>
    <x v="0"/>
    <s v="N"/>
    <s v="N"/>
    <s v="Y"/>
    <s v="Y"/>
    <s v="N"/>
    <s v="Y"/>
    <s v="Limited  Liability Company(LLC)"/>
    <s v="N"/>
    <x v="0"/>
    <x v="0"/>
    <x v="0"/>
    <s v="Restaurant"/>
    <n v="0"/>
    <n v="0"/>
    <m/>
  </r>
  <r>
    <x v="2339"/>
    <d v="2021-05-29T00:00:00"/>
    <s v="Bargo LLC"/>
    <s v="401 Haywood Rd"/>
    <x v="9"/>
    <x v="0"/>
    <s v="28806"/>
    <x v="2336"/>
    <m/>
    <s v="U"/>
    <s v="Y"/>
    <s v="NC-11"/>
    <x v="0"/>
    <x v="1"/>
    <x v="1"/>
    <x v="0"/>
    <s v="Y"/>
    <s v="Y"/>
    <s v="Y"/>
    <s v="Y"/>
    <s v="Y"/>
    <s v="Y"/>
    <s v="Limited  Liability Company(LLC)"/>
    <s v="N"/>
    <x v="0"/>
    <x v="0"/>
    <x v="0"/>
    <s v="Restaurant"/>
    <n v="0"/>
    <n v="0"/>
    <m/>
  </r>
  <r>
    <x v="2340"/>
    <d v="2021-06-04T00:00:00"/>
    <s v="Kipseli Inc"/>
    <s v="100 Doublegate Ct"/>
    <x v="160"/>
    <x v="0"/>
    <s v="27012"/>
    <x v="2337"/>
    <m/>
    <s v="U"/>
    <s v="N"/>
    <s v="NC-10"/>
    <x v="1"/>
    <x v="0"/>
    <x v="1"/>
    <x v="0"/>
    <s v="Y"/>
    <s v="Y"/>
    <s v="Y"/>
    <s v="Y"/>
    <s v="Y"/>
    <s v="Y"/>
    <s v="Corporation"/>
    <s v="N"/>
    <x v="0"/>
    <x v="0"/>
    <x v="0"/>
    <s v="Restaurant"/>
    <n v="0"/>
    <n v="0"/>
    <m/>
  </r>
  <r>
    <x v="2341"/>
    <d v="2021-06-04T00:00:00"/>
    <s v="Trailhead Restaurant Inc"/>
    <s v="207 W State St"/>
    <x v="104"/>
    <x v="0"/>
    <s v="28711"/>
    <x v="2338"/>
    <m/>
    <s v="U"/>
    <s v="N"/>
    <s v="NC-11"/>
    <x v="0"/>
    <x v="1"/>
    <x v="1"/>
    <x v="0"/>
    <s v="Y"/>
    <s v="Y"/>
    <s v="Y"/>
    <s v="Y"/>
    <s v="Y"/>
    <s v="Y"/>
    <s v="Corporation"/>
    <s v="N"/>
    <x v="0"/>
    <x v="0"/>
    <x v="0"/>
    <s v="Bar, Saloon, Lounge, Tavern &amp;&amp; Restaurant"/>
    <n v="0"/>
    <n v="0"/>
    <m/>
  </r>
  <r>
    <x v="2342"/>
    <d v="2021-06-04T00:00:00"/>
    <s v="Kelly Management Group Inc."/>
    <s v="1004 9th Ave"/>
    <x v="153"/>
    <x v="0"/>
    <s v="27948"/>
    <x v="2339"/>
    <m/>
    <s v="U"/>
    <s v="Y"/>
    <s v="NC-03"/>
    <x v="0"/>
    <x v="0"/>
    <x v="1"/>
    <x v="0"/>
    <s v="Y"/>
    <s v="Y"/>
    <s v="Y"/>
    <s v="N"/>
    <s v="Y"/>
    <s v="Y"/>
    <s v="Subchapter S Corporation"/>
    <s v="N"/>
    <x v="0"/>
    <x v="0"/>
    <x v="0"/>
    <s v="Caterer"/>
    <n v="0"/>
    <n v="0"/>
    <m/>
  </r>
  <r>
    <x v="2343"/>
    <d v="2021-06-04T00:00:00"/>
    <s v="Plenty LLC"/>
    <s v="218 S Blount St"/>
    <x v="4"/>
    <x v="0"/>
    <s v="27601"/>
    <x v="2340"/>
    <m/>
    <s v="U"/>
    <s v="Y"/>
    <s v="NC-02"/>
    <x v="1"/>
    <x v="0"/>
    <x v="0"/>
    <x v="0"/>
    <s v="Y"/>
    <s v="Y"/>
    <s v="Y"/>
    <s v="Y"/>
    <s v="Y"/>
    <s v="Y"/>
    <s v="Limited  Liability Company(LLC)"/>
    <s v="N"/>
    <x v="0"/>
    <x v="0"/>
    <x v="0"/>
    <s v="Brewery and/or microbrewery ** &amp;&amp; Restaurant"/>
    <n v="0"/>
    <n v="0"/>
    <m/>
  </r>
  <r>
    <x v="2344"/>
    <d v="2021-06-04T00:00:00"/>
    <s v="2 Chefs Rock Inc."/>
    <s v="18 North Mai Street"/>
    <x v="128"/>
    <x v="0"/>
    <s v="28787"/>
    <x v="2341"/>
    <m/>
    <s v="U"/>
    <s v="N"/>
    <s v="NC-11"/>
    <x v="0"/>
    <x v="1"/>
    <x v="1"/>
    <x v="0"/>
    <s v="Y"/>
    <s v="Y"/>
    <s v="Y"/>
    <s v="Y"/>
    <s v="Y"/>
    <s v="Y"/>
    <s v="Corporation"/>
    <s v="N"/>
    <x v="0"/>
    <x v="0"/>
    <x v="0"/>
    <s v="Restaurant"/>
    <n v="0"/>
    <n v="0"/>
    <m/>
  </r>
  <r>
    <x v="2345"/>
    <d v="2021-06-04T00:00:00"/>
    <s v="Perry's Pasta Inc."/>
    <s v="1430 NC 55 1430 West Williams Street"/>
    <x v="140"/>
    <x v="0"/>
    <s v="27523"/>
    <x v="2342"/>
    <m/>
    <s v="U"/>
    <s v="N"/>
    <s v="NC-02"/>
    <x v="0"/>
    <x v="0"/>
    <x v="1"/>
    <x v="0"/>
    <s v="Y"/>
    <s v="Y"/>
    <s v="Y"/>
    <s v="Y"/>
    <s v="Y"/>
    <s v="Y"/>
    <s v="Corporation"/>
    <s v="N"/>
    <x v="0"/>
    <x v="0"/>
    <x v="0"/>
    <s v="Restaurant"/>
    <n v="0"/>
    <n v="0"/>
    <m/>
  </r>
  <r>
    <x v="2346"/>
    <d v="2021-06-04T00:00:00"/>
    <s v="The Q Shack Unlimited Corporation"/>
    <s v="4205 Branchwood Drive"/>
    <x v="8"/>
    <x v="0"/>
    <s v="27705"/>
    <x v="2343"/>
    <m/>
    <s v="U"/>
    <s v="N"/>
    <s v="NC-04"/>
    <x v="0"/>
    <x v="1"/>
    <x v="0"/>
    <x v="0"/>
    <s v="N"/>
    <s v="Y"/>
    <s v="N"/>
    <s v="Y"/>
    <s v="Y"/>
    <s v="Y"/>
    <s v="Corporation"/>
    <s v="N"/>
    <x v="0"/>
    <x v="0"/>
    <x v="0"/>
    <s v="Caterer &amp;&amp; Restaurant"/>
    <n v="0"/>
    <n v="0"/>
    <m/>
  </r>
  <r>
    <x v="2347"/>
    <d v="2021-06-04T00:00:00"/>
    <s v="Asheville Club 1901 LLC"/>
    <s v="20 Haywood St"/>
    <x v="9"/>
    <x v="0"/>
    <s v="28801"/>
    <x v="2344"/>
    <m/>
    <s v="U"/>
    <s v="Y"/>
    <s v="NC-11"/>
    <x v="1"/>
    <x v="0"/>
    <x v="1"/>
    <x v="0"/>
    <s v="Y"/>
    <s v="Y"/>
    <s v="Y"/>
    <s v="Y"/>
    <s v="Y"/>
    <s v="Y"/>
    <s v="Partnership"/>
    <s v="N"/>
    <x v="0"/>
    <x v="0"/>
    <x v="0"/>
    <s v="Bar, Saloon, Lounge, Tavern"/>
    <n v="0"/>
    <n v="0"/>
    <m/>
  </r>
  <r>
    <x v="2348"/>
    <d v="2021-06-04T00:00:00"/>
    <s v="Noble Cider LLC"/>
    <s v="356 New Leicester Hwy"/>
    <x v="9"/>
    <x v="0"/>
    <s v="28806"/>
    <x v="2345"/>
    <m/>
    <s v="U"/>
    <s v="N"/>
    <s v="NC-11"/>
    <x v="0"/>
    <x v="0"/>
    <x v="0"/>
    <x v="0"/>
    <s v="Y"/>
    <s v="Y"/>
    <s v="Y"/>
    <s v="Y"/>
    <s v="Y"/>
    <s v="Y"/>
    <s v="Limited  Liability Company(LLC)"/>
    <s v="N"/>
    <x v="0"/>
    <x v="0"/>
    <x v="0"/>
    <s v="Brewpub, Tasting Room, Taproom **"/>
    <n v="0"/>
    <n v="0"/>
    <m/>
  </r>
  <r>
    <x v="2349"/>
    <d v="2021-06-04T00:00:00"/>
    <s v="Crank Arm Brewing Company"/>
    <s v="319 W Davie St"/>
    <x v="4"/>
    <x v="0"/>
    <s v="27601"/>
    <x v="2346"/>
    <m/>
    <s v="U"/>
    <s v="Y"/>
    <s v="NC-02"/>
    <x v="0"/>
    <x v="1"/>
    <x v="1"/>
    <x v="0"/>
    <s v="Y"/>
    <s v="Y"/>
    <s v="Y"/>
    <s v="Y"/>
    <s v="Y"/>
    <s v="Y"/>
    <s v="Corporation"/>
    <s v="N"/>
    <x v="0"/>
    <x v="0"/>
    <x v="0"/>
    <s v="Brewpub, Tasting Room, Taproom **"/>
    <n v="0"/>
    <n v="0"/>
    <m/>
  </r>
  <r>
    <x v="2350"/>
    <d v="2021-06-04T00:00:00"/>
    <s v="Kitchen Roselli Inc."/>
    <s v="105 E Main St"/>
    <x v="264"/>
    <x v="0"/>
    <s v="27018"/>
    <x v="2347"/>
    <m/>
    <s v="R"/>
    <s v="N"/>
    <s v="NC-10"/>
    <x v="1"/>
    <x v="1"/>
    <x v="1"/>
    <x v="0"/>
    <s v="Y"/>
    <s v="Y"/>
    <s v="Y"/>
    <s v="N"/>
    <s v="Y"/>
    <s v="Y"/>
    <s v="Subchapter S Corporation"/>
    <s v="Y"/>
    <x v="0"/>
    <x v="0"/>
    <x v="0"/>
    <s v="Restaurant"/>
    <n v="0"/>
    <n v="0"/>
    <m/>
  </r>
  <r>
    <x v="2351"/>
    <d v="2021-06-04T00:00:00"/>
    <s v="EJE Inc."/>
    <s v="305 State St"/>
    <x v="12"/>
    <x v="0"/>
    <s v="27408"/>
    <x v="2348"/>
    <m/>
    <s v="U"/>
    <s v="Y"/>
    <s v="NC-06"/>
    <x v="0"/>
    <x v="1"/>
    <x v="1"/>
    <x v="0"/>
    <s v="N"/>
    <s v="N"/>
    <s v="Y"/>
    <s v="Y"/>
    <s v="N"/>
    <s v="Y"/>
    <s v="Corporation"/>
    <s v="N"/>
    <x v="0"/>
    <x v="0"/>
    <x v="0"/>
    <s v="Restaurant"/>
    <n v="0"/>
    <n v="0"/>
    <m/>
  </r>
  <r>
    <x v="2352"/>
    <d v="2021-06-04T00:00:00"/>
    <s v="NC Baby Gators Inc"/>
    <s v="105 Currituck Commerical Dr"/>
    <x v="273"/>
    <x v="0"/>
    <s v="27958"/>
    <x v="2349"/>
    <m/>
    <s v="R"/>
    <s v="N"/>
    <s v="NC-03"/>
    <x v="0"/>
    <x v="1"/>
    <x v="1"/>
    <x v="1"/>
    <s v="N"/>
    <s v="N"/>
    <s v="Y"/>
    <s v="Y"/>
    <s v="N"/>
    <s v="N"/>
    <s v="Corporation"/>
    <s v="N"/>
    <x v="0"/>
    <x v="0"/>
    <x v="0"/>
    <s v="Restaurant"/>
    <n v="0"/>
    <n v="0"/>
    <m/>
  </r>
  <r>
    <x v="2353"/>
    <d v="2021-06-04T00:00:00"/>
    <s v="Southern Lunch of Lexington Inc."/>
    <s v="26 S Railroad St"/>
    <x v="73"/>
    <x v="0"/>
    <s v="27292"/>
    <x v="2350"/>
    <m/>
    <s v="R"/>
    <s v="Y"/>
    <s v="NC-13"/>
    <x v="1"/>
    <x v="0"/>
    <x v="0"/>
    <x v="0"/>
    <s v="Y"/>
    <s v="Y"/>
    <s v="Y"/>
    <s v="Y"/>
    <s v="Y"/>
    <s v="Y"/>
    <s v="Corporation"/>
    <s v="N"/>
    <x v="0"/>
    <x v="0"/>
    <x v="0"/>
    <s v="Caterer &amp;&amp; Restaurant"/>
    <n v="0"/>
    <n v="0"/>
    <m/>
  </r>
  <r>
    <x v="2354"/>
    <d v="2021-06-04T00:00:00"/>
    <s v="Andy and Miles Inc"/>
    <s v="2223 E NC Highway 54 Ste R"/>
    <x v="8"/>
    <x v="0"/>
    <s v="27713"/>
    <x v="2351"/>
    <m/>
    <s v="U"/>
    <s v="N"/>
    <s v="NC-02"/>
    <x v="0"/>
    <x v="1"/>
    <x v="1"/>
    <x v="0"/>
    <s v="Y"/>
    <s v="Y"/>
    <s v="Y"/>
    <s v="Y"/>
    <s v="Y"/>
    <s v="Y"/>
    <s v="Corporation"/>
    <s v="N"/>
    <x v="0"/>
    <x v="0"/>
    <x v="0"/>
    <s v="Restaurant"/>
    <n v="0"/>
    <n v="0"/>
    <m/>
  </r>
  <r>
    <x v="2355"/>
    <d v="2021-06-04T00:00:00"/>
    <s v="NCK Inc."/>
    <s v="2705 N Main St Suite 112"/>
    <x v="62"/>
    <x v="0"/>
    <s v="27265"/>
    <x v="2352"/>
    <s v="Cicis"/>
    <s v="U"/>
    <s v="N"/>
    <s v="NC-06"/>
    <x v="0"/>
    <x v="0"/>
    <x v="0"/>
    <x v="0"/>
    <s v="Y"/>
    <s v="Y"/>
    <s v="Y"/>
    <s v="Y"/>
    <s v="Y"/>
    <s v="Y"/>
    <s v="Corporation"/>
    <s v="N"/>
    <x v="0"/>
    <x v="0"/>
    <x v="0"/>
    <s v="Restaurant"/>
    <n v="0"/>
    <n v="0"/>
    <m/>
  </r>
  <r>
    <x v="2356"/>
    <d v="2021-06-04T00:00:00"/>
    <s v="ARARAT17 INC"/>
    <s v="1361 Chestnut Ln"/>
    <x v="53"/>
    <x v="0"/>
    <s v="28104"/>
    <x v="2353"/>
    <m/>
    <s v="U"/>
    <s v="N"/>
    <s v="NC-09"/>
    <x v="0"/>
    <x v="1"/>
    <x v="1"/>
    <x v="0"/>
    <s v="Y"/>
    <s v="Y"/>
    <s v="N"/>
    <s v="Y"/>
    <s v="Y"/>
    <s v="Y"/>
    <s v="Corporation"/>
    <s v="N"/>
    <x v="0"/>
    <x v="0"/>
    <x v="0"/>
    <s v="Restaurant"/>
    <n v="0"/>
    <n v="0"/>
    <m/>
  </r>
  <r>
    <x v="2357"/>
    <d v="2021-06-04T00:00:00"/>
    <s v="Backyard Hospitality LLC"/>
    <s v="1467 N. Main St"/>
    <x v="265"/>
    <x v="0"/>
    <s v="28124"/>
    <x v="2354"/>
    <m/>
    <s v="U"/>
    <s v="N"/>
    <s v="NC-08"/>
    <x v="0"/>
    <x v="0"/>
    <x v="0"/>
    <x v="0"/>
    <s v="Y"/>
    <s v="Y"/>
    <s v="Y"/>
    <s v="Y"/>
    <s v="Y"/>
    <s v="Y"/>
    <s v="Limited  Liability Company(LLC)"/>
    <s v="N"/>
    <x v="0"/>
    <x v="0"/>
    <x v="0"/>
    <s v="Restaurant"/>
    <n v="0"/>
    <n v="0"/>
    <m/>
  </r>
  <r>
    <x v="2358"/>
    <d v="2021-06-04T00:00:00"/>
    <s v="Pranzo Group LLC"/>
    <s v="130 E Davie St"/>
    <x v="4"/>
    <x v="0"/>
    <s v="27601"/>
    <x v="2355"/>
    <m/>
    <s v="U"/>
    <s v="Y"/>
    <s v="NC-02"/>
    <x v="0"/>
    <x v="1"/>
    <x v="1"/>
    <x v="0"/>
    <s v="Y"/>
    <s v="Y"/>
    <s v="Y"/>
    <s v="Y"/>
    <s v="Y"/>
    <s v="Y"/>
    <s v="Limited  Liability Company(LLC)"/>
    <s v="N"/>
    <x v="0"/>
    <x v="0"/>
    <x v="0"/>
    <s v="Restaurant"/>
    <n v="0"/>
    <n v="0"/>
    <m/>
  </r>
  <r>
    <x v="2359"/>
    <d v="2021-06-04T00:00:00"/>
    <s v="GKBL Investments Inc"/>
    <s v="833 Main St"/>
    <x v="258"/>
    <x v="0"/>
    <s v="28659"/>
    <x v="2356"/>
    <m/>
    <s v="R"/>
    <s v="Y"/>
    <s v="NC-05"/>
    <x v="0"/>
    <x v="1"/>
    <x v="0"/>
    <x v="0"/>
    <s v="Y"/>
    <s v="Y"/>
    <s v="Y"/>
    <s v="Y"/>
    <s v="Y"/>
    <s v="Y"/>
    <s v="Corporation"/>
    <s v="Y"/>
    <x v="0"/>
    <x v="0"/>
    <x v="0"/>
    <s v="Bar, Saloon, Lounge, Tavern &amp;&amp; Restaurant"/>
    <n v="0"/>
    <n v="0"/>
    <m/>
  </r>
  <r>
    <x v="2360"/>
    <d v="2021-06-04T00:00:00"/>
    <s v="Egg Yolk Cafe LLC"/>
    <s v="610 A Red Banks Rd."/>
    <x v="34"/>
    <x v="0"/>
    <s v="27858"/>
    <x v="2357"/>
    <m/>
    <s v="U"/>
    <s v="Y"/>
    <s v="NC-01"/>
    <x v="0"/>
    <x v="0"/>
    <x v="1"/>
    <x v="0"/>
    <s v="Y"/>
    <s v="Y"/>
    <s v="Y"/>
    <s v="Y"/>
    <s v="Y"/>
    <s v="Y"/>
    <s v="Corporation"/>
    <s v="N"/>
    <x v="0"/>
    <x v="0"/>
    <x v="0"/>
    <s v="Restaurant"/>
    <n v="0"/>
    <n v="0"/>
    <m/>
  </r>
  <r>
    <x v="2361"/>
    <d v="2021-06-04T00:00:00"/>
    <s v="zambra restaurant llc"/>
    <s v="85 Walnut St Ste 1"/>
    <x v="9"/>
    <x v="0"/>
    <s v="28801"/>
    <x v="2358"/>
    <m/>
    <s v="U"/>
    <s v="Y"/>
    <s v="NC-11"/>
    <x v="0"/>
    <x v="1"/>
    <x v="1"/>
    <x v="0"/>
    <s v="Y"/>
    <s v="Y"/>
    <s v="Y"/>
    <s v="Y"/>
    <s v="Y"/>
    <s v="Y"/>
    <s v="Limited Liability Partnership"/>
    <s v="N"/>
    <x v="0"/>
    <x v="0"/>
    <x v="0"/>
    <s v="Restaurant"/>
    <n v="0"/>
    <n v="0"/>
    <m/>
  </r>
  <r>
    <x v="2362"/>
    <d v="2021-06-04T00:00:00"/>
    <s v="Carolina Motel Associates Inc."/>
    <s v="105 Sugarloaf Rd"/>
    <x v="7"/>
    <x v="0"/>
    <s v="28792"/>
    <x v="2359"/>
    <s v="Best Western - Membership Agreement"/>
    <s v="R"/>
    <s v="Y"/>
    <s v="NC-11"/>
    <x v="0"/>
    <x v="0"/>
    <x v="1"/>
    <x v="0"/>
    <s v="Y"/>
    <s v="Y"/>
    <s v="Y"/>
    <s v="Y"/>
    <s v="Y"/>
    <s v="Y"/>
    <s v="Corporation"/>
    <s v="N"/>
    <x v="0"/>
    <x v="0"/>
    <x v="0"/>
    <s v="Inn **"/>
    <n v="0"/>
    <n v="0"/>
    <m/>
  </r>
  <r>
    <x v="2363"/>
    <d v="2021-06-04T00:00:00"/>
    <s v="Cary Restaurants Inc"/>
    <s v="10130 Green Level Church Rd Ste 300"/>
    <x v="28"/>
    <x v="0"/>
    <s v="27519"/>
    <x v="2360"/>
    <s v="Subway"/>
    <s v="U"/>
    <s v="N"/>
    <s v="NC-02"/>
    <x v="0"/>
    <x v="1"/>
    <x v="1"/>
    <x v="0"/>
    <s v="Y"/>
    <s v="Y"/>
    <s v="Y"/>
    <s v="Y"/>
    <s v="Y"/>
    <s v="Y"/>
    <s v="Corporation"/>
    <s v="N"/>
    <x v="0"/>
    <x v="0"/>
    <x v="0"/>
    <s v="Restaurant"/>
    <n v="0"/>
    <n v="0"/>
    <m/>
  </r>
  <r>
    <x v="2364"/>
    <d v="2021-06-04T00:00:00"/>
    <s v="Small Space Hospitality LLC"/>
    <s v="2713 Ashe St"/>
    <x v="8"/>
    <x v="0"/>
    <s v="27703"/>
    <x v="2361"/>
    <m/>
    <s v="U"/>
    <s v="Y"/>
    <s v="NC-02"/>
    <x v="1"/>
    <x v="0"/>
    <x v="0"/>
    <x v="0"/>
    <s v="Y"/>
    <s v="Y"/>
    <s v="Y"/>
    <s v="Y"/>
    <s v="Y"/>
    <s v="Y"/>
    <s v="Limited  Liability Company(LLC)"/>
    <s v="N"/>
    <x v="0"/>
    <x v="0"/>
    <x v="0"/>
    <s v="Bar, Saloon, Lounge, Tavern"/>
    <n v="0"/>
    <n v="0"/>
    <m/>
  </r>
  <r>
    <x v="2365"/>
    <d v="2021-06-04T00:00:00"/>
    <s v="Katie Button Restaurants LLC"/>
    <s v="22 S Pack Sq Ste 700"/>
    <x v="9"/>
    <x v="0"/>
    <s v="28801"/>
    <x v="2362"/>
    <m/>
    <s v="U"/>
    <s v="Y"/>
    <s v="NC-11"/>
    <x v="0"/>
    <x v="0"/>
    <x v="0"/>
    <x v="0"/>
    <s v="Y"/>
    <s v="Y"/>
    <s v="Y"/>
    <s v="Y"/>
    <s v="Y"/>
    <s v="Y"/>
    <s v="Limited  Liability Company(LLC)"/>
    <s v="N"/>
    <x v="0"/>
    <x v="0"/>
    <x v="0"/>
    <s v="Restaurant"/>
    <n v="0"/>
    <n v="0"/>
    <m/>
  </r>
  <r>
    <x v="2366"/>
    <d v="2021-06-04T00:00:00"/>
    <s v="Yesteryears Brewery LLC"/>
    <s v="300 East Main St Unit C"/>
    <x v="32"/>
    <x v="0"/>
    <s v="27510"/>
    <x v="2363"/>
    <m/>
    <s v="U"/>
    <s v="N"/>
    <s v="NC-04"/>
    <x v="0"/>
    <x v="1"/>
    <x v="1"/>
    <x v="0"/>
    <s v="Y"/>
    <s v="Y"/>
    <s v="Y"/>
    <s v="Y"/>
    <s v="Y"/>
    <s v="Y"/>
    <s v="Limited  Liability Company(LLC)"/>
    <s v="Y"/>
    <x v="0"/>
    <x v="0"/>
    <x v="0"/>
    <s v="Brewery and/or microbrewery ** &amp;&amp; Brewpub, Tasting Room, Taproom ** &amp;&amp; Restaurant"/>
    <n v="0"/>
    <n v="0"/>
    <m/>
  </r>
  <r>
    <x v="2367"/>
    <d v="2021-06-04T00:00:00"/>
    <s v="TYRELL CORPORATION"/>
    <s v="23A NORTH FRONT ST"/>
    <x v="0"/>
    <x v="0"/>
    <s v="28401"/>
    <x v="2364"/>
    <m/>
    <s v="U"/>
    <s v="Y"/>
    <s v="NC-07"/>
    <x v="1"/>
    <x v="0"/>
    <x v="0"/>
    <x v="0"/>
    <s v="Y"/>
    <s v="Y"/>
    <s v="Y"/>
    <s v="Y"/>
    <s v="Y"/>
    <s v="Y"/>
    <s v="Corporation"/>
    <s v="N"/>
    <x v="0"/>
    <x v="0"/>
    <x v="0"/>
    <s v="Bar, Saloon, Lounge, Tavern &amp;&amp; Restaurant"/>
    <n v="0"/>
    <n v="0"/>
    <m/>
  </r>
  <r>
    <x v="2368"/>
    <d v="2021-06-04T00:00:00"/>
    <s v="Augustus Enterprises Inc"/>
    <s v="5279 us hwy 158"/>
    <x v="190"/>
    <x v="0"/>
    <s v="27006"/>
    <x v="2365"/>
    <m/>
    <s v="R"/>
    <s v="N"/>
    <s v="NC-13"/>
    <x v="1"/>
    <x v="0"/>
    <x v="1"/>
    <x v="0"/>
    <s v="Y"/>
    <s v="Y"/>
    <s v="Y"/>
    <s v="Y"/>
    <s v="Y"/>
    <s v="Y"/>
    <s v="Corporation"/>
    <s v="N"/>
    <x v="0"/>
    <x v="0"/>
    <x v="0"/>
    <s v="Restaurant"/>
    <n v="0"/>
    <n v="0"/>
    <m/>
  </r>
  <r>
    <x v="2369"/>
    <d v="2021-06-04T00:00:00"/>
    <s v="Bilcat Inc."/>
    <s v="1103 Main St"/>
    <x v="287"/>
    <x v="0"/>
    <s v="28605"/>
    <x v="2366"/>
    <s v="Kilwins Chocolates and Ice Cream Store"/>
    <s v="R"/>
    <s v="N"/>
    <s v="NC-05"/>
    <x v="0"/>
    <x v="0"/>
    <x v="1"/>
    <x v="0"/>
    <s v="Y"/>
    <s v="Y"/>
    <s v="Y"/>
    <s v="Y"/>
    <s v="Y"/>
    <s v="Y"/>
    <s v="Subchapter S Corporation"/>
    <s v="N"/>
    <x v="0"/>
    <x v="0"/>
    <x v="0"/>
    <s v="Snack and Nonalcoholic Beverage Bar"/>
    <n v="0"/>
    <n v="0"/>
    <m/>
  </r>
  <r>
    <x v="2370"/>
    <d v="2021-06-04T00:00:00"/>
    <s v="Pita 68 Inc"/>
    <s v="3924 Sedgebrook St"/>
    <x v="62"/>
    <x v="0"/>
    <s v="27265"/>
    <x v="2367"/>
    <m/>
    <s v="U"/>
    <s v="N"/>
    <s v="NC-06"/>
    <x v="0"/>
    <x v="0"/>
    <x v="1"/>
    <x v="0"/>
    <s v="Y"/>
    <s v="Y"/>
    <s v="Y"/>
    <s v="Y"/>
    <s v="Y"/>
    <s v="Y"/>
    <s v="Corporation"/>
    <s v="N"/>
    <x v="0"/>
    <x v="0"/>
    <x v="0"/>
    <s v="Restaurant"/>
    <n v="0"/>
    <n v="0"/>
    <m/>
  </r>
  <r>
    <x v="2371"/>
    <d v="2021-06-04T00:00:00"/>
    <s v="Chinese Double Happiness Inc"/>
    <s v="4403 Wrightsville Ave"/>
    <x v="0"/>
    <x v="0"/>
    <s v="28403"/>
    <x v="2368"/>
    <m/>
    <s v="U"/>
    <s v="Y"/>
    <s v="NC-07"/>
    <x v="1"/>
    <x v="0"/>
    <x v="0"/>
    <x v="0"/>
    <s v="Y"/>
    <s v="Y"/>
    <s v="Y"/>
    <s v="Y"/>
    <s v="Y"/>
    <s v="Y"/>
    <s v="Corporation"/>
    <s v="Y"/>
    <x v="0"/>
    <x v="0"/>
    <x v="0"/>
    <s v="Restaurant"/>
    <n v="0"/>
    <n v="0"/>
    <m/>
  </r>
  <r>
    <x v="2372"/>
    <d v="2021-06-04T00:00:00"/>
    <s v="Slice 17th Inc"/>
    <s v="3715 Patriot Way Unit 101"/>
    <x v="0"/>
    <x v="0"/>
    <s v="28412"/>
    <x v="2369"/>
    <m/>
    <s v="U"/>
    <s v="N"/>
    <s v="NC-07"/>
    <x v="0"/>
    <x v="1"/>
    <x v="1"/>
    <x v="0"/>
    <s v="N"/>
    <s v="Y"/>
    <s v="Y"/>
    <s v="Y"/>
    <s v="N"/>
    <s v="Y"/>
    <s v="Sole Proprietorship"/>
    <s v="N"/>
    <x v="0"/>
    <x v="0"/>
    <x v="0"/>
    <s v="Restaurant"/>
    <n v="0"/>
    <n v="0"/>
    <m/>
  </r>
  <r>
    <x v="2373"/>
    <d v="2021-06-04T00:00:00"/>
    <s v="Freeborne's Eatery &amp; Lodge LLC"/>
    <s v="14300 NC Hwy 18 South"/>
    <x v="288"/>
    <x v="0"/>
    <s v="28644"/>
    <x v="2370"/>
    <m/>
    <s v="R"/>
    <s v="N"/>
    <s v="NC-05"/>
    <x v="1"/>
    <x v="0"/>
    <x v="0"/>
    <x v="0"/>
    <s v="Y"/>
    <s v="Y"/>
    <s v="Y"/>
    <s v="Y"/>
    <s v="Y"/>
    <s v="Y"/>
    <s v="Limited  Liability Company(LLC)"/>
    <s v="N"/>
    <x v="0"/>
    <x v="0"/>
    <x v="0"/>
    <s v="Inn ** &amp;&amp; Bar, Saloon, Lounge, Tavern &amp;&amp; Restaurant"/>
    <n v="0"/>
    <n v="0"/>
    <m/>
  </r>
  <r>
    <x v="2374"/>
    <d v="2021-06-04T00:00:00"/>
    <s v="Coastal Provisions Inc."/>
    <s v="1209 Duck Rd"/>
    <x v="123"/>
    <x v="0"/>
    <s v="27949"/>
    <x v="2371"/>
    <m/>
    <s v="U"/>
    <s v="Y"/>
    <s v="NC-03"/>
    <x v="0"/>
    <x v="1"/>
    <x v="1"/>
    <x v="1"/>
    <s v="N"/>
    <s v="N"/>
    <s v="Y"/>
    <s v="N"/>
    <s v="N"/>
    <s v="N"/>
    <s v="Subchapter S Corporation"/>
    <s v="N"/>
    <x v="0"/>
    <x v="0"/>
    <x v="0"/>
    <s v="Restaurant"/>
    <n v="0"/>
    <n v="0"/>
    <m/>
  </r>
  <r>
    <x v="2375"/>
    <d v="2021-06-04T00:00:00"/>
    <s v="Meck City Social Parent LLC"/>
    <s v="4125 Yancey Rd"/>
    <x v="11"/>
    <x v="0"/>
    <s v="28217"/>
    <x v="2372"/>
    <m/>
    <s v="U"/>
    <s v="Y"/>
    <s v="NC-09"/>
    <x v="1"/>
    <x v="0"/>
    <x v="0"/>
    <x v="0"/>
    <s v="Y"/>
    <s v="Y"/>
    <s v="Y"/>
    <s v="Y"/>
    <s v="Y"/>
    <s v="Y"/>
    <s v="Limited  Liability Company(LLC)"/>
    <s v="Y"/>
    <x v="0"/>
    <x v="0"/>
    <x v="0"/>
    <s v="Bar, Saloon, Lounge, Tavern &amp;&amp; Restaurant"/>
    <n v="0"/>
    <n v="0"/>
    <m/>
  </r>
  <r>
    <x v="2376"/>
    <d v="2021-06-04T00:00:00"/>
    <s v="Wilmington Brewers LLC"/>
    <s v="9 N. Front Street"/>
    <x v="0"/>
    <x v="0"/>
    <s v="28401"/>
    <x v="2373"/>
    <m/>
    <s v="U"/>
    <s v="Y"/>
    <s v="NC-07"/>
    <x v="1"/>
    <x v="0"/>
    <x v="0"/>
    <x v="0"/>
    <s v="Y"/>
    <s v="Y"/>
    <s v="Y"/>
    <s v="Y"/>
    <s v="Y"/>
    <s v="Y"/>
    <s v="Limited  Liability Company(LLC)"/>
    <s v="N"/>
    <x v="0"/>
    <x v="0"/>
    <x v="0"/>
    <s v="Restaurant"/>
    <n v="0"/>
    <n v="0"/>
    <m/>
  </r>
  <r>
    <x v="2377"/>
    <d v="2021-06-04T00:00:00"/>
    <s v="Southern Concepts Inc"/>
    <s v="2422 Stantonsburg Rd"/>
    <x v="34"/>
    <x v="0"/>
    <s v="27834"/>
    <x v="2374"/>
    <m/>
    <s v="U"/>
    <s v="Y"/>
    <s v="NC-01"/>
    <x v="0"/>
    <x v="0"/>
    <x v="0"/>
    <x v="0"/>
    <s v="N"/>
    <s v="Y"/>
    <s v="Y"/>
    <s v="Y"/>
    <s v="Y"/>
    <s v="Y"/>
    <s v="Corporation"/>
    <s v="Y"/>
    <x v="0"/>
    <x v="0"/>
    <x v="0"/>
    <s v="Restaurant"/>
    <n v="0"/>
    <n v="0"/>
    <m/>
  </r>
  <r>
    <x v="2378"/>
    <d v="2021-06-04T00:00:00"/>
    <s v="Dakotas II LLC"/>
    <s v="8140 Providence Rd Ste 300"/>
    <x v="11"/>
    <x v="0"/>
    <s v="28277"/>
    <x v="2375"/>
    <m/>
    <s v="U"/>
    <s v="N"/>
    <s v="NC-09"/>
    <x v="1"/>
    <x v="0"/>
    <x v="0"/>
    <x v="0"/>
    <s v="Y"/>
    <s v="Y"/>
    <s v="Y"/>
    <s v="Y"/>
    <s v="Y"/>
    <s v="Y"/>
    <s v="Limited  Liability Company(LLC)"/>
    <s v="N"/>
    <x v="0"/>
    <x v="0"/>
    <x v="0"/>
    <s v="Restaurant"/>
    <n v="0"/>
    <n v="0"/>
    <m/>
  </r>
  <r>
    <x v="2379"/>
    <d v="2021-06-04T00:00:00"/>
    <s v="Crawford and Son Restaurant LLC"/>
    <s v="618 N Person St"/>
    <x v="4"/>
    <x v="0"/>
    <s v="27604"/>
    <x v="2376"/>
    <m/>
    <s v="U"/>
    <s v="Y"/>
    <s v="NC-02"/>
    <x v="0"/>
    <x v="0"/>
    <x v="1"/>
    <x v="0"/>
    <s v="Y"/>
    <s v="Y"/>
    <s v="Y"/>
    <s v="Y"/>
    <s v="Y"/>
    <s v="Y"/>
    <s v="Limited  Liability Company(LLC)"/>
    <s v="Y"/>
    <x v="0"/>
    <x v="0"/>
    <x v="0"/>
    <s v="Restaurant"/>
    <n v="0"/>
    <n v="0"/>
    <m/>
  </r>
  <r>
    <x v="2380"/>
    <d v="2021-06-04T00:00:00"/>
    <s v="EBC Brewery LLC"/>
    <s v="1249 Wicker Dr"/>
    <x v="4"/>
    <x v="0"/>
    <s v="27604"/>
    <x v="2377"/>
    <m/>
    <s v="U"/>
    <s v="N"/>
    <s v="NC-02"/>
    <x v="1"/>
    <x v="1"/>
    <x v="0"/>
    <x v="0"/>
    <s v="Y"/>
    <s v="Y"/>
    <s v="Y"/>
    <s v="Y"/>
    <s v="Y"/>
    <s v="Y"/>
    <s v="Limited  Liability Company(LLC)"/>
    <s v="Y"/>
    <x v="0"/>
    <x v="0"/>
    <x v="0"/>
    <s v="Brewery and/or microbrewery **"/>
    <n v="0"/>
    <n v="0"/>
    <m/>
  </r>
  <r>
    <x v="2381"/>
    <d v="2021-06-04T00:00:00"/>
    <s v="Barrows Kitchen llc"/>
    <s v="764 Martin Luther King Jr Blvd"/>
    <x v="3"/>
    <x v="0"/>
    <s v="27514"/>
    <x v="2378"/>
    <m/>
    <s v="U"/>
    <s v="Y"/>
    <s v="NC-04"/>
    <x v="1"/>
    <x v="0"/>
    <x v="1"/>
    <x v="0"/>
    <s v="Y"/>
    <s v="Y"/>
    <s v="Y"/>
    <s v="Y"/>
    <s v="Y"/>
    <s v="Y"/>
    <s v="Limited  Liability Company(LLC)"/>
    <s v="N"/>
    <x v="0"/>
    <x v="0"/>
    <x v="0"/>
    <s v="Restaurant"/>
    <n v="0"/>
    <n v="0"/>
    <m/>
  </r>
  <r>
    <x v="2382"/>
    <d v="2021-06-04T00:00:00"/>
    <s v="Triangle Restaurants Inc"/>
    <s v="1534 S Miami Blvd"/>
    <x v="8"/>
    <x v="0"/>
    <s v="27703"/>
    <x v="2379"/>
    <s v="Subway"/>
    <s v="U"/>
    <s v="N"/>
    <s v="NC-02"/>
    <x v="0"/>
    <x v="1"/>
    <x v="1"/>
    <x v="0"/>
    <s v="Y"/>
    <s v="Y"/>
    <s v="Y"/>
    <s v="Y"/>
    <s v="Y"/>
    <s v="Y"/>
    <s v="Corporation"/>
    <s v="N"/>
    <x v="0"/>
    <x v="0"/>
    <x v="0"/>
    <s v="Restaurant"/>
    <n v="0"/>
    <n v="0"/>
    <m/>
  </r>
  <r>
    <x v="2383"/>
    <d v="2021-06-04T00:00:00"/>
    <s v="ACMEC Management LLC"/>
    <s v="133 Fayetteville St Ste 600"/>
    <x v="4"/>
    <x v="0"/>
    <s v="27601"/>
    <x v="2380"/>
    <m/>
    <s v="U"/>
    <s v="Y"/>
    <s v="NC-02"/>
    <x v="1"/>
    <x v="0"/>
    <x v="0"/>
    <x v="0"/>
    <s v="Y"/>
    <s v="Y"/>
    <s v="Y"/>
    <s v="Y"/>
    <s v="Y"/>
    <s v="Y"/>
    <s v="Limited  Liability Company(LLC)"/>
    <s v="N"/>
    <x v="0"/>
    <x v="0"/>
    <x v="0"/>
    <s v="Restaurant"/>
    <n v="0"/>
    <n v="0"/>
    <m/>
  </r>
  <r>
    <x v="2384"/>
    <d v="2021-06-04T00:00:00"/>
    <s v="Carolina Restaurants Group LLC"/>
    <s v="2120 Avondale Dr"/>
    <x v="8"/>
    <x v="0"/>
    <s v="27704"/>
    <x v="2381"/>
    <s v="Subway"/>
    <s v="U"/>
    <s v="Y"/>
    <s v="NC-04"/>
    <x v="0"/>
    <x v="1"/>
    <x v="1"/>
    <x v="0"/>
    <s v="Y"/>
    <s v="Y"/>
    <s v="Y"/>
    <s v="Y"/>
    <s v="Y"/>
    <s v="Y"/>
    <s v="Limited  Liability Company(LLC)"/>
    <s v="N"/>
    <x v="0"/>
    <x v="0"/>
    <x v="0"/>
    <s v="Restaurant"/>
    <n v="0"/>
    <n v="0"/>
    <m/>
  </r>
  <r>
    <x v="2385"/>
    <d v="2021-06-04T00:00:00"/>
    <s v="JMP Managment Group LLC"/>
    <s v="8500 Pineville Matthews Rd"/>
    <x v="11"/>
    <x v="0"/>
    <s v="28226"/>
    <x v="2382"/>
    <m/>
    <s v="U"/>
    <s v="Y"/>
    <s v="NC-09"/>
    <x v="0"/>
    <x v="0"/>
    <x v="1"/>
    <x v="0"/>
    <s v="Y"/>
    <s v="Y"/>
    <s v="Y"/>
    <s v="Y"/>
    <s v="Y"/>
    <s v="Y"/>
    <s v="Limited  Liability Company(LLC)"/>
    <s v="N"/>
    <x v="0"/>
    <x v="0"/>
    <x v="0"/>
    <s v="Restaurant"/>
    <n v="0"/>
    <n v="0"/>
    <m/>
  </r>
  <r>
    <x v="2386"/>
    <d v="2021-06-04T00:00:00"/>
    <s v="J. Gregg Enterprises Inc."/>
    <s v="751 N Avalon Rd"/>
    <x v="54"/>
    <x v="0"/>
    <s v="27104"/>
    <x v="2383"/>
    <m/>
    <s v="U"/>
    <s v="N"/>
    <s v="NC-06"/>
    <x v="0"/>
    <x v="1"/>
    <x v="1"/>
    <x v="0"/>
    <s v="Y"/>
    <s v="Y"/>
    <s v="Y"/>
    <s v="Y"/>
    <s v="Y"/>
    <s v="Y"/>
    <s v="Corporation"/>
    <s v="N"/>
    <x v="0"/>
    <x v="0"/>
    <x v="0"/>
    <s v="Restaurant"/>
    <n v="0"/>
    <n v="0"/>
    <m/>
  </r>
  <r>
    <x v="2387"/>
    <d v="2021-06-04T00:00:00"/>
    <s v="Corral GulfSouth Inc"/>
    <s v="4010 Dover Rd"/>
    <x v="8"/>
    <x v="0"/>
    <s v="27707"/>
    <x v="2384"/>
    <s v="Golden Corral"/>
    <s v="U"/>
    <s v="N"/>
    <s v="NC-04"/>
    <x v="1"/>
    <x v="0"/>
    <x v="0"/>
    <x v="0"/>
    <s v="Y"/>
    <s v="Y"/>
    <s v="Y"/>
    <s v="Y"/>
    <s v="Y"/>
    <s v="Y"/>
    <s v="Subchapter S Corporation"/>
    <s v="Y"/>
    <x v="0"/>
    <x v="0"/>
    <x v="0"/>
    <s v="Restaurant"/>
    <n v="0"/>
    <n v="0"/>
    <m/>
  </r>
  <r>
    <x v="2388"/>
    <d v="2021-06-04T00:00:00"/>
    <s v="Mint Hill Catering LLC"/>
    <s v="1544 Matthews Mint Hill Rd Suite G"/>
    <x v="53"/>
    <x v="0"/>
    <s v="28105"/>
    <x v="2385"/>
    <s v="Corporate Caterers"/>
    <s v="U"/>
    <s v="N"/>
    <s v="NC-09"/>
    <x v="0"/>
    <x v="0"/>
    <x v="0"/>
    <x v="0"/>
    <s v="Y"/>
    <s v="Y"/>
    <s v="Y"/>
    <s v="Y"/>
    <s v="Y"/>
    <s v="Y"/>
    <s v="Limited  Liability Company(LLC)"/>
    <s v="N"/>
    <x v="0"/>
    <x v="0"/>
    <x v="0"/>
    <s v="Caterer"/>
    <n v="0"/>
    <n v="0"/>
    <m/>
  </r>
  <r>
    <x v="2389"/>
    <d v="2021-06-04T00:00:00"/>
    <s v="Standard Oyster Bar Inc."/>
    <s v="2147 N Center St"/>
    <x v="21"/>
    <x v="0"/>
    <s v="28601"/>
    <x v="2386"/>
    <m/>
    <s v="R"/>
    <s v="N"/>
    <s v="NC-05"/>
    <x v="1"/>
    <x v="0"/>
    <x v="0"/>
    <x v="0"/>
    <s v="Y"/>
    <s v="Y"/>
    <s v="Y"/>
    <s v="Y"/>
    <s v="Y"/>
    <s v="Y"/>
    <s v="Subchapter S Corporation"/>
    <s v="Y"/>
    <x v="0"/>
    <x v="0"/>
    <x v="0"/>
    <s v="Restaurant"/>
    <n v="0"/>
    <n v="0"/>
    <m/>
  </r>
  <r>
    <x v="2390"/>
    <d v="2021-06-04T00:00:00"/>
    <s v="Upward Trend LLC"/>
    <s v="7 Rankin Ave"/>
    <x v="9"/>
    <x v="0"/>
    <s v="28801"/>
    <x v="2387"/>
    <m/>
    <s v="U"/>
    <s v="Y"/>
    <s v="NC-11"/>
    <x v="0"/>
    <x v="1"/>
    <x v="1"/>
    <x v="0"/>
    <s v="N"/>
    <s v="Y"/>
    <s v="Y"/>
    <s v="Y"/>
    <s v="Y"/>
    <s v="Y"/>
    <s v="Limited  Liability Company(LLC)"/>
    <s v="N"/>
    <x v="0"/>
    <x v="0"/>
    <x v="0"/>
    <s v="Restaurant"/>
    <n v="0"/>
    <n v="0"/>
    <m/>
  </r>
  <r>
    <x v="2391"/>
    <d v="2021-06-04T00:00:00"/>
    <s v="GC of Fayetteville Inc"/>
    <s v="1806 Skibo Rd"/>
    <x v="40"/>
    <x v="0"/>
    <s v="28303"/>
    <x v="2388"/>
    <s v="Golden Corral"/>
    <s v="U"/>
    <s v="N"/>
    <s v="NC-08"/>
    <x v="0"/>
    <x v="0"/>
    <x v="1"/>
    <x v="0"/>
    <s v="Y"/>
    <s v="Y"/>
    <s v="Y"/>
    <s v="Y"/>
    <s v="Y"/>
    <s v="Y"/>
    <s v="Subchapter S Corporation"/>
    <s v="N"/>
    <x v="0"/>
    <x v="0"/>
    <x v="0"/>
    <s v="Restaurant"/>
    <n v="0"/>
    <n v="0"/>
    <m/>
  </r>
  <r>
    <x v="2392"/>
    <d v="2021-06-04T00:00:00"/>
    <s v="Vorbeck Hospitality Group LLC"/>
    <s v="9108 Coconut Ln"/>
    <x v="4"/>
    <x v="0"/>
    <s v="27603"/>
    <x v="2389"/>
    <m/>
    <s v="U"/>
    <s v="N"/>
    <s v="NC-02"/>
    <x v="1"/>
    <x v="0"/>
    <x v="0"/>
    <x v="0"/>
    <s v="Y"/>
    <s v="Y"/>
    <s v="Y"/>
    <s v="Y"/>
    <s v="Y"/>
    <s v="Y"/>
    <s v="Limited  Liability Company(LLC)"/>
    <s v="N"/>
    <x v="0"/>
    <x v="0"/>
    <x v="0"/>
    <s v="Caterer &amp;&amp; Restaurant"/>
    <n v="0"/>
    <n v="0"/>
    <m/>
  </r>
  <r>
    <x v="2393"/>
    <d v="2021-06-04T00:00:00"/>
    <s v="B. Christopher's LLC"/>
    <s v="201 N Elm St suite 105"/>
    <x v="12"/>
    <x v="0"/>
    <s v="27401"/>
    <x v="2390"/>
    <m/>
    <s v="U"/>
    <s v="Y"/>
    <s v="NC-06"/>
    <x v="1"/>
    <x v="0"/>
    <x v="0"/>
    <x v="0"/>
    <s v="Y"/>
    <s v="Y"/>
    <s v="Y"/>
    <s v="Y"/>
    <s v="Y"/>
    <s v="Y"/>
    <s v="Limited Liability Partnership"/>
    <s v="Y"/>
    <x v="0"/>
    <x v="0"/>
    <x v="0"/>
    <s v="Restaurant"/>
    <n v="0"/>
    <n v="0"/>
    <m/>
  </r>
  <r>
    <x v="2394"/>
    <d v="2021-06-04T00:00:00"/>
    <s v="Arana Inc."/>
    <s v="375 Haywood Rd"/>
    <x v="9"/>
    <x v="0"/>
    <s v="28806"/>
    <x v="2391"/>
    <m/>
    <s v="U"/>
    <s v="Y"/>
    <s v="NC-11"/>
    <x v="0"/>
    <x v="1"/>
    <x v="1"/>
    <x v="0"/>
    <s v="Y"/>
    <s v="Y"/>
    <s v="Y"/>
    <s v="Y"/>
    <s v="Y"/>
    <s v="Y"/>
    <s v="Corporation"/>
    <s v="N"/>
    <x v="0"/>
    <x v="0"/>
    <x v="0"/>
    <s v="Bar, Saloon, Lounge, Tavern"/>
    <n v="0"/>
    <n v="0"/>
    <m/>
  </r>
  <r>
    <x v="2395"/>
    <d v="2021-06-04T00:00:00"/>
    <s v="Pizza 22 LLC"/>
    <s v="5130 N Fayetteville Rd"/>
    <x v="107"/>
    <x v="0"/>
    <s v="28360"/>
    <x v="2392"/>
    <s v="Your Pie"/>
    <s v="R"/>
    <s v="N"/>
    <s v="NC-09"/>
    <x v="1"/>
    <x v="0"/>
    <x v="1"/>
    <x v="0"/>
    <s v="Y"/>
    <s v="Y"/>
    <s v="Y"/>
    <s v="Y"/>
    <s v="Y"/>
    <s v="Y"/>
    <s v="Limited  Liability Company(LLC)"/>
    <s v="N"/>
    <x v="0"/>
    <x v="0"/>
    <x v="0"/>
    <s v="Restaurant"/>
    <n v="0"/>
    <n v="0"/>
    <m/>
  </r>
  <r>
    <x v="2396"/>
    <d v="2021-06-04T00:00:00"/>
    <s v="Jersey Carolinas LLC"/>
    <s v="109 Chestnut St"/>
    <x v="0"/>
    <x v="0"/>
    <s v="28401"/>
    <x v="2393"/>
    <m/>
    <s v="U"/>
    <s v="Y"/>
    <s v="NC-07"/>
    <x v="1"/>
    <x v="0"/>
    <x v="0"/>
    <x v="0"/>
    <s v="Y"/>
    <s v="Y"/>
    <s v="Y"/>
    <s v="Y"/>
    <s v="Y"/>
    <s v="Y"/>
    <s v="Partnership"/>
    <s v="N"/>
    <x v="0"/>
    <x v="0"/>
    <x v="0"/>
    <s v="Restaurant"/>
    <n v="0"/>
    <n v="0"/>
    <m/>
  </r>
  <r>
    <x v="2397"/>
    <d v="2021-06-04T00:00:00"/>
    <s v="Jolie Restaurant LLC"/>
    <s v="620 N Person St"/>
    <x v="4"/>
    <x v="0"/>
    <s v="27604"/>
    <x v="2394"/>
    <m/>
    <s v="U"/>
    <s v="Y"/>
    <s v="NC-02"/>
    <x v="0"/>
    <x v="0"/>
    <x v="0"/>
    <x v="0"/>
    <s v="Y"/>
    <s v="Y"/>
    <s v="Y"/>
    <s v="Y"/>
    <s v="Y"/>
    <s v="Y"/>
    <s v="Limited  Liability Company(LLC)"/>
    <s v="Y"/>
    <x v="0"/>
    <x v="0"/>
    <x v="0"/>
    <s v="Restaurant"/>
    <n v="0"/>
    <n v="0"/>
    <m/>
  </r>
  <r>
    <x v="2398"/>
    <d v="2021-06-04T00:00:00"/>
    <s v="red onion cafe inc"/>
    <s v="227 Hardin St"/>
    <x v="48"/>
    <x v="0"/>
    <s v="28607"/>
    <x v="2395"/>
    <m/>
    <s v="R"/>
    <s v="Y"/>
    <s v="NC-05"/>
    <x v="1"/>
    <x v="0"/>
    <x v="0"/>
    <x v="0"/>
    <s v="Y"/>
    <s v="Y"/>
    <s v="Y"/>
    <s v="Y"/>
    <s v="Y"/>
    <s v="Y"/>
    <s v="Corporation"/>
    <s v="N"/>
    <x v="0"/>
    <x v="0"/>
    <x v="0"/>
    <s v="Restaurant"/>
    <n v="0"/>
    <n v="0"/>
    <m/>
  </r>
  <r>
    <x v="2399"/>
    <d v="2021-06-04T00:00:00"/>
    <s v="Made to Order LLC"/>
    <s v="935 E Mountain St Ste K"/>
    <x v="18"/>
    <x v="0"/>
    <s v="27284"/>
    <x v="2396"/>
    <s v="Uncle Maddio's Pizza"/>
    <s v="U"/>
    <s v="Y"/>
    <s v="NC-06"/>
    <x v="0"/>
    <x v="1"/>
    <x v="0"/>
    <x v="1"/>
    <s v="N"/>
    <s v="Y"/>
    <s v="Y"/>
    <s v="Y"/>
    <s v="Y"/>
    <s v="Y"/>
    <s v="Limited  Liability Company(LLC)"/>
    <s v="N"/>
    <x v="0"/>
    <x v="0"/>
    <x v="0"/>
    <s v="Restaurant"/>
    <n v="0"/>
    <n v="0"/>
    <m/>
  </r>
  <r>
    <x v="2400"/>
    <d v="2021-06-04T00:00:00"/>
    <s v="State Bird Restaurant LLC"/>
    <s v="1711 Highway 105"/>
    <x v="48"/>
    <x v="0"/>
    <s v="28607"/>
    <x v="2397"/>
    <m/>
    <s v="R"/>
    <s v="Y"/>
    <s v="NC-05"/>
    <x v="1"/>
    <x v="0"/>
    <x v="0"/>
    <x v="0"/>
    <s v="Y"/>
    <s v="Y"/>
    <s v="Y"/>
    <s v="Y"/>
    <s v="Y"/>
    <s v="Y"/>
    <s v="Limited  Liability Company(LLC)"/>
    <s v="N"/>
    <x v="0"/>
    <x v="0"/>
    <x v="0"/>
    <s v="Food Stand, Food Truck, Food Cart &amp;&amp; Restaurant"/>
    <n v="0"/>
    <n v="0"/>
    <m/>
  </r>
  <r>
    <x v="2401"/>
    <d v="2021-06-04T00:00:00"/>
    <s v="Market Street Corral LLC"/>
    <s v="100 Towne Centre Pl"/>
    <x v="253"/>
    <x v="0"/>
    <s v="27577"/>
    <x v="2398"/>
    <s v="Golden Corral"/>
    <s v="R"/>
    <s v="N"/>
    <s v="NC-07"/>
    <x v="0"/>
    <x v="0"/>
    <x v="0"/>
    <x v="0"/>
    <s v="Y"/>
    <s v="Y"/>
    <s v="Y"/>
    <s v="Y"/>
    <s v="Y"/>
    <s v="Y"/>
    <s v="Limited  Liability Company(LLC)"/>
    <s v="Y"/>
    <x v="0"/>
    <x v="0"/>
    <x v="0"/>
    <s v="Restaurant"/>
    <n v="0"/>
    <n v="0"/>
    <m/>
  </r>
  <r>
    <x v="2402"/>
    <d v="2021-06-04T00:00:00"/>
    <s v="Jocks II Inc."/>
    <s v="4109 South Stream Blvd"/>
    <x v="11"/>
    <x v="0"/>
    <s v="28217"/>
    <x v="2399"/>
    <m/>
    <s v="U"/>
    <s v="N"/>
    <s v="NC-09"/>
    <x v="1"/>
    <x v="0"/>
    <x v="0"/>
    <x v="0"/>
    <s v="Y"/>
    <s v="Y"/>
    <s v="Y"/>
    <s v="Y"/>
    <s v="Y"/>
    <s v="Y"/>
    <s v="Corporation"/>
    <s v="Y"/>
    <x v="0"/>
    <x v="0"/>
    <x v="0"/>
    <s v="Restaurant"/>
    <n v="0"/>
    <n v="0"/>
    <m/>
  </r>
  <r>
    <x v="2403"/>
    <d v="2021-06-04T00:00:00"/>
    <s v="Moon Dot Inc."/>
    <s v="10822 Providence Rd STE 900"/>
    <x v="11"/>
    <x v="0"/>
    <s v="28277"/>
    <x v="2400"/>
    <m/>
    <s v="U"/>
    <s v="N"/>
    <s v="NC-09"/>
    <x v="0"/>
    <x v="1"/>
    <x v="1"/>
    <x v="0"/>
    <s v="N"/>
    <s v="Y"/>
    <s v="Y"/>
    <s v="Y"/>
    <s v="N"/>
    <s v="N"/>
    <s v="Subchapter S Corporation"/>
    <s v="N"/>
    <x v="0"/>
    <x v="0"/>
    <x v="0"/>
    <s v="Caterer &amp;&amp; Restaurant"/>
    <n v="0"/>
    <n v="0"/>
    <m/>
  </r>
  <r>
    <x v="2404"/>
    <d v="2021-06-04T00:00:00"/>
    <s v="Old Toll Food Group"/>
    <s v="285 Haywood Rd Suite 20"/>
    <x v="9"/>
    <x v="0"/>
    <s v="28806"/>
    <x v="2401"/>
    <m/>
    <s v="U"/>
    <s v="Y"/>
    <s v="NC-11"/>
    <x v="1"/>
    <x v="0"/>
    <x v="0"/>
    <x v="0"/>
    <s v="Y"/>
    <s v="Y"/>
    <s v="Y"/>
    <s v="Y"/>
    <s v="Y"/>
    <s v="Y"/>
    <s v="Limited  Liability Company(LLC)"/>
    <s v="N"/>
    <x v="0"/>
    <x v="0"/>
    <x v="0"/>
    <s v="Restaurant"/>
    <n v="0"/>
    <n v="0"/>
    <m/>
  </r>
  <r>
    <x v="2405"/>
    <d v="2021-06-04T00:00:00"/>
    <s v="Lenny Boy LLC"/>
    <s v="3000 South Tryon"/>
    <x v="11"/>
    <x v="0"/>
    <s v="28217"/>
    <x v="2402"/>
    <m/>
    <s v="U"/>
    <s v="N"/>
    <s v="NC-09"/>
    <x v="1"/>
    <x v="0"/>
    <x v="1"/>
    <x v="0"/>
    <s v="N"/>
    <s v="Y"/>
    <s v="Y"/>
    <s v="Y"/>
    <s v="N"/>
    <s v="Y"/>
    <s v="Limited  Liability Company(LLC)"/>
    <s v="Y"/>
    <x v="0"/>
    <x v="0"/>
    <x v="0"/>
    <s v="Other &amp;&amp; Licensed Alcohol Producer &amp;&amp; Brewery and/or microbrewery ** &amp;&amp; Brewpub, Tasting Room, Taproom ** &amp;&amp; Restaurant"/>
    <n v="0"/>
    <n v="0"/>
    <m/>
  </r>
  <r>
    <x v="2406"/>
    <d v="2021-06-04T00:00:00"/>
    <s v="Miller's Waterfront Inc"/>
    <s v="6916 S Croatan Hwy"/>
    <x v="61"/>
    <x v="0"/>
    <s v="27959"/>
    <x v="2403"/>
    <m/>
    <s v="U"/>
    <s v="Y"/>
    <s v="NC-03"/>
    <x v="0"/>
    <x v="1"/>
    <x v="1"/>
    <x v="1"/>
    <s v="N"/>
    <s v="Y"/>
    <s v="Y"/>
    <s v="Y"/>
    <s v="N"/>
    <s v="N"/>
    <s v="Subchapter S Corporation"/>
    <s v="N"/>
    <x v="0"/>
    <x v="0"/>
    <x v="0"/>
    <s v="Bar, Saloon, Lounge, Tavern &amp;&amp; Restaurant"/>
    <n v="0"/>
    <n v="0"/>
    <m/>
  </r>
  <r>
    <x v="2407"/>
    <d v="2021-06-04T00:00:00"/>
    <s v="Chance Hospitality Inc"/>
    <s v="5130 New Centre Dr"/>
    <x v="0"/>
    <x v="0"/>
    <s v="28403"/>
    <x v="2404"/>
    <s v="Golden Corral"/>
    <s v="U"/>
    <s v="Y"/>
    <s v="NC-07"/>
    <x v="1"/>
    <x v="0"/>
    <x v="0"/>
    <x v="0"/>
    <s v="Y"/>
    <s v="Y"/>
    <s v="Y"/>
    <s v="Y"/>
    <s v="Y"/>
    <s v="Y"/>
    <s v="Corporation"/>
    <s v="Y"/>
    <x v="0"/>
    <x v="0"/>
    <x v="0"/>
    <s v="Restaurant"/>
    <n v="0"/>
    <n v="0"/>
    <m/>
  </r>
  <r>
    <x v="2408"/>
    <d v="2021-06-04T00:00:00"/>
    <s v="Har-Del Inc."/>
    <s v="245 Tunnel Rd"/>
    <x v="9"/>
    <x v="0"/>
    <s v="28805"/>
    <x v="2405"/>
    <s v="IHOP"/>
    <s v="U"/>
    <s v="N"/>
    <s v="NC-11"/>
    <x v="0"/>
    <x v="1"/>
    <x v="1"/>
    <x v="1"/>
    <s v="N"/>
    <s v="N"/>
    <s v="Y"/>
    <s v="Y"/>
    <s v="N"/>
    <s v="Y"/>
    <s v="Corporation"/>
    <s v="N"/>
    <x v="0"/>
    <x v="0"/>
    <x v="0"/>
    <s v="Restaurant"/>
    <n v="0"/>
    <n v="0"/>
    <m/>
  </r>
  <r>
    <x v="2409"/>
    <d v="2021-06-04T00:00:00"/>
    <s v="Apple international Inc."/>
    <s v="7114 Brighton Park Dr Ste 330"/>
    <x v="286"/>
    <x v="0"/>
    <s v="28227"/>
    <x v="2406"/>
    <m/>
    <s v="U"/>
    <s v="N"/>
    <s v="NC-08"/>
    <x v="0"/>
    <x v="0"/>
    <x v="1"/>
    <x v="0"/>
    <s v="Y"/>
    <s v="Y"/>
    <s v="Y"/>
    <s v="Y"/>
    <s v="Y"/>
    <s v="Y"/>
    <s v="Subchapter S Corporation"/>
    <s v="N"/>
    <x v="0"/>
    <x v="0"/>
    <x v="0"/>
    <s v="Restaurant"/>
    <n v="0"/>
    <n v="0"/>
    <m/>
  </r>
  <r>
    <x v="2410"/>
    <d v="2021-06-04T00:00:00"/>
    <s v="Down on Mainstreet LLC"/>
    <s v="107 W Main St"/>
    <x v="67"/>
    <x v="0"/>
    <s v="27889"/>
    <x v="2407"/>
    <m/>
    <s v="R"/>
    <s v="Y"/>
    <s v="NC-01"/>
    <x v="1"/>
    <x v="0"/>
    <x v="1"/>
    <x v="0"/>
    <s v="Y"/>
    <s v="Y"/>
    <s v="Y"/>
    <s v="Y"/>
    <s v="Y"/>
    <s v="Y"/>
    <s v="Limited  Liability Company(LLC)"/>
    <s v="N"/>
    <x v="0"/>
    <x v="0"/>
    <x v="0"/>
    <s v="Restaurant"/>
    <n v="0"/>
    <n v="0"/>
    <m/>
  </r>
  <r>
    <x v="2411"/>
    <d v="2021-06-04T00:00:00"/>
    <s v="BTT ENTERPRISES OF ROXBORO LLC"/>
    <s v="4080 Durham Rd."/>
    <x v="187"/>
    <x v="0"/>
    <s v="27574"/>
    <x v="2408"/>
    <m/>
    <s v="R"/>
    <s v="N"/>
    <s v="NC-04"/>
    <x v="1"/>
    <x v="0"/>
    <x v="1"/>
    <x v="0"/>
    <s v="Y"/>
    <s v="Y"/>
    <s v="Y"/>
    <s v="Y"/>
    <s v="Y"/>
    <s v="Y"/>
    <s v="Limited  Liability Company(LLC)"/>
    <s v="Y"/>
    <x v="0"/>
    <x v="0"/>
    <x v="0"/>
    <s v="Caterer &amp;&amp; Restaurant"/>
    <n v="0"/>
    <n v="0"/>
    <m/>
  </r>
  <r>
    <x v="2412"/>
    <d v="2021-06-04T00:00:00"/>
    <s v="Jax LLC"/>
    <s v="9541 Julian Clark Ave Ste 210"/>
    <x v="45"/>
    <x v="0"/>
    <s v="28078"/>
    <x v="2409"/>
    <s v="Golden Corral"/>
    <s v="U"/>
    <s v="N"/>
    <s v="NC-08"/>
    <x v="0"/>
    <x v="0"/>
    <x v="0"/>
    <x v="0"/>
    <s v="Y"/>
    <s v="Y"/>
    <s v="Y"/>
    <s v="Y"/>
    <s v="Y"/>
    <s v="Y"/>
    <s v="Limited  Liability Company(LLC)"/>
    <s v="N"/>
    <x v="0"/>
    <x v="0"/>
    <x v="0"/>
    <s v="Caterer &amp;&amp; Restaurant"/>
    <n v="0"/>
    <n v="0"/>
    <m/>
  </r>
  <r>
    <x v="2413"/>
    <d v="2021-06-04T00:00:00"/>
    <s v="MSWG RTP LLC"/>
    <s v="359 Blackwell St Suite 115"/>
    <x v="8"/>
    <x v="0"/>
    <s v="27701"/>
    <x v="2410"/>
    <s v="Moe's Southwest Grill"/>
    <s v="U"/>
    <s v="Y"/>
    <s v="NC-04"/>
    <x v="0"/>
    <x v="0"/>
    <x v="1"/>
    <x v="0"/>
    <s v="Y"/>
    <s v="Y"/>
    <s v="N"/>
    <s v="Y"/>
    <s v="Y"/>
    <s v="Y"/>
    <s v="Limited  Liability Company(LLC)"/>
    <s v="N"/>
    <x v="0"/>
    <x v="0"/>
    <x v="0"/>
    <s v="Restaurant"/>
    <n v="0"/>
    <n v="0"/>
    <m/>
  </r>
  <r>
    <x v="2414"/>
    <d v="2021-06-04T00:00:00"/>
    <s v="Goofy Foot Taproom &amp; Brewery LLC"/>
    <s v="2762 NC 68 Unit 109"/>
    <x v="62"/>
    <x v="0"/>
    <s v="27265"/>
    <x v="2411"/>
    <m/>
    <s v="U"/>
    <s v="N"/>
    <s v="NC-06"/>
    <x v="0"/>
    <x v="1"/>
    <x v="1"/>
    <x v="0"/>
    <s v="N"/>
    <s v="Y"/>
    <s v="Y"/>
    <s v="Y"/>
    <s v="Y"/>
    <s v="Y"/>
    <s v="Limited  Liability Company(LLC)"/>
    <s v="N"/>
    <x v="0"/>
    <x v="0"/>
    <x v="0"/>
    <s v="Brewery and/or microbrewery ** &amp;&amp; Brewpub, Tasting Room, Taproom **"/>
    <n v="0"/>
    <n v="0"/>
    <m/>
  </r>
  <r>
    <x v="2415"/>
    <d v="2021-06-04T00:00:00"/>
    <s v="Whiskey Kitchen LLC"/>
    <s v="201 W Martin St"/>
    <x v="4"/>
    <x v="0"/>
    <s v="27601"/>
    <x v="2412"/>
    <m/>
    <s v="U"/>
    <s v="Y"/>
    <s v="NC-02"/>
    <x v="0"/>
    <x v="0"/>
    <x v="0"/>
    <x v="0"/>
    <s v="Y"/>
    <s v="Y"/>
    <s v="Y"/>
    <s v="Y"/>
    <s v="Y"/>
    <s v="Y"/>
    <s v="Limited  Liability Company(LLC)"/>
    <s v="N"/>
    <x v="0"/>
    <x v="0"/>
    <x v="0"/>
    <s v="Caterer &amp;&amp; Restaurant"/>
    <n v="0"/>
    <n v="0"/>
    <m/>
  </r>
  <r>
    <x v="2416"/>
    <d v="2021-06-04T00:00:00"/>
    <s v="SUN STREET LLC"/>
    <s v="118 W 5th St"/>
    <x v="11"/>
    <x v="0"/>
    <s v="28202"/>
    <x v="2413"/>
    <m/>
    <s v="U"/>
    <s v="N"/>
    <s v="NC-12"/>
    <x v="0"/>
    <x v="0"/>
    <x v="1"/>
    <x v="0"/>
    <s v="Y"/>
    <s v="Y"/>
    <s v="Y"/>
    <s v="Y"/>
    <s v="N"/>
    <s v="Y"/>
    <s v="Limited  Liability Company(LLC)"/>
    <s v="N"/>
    <x v="0"/>
    <x v="0"/>
    <x v="0"/>
    <s v="Restaurant"/>
    <n v="0"/>
    <n v="0"/>
    <m/>
  </r>
  <r>
    <x v="2417"/>
    <d v="2021-06-04T00:00:00"/>
    <s v="Innovation Catering INC"/>
    <s v="601 Calvert St"/>
    <x v="11"/>
    <x v="0"/>
    <s v="28208"/>
    <x v="2414"/>
    <m/>
    <s v="U"/>
    <s v="Y"/>
    <s v="NC-12"/>
    <x v="0"/>
    <x v="0"/>
    <x v="1"/>
    <x v="0"/>
    <s v="Y"/>
    <s v="Y"/>
    <s v="Y"/>
    <s v="Y"/>
    <s v="Y"/>
    <s v="Y"/>
    <s v="Subchapter S Corporation"/>
    <s v="Y"/>
    <x v="0"/>
    <x v="0"/>
    <x v="0"/>
    <s v="Caterer"/>
    <n v="0"/>
    <n v="0"/>
    <m/>
  </r>
  <r>
    <x v="2418"/>
    <d v="2021-06-04T00:00:00"/>
    <s v="Stark Equity Management LLC"/>
    <s v="20 Wall St"/>
    <x v="9"/>
    <x v="0"/>
    <s v="28801"/>
    <x v="2415"/>
    <m/>
    <s v="U"/>
    <s v="Y"/>
    <s v="NC-11"/>
    <x v="1"/>
    <x v="0"/>
    <x v="0"/>
    <x v="0"/>
    <s v="Y"/>
    <s v="Y"/>
    <s v="Y"/>
    <s v="Y"/>
    <s v="Y"/>
    <s v="Y"/>
    <s v="Limited  Liability Company(LLC)"/>
    <s v="N"/>
    <x v="0"/>
    <x v="0"/>
    <x v="0"/>
    <s v="Restaurant"/>
    <n v="0"/>
    <n v="0"/>
    <m/>
  </r>
  <r>
    <x v="2419"/>
    <d v="2021-06-04T00:00:00"/>
    <s v="BBC Investments LLC"/>
    <s v="486 N Patterson Ave Ste 105"/>
    <x v="54"/>
    <x v="0"/>
    <s v="27101"/>
    <x v="2416"/>
    <m/>
    <s v="U"/>
    <s v="Y"/>
    <s v="NC-06"/>
    <x v="1"/>
    <x v="1"/>
    <x v="1"/>
    <x v="1"/>
    <s v="N"/>
    <s v="Y"/>
    <s v="Y"/>
    <s v="Y"/>
    <s v="N"/>
    <s v="Y"/>
    <s v="Limited  Liability Company(LLC)"/>
    <s v="Y"/>
    <x v="0"/>
    <x v="0"/>
    <x v="0"/>
    <s v="Brewery and/or microbrewery **"/>
    <n v="0"/>
    <n v="0"/>
    <m/>
  </r>
  <r>
    <x v="2420"/>
    <d v="2021-06-04T00:00:00"/>
    <s v="Pizza Pazzo of Asheville Inc"/>
    <s v="140 Airport Rd Suite G"/>
    <x v="55"/>
    <x v="0"/>
    <s v="28704"/>
    <x v="2417"/>
    <m/>
    <s v="U"/>
    <s v="Y"/>
    <s v="NC-11"/>
    <x v="0"/>
    <x v="1"/>
    <x v="1"/>
    <x v="0"/>
    <s v="Y"/>
    <s v="Y"/>
    <s v="Y"/>
    <s v="Y"/>
    <s v="Y"/>
    <s v="Y"/>
    <s v="Corporation"/>
    <s v="Y"/>
    <x v="0"/>
    <x v="0"/>
    <x v="0"/>
    <s v="Restaurant"/>
    <n v="0"/>
    <n v="0"/>
    <m/>
  </r>
  <r>
    <x v="2421"/>
    <d v="2021-06-04T00:00:00"/>
    <s v="SM2 Inc."/>
    <s v="5583 Hendersonville Rd"/>
    <x v="218"/>
    <x v="0"/>
    <s v="28732"/>
    <x v="2418"/>
    <s v="Subway"/>
    <s v="R"/>
    <s v="N"/>
    <s v="NC-11"/>
    <x v="0"/>
    <x v="0"/>
    <x v="1"/>
    <x v="0"/>
    <s v="Y"/>
    <s v="Y"/>
    <s v="Y"/>
    <s v="Y"/>
    <s v="Y"/>
    <s v="Y"/>
    <s v="Corporation"/>
    <s v="N"/>
    <x v="0"/>
    <x v="0"/>
    <x v="0"/>
    <s v="Restaurant"/>
    <n v="0"/>
    <n v="0"/>
    <m/>
  </r>
  <r>
    <x v="2422"/>
    <d v="2021-06-04T00:00:00"/>
    <s v="The Trawick Company"/>
    <s v="143 Poole Rd Unit A"/>
    <x v="289"/>
    <x v="0"/>
    <s v="28451"/>
    <x v="2419"/>
    <m/>
    <s v="R"/>
    <s v="N"/>
    <s v="NC-07"/>
    <x v="1"/>
    <x v="0"/>
    <x v="1"/>
    <x v="0"/>
    <s v="Y"/>
    <s v="Y"/>
    <s v="Y"/>
    <s v="Y"/>
    <s v="Y"/>
    <s v="Y"/>
    <s v="Subchapter S Corporation"/>
    <s v="N"/>
    <x v="0"/>
    <x v="0"/>
    <x v="0"/>
    <s v="Restaurant"/>
    <n v="0"/>
    <n v="0"/>
    <m/>
  </r>
  <r>
    <x v="2423"/>
    <d v="2021-06-04T00:00:00"/>
    <s v="Holden Seafood Inc."/>
    <s v="112 Ocean Blvd W"/>
    <x v="290"/>
    <x v="0"/>
    <s v="28462"/>
    <x v="2420"/>
    <m/>
    <s v="R"/>
    <s v="N"/>
    <s v="NC-07"/>
    <x v="0"/>
    <x v="1"/>
    <x v="1"/>
    <x v="1"/>
    <s v="N"/>
    <s v="N"/>
    <s v="Y"/>
    <s v="Y"/>
    <s v="N"/>
    <s v="N"/>
    <s v="Corporation"/>
    <s v="Y"/>
    <x v="0"/>
    <x v="0"/>
    <x v="0"/>
    <s v="Restaurant"/>
    <n v="0"/>
    <n v="0"/>
    <m/>
  </r>
  <r>
    <x v="2424"/>
    <d v="2021-06-04T00:00:00"/>
    <s v="All Souls Pizza Inc."/>
    <s v="175 Clingman Ave"/>
    <x v="9"/>
    <x v="0"/>
    <s v="28801"/>
    <x v="2421"/>
    <m/>
    <s v="U"/>
    <s v="Y"/>
    <s v="NC-11"/>
    <x v="1"/>
    <x v="0"/>
    <x v="0"/>
    <x v="0"/>
    <s v="Y"/>
    <s v="Y"/>
    <s v="Y"/>
    <s v="Y"/>
    <s v="Y"/>
    <s v="Y"/>
    <s v="Corporation"/>
    <s v="N"/>
    <x v="0"/>
    <x v="0"/>
    <x v="0"/>
    <s v="Restaurant"/>
    <n v="0"/>
    <n v="0"/>
    <m/>
  </r>
  <r>
    <x v="2425"/>
    <d v="2021-06-04T00:00:00"/>
    <s v="Bibb-Chatellier Enterprises"/>
    <s v="6886 Main St"/>
    <x v="0"/>
    <x v="0"/>
    <s v="28405"/>
    <x v="2422"/>
    <s v="Atlanta Bread Company"/>
    <s v="U"/>
    <s v="N"/>
    <s v="NC-07"/>
    <x v="0"/>
    <x v="1"/>
    <x v="1"/>
    <x v="1"/>
    <s v="N"/>
    <s v="N"/>
    <s v="Y"/>
    <s v="Y"/>
    <s v="N"/>
    <s v="Y"/>
    <s v="Limited  Liability Company(LLC)"/>
    <s v="N"/>
    <x v="0"/>
    <x v="0"/>
    <x v="0"/>
    <s v="Bakery ** &amp;&amp; Caterer &amp;&amp; Restaurant"/>
    <n v="0"/>
    <n v="0"/>
    <m/>
  </r>
  <r>
    <x v="2426"/>
    <d v="2021-06-04T00:00:00"/>
    <s v="Lob Steer Inn of Laurinburg Inc."/>
    <s v="1709 Us Highway 15 401 Bypass"/>
    <x v="177"/>
    <x v="0"/>
    <s v="28352"/>
    <x v="2423"/>
    <m/>
    <s v="R"/>
    <s v="Y"/>
    <s v="NC-09"/>
    <x v="1"/>
    <x v="0"/>
    <x v="1"/>
    <x v="0"/>
    <s v="Y"/>
    <s v="Y"/>
    <s v="Y"/>
    <s v="Y"/>
    <s v="Y"/>
    <s v="Y"/>
    <s v="Corporation"/>
    <s v="N"/>
    <x v="0"/>
    <x v="0"/>
    <x v="0"/>
    <s v="Restaurant"/>
    <n v="0"/>
    <n v="0"/>
    <m/>
  </r>
  <r>
    <x v="2427"/>
    <d v="2021-06-04T00:00:00"/>
    <s v="LAWRENCE FOOD CO LLC"/>
    <s v="105 Trottington Ct"/>
    <x v="127"/>
    <x v="0"/>
    <s v="27529"/>
    <x v="2424"/>
    <m/>
    <s v="U"/>
    <s v="N"/>
    <s v="NC-02"/>
    <x v="1"/>
    <x v="0"/>
    <x v="0"/>
    <x v="0"/>
    <s v="Y"/>
    <s v="Y"/>
    <s v="Y"/>
    <s v="Y"/>
    <s v="Y"/>
    <s v="Y"/>
    <s v="Limited  Liability Company(LLC)"/>
    <s v="Y"/>
    <x v="0"/>
    <x v="0"/>
    <x v="0"/>
    <s v="Restaurant"/>
    <n v="0"/>
    <n v="0"/>
    <m/>
  </r>
  <r>
    <x v="2428"/>
    <d v="2021-06-04T00:00:00"/>
    <s v="Souhail Enterprises 2 LLC"/>
    <s v="18 Lodge Street"/>
    <x v="9"/>
    <x v="0"/>
    <s v="28803"/>
    <x v="2425"/>
    <m/>
    <s v="U"/>
    <s v="Y"/>
    <s v="NC-11"/>
    <x v="0"/>
    <x v="0"/>
    <x v="0"/>
    <x v="0"/>
    <s v="Y"/>
    <s v="Y"/>
    <s v="Y"/>
    <s v="Y"/>
    <s v="Y"/>
    <s v="Y"/>
    <s v="Limited  Liability Company(LLC)"/>
    <s v="N"/>
    <x v="0"/>
    <x v="0"/>
    <x v="0"/>
    <s v="Bar, Saloon, Lounge, Tavern"/>
    <n v="0"/>
    <n v="0"/>
    <m/>
  </r>
  <r>
    <x v="2429"/>
    <d v="2021-06-04T00:00:00"/>
    <s v="Rocky Mount Corral Inc."/>
    <s v="921 N Wesleyan Blvd"/>
    <x v="26"/>
    <x v="0"/>
    <s v="27804"/>
    <x v="2426"/>
    <s v="Golden Corral"/>
    <s v="R"/>
    <s v="N"/>
    <s v="NC-01"/>
    <x v="0"/>
    <x v="0"/>
    <x v="0"/>
    <x v="0"/>
    <s v="Y"/>
    <s v="Y"/>
    <s v="Y"/>
    <s v="N"/>
    <s v="Y"/>
    <s v="Y"/>
    <s v="Corporation"/>
    <s v="N"/>
    <x v="0"/>
    <x v="0"/>
    <x v="0"/>
    <s v="Restaurant"/>
    <n v="0"/>
    <n v="0"/>
    <m/>
  </r>
  <r>
    <x v="2430"/>
    <d v="2021-06-04T00:00:00"/>
    <s v="Innovation Brewing LLC"/>
    <s v="414 W Main St"/>
    <x v="117"/>
    <x v="0"/>
    <s v="28779"/>
    <x v="2427"/>
    <m/>
    <s v="R"/>
    <s v="N"/>
    <s v="NC-11"/>
    <x v="1"/>
    <x v="1"/>
    <x v="0"/>
    <x v="0"/>
    <s v="N"/>
    <s v="N"/>
    <s v="Y"/>
    <s v="Y"/>
    <s v="N"/>
    <s v="Y"/>
    <s v="Limited  Liability Company(LLC)"/>
    <s v="N"/>
    <x v="0"/>
    <x v="0"/>
    <x v="0"/>
    <s v="Brewery and/or microbrewery ** &amp;&amp; Brewpub, Tasting Room, Taproom **"/>
    <n v="0"/>
    <n v="0"/>
    <m/>
  </r>
  <r>
    <x v="2431"/>
    <d v="2021-06-04T00:00:00"/>
    <s v="Twin City Catering LLC"/>
    <s v="382 D Hanover Arms Ct"/>
    <x v="54"/>
    <x v="0"/>
    <s v="27104"/>
    <x v="2428"/>
    <m/>
    <s v="U"/>
    <s v="N"/>
    <s v="NC-06"/>
    <x v="0"/>
    <x v="0"/>
    <x v="0"/>
    <x v="0"/>
    <s v="Y"/>
    <s v="Y"/>
    <s v="Y"/>
    <s v="Y"/>
    <s v="Y"/>
    <s v="Y"/>
    <s v="Limited  Liability Company(LLC)"/>
    <s v="N"/>
    <x v="0"/>
    <x v="0"/>
    <x v="0"/>
    <s v="Caterer &amp;&amp; Restaurant"/>
    <n v="0"/>
    <n v="0"/>
    <m/>
  </r>
  <r>
    <x v="2432"/>
    <d v="2021-06-04T00:00:00"/>
    <s v="WILLABBEY LLC"/>
    <s v="1231 Eastchester Dr Ste 118"/>
    <x v="62"/>
    <x v="0"/>
    <s v="27265"/>
    <x v="2429"/>
    <s v="Barberitos"/>
    <s v="U"/>
    <s v="Y"/>
    <s v="NC-06"/>
    <x v="0"/>
    <x v="0"/>
    <x v="1"/>
    <x v="0"/>
    <s v="Y"/>
    <s v="Y"/>
    <s v="Y"/>
    <s v="Y"/>
    <s v="Y"/>
    <s v="Y"/>
    <s v="Limited  Liability Company(LLC)"/>
    <s v="N"/>
    <x v="0"/>
    <x v="0"/>
    <x v="0"/>
    <s v="Restaurant"/>
    <n v="0"/>
    <n v="0"/>
    <m/>
  </r>
  <r>
    <x v="2433"/>
    <d v="2021-06-04T00:00:00"/>
    <s v="EPR II LLC"/>
    <s v="617 S Sharon Amity Rd"/>
    <x v="11"/>
    <x v="0"/>
    <s v="28211"/>
    <x v="2430"/>
    <m/>
    <s v="U"/>
    <s v="N"/>
    <s v="NC-09"/>
    <x v="0"/>
    <x v="1"/>
    <x v="1"/>
    <x v="1"/>
    <s v="N"/>
    <s v="N"/>
    <s v="Y"/>
    <s v="N"/>
    <s v="N"/>
    <s v="N"/>
    <s v="Limited  Liability Company(LLC)"/>
    <s v="N"/>
    <x v="0"/>
    <x v="0"/>
    <x v="0"/>
    <s v="Restaurant"/>
    <n v="0"/>
    <n v="0"/>
    <m/>
  </r>
  <r>
    <x v="2434"/>
    <d v="2021-06-04T00:00:00"/>
    <s v="Ruckus 3 0 Inc"/>
    <s v="1101 Market Center Drive"/>
    <x v="2"/>
    <x v="0"/>
    <s v="27560"/>
    <x v="2431"/>
    <m/>
    <s v="U"/>
    <s v="N"/>
    <s v="NC-02"/>
    <x v="1"/>
    <x v="1"/>
    <x v="1"/>
    <x v="0"/>
    <s v="N"/>
    <s v="N"/>
    <s v="Y"/>
    <s v="Y"/>
    <s v="N"/>
    <s v="Y"/>
    <s v="Corporation"/>
    <s v="N"/>
    <x v="0"/>
    <x v="0"/>
    <x v="0"/>
    <s v="Restaurant"/>
    <n v="0"/>
    <n v="0"/>
    <m/>
  </r>
  <r>
    <x v="2435"/>
    <d v="2021-06-04T00:00:00"/>
    <s v="BLAKE'S RESTAURANT INC"/>
    <s v="165 HILLVIEW STREET"/>
    <x v="291"/>
    <x v="0"/>
    <s v="27229"/>
    <x v="2432"/>
    <m/>
    <s v="R"/>
    <s v="Y"/>
    <s v="NC-08"/>
    <x v="0"/>
    <x v="1"/>
    <x v="1"/>
    <x v="0"/>
    <s v="N"/>
    <s v="Y"/>
    <s v="Y"/>
    <s v="Y"/>
    <s v="Y"/>
    <s v="Y"/>
    <s v="Corporation"/>
    <s v="Y"/>
    <x v="0"/>
    <x v="0"/>
    <x v="0"/>
    <s v="Restaurant"/>
    <n v="0"/>
    <n v="0"/>
    <m/>
  </r>
  <r>
    <x v="2436"/>
    <d v="2021-06-04T00:00:00"/>
    <s v="Bivalve Beverage Company LLC"/>
    <s v="625 Haywood Rd"/>
    <x v="9"/>
    <x v="0"/>
    <s v="28806"/>
    <x v="2433"/>
    <m/>
    <s v="U"/>
    <s v="N"/>
    <s v="NC-11"/>
    <x v="0"/>
    <x v="1"/>
    <x v="0"/>
    <x v="1"/>
    <s v="Y"/>
    <s v="Y"/>
    <s v="Y"/>
    <s v="Y"/>
    <s v="N"/>
    <s v="Y"/>
    <s v="Limited  Liability Company(LLC)"/>
    <s v="N"/>
    <x v="0"/>
    <x v="0"/>
    <x v="0"/>
    <s v="Brewery and/or microbrewery ** &amp;&amp; Brewpub, Tasting Room, Taproom ** &amp;&amp; Restaurant"/>
    <n v="0"/>
    <n v="0"/>
    <m/>
  </r>
  <r>
    <x v="2437"/>
    <d v="2021-06-04T00:00:00"/>
    <s v="Horse Shoe Enterprises TwoINC"/>
    <s v="134 S Churchill Dr"/>
    <x v="40"/>
    <x v="0"/>
    <s v="28303"/>
    <x v="2434"/>
    <s v="Quiznos"/>
    <s v="U"/>
    <s v="N"/>
    <s v="NC-08"/>
    <x v="0"/>
    <x v="0"/>
    <x v="1"/>
    <x v="0"/>
    <s v="Y"/>
    <s v="Y"/>
    <s v="Y"/>
    <s v="Y"/>
    <s v="Y"/>
    <s v="Y"/>
    <s v="Corporation"/>
    <s v="N"/>
    <x v="0"/>
    <x v="0"/>
    <x v="0"/>
    <s v="Restaurant"/>
    <n v="0"/>
    <n v="0"/>
    <m/>
  </r>
  <r>
    <x v="2438"/>
    <d v="2021-06-04T00:00:00"/>
    <s v="Ruddy Duck Tavern Inc"/>
    <s v="513 Arendell St"/>
    <x v="1"/>
    <x v="0"/>
    <s v="28557"/>
    <x v="2435"/>
    <m/>
    <s v="R"/>
    <s v="N"/>
    <s v="NC-03"/>
    <x v="1"/>
    <x v="0"/>
    <x v="0"/>
    <x v="0"/>
    <s v="Y"/>
    <s v="Y"/>
    <s v="Y"/>
    <s v="Y"/>
    <s v="Y"/>
    <s v="Y"/>
    <s v="Corporation"/>
    <s v="N"/>
    <x v="0"/>
    <x v="0"/>
    <x v="0"/>
    <s v="Restaurant"/>
    <n v="0"/>
    <n v="0"/>
    <m/>
  </r>
  <r>
    <x v="2439"/>
    <d v="2021-06-04T00:00:00"/>
    <s v="KCBO LLC"/>
    <s v="125 Jeffress Dr"/>
    <x v="44"/>
    <x v="0"/>
    <s v="27549"/>
    <x v="2436"/>
    <s v="Burger 21"/>
    <s v="R"/>
    <s v="Y"/>
    <s v="NC-04"/>
    <x v="0"/>
    <x v="0"/>
    <x v="1"/>
    <x v="0"/>
    <s v="Y"/>
    <s v="Y"/>
    <s v="Y"/>
    <s v="Y"/>
    <s v="Y"/>
    <s v="Y"/>
    <s v="Limited  Liability Company(LLC)"/>
    <s v="Y"/>
    <x v="0"/>
    <x v="0"/>
    <x v="0"/>
    <s v="Food Stand, Food Truck, Food Cart &amp;&amp; Restaurant"/>
    <n v="0"/>
    <n v="0"/>
    <m/>
  </r>
  <r>
    <x v="2440"/>
    <d v="2021-06-04T00:00:00"/>
    <s v="Galactic Pie LLC"/>
    <s v="339 Sardis Rd"/>
    <x v="9"/>
    <x v="0"/>
    <s v="28806"/>
    <x v="2437"/>
    <m/>
    <s v="U"/>
    <s v="N"/>
    <s v="NC-11"/>
    <x v="1"/>
    <x v="0"/>
    <x v="1"/>
    <x v="0"/>
    <s v="Y"/>
    <s v="Y"/>
    <s v="Y"/>
    <s v="Y"/>
    <s v="Y"/>
    <s v="Y"/>
    <s v="Limited  Liability Company(LLC)"/>
    <s v="N"/>
    <x v="0"/>
    <x v="0"/>
    <x v="0"/>
    <s v="Restaurant"/>
    <n v="0"/>
    <n v="0"/>
    <m/>
  </r>
  <r>
    <x v="2441"/>
    <d v="2021-06-04T00:00:00"/>
    <s v="Nines Management LLC"/>
    <s v="800 Golf Course Dr"/>
    <x v="10"/>
    <x v="0"/>
    <s v="28115"/>
    <x v="2438"/>
    <m/>
    <s v="R"/>
    <s v="N"/>
    <s v="NC-10"/>
    <x v="0"/>
    <x v="1"/>
    <x v="1"/>
    <x v="0"/>
    <s v="N"/>
    <s v="Y"/>
    <s v="Y"/>
    <s v="Y"/>
    <s v="Y"/>
    <s v="Y"/>
    <s v="Limited  Liability Company(LLC)"/>
    <s v="N"/>
    <x v="0"/>
    <x v="0"/>
    <x v="0"/>
    <s v="Caterer &amp;&amp; Restaurant"/>
    <n v="0"/>
    <n v="0"/>
    <m/>
  </r>
  <r>
    <x v="2442"/>
    <d v="2021-06-04T00:00:00"/>
    <s v="Acorn to Oak LLC"/>
    <s v="180 E Davie St"/>
    <x v="4"/>
    <x v="0"/>
    <s v="27601"/>
    <x v="2439"/>
    <m/>
    <s v="U"/>
    <s v="Y"/>
    <s v="NC-02"/>
    <x v="0"/>
    <x v="0"/>
    <x v="0"/>
    <x v="0"/>
    <s v="Y"/>
    <s v="Y"/>
    <s v="Y"/>
    <s v="Y"/>
    <s v="Y"/>
    <s v="Y"/>
    <s v="Limited  Liability Company(LLC)"/>
    <s v="N"/>
    <x v="0"/>
    <x v="0"/>
    <x v="0"/>
    <s v="Restaurant"/>
    <n v="0"/>
    <n v="0"/>
    <m/>
  </r>
  <r>
    <x v="2443"/>
    <d v="2021-06-04T00:00:00"/>
    <s v="Yolo Entertainment Group"/>
    <s v="480 Hillsboro St Suite 500"/>
    <x v="114"/>
    <x v="0"/>
    <s v="27312"/>
    <x v="2440"/>
    <m/>
    <s v="R"/>
    <s v="N"/>
    <s v="NC-04"/>
    <x v="1"/>
    <x v="0"/>
    <x v="0"/>
    <x v="0"/>
    <s v="Y"/>
    <s v="Y"/>
    <s v="Y"/>
    <s v="Y"/>
    <s v="Y"/>
    <s v="Y"/>
    <s v="Corporation"/>
    <s v="N"/>
    <x v="0"/>
    <x v="0"/>
    <x v="0"/>
    <s v="Other &amp;&amp; Caterer &amp;&amp; Restaurant"/>
    <n v="0"/>
    <n v="0"/>
    <m/>
  </r>
  <r>
    <x v="2444"/>
    <d v="2021-06-04T00:00:00"/>
    <s v="The Ale House Inc"/>
    <s v="957 Rivers St"/>
    <x v="48"/>
    <x v="0"/>
    <s v="28607"/>
    <x v="2441"/>
    <m/>
    <s v="R"/>
    <s v="Y"/>
    <s v="NC-05"/>
    <x v="1"/>
    <x v="1"/>
    <x v="1"/>
    <x v="1"/>
    <s v="N"/>
    <s v="Y"/>
    <s v="Y"/>
    <s v="Y"/>
    <s v="N"/>
    <s v="Y"/>
    <s v="Corporation"/>
    <s v="N"/>
    <x v="0"/>
    <x v="0"/>
    <x v="0"/>
    <s v="Restaurant"/>
    <n v="0"/>
    <n v="0"/>
    <m/>
  </r>
  <r>
    <x v="2445"/>
    <d v="2021-06-04T00:00:00"/>
    <s v="MAJRBpizza L.L.C."/>
    <s v="1 Summer Breeze Dr"/>
    <x v="218"/>
    <x v="0"/>
    <s v="28732"/>
    <x v="2442"/>
    <m/>
    <s v="R"/>
    <s v="N"/>
    <s v="NC-11"/>
    <x v="0"/>
    <x v="0"/>
    <x v="1"/>
    <x v="1"/>
    <s v="Y"/>
    <s v="Y"/>
    <s v="Y"/>
    <s v="Y"/>
    <s v="Y"/>
    <s v="Y"/>
    <s v="Limited  Liability Company(LLC)"/>
    <s v="N"/>
    <x v="0"/>
    <x v="0"/>
    <x v="0"/>
    <s v="Restaurant"/>
    <n v="0"/>
    <n v="0"/>
    <m/>
  </r>
  <r>
    <x v="2446"/>
    <d v="2021-06-04T00:00:00"/>
    <s v="Camel City Events LLC"/>
    <s v="701 N Liberty St"/>
    <x v="54"/>
    <x v="0"/>
    <s v="27101"/>
    <x v="2443"/>
    <m/>
    <s v="U"/>
    <s v="Y"/>
    <s v="NC-06"/>
    <x v="0"/>
    <x v="0"/>
    <x v="0"/>
    <x v="0"/>
    <s v="Y"/>
    <s v="Y"/>
    <s v="Y"/>
    <s v="Y"/>
    <s v="Y"/>
    <s v="Y"/>
    <s v="Limited  Liability Company(LLC)"/>
    <s v="Y"/>
    <x v="0"/>
    <x v="0"/>
    <x v="0"/>
    <s v="Bar, Saloon, Lounge, Tavern &amp;&amp; Restaurant"/>
    <n v="0"/>
    <n v="0"/>
    <m/>
  </r>
  <r>
    <x v="2447"/>
    <d v="2021-06-04T00:00:00"/>
    <s v="Pisgah Marketing Associates Inc"/>
    <s v="69 Hendersonville Hwy Ste 12"/>
    <x v="292"/>
    <x v="0"/>
    <s v="28768"/>
    <x v="2444"/>
    <m/>
    <s v="R"/>
    <s v="Y"/>
    <s v="NC-11"/>
    <x v="1"/>
    <x v="0"/>
    <x v="0"/>
    <x v="0"/>
    <s v="Y"/>
    <s v="Y"/>
    <s v="Y"/>
    <s v="Y"/>
    <s v="Y"/>
    <s v="Y"/>
    <s v="Corporation"/>
    <s v="N"/>
    <x v="0"/>
    <x v="0"/>
    <x v="0"/>
    <s v="Restaurant"/>
    <n v="0"/>
    <n v="0"/>
    <m/>
  </r>
  <r>
    <x v="2448"/>
    <d v="2021-06-04T00:00:00"/>
    <s v="Mojo LLC"/>
    <s v="2207 White Oak Rd"/>
    <x v="4"/>
    <x v="0"/>
    <s v="27608"/>
    <x v="2445"/>
    <s v="Moe's Southwest Grill"/>
    <s v="U"/>
    <s v="N"/>
    <s v="NC-02"/>
    <x v="0"/>
    <x v="0"/>
    <x v="0"/>
    <x v="0"/>
    <s v="Y"/>
    <s v="Y"/>
    <s v="Y"/>
    <s v="Y"/>
    <s v="Y"/>
    <s v="Y"/>
    <s v="Limited  Liability Company(LLC)"/>
    <s v="N"/>
    <x v="0"/>
    <x v="0"/>
    <x v="0"/>
    <s v="Restaurant"/>
    <n v="0"/>
    <n v="0"/>
    <m/>
  </r>
  <r>
    <x v="2449"/>
    <d v="2021-06-04T00:00:00"/>
    <s v="Little Jumbo LLC"/>
    <s v="241 Broadway St"/>
    <x v="9"/>
    <x v="0"/>
    <s v="28801"/>
    <x v="2446"/>
    <m/>
    <s v="U"/>
    <s v="Y"/>
    <s v="NC-11"/>
    <x v="1"/>
    <x v="1"/>
    <x v="0"/>
    <x v="0"/>
    <s v="Y"/>
    <s v="Y"/>
    <s v="Y"/>
    <s v="Y"/>
    <s v="Y"/>
    <s v="Y"/>
    <s v="Limited  Liability Company(LLC)"/>
    <s v="N"/>
    <x v="0"/>
    <x v="0"/>
    <x v="0"/>
    <s v="Bar, Saloon, Lounge, Tavern &amp;&amp; Restaurant"/>
    <n v="0"/>
    <n v="0"/>
    <m/>
  </r>
  <r>
    <x v="2450"/>
    <d v="2021-06-04T00:00:00"/>
    <s v="CCABLLC"/>
    <s v="401 Daniels St"/>
    <x v="4"/>
    <x v="0"/>
    <s v="27605"/>
    <x v="2447"/>
    <m/>
    <s v="U"/>
    <s v="Y"/>
    <s v="NC-02"/>
    <x v="0"/>
    <x v="0"/>
    <x v="0"/>
    <x v="0"/>
    <s v="Y"/>
    <s v="Y"/>
    <s v="Y"/>
    <s v="Y"/>
    <s v="Y"/>
    <s v="Y"/>
    <s v="Limited  Liability Company(LLC)"/>
    <s v="N"/>
    <x v="0"/>
    <x v="0"/>
    <x v="0"/>
    <s v="Restaurant"/>
    <n v="0"/>
    <n v="0"/>
    <m/>
  </r>
  <r>
    <x v="2451"/>
    <d v="2021-06-04T00:00:00"/>
    <s v="Lewisville Public House LLC"/>
    <s v="191 Lowes Foods Dr"/>
    <x v="293"/>
    <x v="0"/>
    <s v="27023"/>
    <x v="2448"/>
    <m/>
    <s v="U"/>
    <s v="N"/>
    <s v="NC-10"/>
    <x v="0"/>
    <x v="0"/>
    <x v="0"/>
    <x v="0"/>
    <s v="Y"/>
    <s v="Y"/>
    <s v="Y"/>
    <s v="Y"/>
    <s v="Y"/>
    <s v="Y"/>
    <s v="Limited  Liability Company(LLC)"/>
    <s v="N"/>
    <x v="0"/>
    <x v="0"/>
    <x v="0"/>
    <s v="Bar, Saloon, Lounge, Tavern"/>
    <n v="0"/>
    <n v="0"/>
    <m/>
  </r>
  <r>
    <x v="2452"/>
    <d v="2021-06-04T00:00:00"/>
    <s v="Pub Ventures Inc"/>
    <s v="42 Biltmore Ave"/>
    <x v="9"/>
    <x v="0"/>
    <s v="28801"/>
    <x v="2449"/>
    <m/>
    <s v="U"/>
    <s v="Y"/>
    <s v="NC-11"/>
    <x v="0"/>
    <x v="0"/>
    <x v="0"/>
    <x v="0"/>
    <s v="Y"/>
    <s v="Y"/>
    <s v="Y"/>
    <s v="Y"/>
    <s v="Y"/>
    <s v="Y"/>
    <s v="Corporation"/>
    <s v="N"/>
    <x v="0"/>
    <x v="0"/>
    <x v="0"/>
    <s v="Restaurant"/>
    <n v="0"/>
    <n v="0"/>
    <m/>
  </r>
  <r>
    <x v="2453"/>
    <d v="2021-06-04T00:00:00"/>
    <s v="Ultimate Family Dining Inc"/>
    <s v="40 Weeks Dr"/>
    <x v="187"/>
    <x v="0"/>
    <s v="27573"/>
    <x v="2450"/>
    <s v="Golden Corral"/>
    <s v="R"/>
    <s v="N"/>
    <s v="NC-13"/>
    <x v="0"/>
    <x v="0"/>
    <x v="0"/>
    <x v="0"/>
    <s v="Y"/>
    <s v="Y"/>
    <s v="Y"/>
    <s v="Y"/>
    <s v="Y"/>
    <s v="Y"/>
    <s v="Corporation"/>
    <s v="Y"/>
    <x v="0"/>
    <x v="0"/>
    <x v="0"/>
    <s v="Restaurant"/>
    <n v="0"/>
    <n v="0"/>
    <m/>
  </r>
  <r>
    <x v="2454"/>
    <d v="2021-06-04T00:00:00"/>
    <s v="Two Old Hippies LLC"/>
    <s v="1900 South Croatan Highway"/>
    <x v="153"/>
    <x v="0"/>
    <s v="27948"/>
    <x v="2451"/>
    <m/>
    <s v="U"/>
    <s v="Y"/>
    <s v="NC-03"/>
    <x v="1"/>
    <x v="0"/>
    <x v="0"/>
    <x v="0"/>
    <s v="Y"/>
    <s v="Y"/>
    <s v="N"/>
    <s v="Y"/>
    <s v="Y"/>
    <s v="Y"/>
    <s v="Limited  Liability Company(LLC)"/>
    <s v="N"/>
    <x v="0"/>
    <x v="0"/>
    <x v="0"/>
    <s v="Restaurant"/>
    <n v="0"/>
    <n v="0"/>
    <m/>
  </r>
  <r>
    <x v="2455"/>
    <d v="2021-06-04T00:00:00"/>
    <s v="Barbary Coast LLC"/>
    <s v="116 S FRONT STREET UNIT B"/>
    <x v="0"/>
    <x v="0"/>
    <s v="28401"/>
    <x v="2452"/>
    <m/>
    <s v="U"/>
    <s v="Y"/>
    <s v="NC-07"/>
    <x v="0"/>
    <x v="1"/>
    <x v="1"/>
    <x v="0"/>
    <s v="Y"/>
    <s v="Y"/>
    <s v="Y"/>
    <s v="Y"/>
    <s v="Y"/>
    <s v="Y"/>
    <s v="Limited  Liability Company(LLC)"/>
    <s v="N"/>
    <x v="0"/>
    <x v="0"/>
    <x v="0"/>
    <s v="Bar, Saloon, Lounge, Tavern"/>
    <n v="0"/>
    <n v="0"/>
    <m/>
  </r>
  <r>
    <x v="2456"/>
    <d v="2021-06-04T00:00:00"/>
    <s v="Snaxx Restaurant Group LLC"/>
    <s v="455 Blowing Rock Rd"/>
    <x v="48"/>
    <x v="0"/>
    <s v="28607"/>
    <x v="2453"/>
    <m/>
    <s v="R"/>
    <s v="Y"/>
    <s v="NC-05"/>
    <x v="1"/>
    <x v="0"/>
    <x v="0"/>
    <x v="0"/>
    <s v="Y"/>
    <s v="Y"/>
    <s v="Y"/>
    <s v="Y"/>
    <s v="Y"/>
    <s v="Y"/>
    <s v="Limited  Liability Company(LLC)"/>
    <s v="N"/>
    <x v="0"/>
    <x v="0"/>
    <x v="0"/>
    <s v="Restaurant"/>
    <n v="0"/>
    <n v="0"/>
    <m/>
  </r>
  <r>
    <x v="2457"/>
    <d v="2021-06-04T00:00:00"/>
    <s v="Froggy Ventures Inc"/>
    <s v="114 Palace Green"/>
    <x v="28"/>
    <x v="0"/>
    <s v="27518"/>
    <x v="2454"/>
    <s v="Penn Station East Coast Subs"/>
    <s v="U"/>
    <s v="N"/>
    <s v="NC-02"/>
    <x v="0"/>
    <x v="1"/>
    <x v="1"/>
    <x v="0"/>
    <s v="Y"/>
    <s v="Y"/>
    <s v="Y"/>
    <s v="Y"/>
    <s v="Y"/>
    <s v="Y"/>
    <s v="Corporation"/>
    <s v="N"/>
    <x v="0"/>
    <x v="0"/>
    <x v="0"/>
    <s v="Restaurant"/>
    <n v="0"/>
    <n v="0"/>
    <m/>
  </r>
  <r>
    <x v="2458"/>
    <d v="2021-06-04T00:00:00"/>
    <s v="Backstreets Grill Inc"/>
    <s v="246 14th Ave NE"/>
    <x v="21"/>
    <x v="0"/>
    <s v="28601"/>
    <x v="2455"/>
    <m/>
    <s v="R"/>
    <s v="Y"/>
    <s v="NC-05"/>
    <x v="1"/>
    <x v="1"/>
    <x v="1"/>
    <x v="1"/>
    <s v="N"/>
    <s v="N"/>
    <s v="Y"/>
    <s v="Y"/>
    <s v="N"/>
    <s v="Y"/>
    <s v="Subchapter S Corporation"/>
    <s v="Y"/>
    <x v="0"/>
    <x v="0"/>
    <x v="0"/>
    <s v="Restaurant"/>
    <n v="0"/>
    <n v="0"/>
    <m/>
  </r>
  <r>
    <x v="2459"/>
    <d v="2021-06-04T00:00:00"/>
    <s v="Signature Southport Inc"/>
    <s v="130 E Moore St"/>
    <x v="36"/>
    <x v="0"/>
    <s v="28461"/>
    <x v="2456"/>
    <m/>
    <s v="R"/>
    <s v="N"/>
    <s v="NC-07"/>
    <x v="0"/>
    <x v="1"/>
    <x v="1"/>
    <x v="0"/>
    <s v="Y"/>
    <s v="Y"/>
    <s v="Y"/>
    <s v="Y"/>
    <s v="N"/>
    <s v="Y"/>
    <s v="Subchapter S Corporation"/>
    <s v="Y"/>
    <x v="0"/>
    <x v="0"/>
    <x v="0"/>
    <s v="Restaurant"/>
    <n v="0"/>
    <n v="0"/>
    <m/>
  </r>
  <r>
    <x v="2460"/>
    <d v="2021-06-04T00:00:00"/>
    <s v="Slice market Inc"/>
    <s v="155 Porters Neck Rd"/>
    <x v="0"/>
    <x v="0"/>
    <s v="28411"/>
    <x v="2457"/>
    <m/>
    <s v="U"/>
    <s v="N"/>
    <s v="NC-07"/>
    <x v="0"/>
    <x v="1"/>
    <x v="1"/>
    <x v="0"/>
    <s v="N"/>
    <s v="Y"/>
    <s v="Y"/>
    <s v="Y"/>
    <s v="N"/>
    <s v="Y"/>
    <s v="Corporation"/>
    <s v="N"/>
    <x v="0"/>
    <x v="0"/>
    <x v="0"/>
    <s v="Restaurant"/>
    <n v="0"/>
    <n v="0"/>
    <m/>
  </r>
  <r>
    <x v="2461"/>
    <d v="2021-06-04T00:00:00"/>
    <s v="Five County Kona LLC"/>
    <s v="5716 Farragon Hill Ln"/>
    <x v="132"/>
    <x v="0"/>
    <s v="27591"/>
    <x v="2458"/>
    <s v="Kona Ice"/>
    <s v="U"/>
    <s v="N"/>
    <s v="NC-02"/>
    <x v="0"/>
    <x v="1"/>
    <x v="1"/>
    <x v="0"/>
    <s v="Y"/>
    <s v="Y"/>
    <s v="Y"/>
    <s v="Y"/>
    <s v="Y"/>
    <s v="Y"/>
    <s v="Limited  Liability Company(LLC)"/>
    <s v="N"/>
    <x v="0"/>
    <x v="0"/>
    <x v="0"/>
    <s v="Food Stand, Food Truck, Food Cart"/>
    <n v="0"/>
    <n v="0"/>
    <m/>
  </r>
  <r>
    <x v="2462"/>
    <d v="2021-06-04T00:00:00"/>
    <s v="2520 Tavern Inc"/>
    <s v="2520 Lewisville Clemmons Rd"/>
    <x v="160"/>
    <x v="0"/>
    <s v="27012"/>
    <x v="2459"/>
    <m/>
    <s v="U"/>
    <s v="N"/>
    <s v="NC-10"/>
    <x v="1"/>
    <x v="0"/>
    <x v="1"/>
    <x v="0"/>
    <s v="Y"/>
    <s v="Y"/>
    <s v="Y"/>
    <s v="Y"/>
    <s v="Y"/>
    <s v="Y"/>
    <s v="Corporation"/>
    <s v="N"/>
    <x v="0"/>
    <x v="0"/>
    <x v="0"/>
    <s v="Restaurant"/>
    <n v="0"/>
    <n v="0"/>
    <m/>
  </r>
  <r>
    <x v="2463"/>
    <d v="2021-06-04T00:00:00"/>
    <s v="Piedmont Ale House Inc."/>
    <s v="1149 A St. Marks Church Rd."/>
    <x v="64"/>
    <x v="0"/>
    <s v="27215"/>
    <x v="2460"/>
    <m/>
    <s v="U"/>
    <s v="N"/>
    <s v="NC-06"/>
    <x v="0"/>
    <x v="1"/>
    <x v="1"/>
    <x v="1"/>
    <s v="N"/>
    <s v="N"/>
    <s v="Y"/>
    <s v="Y"/>
    <s v="N"/>
    <s v="Y"/>
    <s v="Corporation"/>
    <s v="N"/>
    <x v="0"/>
    <x v="0"/>
    <x v="0"/>
    <s v="Restaurant"/>
    <n v="0"/>
    <n v="0"/>
    <m/>
  </r>
  <r>
    <x v="2464"/>
    <d v="2021-06-04T00:00:00"/>
    <s v="AG of Durham Inc"/>
    <s v="410 Blackwell St Ste 100"/>
    <x v="8"/>
    <x v="0"/>
    <s v="27701"/>
    <x v="2461"/>
    <s v="Mellow Mushroom"/>
    <s v="U"/>
    <s v="N"/>
    <s v="NC-04"/>
    <x v="0"/>
    <x v="0"/>
    <x v="1"/>
    <x v="0"/>
    <s v="Y"/>
    <s v="Y"/>
    <s v="Y"/>
    <s v="Y"/>
    <s v="Y"/>
    <s v="Y"/>
    <s v="Corporation"/>
    <s v="N"/>
    <x v="0"/>
    <x v="0"/>
    <x v="0"/>
    <s v="Restaurant"/>
    <n v="0"/>
    <n v="0"/>
    <m/>
  </r>
  <r>
    <x v="2465"/>
    <d v="2021-06-04T00:00:00"/>
    <s v="A Day in the Life LLC"/>
    <s v="605 Kanuga Rd"/>
    <x v="7"/>
    <x v="0"/>
    <s v="28739"/>
    <x v="2462"/>
    <m/>
    <s v="R"/>
    <s v="N"/>
    <s v="NC-11"/>
    <x v="0"/>
    <x v="0"/>
    <x v="1"/>
    <x v="0"/>
    <s v="N"/>
    <s v="Y"/>
    <s v="Y"/>
    <s v="Y"/>
    <s v="Y"/>
    <s v="Y"/>
    <s v="Limited  Liability Company(LLC)"/>
    <s v="N"/>
    <x v="0"/>
    <x v="0"/>
    <x v="0"/>
    <s v="Restaurant"/>
    <n v="0"/>
    <n v="0"/>
    <m/>
  </r>
  <r>
    <x v="2466"/>
    <d v="2021-06-04T00:00:00"/>
    <s v="Moore Or Less Empire LLC"/>
    <s v="133 Fayetteville St Ste 600"/>
    <x v="4"/>
    <x v="0"/>
    <s v="27601"/>
    <x v="2463"/>
    <m/>
    <s v="U"/>
    <s v="Y"/>
    <s v="NC-02"/>
    <x v="1"/>
    <x v="0"/>
    <x v="0"/>
    <x v="0"/>
    <s v="Y"/>
    <s v="Y"/>
    <s v="Y"/>
    <s v="Y"/>
    <s v="Y"/>
    <s v="Y"/>
    <s v="Limited  Liability Company(LLC)"/>
    <s v="N"/>
    <x v="0"/>
    <x v="0"/>
    <x v="0"/>
    <s v="Restaurant"/>
    <n v="0"/>
    <n v="0"/>
    <m/>
  </r>
  <r>
    <x v="2467"/>
    <d v="2021-06-04T00:00:00"/>
    <s v="Nazden Corporation"/>
    <s v="110 Flowers Crossroads Way Ste 105"/>
    <x v="103"/>
    <x v="0"/>
    <s v="27527"/>
    <x v="2464"/>
    <s v="Andyâ€™s Sprinkler, Drainage, and Lighting"/>
    <s v="R"/>
    <s v="N"/>
    <s v="NC-07"/>
    <x v="0"/>
    <x v="1"/>
    <x v="1"/>
    <x v="1"/>
    <s v="N"/>
    <s v="N"/>
    <s v="Y"/>
    <s v="Y"/>
    <s v="N"/>
    <s v="Y"/>
    <s v="Subchapter S Corporation"/>
    <s v="N"/>
    <x v="0"/>
    <x v="0"/>
    <x v="0"/>
    <s v="Restaurant"/>
    <n v="0"/>
    <n v="0"/>
    <m/>
  </r>
  <r>
    <x v="2468"/>
    <d v="2021-06-04T00:00:00"/>
    <s v="Arthurs of Charlotte inc"/>
    <s v="4400 Sharon Rd"/>
    <x v="11"/>
    <x v="0"/>
    <s v="28211"/>
    <x v="2465"/>
    <m/>
    <s v="U"/>
    <s v="N"/>
    <s v="NC-09"/>
    <x v="0"/>
    <x v="1"/>
    <x v="1"/>
    <x v="0"/>
    <s v="Y"/>
    <s v="Y"/>
    <s v="Y"/>
    <s v="Y"/>
    <s v="Y"/>
    <s v="Y"/>
    <s v="Corporation"/>
    <s v="N"/>
    <x v="0"/>
    <x v="0"/>
    <x v="0"/>
    <s v="Restaurant"/>
    <n v="0"/>
    <n v="0"/>
    <m/>
  </r>
  <r>
    <x v="2469"/>
    <d v="2021-06-04T00:00:00"/>
    <s v="BRICKHOUSE GRILL INC"/>
    <s v="455 Corban Ave SE"/>
    <x v="22"/>
    <x v="0"/>
    <s v="28025"/>
    <x v="2466"/>
    <m/>
    <s v="U"/>
    <s v="Y"/>
    <s v="NC-08"/>
    <x v="0"/>
    <x v="0"/>
    <x v="1"/>
    <x v="0"/>
    <s v="N"/>
    <s v="Y"/>
    <s v="Y"/>
    <s v="Y"/>
    <s v="Y"/>
    <s v="Y"/>
    <s v="Limited  Liability Company(LLC)"/>
    <s v="N"/>
    <x v="0"/>
    <x v="0"/>
    <x v="0"/>
    <s v="Caterer &amp;&amp; Restaurant"/>
    <n v="0"/>
    <n v="0"/>
    <m/>
  </r>
  <r>
    <x v="2470"/>
    <d v="2021-06-04T00:00:00"/>
    <s v="Inside the Rim Inc."/>
    <s v="327 Battleground Ave"/>
    <x v="12"/>
    <x v="0"/>
    <s v="27401"/>
    <x v="2467"/>
    <m/>
    <s v="U"/>
    <s v="Y"/>
    <s v="NC-06"/>
    <x v="0"/>
    <x v="0"/>
    <x v="1"/>
    <x v="0"/>
    <s v="Y"/>
    <s v="Y"/>
    <s v="Y"/>
    <s v="Y"/>
    <s v="Y"/>
    <s v="Y"/>
    <s v="Corporation"/>
    <s v="Y"/>
    <x v="0"/>
    <x v="0"/>
    <x v="0"/>
    <s v="Restaurant"/>
    <n v="0"/>
    <n v="0"/>
    <m/>
  </r>
  <r>
    <x v="2471"/>
    <d v="2021-06-04T00:00:00"/>
    <s v="Willden Inc."/>
    <s v="14825 Ballantyne Village Way Ste 160"/>
    <x v="11"/>
    <x v="0"/>
    <s v="28277"/>
    <x v="2468"/>
    <s v="Burger 21"/>
    <s v="U"/>
    <s v="N"/>
    <s v="NC-09"/>
    <x v="1"/>
    <x v="1"/>
    <x v="1"/>
    <x v="1"/>
    <s v="N"/>
    <s v="N"/>
    <s v="Y"/>
    <s v="Y"/>
    <s v="N"/>
    <s v="Y"/>
    <s v="Corporation"/>
    <s v="N"/>
    <x v="0"/>
    <x v="0"/>
    <x v="0"/>
    <s v="Restaurant"/>
    <n v="0"/>
    <n v="0"/>
    <m/>
  </r>
  <r>
    <x v="2472"/>
    <d v="2021-06-04T00:00:00"/>
    <s v="Janik Pizza Corporation"/>
    <s v="14520 Falls Of Neuse Rd"/>
    <x v="4"/>
    <x v="0"/>
    <s v="27614"/>
    <x v="2469"/>
    <m/>
    <s v="U"/>
    <s v="N"/>
    <s v="NC-04"/>
    <x v="1"/>
    <x v="0"/>
    <x v="0"/>
    <x v="0"/>
    <s v="Y"/>
    <s v="Y"/>
    <s v="Y"/>
    <s v="Y"/>
    <s v="Y"/>
    <s v="Y"/>
    <s v="Corporation"/>
    <s v="N"/>
    <x v="0"/>
    <x v="0"/>
    <x v="0"/>
    <s v="Restaurant"/>
    <n v="0"/>
    <n v="0"/>
    <m/>
  </r>
  <r>
    <x v="2473"/>
    <d v="2021-06-04T00:00:00"/>
    <s v="MITB Inc."/>
    <s v="140 Airport Rd"/>
    <x v="55"/>
    <x v="0"/>
    <s v="28704"/>
    <x v="2470"/>
    <s v="Subway"/>
    <s v="U"/>
    <s v="Y"/>
    <s v="NC-11"/>
    <x v="0"/>
    <x v="0"/>
    <x v="1"/>
    <x v="0"/>
    <s v="Y"/>
    <s v="Y"/>
    <s v="Y"/>
    <s v="Y"/>
    <s v="Y"/>
    <s v="Y"/>
    <s v="Corporation"/>
    <s v="Y"/>
    <x v="0"/>
    <x v="0"/>
    <x v="0"/>
    <s v="Restaurant"/>
    <n v="0"/>
    <n v="0"/>
    <m/>
  </r>
  <r>
    <x v="2474"/>
    <d v="2021-06-04T00:00:00"/>
    <s v="Urban Orchard Cider Co."/>
    <s v="210 Haywood Rd"/>
    <x v="9"/>
    <x v="0"/>
    <s v="28806"/>
    <x v="2471"/>
    <m/>
    <s v="U"/>
    <s v="Y"/>
    <s v="NC-11"/>
    <x v="1"/>
    <x v="0"/>
    <x v="0"/>
    <x v="0"/>
    <s v="Y"/>
    <s v="Y"/>
    <s v="Y"/>
    <s v="Y"/>
    <s v="Y"/>
    <s v="Y"/>
    <s v="Corporation"/>
    <s v="N"/>
    <x v="0"/>
    <x v="0"/>
    <x v="0"/>
    <s v="Winery ** &amp;&amp; Brewpub, Tasting Room, Taproom **"/>
    <n v="0"/>
    <n v="0"/>
    <m/>
  </r>
  <r>
    <x v="2475"/>
    <d v="2021-06-04T00:00:00"/>
    <s v="GMG CONCORD MILLS LLC"/>
    <s v="7731 Gateway Ln NW"/>
    <x v="22"/>
    <x v="0"/>
    <s v="28027"/>
    <x v="2472"/>
    <m/>
    <s v="U"/>
    <s v="Y"/>
    <s v="NC-08"/>
    <x v="0"/>
    <x v="0"/>
    <x v="1"/>
    <x v="0"/>
    <s v="Y"/>
    <s v="Y"/>
    <s v="Y"/>
    <s v="Y"/>
    <s v="Y"/>
    <s v="Y"/>
    <s v="Limited  Liability Company(LLC)"/>
    <s v="N"/>
    <x v="0"/>
    <x v="0"/>
    <x v="0"/>
    <s v="Restaurant"/>
    <n v="0"/>
    <n v="0"/>
    <m/>
  </r>
  <r>
    <x v="2476"/>
    <d v="2021-06-04T00:00:00"/>
    <s v="newfound lodge restaurant inc."/>
    <s v="1303 Tsali Blvd"/>
    <x v="95"/>
    <x v="0"/>
    <s v="28719"/>
    <x v="2473"/>
    <m/>
    <s v="R"/>
    <s v="Y"/>
    <s v="NC-11"/>
    <x v="0"/>
    <x v="0"/>
    <x v="1"/>
    <x v="0"/>
    <s v="Y"/>
    <s v="Y"/>
    <s v="Y"/>
    <s v="Y"/>
    <s v="Y"/>
    <s v="Y"/>
    <s v="Subchapter S Corporation"/>
    <s v="Y"/>
    <x v="0"/>
    <x v="0"/>
    <x v="0"/>
    <s v="Restaurant"/>
    <n v="0"/>
    <n v="0"/>
    <m/>
  </r>
  <r>
    <x v="2477"/>
    <d v="2021-06-04T00:00:00"/>
    <s v="Restaurant Provence Inc."/>
    <s v="203 W Weaver St"/>
    <x v="32"/>
    <x v="0"/>
    <s v="27510"/>
    <x v="2474"/>
    <m/>
    <s v="U"/>
    <s v="N"/>
    <s v="NC-04"/>
    <x v="0"/>
    <x v="1"/>
    <x v="1"/>
    <x v="0"/>
    <s v="N"/>
    <s v="Y"/>
    <s v="Y"/>
    <s v="Y"/>
    <s v="Y"/>
    <s v="Y"/>
    <s v="Subchapter S Corporation"/>
    <s v="Y"/>
    <x v="0"/>
    <x v="0"/>
    <x v="0"/>
    <s v="Restaurant"/>
    <n v="0"/>
    <n v="0"/>
    <m/>
  </r>
  <r>
    <x v="2478"/>
    <d v="2021-06-04T00:00:00"/>
    <s v="MNOB INC"/>
    <s v="204 W Main St"/>
    <x v="39"/>
    <x v="0"/>
    <s v="28712"/>
    <x v="2475"/>
    <m/>
    <s v="R"/>
    <s v="N"/>
    <s v="NC-11"/>
    <x v="0"/>
    <x v="1"/>
    <x v="1"/>
    <x v="1"/>
    <s v="Y"/>
    <s v="Y"/>
    <s v="Y"/>
    <s v="Y"/>
    <s v="N"/>
    <s v="Y"/>
    <s v="Corporation"/>
    <s v="N"/>
    <x v="0"/>
    <x v="0"/>
    <x v="0"/>
    <s v="Restaurant"/>
    <n v="0"/>
    <n v="0"/>
    <m/>
  </r>
  <r>
    <x v="2479"/>
    <d v="2021-06-04T00:00:00"/>
    <s v="Bohicket LLC"/>
    <s v="8128 Renaissance Pkwy Ste 114"/>
    <x v="8"/>
    <x v="0"/>
    <s v="27713"/>
    <x v="2476"/>
    <m/>
    <s v="U"/>
    <s v="N"/>
    <s v="NC-02"/>
    <x v="0"/>
    <x v="1"/>
    <x v="1"/>
    <x v="0"/>
    <s v="Y"/>
    <s v="Y"/>
    <s v="Y"/>
    <s v="Y"/>
    <s v="N"/>
    <s v="Y"/>
    <s v="Limited  Liability Company(LLC)"/>
    <s v="N"/>
    <x v="0"/>
    <x v="0"/>
    <x v="0"/>
    <s v="Restaurant"/>
    <n v="0"/>
    <n v="0"/>
    <m/>
  </r>
  <r>
    <x v="2480"/>
    <d v="2021-06-04T00:00:00"/>
    <s v="Eastcut LLC"/>
    <s v="3211 Old Chapel Hill Rd"/>
    <x v="8"/>
    <x v="0"/>
    <s v="27707"/>
    <x v="2477"/>
    <m/>
    <s v="U"/>
    <s v="N"/>
    <s v="NC-04"/>
    <x v="0"/>
    <x v="0"/>
    <x v="0"/>
    <x v="0"/>
    <s v="Y"/>
    <s v="Y"/>
    <s v="Y"/>
    <s v="Y"/>
    <s v="Y"/>
    <s v="Y"/>
    <s v="Limited  Liability Company(LLC)"/>
    <s v="Y"/>
    <x v="0"/>
    <x v="0"/>
    <x v="0"/>
    <s v="Restaurant"/>
    <n v="0"/>
    <n v="0"/>
    <m/>
  </r>
  <r>
    <x v="2481"/>
    <d v="2021-06-04T00:00:00"/>
    <s v="Outer Banks Brewing LLC"/>
    <s v="600 South Croatan Hwy"/>
    <x v="153"/>
    <x v="0"/>
    <s v="27948"/>
    <x v="2478"/>
    <m/>
    <s v="U"/>
    <s v="Y"/>
    <s v="NC-03"/>
    <x v="1"/>
    <x v="0"/>
    <x v="0"/>
    <x v="0"/>
    <s v="Y"/>
    <s v="Y"/>
    <s v="Y"/>
    <s v="Y"/>
    <s v="Y"/>
    <s v="Y"/>
    <s v="Limited  Liability Company(LLC)"/>
    <s v="N"/>
    <x v="0"/>
    <x v="0"/>
    <x v="0"/>
    <s v="Other &amp;&amp; Licensed Alcohol Producer &amp;&amp; Brewpub, Tasting Room, Taproom ** &amp;&amp; Bar, Saloon, Lounge, Tavern &amp;&amp; Restaurant"/>
    <n v="0"/>
    <n v="0"/>
    <m/>
  </r>
  <r>
    <x v="2482"/>
    <d v="2021-06-04T00:00:00"/>
    <s v="The Gourmet Chip Company"/>
    <s v="43 1/2 Broadway Street"/>
    <x v="9"/>
    <x v="0"/>
    <s v="28801"/>
    <x v="2479"/>
    <m/>
    <s v="U"/>
    <s v="Y"/>
    <s v="NC-11"/>
    <x v="0"/>
    <x v="1"/>
    <x v="1"/>
    <x v="0"/>
    <s v="Y"/>
    <s v="Y"/>
    <s v="Y"/>
    <s v="Y"/>
    <s v="Y"/>
    <s v="Y"/>
    <s v="Corporation"/>
    <s v="N"/>
    <x v="0"/>
    <x v="0"/>
    <x v="0"/>
    <s v="Restaurant"/>
    <n v="0"/>
    <n v="0"/>
    <m/>
  </r>
  <r>
    <x v="2483"/>
    <d v="2021-06-04T00:00:00"/>
    <s v="Rose Hill Restaurant Inc."/>
    <s v="312 N Sycamore St"/>
    <x v="294"/>
    <x v="0"/>
    <s v="28458"/>
    <x v="2480"/>
    <m/>
    <s v="R"/>
    <s v="Y"/>
    <s v="NC-03"/>
    <x v="0"/>
    <x v="0"/>
    <x v="1"/>
    <x v="0"/>
    <s v="Y"/>
    <s v="Y"/>
    <s v="Y"/>
    <s v="Y"/>
    <s v="Y"/>
    <s v="Y"/>
    <s v="Subchapter S Corporation"/>
    <s v="Y"/>
    <x v="0"/>
    <x v="0"/>
    <x v="0"/>
    <s v="Restaurant"/>
    <n v="0"/>
    <n v="0"/>
    <m/>
  </r>
  <r>
    <x v="2484"/>
    <d v="2021-06-04T00:00:00"/>
    <s v="PorterHouse LLC"/>
    <s v="4608 W Market St"/>
    <x v="12"/>
    <x v="0"/>
    <s v="27407"/>
    <x v="2481"/>
    <m/>
    <s v="U"/>
    <s v="N"/>
    <s v="NC-06"/>
    <x v="0"/>
    <x v="0"/>
    <x v="0"/>
    <x v="0"/>
    <s v="Y"/>
    <s v="Y"/>
    <s v="Y"/>
    <s v="Y"/>
    <s v="Y"/>
    <s v="Y"/>
    <s v="Limited  Liability Company(LLC)"/>
    <s v="N"/>
    <x v="0"/>
    <x v="0"/>
    <x v="0"/>
    <s v="Restaurant"/>
    <n v="0"/>
    <n v="0"/>
    <m/>
  </r>
  <r>
    <x v="2485"/>
    <d v="2021-06-04T00:00:00"/>
    <s v="Prince and Hound LLC"/>
    <s v="70 Soco Rd"/>
    <x v="295"/>
    <x v="0"/>
    <s v="28751"/>
    <x v="2482"/>
    <m/>
    <s v="R"/>
    <s v="N"/>
    <s v="NC-11"/>
    <x v="1"/>
    <x v="1"/>
    <x v="1"/>
    <x v="0"/>
    <s v="Y"/>
    <s v="Y"/>
    <s v="Y"/>
    <s v="Y"/>
    <s v="Y"/>
    <s v="Y"/>
    <s v="Limited  Liability Company(LLC)"/>
    <s v="N"/>
    <x v="0"/>
    <x v="0"/>
    <x v="0"/>
    <s v="Restaurant"/>
    <n v="0"/>
    <n v="0"/>
    <m/>
  </r>
  <r>
    <x v="2486"/>
    <d v="2021-06-04T00:00:00"/>
    <s v="Homestead Steakhouse Inc"/>
    <s v="205 Frank Timberlake Rd"/>
    <x v="296"/>
    <x v="0"/>
    <s v="27583"/>
    <x v="2483"/>
    <m/>
    <s v="R"/>
    <s v="N"/>
    <s v="NC-04"/>
    <x v="0"/>
    <x v="1"/>
    <x v="1"/>
    <x v="1"/>
    <s v="N"/>
    <s v="N"/>
    <s v="Y"/>
    <s v="Y"/>
    <s v="N"/>
    <s v="N"/>
    <s v="Corporation"/>
    <s v="N"/>
    <x v="0"/>
    <x v="0"/>
    <x v="0"/>
    <s v="Caterer &amp;&amp; Restaurant"/>
    <n v="0"/>
    <n v="0"/>
    <m/>
  </r>
  <r>
    <x v="2487"/>
    <d v="2021-06-04T00:00:00"/>
    <s v="Westco of Carteret CountyInc"/>
    <s v="311 Island Rd"/>
    <x v="202"/>
    <x v="0"/>
    <s v="28531"/>
    <x v="2484"/>
    <m/>
    <s v="R"/>
    <s v="N"/>
    <s v="NC-03"/>
    <x v="1"/>
    <x v="0"/>
    <x v="0"/>
    <x v="0"/>
    <s v="Y"/>
    <s v="Y"/>
    <s v="Y"/>
    <s v="N"/>
    <s v="Y"/>
    <s v="Y"/>
    <s v="Corporation"/>
    <s v="N"/>
    <x v="0"/>
    <x v="0"/>
    <x v="0"/>
    <s v="Other &amp;&amp; Restaurant"/>
    <n v="0"/>
    <n v="0"/>
    <m/>
  </r>
  <r>
    <x v="2488"/>
    <d v="2021-06-04T00:00:00"/>
    <s v="Jake's Pub Inc."/>
    <s v="1712 Spring Garden St"/>
    <x v="12"/>
    <x v="0"/>
    <s v="27403"/>
    <x v="2485"/>
    <m/>
    <s v="U"/>
    <s v="Y"/>
    <s v="NC-06"/>
    <x v="1"/>
    <x v="0"/>
    <x v="1"/>
    <x v="0"/>
    <s v="Y"/>
    <s v="Y"/>
    <s v="Y"/>
    <s v="Y"/>
    <s v="Y"/>
    <s v="Y"/>
    <s v="Subchapter S Corporation"/>
    <s v="N"/>
    <x v="0"/>
    <x v="0"/>
    <x v="0"/>
    <s v="Other &amp;&amp; Bar, Saloon, Lounge, Tavern &amp;&amp; Restaurant"/>
    <n v="0"/>
    <n v="0"/>
    <m/>
  </r>
  <r>
    <x v="2489"/>
    <d v="2021-06-04T00:00:00"/>
    <s v="Harry's Tavern LLC"/>
    <s v="2127 Ayrsley Town Blvd #103"/>
    <x v="11"/>
    <x v="0"/>
    <s v="28273"/>
    <x v="2486"/>
    <m/>
    <s v="U"/>
    <s v="N"/>
    <s v="NC-09"/>
    <x v="1"/>
    <x v="0"/>
    <x v="1"/>
    <x v="0"/>
    <s v="Y"/>
    <s v="Y"/>
    <s v="Y"/>
    <s v="Y"/>
    <s v="Y"/>
    <s v="Y"/>
    <s v="Limited  Liability Company(LLC)"/>
    <s v="N"/>
    <x v="0"/>
    <x v="0"/>
    <x v="0"/>
    <s v="Restaurant"/>
    <n v="0"/>
    <n v="0"/>
    <m/>
  </r>
  <r>
    <x v="2490"/>
    <d v="2021-06-04T00:00:00"/>
    <s v="JoymongersLLC"/>
    <s v="576 N Eugene St"/>
    <x v="12"/>
    <x v="0"/>
    <s v="27401"/>
    <x v="2487"/>
    <m/>
    <s v="U"/>
    <s v="Y"/>
    <s v="NC-06"/>
    <x v="0"/>
    <x v="0"/>
    <x v="1"/>
    <x v="0"/>
    <s v="Y"/>
    <s v="Y"/>
    <s v="Y"/>
    <s v="Y"/>
    <s v="Y"/>
    <s v="Y"/>
    <s v="Limited  Liability Company(LLC)"/>
    <s v="Y"/>
    <x v="0"/>
    <x v="0"/>
    <x v="0"/>
    <s v="Brewpub, Tasting Room, Taproom **"/>
    <n v="0"/>
    <n v="0"/>
    <m/>
  </r>
  <r>
    <x v="2491"/>
    <d v="2021-06-04T00:00:00"/>
    <s v="Hala Inc"/>
    <s v="5563 Western Blvd"/>
    <x v="4"/>
    <x v="0"/>
    <s v="27606"/>
    <x v="2488"/>
    <m/>
    <s v="U"/>
    <s v="Y"/>
    <s v="NC-02"/>
    <x v="1"/>
    <x v="0"/>
    <x v="0"/>
    <x v="0"/>
    <s v="Y"/>
    <s v="Y"/>
    <s v="Y"/>
    <s v="Y"/>
    <s v="Y"/>
    <s v="Y"/>
    <s v="Corporation"/>
    <s v="Y"/>
    <x v="0"/>
    <x v="0"/>
    <x v="0"/>
    <s v="Bar, Saloon, Lounge, Tavern"/>
    <n v="0"/>
    <n v="0"/>
    <m/>
  </r>
  <r>
    <x v="2492"/>
    <d v="2021-06-04T00:00:00"/>
    <s v="Taverna 100 LLC"/>
    <s v="100 N Tryon St"/>
    <x v="11"/>
    <x v="0"/>
    <s v="28202"/>
    <x v="2489"/>
    <m/>
    <s v="U"/>
    <s v="N"/>
    <s v="NC-12"/>
    <x v="1"/>
    <x v="0"/>
    <x v="0"/>
    <x v="0"/>
    <s v="Y"/>
    <s v="Y"/>
    <s v="Y"/>
    <s v="Y"/>
    <s v="Y"/>
    <s v="Y"/>
    <s v="Limited  Liability Company(LLC)"/>
    <s v="N"/>
    <x v="0"/>
    <x v="0"/>
    <x v="0"/>
    <s v="Restaurant"/>
    <n v="0"/>
    <n v="0"/>
    <m/>
  </r>
  <r>
    <x v="2493"/>
    <d v="2021-06-04T00:00:00"/>
    <s v="TRIPLE M PROVISIONS LLC"/>
    <s v="2301 HILLSBOROUGH ROAD"/>
    <x v="8"/>
    <x v="0"/>
    <s v="27705"/>
    <x v="2490"/>
    <s v="Moe's Original BBQ"/>
    <s v="U"/>
    <s v="N"/>
    <s v="NC-04"/>
    <x v="1"/>
    <x v="0"/>
    <x v="0"/>
    <x v="0"/>
    <s v="Y"/>
    <s v="Y"/>
    <s v="Y"/>
    <s v="Y"/>
    <s v="Y"/>
    <s v="Y"/>
    <s v="Limited  Liability Company(LLC)"/>
    <s v="N"/>
    <x v="0"/>
    <x v="0"/>
    <x v="0"/>
    <s v="Restaurant"/>
    <n v="0"/>
    <n v="0"/>
    <m/>
  </r>
  <r>
    <x v="2494"/>
    <d v="2021-06-04T00:00:00"/>
    <s v="Shooters Sports Lounge LLC"/>
    <s v="2149 N Center St"/>
    <x v="21"/>
    <x v="0"/>
    <s v="28601"/>
    <x v="2491"/>
    <m/>
    <s v="R"/>
    <s v="N"/>
    <s v="NC-05"/>
    <x v="0"/>
    <x v="0"/>
    <x v="0"/>
    <x v="0"/>
    <s v="Y"/>
    <s v="Y"/>
    <s v="Y"/>
    <s v="Y"/>
    <s v="Y"/>
    <s v="Y"/>
    <s v="Limited  Liability Company(LLC)"/>
    <s v="Y"/>
    <x v="0"/>
    <x v="0"/>
    <x v="0"/>
    <s v="Bar, Saloon, Lounge, Tavern"/>
    <n v="0"/>
    <n v="0"/>
    <m/>
  </r>
  <r>
    <x v="2495"/>
    <d v="2021-06-04T00:00:00"/>
    <s v="Ironsidesllc"/>
    <s v="1007 W Main St"/>
    <x v="8"/>
    <x v="0"/>
    <s v="27701"/>
    <x v="2492"/>
    <m/>
    <s v="U"/>
    <s v="Y"/>
    <s v="NC-04"/>
    <x v="1"/>
    <x v="0"/>
    <x v="0"/>
    <x v="0"/>
    <s v="Y"/>
    <s v="Y"/>
    <s v="Y"/>
    <s v="Y"/>
    <s v="Y"/>
    <s v="Y"/>
    <s v="Limited  Liability Company(LLC)"/>
    <s v="N"/>
    <x v="0"/>
    <x v="0"/>
    <x v="0"/>
    <s v="Bar, Saloon, Lounge, Tavern"/>
    <n v="0"/>
    <n v="0"/>
    <m/>
  </r>
  <r>
    <x v="2496"/>
    <d v="2021-06-04T00:00:00"/>
    <s v="Suen and Suen Inc"/>
    <s v="7432 Creedmoor Rd"/>
    <x v="4"/>
    <x v="0"/>
    <s v="27613"/>
    <x v="2493"/>
    <m/>
    <s v="U"/>
    <s v="N"/>
    <s v="NC-02"/>
    <x v="0"/>
    <x v="0"/>
    <x v="1"/>
    <x v="0"/>
    <s v="Y"/>
    <s v="Y"/>
    <s v="Y"/>
    <s v="Y"/>
    <s v="Y"/>
    <s v="Y"/>
    <s v="Corporation"/>
    <s v="N"/>
    <x v="0"/>
    <x v="0"/>
    <x v="0"/>
    <s v="Restaurant"/>
    <n v="0"/>
    <n v="0"/>
    <m/>
  </r>
  <r>
    <x v="2497"/>
    <d v="2021-06-04T00:00:00"/>
    <s v="YJBM CORPORATION"/>
    <s v="1305 NW Maynard Rd"/>
    <x v="28"/>
    <x v="0"/>
    <s v="27513"/>
    <x v="2494"/>
    <m/>
    <s v="U"/>
    <s v="N"/>
    <s v="NC-02"/>
    <x v="0"/>
    <x v="1"/>
    <x v="1"/>
    <x v="1"/>
    <s v="N"/>
    <s v="N"/>
    <s v="Y"/>
    <s v="Y"/>
    <s v="N"/>
    <s v="Y"/>
    <s v="Corporation"/>
    <s v="N"/>
    <x v="0"/>
    <x v="0"/>
    <x v="0"/>
    <s v="Restaurant"/>
    <n v="0"/>
    <n v="0"/>
    <m/>
  </r>
  <r>
    <x v="2498"/>
    <d v="2021-06-04T00:00:00"/>
    <s v="Wivott Company LLC"/>
    <s v="832 Spring Forest Rd"/>
    <x v="4"/>
    <x v="0"/>
    <s v="27609"/>
    <x v="2495"/>
    <s v="Cape Fear Seafood Company"/>
    <s v="U"/>
    <s v="N"/>
    <s v="NC-02"/>
    <x v="1"/>
    <x v="0"/>
    <x v="0"/>
    <x v="0"/>
    <s v="Y"/>
    <s v="Y"/>
    <s v="Y"/>
    <s v="Y"/>
    <s v="Y"/>
    <s v="Y"/>
    <s v="Limited  Liability Company(LLC)"/>
    <s v="N"/>
    <x v="0"/>
    <x v="0"/>
    <x v="0"/>
    <s v="Restaurant"/>
    <n v="0"/>
    <n v="0"/>
    <m/>
  </r>
  <r>
    <x v="2499"/>
    <d v="2021-06-04T00:00:00"/>
    <s v="Capra's Inc"/>
    <s v="2640 Willard Dairy Rd Suite 120"/>
    <x v="62"/>
    <x v="0"/>
    <s v="27265"/>
    <x v="2496"/>
    <m/>
    <s v="U"/>
    <s v="N"/>
    <s v="NC-06"/>
    <x v="0"/>
    <x v="0"/>
    <x v="1"/>
    <x v="0"/>
    <s v="Y"/>
    <s v="Y"/>
    <s v="Y"/>
    <s v="Y"/>
    <s v="Y"/>
    <s v="Y"/>
    <s v="Subchapter S Corporation"/>
    <s v="N"/>
    <x v="0"/>
    <x v="0"/>
    <x v="0"/>
    <s v="Restaurant"/>
    <n v="0"/>
    <n v="0"/>
    <m/>
  </r>
  <r>
    <x v="2500"/>
    <d v="2021-06-04T00:00:00"/>
    <s v="Ogan  Hospitality LLC"/>
    <s v="5000 Departure Dr"/>
    <x v="4"/>
    <x v="0"/>
    <s v="27616"/>
    <x v="2497"/>
    <m/>
    <s v="U"/>
    <s v="Y"/>
    <s v="NC-02"/>
    <x v="1"/>
    <x v="0"/>
    <x v="0"/>
    <x v="0"/>
    <s v="Y"/>
    <s v="Y"/>
    <s v="Y"/>
    <s v="Y"/>
    <s v="Y"/>
    <s v="Y"/>
    <s v="Limited  Liability Company(LLC)"/>
    <s v="Y"/>
    <x v="0"/>
    <x v="0"/>
    <x v="0"/>
    <s v="Other &amp;&amp; Caterer &amp;&amp; Restaurant"/>
    <n v="0"/>
    <n v="0"/>
    <m/>
  </r>
  <r>
    <x v="2501"/>
    <d v="2021-06-04T00:00:00"/>
    <s v="Wicked Sinsations LLC"/>
    <s v="1506 N Main St"/>
    <x v="62"/>
    <x v="0"/>
    <s v="27262"/>
    <x v="2498"/>
    <m/>
    <s v="R"/>
    <s v="Y"/>
    <s v="NC-06"/>
    <x v="1"/>
    <x v="0"/>
    <x v="0"/>
    <x v="0"/>
    <s v="Y"/>
    <s v="Y"/>
    <s v="Y"/>
    <s v="Y"/>
    <s v="Y"/>
    <s v="Y"/>
    <s v="Limited  Liability Company(LLC)"/>
    <s v="N"/>
    <x v="0"/>
    <x v="0"/>
    <x v="0"/>
    <s v="Restaurant"/>
    <n v="0"/>
    <n v="0"/>
    <m/>
  </r>
  <r>
    <x v="2502"/>
    <d v="2021-06-04T00:00:00"/>
    <s v="Carolina Pubs Inc"/>
    <s v="300 N Main St Suite A"/>
    <x v="7"/>
    <x v="0"/>
    <s v="28792"/>
    <x v="2499"/>
    <m/>
    <s v="R"/>
    <s v="Y"/>
    <s v="NC-11"/>
    <x v="0"/>
    <x v="0"/>
    <x v="1"/>
    <x v="0"/>
    <s v="N"/>
    <s v="Y"/>
    <s v="Y"/>
    <s v="Y"/>
    <s v="N"/>
    <s v="Y"/>
    <s v="Subchapter S Corporation"/>
    <s v="N"/>
    <x v="0"/>
    <x v="0"/>
    <x v="0"/>
    <s v="Bar, Saloon, Lounge, Tavern &amp;&amp; Restaurant"/>
    <n v="0"/>
    <n v="0"/>
    <m/>
  </r>
  <r>
    <x v="2503"/>
    <d v="2021-06-04T00:00:00"/>
    <s v="Raleigh Pitmaster LLC"/>
    <s v="133 Fayetteville St Ste 600"/>
    <x v="4"/>
    <x v="0"/>
    <s v="27601"/>
    <x v="2500"/>
    <m/>
    <s v="U"/>
    <s v="Y"/>
    <s v="NC-02"/>
    <x v="1"/>
    <x v="0"/>
    <x v="0"/>
    <x v="0"/>
    <s v="Y"/>
    <s v="Y"/>
    <s v="Y"/>
    <s v="Y"/>
    <s v="Y"/>
    <s v="Y"/>
    <s v="Limited  Liability Company(LLC)"/>
    <s v="N"/>
    <x v="0"/>
    <x v="0"/>
    <x v="0"/>
    <s v="Restaurant"/>
    <n v="0"/>
    <n v="0"/>
    <m/>
  </r>
  <r>
    <x v="2504"/>
    <d v="2021-06-04T00:00:00"/>
    <s v="SHELLFISH TO GO II INC"/>
    <s v="1 OCEAN BLVD UNIT 115"/>
    <x v="297"/>
    <x v="0"/>
    <s v="27949"/>
    <x v="2501"/>
    <m/>
    <s v="U"/>
    <s v="Y"/>
    <s v="NC-03"/>
    <x v="0"/>
    <x v="0"/>
    <x v="0"/>
    <x v="0"/>
    <s v="Y"/>
    <s v="Y"/>
    <s v="Y"/>
    <s v="Y"/>
    <s v="Y"/>
    <s v="Y"/>
    <s v="Corporation"/>
    <s v="N"/>
    <x v="0"/>
    <x v="0"/>
    <x v="0"/>
    <s v="Caterer &amp;&amp; Restaurant"/>
    <n v="0"/>
    <n v="0"/>
    <m/>
  </r>
  <r>
    <x v="2505"/>
    <d v="2021-06-04T00:00:00"/>
    <s v="Lucas Restaurant Group LLC"/>
    <s v="11611 N Community House Rd"/>
    <x v="11"/>
    <x v="0"/>
    <s v="28277"/>
    <x v="2502"/>
    <s v="Cabo Fish Taco"/>
    <s v="U"/>
    <s v="N"/>
    <s v="NC-09"/>
    <x v="0"/>
    <x v="0"/>
    <x v="0"/>
    <x v="0"/>
    <s v="Y"/>
    <s v="Y"/>
    <s v="Y"/>
    <s v="Y"/>
    <s v="Y"/>
    <s v="Y"/>
    <s v="Limited  Liability Company(LLC)"/>
    <s v="N"/>
    <x v="0"/>
    <x v="0"/>
    <x v="0"/>
    <s v="Restaurant"/>
    <n v="0"/>
    <n v="0"/>
    <m/>
  </r>
  <r>
    <x v="2506"/>
    <d v="2021-06-04T00:00:00"/>
    <s v="D. King Enterprises Inc"/>
    <s v="11961 S 226 Hwy"/>
    <x v="229"/>
    <x v="0"/>
    <s v="28777"/>
    <x v="2503"/>
    <s v="Western Sizzlin"/>
    <s v="R"/>
    <s v="Y"/>
    <s v="NC-11"/>
    <x v="0"/>
    <x v="1"/>
    <x v="1"/>
    <x v="0"/>
    <s v="N"/>
    <s v="Y"/>
    <s v="Y"/>
    <s v="Y"/>
    <s v="N"/>
    <s v="Y"/>
    <s v="Corporation"/>
    <s v="N"/>
    <x v="0"/>
    <x v="0"/>
    <x v="0"/>
    <s v="Restaurant"/>
    <n v="0"/>
    <n v="0"/>
    <m/>
  </r>
  <r>
    <x v="2507"/>
    <d v="2021-06-04T00:00:00"/>
    <s v="Weaverville Restaurants LLC"/>
    <s v="114 Kuykendall Rd"/>
    <x v="298"/>
    <x v="0"/>
    <s v="28701"/>
    <x v="2504"/>
    <m/>
    <s v="U"/>
    <s v="N"/>
    <s v="NC-11"/>
    <x v="1"/>
    <x v="0"/>
    <x v="0"/>
    <x v="0"/>
    <s v="Y"/>
    <s v="Y"/>
    <s v="Y"/>
    <s v="Y"/>
    <s v="Y"/>
    <s v="Y"/>
    <s v="Limited  Liability Company(LLC)"/>
    <s v="N"/>
    <x v="0"/>
    <x v="0"/>
    <x v="0"/>
    <s v="Restaurant"/>
    <n v="0"/>
    <n v="0"/>
    <m/>
  </r>
  <r>
    <x v="2508"/>
    <d v="2021-06-04T00:00:00"/>
    <s v="Plant 6 Provisions LLC"/>
    <s v="329 McGill Ave NW"/>
    <x v="22"/>
    <x v="0"/>
    <s v="28027"/>
    <x v="2505"/>
    <m/>
    <s v="U"/>
    <s v="Y"/>
    <s v="NC-08"/>
    <x v="0"/>
    <x v="1"/>
    <x v="1"/>
    <x v="0"/>
    <s v="Y"/>
    <s v="Y"/>
    <s v="N"/>
    <s v="Y"/>
    <s v="Y"/>
    <s v="Y"/>
    <s v="Limited  Liability Company(LLC)"/>
    <s v="N"/>
    <x v="0"/>
    <x v="0"/>
    <x v="0"/>
    <s v="Food Stand, Food Truck, Food Cart"/>
    <n v="0"/>
    <n v="0"/>
    <m/>
  </r>
  <r>
    <x v="2509"/>
    <d v="2021-06-04T00:00:00"/>
    <s v="Cantina 73"/>
    <s v="8830 Franklin St E"/>
    <x v="265"/>
    <x v="0"/>
    <s v="28124"/>
    <x v="2506"/>
    <m/>
    <s v="U"/>
    <s v="N"/>
    <s v="NC-08"/>
    <x v="0"/>
    <x v="1"/>
    <x v="1"/>
    <x v="0"/>
    <s v="N"/>
    <s v="Y"/>
    <s v="Y"/>
    <s v="Y"/>
    <s v="Y"/>
    <s v="Y"/>
    <s v="Corporation"/>
    <s v="N"/>
    <x v="0"/>
    <x v="0"/>
    <x v="0"/>
    <s v="Restaurant"/>
    <n v="0"/>
    <n v="0"/>
    <m/>
  </r>
  <r>
    <x v="2510"/>
    <d v="2021-06-04T00:00:00"/>
    <s v="Hazelnuts Creperie Inc"/>
    <s v="9830 Rea Rd Suite D"/>
    <x v="11"/>
    <x v="0"/>
    <s v="28277"/>
    <x v="2507"/>
    <m/>
    <s v="U"/>
    <s v="N"/>
    <s v="NC-09"/>
    <x v="0"/>
    <x v="0"/>
    <x v="1"/>
    <x v="0"/>
    <s v="Y"/>
    <s v="Y"/>
    <s v="Y"/>
    <s v="Y"/>
    <s v="Y"/>
    <s v="Y"/>
    <s v="Corporation"/>
    <s v="N"/>
    <x v="0"/>
    <x v="0"/>
    <x v="0"/>
    <s v="Food Stand, Food Truck, Food Cart &amp;&amp; Restaurant"/>
    <n v="0"/>
    <n v="0"/>
    <m/>
  </r>
  <r>
    <x v="2511"/>
    <d v="2021-06-04T00:00:00"/>
    <s v="Tate's American Bar Co."/>
    <s v="279 W 4th St"/>
    <x v="54"/>
    <x v="0"/>
    <s v="27101"/>
    <x v="2508"/>
    <m/>
    <s v="U"/>
    <s v="Y"/>
    <s v="NC-06"/>
    <x v="1"/>
    <x v="1"/>
    <x v="0"/>
    <x v="0"/>
    <s v="Y"/>
    <s v="Y"/>
    <s v="Y"/>
    <s v="Y"/>
    <s v="Y"/>
    <s v="Y"/>
    <s v="Corporation"/>
    <s v="Y"/>
    <x v="0"/>
    <x v="0"/>
    <x v="0"/>
    <s v="Bar, Saloon, Lounge, Tavern"/>
    <n v="0"/>
    <n v="0"/>
    <m/>
  </r>
  <r>
    <x v="2512"/>
    <d v="2021-06-04T00:00:00"/>
    <s v="Darryl's High Point Road Inc."/>
    <s v="3300 W Gate City Blvd"/>
    <x v="12"/>
    <x v="0"/>
    <s v="27407"/>
    <x v="2509"/>
    <m/>
    <s v="U"/>
    <s v="Y"/>
    <s v="NC-06"/>
    <x v="1"/>
    <x v="1"/>
    <x v="1"/>
    <x v="0"/>
    <s v="Y"/>
    <s v="Y"/>
    <s v="Y"/>
    <s v="Y"/>
    <s v="N"/>
    <s v="Y"/>
    <s v="Corporation"/>
    <s v="N"/>
    <x v="0"/>
    <x v="0"/>
    <x v="0"/>
    <s v="Restaurant"/>
    <n v="0"/>
    <n v="0"/>
    <m/>
  </r>
  <r>
    <x v="2513"/>
    <d v="2021-06-04T00:00:00"/>
    <s v="Ghassans Inc"/>
    <s v="1605 Battleground Ave"/>
    <x v="12"/>
    <x v="0"/>
    <s v="27408"/>
    <x v="2510"/>
    <m/>
    <s v="U"/>
    <s v="N"/>
    <s v="NC-06"/>
    <x v="0"/>
    <x v="1"/>
    <x v="1"/>
    <x v="0"/>
    <s v="N"/>
    <s v="Y"/>
    <s v="Y"/>
    <s v="Y"/>
    <s v="Y"/>
    <s v="N"/>
    <s v="Corporation"/>
    <s v="N"/>
    <x v="0"/>
    <x v="0"/>
    <x v="0"/>
    <s v="Caterer &amp;&amp; Food Stand, Food Truck, Food Cart &amp;&amp; Restaurant"/>
    <n v="0"/>
    <n v="0"/>
    <m/>
  </r>
  <r>
    <x v="2514"/>
    <d v="2021-06-04T00:00:00"/>
    <s v="Basil's Fresh Pasta Inc"/>
    <s v="246 Wilson Dr Ste K"/>
    <x v="48"/>
    <x v="0"/>
    <s v="28607"/>
    <x v="2511"/>
    <m/>
    <s v="R"/>
    <s v="Y"/>
    <s v="NC-05"/>
    <x v="1"/>
    <x v="0"/>
    <x v="0"/>
    <x v="0"/>
    <s v="Y"/>
    <s v="Y"/>
    <s v="Y"/>
    <s v="Y"/>
    <s v="Y"/>
    <s v="Y"/>
    <s v="Corporation"/>
    <s v="N"/>
    <x v="0"/>
    <x v="0"/>
    <x v="0"/>
    <s v="Restaurant"/>
    <n v="0"/>
    <n v="0"/>
    <m/>
  </r>
  <r>
    <x v="2515"/>
    <d v="2021-06-04T00:00:00"/>
    <s v="Sterling Restaurants Inc."/>
    <s v="11 Ashemont Drive"/>
    <x v="143"/>
    <x v="0"/>
    <s v="28694"/>
    <x v="2512"/>
    <s v="McDonalds"/>
    <s v="R"/>
    <s v="Y"/>
    <s v="NC-05"/>
    <x v="1"/>
    <x v="0"/>
    <x v="0"/>
    <x v="0"/>
    <s v="Y"/>
    <s v="Y"/>
    <s v="Y"/>
    <s v="Y"/>
    <s v="Y"/>
    <s v="Y"/>
    <s v="Subchapter S Corporation"/>
    <s v="N"/>
    <x v="0"/>
    <x v="0"/>
    <x v="0"/>
    <s v="Restaurant"/>
    <n v="0"/>
    <n v="0"/>
    <m/>
  </r>
  <r>
    <x v="2516"/>
    <d v="2021-06-04T00:00:00"/>
    <s v="Cup A Joe Ltd."/>
    <s v="3100 Hillsborough St"/>
    <x v="4"/>
    <x v="0"/>
    <s v="27607"/>
    <x v="2513"/>
    <m/>
    <s v="U"/>
    <s v="Y"/>
    <s v="NC-02"/>
    <x v="0"/>
    <x v="1"/>
    <x v="1"/>
    <x v="1"/>
    <s v="N"/>
    <s v="N"/>
    <s v="Y"/>
    <s v="Y"/>
    <s v="N"/>
    <s v="Y"/>
    <s v="Subchapter S Corporation"/>
    <s v="N"/>
    <x v="0"/>
    <x v="0"/>
    <x v="0"/>
    <s v="Restaurant"/>
    <n v="0"/>
    <n v="0"/>
    <m/>
  </r>
  <r>
    <x v="2517"/>
    <d v="2021-06-04T00:00:00"/>
    <s v="Ports of Call Inc"/>
    <s v="116 N Howe St"/>
    <x v="36"/>
    <x v="0"/>
    <s v="28461"/>
    <x v="2514"/>
    <m/>
    <s v="R"/>
    <s v="N"/>
    <s v="NC-07"/>
    <x v="0"/>
    <x v="0"/>
    <x v="0"/>
    <x v="0"/>
    <s v="Y"/>
    <s v="Y"/>
    <s v="Y"/>
    <s v="Y"/>
    <s v="Y"/>
    <s v="Y"/>
    <s v="Corporation"/>
    <s v="Y"/>
    <x v="0"/>
    <x v="0"/>
    <x v="0"/>
    <s v="Restaurant"/>
    <n v="0"/>
    <n v="0"/>
    <m/>
  </r>
  <r>
    <x v="2518"/>
    <d v="2021-06-04T00:00:00"/>
    <s v="Old North State Hospitality Group"/>
    <s v="2718 Graves Dr"/>
    <x v="25"/>
    <x v="0"/>
    <s v="27534"/>
    <x v="2515"/>
    <m/>
    <s v="R"/>
    <s v="N"/>
    <s v="NC-01"/>
    <x v="1"/>
    <x v="0"/>
    <x v="0"/>
    <x v="0"/>
    <s v="Y"/>
    <s v="Y"/>
    <s v="Y"/>
    <s v="Y"/>
    <s v="Y"/>
    <s v="Y"/>
    <s v="Limited  Liability Company(LLC)"/>
    <s v="N"/>
    <x v="0"/>
    <x v="0"/>
    <x v="0"/>
    <s v="Caterer"/>
    <n v="0"/>
    <n v="0"/>
    <m/>
  </r>
  <r>
    <x v="2519"/>
    <d v="2021-06-04T00:00:00"/>
    <s v="El Thrifty Charlotte LLC"/>
    <s v="1115 N Brevard St Ste 100"/>
    <x v="11"/>
    <x v="0"/>
    <s v="28206"/>
    <x v="2516"/>
    <m/>
    <s v="U"/>
    <s v="Y"/>
    <s v="NC-12"/>
    <x v="1"/>
    <x v="0"/>
    <x v="0"/>
    <x v="0"/>
    <s v="Y"/>
    <s v="Y"/>
    <s v="Y"/>
    <s v="Y"/>
    <s v="Y"/>
    <s v="Y"/>
    <s v="Limited  Liability Company(LLC)"/>
    <s v="Y"/>
    <x v="0"/>
    <x v="0"/>
    <x v="0"/>
    <s v="Bar, Saloon, Lounge, Tavern &amp;&amp; Restaurant"/>
    <n v="0"/>
    <n v="0"/>
    <m/>
  </r>
  <r>
    <x v="2520"/>
    <d v="2021-06-04T00:00:00"/>
    <s v="Natty Greene's Creekside LLC"/>
    <s v="2003 Yanceyville Street"/>
    <x v="12"/>
    <x v="0"/>
    <s v="27405"/>
    <x v="2517"/>
    <m/>
    <s v="U"/>
    <s v="Y"/>
    <s v="NC-06"/>
    <x v="0"/>
    <x v="1"/>
    <x v="1"/>
    <x v="0"/>
    <s v="Y"/>
    <s v="Y"/>
    <s v="Y"/>
    <s v="Y"/>
    <s v="Y"/>
    <s v="Y"/>
    <s v="Limited  Liability Company(LLC)"/>
    <s v="Y"/>
    <x v="0"/>
    <x v="0"/>
    <x v="0"/>
    <s v="Restaurant"/>
    <n v="0"/>
    <n v="0"/>
    <m/>
  </r>
  <r>
    <x v="2521"/>
    <d v="2021-06-07T00:00:00"/>
    <s v="M5 Hospitality Group LLC"/>
    <s v="101 S Tryon St"/>
    <x v="11"/>
    <x v="0"/>
    <s v="28280"/>
    <x v="2518"/>
    <m/>
    <s v="U"/>
    <s v="N"/>
    <s v="NC-12"/>
    <x v="1"/>
    <x v="1"/>
    <x v="1"/>
    <x v="1"/>
    <s v="Y"/>
    <s v="N"/>
    <s v="N"/>
    <s v="Y"/>
    <s v="N"/>
    <s v="Y"/>
    <s v="Limited  Liability Company(LLC)"/>
    <s v="N"/>
    <x v="0"/>
    <x v="0"/>
    <x v="0"/>
    <s v="Restaurant"/>
    <n v="0"/>
    <n v="0"/>
    <m/>
  </r>
  <r>
    <x v="2522"/>
    <d v="2021-06-07T00:00:00"/>
    <s v="Beech Street Ventures LLC"/>
    <s v="327 W Davie St Suite 100"/>
    <x v="4"/>
    <x v="0"/>
    <s v="27601"/>
    <x v="2519"/>
    <m/>
    <s v="U"/>
    <s v="Y"/>
    <s v="NC-02"/>
    <x v="1"/>
    <x v="0"/>
    <x v="1"/>
    <x v="0"/>
    <s v="Y"/>
    <s v="Y"/>
    <s v="Y"/>
    <s v="Y"/>
    <s v="Y"/>
    <s v="Y"/>
    <s v="Limited  Liability Company(LLC)"/>
    <s v="N"/>
    <x v="0"/>
    <x v="0"/>
    <x v="0"/>
    <s v="Other"/>
    <n v="0"/>
    <n v="0"/>
    <m/>
  </r>
  <r>
    <x v="2523"/>
    <d v="2021-06-07T00:00:00"/>
    <s v="Blue Mind OBX Inc."/>
    <s v="5204 Lunar Dr"/>
    <x v="123"/>
    <x v="0"/>
    <s v="27949"/>
    <x v="2520"/>
    <m/>
    <s v="U"/>
    <s v="Y"/>
    <s v="NC-03"/>
    <x v="0"/>
    <x v="1"/>
    <x v="0"/>
    <x v="0"/>
    <s v="Y"/>
    <s v="Y"/>
    <s v="Y"/>
    <s v="Y"/>
    <s v="Y"/>
    <s v="Y"/>
    <s v="Corporation"/>
    <s v="N"/>
    <x v="0"/>
    <x v="0"/>
    <x v="0"/>
    <s v="Other &amp;&amp; Snack and Nonalcoholic Beverage Bar &amp;&amp; Caterer &amp;&amp; Food Stand, Food Truck, Food Cart"/>
    <n v="0"/>
    <n v="0"/>
    <m/>
  </r>
  <r>
    <x v="2524"/>
    <d v="2021-06-07T00:00:00"/>
    <s v="WF Wood Fired Inc"/>
    <s v="101b  1st  Ave W"/>
    <x v="7"/>
    <x v="0"/>
    <s v="28792"/>
    <x v="2521"/>
    <m/>
    <s v="R"/>
    <s v="Y"/>
    <s v="NC-11"/>
    <x v="1"/>
    <x v="1"/>
    <x v="1"/>
    <x v="1"/>
    <s v="N"/>
    <s v="Y"/>
    <s v="Y"/>
    <s v="Y"/>
    <s v="N"/>
    <s v="Y"/>
    <s v="Subchapter S Corporation"/>
    <s v="N"/>
    <x v="0"/>
    <x v="0"/>
    <x v="0"/>
    <s v="Restaurant"/>
    <n v="0"/>
    <n v="0"/>
    <m/>
  </r>
  <r>
    <x v="2525"/>
    <d v="2021-06-07T00:00:00"/>
    <s v="Shaws Bar-B-Que INC"/>
    <s v="202 West Blvd"/>
    <x v="5"/>
    <x v="0"/>
    <s v="27892"/>
    <x v="2522"/>
    <m/>
    <s v="R"/>
    <s v="Y"/>
    <s v="NC-01"/>
    <x v="1"/>
    <x v="0"/>
    <x v="0"/>
    <x v="0"/>
    <s v="Y"/>
    <s v="Y"/>
    <s v="Y"/>
    <s v="Y"/>
    <s v="Y"/>
    <s v="Y"/>
    <s v="Subchapter S Corporation"/>
    <s v="N"/>
    <x v="0"/>
    <x v="0"/>
    <x v="0"/>
    <s v="Caterer &amp;&amp; Restaurant"/>
    <n v="0"/>
    <n v="0"/>
    <m/>
  </r>
  <r>
    <x v="2526"/>
    <d v="2021-06-07T00:00:00"/>
    <s v="GC PARTNERS INC"/>
    <s v="3816 Forrestgate Dr"/>
    <x v="54"/>
    <x v="0"/>
    <n v="27103"/>
    <x v="2409"/>
    <s v="Golden Corral"/>
    <s v="U"/>
    <s v="Y"/>
    <s v="NC-06"/>
    <x v="0"/>
    <x v="0"/>
    <x v="0"/>
    <x v="0"/>
    <s v="Y"/>
    <s v="Y"/>
    <s v="Y"/>
    <s v="Y"/>
    <s v="Y"/>
    <s v="Y"/>
    <s v="Corporation"/>
    <s v="N"/>
    <x v="0"/>
    <x v="0"/>
    <x v="0"/>
    <s v="Restaurant"/>
    <n v="0"/>
    <n v="0"/>
    <m/>
  </r>
  <r>
    <x v="2527"/>
    <d v="2021-06-07T00:00:00"/>
    <s v="Village Juice Company LLC"/>
    <s v="900 W Northwest Blvd"/>
    <x v="54"/>
    <x v="0"/>
    <s v="27101"/>
    <x v="2523"/>
    <m/>
    <s v="U"/>
    <s v="Y"/>
    <s v="NC-06"/>
    <x v="0"/>
    <x v="1"/>
    <x v="0"/>
    <x v="0"/>
    <s v="Y"/>
    <s v="Y"/>
    <s v="Y"/>
    <s v="Y"/>
    <s v="Y"/>
    <s v="Y"/>
    <s v="Limited  Liability Company(LLC)"/>
    <s v="Y"/>
    <x v="0"/>
    <x v="0"/>
    <x v="0"/>
    <s v="Restaurant"/>
    <n v="0"/>
    <n v="0"/>
    <m/>
  </r>
  <r>
    <x v="2528"/>
    <d v="2021-06-07T00:00:00"/>
    <s v="horbacz llc"/>
    <s v="250 Racine Dr Ste 15"/>
    <x v="0"/>
    <x v="0"/>
    <s v="28403"/>
    <x v="2524"/>
    <m/>
    <s v="U"/>
    <s v="Y"/>
    <s v="NC-07"/>
    <x v="1"/>
    <x v="0"/>
    <x v="0"/>
    <x v="0"/>
    <s v="Y"/>
    <s v="Y"/>
    <s v="N"/>
    <s v="Y"/>
    <s v="Y"/>
    <s v="Y"/>
    <s v="Corporation"/>
    <s v="Y"/>
    <x v="0"/>
    <x v="0"/>
    <x v="0"/>
    <s v="Restaurant"/>
    <n v="0"/>
    <n v="0"/>
    <m/>
  </r>
  <r>
    <x v="2529"/>
    <d v="2021-06-07T00:00:00"/>
    <s v="Happy + Hale Inc."/>
    <s v="703b 9th St"/>
    <x v="8"/>
    <x v="0"/>
    <s v="27705"/>
    <x v="2525"/>
    <m/>
    <s v="U"/>
    <s v="N"/>
    <s v="NC-04"/>
    <x v="0"/>
    <x v="0"/>
    <x v="1"/>
    <x v="0"/>
    <s v="N"/>
    <s v="Y"/>
    <s v="Y"/>
    <s v="Y"/>
    <s v="Y"/>
    <s v="Y"/>
    <s v="Corporation"/>
    <s v="N"/>
    <x v="0"/>
    <x v="0"/>
    <x v="0"/>
    <s v="Restaurant"/>
    <n v="0"/>
    <n v="0"/>
    <m/>
  </r>
  <r>
    <x v="2530"/>
    <d v="2021-06-07T00:00:00"/>
    <s v="The Eden Food Group LLC"/>
    <s v="200 N Greensboro St Ste 1A Suite 1A"/>
    <x v="32"/>
    <x v="0"/>
    <s v="27510"/>
    <x v="2526"/>
    <m/>
    <s v="U"/>
    <s v="N"/>
    <s v="NC-04"/>
    <x v="1"/>
    <x v="1"/>
    <x v="1"/>
    <x v="0"/>
    <s v="Y"/>
    <s v="Y"/>
    <s v="Y"/>
    <s v="Y"/>
    <s v="N"/>
    <s v="Y"/>
    <s v="Limited  Liability Company(LLC)"/>
    <s v="Y"/>
    <x v="0"/>
    <x v="0"/>
    <x v="0"/>
    <s v="Restaurant"/>
    <n v="0"/>
    <n v="0"/>
    <m/>
  </r>
  <r>
    <x v="2531"/>
    <d v="2021-06-07T00:00:00"/>
    <s v="Big Benjamin Inc"/>
    <s v="5900 Yadkin Rd"/>
    <x v="40"/>
    <x v="0"/>
    <s v="28303"/>
    <x v="2527"/>
    <m/>
    <s v="U"/>
    <s v="N"/>
    <s v="NC-08"/>
    <x v="0"/>
    <x v="0"/>
    <x v="1"/>
    <x v="0"/>
    <s v="Y"/>
    <s v="Y"/>
    <s v="Y"/>
    <s v="Y"/>
    <s v="Y"/>
    <s v="Y"/>
    <s v="Corporation"/>
    <s v="N"/>
    <x v="0"/>
    <x v="0"/>
    <x v="0"/>
    <s v="Restaurant"/>
    <n v="0"/>
    <n v="0"/>
    <m/>
  </r>
  <r>
    <x v="2532"/>
    <d v="2021-06-07T00:00:00"/>
    <s v="Boardwalk Billy's LLC"/>
    <s v="2620 Knollwood Rd"/>
    <x v="11"/>
    <x v="0"/>
    <s v="28211"/>
    <x v="2528"/>
    <m/>
    <s v="U"/>
    <s v="N"/>
    <s v="NC-09"/>
    <x v="1"/>
    <x v="1"/>
    <x v="1"/>
    <x v="0"/>
    <s v="Y"/>
    <s v="Y"/>
    <s v="Y"/>
    <s v="Y"/>
    <s v="Y"/>
    <s v="Y"/>
    <s v="Limited  Liability Company(LLC)"/>
    <s v="N"/>
    <x v="0"/>
    <x v="0"/>
    <x v="0"/>
    <s v="Restaurant"/>
    <n v="0"/>
    <n v="0"/>
    <m/>
  </r>
  <r>
    <x v="2533"/>
    <d v="2021-06-07T00:00:00"/>
    <s v="Food Enterprises Inc"/>
    <s v="1137 Tsali Blvd"/>
    <x v="95"/>
    <x v="0"/>
    <s v="28719"/>
    <x v="2529"/>
    <s v="DQ Grill &amp; Chill  Operating Agreement"/>
    <s v="R"/>
    <s v="Y"/>
    <s v="NC-11"/>
    <x v="1"/>
    <x v="0"/>
    <x v="0"/>
    <x v="0"/>
    <s v="Y"/>
    <s v="Y"/>
    <s v="Y"/>
    <s v="Y"/>
    <s v="Y"/>
    <s v="Y"/>
    <s v="Corporation"/>
    <s v="Y"/>
    <x v="0"/>
    <x v="0"/>
    <x v="0"/>
    <s v="Restaurant"/>
    <n v="0"/>
    <n v="0"/>
    <m/>
  </r>
  <r>
    <x v="2534"/>
    <d v="2021-06-07T00:00:00"/>
    <s v="Pine Crest Inn Limited Partnership"/>
    <s v="25 Community Rd"/>
    <x v="118"/>
    <x v="0"/>
    <s v="28374"/>
    <x v="2530"/>
    <m/>
    <s v="R"/>
    <s v="N"/>
    <s v="NC-09"/>
    <x v="1"/>
    <x v="0"/>
    <x v="0"/>
    <x v="0"/>
    <s v="Y"/>
    <s v="Y"/>
    <s v="Y"/>
    <s v="Y"/>
    <s v="Y"/>
    <s v="Y"/>
    <s v="Partnership"/>
    <s v="N"/>
    <x v="0"/>
    <x v="0"/>
    <x v="0"/>
    <s v="Inn **"/>
    <n v="0"/>
    <n v="0"/>
    <m/>
  </r>
  <r>
    <x v="2535"/>
    <d v="2021-06-07T00:00:00"/>
    <s v="Recreation Billiards Inc"/>
    <s v="412 W 4th St"/>
    <x v="54"/>
    <x v="0"/>
    <s v="27101"/>
    <x v="2531"/>
    <m/>
    <s v="U"/>
    <s v="Y"/>
    <s v="NC-06"/>
    <x v="1"/>
    <x v="1"/>
    <x v="1"/>
    <x v="0"/>
    <s v="Y"/>
    <s v="Y"/>
    <s v="Y"/>
    <s v="Y"/>
    <s v="Y"/>
    <s v="Y"/>
    <s v="Corporation"/>
    <s v="Y"/>
    <x v="0"/>
    <x v="0"/>
    <x v="0"/>
    <s v="Bar, Saloon, Lounge, Tavern"/>
    <n v="0"/>
    <n v="0"/>
    <m/>
  </r>
  <r>
    <x v="2536"/>
    <d v="2021-06-07T00:00:00"/>
    <s v="Nanasteak LLC"/>
    <s v="345 Blackwell St Suite H100"/>
    <x v="8"/>
    <x v="0"/>
    <s v="27701"/>
    <x v="2532"/>
    <m/>
    <s v="U"/>
    <s v="Y"/>
    <s v="NC-04"/>
    <x v="1"/>
    <x v="0"/>
    <x v="0"/>
    <x v="0"/>
    <s v="Y"/>
    <s v="Y"/>
    <s v="Y"/>
    <s v="Y"/>
    <s v="Y"/>
    <s v="Y"/>
    <s v="Subchapter S Corporation"/>
    <s v="N"/>
    <x v="0"/>
    <x v="0"/>
    <x v="0"/>
    <s v="Restaurant"/>
    <n v="0"/>
    <n v="0"/>
    <m/>
  </r>
  <r>
    <x v="2537"/>
    <d v="2021-06-07T00:00:00"/>
    <s v="MIKO Corporation"/>
    <s v="300 Marine Blvd"/>
    <x v="59"/>
    <x v="0"/>
    <s v="28540"/>
    <x v="2533"/>
    <m/>
    <s v="U"/>
    <s v="N"/>
    <s v="NC-03"/>
    <x v="0"/>
    <x v="0"/>
    <x v="1"/>
    <x v="0"/>
    <s v="Y"/>
    <s v="Y"/>
    <s v="Y"/>
    <s v="Y"/>
    <s v="Y"/>
    <s v="Y"/>
    <s v="Corporation"/>
    <s v="N"/>
    <x v="0"/>
    <x v="0"/>
    <x v="0"/>
    <s v="Restaurant"/>
    <n v="0"/>
    <n v="0"/>
    <m/>
  </r>
  <r>
    <x v="2538"/>
    <d v="2021-06-07T00:00:00"/>
    <s v="Heist Brewing Company LLC"/>
    <s v="2909 N Davidson St Ste 200"/>
    <x v="11"/>
    <x v="0"/>
    <s v="28205"/>
    <x v="2534"/>
    <m/>
    <s v="U"/>
    <s v="Y"/>
    <s v="NC-12"/>
    <x v="1"/>
    <x v="0"/>
    <x v="0"/>
    <x v="0"/>
    <s v="Y"/>
    <s v="Y"/>
    <s v="Y"/>
    <s v="Y"/>
    <s v="Y"/>
    <s v="Y"/>
    <s v="Limited  Liability Company(LLC)"/>
    <s v="Y"/>
    <x v="0"/>
    <x v="0"/>
    <x v="0"/>
    <s v="Brewery and/or microbrewery ** &amp;&amp; Brewpub, Tasting Room, Taproom ** &amp;&amp; Restaurant"/>
    <n v="0"/>
    <n v="0"/>
    <m/>
  </r>
  <r>
    <x v="2539"/>
    <d v="2021-06-07T00:00:00"/>
    <s v="Roots Food Co"/>
    <s v="3410-D St.Vardell Ln"/>
    <x v="11"/>
    <x v="0"/>
    <s v="28217"/>
    <x v="2535"/>
    <m/>
    <s v="U"/>
    <s v="Y"/>
    <s v="NC-09"/>
    <x v="1"/>
    <x v="1"/>
    <x v="0"/>
    <x v="0"/>
    <s v="Y"/>
    <s v="Y"/>
    <s v="Y"/>
    <s v="Y"/>
    <s v="Y"/>
    <s v="Y"/>
    <s v="Corporation"/>
    <s v="Y"/>
    <x v="0"/>
    <x v="0"/>
    <x v="0"/>
    <s v="Caterer"/>
    <n v="0"/>
    <n v="0"/>
    <m/>
  </r>
  <r>
    <x v="2540"/>
    <d v="2021-06-07T00:00:00"/>
    <s v="Plant Restaurant Inc"/>
    <s v="165 Merrimon Ave"/>
    <x v="9"/>
    <x v="0"/>
    <s v="28801"/>
    <x v="2536"/>
    <m/>
    <s v="U"/>
    <s v="Y"/>
    <s v="NC-11"/>
    <x v="1"/>
    <x v="1"/>
    <x v="0"/>
    <x v="0"/>
    <s v="N"/>
    <s v="Y"/>
    <s v="Y"/>
    <s v="Y"/>
    <s v="N"/>
    <s v="Y"/>
    <s v="Corporation"/>
    <s v="N"/>
    <x v="0"/>
    <x v="0"/>
    <x v="0"/>
    <s v="Restaurant"/>
    <n v="0"/>
    <n v="0"/>
    <m/>
  </r>
  <r>
    <x v="2541"/>
    <d v="2021-06-07T00:00:00"/>
    <s v="JV Ventures LLC"/>
    <s v="5406 Eastwind Rd"/>
    <x v="0"/>
    <x v="0"/>
    <s v="28403"/>
    <x v="2537"/>
    <m/>
    <s v="U"/>
    <s v="Y"/>
    <s v="NC-07"/>
    <x v="1"/>
    <x v="0"/>
    <x v="1"/>
    <x v="0"/>
    <s v="Y"/>
    <s v="Y"/>
    <s v="Y"/>
    <s v="Y"/>
    <s v="Y"/>
    <s v="Y"/>
    <s v="Subchapter S Corporation"/>
    <s v="Y"/>
    <x v="0"/>
    <x v="0"/>
    <x v="0"/>
    <s v="Bar, Saloon, Lounge, Tavern"/>
    <n v="0"/>
    <n v="0"/>
    <m/>
  </r>
  <r>
    <x v="2542"/>
    <d v="2021-06-07T00:00:00"/>
    <s v="YAO BUFFET SUSHI GRILL LLC"/>
    <s v="153 Smokey Park Hwy"/>
    <x v="9"/>
    <x v="0"/>
    <s v="28806"/>
    <x v="2538"/>
    <m/>
    <s v="U"/>
    <s v="Y"/>
    <s v="NC-11"/>
    <x v="0"/>
    <x v="0"/>
    <x v="0"/>
    <x v="0"/>
    <s v="Y"/>
    <s v="Y"/>
    <s v="Y"/>
    <s v="Y"/>
    <s v="Y"/>
    <s v="Y"/>
    <s v="Limited  Liability Company(LLC)"/>
    <s v="N"/>
    <x v="0"/>
    <x v="0"/>
    <x v="0"/>
    <s v="Restaurant"/>
    <n v="0"/>
    <n v="0"/>
    <m/>
  </r>
  <r>
    <x v="2543"/>
    <d v="2021-06-07T00:00:00"/>
    <s v="Isa's Bistro LLC"/>
    <s v="46 Haywood St Suite 340"/>
    <x v="9"/>
    <x v="0"/>
    <s v="28801"/>
    <x v="2539"/>
    <m/>
    <s v="U"/>
    <s v="Y"/>
    <s v="NC-11"/>
    <x v="1"/>
    <x v="0"/>
    <x v="0"/>
    <x v="0"/>
    <s v="Y"/>
    <s v="Y"/>
    <s v="Y"/>
    <s v="Y"/>
    <s v="Y"/>
    <s v="Y"/>
    <s v="Limited  Liability Company(LLC)"/>
    <s v="N"/>
    <x v="0"/>
    <x v="0"/>
    <x v="0"/>
    <s v="Restaurant"/>
    <n v="0"/>
    <n v="0"/>
    <m/>
  </r>
  <r>
    <x v="2544"/>
    <d v="2021-06-07T00:00:00"/>
    <s v="Tricor Inc."/>
    <s v="7422 Carmel Executive Park Dr Ste 201"/>
    <x v="11"/>
    <x v="0"/>
    <s v="28226"/>
    <x v="2540"/>
    <s v="Sonny's Real Pit Bar-B-Que"/>
    <s v="U"/>
    <s v="N"/>
    <s v="NC-09"/>
    <x v="0"/>
    <x v="1"/>
    <x v="1"/>
    <x v="0"/>
    <s v="Y"/>
    <s v="Y"/>
    <s v="Y"/>
    <s v="Y"/>
    <s v="Y"/>
    <s v="Y"/>
    <s v="Corporation"/>
    <s v="N"/>
    <x v="0"/>
    <x v="0"/>
    <x v="0"/>
    <s v="Caterer &amp;&amp; Restaurant"/>
    <n v="0"/>
    <n v="0"/>
    <m/>
  </r>
  <r>
    <x v="2545"/>
    <d v="2021-06-07T00:00:00"/>
    <s v="Renzo's LLC"/>
    <s v="502 N Main St"/>
    <x v="7"/>
    <x v="0"/>
    <s v="28792"/>
    <x v="2541"/>
    <m/>
    <s v="R"/>
    <s v="Y"/>
    <s v="NC-11"/>
    <x v="1"/>
    <x v="0"/>
    <x v="0"/>
    <x v="0"/>
    <s v="Y"/>
    <s v="Y"/>
    <s v="Y"/>
    <s v="Y"/>
    <s v="Y"/>
    <s v="Y"/>
    <s v="Limited  Liability Company(LLC)"/>
    <s v="N"/>
    <x v="0"/>
    <x v="0"/>
    <x v="0"/>
    <s v="Restaurant"/>
    <n v="0"/>
    <n v="0"/>
    <m/>
  </r>
  <r>
    <x v="2546"/>
    <d v="2021-06-07T00:00:00"/>
    <s v="Steakers and Shakers LLC"/>
    <s v="2711-C Pinedale Road"/>
    <x v="12"/>
    <x v="0"/>
    <s v="27408"/>
    <x v="2542"/>
    <m/>
    <s v="U"/>
    <s v="N"/>
    <s v="NC-06"/>
    <x v="0"/>
    <x v="1"/>
    <x v="1"/>
    <x v="0"/>
    <s v="N"/>
    <s v="Y"/>
    <s v="Y"/>
    <s v="Y"/>
    <s v="N"/>
    <s v="Y"/>
    <s v="Limited  Liability Company(LLC)"/>
    <s v="N"/>
    <x v="0"/>
    <x v="0"/>
    <x v="0"/>
    <s v="Restaurant"/>
    <n v="0"/>
    <n v="0"/>
    <m/>
  </r>
  <r>
    <x v="2547"/>
    <d v="2021-06-07T00:00:00"/>
    <s v="SAM Restaurants Inc"/>
    <s v="7303 Cessna Dr"/>
    <x v="12"/>
    <x v="0"/>
    <s v="27409"/>
    <x v="2543"/>
    <m/>
    <s v="U"/>
    <s v="N"/>
    <s v="NC-06"/>
    <x v="0"/>
    <x v="1"/>
    <x v="1"/>
    <x v="0"/>
    <s v="Y"/>
    <s v="Y"/>
    <s v="N"/>
    <s v="N"/>
    <s v="Y"/>
    <s v="N"/>
    <s v="Corporation"/>
    <s v="N"/>
    <x v="0"/>
    <x v="0"/>
    <x v="0"/>
    <s v="Restaurant"/>
    <n v="0"/>
    <n v="0"/>
    <m/>
  </r>
  <r>
    <x v="2548"/>
    <d v="2021-06-07T00:00:00"/>
    <s v="Amazing Pizza Co LLC"/>
    <s v="594 Tole Allison Rd"/>
    <x v="268"/>
    <x v="0"/>
    <s v="28759"/>
    <x v="2544"/>
    <m/>
    <s v="R"/>
    <s v="N"/>
    <s v="NC-11"/>
    <x v="0"/>
    <x v="1"/>
    <x v="0"/>
    <x v="1"/>
    <s v="Y"/>
    <s v="Y"/>
    <s v="N"/>
    <s v="Y"/>
    <s v="N"/>
    <s v="N"/>
    <s v="Limited  Liability Company(LLC)"/>
    <s v="N"/>
    <x v="0"/>
    <x v="0"/>
    <x v="0"/>
    <s v="Caterer &amp;&amp; Food Stand, Food Truck, Food Cart &amp;&amp; Restaurant"/>
    <n v="0"/>
    <n v="0"/>
    <m/>
  </r>
  <r>
    <x v="2549"/>
    <d v="2021-06-07T00:00:00"/>
    <s v="The Cowfish LLC"/>
    <s v="4310 Sharon Rd Ste X01 Suite X05"/>
    <x v="11"/>
    <x v="0"/>
    <s v="28211"/>
    <x v="2545"/>
    <m/>
    <s v="U"/>
    <s v="N"/>
    <s v="NC-09"/>
    <x v="1"/>
    <x v="1"/>
    <x v="1"/>
    <x v="0"/>
    <s v="N"/>
    <s v="N"/>
    <s v="Y"/>
    <s v="Y"/>
    <s v="N"/>
    <s v="Y"/>
    <s v="Limited  Liability Company(LLC)"/>
    <s v="N"/>
    <x v="0"/>
    <x v="0"/>
    <x v="0"/>
    <s v="Restaurant"/>
    <n v="0"/>
    <n v="0"/>
    <m/>
  </r>
  <r>
    <x v="2550"/>
    <d v="2021-06-07T00:00:00"/>
    <s v="2 guys catering"/>
    <s v="2130 Lawndale Dr"/>
    <x v="12"/>
    <x v="0"/>
    <s v="27408"/>
    <x v="2546"/>
    <m/>
    <s v="U"/>
    <s v="N"/>
    <s v="NC-06"/>
    <x v="0"/>
    <x v="1"/>
    <x v="0"/>
    <x v="0"/>
    <s v="Y"/>
    <s v="Y"/>
    <s v="Y"/>
    <s v="N"/>
    <s v="N"/>
    <s v="N"/>
    <s v="Corporation"/>
    <s v="N"/>
    <x v="0"/>
    <x v="0"/>
    <x v="0"/>
    <s v="Caterer"/>
    <n v="0"/>
    <n v="0"/>
    <m/>
  </r>
  <r>
    <x v="2551"/>
    <d v="2021-06-07T00:00:00"/>
    <s v="Ms. Allie's Inc."/>
    <s v="119 E Main St"/>
    <x v="41"/>
    <x v="0"/>
    <s v="28103"/>
    <x v="2547"/>
    <m/>
    <s v="U"/>
    <s v="N"/>
    <s v="NC-09"/>
    <x v="0"/>
    <x v="0"/>
    <x v="1"/>
    <x v="0"/>
    <s v="Y"/>
    <s v="Y"/>
    <s v="Y"/>
    <s v="Y"/>
    <s v="Y"/>
    <s v="Y"/>
    <s v="Subchapter S Corporation"/>
    <s v="N"/>
    <x v="0"/>
    <x v="0"/>
    <x v="0"/>
    <s v="Restaurant"/>
    <n v="0"/>
    <n v="0"/>
    <m/>
  </r>
  <r>
    <x v="2552"/>
    <d v="2021-06-07T00:00:00"/>
    <s v="QCarolina Restaurants LLC"/>
    <s v="207 Regency Executive Park Drive Suite 160"/>
    <x v="11"/>
    <x v="0"/>
    <s v="28217"/>
    <x v="2548"/>
    <s v="Qdoba"/>
    <s v="U"/>
    <s v="N"/>
    <s v="NC-09"/>
    <x v="0"/>
    <x v="0"/>
    <x v="0"/>
    <x v="0"/>
    <s v="Y"/>
    <s v="Y"/>
    <s v="Y"/>
    <s v="Y"/>
    <s v="Y"/>
    <s v="Y"/>
    <s v="Limited  Liability Company(LLC)"/>
    <s v="Y"/>
    <x v="0"/>
    <x v="0"/>
    <x v="0"/>
    <s v="Restaurant"/>
    <n v="0"/>
    <n v="0"/>
    <m/>
  </r>
  <r>
    <x v="2553"/>
    <d v="2021-06-11T00:00:00"/>
    <s v="Lyla Jones Bake Shop LLC"/>
    <s v="4325 Glenwood Ave Ste 2011"/>
    <x v="4"/>
    <x v="0"/>
    <s v="27612"/>
    <x v="2549"/>
    <m/>
    <s v="U"/>
    <s v="N"/>
    <s v="NC-02"/>
    <x v="1"/>
    <x v="0"/>
    <x v="0"/>
    <x v="0"/>
    <s v="Y"/>
    <s v="Y"/>
    <s v="Y"/>
    <s v="Y"/>
    <s v="Y"/>
    <s v="Y"/>
    <s v="Limited  Liability Company(LLC)"/>
    <s v="N"/>
    <x v="0"/>
    <x v="0"/>
    <x v="0"/>
    <s v="Caterer"/>
    <n v="0"/>
    <n v="0"/>
    <m/>
  </r>
  <r>
    <x v="2554"/>
    <d v="2021-06-11T00:00:00"/>
    <s v="MORGAN 2 LLC"/>
    <s v="411 W Morgan St"/>
    <x v="4"/>
    <x v="0"/>
    <s v="27603"/>
    <x v="2550"/>
    <m/>
    <s v="U"/>
    <s v="Y"/>
    <s v="NC-02"/>
    <x v="0"/>
    <x v="0"/>
    <x v="1"/>
    <x v="0"/>
    <s v="Y"/>
    <s v="Y"/>
    <s v="Y"/>
    <s v="Y"/>
    <s v="Y"/>
    <s v="Y"/>
    <s v="Limited  Liability Company(LLC)"/>
    <s v="N"/>
    <x v="0"/>
    <x v="0"/>
    <x v="0"/>
    <s v="Restaurant"/>
    <n v="0"/>
    <n v="0"/>
    <m/>
  </r>
  <r>
    <x v="2555"/>
    <d v="2021-06-11T00:00:00"/>
    <s v="The DH Group LLC"/>
    <s v="2108 S Broad St"/>
    <x v="54"/>
    <x v="0"/>
    <n v="27127"/>
    <x v="2551"/>
    <m/>
    <s v="U"/>
    <s v="N"/>
    <s v="NC-06"/>
    <x v="1"/>
    <x v="0"/>
    <x v="1"/>
    <x v="0"/>
    <s v="Y"/>
    <s v="Y"/>
    <s v="Y"/>
    <s v="Y"/>
    <s v="Y"/>
    <s v="Y"/>
    <s v="Limited  Liability Company(LLC)"/>
    <s v="N"/>
    <x v="0"/>
    <x v="0"/>
    <x v="0"/>
    <s v="Bar, Saloon, Lounge, Tavern"/>
    <n v="0"/>
    <n v="0"/>
    <m/>
  </r>
  <r>
    <x v="2556"/>
    <d v="2021-06-11T00:00:00"/>
    <s v="Corner Bar At Ayrsley LLC"/>
    <s v="2016 Ayrsley Town Blvd Ste 1A"/>
    <x v="11"/>
    <x v="0"/>
    <s v="28273"/>
    <x v="2552"/>
    <m/>
    <s v="U"/>
    <s v="N"/>
    <s v="NC-09"/>
    <x v="0"/>
    <x v="0"/>
    <x v="1"/>
    <x v="0"/>
    <s v="Y"/>
    <s v="Y"/>
    <s v="Y"/>
    <s v="Y"/>
    <s v="Y"/>
    <s v="Y"/>
    <s v="Limited  Liability Company(LLC)"/>
    <s v="N"/>
    <x v="0"/>
    <x v="0"/>
    <x v="0"/>
    <s v="Bar, Saloon, Lounge, Tavern &amp;&amp; Restaurant"/>
    <n v="0"/>
    <n v="0"/>
    <m/>
  </r>
  <r>
    <x v="2557"/>
    <d v="2021-06-11T00:00:00"/>
    <s v="Zilla Ventures LLC"/>
    <s v="118 E Charles St"/>
    <x v="53"/>
    <x v="0"/>
    <s v="28105"/>
    <x v="2553"/>
    <m/>
    <s v="U"/>
    <s v="N"/>
    <s v="NC-09"/>
    <x v="0"/>
    <x v="1"/>
    <x v="1"/>
    <x v="0"/>
    <s v="Y"/>
    <s v="Y"/>
    <s v="Y"/>
    <s v="Y"/>
    <s v="Y"/>
    <s v="Y"/>
    <s v="Limited  Liability Company(LLC)"/>
    <s v="N"/>
    <x v="0"/>
    <x v="0"/>
    <x v="0"/>
    <s v="Restaurant"/>
    <n v="0"/>
    <n v="0"/>
    <m/>
  </r>
  <r>
    <x v="2558"/>
    <d v="2021-06-11T00:00:00"/>
    <s v="DGN RESTAURANT INC"/>
    <s v="1945 High House Rd"/>
    <x v="28"/>
    <x v="0"/>
    <s v="27519"/>
    <x v="2554"/>
    <m/>
    <s v="U"/>
    <s v="N"/>
    <s v="NC-02"/>
    <x v="1"/>
    <x v="0"/>
    <x v="0"/>
    <x v="0"/>
    <s v="Y"/>
    <s v="Y"/>
    <s v="Y"/>
    <s v="Y"/>
    <s v="Y"/>
    <s v="Y"/>
    <s v="Corporation"/>
    <s v="N"/>
    <x v="0"/>
    <x v="0"/>
    <x v="0"/>
    <s v="Other &amp;&amp; Caterer &amp;&amp; Restaurant"/>
    <n v="0"/>
    <n v="0"/>
    <m/>
  </r>
  <r>
    <x v="2559"/>
    <d v="2021-06-11T00:00:00"/>
    <s v="Bakehouse Brunner Inc"/>
    <s v="120 N Poplar St"/>
    <x v="147"/>
    <x v="0"/>
    <s v="28315"/>
    <x v="2555"/>
    <m/>
    <s v="R"/>
    <s v="N"/>
    <s v="NC-09"/>
    <x v="0"/>
    <x v="1"/>
    <x v="1"/>
    <x v="0"/>
    <s v="Y"/>
    <s v="Y"/>
    <s v="Y"/>
    <s v="N"/>
    <s v="Y"/>
    <s v="Y"/>
    <s v="Corporation"/>
    <s v="N"/>
    <x v="0"/>
    <x v="0"/>
    <x v="0"/>
    <s v="Bakery ** &amp;&amp; Restaurant"/>
    <n v="0"/>
    <n v="0"/>
    <m/>
  </r>
  <r>
    <x v="2560"/>
    <d v="2021-06-11T00:00:00"/>
    <s v="The Cherry Peel INC"/>
    <s v="112 W King St"/>
    <x v="35"/>
    <x v="0"/>
    <s v="27278"/>
    <x v="2556"/>
    <m/>
    <s v="U"/>
    <s v="N"/>
    <s v="NC-04"/>
    <x v="1"/>
    <x v="1"/>
    <x v="0"/>
    <x v="0"/>
    <s v="Y"/>
    <s v="Y"/>
    <s v="Y"/>
    <s v="Y"/>
    <s v="Y"/>
    <s v="Y"/>
    <s v="Corporation"/>
    <s v="N"/>
    <x v="0"/>
    <x v="0"/>
    <x v="0"/>
    <s v="Bakery ** &amp;&amp; Snack and Nonalcoholic Beverage Bar &amp;&amp; Restaurant"/>
    <n v="0"/>
    <n v="0"/>
    <m/>
  </r>
  <r>
    <x v="2561"/>
    <d v="2021-06-11T00:00:00"/>
    <s v="WNP 113 Inc"/>
    <s v="113 N Churton"/>
    <x v="35"/>
    <x v="0"/>
    <s v="27278"/>
    <x v="2557"/>
    <m/>
    <s v="U"/>
    <s v="N"/>
    <s v="NC-04"/>
    <x v="1"/>
    <x v="0"/>
    <x v="0"/>
    <x v="0"/>
    <s v="Y"/>
    <s v="Y"/>
    <s v="Y"/>
    <s v="Y"/>
    <s v="Y"/>
    <s v="Y"/>
    <s v="Limited  Liability Company(LLC)"/>
    <s v="N"/>
    <x v="0"/>
    <x v="0"/>
    <x v="0"/>
    <s v="Restaurant"/>
    <n v="0"/>
    <n v="0"/>
    <m/>
  </r>
  <r>
    <x v="2562"/>
    <d v="2021-06-11T00:00:00"/>
    <s v="gofo llc"/>
    <s v="1115 N Brevard St Ste 5"/>
    <x v="11"/>
    <x v="0"/>
    <s v="28206"/>
    <x v="2558"/>
    <m/>
    <s v="U"/>
    <s v="Y"/>
    <s v="NC-12"/>
    <x v="0"/>
    <x v="0"/>
    <x v="1"/>
    <x v="0"/>
    <s v="Y"/>
    <s v="Y"/>
    <s v="Y"/>
    <s v="Y"/>
    <s v="Y"/>
    <s v="Y"/>
    <s v="Limited  Liability Company(LLC)"/>
    <s v="Y"/>
    <x v="0"/>
    <x v="0"/>
    <x v="0"/>
    <s v="Restaurant"/>
    <n v="0"/>
    <n v="0"/>
    <m/>
  </r>
  <r>
    <x v="2563"/>
    <d v="2021-06-11T00:00:00"/>
    <s v="Mayscraig LLC"/>
    <s v="310 S West St Ste 110"/>
    <x v="4"/>
    <x v="0"/>
    <s v="27603"/>
    <x v="2559"/>
    <m/>
    <s v="U"/>
    <s v="Y"/>
    <s v="NC-02"/>
    <x v="0"/>
    <x v="1"/>
    <x v="0"/>
    <x v="0"/>
    <s v="N"/>
    <s v="Y"/>
    <s v="Y"/>
    <s v="Y"/>
    <s v="Y"/>
    <s v="Y"/>
    <s v="Limited  Liability Company(LLC)"/>
    <s v="N"/>
    <x v="0"/>
    <x v="0"/>
    <x v="0"/>
    <s v="Bar, Saloon, Lounge, Tavern"/>
    <n v="0"/>
    <n v="0"/>
    <m/>
  </r>
  <r>
    <x v="2564"/>
    <d v="2021-06-11T00:00:00"/>
    <s v="Tin Tean Group LLC"/>
    <s v="208 N Tryon St"/>
    <x v="11"/>
    <x v="0"/>
    <s v="28202"/>
    <x v="2560"/>
    <m/>
    <s v="U"/>
    <s v="N"/>
    <s v="NC-12"/>
    <x v="1"/>
    <x v="0"/>
    <x v="1"/>
    <x v="0"/>
    <s v="Y"/>
    <s v="Y"/>
    <s v="Y"/>
    <s v="Y"/>
    <s v="Y"/>
    <s v="Y"/>
    <s v="Limited  Liability Company(LLC)"/>
    <s v="N"/>
    <x v="0"/>
    <x v="0"/>
    <x v="0"/>
    <s v="Bar, Saloon, Lounge, Tavern &amp;&amp; Restaurant"/>
    <n v="0"/>
    <n v="0"/>
    <m/>
  </r>
  <r>
    <x v="2565"/>
    <d v="2021-06-11T00:00:00"/>
    <s v="JB and  Associates Restaurant Group LLC"/>
    <s v="737 9th St Ste 210"/>
    <x v="8"/>
    <x v="0"/>
    <s v="27705"/>
    <x v="2561"/>
    <m/>
    <s v="U"/>
    <s v="N"/>
    <s v="NC-04"/>
    <x v="0"/>
    <x v="0"/>
    <x v="1"/>
    <x v="0"/>
    <s v="Y"/>
    <s v="Y"/>
    <s v="Y"/>
    <s v="Y"/>
    <s v="Y"/>
    <s v="Y"/>
    <s v="Corporation"/>
    <s v="N"/>
    <x v="0"/>
    <x v="0"/>
    <x v="0"/>
    <s v="Restaurant"/>
    <n v="0"/>
    <n v="0"/>
    <m/>
  </r>
  <r>
    <x v="2566"/>
    <d v="2021-06-11T00:00:00"/>
    <s v="Foghorn Loghorn II LLC"/>
    <s v="1616 Camden Road Suite 150"/>
    <x v="11"/>
    <x v="0"/>
    <s v="28203"/>
    <x v="2562"/>
    <m/>
    <s v="U"/>
    <s v="Y"/>
    <s v="NC-12"/>
    <x v="1"/>
    <x v="1"/>
    <x v="1"/>
    <x v="0"/>
    <s v="Y"/>
    <s v="Y"/>
    <s v="Y"/>
    <s v="Y"/>
    <s v="Y"/>
    <s v="Y"/>
    <s v="Limited  Liability Company(LLC)"/>
    <s v="N"/>
    <x v="0"/>
    <x v="0"/>
    <x v="0"/>
    <s v="Restaurant"/>
    <n v="0"/>
    <n v="0"/>
    <m/>
  </r>
  <r>
    <x v="2567"/>
    <d v="2021-06-11T00:00:00"/>
    <s v="BBQVILLEINC"/>
    <s v="2470 Gum Branch Road"/>
    <x v="59"/>
    <x v="0"/>
    <s v="28540"/>
    <x v="2563"/>
    <m/>
    <s v="U"/>
    <s v="N"/>
    <s v="NC-03"/>
    <x v="0"/>
    <x v="0"/>
    <x v="0"/>
    <x v="0"/>
    <s v="Y"/>
    <s v="Y"/>
    <s v="Y"/>
    <s v="Y"/>
    <s v="Y"/>
    <s v="Y"/>
    <s v="Subchapter S Corporation"/>
    <s v="N"/>
    <x v="0"/>
    <x v="0"/>
    <x v="0"/>
    <s v="Restaurant"/>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AAEC7-7DC8-45B8-80BA-EEB51A7F5617}" name="PivotTable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303" firstHeaderRow="0" firstDataRow="1" firstDataCol="1"/>
  <pivotFields count="31">
    <pivotField dataField="1" showAll="0"/>
    <pivotField numFmtId="14" showAll="0"/>
    <pivotField showAll="0"/>
    <pivotField showAll="0"/>
    <pivotField axis="axisRow" showAll="0">
      <items count="300">
        <item x="147"/>
        <item x="190"/>
        <item x="145"/>
        <item x="100"/>
        <item x="298"/>
        <item x="185"/>
        <item x="131"/>
        <item x="140"/>
        <item x="108"/>
        <item x="55"/>
        <item x="51"/>
        <item x="9"/>
        <item x="231"/>
        <item x="224"/>
        <item x="238"/>
        <item x="110"/>
        <item x="266"/>
        <item x="105"/>
        <item x="205"/>
        <item x="261"/>
        <item x="254"/>
        <item x="289"/>
        <item x="275"/>
        <item x="93"/>
        <item x="198"/>
        <item x="104"/>
        <item x="287"/>
        <item x="48"/>
        <item x="271"/>
        <item x="39"/>
        <item x="274"/>
        <item x="79"/>
        <item x="230"/>
        <item x="279"/>
        <item x="64"/>
        <item x="283"/>
        <item x="200"/>
        <item x="204"/>
        <item x="38"/>
        <item x="228"/>
        <item x="291"/>
        <item x="89"/>
        <item x="223"/>
        <item x="96"/>
        <item x="32"/>
        <item x="82"/>
        <item x="28"/>
        <item x="77"/>
        <item x="46"/>
        <item x="116"/>
        <item x="3"/>
        <item x="11"/>
        <item x="95"/>
        <item x="267"/>
        <item x="260"/>
        <item x="103"/>
        <item x="160"/>
        <item x="71"/>
        <item x="90"/>
        <item x="91"/>
        <item x="242"/>
        <item x="120"/>
        <item x="163"/>
        <item x="69"/>
        <item x="22"/>
        <item x="233"/>
        <item x="109"/>
        <item x="49"/>
        <item x="167"/>
        <item x="98"/>
        <item x="76"/>
        <item x="241"/>
        <item x="43"/>
        <item x="281"/>
        <item x="180"/>
        <item x="193"/>
        <item x="278"/>
        <item x="186"/>
        <item x="8"/>
        <item x="264"/>
        <item x="285"/>
        <item x="33"/>
        <item x="220"/>
        <item x="24"/>
        <item x="262"/>
        <item x="164"/>
        <item x="31"/>
        <item x="219"/>
        <item x="214"/>
        <item x="211"/>
        <item x="58"/>
        <item x="210"/>
        <item x="277"/>
        <item x="40"/>
        <item x="284"/>
        <item x="218"/>
        <item x="15"/>
        <item x="63"/>
        <item x="203"/>
        <item x="189"/>
        <item x="127"/>
        <item x="66"/>
        <item x="83"/>
        <item x="250"/>
        <item x="25"/>
        <item x="270"/>
        <item x="243"/>
        <item x="12"/>
        <item x="34"/>
        <item x="6"/>
        <item x="192"/>
        <item x="146"/>
        <item x="202"/>
        <item x="50"/>
        <item x="60"/>
        <item x="70"/>
        <item x="181"/>
        <item x="27"/>
        <item x="7"/>
        <item x="124"/>
        <item x="21"/>
        <item x="62"/>
        <item x="122"/>
        <item x="35"/>
        <item x="290"/>
        <item x="207"/>
        <item x="88"/>
        <item x="30"/>
        <item x="237"/>
        <item x="154"/>
        <item x="255"/>
        <item x="45"/>
        <item x="257"/>
        <item x="165"/>
        <item x="59"/>
        <item x="65"/>
        <item x="199"/>
        <item x="161"/>
        <item x="113"/>
        <item x="173"/>
        <item x="18"/>
        <item x="153"/>
        <item x="247"/>
        <item x="272"/>
        <item x="125"/>
        <item x="123"/>
        <item x="99"/>
        <item x="136"/>
        <item x="86"/>
        <item x="213"/>
        <item x="212"/>
        <item x="288"/>
        <item x="177"/>
        <item x="225"/>
        <item x="87"/>
        <item x="293"/>
        <item x="73"/>
        <item x="150"/>
        <item x="75"/>
        <item x="282"/>
        <item x="234"/>
        <item x="169"/>
        <item x="44"/>
        <item x="107"/>
        <item x="191"/>
        <item x="295"/>
        <item x="94"/>
        <item x="141"/>
        <item x="68"/>
        <item x="159"/>
        <item x="111"/>
        <item x="41"/>
        <item x="53"/>
        <item x="162"/>
        <item x="235"/>
        <item x="268"/>
        <item x="208"/>
        <item x="286"/>
        <item x="106"/>
        <item x="174"/>
        <item x="10"/>
        <item x="1"/>
        <item x="47"/>
        <item x="2"/>
        <item x="126"/>
        <item x="259"/>
        <item x="168"/>
        <item x="265"/>
        <item x="273"/>
        <item x="97"/>
        <item x="61"/>
        <item x="130"/>
        <item x="217"/>
        <item x="166"/>
        <item x="248"/>
        <item x="115"/>
        <item x="258"/>
        <item x="280"/>
        <item x="135"/>
        <item x="42"/>
        <item x="142"/>
        <item x="216"/>
        <item x="226"/>
        <item x="252"/>
        <item x="118"/>
        <item x="263"/>
        <item x="19"/>
        <item x="292"/>
        <item x="114"/>
        <item x="206"/>
        <item x="137"/>
        <item x="92"/>
        <item x="4"/>
        <item x="133"/>
        <item x="176"/>
        <item x="102"/>
        <item x="17"/>
        <item x="155"/>
        <item x="195"/>
        <item x="26"/>
        <item x="178"/>
        <item x="294"/>
        <item x="183"/>
        <item x="187"/>
        <item x="251"/>
        <item x="240"/>
        <item x="78"/>
        <item x="175"/>
        <item x="119"/>
        <item x="74"/>
        <item x="194"/>
        <item x="236"/>
        <item x="134"/>
        <item x="158"/>
        <item x="196"/>
        <item x="112"/>
        <item x="253"/>
        <item x="188"/>
        <item x="157"/>
        <item x="156"/>
        <item x="57"/>
        <item x="297"/>
        <item x="36"/>
        <item x="23"/>
        <item x="215"/>
        <item x="149"/>
        <item x="152"/>
        <item x="229"/>
        <item x="269"/>
        <item x="244"/>
        <item x="72"/>
        <item x="138"/>
        <item x="80"/>
        <item x="56"/>
        <item x="221"/>
        <item x="52"/>
        <item x="85"/>
        <item x="129"/>
        <item x="16"/>
        <item x="144"/>
        <item x="117"/>
        <item x="201"/>
        <item x="148"/>
        <item x="296"/>
        <item x="256"/>
        <item x="172"/>
        <item x="209"/>
        <item x="239"/>
        <item x="171"/>
        <item x="232"/>
        <item x="249"/>
        <item x="14"/>
        <item x="222"/>
        <item x="170"/>
        <item x="197"/>
        <item x="182"/>
        <item x="67"/>
        <item x="179"/>
        <item x="13"/>
        <item x="37"/>
        <item x="128"/>
        <item x="132"/>
        <item x="245"/>
        <item x="143"/>
        <item x="29"/>
        <item x="20"/>
        <item x="139"/>
        <item x="5"/>
        <item x="246"/>
        <item x="0"/>
        <item x="101"/>
        <item x="121"/>
        <item x="151"/>
        <item x="54"/>
        <item x="184"/>
        <item x="276"/>
        <item x="81"/>
        <item x="227"/>
        <item x="84"/>
        <item t="default"/>
      </items>
    </pivotField>
    <pivotField showAll="0"/>
    <pivotField showAll="0"/>
    <pivotField dataField="1" numFmtId="44" showAll="0">
      <items count="2565">
        <item x="1985"/>
        <item x="1625"/>
        <item x="1264"/>
        <item x="1104"/>
        <item x="1157"/>
        <item x="1535"/>
        <item x="1867"/>
        <item x="1201"/>
        <item x="1996"/>
        <item x="425"/>
        <item x="939"/>
        <item x="1281"/>
        <item x="658"/>
        <item x="1405"/>
        <item x="443"/>
        <item x="955"/>
        <item x="2216"/>
        <item x="1879"/>
        <item x="1647"/>
        <item x="1908"/>
        <item x="478"/>
        <item x="1410"/>
        <item x="99"/>
        <item x="1223"/>
        <item x="1855"/>
        <item x="1705"/>
        <item x="1284"/>
        <item x="1466"/>
        <item x="618"/>
        <item x="1862"/>
        <item x="1454"/>
        <item x="1544"/>
        <item x="778"/>
        <item x="1350"/>
        <item x="1329"/>
        <item x="1121"/>
        <item x="1876"/>
        <item x="1581"/>
        <item x="2236"/>
        <item x="154"/>
        <item x="1503"/>
        <item x="580"/>
        <item x="1234"/>
        <item x="1928"/>
        <item x="1579"/>
        <item x="940"/>
        <item x="565"/>
        <item x="1657"/>
        <item x="2127"/>
        <item x="547"/>
        <item x="1668"/>
        <item x="1188"/>
        <item x="899"/>
        <item x="536"/>
        <item x="1053"/>
        <item x="2184"/>
        <item x="837"/>
        <item x="1585"/>
        <item x="1332"/>
        <item x="926"/>
        <item x="1610"/>
        <item x="113"/>
        <item x="583"/>
        <item x="1107"/>
        <item x="726"/>
        <item x="2135"/>
        <item x="610"/>
        <item x="944"/>
        <item x="1219"/>
        <item x="2159"/>
        <item x="2019"/>
        <item x="1521"/>
        <item x="1124"/>
        <item x="1744"/>
        <item x="1801"/>
        <item x="676"/>
        <item x="1868"/>
        <item x="2013"/>
        <item x="1825"/>
        <item x="1661"/>
        <item x="2325"/>
        <item x="1414"/>
        <item x="597"/>
        <item x="863"/>
        <item x="965"/>
        <item x="735"/>
        <item x="1624"/>
        <item x="1352"/>
        <item x="2555"/>
        <item x="1371"/>
        <item x="1041"/>
        <item x="1252"/>
        <item x="1870"/>
        <item x="1675"/>
        <item x="1199"/>
        <item x="503"/>
        <item x="1528"/>
        <item x="2140"/>
        <item x="704"/>
        <item x="927"/>
        <item x="1304"/>
        <item x="1242"/>
        <item x="105"/>
        <item x="750"/>
        <item x="738"/>
        <item x="1771"/>
        <item x="445"/>
        <item x="1655"/>
        <item x="602"/>
        <item x="2203"/>
        <item x="1274"/>
        <item x="451"/>
        <item x="1822"/>
        <item x="1829"/>
        <item x="489"/>
        <item x="1807"/>
        <item x="409"/>
        <item x="1507"/>
        <item x="2293"/>
        <item x="511"/>
        <item x="1572"/>
        <item x="626"/>
        <item x="1802"/>
        <item x="2302"/>
        <item x="454"/>
        <item x="1043"/>
        <item x="1538"/>
        <item x="2334"/>
        <item x="1501"/>
        <item x="429"/>
        <item x="82"/>
        <item x="1196"/>
        <item x="1848"/>
        <item x="2110"/>
        <item x="1955"/>
        <item x="1849"/>
        <item x="191"/>
        <item x="908"/>
        <item x="1718"/>
        <item x="1261"/>
        <item x="1300"/>
        <item x="2011"/>
        <item x="1806"/>
        <item x="1213"/>
        <item x="784"/>
        <item x="1852"/>
        <item x="2494"/>
        <item x="341"/>
        <item x="1733"/>
        <item x="2297"/>
        <item x="1376"/>
        <item x="1754"/>
        <item x="343"/>
        <item x="1738"/>
        <item x="497"/>
        <item x="1911"/>
        <item x="901"/>
        <item x="2060"/>
        <item x="2084"/>
        <item x="617"/>
        <item x="782"/>
        <item x="224"/>
        <item x="2146"/>
        <item x="590"/>
        <item x="2032"/>
        <item x="440"/>
        <item x="1702"/>
        <item x="1272"/>
        <item x="1695"/>
        <item x="1301"/>
        <item x="594"/>
        <item x="593"/>
        <item x="213"/>
        <item x="2021"/>
        <item x="1369"/>
        <item x="1679"/>
        <item x="1611"/>
        <item x="245"/>
        <item x="856"/>
        <item x="578"/>
        <item x="1453"/>
        <item x="2207"/>
        <item x="1864"/>
        <item x="824"/>
        <item x="1348"/>
        <item x="1999"/>
        <item x="1425"/>
        <item x="1434"/>
        <item x="1132"/>
        <item x="975"/>
        <item x="1943"/>
        <item x="47"/>
        <item x="1220"/>
        <item x="945"/>
        <item x="630"/>
        <item x="1057"/>
        <item x="671"/>
        <item x="2124"/>
        <item x="592"/>
        <item x="464"/>
        <item x="1577"/>
        <item x="1399"/>
        <item x="371"/>
        <item x="1317"/>
        <item x="1904"/>
        <item x="1631"/>
        <item x="1545"/>
        <item x="1116"/>
        <item x="1616"/>
        <item x="1871"/>
        <item x="1746"/>
        <item x="455"/>
        <item x="392"/>
        <item x="139"/>
        <item x="1712"/>
        <item x="1129"/>
        <item x="880"/>
        <item x="948"/>
        <item x="571"/>
        <item x="2496"/>
        <item x="2317"/>
        <item x="2001"/>
        <item x="1470"/>
        <item x="347"/>
        <item x="68"/>
        <item x="535"/>
        <item x="727"/>
        <item x="165"/>
        <item x="1286"/>
        <item x="1628"/>
        <item x="1236"/>
        <item x="613"/>
        <item x="474"/>
        <item x="832"/>
        <item x="1994"/>
        <item x="688"/>
        <item x="539"/>
        <item x="1971"/>
        <item x="1766"/>
        <item x="2226"/>
        <item x="829"/>
        <item x="2191"/>
        <item x="1656"/>
        <item x="528"/>
        <item x="1418"/>
        <item x="1448"/>
        <item x="1669"/>
        <item x="353"/>
        <item x="1098"/>
        <item x="897"/>
        <item x="549"/>
        <item x="1479"/>
        <item x="877"/>
        <item x="1381"/>
        <item x="933"/>
        <item x="1995"/>
        <item x="1605"/>
        <item x="1492"/>
        <item x="1421"/>
        <item x="1672"/>
        <item x="1235"/>
        <item x="1696"/>
        <item x="327"/>
        <item x="1294"/>
        <item x="1914"/>
        <item x="1714"/>
        <item x="2213"/>
        <item x="2100"/>
        <item x="128"/>
        <item x="1880"/>
        <item x="1758"/>
        <item x="2086"/>
        <item x="2456"/>
        <item x="485"/>
        <item x="577"/>
        <item x="1299"/>
        <item x="2400"/>
        <item x="2349"/>
        <item x="1037"/>
        <item x="2332"/>
        <item x="844"/>
        <item x="2085"/>
        <item x="1440"/>
        <item x="1747"/>
        <item x="2420"/>
        <item x="276"/>
        <item x="1652"/>
        <item x="340"/>
        <item x="1860"/>
        <item x="1854"/>
        <item x="1942"/>
        <item x="1049"/>
        <item x="1890"/>
        <item x="1703"/>
        <item x="1042"/>
        <item x="1413"/>
        <item x="2214"/>
        <item x="1330"/>
        <item x="1135"/>
        <item x="1798"/>
        <item x="1262"/>
        <item x="62"/>
        <item x="187"/>
        <item x="414"/>
        <item x="876"/>
        <item x="1321"/>
        <item x="647"/>
        <item x="1238"/>
        <item x="687"/>
        <item x="2262"/>
        <item x="1419"/>
        <item x="2266"/>
        <item x="1812"/>
        <item x="1048"/>
        <item x="807"/>
        <item x="137"/>
        <item x="1875"/>
        <item x="283"/>
        <item x="1246"/>
        <item x="986"/>
        <item x="1210"/>
        <item x="1783"/>
        <item x="1045"/>
        <item x="438"/>
        <item x="1819"/>
        <item x="1084"/>
        <item x="249"/>
        <item x="466"/>
        <item x="481"/>
        <item x="1763"/>
        <item x="1117"/>
        <item x="2237"/>
        <item x="589"/>
        <item x="1816"/>
        <item x="1468"/>
        <item x="1745"/>
        <item x="1248"/>
        <item x="234"/>
        <item x="1808"/>
        <item x="313"/>
        <item x="1450"/>
        <item x="866"/>
        <item x="1872"/>
        <item x="1193"/>
        <item x="1959"/>
        <item x="1547"/>
        <item x="2339"/>
        <item x="1275"/>
        <item x="1667"/>
        <item x="764"/>
        <item x="1768"/>
        <item x="785"/>
        <item x="591"/>
        <item x="430"/>
        <item x="1700"/>
        <item x="2490"/>
        <item x="2187"/>
        <item x="1789"/>
        <item x="1318"/>
        <item x="810"/>
        <item x="1239"/>
        <item x="492"/>
        <item x="869"/>
        <item x="240"/>
        <item x="298"/>
        <item x="1088"/>
        <item x="640"/>
        <item x="1593"/>
        <item x="2039"/>
        <item x="377"/>
        <item x="581"/>
        <item x="1775"/>
        <item x="417"/>
        <item x="164"/>
        <item x="1561"/>
        <item x="1113"/>
        <item x="1166"/>
        <item x="182"/>
        <item x="1980"/>
        <item x="221"/>
        <item x="1142"/>
        <item x="2280"/>
        <item x="1326"/>
        <item x="1787"/>
        <item x="260"/>
        <item x="1912"/>
        <item x="731"/>
        <item x="1662"/>
        <item x="685"/>
        <item x="1664"/>
        <item x="924"/>
        <item x="1840"/>
        <item x="1725"/>
        <item x="878"/>
        <item x="608"/>
        <item x="2004"/>
        <item x="1698"/>
        <item x="1522"/>
        <item x="242"/>
        <item x="21"/>
        <item x="1063"/>
        <item x="1759"/>
        <item x="1938"/>
        <item x="2016"/>
        <item x="1764"/>
        <item x="2173"/>
        <item x="802"/>
        <item x="2310"/>
        <item x="273"/>
        <item x="1066"/>
        <item x="2138"/>
        <item x="1954"/>
        <item x="2073"/>
        <item x="2365"/>
        <item x="45"/>
        <item x="433"/>
        <item x="2139"/>
        <item x="2258"/>
        <item x="1025"/>
        <item x="2157"/>
        <item x="1988"/>
        <item x="116"/>
        <item x="2094"/>
        <item x="1723"/>
        <item x="1461"/>
        <item x="1760"/>
        <item x="1717"/>
        <item x="1901"/>
        <item x="623"/>
        <item x="759"/>
        <item x="1176"/>
        <item x="384"/>
        <item x="61"/>
        <item x="557"/>
        <item x="1328"/>
        <item x="442"/>
        <item x="1114"/>
        <item x="1740"/>
        <item x="1753"/>
        <item x="951"/>
        <item x="670"/>
        <item x="2005"/>
        <item x="2260"/>
        <item x="615"/>
        <item x="1617"/>
        <item x="238"/>
        <item x="651"/>
        <item x="564"/>
        <item x="461"/>
        <item x="1861"/>
        <item x="1494"/>
        <item x="1133"/>
        <item x="1998"/>
        <item x="888"/>
        <item x="342"/>
        <item x="2024"/>
        <item x="1094"/>
        <item x="1149"/>
        <item x="2044"/>
        <item x="2322"/>
        <item x="1843"/>
        <item x="1022"/>
        <item x="1433"/>
        <item x="2164"/>
        <item x="131"/>
        <item x="501"/>
        <item x="960"/>
        <item x="633"/>
        <item x="1460"/>
        <item x="1122"/>
        <item x="401"/>
        <item x="881"/>
        <item x="1842"/>
        <item x="2035"/>
        <item x="1948"/>
        <item x="46"/>
        <item x="2177"/>
        <item x="325"/>
        <item x="305"/>
        <item x="1886"/>
        <item x="695"/>
        <item x="804"/>
        <item x="1152"/>
        <item x="1895"/>
        <item x="1243"/>
        <item x="2470"/>
        <item x="1473"/>
        <item x="1613"/>
        <item x="2101"/>
        <item x="395"/>
        <item x="428"/>
        <item x="558"/>
        <item x="2428"/>
        <item x="1734"/>
        <item x="2522"/>
        <item x="2460"/>
        <item x="918"/>
        <item x="1353"/>
        <item x="192"/>
        <item x="2183"/>
        <item x="1159"/>
        <item x="2505"/>
        <item x="1472"/>
        <item x="1023"/>
        <item x="710"/>
        <item x="1573"/>
        <item x="2517"/>
        <item x="686"/>
        <item x="1845"/>
        <item x="1456"/>
        <item x="1254"/>
        <item x="575"/>
        <item x="1118"/>
        <item x="2057"/>
        <item x="1743"/>
        <item x="768"/>
        <item x="1256"/>
        <item x="1469"/>
        <item x="43"/>
        <item x="833"/>
        <item x="1362"/>
        <item x="1559"/>
        <item x="1570"/>
        <item x="1711"/>
        <item x="252"/>
        <item x="1897"/>
        <item x="360"/>
        <item x="367"/>
        <item x="1480"/>
        <item x="1108"/>
        <item x="262"/>
        <item x="1642"/>
        <item x="587"/>
        <item x="2067"/>
        <item x="2271"/>
        <item x="830"/>
        <item x="2259"/>
        <item x="1020"/>
        <item x="26"/>
        <item x="2077"/>
        <item x="1231"/>
        <item x="1270"/>
        <item x="541"/>
        <item x="2063"/>
        <item x="225"/>
        <item x="997"/>
        <item x="472"/>
        <item x="1361"/>
        <item x="1866"/>
        <item x="1209"/>
        <item x="255"/>
        <item x="1140"/>
        <item x="1795"/>
        <item x="2181"/>
        <item x="1185"/>
        <item x="1649"/>
        <item x="1374"/>
        <item x="794"/>
        <item x="734"/>
        <item x="669"/>
        <item x="1944"/>
        <item x="2037"/>
        <item x="1105"/>
        <item x="1608"/>
        <item x="104"/>
        <item x="301"/>
        <item x="991"/>
        <item x="527"/>
        <item x="426"/>
        <item x="1309"/>
        <item x="103"/>
        <item x="1296"/>
        <item x="2126"/>
        <item x="2520"/>
        <item x="555"/>
        <item x="211"/>
        <item x="394"/>
        <item x="2418"/>
        <item x="514"/>
        <item x="1306"/>
        <item x="10"/>
        <item x="2012"/>
        <item x="1420"/>
        <item x="2042"/>
        <item x="2238"/>
        <item x="188"/>
        <item x="2147"/>
        <item x="1267"/>
        <item x="519"/>
        <item x="1483"/>
        <item x="207"/>
        <item x="576"/>
        <item x="1728"/>
        <item x="175"/>
        <item x="2017"/>
        <item x="1742"/>
        <item x="1548"/>
        <item x="1565"/>
        <item x="196"/>
        <item x="1553"/>
        <item x="2263"/>
        <item x="692"/>
        <item x="2324"/>
        <item x="1186"/>
        <item x="1566"/>
        <item x="2161"/>
        <item x="2480"/>
        <item x="1516"/>
        <item x="1721"/>
        <item x="1792"/>
        <item x="159"/>
        <item x="2118"/>
        <item x="1478"/>
        <item x="69"/>
        <item x="2479"/>
        <item x="2396"/>
        <item x="1508"/>
        <item x="543"/>
        <item x="1029"/>
        <item x="2058"/>
        <item x="954"/>
        <item x="405"/>
        <item x="854"/>
        <item x="333"/>
        <item x="2462"/>
        <item x="910"/>
        <item x="1629"/>
        <item x="2306"/>
        <item x="1435"/>
        <item x="1915"/>
        <item x="1451"/>
        <item x="412"/>
        <item x="923"/>
        <item x="1918"/>
        <item x="2031"/>
        <item x="436"/>
        <item x="2227"/>
        <item x="1701"/>
        <item x="1690"/>
        <item x="1000"/>
        <item x="1767"/>
        <item x="1799"/>
        <item x="2052"/>
        <item x="1305"/>
        <item x="2129"/>
        <item x="2563"/>
        <item x="1165"/>
        <item x="352"/>
        <item x="272"/>
        <item x="2026"/>
        <item x="1443"/>
        <item x="2338"/>
        <item x="1069"/>
        <item x="2308"/>
        <item x="771"/>
        <item x="1811"/>
        <item x="355"/>
        <item x="2484"/>
        <item x="1666"/>
        <item x="1339"/>
        <item x="758"/>
        <item x="1179"/>
        <item x="1245"/>
        <item x="1465"/>
        <item x="643"/>
        <item x="31"/>
        <item x="1531"/>
        <item x="2277"/>
        <item x="1974"/>
        <item x="166"/>
        <item x="361"/>
        <item x="1919"/>
        <item x="2048"/>
        <item x="479"/>
        <item x="1678"/>
        <item x="24"/>
        <item x="2468"/>
        <item x="2458"/>
        <item x="1834"/>
        <item x="1463"/>
        <item x="518"/>
        <item x="1449"/>
        <item x="2121"/>
        <item x="1557"/>
        <item x="2154"/>
        <item x="1103"/>
        <item x="1966"/>
        <item x="161"/>
        <item x="217"/>
        <item x="2305"/>
        <item x="2168"/>
        <item x="919"/>
        <item x="1502"/>
        <item x="1894"/>
        <item x="1182"/>
        <item x="317"/>
        <item x="2239"/>
        <item x="746"/>
        <item x="1970"/>
        <item x="1510"/>
        <item x="369"/>
        <item x="290"/>
        <item x="1755"/>
        <item x="1729"/>
        <item x="2289"/>
        <item x="607"/>
        <item x="2278"/>
        <item x="2235"/>
        <item x="1791"/>
        <item x="1671"/>
        <item x="1070"/>
        <item x="259"/>
        <item x="64"/>
        <item x="582"/>
        <item x="1888"/>
        <item x="2028"/>
        <item x="653"/>
        <item x="1609"/>
        <item x="1627"/>
        <item x="507"/>
        <item x="1006"/>
        <item x="19"/>
        <item x="2451"/>
        <item x="800"/>
        <item x="96"/>
        <item x="2092"/>
        <item x="1749"/>
        <item x="2253"/>
        <item x="106"/>
        <item x="33"/>
        <item x="1731"/>
        <item x="1068"/>
        <item x="2155"/>
        <item x="949"/>
        <item x="781"/>
        <item x="779"/>
        <item x="1024"/>
        <item x="111"/>
        <item x="2247"/>
        <item x="579"/>
        <item x="2145"/>
        <item x="1720"/>
        <item x="1485"/>
        <item x="1493"/>
        <item x="236"/>
        <item x="4"/>
        <item x="2174"/>
        <item x="1930"/>
        <item x="1922"/>
        <item x="554"/>
        <item x="40"/>
        <item x="1150"/>
        <item x="1780"/>
        <item x="130"/>
        <item x="2049"/>
        <item x="180"/>
        <item x="1665"/>
        <item x="1055"/>
        <item x="896"/>
        <item x="2337"/>
        <item x="1395"/>
        <item x="922"/>
        <item x="1015"/>
        <item x="1583"/>
        <item x="627"/>
        <item x="2284"/>
        <item x="306"/>
        <item x="1929"/>
        <item x="1432"/>
        <item x="2506"/>
        <item x="2078"/>
        <item x="1303"/>
        <item x="2190"/>
        <item x="1540"/>
        <item x="2006"/>
        <item x="1005"/>
        <item x="28"/>
        <item x="1946"/>
        <item x="2513"/>
        <item x="1859"/>
        <item x="1956"/>
        <item x="1115"/>
        <item x="303"/>
        <item x="293"/>
        <item x="775"/>
        <item x="1216"/>
        <item x="1349"/>
        <item x="2551"/>
        <item x="1282"/>
        <item x="2106"/>
        <item x="1377"/>
        <item x="827"/>
        <item x="1663"/>
        <item x="681"/>
        <item x="2335"/>
        <item x="2027"/>
        <item x="1323"/>
        <item x="917"/>
        <item x="780"/>
        <item x="716"/>
        <item x="1437"/>
        <item x="2416"/>
        <item x="402"/>
        <item x="441"/>
        <item x="2430"/>
        <item x="265"/>
        <item x="2178"/>
        <item x="98"/>
        <item x="2182"/>
        <item x="961"/>
        <item x="2158"/>
        <item x="1757"/>
        <item x="1056"/>
        <item x="267"/>
        <item x="1958"/>
        <item x="1623"/>
        <item x="1346"/>
        <item x="2301"/>
        <item x="7"/>
        <item x="413"/>
        <item x="212"/>
        <item x="1093"/>
        <item x="2466"/>
        <item x="1865"/>
        <item x="1457"/>
        <item x="383"/>
        <item x="2134"/>
        <item x="2471"/>
        <item x="1097"/>
        <item x="94"/>
        <item x="420"/>
        <item x="562"/>
        <item x="1065"/>
        <item x="101"/>
        <item x="798"/>
        <item x="852"/>
        <item x="2544"/>
        <item x="605"/>
        <item x="380"/>
        <item x="2307"/>
        <item x="1761"/>
        <item x="916"/>
        <item x="1659"/>
        <item x="2176"/>
        <item x="1385"/>
        <item x="1100"/>
        <item x="862"/>
        <item x="1727"/>
        <item x="552"/>
        <item x="1818"/>
        <item x="1979"/>
        <item x="2241"/>
        <item x="1051"/>
        <item x="368"/>
        <item x="1936"/>
        <item x="1233"/>
        <item x="2225"/>
        <item x="351"/>
        <item x="477"/>
        <item x="1047"/>
        <item x="1178"/>
        <item x="1085"/>
        <item x="1127"/>
        <item x="294"/>
        <item x="1215"/>
        <item x="275"/>
        <item x="385"/>
        <item x="2131"/>
        <item x="2454"/>
        <item x="2245"/>
        <item x="419"/>
        <item x="336"/>
        <item x="1240"/>
        <item x="1222"/>
        <item x="2292"/>
        <item x="1803"/>
        <item x="1158"/>
        <item x="1653"/>
        <item x="56"/>
        <item x="449"/>
        <item x="585"/>
        <item x="1595"/>
        <item x="2294"/>
        <item x="1464"/>
        <item x="1044"/>
        <item x="1406"/>
        <item x="2360"/>
        <item x="789"/>
        <item x="848"/>
        <item x="1597"/>
        <item x="1046"/>
        <item x="2008"/>
        <item x="1073"/>
        <item x="375"/>
        <item x="1694"/>
        <item x="201"/>
        <item x="1184"/>
        <item x="777"/>
        <item x="89"/>
        <item x="93"/>
        <item x="1111"/>
        <item x="1756"/>
        <item x="2179"/>
        <item x="1459"/>
        <item x="2342"/>
        <item x="572"/>
        <item x="980"/>
        <item x="530"/>
        <item x="1004"/>
        <item x="2002"/>
        <item x="925"/>
        <item x="538"/>
        <item x="2254"/>
        <item x="202"/>
        <item x="721"/>
        <item x="1163"/>
        <item x="2287"/>
        <item x="2097"/>
        <item x="1002"/>
        <item x="243"/>
        <item x="1408"/>
        <item x="95"/>
        <item x="2119"/>
        <item x="2230"/>
        <item x="657"/>
        <item x="450"/>
        <item x="696"/>
        <item x="1161"/>
        <item x="1169"/>
        <item x="2250"/>
        <item x="1796"/>
        <item x="872"/>
        <item x="285"/>
        <item x="1092"/>
        <item x="678"/>
        <item x="525"/>
        <item x="277"/>
        <item x="601"/>
        <item x="1797"/>
        <item x="1441"/>
        <item x="1078"/>
        <item x="1327"/>
        <item x="423"/>
        <item x="998"/>
        <item x="1977"/>
        <item x="439"/>
        <item x="1997"/>
        <item x="1214"/>
        <item x="500"/>
        <item x="378"/>
        <item x="1099"/>
        <item x="1621"/>
        <item x="561"/>
        <item x="37"/>
        <item x="1643"/>
        <item x="817"/>
        <item x="1574"/>
        <item x="1402"/>
        <item x="2303"/>
        <item x="1839"/>
        <item x="2065"/>
        <item x="1258"/>
        <item x="656"/>
        <item x="542"/>
        <item x="1689"/>
        <item x="107"/>
        <item x="1003"/>
        <item x="447"/>
        <item x="83"/>
        <item x="744"/>
        <item x="1072"/>
        <item x="1091"/>
        <item x="296"/>
        <item x="23"/>
        <item x="2111"/>
        <item x="641"/>
        <item x="506"/>
        <item x="865"/>
        <item x="1707"/>
        <item x="55"/>
        <item x="1554"/>
        <item x="1953"/>
        <item x="482"/>
        <item x="2051"/>
        <item x="1962"/>
        <item x="1950"/>
        <item x="1737"/>
        <item x="86"/>
        <item x="2304"/>
        <item x="476"/>
        <item x="1358"/>
        <item x="1365"/>
        <item x="1079"/>
        <item x="1567"/>
        <item x="816"/>
        <item x="162"/>
        <item x="2223"/>
        <item x="1067"/>
        <item x="1477"/>
        <item x="903"/>
        <item x="226"/>
        <item x="637"/>
        <item x="1582"/>
        <item x="230"/>
        <item x="288"/>
        <item x="2153"/>
        <item x="2368"/>
        <item x="1846"/>
        <item x="1089"/>
        <item x="1602"/>
        <item x="160"/>
        <item x="421"/>
        <item x="1537"/>
        <item x="1892"/>
        <item x="2075"/>
        <item x="1833"/>
        <item x="842"/>
        <item x="1146"/>
        <item x="2000"/>
        <item x="977"/>
        <item x="1858"/>
        <item x="968"/>
        <item x="1969"/>
        <item x="1847"/>
        <item x="1396"/>
        <item x="1800"/>
        <item x="2353"/>
        <item x="1417"/>
        <item x="1455"/>
        <item x="168"/>
        <item x="989"/>
        <item x="463"/>
        <item x="1739"/>
        <item x="2514"/>
        <item x="540"/>
        <item x="410"/>
        <item x="1984"/>
        <item x="1458"/>
        <item x="1603"/>
        <item x="1539"/>
        <item x="2215"/>
        <item x="1269"/>
        <item x="1212"/>
        <item x="174"/>
        <item x="1452"/>
        <item x="1444"/>
        <item x="1600"/>
        <item x="1062"/>
        <item x="2061"/>
        <item x="1851"/>
        <item x="1805"/>
        <item x="1794"/>
        <item x="1050"/>
        <item x="2474"/>
        <item x="666"/>
        <item x="2197"/>
        <item x="271"/>
        <item x="1790"/>
        <item x="2295"/>
        <item x="344"/>
        <item x="1307"/>
        <item x="496"/>
        <item x="2132"/>
        <item x="1704"/>
        <item x="72"/>
        <item x="1793"/>
        <item x="390"/>
        <item x="2056"/>
        <item x="642"/>
        <item x="1645"/>
        <item x="1993"/>
        <item x="1601"/>
        <item x="1873"/>
        <item x="1383"/>
        <item x="2033"/>
        <item x="456"/>
        <item x="1724"/>
        <item x="1869"/>
        <item x="1568"/>
        <item x="504"/>
        <item x="1981"/>
        <item x="20"/>
        <item x="521"/>
        <item x="1120"/>
        <item x="1156"/>
        <item x="177"/>
        <item x="2232"/>
        <item x="1748"/>
        <item x="2432"/>
        <item x="29"/>
        <item x="1343"/>
        <item x="1074"/>
        <item x="761"/>
        <item x="2327"/>
        <item x="1183"/>
        <item x="952"/>
        <item x="619"/>
        <item x="36"/>
        <item x="1008"/>
        <item x="199"/>
        <item x="184"/>
        <item x="705"/>
        <item x="529"/>
        <item x="1560"/>
        <item x="424"/>
        <item x="1525"/>
        <item x="229"/>
        <item x="2116"/>
        <item x="533"/>
        <item x="2165"/>
        <item x="973"/>
        <item x="1961"/>
        <item x="1039"/>
        <item x="1265"/>
        <item x="1523"/>
        <item x="1279"/>
        <item x="762"/>
        <item x="2357"/>
        <item x="1569"/>
        <item x="1263"/>
        <item x="1533"/>
        <item x="393"/>
        <item x="279"/>
        <item x="2144"/>
        <item x="2311"/>
        <item x="1639"/>
        <item x="2477"/>
        <item x="227"/>
        <item x="1177"/>
        <item x="2054"/>
        <item x="1180"/>
        <item x="84"/>
        <item x="1826"/>
        <item x="1416"/>
        <item x="1692"/>
        <item x="1364"/>
        <item x="1874"/>
        <item x="399"/>
        <item x="1076"/>
        <item x="41"/>
        <item x="149"/>
        <item x="326"/>
        <item x="1253"/>
        <item x="90"/>
        <item x="1168"/>
        <item x="1951"/>
        <item x="2553"/>
        <item x="218"/>
        <item x="2411"/>
        <item x="1123"/>
        <item x="2552"/>
        <item x="195"/>
        <item x="280"/>
        <item x="1599"/>
        <item x="1708"/>
        <item x="604"/>
        <item x="189"/>
        <item x="595"/>
        <item x="1640"/>
        <item x="2367"/>
        <item x="712"/>
        <item x="1280"/>
        <item x="1367"/>
        <item x="1906"/>
        <item x="1630"/>
        <item x="366"/>
        <item x="1686"/>
        <item x="1119"/>
        <item x="871"/>
        <item x="67"/>
        <item x="493"/>
        <item x="307"/>
        <item x="1644"/>
        <item x="1965"/>
        <item x="2003"/>
        <item x="2314"/>
        <item x="80"/>
        <item x="932"/>
        <item x="1226"/>
        <item x="1736"/>
        <item x="2029"/>
        <item x="763"/>
        <item x="502"/>
        <item x="1576"/>
        <item x="1896"/>
        <item x="1735"/>
        <item x="1181"/>
        <item x="632"/>
        <item x="723"/>
        <item x="611"/>
        <item x="219"/>
        <item x="1137"/>
        <item x="1517"/>
        <item x="332"/>
        <item x="1389"/>
        <item x="70"/>
        <item x="1941"/>
        <item x="1442"/>
        <item x="1431"/>
        <item x="2300"/>
        <item x="1831"/>
        <item x="2055"/>
        <item x="548"/>
        <item x="1167"/>
        <item x="1017"/>
        <item x="228"/>
        <item x="886"/>
        <item x="1940"/>
        <item x="108"/>
        <item x="2256"/>
        <item x="1191"/>
        <item x="2491"/>
        <item x="1251"/>
        <item x="460"/>
        <item x="1331"/>
        <item x="356"/>
        <item x="2070"/>
        <item x="1382"/>
        <item x="614"/>
        <item x="2269"/>
        <item x="508"/>
        <item x="1244"/>
        <item x="1536"/>
        <item x="1174"/>
        <item x="2200"/>
        <item x="2038"/>
        <item x="2425"/>
        <item x="2386"/>
        <item x="2441"/>
        <item x="1947"/>
        <item x="1722"/>
        <item x="1491"/>
        <item x="1497"/>
        <item x="2309"/>
        <item x="1366"/>
        <item x="1260"/>
        <item x="1136"/>
        <item x="1498"/>
        <item x="34"/>
        <item x="2249"/>
        <item x="631"/>
        <item x="979"/>
        <item x="1562"/>
        <item x="748"/>
        <item x="1393"/>
        <item x="1154"/>
        <item x="2152"/>
        <item x="2356"/>
        <item x="1542"/>
        <item x="370"/>
        <item x="875"/>
        <item x="739"/>
        <item x="1963"/>
        <item x="560"/>
        <item x="2175"/>
        <item x="2162"/>
        <item x="2217"/>
        <item x="2103"/>
        <item x="2320"/>
        <item x="1189"/>
        <item x="2248"/>
        <item x="1670"/>
        <item x="1774"/>
        <item x="469"/>
        <item x="1556"/>
        <item x="2243"/>
        <item x="2333"/>
        <item x="956"/>
        <item x="334"/>
        <item x="295"/>
        <item x="1634"/>
        <item x="300"/>
        <item x="1241"/>
        <item x="391"/>
        <item x="215"/>
        <item x="1487"/>
        <item x="1445"/>
        <item x="88"/>
        <item x="1368"/>
        <item x="475"/>
        <item x="1192"/>
        <item x="2299"/>
        <item x="289"/>
        <item x="570"/>
        <item x="1751"/>
        <item x="1546"/>
        <item x="1674"/>
        <item x="345"/>
        <item x="1591"/>
        <item x="499"/>
        <item x="1249"/>
        <item x="1155"/>
        <item x="197"/>
        <item x="147"/>
        <item x="163"/>
        <item x="747"/>
        <item x="1777"/>
        <item x="1884"/>
        <item x="2464"/>
        <item x="2331"/>
        <item x="263"/>
        <item x="1198"/>
        <item x="1614"/>
        <item x="1412"/>
        <item x="2167"/>
        <item x="76"/>
        <item x="815"/>
        <item x="728"/>
        <item x="1732"/>
        <item x="1218"/>
        <item x="2313"/>
        <item x="1814"/>
        <item x="2381"/>
        <item x="1038"/>
        <item x="805"/>
        <item x="1071"/>
        <item x="1688"/>
        <item x="2142"/>
        <item x="1379"/>
        <item x="1090"/>
        <item x="537"/>
        <item x="1809"/>
        <item x="1134"/>
        <item x="1126"/>
        <item x="2036"/>
        <item x="858"/>
        <item x="1428"/>
        <item x="54"/>
        <item x="2043"/>
        <item x="1832"/>
        <item x="179"/>
        <item x="1217"/>
        <item x="1534"/>
        <item x="741"/>
        <item x="2547"/>
        <item x="1504"/>
        <item x="1589"/>
        <item x="2209"/>
        <item x="729"/>
        <item x="15"/>
        <item x="365"/>
        <item x="713"/>
        <item x="2221"/>
        <item x="2023"/>
        <item x="235"/>
        <item x="1681"/>
        <item x="471"/>
        <item x="38"/>
        <item x="44"/>
        <item x="1878"/>
        <item x="30"/>
        <item x="1357"/>
        <item x="2040"/>
        <item x="203"/>
        <item x="1552"/>
        <item x="905"/>
        <item x="1173"/>
        <item x="396"/>
        <item x="1462"/>
        <item x="1925"/>
        <item x="850"/>
        <item x="757"/>
        <item x="1302"/>
        <item x="437"/>
        <item x="2234"/>
        <item x="906"/>
        <item x="446"/>
        <item x="1529"/>
        <item x="2286"/>
        <item x="1424"/>
        <item x="599"/>
        <item x="418"/>
        <item x="2068"/>
        <item x="274"/>
        <item x="1475"/>
        <item x="18"/>
        <item x="1027"/>
        <item x="1680"/>
        <item x="2206"/>
        <item x="257"/>
        <item x="1153"/>
        <item x="487"/>
        <item x="483"/>
        <item x="314"/>
        <item x="790"/>
        <item x="389"/>
        <item x="855"/>
        <item x="173"/>
        <item x="2172"/>
        <item x="1750"/>
        <item x="1518"/>
        <item x="2275"/>
        <item x="1905"/>
        <item x="2018"/>
        <item x="75"/>
        <item x="2355"/>
        <item x="1075"/>
        <item x="1322"/>
        <item x="2025"/>
        <item x="2098"/>
        <item x="1931"/>
        <item x="53"/>
        <item x="1598"/>
        <item x="1255"/>
        <item x="958"/>
        <item x="1438"/>
        <item x="27"/>
        <item x="1363"/>
        <item x="1436"/>
        <item x="2224"/>
        <item x="1195"/>
        <item x="679"/>
        <item x="609"/>
        <item x="1604"/>
        <item x="2123"/>
        <item x="1823"/>
        <item x="176"/>
        <item x="1509"/>
        <item x="452"/>
        <item x="1139"/>
        <item x="596"/>
        <item x="661"/>
        <item x="2493"/>
        <item x="1752"/>
        <item x="2242"/>
        <item x="2285"/>
        <item x="2290"/>
        <item x="2557"/>
        <item x="1691"/>
        <item x="946"/>
        <item x="1932"/>
        <item x="786"/>
        <item x="1706"/>
        <item x="320"/>
        <item x="1773"/>
        <item x="1355"/>
        <item x="1916"/>
        <item x="1850"/>
        <item x="1398"/>
        <item x="1028"/>
        <item x="1145"/>
        <item x="2125"/>
        <item x="373"/>
        <item x="6"/>
        <item x="316"/>
        <item x="51"/>
        <item x="1310"/>
        <item x="1596"/>
        <item x="1580"/>
        <item x="170"/>
        <item x="1960"/>
        <item x="2030"/>
        <item x="1138"/>
        <item x="1403"/>
        <item x="1356"/>
        <item x="1411"/>
        <item x="1054"/>
        <item x="2429"/>
        <item x="1715"/>
        <item x="563"/>
        <item x="1933"/>
        <item x="2156"/>
        <item x="22"/>
        <item x="1384"/>
        <item x="470"/>
        <item x="2188"/>
        <item x="415"/>
        <item x="200"/>
        <item x="486"/>
        <item x="1821"/>
        <item x="2041"/>
        <item x="2550"/>
        <item x="1496"/>
        <item x="328"/>
        <item x="663"/>
        <item x="2504"/>
        <item x="861"/>
        <item x="315"/>
        <item x="2344"/>
        <item x="1257"/>
        <item x="1551"/>
        <item x="825"/>
        <item x="2143"/>
        <item x="2022"/>
        <item x="1782"/>
        <item x="628"/>
        <item x="2273"/>
        <item x="2083"/>
        <item x="767"/>
        <item x="2274"/>
        <item x="982"/>
        <item x="1563"/>
        <item x="1612"/>
        <item x="1786"/>
        <item x="774"/>
        <item x="1488"/>
        <item x="2455"/>
        <item x="220"/>
        <item x="167"/>
        <item x="551"/>
        <item x="2270"/>
        <item x="2189"/>
        <item x="404"/>
        <item x="2487"/>
        <item x="2272"/>
        <item x="1345"/>
        <item x="250"/>
        <item x="453"/>
        <item x="2276"/>
        <item x="645"/>
        <item x="883"/>
        <item x="311"/>
        <item x="2160"/>
        <item x="1380"/>
        <item x="700"/>
        <item x="1164"/>
        <item x="5"/>
        <item x="237"/>
        <item x="1125"/>
        <item x="1578"/>
        <item x="2554"/>
        <item x="962"/>
        <item x="2120"/>
        <item x="153"/>
        <item x="292"/>
        <item x="1336"/>
        <item x="2198"/>
        <item x="323"/>
        <item x="1512"/>
        <item x="2347"/>
        <item x="890"/>
        <item x="522"/>
        <item x="1268"/>
        <item x="1400"/>
        <item x="335"/>
        <item x="1637"/>
        <item x="1972"/>
        <item x="2261"/>
        <item x="286"/>
        <item x="2549"/>
        <item x="379"/>
        <item x="1314"/>
        <item x="8"/>
        <item x="1035"/>
        <item x="2050"/>
        <item x="2323"/>
        <item x="1471"/>
        <item x="465"/>
        <item x="2218"/>
        <item x="1031"/>
        <item x="1297"/>
        <item x="745"/>
        <item x="1926"/>
        <item x="2268"/>
        <item x="1555"/>
        <item x="2350"/>
        <item x="2319"/>
        <item x="1889"/>
        <item x="1500"/>
        <item x="1719"/>
        <item x="1660"/>
        <item x="1476"/>
        <item x="1549"/>
        <item x="1506"/>
        <item x="1654"/>
        <item x="1160"/>
        <item x="2091"/>
        <item x="1312"/>
        <item x="2059"/>
        <item x="1423"/>
        <item x="1584"/>
        <item x="321"/>
        <item x="155"/>
        <item x="1810"/>
        <item x="1316"/>
        <item x="791"/>
        <item x="152"/>
        <item x="1429"/>
        <item x="512"/>
        <item x="185"/>
        <item x="2090"/>
        <item x="2062"/>
        <item x="39"/>
        <item x="194"/>
        <item x="1693"/>
        <item x="206"/>
        <item x="1040"/>
        <item x="994"/>
        <item x="1082"/>
        <item x="462"/>
        <item x="736"/>
        <item x="1558"/>
        <item x="1983"/>
        <item x="1334"/>
        <item x="1"/>
        <item x="838"/>
        <item x="1638"/>
        <item x="612"/>
        <item x="1342"/>
        <item x="1607"/>
        <item x="2472"/>
        <item x="1397"/>
        <item x="655"/>
        <item x="181"/>
        <item x="934"/>
        <item x="1292"/>
        <item x="1820"/>
        <item x="1293"/>
        <item x="1010"/>
        <item x="1682"/>
        <item x="2475"/>
        <item x="406"/>
        <item x="1427"/>
        <item x="2385"/>
        <item x="232"/>
        <item x="584"/>
        <item x="1633"/>
        <item x="534"/>
        <item x="363"/>
        <item x="1626"/>
        <item x="2228"/>
        <item x="354"/>
        <item x="1486"/>
        <item x="752"/>
        <item x="1378"/>
        <item x="1489"/>
        <item x="1372"/>
        <item x="680"/>
        <item x="2081"/>
        <item x="531"/>
        <item x="912"/>
        <item x="25"/>
        <item x="1064"/>
        <item x="2265"/>
        <item x="665"/>
        <item x="1077"/>
        <item x="459"/>
        <item x="2375"/>
        <item x="1927"/>
        <item x="574"/>
        <item x="1817"/>
        <item x="1034"/>
        <item x="1550"/>
        <item x="1143"/>
        <item x="2193"/>
        <item x="2014"/>
        <item x="1883"/>
        <item x="1288"/>
        <item x="2150"/>
        <item x="820"/>
        <item x="151"/>
        <item x="297"/>
        <item x="1080"/>
        <item x="2244"/>
        <item x="1131"/>
        <item x="400"/>
        <item x="1144"/>
        <item x="1250"/>
        <item x="1059"/>
        <item x="2053"/>
        <item x="1967"/>
        <item x="895"/>
        <item x="813"/>
        <item x="2296"/>
        <item x="847"/>
        <item x="1351"/>
        <item x="874"/>
        <item x="1935"/>
        <item x="2163"/>
        <item x="1650"/>
        <item x="1335"/>
        <item x="1083"/>
        <item x="157"/>
        <item x="1087"/>
        <item x="2351"/>
        <item x="318"/>
        <item x="2082"/>
        <item x="444"/>
        <item x="1109"/>
        <item x="1923"/>
        <item x="330"/>
        <item x="1206"/>
        <item x="990"/>
        <item x="2107"/>
        <item x="1058"/>
        <item x="831"/>
        <item x="247"/>
        <item x="1527"/>
        <item x="545"/>
        <item x="2343"/>
        <item x="2072"/>
        <item x="795"/>
        <item x="754"/>
        <item x="526"/>
        <item x="312"/>
        <item x="148"/>
        <item x="2113"/>
        <item x="2034"/>
        <item x="248"/>
        <item x="376"/>
        <item x="1401"/>
        <item x="2114"/>
        <item x="2481"/>
        <item x="638"/>
        <item x="1247"/>
        <item x="284"/>
        <item x="2255"/>
        <item x="621"/>
        <item x="1232"/>
        <item x="2459"/>
        <item x="1259"/>
        <item x="1620"/>
        <item x="71"/>
        <item x="1278"/>
        <item x="2076"/>
        <item x="348"/>
        <item x="625"/>
        <item x="2240"/>
        <item x="1277"/>
        <item x="1519"/>
        <item x="718"/>
        <item x="2205"/>
        <item x="2196"/>
        <item x="138"/>
        <item x="2437"/>
        <item x="823"/>
        <item x="2556"/>
        <item x="1917"/>
        <item x="532"/>
        <item x="2264"/>
        <item x="2405"/>
        <item x="510"/>
        <item x="1387"/>
        <item x="1622"/>
        <item x="364"/>
        <item x="81"/>
        <item x="269"/>
        <item x="1474"/>
        <item x="1571"/>
        <item x="1673"/>
        <item x="1989"/>
        <item x="2020"/>
        <item x="1964"/>
        <item x="1949"/>
        <item x="52"/>
        <item x="1409"/>
        <item x="1347"/>
        <item x="1096"/>
        <item x="2133"/>
        <item x="42"/>
        <item x="329"/>
        <item x="2315"/>
        <item x="1526"/>
        <item x="1903"/>
        <item x="1837"/>
        <item x="2015"/>
        <item x="2510"/>
        <item x="1784"/>
        <item x="1658"/>
        <item x="244"/>
        <item x="2447"/>
        <item x="183"/>
        <item x="2212"/>
        <item x="2371"/>
        <item x="1530"/>
        <item x="2321"/>
        <item x="1141"/>
        <item x="1203"/>
        <item x="550"/>
        <item x="1341"/>
        <item x="887"/>
        <item x="999"/>
        <item x="974"/>
        <item x="480"/>
        <item x="1982"/>
        <item x="788"/>
        <item x="2558"/>
        <item x="1920"/>
        <item x="287"/>
        <item x="2148"/>
        <item x="397"/>
        <item x="266"/>
        <item x="1273"/>
        <item x="660"/>
        <item x="1197"/>
        <item x="2312"/>
        <item x="799"/>
        <item x="1147"/>
        <item x="567"/>
        <item x="2095"/>
        <item x="261"/>
        <item x="1224"/>
        <item x="1422"/>
        <item x="468"/>
        <item x="2482"/>
        <item x="639"/>
        <item x="1319"/>
        <item x="1060"/>
        <item x="1415"/>
        <item x="2346"/>
        <item x="1324"/>
        <item x="258"/>
        <item x="308"/>
        <item x="246"/>
        <item x="322"/>
        <item x="2252"/>
        <item x="498"/>
        <item x="1924"/>
        <item x="74"/>
        <item x="1187"/>
        <item x="2279"/>
        <item x="32"/>
        <item x="1394"/>
        <item x="509"/>
        <item x="2369"/>
        <item x="1225"/>
        <item x="2519"/>
        <item x="1175"/>
        <item x="2370"/>
        <item x="1945"/>
        <item x="978"/>
        <item x="1709"/>
        <item x="2377"/>
        <item x="822"/>
        <item x="2390"/>
        <item x="553"/>
        <item x="2137"/>
        <item x="1290"/>
        <item x="256"/>
        <item x="1200"/>
        <item x="1340"/>
        <item x="381"/>
        <item x="2427"/>
        <item x="362"/>
        <item x="2291"/>
        <item x="1106"/>
        <item x="851"/>
        <item x="270"/>
        <item x="1699"/>
        <item x="1677"/>
        <item x="1430"/>
        <item x="2298"/>
        <item x="1588"/>
        <item x="1021"/>
        <item x="513"/>
        <item x="2251"/>
        <item x="2105"/>
        <item x="1354"/>
        <item x="268"/>
        <item x="1683"/>
        <item x="1086"/>
        <item x="1824"/>
        <item x="1447"/>
        <item x="2267"/>
        <item x="1592"/>
        <item x="622"/>
        <item x="2257"/>
        <item x="1899"/>
        <item x="1887"/>
        <item x="1606"/>
        <item x="1373"/>
        <item x="374"/>
        <item x="2424"/>
        <item x="1162"/>
        <item x="2122"/>
        <item x="2283"/>
        <item x="1298"/>
        <item x="1992"/>
        <item x="668"/>
        <item x="719"/>
        <item x="2069"/>
        <item x="2448"/>
        <item x="546"/>
        <item x="2457"/>
        <item x="2202"/>
        <item x="1713"/>
        <item x="65"/>
        <item x="2503"/>
        <item x="205"/>
        <item x="281"/>
        <item x="1741"/>
        <item x="1685"/>
        <item x="97"/>
        <item x="91"/>
        <item x="1716"/>
        <item x="2387"/>
        <item x="1081"/>
        <item x="2210"/>
        <item x="2328"/>
        <item x="1170"/>
        <item x="2171"/>
        <item x="1505"/>
        <item x="1976"/>
        <item x="566"/>
        <item x="2511"/>
        <item x="1032"/>
        <item x="2128"/>
        <item x="382"/>
        <item x="2406"/>
        <item x="1986"/>
        <item x="1360"/>
        <item x="1285"/>
        <item x="346"/>
        <item x="1619"/>
        <item x="636"/>
        <item x="1684"/>
        <item x="1484"/>
        <item x="544"/>
        <item x="1204"/>
        <item x="2170"/>
        <item x="2080"/>
        <item x="2071"/>
        <item x="2316"/>
        <item x="2341"/>
        <item x="2417"/>
        <item x="971"/>
        <item x="1697"/>
        <item x="1128"/>
        <item x="310"/>
        <item x="358"/>
        <item x="2109"/>
        <item x="1276"/>
        <item x="398"/>
        <item x="1407"/>
        <item x="319"/>
        <item x="2141"/>
        <item x="2442"/>
        <item x="1921"/>
        <item x="2431"/>
        <item x="2112"/>
        <item x="66"/>
        <item x="2281"/>
        <item x="1337"/>
        <item x="1446"/>
        <item x="2488"/>
        <item x="1030"/>
        <item x="1615"/>
        <item x="2117"/>
        <item x="517"/>
        <item x="2136"/>
        <item x="422"/>
        <item x="2288"/>
        <item x="2379"/>
        <item x="2222"/>
        <item x="1172"/>
        <item x="1857"/>
        <item x="407"/>
        <item x="491"/>
        <item x="894"/>
        <item x="1646"/>
        <item x="204"/>
        <item x="2318"/>
        <item x="209"/>
        <item x="457"/>
        <item x="1687"/>
        <item x="1515"/>
        <item x="100"/>
        <item x="1532"/>
        <item x="1788"/>
        <item x="1520"/>
        <item x="403"/>
        <item x="1513"/>
        <item x="2087"/>
        <item x="304"/>
        <item x="1313"/>
        <item x="1978"/>
        <item x="629"/>
        <item x="239"/>
        <item x="2192"/>
        <item x="190"/>
        <item x="2007"/>
        <item x="857"/>
        <item x="1344"/>
        <item x="1564"/>
        <item x="63"/>
        <item x="2483"/>
        <item x="2220"/>
        <item x="720"/>
        <item x="1902"/>
        <item x="2166"/>
        <item x="2415"/>
        <item x="1541"/>
        <item x="193"/>
        <item x="282"/>
        <item x="1907"/>
        <item x="186"/>
        <item x="1130"/>
        <item x="495"/>
        <item x="1016"/>
        <item x="2359"/>
        <item x="1641"/>
        <item x="769"/>
        <item x="2523"/>
        <item x="2204"/>
        <item x="1590"/>
        <item x="2009"/>
        <item x="806"/>
        <item x="1033"/>
        <item x="198"/>
        <item x="388"/>
        <item x="2066"/>
        <item x="2208"/>
        <item x="603"/>
        <item x="1991"/>
        <item x="1151"/>
        <item x="1524"/>
        <item x="1762"/>
        <item x="2199"/>
        <item x="2536"/>
        <item x="1386"/>
        <item x="337"/>
        <item x="134"/>
        <item x="1439"/>
        <item x="473"/>
        <item x="291"/>
        <item x="172"/>
        <item x="2492"/>
        <item x="2433"/>
        <item x="2421"/>
        <item x="1730"/>
        <item x="1937"/>
        <item x="724"/>
        <item x="241"/>
        <item x="1939"/>
        <item x="2391"/>
        <item x="158"/>
        <item x="2378"/>
        <item x="1648"/>
        <item x="2096"/>
        <item x="1514"/>
        <item x="387"/>
        <item x="1481"/>
        <item x="1295"/>
        <item x="251"/>
        <item x="1772"/>
        <item x="359"/>
        <item x="1271"/>
        <item x="1467"/>
        <item x="2501"/>
        <item x="1877"/>
        <item x="1891"/>
        <item x="2326"/>
        <item x="2499"/>
        <item x="2246"/>
        <item x="2436"/>
        <item x="222"/>
        <item x="1990"/>
        <item x="216"/>
        <item x="1052"/>
        <item x="987"/>
        <item x="299"/>
        <item x="1221"/>
        <item x="2219"/>
        <item x="2201"/>
        <item x="2169"/>
        <item x="1490"/>
        <item x="1632"/>
        <item x="302"/>
        <item x="59"/>
        <item x="2229"/>
        <item x="490"/>
        <item x="2363"/>
        <item x="1651"/>
        <item x="57"/>
        <item x="411"/>
        <item x="2380"/>
        <item x="1618"/>
        <item x="2185"/>
        <item x="1973"/>
        <item x="169"/>
        <item x="214"/>
        <item x="2115"/>
        <item x="1863"/>
        <item x="2348"/>
        <item x="60"/>
        <item x="2329"/>
        <item x="1404"/>
        <item x="2533"/>
        <item x="1194"/>
        <item x="2211"/>
        <item x="1482"/>
        <item x="87"/>
        <item x="1952"/>
        <item x="2366"/>
        <item x="1230"/>
        <item x="2102"/>
        <item x="2093"/>
        <item x="1968"/>
        <item x="1636"/>
        <item x="1587"/>
        <item x="1499"/>
        <item x="2231"/>
        <item x="2045"/>
        <item x="2088"/>
        <item x="1975"/>
        <item x="2130"/>
        <item x="2099"/>
        <item x="264"/>
        <item x="35"/>
        <item x="1676"/>
        <item x="2010"/>
        <item x="2047"/>
        <item x="1934"/>
        <item x="2180"/>
        <item x="1392"/>
        <item x="102"/>
        <item x="1586"/>
        <item x="1726"/>
        <item x="9"/>
        <item x="1495"/>
        <item x="1710"/>
        <item x="1987"/>
        <item x="2422"/>
        <item x="1026"/>
        <item x="124"/>
        <item x="1112"/>
        <item x="2476"/>
        <item x="2064"/>
        <item x="2186"/>
        <item x="278"/>
        <item x="1390"/>
        <item x="2515"/>
        <item x="1635"/>
        <item x="2540"/>
        <item x="846"/>
        <item x="309"/>
        <item x="2374"/>
        <item x="711"/>
        <item x="2446"/>
        <item x="2046"/>
        <item x="50"/>
        <item x="2376"/>
        <item x="2336"/>
        <item x="386"/>
        <item x="1426"/>
        <item x="150"/>
        <item x="223"/>
        <item x="233"/>
        <item x="2089"/>
        <item x="1171"/>
        <item x="2"/>
        <item x="2104"/>
        <item x="1594"/>
        <item x="588"/>
        <item x="1511"/>
        <item x="2195"/>
        <item x="1543"/>
        <item x="1575"/>
        <item x="1061"/>
        <item x="2079"/>
        <item x="2074"/>
        <item x="1391"/>
        <item x="624"/>
        <item x="1388"/>
        <item x="1308"/>
        <item x="58"/>
        <item x="505"/>
        <item x="1359"/>
        <item x="2108"/>
        <item x="2282"/>
        <item x="1190"/>
        <item x="1095"/>
        <item x="911"/>
        <item x="963"/>
        <item x="1804"/>
        <item x="648"/>
        <item x="811"/>
        <item x="879"/>
        <item x="867"/>
        <item x="772"/>
        <item x="372"/>
        <item x="870"/>
        <item x="120"/>
        <item x="1009"/>
        <item x="2512"/>
        <item x="902"/>
        <item x="620"/>
        <item x="14"/>
        <item x="1830"/>
        <item x="2461"/>
        <item x="898"/>
        <item x="49"/>
        <item x="808"/>
        <item x="1102"/>
        <item x="845"/>
        <item x="722"/>
        <item x="947"/>
        <item x="78"/>
        <item x="1885"/>
        <item x="350"/>
        <item x="140"/>
        <item x="118"/>
        <item x="2407"/>
        <item x="2469"/>
        <item x="1036"/>
        <item x="2345"/>
        <item x="836"/>
        <item x="2395"/>
        <item x="1019"/>
        <item x="2463"/>
        <item x="2194"/>
        <item x="981"/>
        <item x="448"/>
        <item x="751"/>
        <item x="828"/>
        <item x="458"/>
        <item x="2498"/>
        <item x="1338"/>
        <item x="773"/>
        <item x="1770"/>
        <item x="889"/>
        <item x="834"/>
        <item x="667"/>
        <item x="146"/>
        <item x="915"/>
        <item x="1781"/>
        <item x="85"/>
        <item x="1893"/>
        <item x="2542"/>
        <item x="1853"/>
        <item x="2149"/>
        <item x="674"/>
        <item x="2508"/>
        <item x="2423"/>
        <item x="703"/>
        <item x="2392"/>
        <item x="909"/>
        <item x="2546"/>
        <item x="993"/>
        <item x="2402"/>
        <item x="1769"/>
        <item x="766"/>
        <item x="938"/>
        <item x="2539"/>
        <item x="0"/>
        <item x="1765"/>
        <item x="2562"/>
        <item x="2394"/>
        <item x="1838"/>
        <item x="516"/>
        <item x="740"/>
        <item x="598"/>
        <item x="2530"/>
        <item x="586"/>
        <item x="2419"/>
        <item x="644"/>
        <item x="650"/>
        <item x="755"/>
        <item x="2358"/>
        <item x="117"/>
        <item x="11"/>
        <item x="141"/>
        <item x="1012"/>
        <item x="1779"/>
        <item x="635"/>
        <item x="988"/>
        <item x="2452"/>
        <item x="144"/>
        <item x="210"/>
        <item x="2531"/>
        <item x="787"/>
        <item x="2410"/>
        <item x="559"/>
        <item x="1815"/>
        <item x="48"/>
        <item x="2526"/>
        <item x="2529"/>
        <item x="664"/>
        <item x="796"/>
        <item x="1844"/>
        <item x="2467"/>
        <item x="913"/>
        <item x="649"/>
        <item x="732"/>
        <item x="821"/>
        <item x="1211"/>
        <item x="2444"/>
        <item x="2364"/>
        <item x="1148"/>
        <item x="706"/>
        <item x="2537"/>
        <item x="812"/>
        <item x="349"/>
        <item x="693"/>
        <item x="1776"/>
        <item x="484"/>
        <item x="826"/>
        <item x="995"/>
        <item x="730"/>
        <item x="742"/>
        <item x="416"/>
        <item x="690"/>
        <item x="818"/>
        <item x="77"/>
        <item x="941"/>
        <item x="929"/>
        <item x="1881"/>
        <item x="2330"/>
        <item x="776"/>
        <item x="714"/>
        <item x="970"/>
        <item x="969"/>
        <item x="2543"/>
        <item x="797"/>
        <item x="885"/>
        <item x="606"/>
        <item x="694"/>
        <item x="2408"/>
        <item x="488"/>
        <item x="801"/>
        <item x="357"/>
        <item x="659"/>
        <item x="707"/>
        <item x="434"/>
        <item x="2541"/>
        <item x="568"/>
        <item x="2524"/>
        <item x="1900"/>
        <item x="783"/>
        <item x="435"/>
        <item x="79"/>
        <item x="115"/>
        <item x="2449"/>
        <item x="814"/>
        <item x="2450"/>
        <item x="959"/>
        <item x="1315"/>
        <item x="2383"/>
        <item x="132"/>
        <item x="1205"/>
        <item x="2354"/>
        <item x="682"/>
        <item x="3"/>
        <item x="1827"/>
        <item x="2434"/>
        <item x="819"/>
        <item x="964"/>
        <item x="208"/>
        <item x="792"/>
        <item x="569"/>
        <item x="835"/>
        <item x="2389"/>
        <item x="765"/>
        <item x="737"/>
        <item x="677"/>
        <item x="2507"/>
        <item x="1909"/>
        <item x="892"/>
        <item x="1001"/>
        <item x="427"/>
        <item x="156"/>
        <item x="2502"/>
        <item x="1325"/>
        <item x="884"/>
        <item x="2465"/>
        <item x="702"/>
        <item x="339"/>
        <item x="1836"/>
        <item x="749"/>
        <item x="1841"/>
        <item x="859"/>
        <item x="2535"/>
        <item x="2439"/>
        <item x="793"/>
        <item x="556"/>
        <item x="110"/>
        <item x="494"/>
        <item x="600"/>
        <item x="1283"/>
        <item x="743"/>
        <item x="2453"/>
        <item x="1228"/>
        <item x="2403"/>
        <item x="809"/>
        <item x="520"/>
        <item x="2401"/>
        <item x="725"/>
        <item x="324"/>
        <item x="673"/>
        <item x="914"/>
        <item x="2521"/>
        <item x="1229"/>
        <item x="646"/>
        <item x="2397"/>
        <item x="2527"/>
        <item x="178"/>
        <item x="2233"/>
        <item x="143"/>
        <item x="1014"/>
        <item x="467"/>
        <item x="891"/>
        <item x="1011"/>
        <item x="843"/>
        <item x="1835"/>
        <item x="109"/>
        <item x="2438"/>
        <item x="2534"/>
        <item x="1007"/>
        <item x="2559"/>
        <item x="1333"/>
        <item x="860"/>
        <item x="904"/>
        <item x="125"/>
        <item x="2151"/>
        <item x="942"/>
        <item x="2538"/>
        <item x="253"/>
        <item x="1370"/>
        <item x="92"/>
        <item x="697"/>
        <item x="996"/>
        <item x="114"/>
        <item x="616"/>
        <item x="2478"/>
        <item x="900"/>
        <item x="753"/>
        <item x="698"/>
        <item x="2516"/>
        <item x="1813"/>
        <item x="1110"/>
        <item x="2561"/>
        <item x="1266"/>
        <item x="985"/>
        <item x="907"/>
        <item x="634"/>
        <item x="760"/>
        <item x="691"/>
        <item x="715"/>
        <item x="1287"/>
        <item x="689"/>
        <item x="2435"/>
        <item x="2440"/>
        <item x="839"/>
        <item x="1013"/>
        <item x="12"/>
        <item x="708"/>
        <item x="1207"/>
        <item x="524"/>
        <item x="2486"/>
        <item x="1202"/>
        <item x="992"/>
        <item x="1320"/>
        <item x="2545"/>
        <item x="1237"/>
        <item x="2445"/>
        <item x="2382"/>
        <item x="684"/>
        <item x="2352"/>
        <item x="967"/>
        <item x="408"/>
        <item x="957"/>
        <item x="936"/>
        <item x="1375"/>
        <item x="1101"/>
        <item x="840"/>
        <item x="1882"/>
        <item x="733"/>
        <item x="1289"/>
        <item x="841"/>
        <item x="2399"/>
        <item x="2393"/>
        <item x="231"/>
        <item x="2426"/>
        <item x="126"/>
        <item x="1856"/>
        <item x="662"/>
        <item x="953"/>
        <item x="431"/>
        <item x="717"/>
        <item x="2443"/>
        <item x="882"/>
        <item x="2518"/>
        <item x="950"/>
        <item x="145"/>
        <item x="2373"/>
        <item x="2361"/>
        <item x="2495"/>
        <item x="937"/>
        <item x="129"/>
        <item x="853"/>
        <item x="127"/>
        <item x="2532"/>
        <item x="931"/>
        <item x="1227"/>
        <item x="2473"/>
        <item x="2548"/>
        <item x="893"/>
        <item x="573"/>
        <item x="770"/>
        <item x="122"/>
        <item x="1018"/>
        <item x="935"/>
        <item x="2485"/>
        <item x="1913"/>
        <item x="135"/>
        <item x="921"/>
        <item x="2525"/>
        <item x="523"/>
        <item x="121"/>
        <item x="1778"/>
        <item x="119"/>
        <item x="972"/>
        <item x="756"/>
        <item x="652"/>
        <item x="2489"/>
        <item x="864"/>
        <item x="2528"/>
        <item x="943"/>
        <item x="338"/>
        <item x="672"/>
        <item x="17"/>
        <item x="1898"/>
        <item x="654"/>
        <item x="920"/>
        <item x="699"/>
        <item x="73"/>
        <item x="683"/>
        <item x="112"/>
        <item x="1828"/>
        <item x="1311"/>
        <item x="966"/>
        <item x="2500"/>
        <item x="13"/>
        <item x="133"/>
        <item x="928"/>
        <item x="1957"/>
        <item x="1208"/>
        <item x="1910"/>
        <item x="2412"/>
        <item x="2362"/>
        <item x="983"/>
        <item x="123"/>
        <item x="2388"/>
        <item x="701"/>
        <item x="675"/>
        <item x="2560"/>
        <item x="873"/>
        <item x="2509"/>
        <item x="2414"/>
        <item x="1291"/>
        <item x="2413"/>
        <item x="2398"/>
        <item x="136"/>
        <item x="2372"/>
        <item x="803"/>
        <item x="432"/>
        <item x="2384"/>
        <item x="930"/>
        <item x="171"/>
        <item x="331"/>
        <item x="849"/>
        <item x="254"/>
        <item x="709"/>
        <item x="2340"/>
        <item x="2404"/>
        <item x="976"/>
        <item x="984"/>
        <item x="868"/>
        <item x="142"/>
        <item x="2497"/>
        <item x="515"/>
        <item x="16"/>
        <item x="1785"/>
        <item x="2409"/>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s>
  <rowFields count="1">
    <field x="4"/>
  </rowFields>
  <rowItems count="3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t="grand">
      <x/>
    </i>
  </rowItems>
  <colFields count="1">
    <field x="-2"/>
  </colFields>
  <colItems count="2">
    <i>
      <x/>
    </i>
    <i i="1">
      <x v="1"/>
    </i>
  </colItems>
  <dataFields count="2">
    <dataField name="Sum of GrantAmount" fld="7" baseField="0" baseItem="0"/>
    <dataField name="Count of LoanNumber"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57EBF-7F34-4382-BDCF-4A0D7E36F1DB}" name="PivotTable27"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8:E29" firstHeaderRow="0" firstDataRow="1" firstDataCol="1"/>
  <pivotFields count="31">
    <pivotField dataField="1" showAll="0">
      <items count="2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t="default"/>
      </items>
    </pivotField>
    <pivotField numFmtId="14" showAll="0"/>
    <pivotField showAll="0"/>
    <pivotField showAll="0"/>
    <pivotField axis="axisRow" showAll="0" measureFilter="1">
      <items count="300">
        <item x="147"/>
        <item x="190"/>
        <item x="145"/>
        <item x="100"/>
        <item x="298"/>
        <item x="185"/>
        <item x="131"/>
        <item x="140"/>
        <item x="108"/>
        <item x="55"/>
        <item x="51"/>
        <item x="9"/>
        <item x="231"/>
        <item x="224"/>
        <item x="238"/>
        <item x="110"/>
        <item x="266"/>
        <item x="105"/>
        <item x="205"/>
        <item x="261"/>
        <item x="254"/>
        <item x="289"/>
        <item x="275"/>
        <item x="93"/>
        <item x="198"/>
        <item x="104"/>
        <item x="287"/>
        <item x="48"/>
        <item x="271"/>
        <item x="39"/>
        <item x="274"/>
        <item x="79"/>
        <item x="230"/>
        <item x="279"/>
        <item x="64"/>
        <item x="283"/>
        <item x="200"/>
        <item x="204"/>
        <item x="38"/>
        <item x="228"/>
        <item x="291"/>
        <item x="89"/>
        <item x="223"/>
        <item x="96"/>
        <item x="32"/>
        <item x="82"/>
        <item x="28"/>
        <item x="77"/>
        <item x="46"/>
        <item x="116"/>
        <item x="3"/>
        <item x="11"/>
        <item x="95"/>
        <item x="267"/>
        <item x="260"/>
        <item x="103"/>
        <item x="160"/>
        <item x="71"/>
        <item x="90"/>
        <item x="91"/>
        <item x="242"/>
        <item x="120"/>
        <item x="163"/>
        <item x="69"/>
        <item x="22"/>
        <item x="233"/>
        <item x="109"/>
        <item x="49"/>
        <item x="167"/>
        <item x="98"/>
        <item x="76"/>
        <item x="241"/>
        <item x="43"/>
        <item x="281"/>
        <item x="180"/>
        <item x="193"/>
        <item x="278"/>
        <item x="186"/>
        <item x="8"/>
        <item x="264"/>
        <item x="285"/>
        <item x="33"/>
        <item x="220"/>
        <item x="24"/>
        <item x="262"/>
        <item x="164"/>
        <item x="31"/>
        <item x="219"/>
        <item x="214"/>
        <item x="211"/>
        <item x="58"/>
        <item x="210"/>
        <item x="277"/>
        <item x="40"/>
        <item x="284"/>
        <item x="218"/>
        <item x="15"/>
        <item x="63"/>
        <item x="203"/>
        <item x="189"/>
        <item x="127"/>
        <item x="66"/>
        <item x="83"/>
        <item x="250"/>
        <item x="25"/>
        <item x="270"/>
        <item x="243"/>
        <item x="12"/>
        <item x="34"/>
        <item x="6"/>
        <item x="192"/>
        <item x="146"/>
        <item x="202"/>
        <item x="50"/>
        <item x="60"/>
        <item x="70"/>
        <item x="181"/>
        <item x="27"/>
        <item x="7"/>
        <item x="124"/>
        <item x="21"/>
        <item x="62"/>
        <item x="122"/>
        <item x="35"/>
        <item x="290"/>
        <item x="207"/>
        <item x="88"/>
        <item x="30"/>
        <item x="237"/>
        <item x="154"/>
        <item x="255"/>
        <item x="45"/>
        <item x="257"/>
        <item x="165"/>
        <item x="59"/>
        <item x="65"/>
        <item x="199"/>
        <item x="161"/>
        <item x="113"/>
        <item x="173"/>
        <item x="18"/>
        <item x="153"/>
        <item x="247"/>
        <item x="272"/>
        <item x="125"/>
        <item x="123"/>
        <item x="99"/>
        <item x="136"/>
        <item x="86"/>
        <item x="213"/>
        <item x="212"/>
        <item x="288"/>
        <item x="177"/>
        <item x="225"/>
        <item x="87"/>
        <item x="293"/>
        <item x="73"/>
        <item x="150"/>
        <item x="75"/>
        <item x="282"/>
        <item x="234"/>
        <item x="169"/>
        <item x="44"/>
        <item x="107"/>
        <item x="191"/>
        <item x="295"/>
        <item x="94"/>
        <item x="141"/>
        <item x="68"/>
        <item x="159"/>
        <item x="111"/>
        <item x="41"/>
        <item x="53"/>
        <item x="162"/>
        <item x="235"/>
        <item x="268"/>
        <item x="208"/>
        <item x="286"/>
        <item x="106"/>
        <item x="174"/>
        <item x="10"/>
        <item x="1"/>
        <item x="47"/>
        <item x="2"/>
        <item x="126"/>
        <item x="259"/>
        <item x="168"/>
        <item x="265"/>
        <item x="273"/>
        <item x="97"/>
        <item x="61"/>
        <item x="130"/>
        <item x="217"/>
        <item x="166"/>
        <item x="248"/>
        <item x="115"/>
        <item x="258"/>
        <item x="280"/>
        <item x="135"/>
        <item x="42"/>
        <item x="142"/>
        <item x="216"/>
        <item x="226"/>
        <item x="252"/>
        <item x="118"/>
        <item x="263"/>
        <item x="19"/>
        <item x="292"/>
        <item x="114"/>
        <item x="206"/>
        <item x="137"/>
        <item x="92"/>
        <item x="4"/>
        <item x="133"/>
        <item x="176"/>
        <item x="102"/>
        <item x="17"/>
        <item x="155"/>
        <item x="195"/>
        <item x="26"/>
        <item x="178"/>
        <item x="294"/>
        <item x="183"/>
        <item x="187"/>
        <item x="251"/>
        <item x="240"/>
        <item x="78"/>
        <item x="175"/>
        <item x="119"/>
        <item x="74"/>
        <item x="194"/>
        <item x="236"/>
        <item x="134"/>
        <item x="158"/>
        <item x="196"/>
        <item x="112"/>
        <item x="253"/>
        <item x="188"/>
        <item x="157"/>
        <item x="156"/>
        <item x="57"/>
        <item x="297"/>
        <item x="36"/>
        <item x="23"/>
        <item x="215"/>
        <item x="149"/>
        <item x="152"/>
        <item x="229"/>
        <item x="269"/>
        <item x="244"/>
        <item x="72"/>
        <item x="138"/>
        <item x="80"/>
        <item x="56"/>
        <item x="221"/>
        <item x="52"/>
        <item x="85"/>
        <item x="129"/>
        <item x="16"/>
        <item x="144"/>
        <item x="117"/>
        <item x="201"/>
        <item x="148"/>
        <item x="296"/>
        <item x="256"/>
        <item x="172"/>
        <item x="209"/>
        <item x="239"/>
        <item x="171"/>
        <item x="232"/>
        <item x="249"/>
        <item x="14"/>
        <item x="222"/>
        <item x="170"/>
        <item x="197"/>
        <item x="182"/>
        <item x="67"/>
        <item x="179"/>
        <item x="13"/>
        <item x="37"/>
        <item x="128"/>
        <item x="132"/>
        <item x="245"/>
        <item x="143"/>
        <item x="29"/>
        <item x="20"/>
        <item x="139"/>
        <item x="5"/>
        <item x="246"/>
        <item x="0"/>
        <item x="101"/>
        <item x="121"/>
        <item x="151"/>
        <item x="54"/>
        <item x="184"/>
        <item x="276"/>
        <item x="81"/>
        <item x="227"/>
        <item x="84"/>
        <item t="default"/>
      </items>
    </pivotField>
    <pivotField showAll="0"/>
    <pivotField showAll="0"/>
    <pivotField dataField="1" numFmtId="4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items count="3">
        <item x="0"/>
        <item h="1" x="1"/>
        <item t="default"/>
      </items>
    </pivotField>
    <pivotField showAll="0">
      <items count="3">
        <item x="0"/>
        <item h="1" x="1"/>
        <item t="default"/>
      </items>
    </pivotField>
    <pivotField showAll="0"/>
    <pivotField showAll="0"/>
    <pivotField numFmtId="164" showAll="0"/>
    <pivotField showAll="0"/>
  </pivotFields>
  <rowFields count="1">
    <field x="4"/>
  </rowFields>
  <rowItems count="11">
    <i>
      <x v="11"/>
    </i>
    <i>
      <x v="51"/>
    </i>
    <i>
      <x v="78"/>
    </i>
    <i>
      <x v="93"/>
    </i>
    <i>
      <x v="107"/>
    </i>
    <i>
      <x v="118"/>
    </i>
    <i>
      <x v="131"/>
    </i>
    <i>
      <x v="212"/>
    </i>
    <i>
      <x v="289"/>
    </i>
    <i>
      <x v="293"/>
    </i>
    <i t="grand">
      <x/>
    </i>
  </rowItems>
  <colFields count="1">
    <field x="-2"/>
  </colFields>
  <colItems count="2">
    <i>
      <x/>
    </i>
    <i i="1">
      <x v="1"/>
    </i>
  </colItems>
  <dataFields count="2">
    <dataField name="Sum of GrantAmount" fld="7" baseField="0" baseItem="0" numFmtId="44"/>
    <dataField name="Count of LoanNumber" fld="0" subtotal="count" baseField="4" baseItem="0"/>
  </dataFields>
  <formats count="13">
    <format dxfId="15">
      <pivotArea outline="0" collapsedLevelsAreSubtotals="1" fieldPosition="0">
        <references count="1">
          <reference field="4294967294" count="1" selected="0">
            <x v="0"/>
          </reference>
        </references>
      </pivotArea>
    </format>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10">
            <x v="11"/>
            <x v="46"/>
            <x v="51"/>
            <x v="64"/>
            <x v="93"/>
            <x v="107"/>
            <x v="131"/>
            <x v="157"/>
            <x v="246"/>
            <x v="281"/>
          </reference>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10">
            <x v="11"/>
            <x v="51"/>
            <x v="78"/>
            <x v="93"/>
            <x v="107"/>
            <x v="118"/>
            <x v="131"/>
            <x v="212"/>
            <x v="289"/>
            <x v="293"/>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4882A-8FC9-4111-8804-C10D3892F78D}" name="PivotTable17"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31">
    <pivotField dataField="1" showAll="0">
      <items count="25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t="default"/>
      </items>
    </pivotField>
    <pivotField numFmtId="14" showAll="0"/>
    <pivotField showAll="0"/>
    <pivotField showAll="0"/>
    <pivotField axis="axisRow" showAll="0" measureFilter="1">
      <items count="300">
        <item x="147"/>
        <item x="190"/>
        <item x="145"/>
        <item x="100"/>
        <item x="298"/>
        <item x="185"/>
        <item x="131"/>
        <item x="140"/>
        <item x="108"/>
        <item x="55"/>
        <item x="51"/>
        <item x="9"/>
        <item x="231"/>
        <item x="224"/>
        <item x="238"/>
        <item x="110"/>
        <item x="266"/>
        <item x="105"/>
        <item x="205"/>
        <item x="261"/>
        <item x="254"/>
        <item x="289"/>
        <item x="275"/>
        <item x="93"/>
        <item x="198"/>
        <item x="104"/>
        <item x="287"/>
        <item x="48"/>
        <item x="271"/>
        <item x="39"/>
        <item x="274"/>
        <item x="79"/>
        <item x="230"/>
        <item x="279"/>
        <item x="64"/>
        <item x="283"/>
        <item x="200"/>
        <item x="204"/>
        <item x="38"/>
        <item x="228"/>
        <item x="291"/>
        <item x="89"/>
        <item x="223"/>
        <item x="96"/>
        <item x="32"/>
        <item x="82"/>
        <item x="28"/>
        <item x="77"/>
        <item x="46"/>
        <item x="116"/>
        <item x="3"/>
        <item x="11"/>
        <item x="95"/>
        <item x="267"/>
        <item x="260"/>
        <item x="103"/>
        <item x="160"/>
        <item x="71"/>
        <item x="90"/>
        <item x="91"/>
        <item x="242"/>
        <item x="120"/>
        <item x="163"/>
        <item x="69"/>
        <item x="22"/>
        <item x="233"/>
        <item x="109"/>
        <item x="49"/>
        <item x="167"/>
        <item x="98"/>
        <item x="76"/>
        <item x="241"/>
        <item x="43"/>
        <item x="281"/>
        <item x="180"/>
        <item x="193"/>
        <item x="278"/>
        <item x="186"/>
        <item x="8"/>
        <item x="264"/>
        <item x="285"/>
        <item x="33"/>
        <item x="220"/>
        <item x="24"/>
        <item x="262"/>
        <item x="164"/>
        <item x="31"/>
        <item x="219"/>
        <item x="214"/>
        <item x="211"/>
        <item x="58"/>
        <item x="210"/>
        <item x="277"/>
        <item x="40"/>
        <item x="284"/>
        <item x="218"/>
        <item x="15"/>
        <item x="63"/>
        <item x="203"/>
        <item x="189"/>
        <item x="127"/>
        <item x="66"/>
        <item x="83"/>
        <item x="250"/>
        <item x="25"/>
        <item x="270"/>
        <item x="243"/>
        <item x="12"/>
        <item x="34"/>
        <item x="6"/>
        <item x="192"/>
        <item x="146"/>
        <item x="202"/>
        <item x="50"/>
        <item x="60"/>
        <item x="70"/>
        <item x="181"/>
        <item x="27"/>
        <item x="7"/>
        <item x="124"/>
        <item x="21"/>
        <item x="62"/>
        <item x="122"/>
        <item x="35"/>
        <item x="290"/>
        <item x="207"/>
        <item x="88"/>
        <item x="30"/>
        <item x="237"/>
        <item x="154"/>
        <item x="255"/>
        <item x="45"/>
        <item x="257"/>
        <item x="165"/>
        <item x="59"/>
        <item x="65"/>
        <item x="199"/>
        <item x="161"/>
        <item x="113"/>
        <item x="173"/>
        <item x="18"/>
        <item x="153"/>
        <item x="247"/>
        <item x="272"/>
        <item x="125"/>
        <item x="123"/>
        <item x="99"/>
        <item x="136"/>
        <item x="86"/>
        <item x="213"/>
        <item x="212"/>
        <item x="288"/>
        <item x="177"/>
        <item x="225"/>
        <item x="87"/>
        <item x="293"/>
        <item x="73"/>
        <item x="150"/>
        <item x="75"/>
        <item x="282"/>
        <item x="234"/>
        <item x="169"/>
        <item x="44"/>
        <item x="107"/>
        <item x="191"/>
        <item x="295"/>
        <item x="94"/>
        <item x="141"/>
        <item x="68"/>
        <item x="159"/>
        <item x="111"/>
        <item x="41"/>
        <item x="53"/>
        <item x="162"/>
        <item x="235"/>
        <item x="268"/>
        <item x="208"/>
        <item x="286"/>
        <item x="106"/>
        <item x="174"/>
        <item x="10"/>
        <item x="1"/>
        <item x="47"/>
        <item x="2"/>
        <item x="126"/>
        <item x="259"/>
        <item x="168"/>
        <item x="265"/>
        <item x="273"/>
        <item x="97"/>
        <item x="61"/>
        <item x="130"/>
        <item x="217"/>
        <item x="166"/>
        <item x="248"/>
        <item x="115"/>
        <item x="258"/>
        <item x="280"/>
        <item x="135"/>
        <item x="42"/>
        <item x="142"/>
        <item x="216"/>
        <item x="226"/>
        <item x="252"/>
        <item x="118"/>
        <item x="263"/>
        <item x="19"/>
        <item x="292"/>
        <item x="114"/>
        <item x="206"/>
        <item x="137"/>
        <item x="92"/>
        <item x="4"/>
        <item x="133"/>
        <item x="176"/>
        <item x="102"/>
        <item x="17"/>
        <item x="155"/>
        <item x="195"/>
        <item x="26"/>
        <item x="178"/>
        <item x="294"/>
        <item x="183"/>
        <item x="187"/>
        <item x="251"/>
        <item x="240"/>
        <item x="78"/>
        <item x="175"/>
        <item x="119"/>
        <item x="74"/>
        <item x="194"/>
        <item x="236"/>
        <item x="134"/>
        <item x="158"/>
        <item x="196"/>
        <item x="112"/>
        <item x="253"/>
        <item x="188"/>
        <item x="157"/>
        <item x="156"/>
        <item x="57"/>
        <item x="297"/>
        <item x="36"/>
        <item x="23"/>
        <item x="215"/>
        <item x="149"/>
        <item x="152"/>
        <item x="229"/>
        <item x="269"/>
        <item x="244"/>
        <item x="72"/>
        <item x="138"/>
        <item x="80"/>
        <item x="56"/>
        <item x="221"/>
        <item x="52"/>
        <item x="85"/>
        <item x="129"/>
        <item x="16"/>
        <item x="144"/>
        <item x="117"/>
        <item x="201"/>
        <item x="148"/>
        <item x="296"/>
        <item x="256"/>
        <item x="172"/>
        <item x="209"/>
        <item x="239"/>
        <item x="171"/>
        <item x="232"/>
        <item x="249"/>
        <item x="14"/>
        <item x="222"/>
        <item x="170"/>
        <item x="197"/>
        <item x="182"/>
        <item x="67"/>
        <item x="179"/>
        <item x="13"/>
        <item x="37"/>
        <item x="128"/>
        <item x="132"/>
        <item x="245"/>
        <item x="143"/>
        <item x="29"/>
        <item x="20"/>
        <item x="139"/>
        <item x="5"/>
        <item x="246"/>
        <item x="0"/>
        <item x="101"/>
        <item x="121"/>
        <item x="151"/>
        <item x="54"/>
        <item x="184"/>
        <item x="276"/>
        <item x="81"/>
        <item x="227"/>
        <item x="84"/>
        <item t="default"/>
      </items>
    </pivotField>
    <pivotField showAll="0"/>
    <pivotField showAll="0"/>
    <pivotField dataField="1" numFmtId="4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items count="3">
        <item x="0"/>
        <item h="1" x="1"/>
        <item t="default"/>
      </items>
    </pivotField>
    <pivotField showAll="0">
      <items count="3">
        <item x="0"/>
        <item h="1" x="1"/>
        <item t="default"/>
      </items>
    </pivotField>
    <pivotField showAll="0"/>
    <pivotField showAll="0"/>
    <pivotField numFmtId="164" showAll="0"/>
    <pivotField showAll="0"/>
  </pivotFields>
  <rowFields count="1">
    <field x="4"/>
  </rowFields>
  <rowItems count="11">
    <i>
      <x v="11"/>
    </i>
    <i>
      <x v="51"/>
    </i>
    <i>
      <x v="78"/>
    </i>
    <i>
      <x v="93"/>
    </i>
    <i>
      <x v="107"/>
    </i>
    <i>
      <x v="118"/>
    </i>
    <i>
      <x v="131"/>
    </i>
    <i>
      <x v="212"/>
    </i>
    <i>
      <x v="289"/>
    </i>
    <i>
      <x v="293"/>
    </i>
    <i t="grand">
      <x/>
    </i>
  </rowItems>
  <colFields count="1">
    <field x="-2"/>
  </colFields>
  <colItems count="2">
    <i>
      <x/>
    </i>
    <i i="1">
      <x v="1"/>
    </i>
  </colItems>
  <dataFields count="2">
    <dataField name="Sum of GrantAmount" fld="7" baseField="0" baseItem="0" numFmtId="44"/>
    <dataField name="Count of LoanNumber" fld="0" subtotal="count" baseField="4" baseItem="0"/>
  </dataFields>
  <formats count="1">
    <format dxfId="16">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oeconmicIndicator" xr10:uid="{69830B01-970D-43D2-BBE5-7D67B4D932EB}" sourceName="SocioeconmicIndicator">
  <pivotTables>
    <pivotTable tabId="10" name="PivotTable17"/>
  </pivotTables>
  <data>
    <tabular pivotCacheId="19089003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teranIndicator" xr10:uid="{454AC027-3184-4D82-A571-76CEB90DEEFB}" sourceName="VeteranIndicator">
  <pivotTables>
    <pivotTable tabId="10" name="PivotTable17"/>
  </pivotTables>
  <data>
    <tabular pivotCacheId="1908900369">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menOwnedIndicator" xr10:uid="{59CB7F9C-FA4A-4B9E-8D76-31F9078BB607}" sourceName="WomenOwnedIndicator">
  <pivotTables>
    <pivotTable tabId="10" name="PivotTable17"/>
  </pivotTables>
  <data>
    <tabular pivotCacheId="1908900369">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oeconmicIndicator1" xr10:uid="{7FC3309B-D0F5-459D-BD39-C8B8F6AD593D}" sourceName="SocioeconmicIndicator">
  <pivotTables>
    <pivotTable tabId="8" name="PivotTable27"/>
  </pivotTables>
  <data>
    <tabular pivotCacheId="1908900369">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teranIndicator1" xr10:uid="{0B0608F8-B90F-4577-A917-745139EAAD59}" sourceName="VeteranIndicator">
  <pivotTables>
    <pivotTable tabId="8" name="PivotTable27"/>
  </pivotTables>
  <data>
    <tabular pivotCacheId="1908900369">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menOwnedIndicator1" xr10:uid="{CECDABB7-AEE8-4ECA-A7C8-E48502839FAB}" sourceName="WomenOwnedIndicator">
  <pivotTables>
    <pivotTable tabId="8" name="PivotTable27"/>
  </pivotTables>
  <data>
    <tabular pivotCacheId="19089003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cioeconmicIndicator 1" xr10:uid="{94AFDDAC-1B16-49CF-9576-F7CFBC2FDB7C}" cache="Slicer_SocioeconmicIndicator1" caption="SocioeconmicIndicator" rowHeight="241300"/>
  <slicer name="VeteranIndicator 1" xr10:uid="{D9AB3CAD-5E53-406C-9307-CFA948379B4A}" cache="Slicer_VeteranIndicator1" caption="VeteranIndicator" rowHeight="241300"/>
  <slicer name="WomenOwnedIndicator 1" xr10:uid="{7F730FA9-7D11-4664-B9A6-90FA1E2595DD}" cache="Slicer_WomenOwnedIndicator1" caption="WomenOwnedIndica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cioeconmicIndicator" xr10:uid="{71947159-D67E-4259-AEF0-F1965A415ED5}" cache="Slicer_SocioeconmicIndicator" caption="SocioeconmicIndicator" rowHeight="241300"/>
  <slicer name="VeteranIndicator" xr10:uid="{1E30862D-0357-4FD7-873C-9831CE0E7813}" cache="Slicer_VeteranIndicator" caption="VeteranIndicator" rowHeight="241300"/>
  <slicer name="WomenOwnedIndicator" xr10:uid="{521FDF19-E838-4D86-AE5C-1C6C8B511625}" cache="Slicer_WomenOwnedIndicator" caption="WomenOwnedIndica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B2570" totalsRowCount="1">
  <autoFilter ref="A1:AB2569" xr:uid="{00000000-000C-0000-FFFF-FFFF00000000}"/>
  <sortState xmlns:xlrd2="http://schemas.microsoft.com/office/spreadsheetml/2017/richdata2" ref="A2:AB2569">
    <sortCondition ref="E1:E2569"/>
  </sortState>
  <tableColumns count="28">
    <tableColumn id="1" xr3:uid="{00000000-0010-0000-0000-000001000000}" name="LoanNumber"/>
    <tableColumn id="2" xr3:uid="{00000000-0010-0000-0000-000002000000}" name="ApprovalDate" dataDxfId="14" totalsRowDxfId="13"/>
    <tableColumn id="3" xr3:uid="{00000000-0010-0000-0000-000003000000}" name="BusinessName"/>
    <tableColumn id="4" xr3:uid="{00000000-0010-0000-0000-000004000000}" name="BusinessAddress"/>
    <tableColumn id="5" xr3:uid="{00000000-0010-0000-0000-000005000000}" name="BusinessCity"/>
    <tableColumn id="6" xr3:uid="{00000000-0010-0000-0000-000006000000}" name="BusinessState"/>
    <tableColumn id="7" xr3:uid="{00000000-0010-0000-0000-000007000000}" name="BusinessZip"/>
    <tableColumn id="8" xr3:uid="{00000000-0010-0000-0000-000008000000}" name="GrantAmount" totalsRowFunction="custom" totalsRowDxfId="12" dataCellStyle="Currency" totalsRowCellStyle="Currency">
      <totalsRowFormula>SUM(Table1[GrantAmount])</totalsRowFormula>
    </tableColumn>
    <tableColumn id="9" xr3:uid="{00000000-0010-0000-0000-000009000000}" name="FranchiseName"/>
    <tableColumn id="10" xr3:uid="{00000000-0010-0000-0000-00000A000000}" name="RuralUrbanIndicator"/>
    <tableColumn id="11" xr3:uid="{00000000-0010-0000-0000-00000B000000}" name="HubzoneIndicator"/>
    <tableColumn id="12" xr3:uid="{00000000-0010-0000-0000-00000C000000}" name="CD"/>
    <tableColumn id="13" xr3:uid="{00000000-0010-0000-0000-00000D000000}" name="grant_purp_cons_outdoor_seating"/>
    <tableColumn id="14" xr3:uid="{00000000-0010-0000-0000-00000E000000}" name="grant_purpose_covered_supplier"/>
    <tableColumn id="15" xr3:uid="{00000000-0010-0000-0000-00000F000000}" name="grant_purpose_debt"/>
    <tableColumn id="16" xr3:uid="{00000000-0010-0000-0000-000010000000}" name="grant_purpose_food"/>
    <tableColumn id="17" xr3:uid="{00000000-0010-0000-0000-000011000000}" name="grant_purpose_maintenance_indoor"/>
    <tableColumn id="18" xr3:uid="{00000000-0010-0000-0000-000012000000}" name="grant_purpose_operations"/>
    <tableColumn id="19" xr3:uid="{00000000-0010-0000-0000-000013000000}" name="grant_purpose_payroll"/>
    <tableColumn id="20" xr3:uid="{00000000-0010-0000-0000-000014000000}" name="grant_purpose_rent"/>
    <tableColumn id="21" xr3:uid="{00000000-0010-0000-0000-000015000000}" name="grant_purpose_supplies"/>
    <tableColumn id="22" xr3:uid="{00000000-0010-0000-0000-000016000000}" name="grant_purpose_utility"/>
    <tableColumn id="23" xr3:uid="{00000000-0010-0000-0000-000017000000}" name="LegalOrganizationType"/>
    <tableColumn id="24" xr3:uid="{00000000-0010-0000-0000-000018000000}" name="LMIIndicator"/>
    <tableColumn id="25" xr3:uid="{00000000-0010-0000-0000-000019000000}" name="SocioeconmicIndicator"/>
    <tableColumn id="26" xr3:uid="{00000000-0010-0000-0000-00001A000000}" name="VeteranIndicator"/>
    <tableColumn id="27" xr3:uid="{00000000-0010-0000-0000-00001B000000}" name="WomenOwnedIndicator"/>
    <tableColumn id="28" xr3:uid="{00000000-0010-0000-0000-00001C000000}" name="Restaura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07E43-F8B5-4C2F-9439-28BCA3941D48}">
  <dimension ref="A3:C303"/>
  <sheetViews>
    <sheetView workbookViewId="0">
      <selection activeCell="A3" sqref="A3"/>
    </sheetView>
  </sheetViews>
  <sheetFormatPr defaultRowHeight="14.25" x14ac:dyDescent="0.45"/>
  <cols>
    <col min="1" max="1" width="16.59765625" bestFit="1" customWidth="1"/>
    <col min="2" max="2" width="18.265625" bestFit="1" customWidth="1"/>
    <col min="3" max="3" width="18.86328125" bestFit="1" customWidth="1"/>
    <col min="4" max="4" width="10.19921875" bestFit="1" customWidth="1"/>
    <col min="5" max="5" width="11.73046875" bestFit="1" customWidth="1"/>
    <col min="6" max="6" width="15.46484375" bestFit="1" customWidth="1"/>
    <col min="7" max="7" width="11.73046875" bestFit="1" customWidth="1"/>
    <col min="8" max="8" width="15.46484375" bestFit="1" customWidth="1"/>
    <col min="9" max="9" width="11.73046875" bestFit="1" customWidth="1"/>
    <col min="10" max="10" width="15.46484375" bestFit="1" customWidth="1"/>
    <col min="11" max="11" width="11.73046875" bestFit="1" customWidth="1"/>
    <col min="12" max="12" width="15.46484375" bestFit="1" customWidth="1"/>
    <col min="13" max="13" width="11.73046875" bestFit="1" customWidth="1"/>
    <col min="14" max="14" width="15.46484375" bestFit="1" customWidth="1"/>
    <col min="15" max="15" width="11.73046875" bestFit="1" customWidth="1"/>
    <col min="16" max="16" width="15.46484375" bestFit="1" customWidth="1"/>
    <col min="17" max="17" width="11.73046875" bestFit="1" customWidth="1"/>
    <col min="18" max="18" width="15.46484375" bestFit="1" customWidth="1"/>
    <col min="19" max="19" width="11.73046875" bestFit="1" customWidth="1"/>
    <col min="20" max="20" width="15.46484375" bestFit="1" customWidth="1"/>
    <col min="21" max="21" width="11.73046875" bestFit="1" customWidth="1"/>
    <col min="22" max="22" width="15.46484375" bestFit="1" customWidth="1"/>
    <col min="23" max="23" width="11.73046875" bestFit="1" customWidth="1"/>
    <col min="24" max="24" width="15.46484375" bestFit="1" customWidth="1"/>
    <col min="25" max="25" width="11.73046875" bestFit="1" customWidth="1"/>
    <col min="26" max="26" width="15.46484375" bestFit="1" customWidth="1"/>
    <col min="27" max="27" width="11.73046875" bestFit="1" customWidth="1"/>
    <col min="28" max="28" width="15.46484375" bestFit="1" customWidth="1"/>
    <col min="29" max="29" width="11.73046875" bestFit="1" customWidth="1"/>
    <col min="30" max="30" width="15.46484375" bestFit="1" customWidth="1"/>
    <col min="31" max="31" width="11.73046875" bestFit="1" customWidth="1"/>
    <col min="32" max="32" width="15.46484375" bestFit="1" customWidth="1"/>
    <col min="33" max="33" width="11.73046875" bestFit="1" customWidth="1"/>
    <col min="34" max="34" width="15.46484375" bestFit="1" customWidth="1"/>
    <col min="35" max="35" width="11.73046875" bestFit="1" customWidth="1"/>
    <col min="36" max="36" width="15.46484375" bestFit="1" customWidth="1"/>
    <col min="37" max="37" width="11.73046875" bestFit="1" customWidth="1"/>
    <col min="38" max="38" width="15.46484375" bestFit="1" customWidth="1"/>
    <col min="39" max="39" width="11.73046875" bestFit="1" customWidth="1"/>
    <col min="40" max="40" width="15.46484375" bestFit="1" customWidth="1"/>
    <col min="41" max="41" width="11.73046875" bestFit="1" customWidth="1"/>
    <col min="42" max="42" width="15.46484375" bestFit="1" customWidth="1"/>
    <col min="43" max="43" width="11.73046875" bestFit="1" customWidth="1"/>
    <col min="44" max="44" width="15.46484375" bestFit="1" customWidth="1"/>
    <col min="45" max="45" width="11.73046875" bestFit="1" customWidth="1"/>
    <col min="46" max="46" width="15.46484375" bestFit="1" customWidth="1"/>
    <col min="47" max="47" width="11.73046875" bestFit="1" customWidth="1"/>
    <col min="48" max="48" width="15.46484375" bestFit="1" customWidth="1"/>
    <col min="49" max="49" width="11.73046875" bestFit="1" customWidth="1"/>
    <col min="50" max="50" width="15.46484375" bestFit="1" customWidth="1"/>
    <col min="51" max="51" width="11.73046875" bestFit="1" customWidth="1"/>
    <col min="52" max="52" width="15.46484375" bestFit="1" customWidth="1"/>
    <col min="53" max="53" width="11.73046875" bestFit="1" customWidth="1"/>
    <col min="54" max="54" width="15.46484375" bestFit="1" customWidth="1"/>
    <col min="55" max="55" width="11.73046875" bestFit="1" customWidth="1"/>
    <col min="56" max="56" width="15.46484375" bestFit="1" customWidth="1"/>
    <col min="57" max="57" width="11.73046875" bestFit="1" customWidth="1"/>
    <col min="58" max="58" width="15.46484375" bestFit="1" customWidth="1"/>
    <col min="59" max="59" width="11.73046875" bestFit="1" customWidth="1"/>
    <col min="60" max="60" width="15.46484375" bestFit="1" customWidth="1"/>
    <col min="61" max="61" width="11.73046875" bestFit="1" customWidth="1"/>
    <col min="62" max="62" width="15.46484375" bestFit="1" customWidth="1"/>
    <col min="63" max="63" width="11.73046875" bestFit="1" customWidth="1"/>
    <col min="64" max="64" width="15.46484375" bestFit="1" customWidth="1"/>
    <col min="65" max="65" width="11.73046875" bestFit="1" customWidth="1"/>
    <col min="66" max="66" width="15.46484375" bestFit="1" customWidth="1"/>
    <col min="67" max="67" width="11.73046875" bestFit="1" customWidth="1"/>
    <col min="68" max="68" width="15.46484375" bestFit="1" customWidth="1"/>
    <col min="69" max="69" width="11.73046875" bestFit="1" customWidth="1"/>
    <col min="70" max="70" width="15.46484375" bestFit="1" customWidth="1"/>
    <col min="71" max="71" width="11.73046875" bestFit="1" customWidth="1"/>
    <col min="72" max="72" width="15.46484375" bestFit="1" customWidth="1"/>
    <col min="73" max="73" width="11.73046875" bestFit="1" customWidth="1"/>
    <col min="74" max="74" width="15.46484375" bestFit="1" customWidth="1"/>
    <col min="75" max="75" width="11.73046875" bestFit="1" customWidth="1"/>
    <col min="76" max="76" width="15.46484375" bestFit="1" customWidth="1"/>
    <col min="77" max="77" width="11.73046875" bestFit="1" customWidth="1"/>
    <col min="78" max="78" width="15.46484375" bestFit="1" customWidth="1"/>
    <col min="79" max="79" width="11.73046875" bestFit="1" customWidth="1"/>
    <col min="80" max="80" width="15.46484375" bestFit="1" customWidth="1"/>
    <col min="81" max="81" width="11.73046875" bestFit="1" customWidth="1"/>
    <col min="82" max="82" width="15.46484375" bestFit="1" customWidth="1"/>
    <col min="83" max="83" width="11.73046875" bestFit="1" customWidth="1"/>
    <col min="84" max="84" width="15.46484375" bestFit="1" customWidth="1"/>
    <col min="85" max="85" width="11.73046875" bestFit="1" customWidth="1"/>
    <col min="86" max="86" width="15.46484375" bestFit="1" customWidth="1"/>
    <col min="87" max="87" width="11.73046875" bestFit="1" customWidth="1"/>
    <col min="88" max="88" width="15.46484375" bestFit="1" customWidth="1"/>
    <col min="89" max="89" width="11.73046875" bestFit="1" customWidth="1"/>
    <col min="90" max="90" width="15.46484375" bestFit="1" customWidth="1"/>
    <col min="91" max="91" width="11.73046875" bestFit="1" customWidth="1"/>
    <col min="92" max="92" width="15.46484375" bestFit="1" customWidth="1"/>
    <col min="93" max="93" width="11.73046875" bestFit="1" customWidth="1"/>
    <col min="94" max="94" width="15.46484375" bestFit="1" customWidth="1"/>
    <col min="95" max="95" width="11.73046875" bestFit="1" customWidth="1"/>
    <col min="96" max="96" width="15.46484375" bestFit="1" customWidth="1"/>
    <col min="97" max="97" width="11.73046875" bestFit="1" customWidth="1"/>
    <col min="98" max="98" width="15.46484375" bestFit="1" customWidth="1"/>
    <col min="99" max="99" width="11.73046875" bestFit="1" customWidth="1"/>
    <col min="100" max="100" width="15.46484375" bestFit="1" customWidth="1"/>
    <col min="101" max="101" width="11.73046875" bestFit="1" customWidth="1"/>
    <col min="102" max="102" width="15.46484375" bestFit="1" customWidth="1"/>
    <col min="103" max="103" width="11.73046875" bestFit="1" customWidth="1"/>
    <col min="104" max="104" width="15.46484375" bestFit="1" customWidth="1"/>
    <col min="105" max="105" width="11.73046875" bestFit="1" customWidth="1"/>
    <col min="106" max="106" width="15.46484375" bestFit="1" customWidth="1"/>
    <col min="107" max="107" width="11.73046875" bestFit="1" customWidth="1"/>
    <col min="108" max="108" width="15.46484375" bestFit="1" customWidth="1"/>
    <col min="109" max="109" width="11.73046875" bestFit="1" customWidth="1"/>
    <col min="110" max="110" width="15.46484375" bestFit="1" customWidth="1"/>
    <col min="111" max="111" width="11.73046875" bestFit="1" customWidth="1"/>
    <col min="112" max="112" width="15.46484375" bestFit="1" customWidth="1"/>
    <col min="113" max="113" width="11.73046875" bestFit="1" customWidth="1"/>
    <col min="114" max="114" width="15.46484375" bestFit="1" customWidth="1"/>
    <col min="115" max="115" width="11.73046875" bestFit="1" customWidth="1"/>
    <col min="116" max="116" width="15.46484375" bestFit="1" customWidth="1"/>
    <col min="117" max="117" width="11.73046875" bestFit="1" customWidth="1"/>
    <col min="118" max="118" width="15.46484375" bestFit="1" customWidth="1"/>
    <col min="119" max="119" width="11.73046875" bestFit="1" customWidth="1"/>
    <col min="120" max="120" width="15.46484375" bestFit="1" customWidth="1"/>
    <col min="121" max="121" width="11.73046875" bestFit="1" customWidth="1"/>
    <col min="122" max="122" width="15.46484375" bestFit="1" customWidth="1"/>
    <col min="123" max="123" width="11.73046875" bestFit="1" customWidth="1"/>
    <col min="124" max="124" width="15.46484375" bestFit="1" customWidth="1"/>
    <col min="125" max="125" width="11.73046875" bestFit="1" customWidth="1"/>
    <col min="126" max="126" width="15.46484375" bestFit="1" customWidth="1"/>
    <col min="127" max="127" width="11.73046875" bestFit="1" customWidth="1"/>
    <col min="128" max="128" width="15.46484375" bestFit="1" customWidth="1"/>
    <col min="129" max="129" width="11.73046875" bestFit="1" customWidth="1"/>
    <col min="130" max="130" width="15.46484375" bestFit="1" customWidth="1"/>
    <col min="131" max="131" width="11.73046875" bestFit="1" customWidth="1"/>
    <col min="132" max="132" width="15.46484375" bestFit="1" customWidth="1"/>
    <col min="133" max="133" width="11.73046875" bestFit="1" customWidth="1"/>
    <col min="134" max="134" width="15.46484375" bestFit="1" customWidth="1"/>
    <col min="135" max="135" width="11.73046875" bestFit="1" customWidth="1"/>
    <col min="136" max="136" width="15.46484375" bestFit="1" customWidth="1"/>
    <col min="137" max="137" width="11.73046875" bestFit="1" customWidth="1"/>
    <col min="138" max="138" width="15.46484375" bestFit="1" customWidth="1"/>
    <col min="139" max="139" width="11.73046875" bestFit="1" customWidth="1"/>
    <col min="140" max="140" width="15.46484375" bestFit="1" customWidth="1"/>
    <col min="141" max="141" width="11.73046875" bestFit="1" customWidth="1"/>
    <col min="142" max="142" width="15.46484375" bestFit="1" customWidth="1"/>
    <col min="143" max="143" width="11.73046875" bestFit="1" customWidth="1"/>
    <col min="144" max="144" width="15.46484375" bestFit="1" customWidth="1"/>
    <col min="145" max="145" width="11.73046875" bestFit="1" customWidth="1"/>
    <col min="146" max="146" width="15.46484375" bestFit="1" customWidth="1"/>
    <col min="147" max="147" width="11.73046875" bestFit="1" customWidth="1"/>
    <col min="148" max="148" width="15.46484375" bestFit="1" customWidth="1"/>
    <col min="149" max="149" width="11.73046875" bestFit="1" customWidth="1"/>
    <col min="150" max="150" width="15.46484375" bestFit="1" customWidth="1"/>
    <col min="151" max="151" width="11.73046875" bestFit="1" customWidth="1"/>
    <col min="152" max="152" width="15.46484375" bestFit="1" customWidth="1"/>
    <col min="153" max="153" width="11.73046875" bestFit="1" customWidth="1"/>
    <col min="154" max="154" width="15.46484375" bestFit="1" customWidth="1"/>
    <col min="155" max="155" width="11.73046875" bestFit="1" customWidth="1"/>
    <col min="156" max="156" width="15.46484375" bestFit="1" customWidth="1"/>
    <col min="157" max="157" width="11.73046875" bestFit="1" customWidth="1"/>
    <col min="158" max="158" width="15.46484375" bestFit="1" customWidth="1"/>
    <col min="159" max="159" width="11.73046875" bestFit="1" customWidth="1"/>
    <col min="160" max="160" width="15.46484375" bestFit="1" customWidth="1"/>
    <col min="161" max="161" width="11.73046875" bestFit="1" customWidth="1"/>
    <col min="162" max="162" width="15.46484375" bestFit="1" customWidth="1"/>
    <col min="163" max="163" width="11.73046875" bestFit="1" customWidth="1"/>
    <col min="164" max="164" width="15.46484375" bestFit="1" customWidth="1"/>
    <col min="165" max="165" width="11.73046875" bestFit="1" customWidth="1"/>
    <col min="166" max="166" width="15.46484375" bestFit="1" customWidth="1"/>
    <col min="167" max="167" width="11.73046875" bestFit="1" customWidth="1"/>
    <col min="168" max="168" width="15.46484375" bestFit="1" customWidth="1"/>
    <col min="169" max="169" width="11.73046875" bestFit="1" customWidth="1"/>
    <col min="170" max="170" width="15.46484375" bestFit="1" customWidth="1"/>
    <col min="171" max="171" width="11.73046875" bestFit="1" customWidth="1"/>
    <col min="172" max="172" width="15.46484375" bestFit="1" customWidth="1"/>
    <col min="173" max="173" width="11.73046875" bestFit="1" customWidth="1"/>
    <col min="174" max="174" width="15.46484375" bestFit="1" customWidth="1"/>
    <col min="175" max="175" width="11.73046875" bestFit="1" customWidth="1"/>
    <col min="176" max="176" width="15.46484375" bestFit="1" customWidth="1"/>
    <col min="177" max="177" width="11.73046875" bestFit="1" customWidth="1"/>
    <col min="178" max="178" width="15.46484375" bestFit="1" customWidth="1"/>
    <col min="179" max="179" width="11.73046875" bestFit="1" customWidth="1"/>
    <col min="180" max="180" width="15.46484375" bestFit="1" customWidth="1"/>
    <col min="181" max="181" width="11.73046875" bestFit="1" customWidth="1"/>
    <col min="182" max="182" width="15.46484375" bestFit="1" customWidth="1"/>
    <col min="183" max="183" width="11.73046875" bestFit="1" customWidth="1"/>
    <col min="184" max="184" width="15.46484375" bestFit="1" customWidth="1"/>
    <col min="185" max="185" width="11.73046875" bestFit="1" customWidth="1"/>
    <col min="186" max="186" width="15.46484375" bestFit="1" customWidth="1"/>
    <col min="187" max="187" width="11.73046875" bestFit="1" customWidth="1"/>
    <col min="188" max="188" width="15.46484375" bestFit="1" customWidth="1"/>
    <col min="189" max="189" width="11.73046875" bestFit="1" customWidth="1"/>
    <col min="190" max="190" width="15.46484375" bestFit="1" customWidth="1"/>
    <col min="191" max="191" width="11.73046875" bestFit="1" customWidth="1"/>
    <col min="192" max="192" width="15.46484375" bestFit="1" customWidth="1"/>
    <col min="193" max="193" width="11.73046875" bestFit="1" customWidth="1"/>
    <col min="194" max="194" width="15.46484375" bestFit="1" customWidth="1"/>
    <col min="195" max="195" width="11.73046875" bestFit="1" customWidth="1"/>
    <col min="196" max="196" width="15.46484375" bestFit="1" customWidth="1"/>
    <col min="197" max="197" width="11.73046875" bestFit="1" customWidth="1"/>
    <col min="198" max="198" width="15.46484375" bestFit="1" customWidth="1"/>
    <col min="199" max="199" width="11.73046875" bestFit="1" customWidth="1"/>
    <col min="200" max="200" width="15.46484375" bestFit="1" customWidth="1"/>
    <col min="201" max="201" width="11.73046875" bestFit="1" customWidth="1"/>
    <col min="202" max="202" width="15.46484375" bestFit="1" customWidth="1"/>
    <col min="203" max="203" width="11.73046875" bestFit="1" customWidth="1"/>
    <col min="204" max="204" width="15.46484375" bestFit="1" customWidth="1"/>
    <col min="205" max="205" width="11.73046875" bestFit="1" customWidth="1"/>
    <col min="206" max="206" width="15.46484375" bestFit="1" customWidth="1"/>
    <col min="207" max="207" width="11.73046875" bestFit="1" customWidth="1"/>
    <col min="208" max="208" width="15.46484375" bestFit="1" customWidth="1"/>
    <col min="209" max="209" width="11.73046875" bestFit="1" customWidth="1"/>
    <col min="210" max="210" width="15.46484375" bestFit="1" customWidth="1"/>
    <col min="211" max="211" width="12.73046875" bestFit="1" customWidth="1"/>
    <col min="212" max="212" width="16.46484375" bestFit="1" customWidth="1"/>
    <col min="213" max="213" width="12.73046875" bestFit="1" customWidth="1"/>
    <col min="214" max="214" width="16.46484375" bestFit="1" customWidth="1"/>
    <col min="215" max="215" width="12.73046875" bestFit="1" customWidth="1"/>
    <col min="216" max="216" width="16.46484375" bestFit="1" customWidth="1"/>
    <col min="217" max="217" width="12.73046875" bestFit="1" customWidth="1"/>
    <col min="218" max="218" width="16.46484375" bestFit="1" customWidth="1"/>
    <col min="219" max="219" width="12.73046875" bestFit="1" customWidth="1"/>
    <col min="220" max="220" width="16.46484375" bestFit="1" customWidth="1"/>
    <col min="221" max="221" width="12.73046875" bestFit="1" customWidth="1"/>
    <col min="222" max="222" width="16.46484375" bestFit="1" customWidth="1"/>
    <col min="223" max="223" width="12.73046875" bestFit="1" customWidth="1"/>
    <col min="224" max="224" width="16.46484375" bestFit="1" customWidth="1"/>
    <col min="225" max="225" width="12.73046875" bestFit="1" customWidth="1"/>
    <col min="226" max="226" width="16.46484375" bestFit="1" customWidth="1"/>
    <col min="227" max="227" width="12.73046875" bestFit="1" customWidth="1"/>
    <col min="228" max="228" width="16.46484375" bestFit="1" customWidth="1"/>
    <col min="229" max="229" width="12.73046875" bestFit="1" customWidth="1"/>
    <col min="230" max="230" width="16.46484375" bestFit="1" customWidth="1"/>
    <col min="231" max="231" width="12.73046875" bestFit="1" customWidth="1"/>
    <col min="232" max="232" width="16.46484375" bestFit="1" customWidth="1"/>
    <col min="233" max="233" width="12.73046875" bestFit="1" customWidth="1"/>
    <col min="234" max="234" width="16.46484375" bestFit="1" customWidth="1"/>
    <col min="235" max="235" width="12.73046875" bestFit="1" customWidth="1"/>
    <col min="236" max="236" width="16.46484375" bestFit="1" customWidth="1"/>
    <col min="237" max="237" width="12.73046875" bestFit="1" customWidth="1"/>
    <col min="238" max="238" width="16.46484375" bestFit="1" customWidth="1"/>
    <col min="239" max="239" width="12.73046875" bestFit="1" customWidth="1"/>
    <col min="240" max="240" width="16.46484375" bestFit="1" customWidth="1"/>
    <col min="241" max="241" width="12.73046875" bestFit="1" customWidth="1"/>
    <col min="242" max="242" width="16.46484375" bestFit="1" customWidth="1"/>
    <col min="243" max="243" width="12.73046875" bestFit="1" customWidth="1"/>
    <col min="244" max="244" width="16.46484375" bestFit="1" customWidth="1"/>
    <col min="245" max="245" width="12.73046875" bestFit="1" customWidth="1"/>
    <col min="246" max="246" width="16.46484375" bestFit="1" customWidth="1"/>
    <col min="247" max="247" width="12.73046875" bestFit="1" customWidth="1"/>
    <col min="248" max="248" width="16.46484375" bestFit="1" customWidth="1"/>
    <col min="249" max="249" width="12.73046875" bestFit="1" customWidth="1"/>
    <col min="250" max="250" width="16.46484375" bestFit="1" customWidth="1"/>
    <col min="251" max="251" width="12.73046875" bestFit="1" customWidth="1"/>
    <col min="252" max="252" width="16.46484375" bestFit="1" customWidth="1"/>
    <col min="253" max="253" width="12.73046875" bestFit="1" customWidth="1"/>
    <col min="254" max="254" width="16.46484375" bestFit="1" customWidth="1"/>
    <col min="255" max="255" width="12.73046875" bestFit="1" customWidth="1"/>
    <col min="256" max="256" width="16.46484375" bestFit="1" customWidth="1"/>
    <col min="257" max="257" width="12.73046875" bestFit="1" customWidth="1"/>
    <col min="258" max="258" width="16.46484375" bestFit="1" customWidth="1"/>
    <col min="259" max="259" width="12.73046875" bestFit="1" customWidth="1"/>
    <col min="260" max="260" width="16.46484375" bestFit="1" customWidth="1"/>
    <col min="261" max="261" width="12.73046875" bestFit="1" customWidth="1"/>
    <col min="262" max="262" width="16.46484375" bestFit="1" customWidth="1"/>
    <col min="263" max="263" width="12.73046875" bestFit="1" customWidth="1"/>
    <col min="264" max="264" width="16.46484375" bestFit="1" customWidth="1"/>
    <col min="265" max="265" width="12.73046875" bestFit="1" customWidth="1"/>
    <col min="266" max="266" width="16.46484375" bestFit="1" customWidth="1"/>
    <col min="267" max="267" width="12.73046875" bestFit="1" customWidth="1"/>
    <col min="268" max="268" width="16.46484375" bestFit="1" customWidth="1"/>
    <col min="269" max="269" width="12.73046875" bestFit="1" customWidth="1"/>
    <col min="270" max="270" width="16.46484375" bestFit="1" customWidth="1"/>
    <col min="271" max="271" width="12.73046875" bestFit="1" customWidth="1"/>
    <col min="272" max="272" width="16.46484375" bestFit="1" customWidth="1"/>
    <col min="273" max="273" width="12.73046875" bestFit="1" customWidth="1"/>
    <col min="274" max="274" width="16.46484375" bestFit="1" customWidth="1"/>
    <col min="275" max="275" width="12.73046875" bestFit="1" customWidth="1"/>
    <col min="276" max="276" width="16.46484375" bestFit="1" customWidth="1"/>
    <col min="277" max="277" width="12.73046875" bestFit="1" customWidth="1"/>
    <col min="278" max="278" width="16.46484375" bestFit="1" customWidth="1"/>
    <col min="279" max="279" width="12.73046875" bestFit="1" customWidth="1"/>
    <col min="280" max="280" width="16.46484375" bestFit="1" customWidth="1"/>
    <col min="281" max="281" width="12.73046875" bestFit="1" customWidth="1"/>
    <col min="282" max="282" width="16.46484375" bestFit="1" customWidth="1"/>
    <col min="283" max="283" width="12.73046875" bestFit="1" customWidth="1"/>
    <col min="284" max="284" width="16.46484375" bestFit="1" customWidth="1"/>
    <col min="285" max="285" width="12.73046875" bestFit="1" customWidth="1"/>
    <col min="286" max="286" width="16.46484375" bestFit="1" customWidth="1"/>
    <col min="287" max="287" width="12.73046875" bestFit="1" customWidth="1"/>
    <col min="288" max="288" width="16.46484375" bestFit="1" customWidth="1"/>
    <col min="289" max="289" width="12.73046875" bestFit="1" customWidth="1"/>
    <col min="290" max="290" width="16.46484375" bestFit="1" customWidth="1"/>
    <col min="291" max="291" width="12.73046875" bestFit="1" customWidth="1"/>
    <col min="292" max="292" width="16.46484375" bestFit="1" customWidth="1"/>
    <col min="293" max="293" width="12.73046875" bestFit="1" customWidth="1"/>
    <col min="294" max="294" width="16.46484375" bestFit="1" customWidth="1"/>
    <col min="295" max="295" width="12.73046875" bestFit="1" customWidth="1"/>
    <col min="296" max="296" width="16.46484375" bestFit="1" customWidth="1"/>
    <col min="297" max="297" width="12.73046875" bestFit="1" customWidth="1"/>
    <col min="298" max="298" width="16.46484375" bestFit="1" customWidth="1"/>
    <col min="299" max="299" width="12.73046875" bestFit="1" customWidth="1"/>
    <col min="300" max="300" width="16.46484375" bestFit="1" customWidth="1"/>
    <col min="301" max="301" width="12.73046875" bestFit="1" customWidth="1"/>
    <col min="302" max="302" width="16.46484375" bestFit="1" customWidth="1"/>
    <col min="303" max="303" width="12.73046875" bestFit="1" customWidth="1"/>
    <col min="304" max="304" width="16.46484375" bestFit="1" customWidth="1"/>
    <col min="305" max="305" width="12.73046875" bestFit="1" customWidth="1"/>
    <col min="306" max="306" width="16.46484375" bestFit="1" customWidth="1"/>
    <col min="307" max="307" width="12.73046875" bestFit="1" customWidth="1"/>
    <col min="308" max="308" width="16.46484375" bestFit="1" customWidth="1"/>
    <col min="309" max="309" width="12.73046875" bestFit="1" customWidth="1"/>
    <col min="310" max="310" width="16.46484375" bestFit="1" customWidth="1"/>
    <col min="311" max="311" width="12.73046875" bestFit="1" customWidth="1"/>
    <col min="312" max="312" width="16.46484375" bestFit="1" customWidth="1"/>
    <col min="313" max="313" width="12.73046875" bestFit="1" customWidth="1"/>
    <col min="314" max="314" width="16.46484375" bestFit="1" customWidth="1"/>
    <col min="315" max="315" width="12.73046875" bestFit="1" customWidth="1"/>
    <col min="316" max="316" width="16.46484375" bestFit="1" customWidth="1"/>
    <col min="317" max="317" width="12.73046875" bestFit="1" customWidth="1"/>
    <col min="318" max="318" width="16.46484375" bestFit="1" customWidth="1"/>
    <col min="319" max="319" width="12.73046875" bestFit="1" customWidth="1"/>
    <col min="320" max="320" width="16.46484375" bestFit="1" customWidth="1"/>
    <col min="321" max="321" width="12.73046875" bestFit="1" customWidth="1"/>
    <col min="322" max="322" width="16.46484375" bestFit="1" customWidth="1"/>
    <col min="323" max="323" width="12.73046875" bestFit="1" customWidth="1"/>
    <col min="324" max="324" width="16.46484375" bestFit="1" customWidth="1"/>
    <col min="325" max="325" width="12.73046875" bestFit="1" customWidth="1"/>
    <col min="326" max="326" width="16.46484375" bestFit="1" customWidth="1"/>
    <col min="327" max="327" width="12.73046875" bestFit="1" customWidth="1"/>
    <col min="328" max="328" width="16.46484375" bestFit="1" customWidth="1"/>
    <col min="329" max="329" width="12.73046875" bestFit="1" customWidth="1"/>
    <col min="330" max="330" width="16.46484375" bestFit="1" customWidth="1"/>
    <col min="331" max="331" width="12.73046875" bestFit="1" customWidth="1"/>
    <col min="332" max="332" width="16.46484375" bestFit="1" customWidth="1"/>
    <col min="333" max="333" width="12.73046875" bestFit="1" customWidth="1"/>
    <col min="334" max="334" width="16.46484375" bestFit="1" customWidth="1"/>
    <col min="335" max="335" width="12.73046875" bestFit="1" customWidth="1"/>
    <col min="336" max="336" width="16.46484375" bestFit="1" customWidth="1"/>
    <col min="337" max="337" width="12.73046875" bestFit="1" customWidth="1"/>
    <col min="338" max="338" width="16.46484375" bestFit="1" customWidth="1"/>
    <col min="339" max="339" width="12.73046875" bestFit="1" customWidth="1"/>
    <col min="340" max="340" width="16.46484375" bestFit="1" customWidth="1"/>
    <col min="341" max="341" width="12.73046875" bestFit="1" customWidth="1"/>
    <col min="342" max="342" width="16.46484375" bestFit="1" customWidth="1"/>
    <col min="343" max="343" width="12.73046875" bestFit="1" customWidth="1"/>
    <col min="344" max="344" width="16.46484375" bestFit="1" customWidth="1"/>
    <col min="345" max="345" width="12.73046875" bestFit="1" customWidth="1"/>
    <col min="346" max="346" width="16.46484375" bestFit="1" customWidth="1"/>
    <col min="347" max="347" width="12.73046875" bestFit="1" customWidth="1"/>
    <col min="348" max="348" width="16.46484375" bestFit="1" customWidth="1"/>
    <col min="349" max="349" width="12.73046875" bestFit="1" customWidth="1"/>
    <col min="350" max="350" width="16.46484375" bestFit="1" customWidth="1"/>
    <col min="351" max="351" width="12.73046875" bestFit="1" customWidth="1"/>
    <col min="352" max="352" width="16.46484375" bestFit="1" customWidth="1"/>
    <col min="353" max="353" width="12.73046875" bestFit="1" customWidth="1"/>
    <col min="354" max="354" width="16.46484375" bestFit="1" customWidth="1"/>
    <col min="355" max="355" width="12.73046875" bestFit="1" customWidth="1"/>
    <col min="356" max="356" width="16.46484375" bestFit="1" customWidth="1"/>
    <col min="357" max="357" width="12.73046875" bestFit="1" customWidth="1"/>
    <col min="358" max="358" width="16.46484375" bestFit="1" customWidth="1"/>
    <col min="359" max="359" width="12.73046875" bestFit="1" customWidth="1"/>
    <col min="360" max="360" width="16.46484375" bestFit="1" customWidth="1"/>
    <col min="361" max="361" width="12.73046875" bestFit="1" customWidth="1"/>
    <col min="362" max="362" width="16.46484375" bestFit="1" customWidth="1"/>
    <col min="363" max="363" width="12.73046875" bestFit="1" customWidth="1"/>
    <col min="364" max="364" width="16.46484375" bestFit="1" customWidth="1"/>
    <col min="365" max="365" width="12.73046875" bestFit="1" customWidth="1"/>
    <col min="366" max="366" width="16.46484375" bestFit="1" customWidth="1"/>
    <col min="367" max="367" width="12.73046875" bestFit="1" customWidth="1"/>
    <col min="368" max="368" width="16.46484375" bestFit="1" customWidth="1"/>
    <col min="369" max="369" width="12.73046875" bestFit="1" customWidth="1"/>
    <col min="370" max="370" width="16.46484375" bestFit="1" customWidth="1"/>
    <col min="371" max="371" width="12.73046875" bestFit="1" customWidth="1"/>
    <col min="372" max="372" width="16.46484375" bestFit="1" customWidth="1"/>
    <col min="373" max="373" width="12.73046875" bestFit="1" customWidth="1"/>
    <col min="374" max="374" width="16.46484375" bestFit="1" customWidth="1"/>
    <col min="375" max="375" width="12.73046875" bestFit="1" customWidth="1"/>
    <col min="376" max="376" width="16.46484375" bestFit="1" customWidth="1"/>
    <col min="377" max="377" width="12.73046875" bestFit="1" customWidth="1"/>
    <col min="378" max="378" width="16.46484375" bestFit="1" customWidth="1"/>
    <col min="379" max="379" width="12.73046875" bestFit="1" customWidth="1"/>
    <col min="380" max="380" width="16.46484375" bestFit="1" customWidth="1"/>
    <col min="381" max="381" width="12.73046875" bestFit="1" customWidth="1"/>
    <col min="382" max="382" width="16.46484375" bestFit="1" customWidth="1"/>
    <col min="383" max="383" width="12.73046875" bestFit="1" customWidth="1"/>
    <col min="384" max="384" width="16.46484375" bestFit="1" customWidth="1"/>
    <col min="385" max="385" width="12.73046875" bestFit="1" customWidth="1"/>
    <col min="386" max="386" width="16.46484375" bestFit="1" customWidth="1"/>
    <col min="387" max="387" width="12.73046875" bestFit="1" customWidth="1"/>
    <col min="388" max="388" width="16.46484375" bestFit="1" customWidth="1"/>
    <col min="389" max="389" width="12.73046875" bestFit="1" customWidth="1"/>
    <col min="390" max="390" width="16.46484375" bestFit="1" customWidth="1"/>
    <col min="391" max="391" width="12.73046875" bestFit="1" customWidth="1"/>
    <col min="392" max="392" width="16.46484375" bestFit="1" customWidth="1"/>
    <col min="393" max="393" width="12.73046875" bestFit="1" customWidth="1"/>
    <col min="394" max="394" width="16.46484375" bestFit="1" customWidth="1"/>
    <col min="395" max="395" width="12.73046875" bestFit="1" customWidth="1"/>
    <col min="396" max="396" width="16.46484375" bestFit="1" customWidth="1"/>
    <col min="397" max="397" width="12.73046875" bestFit="1" customWidth="1"/>
    <col min="398" max="398" width="16.46484375" bestFit="1" customWidth="1"/>
    <col min="399" max="399" width="12.73046875" bestFit="1" customWidth="1"/>
    <col min="400" max="400" width="16.46484375" bestFit="1" customWidth="1"/>
    <col min="401" max="401" width="12.73046875" bestFit="1" customWidth="1"/>
    <col min="402" max="402" width="16.46484375" bestFit="1" customWidth="1"/>
    <col min="403" max="403" width="12.73046875" bestFit="1" customWidth="1"/>
    <col min="404" max="404" width="16.46484375" bestFit="1" customWidth="1"/>
    <col min="405" max="405" width="12.73046875" bestFit="1" customWidth="1"/>
    <col min="406" max="406" width="16.46484375" bestFit="1" customWidth="1"/>
    <col min="407" max="407" width="12.73046875" bestFit="1" customWidth="1"/>
    <col min="408" max="408" width="16.46484375" bestFit="1" customWidth="1"/>
    <col min="409" max="409" width="12.73046875" bestFit="1" customWidth="1"/>
    <col min="410" max="410" width="16.46484375" bestFit="1" customWidth="1"/>
    <col min="411" max="411" width="12.73046875" bestFit="1" customWidth="1"/>
    <col min="412" max="412" width="16.46484375" bestFit="1" customWidth="1"/>
    <col min="413" max="413" width="12.73046875" bestFit="1" customWidth="1"/>
    <col min="414" max="414" width="16.46484375" bestFit="1" customWidth="1"/>
    <col min="415" max="415" width="12.73046875" bestFit="1" customWidth="1"/>
    <col min="416" max="416" width="16.46484375" bestFit="1" customWidth="1"/>
    <col min="417" max="417" width="12.73046875" bestFit="1" customWidth="1"/>
    <col min="418" max="418" width="16.46484375" bestFit="1" customWidth="1"/>
    <col min="419" max="419" width="12.73046875" bestFit="1" customWidth="1"/>
    <col min="420" max="420" width="16.46484375" bestFit="1" customWidth="1"/>
    <col min="421" max="421" width="12.73046875" bestFit="1" customWidth="1"/>
    <col min="422" max="422" width="16.46484375" bestFit="1" customWidth="1"/>
    <col min="423" max="423" width="12.73046875" bestFit="1" customWidth="1"/>
    <col min="424" max="424" width="16.46484375" bestFit="1" customWidth="1"/>
    <col min="425" max="425" width="12.73046875" bestFit="1" customWidth="1"/>
    <col min="426" max="426" width="16.46484375" bestFit="1" customWidth="1"/>
    <col min="427" max="427" width="12.73046875" bestFit="1" customWidth="1"/>
    <col min="428" max="428" width="16.46484375" bestFit="1" customWidth="1"/>
    <col min="429" max="429" width="12.73046875" bestFit="1" customWidth="1"/>
    <col min="430" max="430" width="16.46484375" bestFit="1" customWidth="1"/>
    <col min="431" max="431" width="12.73046875" bestFit="1" customWidth="1"/>
    <col min="432" max="432" width="16.46484375" bestFit="1" customWidth="1"/>
    <col min="433" max="433" width="12.73046875" bestFit="1" customWidth="1"/>
    <col min="434" max="434" width="16.46484375" bestFit="1" customWidth="1"/>
    <col min="435" max="435" width="12.73046875" bestFit="1" customWidth="1"/>
    <col min="436" max="436" width="16.46484375" bestFit="1" customWidth="1"/>
    <col min="437" max="437" width="12.73046875" bestFit="1" customWidth="1"/>
    <col min="438" max="438" width="16.46484375" bestFit="1" customWidth="1"/>
    <col min="439" max="439" width="12.73046875" bestFit="1" customWidth="1"/>
    <col min="440" max="440" width="16.46484375" bestFit="1" customWidth="1"/>
    <col min="441" max="441" width="12.73046875" bestFit="1" customWidth="1"/>
    <col min="442" max="442" width="16.46484375" bestFit="1" customWidth="1"/>
    <col min="443" max="443" width="12.73046875" bestFit="1" customWidth="1"/>
    <col min="444" max="444" width="16.46484375" bestFit="1" customWidth="1"/>
    <col min="445" max="445" width="12.73046875" bestFit="1" customWidth="1"/>
    <col min="446" max="446" width="16.46484375" bestFit="1" customWidth="1"/>
    <col min="447" max="447" width="12.73046875" bestFit="1" customWidth="1"/>
    <col min="448" max="448" width="16.46484375" bestFit="1" customWidth="1"/>
    <col min="449" max="449" width="12.73046875" bestFit="1" customWidth="1"/>
    <col min="450" max="450" width="16.46484375" bestFit="1" customWidth="1"/>
    <col min="451" max="451" width="12.73046875" bestFit="1" customWidth="1"/>
    <col min="452" max="452" width="16.46484375" bestFit="1" customWidth="1"/>
    <col min="453" max="453" width="12.73046875" bestFit="1" customWidth="1"/>
    <col min="454" max="454" width="16.46484375" bestFit="1" customWidth="1"/>
    <col min="455" max="455" width="12.73046875" bestFit="1" customWidth="1"/>
    <col min="456" max="456" width="16.46484375" bestFit="1" customWidth="1"/>
    <col min="457" max="457" width="12.73046875" bestFit="1" customWidth="1"/>
    <col min="458" max="458" width="16.46484375" bestFit="1" customWidth="1"/>
    <col min="459" max="459" width="12.73046875" bestFit="1" customWidth="1"/>
    <col min="460" max="460" width="16.46484375" bestFit="1" customWidth="1"/>
    <col min="461" max="461" width="12.73046875" bestFit="1" customWidth="1"/>
    <col min="462" max="462" width="16.46484375" bestFit="1" customWidth="1"/>
    <col min="463" max="463" width="12.73046875" bestFit="1" customWidth="1"/>
    <col min="464" max="464" width="16.46484375" bestFit="1" customWidth="1"/>
    <col min="465" max="465" width="12.73046875" bestFit="1" customWidth="1"/>
    <col min="466" max="466" width="16.46484375" bestFit="1" customWidth="1"/>
    <col min="467" max="467" width="12.73046875" bestFit="1" customWidth="1"/>
    <col min="468" max="468" width="16.46484375" bestFit="1" customWidth="1"/>
    <col min="469" max="469" width="12.73046875" bestFit="1" customWidth="1"/>
    <col min="470" max="470" width="16.46484375" bestFit="1" customWidth="1"/>
    <col min="471" max="471" width="12.73046875" bestFit="1" customWidth="1"/>
    <col min="472" max="472" width="16.46484375" bestFit="1" customWidth="1"/>
    <col min="473" max="473" width="12.73046875" bestFit="1" customWidth="1"/>
    <col min="474" max="474" width="16.46484375" bestFit="1" customWidth="1"/>
    <col min="475" max="475" width="12.73046875" bestFit="1" customWidth="1"/>
    <col min="476" max="476" width="16.46484375" bestFit="1" customWidth="1"/>
    <col min="477" max="477" width="12.73046875" bestFit="1" customWidth="1"/>
    <col min="478" max="478" width="16.46484375" bestFit="1" customWidth="1"/>
    <col min="479" max="479" width="12.73046875" bestFit="1" customWidth="1"/>
    <col min="480" max="480" width="16.46484375" bestFit="1" customWidth="1"/>
    <col min="481" max="481" width="12.73046875" bestFit="1" customWidth="1"/>
    <col min="482" max="482" width="16.46484375" bestFit="1" customWidth="1"/>
    <col min="483" max="483" width="12.73046875" bestFit="1" customWidth="1"/>
    <col min="484" max="484" width="16.46484375" bestFit="1" customWidth="1"/>
    <col min="485" max="485" width="12.73046875" bestFit="1" customWidth="1"/>
    <col min="486" max="486" width="16.46484375" bestFit="1" customWidth="1"/>
    <col min="487" max="487" width="12.73046875" bestFit="1" customWidth="1"/>
    <col min="488" max="488" width="16.46484375" bestFit="1" customWidth="1"/>
    <col min="489" max="489" width="12.73046875" bestFit="1" customWidth="1"/>
    <col min="490" max="490" width="16.46484375" bestFit="1" customWidth="1"/>
    <col min="491" max="491" width="12.73046875" bestFit="1" customWidth="1"/>
    <col min="492" max="492" width="16.46484375" bestFit="1" customWidth="1"/>
    <col min="493" max="493" width="12.73046875" bestFit="1" customWidth="1"/>
    <col min="494" max="494" width="16.46484375" bestFit="1" customWidth="1"/>
    <col min="495" max="495" width="12.73046875" bestFit="1" customWidth="1"/>
    <col min="496" max="496" width="16.46484375" bestFit="1" customWidth="1"/>
    <col min="497" max="497" width="12.73046875" bestFit="1" customWidth="1"/>
    <col min="498" max="498" width="16.46484375" bestFit="1" customWidth="1"/>
    <col min="499" max="499" width="12.73046875" bestFit="1" customWidth="1"/>
    <col min="500" max="500" width="16.46484375" bestFit="1" customWidth="1"/>
    <col min="501" max="501" width="12.73046875" bestFit="1" customWidth="1"/>
    <col min="502" max="502" width="16.46484375" bestFit="1" customWidth="1"/>
    <col min="503" max="503" width="12.73046875" bestFit="1" customWidth="1"/>
    <col min="504" max="504" width="16.46484375" bestFit="1" customWidth="1"/>
    <col min="505" max="505" width="12.73046875" bestFit="1" customWidth="1"/>
    <col min="506" max="506" width="16.46484375" bestFit="1" customWidth="1"/>
    <col min="507" max="507" width="12.73046875" bestFit="1" customWidth="1"/>
    <col min="508" max="508" width="16.46484375" bestFit="1" customWidth="1"/>
    <col min="509" max="509" width="12.73046875" bestFit="1" customWidth="1"/>
    <col min="510" max="510" width="16.46484375" bestFit="1" customWidth="1"/>
    <col min="511" max="511" width="12.73046875" bestFit="1" customWidth="1"/>
    <col min="512" max="512" width="16.46484375" bestFit="1" customWidth="1"/>
    <col min="513" max="513" width="12.73046875" bestFit="1" customWidth="1"/>
    <col min="514" max="514" width="16.46484375" bestFit="1" customWidth="1"/>
    <col min="515" max="515" width="12.73046875" bestFit="1" customWidth="1"/>
    <col min="516" max="516" width="16.46484375" bestFit="1" customWidth="1"/>
    <col min="517" max="517" width="12.73046875" bestFit="1" customWidth="1"/>
    <col min="518" max="518" width="16.46484375" bestFit="1" customWidth="1"/>
    <col min="519" max="519" width="12.73046875" bestFit="1" customWidth="1"/>
    <col min="520" max="520" width="16.46484375" bestFit="1" customWidth="1"/>
    <col min="521" max="521" width="12.73046875" bestFit="1" customWidth="1"/>
    <col min="522" max="522" width="16.46484375" bestFit="1" customWidth="1"/>
    <col min="523" max="523" width="12.73046875" bestFit="1" customWidth="1"/>
    <col min="524" max="524" width="16.46484375" bestFit="1" customWidth="1"/>
    <col min="525" max="525" width="12.73046875" bestFit="1" customWidth="1"/>
    <col min="526" max="526" width="16.46484375" bestFit="1" customWidth="1"/>
    <col min="527" max="527" width="12.73046875" bestFit="1" customWidth="1"/>
    <col min="528" max="528" width="16.46484375" bestFit="1" customWidth="1"/>
    <col min="529" max="529" width="12.73046875" bestFit="1" customWidth="1"/>
    <col min="530" max="530" width="16.46484375" bestFit="1" customWidth="1"/>
    <col min="531" max="531" width="12.73046875" bestFit="1" customWidth="1"/>
    <col min="532" max="532" width="16.46484375" bestFit="1" customWidth="1"/>
    <col min="533" max="533" width="12.73046875" bestFit="1" customWidth="1"/>
    <col min="534" max="534" width="16.46484375" bestFit="1" customWidth="1"/>
    <col min="535" max="535" width="12.73046875" bestFit="1" customWidth="1"/>
    <col min="536" max="536" width="16.46484375" bestFit="1" customWidth="1"/>
    <col min="537" max="537" width="12.73046875" bestFit="1" customWidth="1"/>
    <col min="538" max="538" width="16.46484375" bestFit="1" customWidth="1"/>
    <col min="539" max="539" width="12.73046875" bestFit="1" customWidth="1"/>
    <col min="540" max="540" width="16.46484375" bestFit="1" customWidth="1"/>
    <col min="541" max="541" width="12.73046875" bestFit="1" customWidth="1"/>
    <col min="542" max="542" width="16.46484375" bestFit="1" customWidth="1"/>
    <col min="543" max="543" width="12.73046875" bestFit="1" customWidth="1"/>
    <col min="544" max="544" width="16.46484375" bestFit="1" customWidth="1"/>
    <col min="545" max="545" width="12.73046875" bestFit="1" customWidth="1"/>
    <col min="546" max="546" width="16.46484375" bestFit="1" customWidth="1"/>
    <col min="547" max="547" width="12.73046875" bestFit="1" customWidth="1"/>
    <col min="548" max="548" width="16.46484375" bestFit="1" customWidth="1"/>
    <col min="549" max="549" width="12.73046875" bestFit="1" customWidth="1"/>
    <col min="550" max="550" width="16.46484375" bestFit="1" customWidth="1"/>
    <col min="551" max="551" width="12.73046875" bestFit="1" customWidth="1"/>
    <col min="552" max="552" width="16.46484375" bestFit="1" customWidth="1"/>
    <col min="553" max="553" width="12.73046875" bestFit="1" customWidth="1"/>
    <col min="554" max="554" width="16.46484375" bestFit="1" customWidth="1"/>
    <col min="555" max="555" width="12.73046875" bestFit="1" customWidth="1"/>
    <col min="556" max="556" width="16.46484375" bestFit="1" customWidth="1"/>
    <col min="557" max="557" width="12.73046875" bestFit="1" customWidth="1"/>
    <col min="558" max="558" width="16.46484375" bestFit="1" customWidth="1"/>
    <col min="559" max="559" width="12.73046875" bestFit="1" customWidth="1"/>
    <col min="560" max="560" width="16.46484375" bestFit="1" customWidth="1"/>
    <col min="561" max="561" width="12.73046875" bestFit="1" customWidth="1"/>
    <col min="562" max="562" width="16.46484375" bestFit="1" customWidth="1"/>
    <col min="563" max="563" width="12.73046875" bestFit="1" customWidth="1"/>
    <col min="564" max="564" width="16.46484375" bestFit="1" customWidth="1"/>
    <col min="565" max="565" width="12.73046875" bestFit="1" customWidth="1"/>
    <col min="566" max="566" width="16.46484375" bestFit="1" customWidth="1"/>
    <col min="567" max="567" width="12.73046875" bestFit="1" customWidth="1"/>
    <col min="568" max="568" width="16.46484375" bestFit="1" customWidth="1"/>
    <col min="569" max="569" width="12.73046875" bestFit="1" customWidth="1"/>
    <col min="570" max="570" width="16.46484375" bestFit="1" customWidth="1"/>
    <col min="571" max="571" width="12.73046875" bestFit="1" customWidth="1"/>
    <col min="572" max="572" width="16.46484375" bestFit="1" customWidth="1"/>
    <col min="573" max="573" width="12.73046875" bestFit="1" customWidth="1"/>
    <col min="574" max="574" width="16.46484375" bestFit="1" customWidth="1"/>
    <col min="575" max="575" width="12.73046875" bestFit="1" customWidth="1"/>
    <col min="576" max="576" width="16.46484375" bestFit="1" customWidth="1"/>
    <col min="577" max="577" width="12.73046875" bestFit="1" customWidth="1"/>
    <col min="578" max="578" width="16.46484375" bestFit="1" customWidth="1"/>
    <col min="579" max="579" width="12.73046875" bestFit="1" customWidth="1"/>
    <col min="580" max="580" width="16.46484375" bestFit="1" customWidth="1"/>
    <col min="581" max="581" width="12.73046875" bestFit="1" customWidth="1"/>
    <col min="582" max="582" width="16.46484375" bestFit="1" customWidth="1"/>
    <col min="583" max="583" width="12.73046875" bestFit="1" customWidth="1"/>
    <col min="584" max="584" width="16.46484375" bestFit="1" customWidth="1"/>
    <col min="585" max="585" width="12.73046875" bestFit="1" customWidth="1"/>
    <col min="586" max="586" width="16.46484375" bestFit="1" customWidth="1"/>
    <col min="587" max="587" width="12.73046875" bestFit="1" customWidth="1"/>
    <col min="588" max="588" width="16.46484375" bestFit="1" customWidth="1"/>
    <col min="589" max="589" width="12.73046875" bestFit="1" customWidth="1"/>
    <col min="590" max="590" width="16.46484375" bestFit="1" customWidth="1"/>
    <col min="591" max="591" width="12.73046875" bestFit="1" customWidth="1"/>
    <col min="592" max="592" width="16.46484375" bestFit="1" customWidth="1"/>
    <col min="593" max="593" width="12.73046875" bestFit="1" customWidth="1"/>
    <col min="594" max="594" width="16.46484375" bestFit="1" customWidth="1"/>
    <col min="595" max="595" width="12.73046875" bestFit="1" customWidth="1"/>
    <col min="596" max="596" width="16.46484375" bestFit="1" customWidth="1"/>
    <col min="597" max="597" width="12.73046875" bestFit="1" customWidth="1"/>
    <col min="598" max="598" width="16.46484375" bestFit="1" customWidth="1"/>
    <col min="599" max="599" width="12.73046875" bestFit="1" customWidth="1"/>
    <col min="600" max="600" width="16.46484375" bestFit="1" customWidth="1"/>
    <col min="601" max="601" width="12.73046875" bestFit="1" customWidth="1"/>
    <col min="602" max="602" width="16.46484375" bestFit="1" customWidth="1"/>
    <col min="603" max="603" width="12.73046875" bestFit="1" customWidth="1"/>
    <col min="604" max="604" width="16.46484375" bestFit="1" customWidth="1"/>
    <col min="605" max="605" width="12.73046875" bestFit="1" customWidth="1"/>
    <col min="606" max="606" width="16.46484375" bestFit="1" customWidth="1"/>
    <col min="607" max="607" width="12.73046875" bestFit="1" customWidth="1"/>
    <col min="608" max="608" width="16.46484375" bestFit="1" customWidth="1"/>
    <col min="609" max="609" width="12.73046875" bestFit="1" customWidth="1"/>
    <col min="610" max="610" width="16.46484375" bestFit="1" customWidth="1"/>
    <col min="611" max="611" width="12.73046875" bestFit="1" customWidth="1"/>
    <col min="612" max="612" width="16.46484375" bestFit="1" customWidth="1"/>
    <col min="613" max="613" width="12.73046875" bestFit="1" customWidth="1"/>
    <col min="614" max="614" width="16.46484375" bestFit="1" customWidth="1"/>
    <col min="615" max="615" width="12.73046875" bestFit="1" customWidth="1"/>
    <col min="616" max="616" width="16.46484375" bestFit="1" customWidth="1"/>
    <col min="617" max="617" width="12.73046875" bestFit="1" customWidth="1"/>
    <col min="618" max="618" width="16.46484375" bestFit="1" customWidth="1"/>
    <col min="619" max="619" width="12.73046875" bestFit="1" customWidth="1"/>
    <col min="620" max="620" width="16.46484375" bestFit="1" customWidth="1"/>
    <col min="621" max="621" width="12.73046875" bestFit="1" customWidth="1"/>
    <col min="622" max="622" width="16.46484375" bestFit="1" customWidth="1"/>
    <col min="623" max="623" width="12.73046875" bestFit="1" customWidth="1"/>
    <col min="624" max="624" width="16.46484375" bestFit="1" customWidth="1"/>
    <col min="625" max="625" width="12.73046875" bestFit="1" customWidth="1"/>
    <col min="626" max="626" width="16.46484375" bestFit="1" customWidth="1"/>
    <col min="627" max="627" width="12.73046875" bestFit="1" customWidth="1"/>
    <col min="628" max="628" width="16.46484375" bestFit="1" customWidth="1"/>
    <col min="629" max="629" width="12.73046875" bestFit="1" customWidth="1"/>
    <col min="630" max="630" width="16.46484375" bestFit="1" customWidth="1"/>
    <col min="631" max="631" width="12.73046875" bestFit="1" customWidth="1"/>
    <col min="632" max="632" width="16.46484375" bestFit="1" customWidth="1"/>
    <col min="633" max="633" width="12.73046875" bestFit="1" customWidth="1"/>
    <col min="634" max="634" width="16.46484375" bestFit="1" customWidth="1"/>
    <col min="635" max="635" width="12.73046875" bestFit="1" customWidth="1"/>
    <col min="636" max="636" width="16.46484375" bestFit="1" customWidth="1"/>
    <col min="637" max="637" width="12.73046875" bestFit="1" customWidth="1"/>
    <col min="638" max="638" width="16.46484375" bestFit="1" customWidth="1"/>
    <col min="639" max="639" width="12.73046875" bestFit="1" customWidth="1"/>
    <col min="640" max="640" width="16.46484375" bestFit="1" customWidth="1"/>
    <col min="641" max="641" width="12.73046875" bestFit="1" customWidth="1"/>
    <col min="642" max="642" width="16.46484375" bestFit="1" customWidth="1"/>
    <col min="643" max="643" width="12.73046875" bestFit="1" customWidth="1"/>
    <col min="644" max="644" width="16.46484375" bestFit="1" customWidth="1"/>
    <col min="645" max="645" width="12.73046875" bestFit="1" customWidth="1"/>
    <col min="646" max="646" width="16.46484375" bestFit="1" customWidth="1"/>
    <col min="647" max="647" width="12.73046875" bestFit="1" customWidth="1"/>
    <col min="648" max="648" width="16.46484375" bestFit="1" customWidth="1"/>
    <col min="649" max="649" width="12.73046875" bestFit="1" customWidth="1"/>
    <col min="650" max="650" width="16.46484375" bestFit="1" customWidth="1"/>
    <col min="651" max="651" width="12.73046875" bestFit="1" customWidth="1"/>
    <col min="652" max="652" width="16.46484375" bestFit="1" customWidth="1"/>
    <col min="653" max="653" width="12.73046875" bestFit="1" customWidth="1"/>
    <col min="654" max="654" width="16.46484375" bestFit="1" customWidth="1"/>
    <col min="655" max="655" width="12.73046875" bestFit="1" customWidth="1"/>
    <col min="656" max="656" width="16.46484375" bestFit="1" customWidth="1"/>
    <col min="657" max="657" width="12.73046875" bestFit="1" customWidth="1"/>
    <col min="658" max="658" width="16.46484375" bestFit="1" customWidth="1"/>
    <col min="659" max="659" width="12.73046875" bestFit="1" customWidth="1"/>
    <col min="660" max="660" width="16.46484375" bestFit="1" customWidth="1"/>
    <col min="661" max="661" width="12.73046875" bestFit="1" customWidth="1"/>
    <col min="662" max="662" width="16.46484375" bestFit="1" customWidth="1"/>
    <col min="663" max="663" width="12.73046875" bestFit="1" customWidth="1"/>
    <col min="664" max="664" width="16.46484375" bestFit="1" customWidth="1"/>
    <col min="665" max="665" width="12.73046875" bestFit="1" customWidth="1"/>
    <col min="666" max="666" width="16.46484375" bestFit="1" customWidth="1"/>
    <col min="667" max="667" width="12.73046875" bestFit="1" customWidth="1"/>
    <col min="668" max="668" width="16.46484375" bestFit="1" customWidth="1"/>
    <col min="669" max="669" width="12.73046875" bestFit="1" customWidth="1"/>
    <col min="670" max="670" width="16.46484375" bestFit="1" customWidth="1"/>
    <col min="671" max="671" width="12.73046875" bestFit="1" customWidth="1"/>
    <col min="672" max="672" width="16.46484375" bestFit="1" customWidth="1"/>
    <col min="673" max="673" width="12.73046875" bestFit="1" customWidth="1"/>
    <col min="674" max="674" width="16.46484375" bestFit="1" customWidth="1"/>
    <col min="675" max="675" width="12.73046875" bestFit="1" customWidth="1"/>
    <col min="676" max="676" width="16.46484375" bestFit="1" customWidth="1"/>
    <col min="677" max="677" width="12.73046875" bestFit="1" customWidth="1"/>
    <col min="678" max="678" width="16.46484375" bestFit="1" customWidth="1"/>
    <col min="679" max="679" width="12.73046875" bestFit="1" customWidth="1"/>
    <col min="680" max="680" width="16.46484375" bestFit="1" customWidth="1"/>
    <col min="681" max="681" width="12.73046875" bestFit="1" customWidth="1"/>
    <col min="682" max="682" width="16.46484375" bestFit="1" customWidth="1"/>
    <col min="683" max="683" width="12.73046875" bestFit="1" customWidth="1"/>
    <col min="684" max="684" width="16.46484375" bestFit="1" customWidth="1"/>
    <col min="685" max="685" width="12.73046875" bestFit="1" customWidth="1"/>
    <col min="686" max="686" width="16.46484375" bestFit="1" customWidth="1"/>
    <col min="687" max="687" width="12.73046875" bestFit="1" customWidth="1"/>
    <col min="688" max="688" width="16.46484375" bestFit="1" customWidth="1"/>
    <col min="689" max="689" width="12.73046875" bestFit="1" customWidth="1"/>
    <col min="690" max="690" width="16.46484375" bestFit="1" customWidth="1"/>
    <col min="691" max="691" width="12.73046875" bestFit="1" customWidth="1"/>
    <col min="692" max="692" width="16.46484375" bestFit="1" customWidth="1"/>
    <col min="693" max="693" width="12.73046875" bestFit="1" customWidth="1"/>
    <col min="694" max="694" width="16.46484375" bestFit="1" customWidth="1"/>
    <col min="695" max="695" width="12.73046875" bestFit="1" customWidth="1"/>
    <col min="696" max="696" width="16.46484375" bestFit="1" customWidth="1"/>
    <col min="697" max="697" width="12.73046875" bestFit="1" customWidth="1"/>
    <col min="698" max="698" width="16.46484375" bestFit="1" customWidth="1"/>
    <col min="699" max="699" width="12.73046875" bestFit="1" customWidth="1"/>
    <col min="700" max="700" width="16.46484375" bestFit="1" customWidth="1"/>
    <col min="701" max="701" width="12.73046875" bestFit="1" customWidth="1"/>
    <col min="702" max="702" width="16.46484375" bestFit="1" customWidth="1"/>
    <col min="703" max="703" width="12.73046875" bestFit="1" customWidth="1"/>
    <col min="704" max="704" width="16.46484375" bestFit="1" customWidth="1"/>
    <col min="705" max="705" width="12.73046875" bestFit="1" customWidth="1"/>
    <col min="706" max="706" width="16.46484375" bestFit="1" customWidth="1"/>
    <col min="707" max="707" width="12.73046875" bestFit="1" customWidth="1"/>
    <col min="708" max="708" width="16.46484375" bestFit="1" customWidth="1"/>
    <col min="709" max="709" width="12.73046875" bestFit="1" customWidth="1"/>
    <col min="710" max="710" width="16.46484375" bestFit="1" customWidth="1"/>
    <col min="711" max="711" width="12.73046875" bestFit="1" customWidth="1"/>
    <col min="712" max="712" width="16.46484375" bestFit="1" customWidth="1"/>
    <col min="713" max="713" width="12.73046875" bestFit="1" customWidth="1"/>
    <col min="714" max="714" width="16.46484375" bestFit="1" customWidth="1"/>
    <col min="715" max="715" width="12.73046875" bestFit="1" customWidth="1"/>
    <col min="716" max="716" width="16.46484375" bestFit="1" customWidth="1"/>
    <col min="717" max="717" width="12.73046875" bestFit="1" customWidth="1"/>
    <col min="718" max="718" width="16.46484375" bestFit="1" customWidth="1"/>
    <col min="719" max="719" width="12.73046875" bestFit="1" customWidth="1"/>
    <col min="720" max="720" width="16.46484375" bestFit="1" customWidth="1"/>
    <col min="721" max="721" width="12.73046875" bestFit="1" customWidth="1"/>
    <col min="722" max="722" width="16.46484375" bestFit="1" customWidth="1"/>
    <col min="723" max="723" width="12.73046875" bestFit="1" customWidth="1"/>
    <col min="724" max="724" width="16.46484375" bestFit="1" customWidth="1"/>
    <col min="725" max="725" width="12.73046875" bestFit="1" customWidth="1"/>
    <col min="726" max="726" width="16.46484375" bestFit="1" customWidth="1"/>
    <col min="727" max="727" width="12.73046875" bestFit="1" customWidth="1"/>
    <col min="728" max="728" width="16.46484375" bestFit="1" customWidth="1"/>
    <col min="729" max="729" width="12.73046875" bestFit="1" customWidth="1"/>
    <col min="730" max="730" width="16.46484375" bestFit="1" customWidth="1"/>
    <col min="731" max="731" width="12.73046875" bestFit="1" customWidth="1"/>
    <col min="732" max="732" width="16.46484375" bestFit="1" customWidth="1"/>
    <col min="733" max="733" width="12.73046875" bestFit="1" customWidth="1"/>
    <col min="734" max="734" width="16.46484375" bestFit="1" customWidth="1"/>
    <col min="735" max="735" width="12.73046875" bestFit="1" customWidth="1"/>
    <col min="736" max="736" width="16.46484375" bestFit="1" customWidth="1"/>
    <col min="737" max="737" width="12.73046875" bestFit="1" customWidth="1"/>
    <col min="738" max="738" width="16.46484375" bestFit="1" customWidth="1"/>
    <col min="739" max="739" width="12.73046875" bestFit="1" customWidth="1"/>
    <col min="740" max="740" width="16.46484375" bestFit="1" customWidth="1"/>
    <col min="741" max="741" width="12.73046875" bestFit="1" customWidth="1"/>
    <col min="742" max="742" width="16.46484375" bestFit="1" customWidth="1"/>
    <col min="743" max="743" width="12.73046875" bestFit="1" customWidth="1"/>
    <col min="744" max="744" width="16.46484375" bestFit="1" customWidth="1"/>
    <col min="745" max="745" width="12.73046875" bestFit="1" customWidth="1"/>
    <col min="746" max="746" width="16.46484375" bestFit="1" customWidth="1"/>
    <col min="747" max="747" width="12.73046875" bestFit="1" customWidth="1"/>
    <col min="748" max="748" width="16.46484375" bestFit="1" customWidth="1"/>
    <col min="749" max="749" width="12.73046875" bestFit="1" customWidth="1"/>
    <col min="750" max="750" width="16.46484375" bestFit="1" customWidth="1"/>
    <col min="751" max="751" width="12.73046875" bestFit="1" customWidth="1"/>
    <col min="752" max="752" width="16.46484375" bestFit="1" customWidth="1"/>
    <col min="753" max="753" width="12.73046875" bestFit="1" customWidth="1"/>
    <col min="754" max="754" width="16.46484375" bestFit="1" customWidth="1"/>
    <col min="755" max="755" width="12.73046875" bestFit="1" customWidth="1"/>
    <col min="756" max="756" width="16.46484375" bestFit="1" customWidth="1"/>
    <col min="757" max="757" width="12.73046875" bestFit="1" customWidth="1"/>
    <col min="758" max="758" width="16.46484375" bestFit="1" customWidth="1"/>
    <col min="759" max="759" width="12.73046875" bestFit="1" customWidth="1"/>
    <col min="760" max="760" width="16.46484375" bestFit="1" customWidth="1"/>
    <col min="761" max="761" width="12.73046875" bestFit="1" customWidth="1"/>
    <col min="762" max="762" width="16.46484375" bestFit="1" customWidth="1"/>
    <col min="763" max="763" width="12.73046875" bestFit="1" customWidth="1"/>
    <col min="764" max="764" width="16.46484375" bestFit="1" customWidth="1"/>
    <col min="765" max="765" width="12.73046875" bestFit="1" customWidth="1"/>
    <col min="766" max="766" width="16.46484375" bestFit="1" customWidth="1"/>
    <col min="767" max="767" width="12.73046875" bestFit="1" customWidth="1"/>
    <col min="768" max="768" width="16.46484375" bestFit="1" customWidth="1"/>
    <col min="769" max="769" width="12.73046875" bestFit="1" customWidth="1"/>
    <col min="770" max="770" width="16.46484375" bestFit="1" customWidth="1"/>
    <col min="771" max="771" width="12.73046875" bestFit="1" customWidth="1"/>
    <col min="772" max="772" width="16.46484375" bestFit="1" customWidth="1"/>
    <col min="773" max="773" width="12.73046875" bestFit="1" customWidth="1"/>
    <col min="774" max="774" width="16.46484375" bestFit="1" customWidth="1"/>
    <col min="775" max="775" width="12.73046875" bestFit="1" customWidth="1"/>
    <col min="776" max="776" width="16.46484375" bestFit="1" customWidth="1"/>
    <col min="777" max="777" width="12.73046875" bestFit="1" customWidth="1"/>
    <col min="778" max="778" width="16.46484375" bestFit="1" customWidth="1"/>
    <col min="779" max="779" width="12.73046875" bestFit="1" customWidth="1"/>
    <col min="780" max="780" width="16.46484375" bestFit="1" customWidth="1"/>
    <col min="781" max="781" width="12.73046875" bestFit="1" customWidth="1"/>
    <col min="782" max="782" width="16.46484375" bestFit="1" customWidth="1"/>
    <col min="783" max="783" width="12.73046875" bestFit="1" customWidth="1"/>
    <col min="784" max="784" width="16.46484375" bestFit="1" customWidth="1"/>
    <col min="785" max="785" width="12.73046875" bestFit="1" customWidth="1"/>
    <col min="786" max="786" width="16.46484375" bestFit="1" customWidth="1"/>
    <col min="787" max="787" width="12.73046875" bestFit="1" customWidth="1"/>
    <col min="788" max="788" width="16.46484375" bestFit="1" customWidth="1"/>
    <col min="789" max="789" width="12.73046875" bestFit="1" customWidth="1"/>
    <col min="790" max="790" width="16.46484375" bestFit="1" customWidth="1"/>
    <col min="791" max="791" width="12.73046875" bestFit="1" customWidth="1"/>
    <col min="792" max="792" width="16.46484375" bestFit="1" customWidth="1"/>
    <col min="793" max="793" width="12.73046875" bestFit="1" customWidth="1"/>
    <col min="794" max="794" width="16.46484375" bestFit="1" customWidth="1"/>
    <col min="795" max="795" width="12.73046875" bestFit="1" customWidth="1"/>
    <col min="796" max="796" width="16.46484375" bestFit="1" customWidth="1"/>
    <col min="797" max="797" width="12.73046875" bestFit="1" customWidth="1"/>
    <col min="798" max="798" width="16.46484375" bestFit="1" customWidth="1"/>
    <col min="799" max="799" width="12.73046875" bestFit="1" customWidth="1"/>
    <col min="800" max="800" width="16.46484375" bestFit="1" customWidth="1"/>
    <col min="801" max="801" width="12.73046875" bestFit="1" customWidth="1"/>
    <col min="802" max="802" width="16.46484375" bestFit="1" customWidth="1"/>
    <col min="803" max="803" width="12.73046875" bestFit="1" customWidth="1"/>
    <col min="804" max="804" width="16.46484375" bestFit="1" customWidth="1"/>
    <col min="805" max="805" width="12.73046875" bestFit="1" customWidth="1"/>
    <col min="806" max="806" width="16.46484375" bestFit="1" customWidth="1"/>
    <col min="807" max="807" width="12.73046875" bestFit="1" customWidth="1"/>
    <col min="808" max="808" width="16.46484375" bestFit="1" customWidth="1"/>
    <col min="809" max="809" width="12.73046875" bestFit="1" customWidth="1"/>
    <col min="810" max="810" width="16.46484375" bestFit="1" customWidth="1"/>
    <col min="811" max="811" width="12.73046875" bestFit="1" customWidth="1"/>
    <col min="812" max="812" width="16.46484375" bestFit="1" customWidth="1"/>
    <col min="813" max="813" width="12.73046875" bestFit="1" customWidth="1"/>
    <col min="814" max="814" width="16.46484375" bestFit="1" customWidth="1"/>
    <col min="815" max="815" width="12.73046875" bestFit="1" customWidth="1"/>
    <col min="816" max="816" width="16.46484375" bestFit="1" customWidth="1"/>
    <col min="817" max="817" width="12.73046875" bestFit="1" customWidth="1"/>
    <col min="818" max="818" width="16.46484375" bestFit="1" customWidth="1"/>
    <col min="819" max="819" width="12.73046875" bestFit="1" customWidth="1"/>
    <col min="820" max="820" width="16.46484375" bestFit="1" customWidth="1"/>
    <col min="821" max="821" width="12.73046875" bestFit="1" customWidth="1"/>
    <col min="822" max="822" width="16.46484375" bestFit="1" customWidth="1"/>
    <col min="823" max="823" width="12.73046875" bestFit="1" customWidth="1"/>
    <col min="824" max="824" width="16.46484375" bestFit="1" customWidth="1"/>
    <col min="825" max="825" width="12.73046875" bestFit="1" customWidth="1"/>
    <col min="826" max="826" width="16.46484375" bestFit="1" customWidth="1"/>
    <col min="827" max="827" width="12.73046875" bestFit="1" customWidth="1"/>
    <col min="828" max="828" width="16.46484375" bestFit="1" customWidth="1"/>
    <col min="829" max="829" width="12.73046875" bestFit="1" customWidth="1"/>
    <col min="830" max="830" width="16.46484375" bestFit="1" customWidth="1"/>
    <col min="831" max="831" width="12.73046875" bestFit="1" customWidth="1"/>
    <col min="832" max="832" width="16.46484375" bestFit="1" customWidth="1"/>
    <col min="833" max="833" width="12.73046875" bestFit="1" customWidth="1"/>
    <col min="834" max="834" width="16.46484375" bestFit="1" customWidth="1"/>
    <col min="835" max="835" width="12.73046875" bestFit="1" customWidth="1"/>
    <col min="836" max="836" width="16.46484375" bestFit="1" customWidth="1"/>
    <col min="837" max="837" width="12.73046875" bestFit="1" customWidth="1"/>
    <col min="838" max="838" width="16.46484375" bestFit="1" customWidth="1"/>
    <col min="839" max="839" width="12.73046875" bestFit="1" customWidth="1"/>
    <col min="840" max="840" width="16.46484375" bestFit="1" customWidth="1"/>
    <col min="841" max="841" width="12.73046875" bestFit="1" customWidth="1"/>
    <col min="842" max="842" width="16.46484375" bestFit="1" customWidth="1"/>
    <col min="843" max="843" width="12.73046875" bestFit="1" customWidth="1"/>
    <col min="844" max="844" width="16.46484375" bestFit="1" customWidth="1"/>
    <col min="845" max="845" width="12.73046875" bestFit="1" customWidth="1"/>
    <col min="846" max="846" width="16.46484375" bestFit="1" customWidth="1"/>
    <col min="847" max="847" width="12.73046875" bestFit="1" customWidth="1"/>
    <col min="848" max="848" width="16.46484375" bestFit="1" customWidth="1"/>
    <col min="849" max="849" width="12.73046875" bestFit="1" customWidth="1"/>
    <col min="850" max="850" width="16.46484375" bestFit="1" customWidth="1"/>
    <col min="851" max="851" width="12.73046875" bestFit="1" customWidth="1"/>
    <col min="852" max="852" width="16.46484375" bestFit="1" customWidth="1"/>
    <col min="853" max="853" width="12.73046875" bestFit="1" customWidth="1"/>
    <col min="854" max="854" width="16.46484375" bestFit="1" customWidth="1"/>
    <col min="855" max="855" width="12.73046875" bestFit="1" customWidth="1"/>
    <col min="856" max="856" width="16.46484375" bestFit="1" customWidth="1"/>
    <col min="857" max="857" width="12.73046875" bestFit="1" customWidth="1"/>
    <col min="858" max="858" width="16.46484375" bestFit="1" customWidth="1"/>
    <col min="859" max="859" width="12.73046875" bestFit="1" customWidth="1"/>
    <col min="860" max="860" width="16.46484375" bestFit="1" customWidth="1"/>
    <col min="861" max="861" width="12.73046875" bestFit="1" customWidth="1"/>
    <col min="862" max="862" width="16.46484375" bestFit="1" customWidth="1"/>
    <col min="863" max="863" width="12.73046875" bestFit="1" customWidth="1"/>
    <col min="864" max="864" width="16.46484375" bestFit="1" customWidth="1"/>
    <col min="865" max="865" width="12.73046875" bestFit="1" customWidth="1"/>
    <col min="866" max="866" width="16.46484375" bestFit="1" customWidth="1"/>
    <col min="867" max="867" width="12.73046875" bestFit="1" customWidth="1"/>
    <col min="868" max="868" width="16.46484375" bestFit="1" customWidth="1"/>
    <col min="869" max="869" width="12.73046875" bestFit="1" customWidth="1"/>
    <col min="870" max="870" width="16.46484375" bestFit="1" customWidth="1"/>
    <col min="871" max="871" width="12.73046875" bestFit="1" customWidth="1"/>
    <col min="872" max="872" width="16.46484375" bestFit="1" customWidth="1"/>
    <col min="873" max="873" width="12.73046875" bestFit="1" customWidth="1"/>
    <col min="874" max="874" width="16.46484375" bestFit="1" customWidth="1"/>
    <col min="875" max="875" width="12.73046875" bestFit="1" customWidth="1"/>
    <col min="876" max="876" width="16.46484375" bestFit="1" customWidth="1"/>
    <col min="877" max="877" width="12.73046875" bestFit="1" customWidth="1"/>
    <col min="878" max="878" width="16.46484375" bestFit="1" customWidth="1"/>
    <col min="879" max="879" width="12.73046875" bestFit="1" customWidth="1"/>
    <col min="880" max="880" width="16.46484375" bestFit="1" customWidth="1"/>
    <col min="881" max="881" width="12.73046875" bestFit="1" customWidth="1"/>
    <col min="882" max="882" width="16.46484375" bestFit="1" customWidth="1"/>
    <col min="883" max="883" width="12.73046875" bestFit="1" customWidth="1"/>
    <col min="884" max="884" width="16.46484375" bestFit="1" customWidth="1"/>
    <col min="885" max="885" width="12.73046875" bestFit="1" customWidth="1"/>
    <col min="886" max="886" width="16.46484375" bestFit="1" customWidth="1"/>
    <col min="887" max="887" width="12.73046875" bestFit="1" customWidth="1"/>
    <col min="888" max="888" width="16.46484375" bestFit="1" customWidth="1"/>
    <col min="889" max="889" width="12.73046875" bestFit="1" customWidth="1"/>
    <col min="890" max="890" width="16.46484375" bestFit="1" customWidth="1"/>
    <col min="891" max="891" width="12.73046875" bestFit="1" customWidth="1"/>
    <col min="892" max="892" width="16.46484375" bestFit="1" customWidth="1"/>
    <col min="893" max="893" width="12.73046875" bestFit="1" customWidth="1"/>
    <col min="894" max="894" width="16.46484375" bestFit="1" customWidth="1"/>
    <col min="895" max="895" width="12.73046875" bestFit="1" customWidth="1"/>
    <col min="896" max="896" width="16.46484375" bestFit="1" customWidth="1"/>
    <col min="897" max="897" width="12.73046875" bestFit="1" customWidth="1"/>
    <col min="898" max="898" width="16.46484375" bestFit="1" customWidth="1"/>
    <col min="899" max="899" width="12.73046875" bestFit="1" customWidth="1"/>
    <col min="900" max="900" width="16.46484375" bestFit="1" customWidth="1"/>
    <col min="901" max="901" width="12.73046875" bestFit="1" customWidth="1"/>
    <col min="902" max="902" width="16.46484375" bestFit="1" customWidth="1"/>
    <col min="903" max="903" width="12.73046875" bestFit="1" customWidth="1"/>
    <col min="904" max="904" width="16.46484375" bestFit="1" customWidth="1"/>
    <col min="905" max="905" width="12.73046875" bestFit="1" customWidth="1"/>
    <col min="906" max="906" width="16.46484375" bestFit="1" customWidth="1"/>
    <col min="907" max="907" width="12.73046875" bestFit="1" customWidth="1"/>
    <col min="908" max="908" width="16.46484375" bestFit="1" customWidth="1"/>
    <col min="909" max="909" width="12.73046875" bestFit="1" customWidth="1"/>
    <col min="910" max="910" width="16.46484375" bestFit="1" customWidth="1"/>
    <col min="911" max="911" width="12.73046875" bestFit="1" customWidth="1"/>
    <col min="912" max="912" width="16.46484375" bestFit="1" customWidth="1"/>
    <col min="913" max="913" width="12.73046875" bestFit="1" customWidth="1"/>
    <col min="914" max="914" width="16.46484375" bestFit="1" customWidth="1"/>
    <col min="915" max="915" width="12.73046875" bestFit="1" customWidth="1"/>
    <col min="916" max="916" width="16.46484375" bestFit="1" customWidth="1"/>
    <col min="917" max="917" width="12.73046875" bestFit="1" customWidth="1"/>
    <col min="918" max="918" width="16.46484375" bestFit="1" customWidth="1"/>
    <col min="919" max="919" width="12.73046875" bestFit="1" customWidth="1"/>
    <col min="920" max="920" width="16.46484375" bestFit="1" customWidth="1"/>
    <col min="921" max="921" width="12.73046875" bestFit="1" customWidth="1"/>
    <col min="922" max="922" width="16.46484375" bestFit="1" customWidth="1"/>
    <col min="923" max="923" width="12.73046875" bestFit="1" customWidth="1"/>
    <col min="924" max="924" width="16.46484375" bestFit="1" customWidth="1"/>
    <col min="925" max="925" width="12.73046875" bestFit="1" customWidth="1"/>
    <col min="926" max="926" width="16.46484375" bestFit="1" customWidth="1"/>
    <col min="927" max="927" width="12.73046875" bestFit="1" customWidth="1"/>
    <col min="928" max="928" width="16.46484375" bestFit="1" customWidth="1"/>
    <col min="929" max="929" width="12.73046875" bestFit="1" customWidth="1"/>
    <col min="930" max="930" width="16.46484375" bestFit="1" customWidth="1"/>
    <col min="931" max="931" width="12.73046875" bestFit="1" customWidth="1"/>
    <col min="932" max="932" width="16.46484375" bestFit="1" customWidth="1"/>
    <col min="933" max="933" width="12.73046875" bestFit="1" customWidth="1"/>
    <col min="934" max="934" width="16.46484375" bestFit="1" customWidth="1"/>
    <col min="935" max="935" width="12.73046875" bestFit="1" customWidth="1"/>
    <col min="936" max="936" width="16.46484375" bestFit="1" customWidth="1"/>
    <col min="937" max="937" width="12.73046875" bestFit="1" customWidth="1"/>
    <col min="938" max="938" width="16.46484375" bestFit="1" customWidth="1"/>
    <col min="939" max="939" width="12.73046875" bestFit="1" customWidth="1"/>
    <col min="940" max="940" width="16.46484375" bestFit="1" customWidth="1"/>
    <col min="941" max="941" width="12.73046875" bestFit="1" customWidth="1"/>
    <col min="942" max="942" width="16.46484375" bestFit="1" customWidth="1"/>
    <col min="943" max="943" width="12.73046875" bestFit="1" customWidth="1"/>
    <col min="944" max="944" width="16.46484375" bestFit="1" customWidth="1"/>
    <col min="945" max="945" width="12.73046875" bestFit="1" customWidth="1"/>
    <col min="946" max="946" width="16.46484375" bestFit="1" customWidth="1"/>
    <col min="947" max="947" width="12.73046875" bestFit="1" customWidth="1"/>
    <col min="948" max="948" width="16.46484375" bestFit="1" customWidth="1"/>
    <col min="949" max="949" width="12.73046875" bestFit="1" customWidth="1"/>
    <col min="950" max="950" width="16.46484375" bestFit="1" customWidth="1"/>
    <col min="951" max="951" width="12.73046875" bestFit="1" customWidth="1"/>
    <col min="952" max="952" width="16.46484375" bestFit="1" customWidth="1"/>
    <col min="953" max="953" width="12.73046875" bestFit="1" customWidth="1"/>
    <col min="954" max="954" width="16.46484375" bestFit="1" customWidth="1"/>
    <col min="955" max="955" width="12.73046875" bestFit="1" customWidth="1"/>
    <col min="956" max="956" width="16.46484375" bestFit="1" customWidth="1"/>
    <col min="957" max="957" width="12.73046875" bestFit="1" customWidth="1"/>
    <col min="958" max="958" width="16.46484375" bestFit="1" customWidth="1"/>
    <col min="959" max="959" width="12.73046875" bestFit="1" customWidth="1"/>
    <col min="960" max="960" width="16.46484375" bestFit="1" customWidth="1"/>
    <col min="961" max="961" width="12.73046875" bestFit="1" customWidth="1"/>
    <col min="962" max="962" width="16.46484375" bestFit="1" customWidth="1"/>
    <col min="963" max="963" width="12.73046875" bestFit="1" customWidth="1"/>
    <col min="964" max="964" width="16.46484375" bestFit="1" customWidth="1"/>
    <col min="965" max="965" width="12.73046875" bestFit="1" customWidth="1"/>
    <col min="966" max="966" width="16.46484375" bestFit="1" customWidth="1"/>
    <col min="967" max="967" width="12.73046875" bestFit="1" customWidth="1"/>
    <col min="968" max="968" width="16.46484375" bestFit="1" customWidth="1"/>
    <col min="969" max="969" width="12.73046875" bestFit="1" customWidth="1"/>
    <col min="970" max="970" width="16.46484375" bestFit="1" customWidth="1"/>
    <col min="971" max="971" width="12.73046875" bestFit="1" customWidth="1"/>
    <col min="972" max="972" width="16.46484375" bestFit="1" customWidth="1"/>
    <col min="973" max="973" width="12.73046875" bestFit="1" customWidth="1"/>
    <col min="974" max="974" width="16.46484375" bestFit="1" customWidth="1"/>
    <col min="975" max="975" width="12.73046875" bestFit="1" customWidth="1"/>
    <col min="976" max="976" width="16.46484375" bestFit="1" customWidth="1"/>
    <col min="977" max="977" width="12.73046875" bestFit="1" customWidth="1"/>
    <col min="978" max="978" width="16.46484375" bestFit="1" customWidth="1"/>
    <col min="979" max="979" width="12.73046875" bestFit="1" customWidth="1"/>
    <col min="980" max="980" width="16.46484375" bestFit="1" customWidth="1"/>
    <col min="981" max="981" width="12.73046875" bestFit="1" customWidth="1"/>
    <col min="982" max="982" width="16.46484375" bestFit="1" customWidth="1"/>
    <col min="983" max="983" width="12.73046875" bestFit="1" customWidth="1"/>
    <col min="984" max="984" width="16.46484375" bestFit="1" customWidth="1"/>
    <col min="985" max="985" width="12.73046875" bestFit="1" customWidth="1"/>
    <col min="986" max="986" width="16.46484375" bestFit="1" customWidth="1"/>
    <col min="987" max="987" width="12.73046875" bestFit="1" customWidth="1"/>
    <col min="988" max="988" width="16.46484375" bestFit="1" customWidth="1"/>
    <col min="989" max="989" width="12.73046875" bestFit="1" customWidth="1"/>
    <col min="990" max="990" width="16.46484375" bestFit="1" customWidth="1"/>
    <col min="991" max="991" width="12.73046875" bestFit="1" customWidth="1"/>
    <col min="992" max="992" width="16.46484375" bestFit="1" customWidth="1"/>
    <col min="993" max="993" width="12.73046875" bestFit="1" customWidth="1"/>
    <col min="994" max="994" width="16.46484375" bestFit="1" customWidth="1"/>
    <col min="995" max="995" width="12.73046875" bestFit="1" customWidth="1"/>
    <col min="996" max="996" width="16.46484375" bestFit="1" customWidth="1"/>
    <col min="997" max="997" width="12.73046875" bestFit="1" customWidth="1"/>
    <col min="998" max="998" width="16.46484375" bestFit="1" customWidth="1"/>
    <col min="999" max="999" width="12.73046875" bestFit="1" customWidth="1"/>
    <col min="1000" max="1000" width="16.46484375" bestFit="1" customWidth="1"/>
    <col min="1001" max="1001" width="12.73046875" bestFit="1" customWidth="1"/>
    <col min="1002" max="1002" width="16.46484375" bestFit="1" customWidth="1"/>
    <col min="1003" max="1003" width="12.73046875" bestFit="1" customWidth="1"/>
    <col min="1004" max="1004" width="16.46484375" bestFit="1" customWidth="1"/>
    <col min="1005" max="1005" width="12.73046875" bestFit="1" customWidth="1"/>
    <col min="1006" max="1006" width="16.46484375" bestFit="1" customWidth="1"/>
    <col min="1007" max="1007" width="12.73046875" bestFit="1" customWidth="1"/>
    <col min="1008" max="1008" width="16.46484375" bestFit="1" customWidth="1"/>
    <col min="1009" max="1009" width="12.73046875" bestFit="1" customWidth="1"/>
    <col min="1010" max="1010" width="16.46484375" bestFit="1" customWidth="1"/>
    <col min="1011" max="1011" width="12.73046875" bestFit="1" customWidth="1"/>
    <col min="1012" max="1012" width="16.46484375" bestFit="1" customWidth="1"/>
    <col min="1013" max="1013" width="12.73046875" bestFit="1" customWidth="1"/>
    <col min="1014" max="1014" width="16.46484375" bestFit="1" customWidth="1"/>
    <col min="1015" max="1015" width="12.73046875" bestFit="1" customWidth="1"/>
    <col min="1016" max="1016" width="16.46484375" bestFit="1" customWidth="1"/>
    <col min="1017" max="1017" width="12.73046875" bestFit="1" customWidth="1"/>
    <col min="1018" max="1018" width="16.46484375" bestFit="1" customWidth="1"/>
    <col min="1019" max="1019" width="12.73046875" bestFit="1" customWidth="1"/>
    <col min="1020" max="1020" width="16.46484375" bestFit="1" customWidth="1"/>
    <col min="1021" max="1021" width="12.73046875" bestFit="1" customWidth="1"/>
    <col min="1022" max="1022" width="16.46484375" bestFit="1" customWidth="1"/>
    <col min="1023" max="1023" width="12.73046875" bestFit="1" customWidth="1"/>
    <col min="1024" max="1024" width="16.46484375" bestFit="1" customWidth="1"/>
    <col min="1025" max="1025" width="12.73046875" bestFit="1" customWidth="1"/>
    <col min="1026" max="1026" width="16.46484375" bestFit="1" customWidth="1"/>
    <col min="1027" max="1027" width="12.73046875" bestFit="1" customWidth="1"/>
    <col min="1028" max="1028" width="16.46484375" bestFit="1" customWidth="1"/>
    <col min="1029" max="1029" width="12.73046875" bestFit="1" customWidth="1"/>
    <col min="1030" max="1030" width="16.46484375" bestFit="1" customWidth="1"/>
    <col min="1031" max="1031" width="12.73046875" bestFit="1" customWidth="1"/>
    <col min="1032" max="1032" width="16.46484375" bestFit="1" customWidth="1"/>
    <col min="1033" max="1033" width="12.73046875" bestFit="1" customWidth="1"/>
    <col min="1034" max="1034" width="16.46484375" bestFit="1" customWidth="1"/>
    <col min="1035" max="1035" width="12.73046875" bestFit="1" customWidth="1"/>
    <col min="1036" max="1036" width="16.46484375" bestFit="1" customWidth="1"/>
    <col min="1037" max="1037" width="12.73046875" bestFit="1" customWidth="1"/>
    <col min="1038" max="1038" width="16.46484375" bestFit="1" customWidth="1"/>
    <col min="1039" max="1039" width="12.73046875" bestFit="1" customWidth="1"/>
    <col min="1040" max="1040" width="16.46484375" bestFit="1" customWidth="1"/>
    <col min="1041" max="1041" width="12.73046875" bestFit="1" customWidth="1"/>
    <col min="1042" max="1042" width="16.46484375" bestFit="1" customWidth="1"/>
    <col min="1043" max="1043" width="12.73046875" bestFit="1" customWidth="1"/>
    <col min="1044" max="1044" width="16.46484375" bestFit="1" customWidth="1"/>
    <col min="1045" max="1045" width="12.73046875" bestFit="1" customWidth="1"/>
    <col min="1046" max="1046" width="16.46484375" bestFit="1" customWidth="1"/>
    <col min="1047" max="1047" width="12.73046875" bestFit="1" customWidth="1"/>
    <col min="1048" max="1048" width="16.46484375" bestFit="1" customWidth="1"/>
    <col min="1049" max="1049" width="12.73046875" bestFit="1" customWidth="1"/>
    <col min="1050" max="1050" width="16.46484375" bestFit="1" customWidth="1"/>
    <col min="1051" max="1051" width="12.73046875" bestFit="1" customWidth="1"/>
    <col min="1052" max="1052" width="16.46484375" bestFit="1" customWidth="1"/>
    <col min="1053" max="1053" width="12.73046875" bestFit="1" customWidth="1"/>
    <col min="1054" max="1054" width="16.46484375" bestFit="1" customWidth="1"/>
    <col min="1055" max="1055" width="12.73046875" bestFit="1" customWidth="1"/>
    <col min="1056" max="1056" width="16.46484375" bestFit="1" customWidth="1"/>
    <col min="1057" max="1057" width="12.73046875" bestFit="1" customWidth="1"/>
    <col min="1058" max="1058" width="16.46484375" bestFit="1" customWidth="1"/>
    <col min="1059" max="1059" width="12.73046875" bestFit="1" customWidth="1"/>
    <col min="1060" max="1060" width="16.46484375" bestFit="1" customWidth="1"/>
    <col min="1061" max="1061" width="12.73046875" bestFit="1" customWidth="1"/>
    <col min="1062" max="1062" width="16.46484375" bestFit="1" customWidth="1"/>
    <col min="1063" max="1063" width="12.73046875" bestFit="1" customWidth="1"/>
    <col min="1064" max="1064" width="16.46484375" bestFit="1" customWidth="1"/>
    <col min="1065" max="1065" width="12.73046875" bestFit="1" customWidth="1"/>
    <col min="1066" max="1066" width="16.46484375" bestFit="1" customWidth="1"/>
    <col min="1067" max="1067" width="12.73046875" bestFit="1" customWidth="1"/>
    <col min="1068" max="1068" width="16.46484375" bestFit="1" customWidth="1"/>
    <col min="1069" max="1069" width="12.73046875" bestFit="1" customWidth="1"/>
    <col min="1070" max="1070" width="16.46484375" bestFit="1" customWidth="1"/>
    <col min="1071" max="1071" width="12.73046875" bestFit="1" customWidth="1"/>
    <col min="1072" max="1072" width="16.46484375" bestFit="1" customWidth="1"/>
    <col min="1073" max="1073" width="12.73046875" bestFit="1" customWidth="1"/>
    <col min="1074" max="1074" width="16.46484375" bestFit="1" customWidth="1"/>
    <col min="1075" max="1075" width="12.73046875" bestFit="1" customWidth="1"/>
    <col min="1076" max="1076" width="16.46484375" bestFit="1" customWidth="1"/>
    <col min="1077" max="1077" width="12.73046875" bestFit="1" customWidth="1"/>
    <col min="1078" max="1078" width="16.46484375" bestFit="1" customWidth="1"/>
    <col min="1079" max="1079" width="12.73046875" bestFit="1" customWidth="1"/>
    <col min="1080" max="1080" width="16.46484375" bestFit="1" customWidth="1"/>
    <col min="1081" max="1081" width="12.73046875" bestFit="1" customWidth="1"/>
    <col min="1082" max="1082" width="16.46484375" bestFit="1" customWidth="1"/>
    <col min="1083" max="1083" width="12.73046875" bestFit="1" customWidth="1"/>
    <col min="1084" max="1084" width="16.46484375" bestFit="1" customWidth="1"/>
    <col min="1085" max="1085" width="12.73046875" bestFit="1" customWidth="1"/>
    <col min="1086" max="1086" width="16.46484375" bestFit="1" customWidth="1"/>
    <col min="1087" max="1087" width="12.73046875" bestFit="1" customWidth="1"/>
    <col min="1088" max="1088" width="16.46484375" bestFit="1" customWidth="1"/>
    <col min="1089" max="1089" width="12.73046875" bestFit="1" customWidth="1"/>
    <col min="1090" max="1090" width="16.46484375" bestFit="1" customWidth="1"/>
    <col min="1091" max="1091" width="12.73046875" bestFit="1" customWidth="1"/>
    <col min="1092" max="1092" width="16.46484375" bestFit="1" customWidth="1"/>
    <col min="1093" max="1093" width="12.73046875" bestFit="1" customWidth="1"/>
    <col min="1094" max="1094" width="16.46484375" bestFit="1" customWidth="1"/>
    <col min="1095" max="1095" width="12.73046875" bestFit="1" customWidth="1"/>
    <col min="1096" max="1096" width="16.46484375" bestFit="1" customWidth="1"/>
    <col min="1097" max="1097" width="12.73046875" bestFit="1" customWidth="1"/>
    <col min="1098" max="1098" width="16.46484375" bestFit="1" customWidth="1"/>
    <col min="1099" max="1099" width="12.73046875" bestFit="1" customWidth="1"/>
    <col min="1100" max="1100" width="16.46484375" bestFit="1" customWidth="1"/>
    <col min="1101" max="1101" width="12.73046875" bestFit="1" customWidth="1"/>
    <col min="1102" max="1102" width="16.46484375" bestFit="1" customWidth="1"/>
    <col min="1103" max="1103" width="12.73046875" bestFit="1" customWidth="1"/>
    <col min="1104" max="1104" width="16.46484375" bestFit="1" customWidth="1"/>
    <col min="1105" max="1105" width="12.73046875" bestFit="1" customWidth="1"/>
    <col min="1106" max="1106" width="16.46484375" bestFit="1" customWidth="1"/>
    <col min="1107" max="1107" width="12.73046875" bestFit="1" customWidth="1"/>
    <col min="1108" max="1108" width="16.46484375" bestFit="1" customWidth="1"/>
    <col min="1109" max="1109" width="12.73046875" bestFit="1" customWidth="1"/>
    <col min="1110" max="1110" width="16.46484375" bestFit="1" customWidth="1"/>
    <col min="1111" max="1111" width="12.73046875" bestFit="1" customWidth="1"/>
    <col min="1112" max="1112" width="16.46484375" bestFit="1" customWidth="1"/>
    <col min="1113" max="1113" width="12.73046875" bestFit="1" customWidth="1"/>
    <col min="1114" max="1114" width="16.46484375" bestFit="1" customWidth="1"/>
    <col min="1115" max="1115" width="12.73046875" bestFit="1" customWidth="1"/>
    <col min="1116" max="1116" width="16.46484375" bestFit="1" customWidth="1"/>
    <col min="1117" max="1117" width="12.73046875" bestFit="1" customWidth="1"/>
    <col min="1118" max="1118" width="16.46484375" bestFit="1" customWidth="1"/>
    <col min="1119" max="1119" width="12.73046875" bestFit="1" customWidth="1"/>
    <col min="1120" max="1120" width="16.46484375" bestFit="1" customWidth="1"/>
    <col min="1121" max="1121" width="12.73046875" bestFit="1" customWidth="1"/>
    <col min="1122" max="1122" width="16.46484375" bestFit="1" customWidth="1"/>
    <col min="1123" max="1123" width="12.73046875" bestFit="1" customWidth="1"/>
    <col min="1124" max="1124" width="16.46484375" bestFit="1" customWidth="1"/>
    <col min="1125" max="1125" width="12.73046875" bestFit="1" customWidth="1"/>
    <col min="1126" max="1126" width="16.46484375" bestFit="1" customWidth="1"/>
    <col min="1127" max="1127" width="12.73046875" bestFit="1" customWidth="1"/>
    <col min="1128" max="1128" width="16.46484375" bestFit="1" customWidth="1"/>
    <col min="1129" max="1129" width="12.73046875" bestFit="1" customWidth="1"/>
    <col min="1130" max="1130" width="16.46484375" bestFit="1" customWidth="1"/>
    <col min="1131" max="1131" width="12.73046875" bestFit="1" customWidth="1"/>
    <col min="1132" max="1132" width="16.46484375" bestFit="1" customWidth="1"/>
    <col min="1133" max="1133" width="12.73046875" bestFit="1" customWidth="1"/>
    <col min="1134" max="1134" width="16.46484375" bestFit="1" customWidth="1"/>
    <col min="1135" max="1135" width="12.73046875" bestFit="1" customWidth="1"/>
    <col min="1136" max="1136" width="16.46484375" bestFit="1" customWidth="1"/>
    <col min="1137" max="1137" width="12.73046875" bestFit="1" customWidth="1"/>
    <col min="1138" max="1138" width="16.46484375" bestFit="1" customWidth="1"/>
    <col min="1139" max="1139" width="12.73046875" bestFit="1" customWidth="1"/>
    <col min="1140" max="1140" width="16.46484375" bestFit="1" customWidth="1"/>
    <col min="1141" max="1141" width="12.73046875" bestFit="1" customWidth="1"/>
    <col min="1142" max="1142" width="16.46484375" bestFit="1" customWidth="1"/>
    <col min="1143" max="1143" width="12.73046875" bestFit="1" customWidth="1"/>
    <col min="1144" max="1144" width="16.46484375" bestFit="1" customWidth="1"/>
    <col min="1145" max="1145" width="12.73046875" bestFit="1" customWidth="1"/>
    <col min="1146" max="1146" width="16.46484375" bestFit="1" customWidth="1"/>
    <col min="1147" max="1147" width="12.73046875" bestFit="1" customWidth="1"/>
    <col min="1148" max="1148" width="16.46484375" bestFit="1" customWidth="1"/>
    <col min="1149" max="1149" width="12.73046875" bestFit="1" customWidth="1"/>
    <col min="1150" max="1150" width="16.46484375" bestFit="1" customWidth="1"/>
    <col min="1151" max="1151" width="12.73046875" bestFit="1" customWidth="1"/>
    <col min="1152" max="1152" width="16.46484375" bestFit="1" customWidth="1"/>
    <col min="1153" max="1153" width="12.73046875" bestFit="1" customWidth="1"/>
    <col min="1154" max="1154" width="16.46484375" bestFit="1" customWidth="1"/>
    <col min="1155" max="1155" width="12.73046875" bestFit="1" customWidth="1"/>
    <col min="1156" max="1156" width="16.46484375" bestFit="1" customWidth="1"/>
    <col min="1157" max="1157" width="12.73046875" bestFit="1" customWidth="1"/>
    <col min="1158" max="1158" width="16.46484375" bestFit="1" customWidth="1"/>
    <col min="1159" max="1159" width="12.73046875" bestFit="1" customWidth="1"/>
    <col min="1160" max="1160" width="16.46484375" bestFit="1" customWidth="1"/>
    <col min="1161" max="1161" width="12.73046875" bestFit="1" customWidth="1"/>
    <col min="1162" max="1162" width="16.46484375" bestFit="1" customWidth="1"/>
    <col min="1163" max="1163" width="12.73046875" bestFit="1" customWidth="1"/>
    <col min="1164" max="1164" width="16.46484375" bestFit="1" customWidth="1"/>
    <col min="1165" max="1165" width="12.73046875" bestFit="1" customWidth="1"/>
    <col min="1166" max="1166" width="16.46484375" bestFit="1" customWidth="1"/>
    <col min="1167" max="1167" width="12.73046875" bestFit="1" customWidth="1"/>
    <col min="1168" max="1168" width="16.46484375" bestFit="1" customWidth="1"/>
    <col min="1169" max="1169" width="12.73046875" bestFit="1" customWidth="1"/>
    <col min="1170" max="1170" width="16.46484375" bestFit="1" customWidth="1"/>
    <col min="1171" max="1171" width="12.73046875" bestFit="1" customWidth="1"/>
    <col min="1172" max="1172" width="16.46484375" bestFit="1" customWidth="1"/>
    <col min="1173" max="1173" width="12.73046875" bestFit="1" customWidth="1"/>
    <col min="1174" max="1174" width="16.46484375" bestFit="1" customWidth="1"/>
    <col min="1175" max="1175" width="12.73046875" bestFit="1" customWidth="1"/>
    <col min="1176" max="1176" width="16.46484375" bestFit="1" customWidth="1"/>
    <col min="1177" max="1177" width="12.73046875" bestFit="1" customWidth="1"/>
    <col min="1178" max="1178" width="16.46484375" bestFit="1" customWidth="1"/>
    <col min="1179" max="1179" width="12.73046875" bestFit="1" customWidth="1"/>
    <col min="1180" max="1180" width="16.46484375" bestFit="1" customWidth="1"/>
    <col min="1181" max="1181" width="12.73046875" bestFit="1" customWidth="1"/>
    <col min="1182" max="1182" width="16.46484375" bestFit="1" customWidth="1"/>
    <col min="1183" max="1183" width="12.73046875" bestFit="1" customWidth="1"/>
    <col min="1184" max="1184" width="16.46484375" bestFit="1" customWidth="1"/>
    <col min="1185" max="1185" width="12.73046875" bestFit="1" customWidth="1"/>
    <col min="1186" max="1186" width="16.46484375" bestFit="1" customWidth="1"/>
    <col min="1187" max="1187" width="12.73046875" bestFit="1" customWidth="1"/>
    <col min="1188" max="1188" width="16.46484375" bestFit="1" customWidth="1"/>
    <col min="1189" max="1189" width="12.73046875" bestFit="1" customWidth="1"/>
    <col min="1190" max="1190" width="16.46484375" bestFit="1" customWidth="1"/>
    <col min="1191" max="1191" width="12.73046875" bestFit="1" customWidth="1"/>
    <col min="1192" max="1192" width="16.46484375" bestFit="1" customWidth="1"/>
    <col min="1193" max="1193" width="12.73046875" bestFit="1" customWidth="1"/>
    <col min="1194" max="1194" width="16.46484375" bestFit="1" customWidth="1"/>
    <col min="1195" max="1195" width="12.73046875" bestFit="1" customWidth="1"/>
    <col min="1196" max="1196" width="16.46484375" bestFit="1" customWidth="1"/>
    <col min="1197" max="1197" width="12.73046875" bestFit="1" customWidth="1"/>
    <col min="1198" max="1198" width="16.46484375" bestFit="1" customWidth="1"/>
    <col min="1199" max="1199" width="12.73046875" bestFit="1" customWidth="1"/>
    <col min="1200" max="1200" width="16.46484375" bestFit="1" customWidth="1"/>
    <col min="1201" max="1201" width="12.73046875" bestFit="1" customWidth="1"/>
    <col min="1202" max="1202" width="16.46484375" bestFit="1" customWidth="1"/>
    <col min="1203" max="1203" width="12.73046875" bestFit="1" customWidth="1"/>
    <col min="1204" max="1204" width="16.46484375" bestFit="1" customWidth="1"/>
    <col min="1205" max="1205" width="12.73046875" bestFit="1" customWidth="1"/>
    <col min="1206" max="1206" width="16.46484375" bestFit="1" customWidth="1"/>
    <col min="1207" max="1207" width="12.73046875" bestFit="1" customWidth="1"/>
    <col min="1208" max="1208" width="16.46484375" bestFit="1" customWidth="1"/>
    <col min="1209" max="1209" width="12.73046875" bestFit="1" customWidth="1"/>
    <col min="1210" max="1210" width="16.46484375" bestFit="1" customWidth="1"/>
    <col min="1211" max="1211" width="12.73046875" bestFit="1" customWidth="1"/>
    <col min="1212" max="1212" width="16.46484375" bestFit="1" customWidth="1"/>
    <col min="1213" max="1213" width="12.73046875" bestFit="1" customWidth="1"/>
    <col min="1214" max="1214" width="16.46484375" bestFit="1" customWidth="1"/>
    <col min="1215" max="1215" width="12.73046875" bestFit="1" customWidth="1"/>
    <col min="1216" max="1216" width="16.46484375" bestFit="1" customWidth="1"/>
    <col min="1217" max="1217" width="12.73046875" bestFit="1" customWidth="1"/>
    <col min="1218" max="1218" width="16.46484375" bestFit="1" customWidth="1"/>
    <col min="1219" max="1219" width="12.73046875" bestFit="1" customWidth="1"/>
    <col min="1220" max="1220" width="16.46484375" bestFit="1" customWidth="1"/>
    <col min="1221" max="1221" width="12.73046875" bestFit="1" customWidth="1"/>
    <col min="1222" max="1222" width="16.46484375" bestFit="1" customWidth="1"/>
    <col min="1223" max="1223" width="12.73046875" bestFit="1" customWidth="1"/>
    <col min="1224" max="1224" width="16.46484375" bestFit="1" customWidth="1"/>
    <col min="1225" max="1225" width="12.73046875" bestFit="1" customWidth="1"/>
    <col min="1226" max="1226" width="16.46484375" bestFit="1" customWidth="1"/>
    <col min="1227" max="1227" width="12.73046875" bestFit="1" customWidth="1"/>
    <col min="1228" max="1228" width="16.46484375" bestFit="1" customWidth="1"/>
    <col min="1229" max="1229" width="12.73046875" bestFit="1" customWidth="1"/>
    <col min="1230" max="1230" width="16.46484375" bestFit="1" customWidth="1"/>
    <col min="1231" max="1231" width="12.73046875" bestFit="1" customWidth="1"/>
    <col min="1232" max="1232" width="16.46484375" bestFit="1" customWidth="1"/>
    <col min="1233" max="1233" width="12.73046875" bestFit="1" customWidth="1"/>
    <col min="1234" max="1234" width="16.46484375" bestFit="1" customWidth="1"/>
    <col min="1235" max="1235" width="12.73046875" bestFit="1" customWidth="1"/>
    <col min="1236" max="1236" width="16.46484375" bestFit="1" customWidth="1"/>
    <col min="1237" max="1237" width="12.73046875" bestFit="1" customWidth="1"/>
    <col min="1238" max="1238" width="16.46484375" bestFit="1" customWidth="1"/>
    <col min="1239" max="1239" width="12.73046875" bestFit="1" customWidth="1"/>
    <col min="1240" max="1240" width="16.46484375" bestFit="1" customWidth="1"/>
    <col min="1241" max="1241" width="12.73046875" bestFit="1" customWidth="1"/>
    <col min="1242" max="1242" width="16.46484375" bestFit="1" customWidth="1"/>
    <col min="1243" max="1243" width="12.73046875" bestFit="1" customWidth="1"/>
    <col min="1244" max="1244" width="16.46484375" bestFit="1" customWidth="1"/>
    <col min="1245" max="1245" width="12.73046875" bestFit="1" customWidth="1"/>
    <col min="1246" max="1246" width="16.46484375" bestFit="1" customWidth="1"/>
    <col min="1247" max="1247" width="12.73046875" bestFit="1" customWidth="1"/>
    <col min="1248" max="1248" width="16.46484375" bestFit="1" customWidth="1"/>
    <col min="1249" max="1249" width="12.73046875" bestFit="1" customWidth="1"/>
    <col min="1250" max="1250" width="16.46484375" bestFit="1" customWidth="1"/>
    <col min="1251" max="1251" width="12.73046875" bestFit="1" customWidth="1"/>
    <col min="1252" max="1252" width="16.46484375" bestFit="1" customWidth="1"/>
    <col min="1253" max="1253" width="12.73046875" bestFit="1" customWidth="1"/>
    <col min="1254" max="1254" width="16.46484375" bestFit="1" customWidth="1"/>
    <col min="1255" max="1255" width="12.73046875" bestFit="1" customWidth="1"/>
    <col min="1256" max="1256" width="16.46484375" bestFit="1" customWidth="1"/>
    <col min="1257" max="1257" width="12.73046875" bestFit="1" customWidth="1"/>
    <col min="1258" max="1258" width="16.46484375" bestFit="1" customWidth="1"/>
    <col min="1259" max="1259" width="12.73046875" bestFit="1" customWidth="1"/>
    <col min="1260" max="1260" width="16.46484375" bestFit="1" customWidth="1"/>
    <col min="1261" max="1261" width="12.73046875" bestFit="1" customWidth="1"/>
    <col min="1262" max="1262" width="16.46484375" bestFit="1" customWidth="1"/>
    <col min="1263" max="1263" width="12.73046875" bestFit="1" customWidth="1"/>
    <col min="1264" max="1264" width="16.46484375" bestFit="1" customWidth="1"/>
    <col min="1265" max="1265" width="12.73046875" bestFit="1" customWidth="1"/>
    <col min="1266" max="1266" width="16.46484375" bestFit="1" customWidth="1"/>
    <col min="1267" max="1267" width="12.73046875" bestFit="1" customWidth="1"/>
    <col min="1268" max="1268" width="16.46484375" bestFit="1" customWidth="1"/>
    <col min="1269" max="1269" width="12.73046875" bestFit="1" customWidth="1"/>
    <col min="1270" max="1270" width="16.46484375" bestFit="1" customWidth="1"/>
    <col min="1271" max="1271" width="12.73046875" bestFit="1" customWidth="1"/>
    <col min="1272" max="1272" width="16.46484375" bestFit="1" customWidth="1"/>
    <col min="1273" max="1273" width="12.73046875" bestFit="1" customWidth="1"/>
    <col min="1274" max="1274" width="16.46484375" bestFit="1" customWidth="1"/>
    <col min="1275" max="1275" width="12.73046875" bestFit="1" customWidth="1"/>
    <col min="1276" max="1276" width="16.46484375" bestFit="1" customWidth="1"/>
    <col min="1277" max="1277" width="12.73046875" bestFit="1" customWidth="1"/>
    <col min="1278" max="1278" width="16.46484375" bestFit="1" customWidth="1"/>
    <col min="1279" max="1279" width="12.73046875" bestFit="1" customWidth="1"/>
    <col min="1280" max="1280" width="16.46484375" bestFit="1" customWidth="1"/>
    <col min="1281" max="1281" width="12.73046875" bestFit="1" customWidth="1"/>
    <col min="1282" max="1282" width="16.46484375" bestFit="1" customWidth="1"/>
    <col min="1283" max="1283" width="12.73046875" bestFit="1" customWidth="1"/>
    <col min="1284" max="1284" width="16.46484375" bestFit="1" customWidth="1"/>
    <col min="1285" max="1285" width="12.73046875" bestFit="1" customWidth="1"/>
    <col min="1286" max="1286" width="16.46484375" bestFit="1" customWidth="1"/>
    <col min="1287" max="1287" width="12.73046875" bestFit="1" customWidth="1"/>
    <col min="1288" max="1288" width="16.46484375" bestFit="1" customWidth="1"/>
    <col min="1289" max="1289" width="12.73046875" bestFit="1" customWidth="1"/>
    <col min="1290" max="1290" width="16.46484375" bestFit="1" customWidth="1"/>
    <col min="1291" max="1291" width="12.73046875" bestFit="1" customWidth="1"/>
    <col min="1292" max="1292" width="16.46484375" bestFit="1" customWidth="1"/>
    <col min="1293" max="1293" width="12.73046875" bestFit="1" customWidth="1"/>
    <col min="1294" max="1294" width="16.46484375" bestFit="1" customWidth="1"/>
    <col min="1295" max="1295" width="12.73046875" bestFit="1" customWidth="1"/>
    <col min="1296" max="1296" width="16.46484375" bestFit="1" customWidth="1"/>
    <col min="1297" max="1297" width="12.73046875" bestFit="1" customWidth="1"/>
    <col min="1298" max="1298" width="16.46484375" bestFit="1" customWidth="1"/>
    <col min="1299" max="1299" width="12.73046875" bestFit="1" customWidth="1"/>
    <col min="1300" max="1300" width="16.46484375" bestFit="1" customWidth="1"/>
    <col min="1301" max="1301" width="12.73046875" bestFit="1" customWidth="1"/>
    <col min="1302" max="1302" width="16.46484375" bestFit="1" customWidth="1"/>
    <col min="1303" max="1303" width="12.73046875" bestFit="1" customWidth="1"/>
    <col min="1304" max="1304" width="16.46484375" bestFit="1" customWidth="1"/>
    <col min="1305" max="1305" width="12.73046875" bestFit="1" customWidth="1"/>
    <col min="1306" max="1306" width="16.46484375" bestFit="1" customWidth="1"/>
    <col min="1307" max="1307" width="12.73046875" bestFit="1" customWidth="1"/>
    <col min="1308" max="1308" width="16.46484375" bestFit="1" customWidth="1"/>
    <col min="1309" max="1309" width="12.73046875" bestFit="1" customWidth="1"/>
    <col min="1310" max="1310" width="16.46484375" bestFit="1" customWidth="1"/>
    <col min="1311" max="1311" width="12.73046875" bestFit="1" customWidth="1"/>
    <col min="1312" max="1312" width="16.46484375" bestFit="1" customWidth="1"/>
    <col min="1313" max="1313" width="12.73046875" bestFit="1" customWidth="1"/>
    <col min="1314" max="1314" width="16.46484375" bestFit="1" customWidth="1"/>
    <col min="1315" max="1315" width="12.73046875" bestFit="1" customWidth="1"/>
    <col min="1316" max="1316" width="16.46484375" bestFit="1" customWidth="1"/>
    <col min="1317" max="1317" width="12.73046875" bestFit="1" customWidth="1"/>
    <col min="1318" max="1318" width="16.46484375" bestFit="1" customWidth="1"/>
    <col min="1319" max="1319" width="12.73046875" bestFit="1" customWidth="1"/>
    <col min="1320" max="1320" width="16.46484375" bestFit="1" customWidth="1"/>
    <col min="1321" max="1321" width="12.73046875" bestFit="1" customWidth="1"/>
    <col min="1322" max="1322" width="16.46484375" bestFit="1" customWidth="1"/>
    <col min="1323" max="1323" width="12.73046875" bestFit="1" customWidth="1"/>
    <col min="1324" max="1324" width="16.46484375" bestFit="1" customWidth="1"/>
    <col min="1325" max="1325" width="12.73046875" bestFit="1" customWidth="1"/>
    <col min="1326" max="1326" width="16.46484375" bestFit="1" customWidth="1"/>
    <col min="1327" max="1327" width="12.73046875" bestFit="1" customWidth="1"/>
    <col min="1328" max="1328" width="16.46484375" bestFit="1" customWidth="1"/>
    <col min="1329" max="1329" width="12.73046875" bestFit="1" customWidth="1"/>
    <col min="1330" max="1330" width="16.46484375" bestFit="1" customWidth="1"/>
    <col min="1331" max="1331" width="12.73046875" bestFit="1" customWidth="1"/>
    <col min="1332" max="1332" width="16.46484375" bestFit="1" customWidth="1"/>
    <col min="1333" max="1333" width="12.73046875" bestFit="1" customWidth="1"/>
    <col min="1334" max="1334" width="16.46484375" bestFit="1" customWidth="1"/>
    <col min="1335" max="1335" width="12.73046875" bestFit="1" customWidth="1"/>
    <col min="1336" max="1336" width="16.46484375" bestFit="1" customWidth="1"/>
    <col min="1337" max="1337" width="12.73046875" bestFit="1" customWidth="1"/>
    <col min="1338" max="1338" width="16.46484375" bestFit="1" customWidth="1"/>
    <col min="1339" max="1339" width="12.73046875" bestFit="1" customWidth="1"/>
    <col min="1340" max="1340" width="16.46484375" bestFit="1" customWidth="1"/>
    <col min="1341" max="1341" width="12.73046875" bestFit="1" customWidth="1"/>
    <col min="1342" max="1342" width="16.46484375" bestFit="1" customWidth="1"/>
    <col min="1343" max="1343" width="12.73046875" bestFit="1" customWidth="1"/>
    <col min="1344" max="1344" width="16.46484375" bestFit="1" customWidth="1"/>
    <col min="1345" max="1345" width="12.73046875" bestFit="1" customWidth="1"/>
    <col min="1346" max="1346" width="16.46484375" bestFit="1" customWidth="1"/>
    <col min="1347" max="1347" width="12.73046875" bestFit="1" customWidth="1"/>
    <col min="1348" max="1348" width="16.46484375" bestFit="1" customWidth="1"/>
    <col min="1349" max="1349" width="12.73046875" bestFit="1" customWidth="1"/>
    <col min="1350" max="1350" width="16.46484375" bestFit="1" customWidth="1"/>
    <col min="1351" max="1351" width="12.73046875" bestFit="1" customWidth="1"/>
    <col min="1352" max="1352" width="16.46484375" bestFit="1" customWidth="1"/>
    <col min="1353" max="1353" width="12.73046875" bestFit="1" customWidth="1"/>
    <col min="1354" max="1354" width="16.46484375" bestFit="1" customWidth="1"/>
    <col min="1355" max="1355" width="12.73046875" bestFit="1" customWidth="1"/>
    <col min="1356" max="1356" width="16.46484375" bestFit="1" customWidth="1"/>
    <col min="1357" max="1357" width="12.73046875" bestFit="1" customWidth="1"/>
    <col min="1358" max="1358" width="16.46484375" bestFit="1" customWidth="1"/>
    <col min="1359" max="1359" width="12.73046875" bestFit="1" customWidth="1"/>
    <col min="1360" max="1360" width="16.46484375" bestFit="1" customWidth="1"/>
    <col min="1361" max="1361" width="12.73046875" bestFit="1" customWidth="1"/>
    <col min="1362" max="1362" width="16.46484375" bestFit="1" customWidth="1"/>
    <col min="1363" max="1363" width="12.73046875" bestFit="1" customWidth="1"/>
    <col min="1364" max="1364" width="16.46484375" bestFit="1" customWidth="1"/>
    <col min="1365" max="1365" width="12.73046875" bestFit="1" customWidth="1"/>
    <col min="1366" max="1366" width="16.46484375" bestFit="1" customWidth="1"/>
    <col min="1367" max="1367" width="12.73046875" bestFit="1" customWidth="1"/>
    <col min="1368" max="1368" width="16.46484375" bestFit="1" customWidth="1"/>
    <col min="1369" max="1369" width="12.73046875" bestFit="1" customWidth="1"/>
    <col min="1370" max="1370" width="16.46484375" bestFit="1" customWidth="1"/>
    <col min="1371" max="1371" width="12.73046875" bestFit="1" customWidth="1"/>
    <col min="1372" max="1372" width="16.46484375" bestFit="1" customWidth="1"/>
    <col min="1373" max="1373" width="12.73046875" bestFit="1" customWidth="1"/>
    <col min="1374" max="1374" width="16.46484375" bestFit="1" customWidth="1"/>
    <col min="1375" max="1375" width="12.73046875" bestFit="1" customWidth="1"/>
    <col min="1376" max="1376" width="16.46484375" bestFit="1" customWidth="1"/>
    <col min="1377" max="1377" width="12.73046875" bestFit="1" customWidth="1"/>
    <col min="1378" max="1378" width="16.46484375" bestFit="1" customWidth="1"/>
    <col min="1379" max="1379" width="12.73046875" bestFit="1" customWidth="1"/>
    <col min="1380" max="1380" width="16.46484375" bestFit="1" customWidth="1"/>
    <col min="1381" max="1381" width="12.73046875" bestFit="1" customWidth="1"/>
    <col min="1382" max="1382" width="16.46484375" bestFit="1" customWidth="1"/>
    <col min="1383" max="1383" width="12.73046875" bestFit="1" customWidth="1"/>
    <col min="1384" max="1384" width="16.46484375" bestFit="1" customWidth="1"/>
    <col min="1385" max="1385" width="12.73046875" bestFit="1" customWidth="1"/>
    <col min="1386" max="1386" width="16.46484375" bestFit="1" customWidth="1"/>
    <col min="1387" max="1387" width="12.73046875" bestFit="1" customWidth="1"/>
    <col min="1388" max="1388" width="16.46484375" bestFit="1" customWidth="1"/>
    <col min="1389" max="1389" width="12.73046875" bestFit="1" customWidth="1"/>
    <col min="1390" max="1390" width="16.46484375" bestFit="1" customWidth="1"/>
    <col min="1391" max="1391" width="12.73046875" bestFit="1" customWidth="1"/>
    <col min="1392" max="1392" width="16.46484375" bestFit="1" customWidth="1"/>
    <col min="1393" max="1393" width="12.73046875" bestFit="1" customWidth="1"/>
    <col min="1394" max="1394" width="16.46484375" bestFit="1" customWidth="1"/>
    <col min="1395" max="1395" width="12.73046875" bestFit="1" customWidth="1"/>
    <col min="1396" max="1396" width="16.46484375" bestFit="1" customWidth="1"/>
    <col min="1397" max="1397" width="12.73046875" bestFit="1" customWidth="1"/>
    <col min="1398" max="1398" width="16.46484375" bestFit="1" customWidth="1"/>
    <col min="1399" max="1399" width="12.73046875" bestFit="1" customWidth="1"/>
    <col min="1400" max="1400" width="16.46484375" bestFit="1" customWidth="1"/>
    <col min="1401" max="1401" width="12.73046875" bestFit="1" customWidth="1"/>
    <col min="1402" max="1402" width="16.46484375" bestFit="1" customWidth="1"/>
    <col min="1403" max="1403" width="12.73046875" bestFit="1" customWidth="1"/>
    <col min="1404" max="1404" width="16.46484375" bestFit="1" customWidth="1"/>
    <col min="1405" max="1405" width="12.73046875" bestFit="1" customWidth="1"/>
    <col min="1406" max="1406" width="16.46484375" bestFit="1" customWidth="1"/>
    <col min="1407" max="1407" width="12.73046875" bestFit="1" customWidth="1"/>
    <col min="1408" max="1408" width="16.46484375" bestFit="1" customWidth="1"/>
    <col min="1409" max="1409" width="12.73046875" bestFit="1" customWidth="1"/>
    <col min="1410" max="1410" width="16.46484375" bestFit="1" customWidth="1"/>
    <col min="1411" max="1411" width="12.73046875" bestFit="1" customWidth="1"/>
    <col min="1412" max="1412" width="16.46484375" bestFit="1" customWidth="1"/>
    <col min="1413" max="1413" width="12.73046875" bestFit="1" customWidth="1"/>
    <col min="1414" max="1414" width="16.46484375" bestFit="1" customWidth="1"/>
    <col min="1415" max="1415" width="12.73046875" bestFit="1" customWidth="1"/>
    <col min="1416" max="1416" width="16.46484375" bestFit="1" customWidth="1"/>
    <col min="1417" max="1417" width="12.73046875" bestFit="1" customWidth="1"/>
    <col min="1418" max="1418" width="16.46484375" bestFit="1" customWidth="1"/>
    <col min="1419" max="1419" width="12.73046875" bestFit="1" customWidth="1"/>
    <col min="1420" max="1420" width="16.46484375" bestFit="1" customWidth="1"/>
    <col min="1421" max="1421" width="12.73046875" bestFit="1" customWidth="1"/>
    <col min="1422" max="1422" width="16.46484375" bestFit="1" customWidth="1"/>
    <col min="1423" max="1423" width="12.73046875" bestFit="1" customWidth="1"/>
    <col min="1424" max="1424" width="16.46484375" bestFit="1" customWidth="1"/>
    <col min="1425" max="1425" width="12.73046875" bestFit="1" customWidth="1"/>
    <col min="1426" max="1426" width="16.46484375" bestFit="1" customWidth="1"/>
    <col min="1427" max="1427" width="12.73046875" bestFit="1" customWidth="1"/>
    <col min="1428" max="1428" width="16.46484375" bestFit="1" customWidth="1"/>
    <col min="1429" max="1429" width="12.73046875" bestFit="1" customWidth="1"/>
    <col min="1430" max="1430" width="16.46484375" bestFit="1" customWidth="1"/>
    <col min="1431" max="1431" width="12.73046875" bestFit="1" customWidth="1"/>
    <col min="1432" max="1432" width="16.46484375" bestFit="1" customWidth="1"/>
    <col min="1433" max="1433" width="12.73046875" bestFit="1" customWidth="1"/>
    <col min="1434" max="1434" width="16.46484375" bestFit="1" customWidth="1"/>
    <col min="1435" max="1435" width="12.73046875" bestFit="1" customWidth="1"/>
    <col min="1436" max="1436" width="16.46484375" bestFit="1" customWidth="1"/>
    <col min="1437" max="1437" width="12.73046875" bestFit="1" customWidth="1"/>
    <col min="1438" max="1438" width="16.46484375" bestFit="1" customWidth="1"/>
    <col min="1439" max="1439" width="12.73046875" bestFit="1" customWidth="1"/>
    <col min="1440" max="1440" width="16.46484375" bestFit="1" customWidth="1"/>
    <col min="1441" max="1441" width="12.73046875" bestFit="1" customWidth="1"/>
    <col min="1442" max="1442" width="16.46484375" bestFit="1" customWidth="1"/>
    <col min="1443" max="1443" width="12.73046875" bestFit="1" customWidth="1"/>
    <col min="1444" max="1444" width="16.46484375" bestFit="1" customWidth="1"/>
    <col min="1445" max="1445" width="12.73046875" bestFit="1" customWidth="1"/>
    <col min="1446" max="1446" width="16.46484375" bestFit="1" customWidth="1"/>
    <col min="1447" max="1447" width="12.73046875" bestFit="1" customWidth="1"/>
    <col min="1448" max="1448" width="16.46484375" bestFit="1" customWidth="1"/>
    <col min="1449" max="1449" width="12.73046875" bestFit="1" customWidth="1"/>
    <col min="1450" max="1450" width="16.46484375" bestFit="1" customWidth="1"/>
    <col min="1451" max="1451" width="12.73046875" bestFit="1" customWidth="1"/>
    <col min="1452" max="1452" width="16.46484375" bestFit="1" customWidth="1"/>
    <col min="1453" max="1453" width="12.73046875" bestFit="1" customWidth="1"/>
    <col min="1454" max="1454" width="16.46484375" bestFit="1" customWidth="1"/>
    <col min="1455" max="1455" width="12.73046875" bestFit="1" customWidth="1"/>
    <col min="1456" max="1456" width="16.46484375" bestFit="1" customWidth="1"/>
    <col min="1457" max="1457" width="12.73046875" bestFit="1" customWidth="1"/>
    <col min="1458" max="1458" width="16.46484375" bestFit="1" customWidth="1"/>
    <col min="1459" max="1459" width="12.73046875" bestFit="1" customWidth="1"/>
    <col min="1460" max="1460" width="16.46484375" bestFit="1" customWidth="1"/>
    <col min="1461" max="1461" width="12.73046875" bestFit="1" customWidth="1"/>
    <col min="1462" max="1462" width="16.46484375" bestFit="1" customWidth="1"/>
    <col min="1463" max="1463" width="12.73046875" bestFit="1" customWidth="1"/>
    <col min="1464" max="1464" width="16.46484375" bestFit="1" customWidth="1"/>
    <col min="1465" max="1465" width="12.73046875" bestFit="1" customWidth="1"/>
    <col min="1466" max="1466" width="16.46484375" bestFit="1" customWidth="1"/>
    <col min="1467" max="1467" width="12.73046875" bestFit="1" customWidth="1"/>
    <col min="1468" max="1468" width="16.46484375" bestFit="1" customWidth="1"/>
    <col min="1469" max="1469" width="12.73046875" bestFit="1" customWidth="1"/>
    <col min="1470" max="1470" width="16.46484375" bestFit="1" customWidth="1"/>
    <col min="1471" max="1471" width="12.73046875" bestFit="1" customWidth="1"/>
    <col min="1472" max="1472" width="16.46484375" bestFit="1" customWidth="1"/>
    <col min="1473" max="1473" width="12.73046875" bestFit="1" customWidth="1"/>
    <col min="1474" max="1474" width="16.46484375" bestFit="1" customWidth="1"/>
    <col min="1475" max="1475" width="12.73046875" bestFit="1" customWidth="1"/>
    <col min="1476" max="1476" width="16.46484375" bestFit="1" customWidth="1"/>
    <col min="1477" max="1477" width="12.73046875" bestFit="1" customWidth="1"/>
    <col min="1478" max="1478" width="16.46484375" bestFit="1" customWidth="1"/>
    <col min="1479" max="1479" width="12.73046875" bestFit="1" customWidth="1"/>
    <col min="1480" max="1480" width="16.46484375" bestFit="1" customWidth="1"/>
    <col min="1481" max="1481" width="12.73046875" bestFit="1" customWidth="1"/>
    <col min="1482" max="1482" width="16.46484375" bestFit="1" customWidth="1"/>
    <col min="1483" max="1483" width="12.73046875" bestFit="1" customWidth="1"/>
    <col min="1484" max="1484" width="16.46484375" bestFit="1" customWidth="1"/>
    <col min="1485" max="1485" width="12.73046875" bestFit="1" customWidth="1"/>
    <col min="1486" max="1486" width="16.46484375" bestFit="1" customWidth="1"/>
    <col min="1487" max="1487" width="12.73046875" bestFit="1" customWidth="1"/>
    <col min="1488" max="1488" width="16.46484375" bestFit="1" customWidth="1"/>
    <col min="1489" max="1489" width="12.73046875" bestFit="1" customWidth="1"/>
    <col min="1490" max="1490" width="16.46484375" bestFit="1" customWidth="1"/>
    <col min="1491" max="1491" width="12.73046875" bestFit="1" customWidth="1"/>
    <col min="1492" max="1492" width="16.46484375" bestFit="1" customWidth="1"/>
    <col min="1493" max="1493" width="12.73046875" bestFit="1" customWidth="1"/>
    <col min="1494" max="1494" width="16.46484375" bestFit="1" customWidth="1"/>
    <col min="1495" max="1495" width="12.73046875" bestFit="1" customWidth="1"/>
    <col min="1496" max="1496" width="16.46484375" bestFit="1" customWidth="1"/>
    <col min="1497" max="1497" width="12.73046875" bestFit="1" customWidth="1"/>
    <col min="1498" max="1498" width="16.46484375" bestFit="1" customWidth="1"/>
    <col min="1499" max="1499" width="12.73046875" bestFit="1" customWidth="1"/>
    <col min="1500" max="1500" width="16.46484375" bestFit="1" customWidth="1"/>
    <col min="1501" max="1501" width="12.73046875" bestFit="1" customWidth="1"/>
    <col min="1502" max="1502" width="16.46484375" bestFit="1" customWidth="1"/>
    <col min="1503" max="1503" width="12.73046875" bestFit="1" customWidth="1"/>
    <col min="1504" max="1504" width="16.46484375" bestFit="1" customWidth="1"/>
    <col min="1505" max="1505" width="12.73046875" bestFit="1" customWidth="1"/>
    <col min="1506" max="1506" width="16.46484375" bestFit="1" customWidth="1"/>
    <col min="1507" max="1507" width="12.73046875" bestFit="1" customWidth="1"/>
    <col min="1508" max="1508" width="16.46484375" bestFit="1" customWidth="1"/>
    <col min="1509" max="1509" width="12.73046875" bestFit="1" customWidth="1"/>
    <col min="1510" max="1510" width="16.46484375" bestFit="1" customWidth="1"/>
    <col min="1511" max="1511" width="12.73046875" bestFit="1" customWidth="1"/>
    <col min="1512" max="1512" width="16.46484375" bestFit="1" customWidth="1"/>
    <col min="1513" max="1513" width="12.73046875" bestFit="1" customWidth="1"/>
    <col min="1514" max="1514" width="16.46484375" bestFit="1" customWidth="1"/>
    <col min="1515" max="1515" width="12.73046875" bestFit="1" customWidth="1"/>
    <col min="1516" max="1516" width="16.46484375" bestFit="1" customWidth="1"/>
    <col min="1517" max="1517" width="12.73046875" bestFit="1" customWidth="1"/>
    <col min="1518" max="1518" width="16.46484375" bestFit="1" customWidth="1"/>
    <col min="1519" max="1519" width="12.73046875" bestFit="1" customWidth="1"/>
    <col min="1520" max="1520" width="16.46484375" bestFit="1" customWidth="1"/>
    <col min="1521" max="1521" width="12.73046875" bestFit="1" customWidth="1"/>
    <col min="1522" max="1522" width="16.46484375" bestFit="1" customWidth="1"/>
    <col min="1523" max="1523" width="12.73046875" bestFit="1" customWidth="1"/>
    <col min="1524" max="1524" width="16.46484375" bestFit="1" customWidth="1"/>
    <col min="1525" max="1525" width="12.73046875" bestFit="1" customWidth="1"/>
    <col min="1526" max="1526" width="16.46484375" bestFit="1" customWidth="1"/>
    <col min="1527" max="1527" width="12.73046875" bestFit="1" customWidth="1"/>
    <col min="1528" max="1528" width="16.46484375" bestFit="1" customWidth="1"/>
    <col min="1529" max="1529" width="12.73046875" bestFit="1" customWidth="1"/>
    <col min="1530" max="1530" width="16.46484375" bestFit="1" customWidth="1"/>
    <col min="1531" max="1531" width="12.73046875" bestFit="1" customWidth="1"/>
    <col min="1532" max="1532" width="16.46484375" bestFit="1" customWidth="1"/>
    <col min="1533" max="1534" width="10.9296875" bestFit="1" customWidth="1"/>
    <col min="1535" max="1535" width="16.46484375" bestFit="1" customWidth="1"/>
    <col min="1536" max="1536" width="12.73046875" bestFit="1" customWidth="1"/>
    <col min="1537" max="1537" width="16.46484375" bestFit="1" customWidth="1"/>
    <col min="1538" max="1538" width="12.73046875" bestFit="1" customWidth="1"/>
    <col min="1539" max="1539" width="16.46484375" bestFit="1" customWidth="1"/>
    <col min="1540" max="1540" width="12.73046875" bestFit="1" customWidth="1"/>
    <col min="1541" max="1541" width="16.46484375" bestFit="1" customWidth="1"/>
    <col min="1542" max="1542" width="12.73046875" bestFit="1" customWidth="1"/>
    <col min="1543" max="1543" width="16.46484375" bestFit="1" customWidth="1"/>
    <col min="1544" max="1544" width="12.73046875" bestFit="1" customWidth="1"/>
    <col min="1545" max="1545" width="16.46484375" bestFit="1" customWidth="1"/>
    <col min="1546" max="1546" width="12.73046875" bestFit="1" customWidth="1"/>
    <col min="1547" max="1547" width="16.46484375" bestFit="1" customWidth="1"/>
    <col min="1548" max="1548" width="12.73046875" bestFit="1" customWidth="1"/>
    <col min="1549" max="1549" width="16.46484375" bestFit="1" customWidth="1"/>
    <col min="1550" max="1550" width="12.73046875" bestFit="1" customWidth="1"/>
    <col min="1551" max="1551" width="16.46484375" bestFit="1" customWidth="1"/>
    <col min="1552" max="1552" width="12.73046875" bestFit="1" customWidth="1"/>
    <col min="1553" max="1553" width="16.46484375" bestFit="1" customWidth="1"/>
    <col min="1554" max="1554" width="12.73046875" bestFit="1" customWidth="1"/>
    <col min="1555" max="1555" width="16.46484375" bestFit="1" customWidth="1"/>
    <col min="1556" max="1556" width="12.73046875" bestFit="1" customWidth="1"/>
    <col min="1557" max="1557" width="16.46484375" bestFit="1" customWidth="1"/>
    <col min="1558" max="1558" width="12.73046875" bestFit="1" customWidth="1"/>
    <col min="1559" max="1559" width="16.46484375" bestFit="1" customWidth="1"/>
    <col min="1560" max="1560" width="12.73046875" bestFit="1" customWidth="1"/>
    <col min="1561" max="1561" width="16.46484375" bestFit="1" customWidth="1"/>
    <col min="1562" max="1562" width="12.73046875" bestFit="1" customWidth="1"/>
    <col min="1563" max="1563" width="16.46484375" bestFit="1" customWidth="1"/>
    <col min="1564" max="1564" width="12.73046875" bestFit="1" customWidth="1"/>
    <col min="1565" max="1565" width="16.46484375" bestFit="1" customWidth="1"/>
    <col min="1566" max="1566" width="12.73046875" bestFit="1" customWidth="1"/>
    <col min="1567" max="1567" width="16.46484375" bestFit="1" customWidth="1"/>
    <col min="1568" max="1568" width="12.73046875" bestFit="1" customWidth="1"/>
    <col min="1569" max="1569" width="16.46484375" bestFit="1" customWidth="1"/>
    <col min="1570" max="1570" width="12.73046875" bestFit="1" customWidth="1"/>
    <col min="1571" max="1571" width="16.46484375" bestFit="1" customWidth="1"/>
    <col min="1572" max="1572" width="12.73046875" bestFit="1" customWidth="1"/>
    <col min="1573" max="1573" width="16.46484375" bestFit="1" customWidth="1"/>
    <col min="1574" max="1574" width="12.73046875" bestFit="1" customWidth="1"/>
    <col min="1575" max="1575" width="16.46484375" bestFit="1" customWidth="1"/>
    <col min="1576" max="1576" width="12.73046875" bestFit="1" customWidth="1"/>
    <col min="1577" max="1577" width="16.46484375" bestFit="1" customWidth="1"/>
    <col min="1578" max="1578" width="12.73046875" bestFit="1" customWidth="1"/>
    <col min="1579" max="1579" width="16.46484375" bestFit="1" customWidth="1"/>
    <col min="1580" max="1580" width="12.73046875" bestFit="1" customWidth="1"/>
    <col min="1581" max="1581" width="16.46484375" bestFit="1" customWidth="1"/>
    <col min="1582" max="1582" width="12.73046875" bestFit="1" customWidth="1"/>
    <col min="1583" max="1583" width="16.46484375" bestFit="1" customWidth="1"/>
    <col min="1584" max="1584" width="12.73046875" bestFit="1" customWidth="1"/>
    <col min="1585" max="1585" width="16.46484375" bestFit="1" customWidth="1"/>
    <col min="1586" max="1586" width="12.73046875" bestFit="1" customWidth="1"/>
    <col min="1587" max="1587" width="16.46484375" bestFit="1" customWidth="1"/>
    <col min="1588" max="1588" width="12.73046875" bestFit="1" customWidth="1"/>
    <col min="1589" max="1589" width="16.46484375" bestFit="1" customWidth="1"/>
    <col min="1590" max="1590" width="12.73046875" bestFit="1" customWidth="1"/>
    <col min="1591" max="1591" width="16.46484375" bestFit="1" customWidth="1"/>
    <col min="1592" max="1592" width="12.73046875" bestFit="1" customWidth="1"/>
    <col min="1593" max="1593" width="16.46484375" bestFit="1" customWidth="1"/>
    <col min="1594" max="1594" width="12.73046875" bestFit="1" customWidth="1"/>
    <col min="1595" max="1595" width="16.46484375" bestFit="1" customWidth="1"/>
    <col min="1596" max="1596" width="12.73046875" bestFit="1" customWidth="1"/>
    <col min="1597" max="1597" width="16.46484375" bestFit="1" customWidth="1"/>
    <col min="1598" max="1598" width="12.73046875" bestFit="1" customWidth="1"/>
    <col min="1599" max="1599" width="16.46484375" bestFit="1" customWidth="1"/>
    <col min="1600" max="1600" width="12.73046875" bestFit="1" customWidth="1"/>
    <col min="1601" max="1601" width="16.46484375" bestFit="1" customWidth="1"/>
    <col min="1602" max="1602" width="12.73046875" bestFit="1" customWidth="1"/>
    <col min="1603" max="1603" width="16.46484375" bestFit="1" customWidth="1"/>
    <col min="1604" max="1604" width="12.73046875" bestFit="1" customWidth="1"/>
    <col min="1605" max="1605" width="16.46484375" bestFit="1" customWidth="1"/>
    <col min="1606" max="1606" width="12.73046875" bestFit="1" customWidth="1"/>
    <col min="1607" max="1607" width="16.46484375" bestFit="1" customWidth="1"/>
    <col min="1608" max="1608" width="12.73046875" bestFit="1" customWidth="1"/>
    <col min="1609" max="1609" width="16.46484375" bestFit="1" customWidth="1"/>
    <col min="1610" max="1610" width="12.73046875" bestFit="1" customWidth="1"/>
    <col min="1611" max="1611" width="16.46484375" bestFit="1" customWidth="1"/>
    <col min="1612" max="1612" width="12.73046875" bestFit="1" customWidth="1"/>
    <col min="1613" max="1613" width="16.46484375" bestFit="1" customWidth="1"/>
    <col min="1614" max="1614" width="12.73046875" bestFit="1" customWidth="1"/>
    <col min="1615" max="1615" width="16.46484375" bestFit="1" customWidth="1"/>
    <col min="1616" max="1616" width="12.73046875" bestFit="1" customWidth="1"/>
    <col min="1617" max="1617" width="16.46484375" bestFit="1" customWidth="1"/>
    <col min="1618" max="1618" width="12.73046875" bestFit="1" customWidth="1"/>
    <col min="1619" max="1619" width="16.46484375" bestFit="1" customWidth="1"/>
    <col min="1620" max="1620" width="12.73046875" bestFit="1" customWidth="1"/>
    <col min="1621" max="1621" width="16.46484375" bestFit="1" customWidth="1"/>
    <col min="1622" max="1622" width="12.73046875" bestFit="1" customWidth="1"/>
    <col min="1623" max="1623" width="16.46484375" bestFit="1" customWidth="1"/>
    <col min="1624" max="1624" width="12.73046875" bestFit="1" customWidth="1"/>
    <col min="1625" max="1625" width="16.46484375" bestFit="1" customWidth="1"/>
    <col min="1626" max="1626" width="12.73046875" bestFit="1" customWidth="1"/>
    <col min="1627" max="1627" width="16.46484375" bestFit="1" customWidth="1"/>
    <col min="1628" max="1628" width="12.73046875" bestFit="1" customWidth="1"/>
    <col min="1629" max="1629" width="16.46484375" bestFit="1" customWidth="1"/>
    <col min="1630" max="1630" width="12.73046875" bestFit="1" customWidth="1"/>
    <col min="1631" max="1631" width="16.46484375" bestFit="1" customWidth="1"/>
    <col min="1632" max="1632" width="12.73046875" bestFit="1" customWidth="1"/>
    <col min="1633" max="1633" width="16.46484375" bestFit="1" customWidth="1"/>
    <col min="1634" max="1634" width="12.73046875" bestFit="1" customWidth="1"/>
    <col min="1635" max="1635" width="16.46484375" bestFit="1" customWidth="1"/>
    <col min="1636" max="1636" width="12.73046875" bestFit="1" customWidth="1"/>
    <col min="1637" max="1637" width="16.46484375" bestFit="1" customWidth="1"/>
    <col min="1638" max="1638" width="12.73046875" bestFit="1" customWidth="1"/>
    <col min="1639" max="1639" width="16.46484375" bestFit="1" customWidth="1"/>
    <col min="1640" max="1640" width="12.73046875" bestFit="1" customWidth="1"/>
    <col min="1641" max="1641" width="16.46484375" bestFit="1" customWidth="1"/>
    <col min="1642" max="1642" width="12.73046875" bestFit="1" customWidth="1"/>
    <col min="1643" max="1643" width="16.46484375" bestFit="1" customWidth="1"/>
    <col min="1644" max="1644" width="12.73046875" bestFit="1" customWidth="1"/>
    <col min="1645" max="1645" width="16.46484375" bestFit="1" customWidth="1"/>
    <col min="1646" max="1646" width="12.73046875" bestFit="1" customWidth="1"/>
    <col min="1647" max="1647" width="16.46484375" bestFit="1" customWidth="1"/>
    <col min="1648" max="1648" width="12.73046875" bestFit="1" customWidth="1"/>
    <col min="1649" max="1649" width="16.46484375" bestFit="1" customWidth="1"/>
    <col min="1650" max="1650" width="12.73046875" bestFit="1" customWidth="1"/>
    <col min="1651" max="1651" width="16.46484375" bestFit="1" customWidth="1"/>
    <col min="1652" max="1652" width="12.73046875" bestFit="1" customWidth="1"/>
    <col min="1653" max="1653" width="16.46484375" bestFit="1" customWidth="1"/>
    <col min="1654" max="1654" width="12.73046875" bestFit="1" customWidth="1"/>
    <col min="1655" max="1655" width="16.46484375" bestFit="1" customWidth="1"/>
    <col min="1656" max="1656" width="12.73046875" bestFit="1" customWidth="1"/>
    <col min="1657" max="1657" width="16.46484375" bestFit="1" customWidth="1"/>
    <col min="1658" max="1658" width="12.73046875" bestFit="1" customWidth="1"/>
    <col min="1659" max="1659" width="16.46484375" bestFit="1" customWidth="1"/>
    <col min="1660" max="1660" width="12.73046875" bestFit="1" customWidth="1"/>
    <col min="1661" max="1661" width="16.46484375" bestFit="1" customWidth="1"/>
    <col min="1662" max="1662" width="12.73046875" bestFit="1" customWidth="1"/>
    <col min="1663" max="1663" width="16.46484375" bestFit="1" customWidth="1"/>
    <col min="1664" max="1664" width="12.73046875" bestFit="1" customWidth="1"/>
    <col min="1665" max="1665" width="16.46484375" bestFit="1" customWidth="1"/>
    <col min="1666" max="1666" width="12.73046875" bestFit="1" customWidth="1"/>
    <col min="1667" max="1667" width="16.46484375" bestFit="1" customWidth="1"/>
    <col min="1668" max="1668" width="12.73046875" bestFit="1" customWidth="1"/>
    <col min="1669" max="1669" width="16.46484375" bestFit="1" customWidth="1"/>
    <col min="1670" max="1670" width="12.73046875" bestFit="1" customWidth="1"/>
    <col min="1671" max="1671" width="16.46484375" bestFit="1" customWidth="1"/>
    <col min="1672" max="1672" width="12.73046875" bestFit="1" customWidth="1"/>
    <col min="1673" max="1673" width="16.46484375" bestFit="1" customWidth="1"/>
    <col min="1674" max="1674" width="12.73046875" bestFit="1" customWidth="1"/>
    <col min="1675" max="1675" width="16.46484375" bestFit="1" customWidth="1"/>
    <col min="1676" max="1676" width="12.73046875" bestFit="1" customWidth="1"/>
    <col min="1677" max="1677" width="16.46484375" bestFit="1" customWidth="1"/>
    <col min="1678" max="1678" width="12.73046875" bestFit="1" customWidth="1"/>
    <col min="1679" max="1679" width="16.46484375" bestFit="1" customWidth="1"/>
    <col min="1680" max="1680" width="12.73046875" bestFit="1" customWidth="1"/>
    <col min="1681" max="1681" width="16.46484375" bestFit="1" customWidth="1"/>
    <col min="1682" max="1682" width="12.73046875" bestFit="1" customWidth="1"/>
    <col min="1683" max="1683" width="16.46484375" bestFit="1" customWidth="1"/>
    <col min="1684" max="1684" width="12.73046875" bestFit="1" customWidth="1"/>
    <col min="1685" max="1685" width="16.46484375" bestFit="1" customWidth="1"/>
    <col min="1686" max="1686" width="12.73046875" bestFit="1" customWidth="1"/>
    <col min="1687" max="1687" width="16.46484375" bestFit="1" customWidth="1"/>
    <col min="1688" max="1688" width="12.73046875" bestFit="1" customWidth="1"/>
    <col min="1689" max="1689" width="16.46484375" bestFit="1" customWidth="1"/>
    <col min="1690" max="1690" width="12.73046875" bestFit="1" customWidth="1"/>
    <col min="1691" max="1691" width="16.46484375" bestFit="1" customWidth="1"/>
    <col min="1692" max="1692" width="12.73046875" bestFit="1" customWidth="1"/>
    <col min="1693" max="1693" width="16.46484375" bestFit="1" customWidth="1"/>
    <col min="1694" max="1694" width="12.73046875" bestFit="1" customWidth="1"/>
    <col min="1695" max="1695" width="16.46484375" bestFit="1" customWidth="1"/>
    <col min="1696" max="1696" width="12.73046875" bestFit="1" customWidth="1"/>
    <col min="1697" max="1697" width="16.46484375" bestFit="1" customWidth="1"/>
    <col min="1698" max="1698" width="12.73046875" bestFit="1" customWidth="1"/>
    <col min="1699" max="1699" width="16.46484375" bestFit="1" customWidth="1"/>
    <col min="1700" max="1700" width="12.73046875" bestFit="1" customWidth="1"/>
    <col min="1701" max="1701" width="16.46484375" bestFit="1" customWidth="1"/>
    <col min="1702" max="1702" width="12.73046875" bestFit="1" customWidth="1"/>
    <col min="1703" max="1703" width="16.46484375" bestFit="1" customWidth="1"/>
    <col min="1704" max="1704" width="12.73046875" bestFit="1" customWidth="1"/>
    <col min="1705" max="1705" width="16.46484375" bestFit="1" customWidth="1"/>
    <col min="1706" max="1706" width="12.73046875" bestFit="1" customWidth="1"/>
    <col min="1707" max="1707" width="16.46484375" bestFit="1" customWidth="1"/>
    <col min="1708" max="1708" width="12.73046875" bestFit="1" customWidth="1"/>
    <col min="1709" max="1709" width="16.46484375" bestFit="1" customWidth="1"/>
    <col min="1710" max="1710" width="12.73046875" bestFit="1" customWidth="1"/>
    <col min="1711" max="1711" width="16.46484375" bestFit="1" customWidth="1"/>
    <col min="1712" max="1712" width="12.73046875" bestFit="1" customWidth="1"/>
    <col min="1713" max="1713" width="16.46484375" bestFit="1" customWidth="1"/>
    <col min="1714" max="1714" width="12.73046875" bestFit="1" customWidth="1"/>
    <col min="1715" max="1715" width="16.46484375" bestFit="1" customWidth="1"/>
    <col min="1716" max="1716" width="12.73046875" bestFit="1" customWidth="1"/>
    <col min="1717" max="1717" width="16.46484375" bestFit="1" customWidth="1"/>
    <col min="1718" max="1718" width="12.73046875" bestFit="1" customWidth="1"/>
    <col min="1719" max="1719" width="16.46484375" bestFit="1" customWidth="1"/>
    <col min="1720" max="1720" width="12.73046875" bestFit="1" customWidth="1"/>
    <col min="1721" max="1721" width="16.46484375" bestFit="1" customWidth="1"/>
    <col min="1722" max="1722" width="12.73046875" bestFit="1" customWidth="1"/>
    <col min="1723" max="1723" width="16.46484375" bestFit="1" customWidth="1"/>
    <col min="1724" max="1724" width="12.73046875" bestFit="1" customWidth="1"/>
    <col min="1725" max="1725" width="16.46484375" bestFit="1" customWidth="1"/>
    <col min="1726" max="1726" width="12.73046875" bestFit="1" customWidth="1"/>
    <col min="1727" max="1727" width="16.46484375" bestFit="1" customWidth="1"/>
    <col min="1728" max="1728" width="12.73046875" bestFit="1" customWidth="1"/>
    <col min="1729" max="1729" width="16.46484375" bestFit="1" customWidth="1"/>
    <col min="1730" max="1730" width="12.73046875" bestFit="1" customWidth="1"/>
    <col min="1731" max="1731" width="16.46484375" bestFit="1" customWidth="1"/>
    <col min="1732" max="1732" width="12.73046875" bestFit="1" customWidth="1"/>
    <col min="1733" max="1733" width="16.46484375" bestFit="1" customWidth="1"/>
    <col min="1734" max="1734" width="12.73046875" bestFit="1" customWidth="1"/>
    <col min="1735" max="1735" width="16.46484375" bestFit="1" customWidth="1"/>
    <col min="1736" max="1736" width="12.73046875" bestFit="1" customWidth="1"/>
    <col min="1737" max="1737" width="16.46484375" bestFit="1" customWidth="1"/>
    <col min="1738" max="1738" width="12.73046875" bestFit="1" customWidth="1"/>
    <col min="1739" max="1739" width="16.46484375" bestFit="1" customWidth="1"/>
    <col min="1740" max="1740" width="12.73046875" bestFit="1" customWidth="1"/>
    <col min="1741" max="1741" width="16.46484375" bestFit="1" customWidth="1"/>
    <col min="1742" max="1742" width="12.73046875" bestFit="1" customWidth="1"/>
    <col min="1743" max="1743" width="16.46484375" bestFit="1" customWidth="1"/>
    <col min="1744" max="1744" width="12.73046875" bestFit="1" customWidth="1"/>
    <col min="1745" max="1745" width="16.46484375" bestFit="1" customWidth="1"/>
    <col min="1746" max="1746" width="12.73046875" bestFit="1" customWidth="1"/>
    <col min="1747" max="1747" width="16.46484375" bestFit="1" customWidth="1"/>
    <col min="1748" max="1748" width="12.73046875" bestFit="1" customWidth="1"/>
    <col min="1749" max="1749" width="16.46484375" bestFit="1" customWidth="1"/>
    <col min="1750" max="1750" width="12.73046875" bestFit="1" customWidth="1"/>
    <col min="1751" max="1751" width="16.46484375" bestFit="1" customWidth="1"/>
    <col min="1752" max="1752" width="12.73046875" bestFit="1" customWidth="1"/>
    <col min="1753" max="1753" width="16.46484375" bestFit="1" customWidth="1"/>
    <col min="1754" max="1754" width="12.73046875" bestFit="1" customWidth="1"/>
    <col min="1755" max="1755" width="16.46484375" bestFit="1" customWidth="1"/>
    <col min="1756" max="1756" width="12.73046875" bestFit="1" customWidth="1"/>
    <col min="1757" max="1757" width="16.46484375" bestFit="1" customWidth="1"/>
    <col min="1758" max="1758" width="12.73046875" bestFit="1" customWidth="1"/>
    <col min="1759" max="1759" width="16.46484375" bestFit="1" customWidth="1"/>
    <col min="1760" max="1760" width="12.73046875" bestFit="1" customWidth="1"/>
    <col min="1761" max="1761" width="16.46484375" bestFit="1" customWidth="1"/>
    <col min="1762" max="1762" width="12.73046875" bestFit="1" customWidth="1"/>
    <col min="1763" max="1763" width="16.46484375" bestFit="1" customWidth="1"/>
    <col min="1764" max="1764" width="12.73046875" bestFit="1" customWidth="1"/>
    <col min="1765" max="1765" width="16.46484375" bestFit="1" customWidth="1"/>
    <col min="1766" max="1766" width="12.73046875" bestFit="1" customWidth="1"/>
    <col min="1767" max="1767" width="16.46484375" bestFit="1" customWidth="1"/>
    <col min="1768" max="1768" width="12.73046875" bestFit="1" customWidth="1"/>
    <col min="1769" max="1769" width="16.46484375" bestFit="1" customWidth="1"/>
    <col min="1770" max="1770" width="12.73046875" bestFit="1" customWidth="1"/>
    <col min="1771" max="1771" width="16.46484375" bestFit="1" customWidth="1"/>
    <col min="1772" max="1772" width="12.73046875" bestFit="1" customWidth="1"/>
    <col min="1773" max="1773" width="16.46484375" bestFit="1" customWidth="1"/>
    <col min="1774" max="1774" width="12.73046875" bestFit="1" customWidth="1"/>
    <col min="1775" max="1775" width="16.46484375" bestFit="1" customWidth="1"/>
    <col min="1776" max="1776" width="12.73046875" bestFit="1" customWidth="1"/>
    <col min="1777" max="1777" width="16.46484375" bestFit="1" customWidth="1"/>
    <col min="1778" max="1778" width="12.73046875" bestFit="1" customWidth="1"/>
    <col min="1779" max="1779" width="16.46484375" bestFit="1" customWidth="1"/>
    <col min="1780" max="1780" width="12.73046875" bestFit="1" customWidth="1"/>
    <col min="1781" max="1781" width="16.46484375" bestFit="1" customWidth="1"/>
    <col min="1782" max="1782" width="12.73046875" bestFit="1" customWidth="1"/>
    <col min="1783" max="1783" width="16.46484375" bestFit="1" customWidth="1"/>
    <col min="1784" max="1784" width="12.73046875" bestFit="1" customWidth="1"/>
    <col min="1785" max="1785" width="16.46484375" bestFit="1" customWidth="1"/>
    <col min="1786" max="1786" width="12.73046875" bestFit="1" customWidth="1"/>
    <col min="1787" max="1787" width="16.46484375" bestFit="1" customWidth="1"/>
    <col min="1788" max="1788" width="12.73046875" bestFit="1" customWidth="1"/>
    <col min="1789" max="1789" width="16.46484375" bestFit="1" customWidth="1"/>
    <col min="1790" max="1790" width="12.73046875" bestFit="1" customWidth="1"/>
    <col min="1791" max="1791" width="16.46484375" bestFit="1" customWidth="1"/>
    <col min="1792" max="1792" width="12.73046875" bestFit="1" customWidth="1"/>
    <col min="1793" max="1793" width="16.46484375" bestFit="1" customWidth="1"/>
    <col min="1794" max="1794" width="12.73046875" bestFit="1" customWidth="1"/>
    <col min="1795" max="1795" width="16.46484375" bestFit="1" customWidth="1"/>
    <col min="1796" max="1796" width="12.73046875" bestFit="1" customWidth="1"/>
    <col min="1797" max="1797" width="16.46484375" bestFit="1" customWidth="1"/>
    <col min="1798" max="1798" width="12.73046875" bestFit="1" customWidth="1"/>
    <col min="1799" max="1799" width="16.46484375" bestFit="1" customWidth="1"/>
    <col min="1800" max="1800" width="12.73046875" bestFit="1" customWidth="1"/>
    <col min="1801" max="1801" width="16.46484375" bestFit="1" customWidth="1"/>
    <col min="1802" max="1802" width="12.73046875" bestFit="1" customWidth="1"/>
    <col min="1803" max="1803" width="16.46484375" bestFit="1" customWidth="1"/>
    <col min="1804" max="1804" width="12.73046875" bestFit="1" customWidth="1"/>
    <col min="1805" max="1805" width="16.46484375" bestFit="1" customWidth="1"/>
    <col min="1806" max="1806" width="12.73046875" bestFit="1" customWidth="1"/>
    <col min="1807" max="1807" width="16.46484375" bestFit="1" customWidth="1"/>
    <col min="1808" max="1808" width="12.73046875" bestFit="1" customWidth="1"/>
    <col min="1809" max="1809" width="16.46484375" bestFit="1" customWidth="1"/>
    <col min="1810" max="1810" width="12.73046875" bestFit="1" customWidth="1"/>
    <col min="1811" max="1811" width="16.46484375" bestFit="1" customWidth="1"/>
    <col min="1812" max="1812" width="12.73046875" bestFit="1" customWidth="1"/>
    <col min="1813" max="1813" width="16.46484375" bestFit="1" customWidth="1"/>
    <col min="1814" max="1814" width="12.73046875" bestFit="1" customWidth="1"/>
    <col min="1815" max="1815" width="16.46484375" bestFit="1" customWidth="1"/>
    <col min="1816" max="1816" width="12.73046875" bestFit="1" customWidth="1"/>
    <col min="1817" max="1817" width="16.46484375" bestFit="1" customWidth="1"/>
    <col min="1818" max="1818" width="12.73046875" bestFit="1" customWidth="1"/>
    <col min="1819" max="1819" width="16.46484375" bestFit="1" customWidth="1"/>
    <col min="1820" max="1820" width="12.73046875" bestFit="1" customWidth="1"/>
    <col min="1821" max="1821" width="16.46484375" bestFit="1" customWidth="1"/>
    <col min="1822" max="1822" width="12.73046875" bestFit="1" customWidth="1"/>
    <col min="1823" max="1823" width="16.46484375" bestFit="1" customWidth="1"/>
    <col min="1824" max="1824" width="12.73046875" bestFit="1" customWidth="1"/>
    <col min="1825" max="1825" width="16.46484375" bestFit="1" customWidth="1"/>
    <col min="1826" max="1826" width="12.73046875" bestFit="1" customWidth="1"/>
    <col min="1827" max="1827" width="16.46484375" bestFit="1" customWidth="1"/>
    <col min="1828" max="1828" width="12.73046875" bestFit="1" customWidth="1"/>
    <col min="1829" max="1829" width="16.46484375" bestFit="1" customWidth="1"/>
    <col min="1830" max="1830" width="12.73046875" bestFit="1" customWidth="1"/>
    <col min="1831" max="1831" width="16.46484375" bestFit="1" customWidth="1"/>
    <col min="1832" max="1832" width="12.73046875" bestFit="1" customWidth="1"/>
    <col min="1833" max="1833" width="16.46484375" bestFit="1" customWidth="1"/>
    <col min="1834" max="1834" width="12.73046875" bestFit="1" customWidth="1"/>
    <col min="1835" max="1835" width="16.46484375" bestFit="1" customWidth="1"/>
    <col min="1836" max="1836" width="12.73046875" bestFit="1" customWidth="1"/>
    <col min="1837" max="1837" width="16.46484375" bestFit="1" customWidth="1"/>
    <col min="1838" max="1838" width="12.73046875" bestFit="1" customWidth="1"/>
    <col min="1839" max="1839" width="16.46484375" bestFit="1" customWidth="1"/>
    <col min="1840" max="1840" width="12.73046875" bestFit="1" customWidth="1"/>
    <col min="1841" max="1841" width="16.46484375" bestFit="1" customWidth="1"/>
    <col min="1842" max="1842" width="12.73046875" bestFit="1" customWidth="1"/>
    <col min="1843" max="1843" width="16.46484375" bestFit="1" customWidth="1"/>
    <col min="1844" max="1844" width="12.73046875" bestFit="1" customWidth="1"/>
    <col min="1845" max="1845" width="16.46484375" bestFit="1" customWidth="1"/>
    <col min="1846" max="1846" width="12.73046875" bestFit="1" customWidth="1"/>
    <col min="1847" max="1847" width="16.46484375" bestFit="1" customWidth="1"/>
    <col min="1848" max="1848" width="12.73046875" bestFit="1" customWidth="1"/>
    <col min="1849" max="1849" width="16.46484375" bestFit="1" customWidth="1"/>
    <col min="1850" max="1850" width="12.73046875" bestFit="1" customWidth="1"/>
    <col min="1851" max="1851" width="16.46484375" bestFit="1" customWidth="1"/>
    <col min="1852" max="1852" width="12.73046875" bestFit="1" customWidth="1"/>
    <col min="1853" max="1853" width="16.46484375" bestFit="1" customWidth="1"/>
    <col min="1854" max="1854" width="12.73046875" bestFit="1" customWidth="1"/>
    <col min="1855" max="1855" width="16.46484375" bestFit="1" customWidth="1"/>
    <col min="1856" max="1856" width="12.73046875" bestFit="1" customWidth="1"/>
    <col min="1857" max="1857" width="16.46484375" bestFit="1" customWidth="1"/>
    <col min="1858" max="1858" width="12.73046875" bestFit="1" customWidth="1"/>
    <col min="1859" max="1859" width="16.46484375" bestFit="1" customWidth="1"/>
    <col min="1860" max="1860" width="12.73046875" bestFit="1" customWidth="1"/>
    <col min="1861" max="1861" width="16.46484375" bestFit="1" customWidth="1"/>
    <col min="1862" max="1862" width="12.73046875" bestFit="1" customWidth="1"/>
    <col min="1863" max="1863" width="16.46484375" bestFit="1" customWidth="1"/>
    <col min="1864" max="1864" width="12.73046875" bestFit="1" customWidth="1"/>
    <col min="1865" max="1865" width="16.46484375" bestFit="1" customWidth="1"/>
    <col min="1866" max="1866" width="12.73046875" bestFit="1" customWidth="1"/>
    <col min="1867" max="1867" width="16.46484375" bestFit="1" customWidth="1"/>
    <col min="1868" max="1868" width="12.73046875" bestFit="1" customWidth="1"/>
    <col min="1869" max="1869" width="16.46484375" bestFit="1" customWidth="1"/>
    <col min="1870" max="1870" width="12.73046875" bestFit="1" customWidth="1"/>
    <col min="1871" max="1871" width="16.46484375" bestFit="1" customWidth="1"/>
    <col min="1872" max="1872" width="12.73046875" bestFit="1" customWidth="1"/>
    <col min="1873" max="1873" width="16.46484375" bestFit="1" customWidth="1"/>
    <col min="1874" max="1874" width="12.73046875" bestFit="1" customWidth="1"/>
    <col min="1875" max="1875" width="16.46484375" bestFit="1" customWidth="1"/>
    <col min="1876" max="1876" width="12.73046875" bestFit="1" customWidth="1"/>
    <col min="1877" max="1877" width="16.46484375" bestFit="1" customWidth="1"/>
    <col min="1878" max="1878" width="12.73046875" bestFit="1" customWidth="1"/>
    <col min="1879" max="1879" width="16.46484375" bestFit="1" customWidth="1"/>
    <col min="1880" max="1880" width="12.73046875" bestFit="1" customWidth="1"/>
    <col min="1881" max="1881" width="16.46484375" bestFit="1" customWidth="1"/>
    <col min="1882" max="1882" width="12.73046875" bestFit="1" customWidth="1"/>
    <col min="1883" max="1883" width="16.46484375" bestFit="1" customWidth="1"/>
    <col min="1884" max="1884" width="12.73046875" bestFit="1" customWidth="1"/>
    <col min="1885" max="1885" width="16.46484375" bestFit="1" customWidth="1"/>
    <col min="1886" max="1886" width="12.73046875" bestFit="1" customWidth="1"/>
    <col min="1887" max="1887" width="16.46484375" bestFit="1" customWidth="1"/>
    <col min="1888" max="1888" width="12.73046875" bestFit="1" customWidth="1"/>
    <col min="1889" max="1889" width="16.46484375" bestFit="1" customWidth="1"/>
    <col min="1890" max="1890" width="12.73046875" bestFit="1" customWidth="1"/>
    <col min="1891" max="1891" width="16.46484375" bestFit="1" customWidth="1"/>
    <col min="1892" max="1892" width="12.73046875" bestFit="1" customWidth="1"/>
    <col min="1893" max="1893" width="16.46484375" bestFit="1" customWidth="1"/>
    <col min="1894" max="1894" width="12.73046875" bestFit="1" customWidth="1"/>
    <col min="1895" max="1895" width="16.46484375" bestFit="1" customWidth="1"/>
    <col min="1896" max="1896" width="12.73046875" bestFit="1" customWidth="1"/>
    <col min="1897" max="1897" width="16.46484375" bestFit="1" customWidth="1"/>
    <col min="1898" max="1898" width="12.73046875" bestFit="1" customWidth="1"/>
    <col min="1899" max="1899" width="16.46484375" bestFit="1" customWidth="1"/>
    <col min="1900" max="1900" width="12.73046875" bestFit="1" customWidth="1"/>
    <col min="1901" max="1901" width="16.46484375" bestFit="1" customWidth="1"/>
    <col min="1902" max="1902" width="12.73046875" bestFit="1" customWidth="1"/>
    <col min="1903" max="1903" width="16.46484375" bestFit="1" customWidth="1"/>
    <col min="1904" max="1904" width="12.73046875" bestFit="1" customWidth="1"/>
    <col min="1905" max="1905" width="16.46484375" bestFit="1" customWidth="1"/>
    <col min="1906" max="1906" width="12.73046875" bestFit="1" customWidth="1"/>
    <col min="1907" max="1907" width="16.46484375" bestFit="1" customWidth="1"/>
    <col min="1908" max="1908" width="12.73046875" bestFit="1" customWidth="1"/>
    <col min="1909" max="1909" width="16.46484375" bestFit="1" customWidth="1"/>
    <col min="1910" max="1910" width="12.73046875" bestFit="1" customWidth="1"/>
    <col min="1911" max="1911" width="16.46484375" bestFit="1" customWidth="1"/>
    <col min="1912" max="1912" width="12.73046875" bestFit="1" customWidth="1"/>
    <col min="1913" max="1913" width="16.46484375" bestFit="1" customWidth="1"/>
    <col min="1914" max="1914" width="12.73046875" bestFit="1" customWidth="1"/>
    <col min="1915" max="1915" width="16.46484375" bestFit="1" customWidth="1"/>
    <col min="1916" max="1916" width="12.73046875" bestFit="1" customWidth="1"/>
    <col min="1917" max="1917" width="16.46484375" bestFit="1" customWidth="1"/>
    <col min="1918" max="1918" width="12.73046875" bestFit="1" customWidth="1"/>
    <col min="1919" max="1919" width="16.46484375" bestFit="1" customWidth="1"/>
    <col min="1920" max="1920" width="12.73046875" bestFit="1" customWidth="1"/>
    <col min="1921" max="1921" width="16.46484375" bestFit="1" customWidth="1"/>
    <col min="1922" max="1922" width="12.73046875" bestFit="1" customWidth="1"/>
    <col min="1923" max="1923" width="16.46484375" bestFit="1" customWidth="1"/>
    <col min="1924" max="1924" width="12.73046875" bestFit="1" customWidth="1"/>
    <col min="1925" max="1925" width="16.46484375" bestFit="1" customWidth="1"/>
    <col min="1926" max="1926" width="12.73046875" bestFit="1" customWidth="1"/>
    <col min="1927" max="1927" width="16.46484375" bestFit="1" customWidth="1"/>
    <col min="1928" max="1928" width="12.73046875" bestFit="1" customWidth="1"/>
    <col min="1929" max="1929" width="16.46484375" bestFit="1" customWidth="1"/>
    <col min="1930" max="1930" width="12.73046875" bestFit="1" customWidth="1"/>
    <col min="1931" max="1931" width="16.46484375" bestFit="1" customWidth="1"/>
    <col min="1932" max="1932" width="12.73046875" bestFit="1" customWidth="1"/>
    <col min="1933" max="1933" width="16.46484375" bestFit="1" customWidth="1"/>
    <col min="1934" max="1934" width="12.73046875" bestFit="1" customWidth="1"/>
    <col min="1935" max="1935" width="16.46484375" bestFit="1" customWidth="1"/>
    <col min="1936" max="1936" width="12.73046875" bestFit="1" customWidth="1"/>
    <col min="1937" max="1937" width="16.46484375" bestFit="1" customWidth="1"/>
    <col min="1938" max="1938" width="12.73046875" bestFit="1" customWidth="1"/>
    <col min="1939" max="1939" width="16.46484375" bestFit="1" customWidth="1"/>
    <col min="1940" max="1940" width="12.73046875" bestFit="1" customWidth="1"/>
    <col min="1941" max="1941" width="16.46484375" bestFit="1" customWidth="1"/>
    <col min="1942" max="1942" width="12.73046875" bestFit="1" customWidth="1"/>
    <col min="1943" max="1943" width="16.46484375" bestFit="1" customWidth="1"/>
    <col min="1944" max="1944" width="12.73046875" bestFit="1" customWidth="1"/>
    <col min="1945" max="1945" width="16.46484375" bestFit="1" customWidth="1"/>
    <col min="1946" max="1946" width="12.73046875" bestFit="1" customWidth="1"/>
    <col min="1947" max="1947" width="16.46484375" bestFit="1" customWidth="1"/>
    <col min="1948" max="1948" width="12.73046875" bestFit="1" customWidth="1"/>
    <col min="1949" max="1949" width="16.46484375" bestFit="1" customWidth="1"/>
    <col min="1950" max="1950" width="12.73046875" bestFit="1" customWidth="1"/>
    <col min="1951" max="1951" width="16.46484375" bestFit="1" customWidth="1"/>
    <col min="1952" max="1952" width="12.73046875" bestFit="1" customWidth="1"/>
    <col min="1953" max="1953" width="16.46484375" bestFit="1" customWidth="1"/>
    <col min="1954" max="1954" width="12.73046875" bestFit="1" customWidth="1"/>
    <col min="1955" max="1955" width="16.46484375" bestFit="1" customWidth="1"/>
    <col min="1956" max="1956" width="12.73046875" bestFit="1" customWidth="1"/>
    <col min="1957" max="1957" width="16.46484375" bestFit="1" customWidth="1"/>
    <col min="1958" max="1958" width="12.73046875" bestFit="1" customWidth="1"/>
    <col min="1959" max="1959" width="16.46484375" bestFit="1" customWidth="1"/>
    <col min="1960" max="1960" width="12.73046875" bestFit="1" customWidth="1"/>
    <col min="1961" max="1961" width="16.46484375" bestFit="1" customWidth="1"/>
    <col min="1962" max="1962" width="12.73046875" bestFit="1" customWidth="1"/>
    <col min="1963" max="1963" width="16.46484375" bestFit="1" customWidth="1"/>
    <col min="1964" max="1964" width="12.73046875" bestFit="1" customWidth="1"/>
    <col min="1965" max="1965" width="16.46484375" bestFit="1" customWidth="1"/>
    <col min="1966" max="1966" width="12.73046875" bestFit="1" customWidth="1"/>
    <col min="1967" max="1967" width="16.46484375" bestFit="1" customWidth="1"/>
    <col min="1968" max="1968" width="12.73046875" bestFit="1" customWidth="1"/>
    <col min="1969" max="1969" width="16.46484375" bestFit="1" customWidth="1"/>
    <col min="1970" max="1970" width="12.73046875" bestFit="1" customWidth="1"/>
    <col min="1971" max="1971" width="16.46484375" bestFit="1" customWidth="1"/>
    <col min="1972" max="1972" width="12.73046875" bestFit="1" customWidth="1"/>
    <col min="1973" max="1973" width="16.46484375" bestFit="1" customWidth="1"/>
    <col min="1974" max="1974" width="12.73046875" bestFit="1" customWidth="1"/>
    <col min="1975" max="1975" width="16.46484375" bestFit="1" customWidth="1"/>
    <col min="1976" max="1976" width="12.73046875" bestFit="1" customWidth="1"/>
    <col min="1977" max="1977" width="16.46484375" bestFit="1" customWidth="1"/>
    <col min="1978" max="1978" width="12.73046875" bestFit="1" customWidth="1"/>
    <col min="1979" max="1979" width="16.46484375" bestFit="1" customWidth="1"/>
    <col min="1980" max="1980" width="12.73046875" bestFit="1" customWidth="1"/>
    <col min="1981" max="1981" width="16.46484375" bestFit="1" customWidth="1"/>
    <col min="1982" max="1982" width="12.73046875" bestFit="1" customWidth="1"/>
    <col min="1983" max="1983" width="16.46484375" bestFit="1" customWidth="1"/>
    <col min="1984" max="1984" width="12.73046875" bestFit="1" customWidth="1"/>
    <col min="1985" max="1985" width="16.46484375" bestFit="1" customWidth="1"/>
    <col min="1986" max="1986" width="12.73046875" bestFit="1" customWidth="1"/>
    <col min="1987" max="1987" width="16.46484375" bestFit="1" customWidth="1"/>
    <col min="1988" max="1988" width="12.73046875" bestFit="1" customWidth="1"/>
    <col min="1989" max="1989" width="16.46484375" bestFit="1" customWidth="1"/>
    <col min="1990" max="1990" width="12.73046875" bestFit="1" customWidth="1"/>
    <col min="1991" max="1991" width="16.46484375" bestFit="1" customWidth="1"/>
    <col min="1992" max="1992" width="12.73046875" bestFit="1" customWidth="1"/>
    <col min="1993" max="1993" width="16.46484375" bestFit="1" customWidth="1"/>
    <col min="1994" max="1994" width="12.73046875" bestFit="1" customWidth="1"/>
    <col min="1995" max="1995" width="16.46484375" bestFit="1" customWidth="1"/>
    <col min="1996" max="1996" width="12.73046875" bestFit="1" customWidth="1"/>
    <col min="1997" max="1997" width="16.46484375" bestFit="1" customWidth="1"/>
    <col min="1998" max="1998" width="12.73046875" bestFit="1" customWidth="1"/>
    <col min="1999" max="1999" width="16.46484375" bestFit="1" customWidth="1"/>
    <col min="2000" max="2000" width="12.73046875" bestFit="1" customWidth="1"/>
    <col min="2001" max="2001" width="16.46484375" bestFit="1" customWidth="1"/>
    <col min="2002" max="2002" width="12.73046875" bestFit="1" customWidth="1"/>
    <col min="2003" max="2003" width="16.46484375" bestFit="1" customWidth="1"/>
    <col min="2004" max="2004" width="12.73046875" bestFit="1" customWidth="1"/>
    <col min="2005" max="2005" width="16.46484375" bestFit="1" customWidth="1"/>
    <col min="2006" max="2006" width="12.73046875" bestFit="1" customWidth="1"/>
    <col min="2007" max="2007" width="16.46484375" bestFit="1" customWidth="1"/>
    <col min="2008" max="2008" width="12.73046875" bestFit="1" customWidth="1"/>
    <col min="2009" max="2009" width="16.46484375" bestFit="1" customWidth="1"/>
    <col min="2010" max="2010" width="12.73046875" bestFit="1" customWidth="1"/>
    <col min="2011" max="2011" width="16.46484375" bestFit="1" customWidth="1"/>
    <col min="2012" max="2012" width="12.73046875" bestFit="1" customWidth="1"/>
    <col min="2013" max="2013" width="16.46484375" bestFit="1" customWidth="1"/>
    <col min="2014" max="2014" width="12.73046875" bestFit="1" customWidth="1"/>
    <col min="2015" max="2015" width="16.46484375" bestFit="1" customWidth="1"/>
    <col min="2016" max="2016" width="12.73046875" bestFit="1" customWidth="1"/>
    <col min="2017" max="2017" width="16.46484375" bestFit="1" customWidth="1"/>
    <col min="2018" max="2018" width="12.73046875" bestFit="1" customWidth="1"/>
    <col min="2019" max="2019" width="16.46484375" bestFit="1" customWidth="1"/>
    <col min="2020" max="2020" width="12.73046875" bestFit="1" customWidth="1"/>
    <col min="2021" max="2021" width="16.46484375" bestFit="1" customWidth="1"/>
    <col min="2022" max="2022" width="12.73046875" bestFit="1" customWidth="1"/>
    <col min="2023" max="2023" width="16.46484375" bestFit="1" customWidth="1"/>
    <col min="2024" max="2024" width="12.73046875" bestFit="1" customWidth="1"/>
    <col min="2025" max="2025" width="16.46484375" bestFit="1" customWidth="1"/>
    <col min="2026" max="2026" width="12.73046875" bestFit="1" customWidth="1"/>
    <col min="2027" max="2027" width="16.46484375" bestFit="1" customWidth="1"/>
    <col min="2028" max="2028" width="12.73046875" bestFit="1" customWidth="1"/>
    <col min="2029" max="2029" width="16.46484375" bestFit="1" customWidth="1"/>
    <col min="2030" max="2030" width="12.73046875" bestFit="1" customWidth="1"/>
    <col min="2031" max="2031" width="16.46484375" bestFit="1" customWidth="1"/>
    <col min="2032" max="2032" width="12.73046875" bestFit="1" customWidth="1"/>
    <col min="2033" max="2033" width="16.46484375" bestFit="1" customWidth="1"/>
    <col min="2034" max="2034" width="12.73046875" bestFit="1" customWidth="1"/>
    <col min="2035" max="2035" width="16.46484375" bestFit="1" customWidth="1"/>
    <col min="2036" max="2036" width="12.73046875" bestFit="1" customWidth="1"/>
    <col min="2037" max="2037" width="16.46484375" bestFit="1" customWidth="1"/>
    <col min="2038" max="2038" width="12.73046875" bestFit="1" customWidth="1"/>
    <col min="2039" max="2039" width="16.46484375" bestFit="1" customWidth="1"/>
    <col min="2040" max="2040" width="12.73046875" bestFit="1" customWidth="1"/>
    <col min="2041" max="2041" width="16.46484375" bestFit="1" customWidth="1"/>
    <col min="2042" max="2042" width="12.73046875" bestFit="1" customWidth="1"/>
    <col min="2043" max="2043" width="16.46484375" bestFit="1" customWidth="1"/>
    <col min="2044" max="2044" width="12.73046875" bestFit="1" customWidth="1"/>
    <col min="2045" max="2045" width="16.46484375" bestFit="1" customWidth="1"/>
    <col min="2046" max="2046" width="12.73046875" bestFit="1" customWidth="1"/>
    <col min="2047" max="2047" width="16.46484375" bestFit="1" customWidth="1"/>
    <col min="2048" max="2048" width="12.73046875" bestFit="1" customWidth="1"/>
    <col min="2049" max="2049" width="16.46484375" bestFit="1" customWidth="1"/>
    <col min="2050" max="2050" width="12.73046875" bestFit="1" customWidth="1"/>
    <col min="2051" max="2051" width="16.46484375" bestFit="1" customWidth="1"/>
    <col min="2052" max="2052" width="12.73046875" bestFit="1" customWidth="1"/>
    <col min="2053" max="2053" width="16.46484375" bestFit="1" customWidth="1"/>
    <col min="2054" max="2054" width="12.73046875" bestFit="1" customWidth="1"/>
    <col min="2055" max="2055" width="16.46484375" bestFit="1" customWidth="1"/>
    <col min="2056" max="2056" width="12.73046875" bestFit="1" customWidth="1"/>
    <col min="2057" max="2057" width="16.46484375" bestFit="1" customWidth="1"/>
    <col min="2058" max="2058" width="12.73046875" bestFit="1" customWidth="1"/>
    <col min="2059" max="2059" width="16.46484375" bestFit="1" customWidth="1"/>
    <col min="2060" max="2060" width="12.73046875" bestFit="1" customWidth="1"/>
    <col min="2061" max="2061" width="16.46484375" bestFit="1" customWidth="1"/>
    <col min="2062" max="2062" width="12.73046875" bestFit="1" customWidth="1"/>
    <col min="2063" max="2063" width="16.46484375" bestFit="1" customWidth="1"/>
    <col min="2064" max="2064" width="12.73046875" bestFit="1" customWidth="1"/>
    <col min="2065" max="2065" width="16.46484375" bestFit="1" customWidth="1"/>
    <col min="2066" max="2066" width="12.73046875" bestFit="1" customWidth="1"/>
    <col min="2067" max="2067" width="16.46484375" bestFit="1" customWidth="1"/>
    <col min="2068" max="2068" width="12.73046875" bestFit="1" customWidth="1"/>
    <col min="2069" max="2069" width="16.46484375" bestFit="1" customWidth="1"/>
    <col min="2070" max="2070" width="12.73046875" bestFit="1" customWidth="1"/>
    <col min="2071" max="2071" width="16.46484375" bestFit="1" customWidth="1"/>
    <col min="2072" max="2072" width="12.73046875" bestFit="1" customWidth="1"/>
    <col min="2073" max="2073" width="16.46484375" bestFit="1" customWidth="1"/>
    <col min="2074" max="2074" width="12.73046875" bestFit="1" customWidth="1"/>
    <col min="2075" max="2075" width="16.46484375" bestFit="1" customWidth="1"/>
    <col min="2076" max="2076" width="12.73046875" bestFit="1" customWidth="1"/>
    <col min="2077" max="2077" width="16.46484375" bestFit="1" customWidth="1"/>
    <col min="2078" max="2078" width="12.73046875" bestFit="1" customWidth="1"/>
    <col min="2079" max="2079" width="16.46484375" bestFit="1" customWidth="1"/>
    <col min="2080" max="2080" width="12.73046875" bestFit="1" customWidth="1"/>
    <col min="2081" max="2081" width="16.46484375" bestFit="1" customWidth="1"/>
    <col min="2082" max="2082" width="12.73046875" bestFit="1" customWidth="1"/>
    <col min="2083" max="2083" width="16.46484375" bestFit="1" customWidth="1"/>
    <col min="2084" max="2084" width="12.73046875" bestFit="1" customWidth="1"/>
    <col min="2085" max="2085" width="16.46484375" bestFit="1" customWidth="1"/>
    <col min="2086" max="2086" width="12.73046875" bestFit="1" customWidth="1"/>
    <col min="2087" max="2087" width="16.46484375" bestFit="1" customWidth="1"/>
    <col min="2088" max="2088" width="12.73046875" bestFit="1" customWidth="1"/>
    <col min="2089" max="2089" width="16.46484375" bestFit="1" customWidth="1"/>
    <col min="2090" max="2090" width="12.73046875" bestFit="1" customWidth="1"/>
    <col min="2091" max="2091" width="16.46484375" bestFit="1" customWidth="1"/>
    <col min="2092" max="2092" width="12.73046875" bestFit="1" customWidth="1"/>
    <col min="2093" max="2093" width="16.46484375" bestFit="1" customWidth="1"/>
    <col min="2094" max="2094" width="12.73046875" bestFit="1" customWidth="1"/>
    <col min="2095" max="2095" width="16.46484375" bestFit="1" customWidth="1"/>
    <col min="2096" max="2096" width="12.73046875" bestFit="1" customWidth="1"/>
    <col min="2097" max="2097" width="16.46484375" bestFit="1" customWidth="1"/>
    <col min="2098" max="2098" width="12.73046875" bestFit="1" customWidth="1"/>
    <col min="2099" max="2099" width="16.46484375" bestFit="1" customWidth="1"/>
    <col min="2100" max="2100" width="12.73046875" bestFit="1" customWidth="1"/>
    <col min="2101" max="2101" width="16.46484375" bestFit="1" customWidth="1"/>
    <col min="2102" max="2102" width="12.73046875" bestFit="1" customWidth="1"/>
    <col min="2103" max="2103" width="16.46484375" bestFit="1" customWidth="1"/>
    <col min="2104" max="2104" width="12.73046875" bestFit="1" customWidth="1"/>
    <col min="2105" max="2105" width="16.46484375" bestFit="1" customWidth="1"/>
    <col min="2106" max="2106" width="12.73046875" bestFit="1" customWidth="1"/>
    <col min="2107" max="2107" width="16.46484375" bestFit="1" customWidth="1"/>
    <col min="2108" max="2108" width="12.73046875" bestFit="1" customWidth="1"/>
    <col min="2109" max="2109" width="16.46484375" bestFit="1" customWidth="1"/>
    <col min="2110" max="2110" width="12.73046875" bestFit="1" customWidth="1"/>
    <col min="2111" max="2111" width="16.46484375" bestFit="1" customWidth="1"/>
    <col min="2112" max="2112" width="12.73046875" bestFit="1" customWidth="1"/>
    <col min="2113" max="2113" width="16.46484375" bestFit="1" customWidth="1"/>
    <col min="2114" max="2114" width="12.73046875" bestFit="1" customWidth="1"/>
    <col min="2115" max="2115" width="16.46484375" bestFit="1" customWidth="1"/>
    <col min="2116" max="2116" width="12.73046875" bestFit="1" customWidth="1"/>
    <col min="2117" max="2117" width="16.46484375" bestFit="1" customWidth="1"/>
    <col min="2118" max="2118" width="12.73046875" bestFit="1" customWidth="1"/>
    <col min="2119" max="2119" width="16.46484375" bestFit="1" customWidth="1"/>
    <col min="2120" max="2120" width="12.73046875" bestFit="1" customWidth="1"/>
    <col min="2121" max="2121" width="16.46484375" bestFit="1" customWidth="1"/>
    <col min="2122" max="2122" width="12.73046875" bestFit="1" customWidth="1"/>
    <col min="2123" max="2123" width="16.46484375" bestFit="1" customWidth="1"/>
    <col min="2124" max="2124" width="12.73046875" bestFit="1" customWidth="1"/>
    <col min="2125" max="2125" width="16.46484375" bestFit="1" customWidth="1"/>
    <col min="2126" max="2126" width="12.73046875" bestFit="1" customWidth="1"/>
    <col min="2127" max="2127" width="16.46484375" bestFit="1" customWidth="1"/>
    <col min="2128" max="2128" width="12.73046875" bestFit="1" customWidth="1"/>
    <col min="2129" max="2129" width="16.46484375" bestFit="1" customWidth="1"/>
    <col min="2130" max="2130" width="12.73046875" bestFit="1" customWidth="1"/>
    <col min="2131" max="2131" width="16.46484375" bestFit="1" customWidth="1"/>
    <col min="2132" max="2132" width="12.73046875" bestFit="1" customWidth="1"/>
    <col min="2133" max="2133" width="16.46484375" bestFit="1" customWidth="1"/>
    <col min="2134" max="2134" width="12.73046875" bestFit="1" customWidth="1"/>
    <col min="2135" max="2135" width="16.46484375" bestFit="1" customWidth="1"/>
    <col min="2136" max="2136" width="12.73046875" bestFit="1" customWidth="1"/>
    <col min="2137" max="2137" width="16.46484375" bestFit="1" customWidth="1"/>
    <col min="2138" max="2138" width="12.73046875" bestFit="1" customWidth="1"/>
    <col min="2139" max="2139" width="16.46484375" bestFit="1" customWidth="1"/>
    <col min="2140" max="2140" width="12.73046875" bestFit="1" customWidth="1"/>
    <col min="2141" max="2141" width="16.46484375" bestFit="1" customWidth="1"/>
    <col min="2142" max="2142" width="12.73046875" bestFit="1" customWidth="1"/>
    <col min="2143" max="2143" width="16.46484375" bestFit="1" customWidth="1"/>
    <col min="2144" max="2144" width="12.73046875" bestFit="1" customWidth="1"/>
    <col min="2145" max="2145" width="16.46484375" bestFit="1" customWidth="1"/>
    <col min="2146" max="2146" width="12.73046875" bestFit="1" customWidth="1"/>
    <col min="2147" max="2147" width="16.46484375" bestFit="1" customWidth="1"/>
    <col min="2148" max="2148" width="12.73046875" bestFit="1" customWidth="1"/>
    <col min="2149" max="2149" width="16.46484375" bestFit="1" customWidth="1"/>
    <col min="2150" max="2150" width="12.73046875" bestFit="1" customWidth="1"/>
    <col min="2151" max="2151" width="16.46484375" bestFit="1" customWidth="1"/>
    <col min="2152" max="2152" width="12.73046875" bestFit="1" customWidth="1"/>
    <col min="2153" max="2153" width="16.46484375" bestFit="1" customWidth="1"/>
    <col min="2154" max="2154" width="12.73046875" bestFit="1" customWidth="1"/>
    <col min="2155" max="2155" width="16.46484375" bestFit="1" customWidth="1"/>
    <col min="2156" max="2156" width="12.73046875" bestFit="1" customWidth="1"/>
    <col min="2157" max="2157" width="16.46484375" bestFit="1" customWidth="1"/>
    <col min="2158" max="2158" width="12.73046875" bestFit="1" customWidth="1"/>
    <col min="2159" max="2159" width="16.46484375" bestFit="1" customWidth="1"/>
    <col min="2160" max="2160" width="12.73046875" bestFit="1" customWidth="1"/>
    <col min="2161" max="2161" width="16.46484375" bestFit="1" customWidth="1"/>
    <col min="2162" max="2162" width="12.73046875" bestFit="1" customWidth="1"/>
    <col min="2163" max="2163" width="16.46484375" bestFit="1" customWidth="1"/>
    <col min="2164" max="2164" width="12.73046875" bestFit="1" customWidth="1"/>
    <col min="2165" max="2165" width="16.46484375" bestFit="1" customWidth="1"/>
    <col min="2166" max="2166" width="12.73046875" bestFit="1" customWidth="1"/>
    <col min="2167" max="2167" width="16.46484375" bestFit="1" customWidth="1"/>
    <col min="2168" max="2168" width="12.73046875" bestFit="1" customWidth="1"/>
    <col min="2169" max="2169" width="16.46484375" bestFit="1" customWidth="1"/>
    <col min="2170" max="2170" width="12.73046875" bestFit="1" customWidth="1"/>
    <col min="2171" max="2171" width="16.46484375" bestFit="1" customWidth="1"/>
    <col min="2172" max="2172" width="12.73046875" bestFit="1" customWidth="1"/>
    <col min="2173" max="2173" width="16.46484375" bestFit="1" customWidth="1"/>
    <col min="2174" max="2174" width="12.73046875" bestFit="1" customWidth="1"/>
    <col min="2175" max="2175" width="16.46484375" bestFit="1" customWidth="1"/>
    <col min="2176" max="2176" width="12.73046875" bestFit="1" customWidth="1"/>
    <col min="2177" max="2177" width="16.46484375" bestFit="1" customWidth="1"/>
    <col min="2178" max="2178" width="12.73046875" bestFit="1" customWidth="1"/>
    <col min="2179" max="2179" width="16.46484375" bestFit="1" customWidth="1"/>
    <col min="2180" max="2180" width="12.73046875" bestFit="1" customWidth="1"/>
    <col min="2181" max="2181" width="16.46484375" bestFit="1" customWidth="1"/>
    <col min="2182" max="2182" width="12.73046875" bestFit="1" customWidth="1"/>
    <col min="2183" max="2183" width="16.46484375" bestFit="1" customWidth="1"/>
    <col min="2184" max="2184" width="12.73046875" bestFit="1" customWidth="1"/>
    <col min="2185" max="2185" width="16.46484375" bestFit="1" customWidth="1"/>
    <col min="2186" max="2186" width="12.73046875" bestFit="1" customWidth="1"/>
    <col min="2187" max="2187" width="16.46484375" bestFit="1" customWidth="1"/>
    <col min="2188" max="2188" width="12.73046875" bestFit="1" customWidth="1"/>
    <col min="2189" max="2189" width="16.46484375" bestFit="1" customWidth="1"/>
    <col min="2190" max="2190" width="12.73046875" bestFit="1" customWidth="1"/>
    <col min="2191" max="2191" width="16.46484375" bestFit="1" customWidth="1"/>
    <col min="2192" max="2192" width="12.73046875" bestFit="1" customWidth="1"/>
    <col min="2193" max="2193" width="16.46484375" bestFit="1" customWidth="1"/>
    <col min="2194" max="2194" width="12.73046875" bestFit="1" customWidth="1"/>
    <col min="2195" max="2195" width="16.46484375" bestFit="1" customWidth="1"/>
    <col min="2196" max="2196" width="12.73046875" bestFit="1" customWidth="1"/>
    <col min="2197" max="2197" width="16.46484375" bestFit="1" customWidth="1"/>
    <col min="2198" max="2198" width="12.73046875" bestFit="1" customWidth="1"/>
    <col min="2199" max="2199" width="16.46484375" bestFit="1" customWidth="1"/>
    <col min="2200" max="2200" width="12.73046875" bestFit="1" customWidth="1"/>
    <col min="2201" max="2201" width="16.46484375" bestFit="1" customWidth="1"/>
    <col min="2202" max="2202" width="12.73046875" bestFit="1" customWidth="1"/>
    <col min="2203" max="2203" width="16.46484375" bestFit="1" customWidth="1"/>
    <col min="2204" max="2204" width="12.73046875" bestFit="1" customWidth="1"/>
    <col min="2205" max="2205" width="16.46484375" bestFit="1" customWidth="1"/>
    <col min="2206" max="2206" width="12.73046875" bestFit="1" customWidth="1"/>
    <col min="2207" max="2207" width="16.46484375" bestFit="1" customWidth="1"/>
    <col min="2208" max="2208" width="12.73046875" bestFit="1" customWidth="1"/>
    <col min="2209" max="2209" width="16.46484375" bestFit="1" customWidth="1"/>
    <col min="2210" max="2210" width="12.73046875" bestFit="1" customWidth="1"/>
    <col min="2211" max="2211" width="16.46484375" bestFit="1" customWidth="1"/>
    <col min="2212" max="2212" width="12.73046875" bestFit="1" customWidth="1"/>
    <col min="2213" max="2213" width="16.46484375" bestFit="1" customWidth="1"/>
    <col min="2214" max="2214" width="12.73046875" bestFit="1" customWidth="1"/>
    <col min="2215" max="2215" width="16.46484375" bestFit="1" customWidth="1"/>
    <col min="2216" max="2216" width="12.73046875" bestFit="1" customWidth="1"/>
    <col min="2217" max="2217" width="16.46484375" bestFit="1" customWidth="1"/>
    <col min="2218" max="2218" width="12.73046875" bestFit="1" customWidth="1"/>
    <col min="2219" max="2219" width="16.46484375" bestFit="1" customWidth="1"/>
    <col min="2220" max="2220" width="12.73046875" bestFit="1" customWidth="1"/>
    <col min="2221" max="2221" width="16.46484375" bestFit="1" customWidth="1"/>
    <col min="2222" max="2222" width="12.73046875" bestFit="1" customWidth="1"/>
    <col min="2223" max="2223" width="16.46484375" bestFit="1" customWidth="1"/>
    <col min="2224" max="2224" width="12.73046875" bestFit="1" customWidth="1"/>
    <col min="2225" max="2225" width="16.46484375" bestFit="1" customWidth="1"/>
    <col min="2226" max="2226" width="12.73046875" bestFit="1" customWidth="1"/>
    <col min="2227" max="2227" width="16.46484375" bestFit="1" customWidth="1"/>
    <col min="2228" max="2228" width="12.73046875" bestFit="1" customWidth="1"/>
    <col min="2229" max="2229" width="16.46484375" bestFit="1" customWidth="1"/>
    <col min="2230" max="2230" width="12.73046875" bestFit="1" customWidth="1"/>
    <col min="2231" max="2231" width="16.46484375" bestFit="1" customWidth="1"/>
    <col min="2232" max="2232" width="12.73046875" bestFit="1" customWidth="1"/>
    <col min="2233" max="2233" width="16.46484375" bestFit="1" customWidth="1"/>
    <col min="2234" max="2234" width="12.73046875" bestFit="1" customWidth="1"/>
    <col min="2235" max="2235" width="16.46484375" bestFit="1" customWidth="1"/>
    <col min="2236" max="2236" width="12.73046875" bestFit="1" customWidth="1"/>
    <col min="2237" max="2237" width="16.46484375" bestFit="1" customWidth="1"/>
    <col min="2238" max="2238" width="12.73046875" bestFit="1" customWidth="1"/>
    <col min="2239" max="2239" width="16.46484375" bestFit="1" customWidth="1"/>
    <col min="2240" max="2240" width="12.73046875" bestFit="1" customWidth="1"/>
    <col min="2241" max="2241" width="16.46484375" bestFit="1" customWidth="1"/>
    <col min="2242" max="2242" width="12.73046875" bestFit="1" customWidth="1"/>
    <col min="2243" max="2243" width="16.46484375" bestFit="1" customWidth="1"/>
    <col min="2244" max="2244" width="12.73046875" bestFit="1" customWidth="1"/>
    <col min="2245" max="2245" width="16.46484375" bestFit="1" customWidth="1"/>
    <col min="2246" max="2246" width="12.73046875" bestFit="1" customWidth="1"/>
    <col min="2247" max="2247" width="16.46484375" bestFit="1" customWidth="1"/>
    <col min="2248" max="2248" width="12.73046875" bestFit="1" customWidth="1"/>
    <col min="2249" max="2249" width="16.46484375" bestFit="1" customWidth="1"/>
    <col min="2250" max="2250" width="12.73046875" bestFit="1" customWidth="1"/>
    <col min="2251" max="2251" width="16.46484375" bestFit="1" customWidth="1"/>
    <col min="2252" max="2252" width="12.73046875" bestFit="1" customWidth="1"/>
    <col min="2253" max="2253" width="16.46484375" bestFit="1" customWidth="1"/>
    <col min="2254" max="2254" width="12.73046875" bestFit="1" customWidth="1"/>
    <col min="2255" max="2255" width="16.46484375" bestFit="1" customWidth="1"/>
    <col min="2256" max="2256" width="12.73046875" bestFit="1" customWidth="1"/>
    <col min="2257" max="2257" width="16.46484375" bestFit="1" customWidth="1"/>
    <col min="2258" max="2258" width="12.73046875" bestFit="1" customWidth="1"/>
    <col min="2259" max="2259" width="16.46484375" bestFit="1" customWidth="1"/>
    <col min="2260" max="2260" width="12.73046875" bestFit="1" customWidth="1"/>
    <col min="2261" max="2261" width="16.46484375" bestFit="1" customWidth="1"/>
    <col min="2262" max="2262" width="12.73046875" bestFit="1" customWidth="1"/>
    <col min="2263" max="2263" width="16.46484375" bestFit="1" customWidth="1"/>
    <col min="2264" max="2264" width="12.73046875" bestFit="1" customWidth="1"/>
    <col min="2265" max="2265" width="16.46484375" bestFit="1" customWidth="1"/>
    <col min="2266" max="2266" width="12.73046875" bestFit="1" customWidth="1"/>
    <col min="2267" max="2267" width="16.46484375" bestFit="1" customWidth="1"/>
    <col min="2268" max="2268" width="12.73046875" bestFit="1" customWidth="1"/>
    <col min="2269" max="2269" width="16.46484375" bestFit="1" customWidth="1"/>
    <col min="2270" max="2270" width="12.73046875" bestFit="1" customWidth="1"/>
    <col min="2271" max="2271" width="16.46484375" bestFit="1" customWidth="1"/>
    <col min="2272" max="2272" width="12.73046875" bestFit="1" customWidth="1"/>
    <col min="2273" max="2273" width="16.46484375" bestFit="1" customWidth="1"/>
    <col min="2274" max="2274" width="12.73046875" bestFit="1" customWidth="1"/>
    <col min="2275" max="2275" width="16.46484375" bestFit="1" customWidth="1"/>
    <col min="2276" max="2276" width="12.73046875" bestFit="1" customWidth="1"/>
    <col min="2277" max="2277" width="16.46484375" bestFit="1" customWidth="1"/>
    <col min="2278" max="2278" width="12.73046875" bestFit="1" customWidth="1"/>
    <col min="2279" max="2279" width="16.46484375" bestFit="1" customWidth="1"/>
    <col min="2280" max="2280" width="12.73046875" bestFit="1" customWidth="1"/>
    <col min="2281" max="2281" width="16.46484375" bestFit="1" customWidth="1"/>
    <col min="2282" max="2282" width="12.73046875" bestFit="1" customWidth="1"/>
    <col min="2283" max="2283" width="16.46484375" bestFit="1" customWidth="1"/>
    <col min="2284" max="2284" width="12.73046875" bestFit="1" customWidth="1"/>
    <col min="2285" max="2285" width="16.46484375" bestFit="1" customWidth="1"/>
    <col min="2286" max="2286" width="12.73046875" bestFit="1" customWidth="1"/>
    <col min="2287" max="2287" width="16.46484375" bestFit="1" customWidth="1"/>
    <col min="2288" max="2288" width="12.73046875" bestFit="1" customWidth="1"/>
    <col min="2289" max="2289" width="16.46484375" bestFit="1" customWidth="1"/>
    <col min="2290" max="2290" width="12.73046875" bestFit="1" customWidth="1"/>
    <col min="2291" max="2291" width="16.46484375" bestFit="1" customWidth="1"/>
    <col min="2292" max="2292" width="12.73046875" bestFit="1" customWidth="1"/>
    <col min="2293" max="2293" width="16.46484375" bestFit="1" customWidth="1"/>
    <col min="2294" max="2294" width="12.73046875" bestFit="1" customWidth="1"/>
    <col min="2295" max="2295" width="16.46484375" bestFit="1" customWidth="1"/>
    <col min="2296" max="2296" width="12.73046875" bestFit="1" customWidth="1"/>
    <col min="2297" max="2297" width="16.46484375" bestFit="1" customWidth="1"/>
    <col min="2298" max="2298" width="12.73046875" bestFit="1" customWidth="1"/>
    <col min="2299" max="2299" width="16.46484375" bestFit="1" customWidth="1"/>
    <col min="2300" max="2300" width="12.73046875" bestFit="1" customWidth="1"/>
    <col min="2301" max="2301" width="16.46484375" bestFit="1" customWidth="1"/>
    <col min="2302" max="2302" width="12.73046875" bestFit="1" customWidth="1"/>
    <col min="2303" max="2303" width="16.46484375" bestFit="1" customWidth="1"/>
    <col min="2304" max="2304" width="12.73046875" bestFit="1" customWidth="1"/>
    <col min="2305" max="2305" width="16.46484375" bestFit="1" customWidth="1"/>
    <col min="2306" max="2306" width="12.73046875" bestFit="1" customWidth="1"/>
    <col min="2307" max="2307" width="16.46484375" bestFit="1" customWidth="1"/>
    <col min="2308" max="2308" width="12.73046875" bestFit="1" customWidth="1"/>
    <col min="2309" max="2309" width="16.46484375" bestFit="1" customWidth="1"/>
    <col min="2310" max="2310" width="12.73046875" bestFit="1" customWidth="1"/>
    <col min="2311" max="2311" width="16.46484375" bestFit="1" customWidth="1"/>
    <col min="2312" max="2312" width="12.73046875" bestFit="1" customWidth="1"/>
    <col min="2313" max="2313" width="16.46484375" bestFit="1" customWidth="1"/>
    <col min="2314" max="2314" width="12.73046875" bestFit="1" customWidth="1"/>
    <col min="2315" max="2315" width="16.46484375" bestFit="1" customWidth="1"/>
    <col min="2316" max="2316" width="12.73046875" bestFit="1" customWidth="1"/>
    <col min="2317" max="2317" width="16.46484375" bestFit="1" customWidth="1"/>
    <col min="2318" max="2318" width="12.73046875" bestFit="1" customWidth="1"/>
    <col min="2319" max="2319" width="16.46484375" bestFit="1" customWidth="1"/>
    <col min="2320" max="2320" width="12.73046875" bestFit="1" customWidth="1"/>
    <col min="2321" max="2321" width="16.46484375" bestFit="1" customWidth="1"/>
    <col min="2322" max="2322" width="12.73046875" bestFit="1" customWidth="1"/>
    <col min="2323" max="2323" width="16.46484375" bestFit="1" customWidth="1"/>
    <col min="2324" max="2324" width="12.73046875" bestFit="1" customWidth="1"/>
    <col min="2325" max="2325" width="16.46484375" bestFit="1" customWidth="1"/>
    <col min="2326" max="2326" width="12.73046875" bestFit="1" customWidth="1"/>
    <col min="2327" max="2327" width="16.46484375" bestFit="1" customWidth="1"/>
    <col min="2328" max="2328" width="12.73046875" bestFit="1" customWidth="1"/>
    <col min="2329" max="2329" width="16.46484375" bestFit="1" customWidth="1"/>
    <col min="2330" max="2330" width="12.73046875" bestFit="1" customWidth="1"/>
    <col min="2331" max="2331" width="16.46484375" bestFit="1" customWidth="1"/>
    <col min="2332" max="2332" width="12.73046875" bestFit="1" customWidth="1"/>
    <col min="2333" max="2333" width="16.46484375" bestFit="1" customWidth="1"/>
    <col min="2334" max="2334" width="12.73046875" bestFit="1" customWidth="1"/>
    <col min="2335" max="2335" width="16.46484375" bestFit="1" customWidth="1"/>
    <col min="2336" max="2336" width="12.73046875" bestFit="1" customWidth="1"/>
    <col min="2337" max="2337" width="16.46484375" bestFit="1" customWidth="1"/>
    <col min="2338" max="2338" width="12.73046875" bestFit="1" customWidth="1"/>
    <col min="2339" max="2339" width="16.46484375" bestFit="1" customWidth="1"/>
    <col min="2340" max="2340" width="12.73046875" bestFit="1" customWidth="1"/>
    <col min="2341" max="2341" width="16.46484375" bestFit="1" customWidth="1"/>
    <col min="2342" max="2342" width="12.73046875" bestFit="1" customWidth="1"/>
    <col min="2343" max="2343" width="16.46484375" bestFit="1" customWidth="1"/>
    <col min="2344" max="2344" width="12.73046875" bestFit="1" customWidth="1"/>
    <col min="2345" max="2345" width="16.46484375" bestFit="1" customWidth="1"/>
    <col min="2346" max="2346" width="12.73046875" bestFit="1" customWidth="1"/>
    <col min="2347" max="2347" width="16.46484375" bestFit="1" customWidth="1"/>
    <col min="2348" max="2348" width="12.73046875" bestFit="1" customWidth="1"/>
    <col min="2349" max="2349" width="16.46484375" bestFit="1" customWidth="1"/>
    <col min="2350" max="2350" width="12.73046875" bestFit="1" customWidth="1"/>
    <col min="2351" max="2351" width="16.46484375" bestFit="1" customWidth="1"/>
    <col min="2352" max="2352" width="12.73046875" bestFit="1" customWidth="1"/>
    <col min="2353" max="2353" width="16.46484375" bestFit="1" customWidth="1"/>
    <col min="2354" max="2354" width="12.73046875" bestFit="1" customWidth="1"/>
    <col min="2355" max="2355" width="16.46484375" bestFit="1" customWidth="1"/>
    <col min="2356" max="2356" width="13.73046875" bestFit="1" customWidth="1"/>
    <col min="2357" max="2357" width="17.53125" bestFit="1" customWidth="1"/>
    <col min="2358" max="2358" width="13.73046875" bestFit="1" customWidth="1"/>
    <col min="2359" max="2359" width="17.53125" bestFit="1" customWidth="1"/>
    <col min="2360" max="2360" width="13.73046875" bestFit="1" customWidth="1"/>
    <col min="2361" max="2361" width="17.53125" bestFit="1" customWidth="1"/>
    <col min="2362" max="2362" width="13.73046875" bestFit="1" customWidth="1"/>
    <col min="2363" max="2363" width="17.53125" bestFit="1" customWidth="1"/>
    <col min="2364" max="2364" width="13.73046875" bestFit="1" customWidth="1"/>
    <col min="2365" max="2365" width="17.53125" bestFit="1" customWidth="1"/>
    <col min="2366" max="2366" width="13.73046875" bestFit="1" customWidth="1"/>
    <col min="2367" max="2367" width="17.53125" bestFit="1" customWidth="1"/>
    <col min="2368" max="2368" width="13.73046875" bestFit="1" customWidth="1"/>
    <col min="2369" max="2369" width="17.53125" bestFit="1" customWidth="1"/>
    <col min="2370" max="2370" width="13.73046875" bestFit="1" customWidth="1"/>
    <col min="2371" max="2371" width="17.53125" bestFit="1" customWidth="1"/>
    <col min="2372" max="2372" width="13.73046875" bestFit="1" customWidth="1"/>
    <col min="2373" max="2373" width="17.53125" bestFit="1" customWidth="1"/>
    <col min="2374" max="2374" width="13.73046875" bestFit="1" customWidth="1"/>
    <col min="2375" max="2375" width="17.53125" bestFit="1" customWidth="1"/>
    <col min="2376" max="2376" width="13.73046875" bestFit="1" customWidth="1"/>
    <col min="2377" max="2377" width="17.53125" bestFit="1" customWidth="1"/>
    <col min="2378" max="2378" width="13.73046875" bestFit="1" customWidth="1"/>
    <col min="2379" max="2379" width="17.53125" bestFit="1" customWidth="1"/>
    <col min="2380" max="2380" width="13.73046875" bestFit="1" customWidth="1"/>
    <col min="2381" max="2381" width="17.53125" bestFit="1" customWidth="1"/>
    <col min="2382" max="2382" width="13.73046875" bestFit="1" customWidth="1"/>
    <col min="2383" max="2383" width="17.53125" bestFit="1" customWidth="1"/>
    <col min="2384" max="2384" width="13.73046875" bestFit="1" customWidth="1"/>
    <col min="2385" max="2385" width="17.53125" bestFit="1" customWidth="1"/>
    <col min="2386" max="2386" width="13.73046875" bestFit="1" customWidth="1"/>
    <col min="2387" max="2387" width="17.53125" bestFit="1" customWidth="1"/>
    <col min="2388" max="2388" width="13.73046875" bestFit="1" customWidth="1"/>
    <col min="2389" max="2389" width="17.53125" bestFit="1" customWidth="1"/>
    <col min="2390" max="2390" width="13.73046875" bestFit="1" customWidth="1"/>
    <col min="2391" max="2391" width="17.53125" bestFit="1" customWidth="1"/>
    <col min="2392" max="2392" width="13.73046875" bestFit="1" customWidth="1"/>
    <col min="2393" max="2393" width="17.53125" bestFit="1" customWidth="1"/>
    <col min="2394" max="2394" width="13.73046875" bestFit="1" customWidth="1"/>
    <col min="2395" max="2395" width="17.53125" bestFit="1" customWidth="1"/>
    <col min="2396" max="2396" width="13.73046875" bestFit="1" customWidth="1"/>
    <col min="2397" max="2397" width="17.53125" bestFit="1" customWidth="1"/>
    <col min="2398" max="2398" width="13.73046875" bestFit="1" customWidth="1"/>
    <col min="2399" max="2399" width="17.53125" bestFit="1" customWidth="1"/>
    <col min="2400" max="2400" width="13.73046875" bestFit="1" customWidth="1"/>
    <col min="2401" max="2401" width="17.53125" bestFit="1" customWidth="1"/>
    <col min="2402" max="2402" width="13.73046875" bestFit="1" customWidth="1"/>
    <col min="2403" max="2403" width="17.53125" bestFit="1" customWidth="1"/>
    <col min="2404" max="2404" width="13.73046875" bestFit="1" customWidth="1"/>
    <col min="2405" max="2405" width="17.53125" bestFit="1" customWidth="1"/>
    <col min="2406" max="2406" width="13.73046875" bestFit="1" customWidth="1"/>
    <col min="2407" max="2407" width="17.53125" bestFit="1" customWidth="1"/>
    <col min="2408" max="2408" width="13.73046875" bestFit="1" customWidth="1"/>
    <col min="2409" max="2409" width="17.53125" bestFit="1" customWidth="1"/>
    <col min="2410" max="2410" width="13.73046875" bestFit="1" customWidth="1"/>
    <col min="2411" max="2411" width="17.53125" bestFit="1" customWidth="1"/>
    <col min="2412" max="2412" width="13.73046875" bestFit="1" customWidth="1"/>
    <col min="2413" max="2413" width="17.53125" bestFit="1" customWidth="1"/>
    <col min="2414" max="2414" width="13.73046875" bestFit="1" customWidth="1"/>
    <col min="2415" max="2415" width="17.53125" bestFit="1" customWidth="1"/>
    <col min="2416" max="2416" width="13.73046875" bestFit="1" customWidth="1"/>
    <col min="2417" max="2417" width="17.53125" bestFit="1" customWidth="1"/>
    <col min="2418" max="2418" width="13.73046875" bestFit="1" customWidth="1"/>
    <col min="2419" max="2419" width="17.53125" bestFit="1" customWidth="1"/>
    <col min="2420" max="2420" width="13.73046875" bestFit="1" customWidth="1"/>
    <col min="2421" max="2421" width="17.53125" bestFit="1" customWidth="1"/>
    <col min="2422" max="2422" width="13.73046875" bestFit="1" customWidth="1"/>
    <col min="2423" max="2423" width="17.53125" bestFit="1" customWidth="1"/>
    <col min="2424" max="2424" width="13.73046875" bestFit="1" customWidth="1"/>
    <col min="2425" max="2425" width="17.53125" bestFit="1" customWidth="1"/>
    <col min="2426" max="2426" width="13.73046875" bestFit="1" customWidth="1"/>
    <col min="2427" max="2427" width="17.53125" bestFit="1" customWidth="1"/>
    <col min="2428" max="2428" width="13.73046875" bestFit="1" customWidth="1"/>
    <col min="2429" max="2429" width="17.53125" bestFit="1" customWidth="1"/>
    <col min="2430" max="2430" width="13.73046875" bestFit="1" customWidth="1"/>
    <col min="2431" max="2431" width="17.53125" bestFit="1" customWidth="1"/>
    <col min="2432" max="2432" width="13.73046875" bestFit="1" customWidth="1"/>
    <col min="2433" max="2433" width="17.53125" bestFit="1" customWidth="1"/>
    <col min="2434" max="2434" width="13.73046875" bestFit="1" customWidth="1"/>
    <col min="2435" max="2435" width="17.53125" bestFit="1" customWidth="1"/>
    <col min="2436" max="2436" width="13.73046875" bestFit="1" customWidth="1"/>
    <col min="2437" max="2437" width="17.53125" bestFit="1" customWidth="1"/>
    <col min="2438" max="2438" width="13.73046875" bestFit="1" customWidth="1"/>
    <col min="2439" max="2439" width="17.53125" bestFit="1" customWidth="1"/>
    <col min="2440" max="2440" width="13.73046875" bestFit="1" customWidth="1"/>
    <col min="2441" max="2441" width="17.53125" bestFit="1" customWidth="1"/>
    <col min="2442" max="2442" width="13.73046875" bestFit="1" customWidth="1"/>
    <col min="2443" max="2443" width="17.53125" bestFit="1" customWidth="1"/>
    <col min="2444" max="2444" width="13.73046875" bestFit="1" customWidth="1"/>
    <col min="2445" max="2445" width="17.53125" bestFit="1" customWidth="1"/>
    <col min="2446" max="2446" width="13.73046875" bestFit="1" customWidth="1"/>
    <col min="2447" max="2447" width="17.53125" bestFit="1" customWidth="1"/>
    <col min="2448" max="2448" width="13.73046875" bestFit="1" customWidth="1"/>
    <col min="2449" max="2449" width="17.53125" bestFit="1" customWidth="1"/>
    <col min="2450" max="2450" width="13.73046875" bestFit="1" customWidth="1"/>
    <col min="2451" max="2451" width="17.53125" bestFit="1" customWidth="1"/>
    <col min="2452" max="2452" width="13.73046875" bestFit="1" customWidth="1"/>
    <col min="2453" max="2453" width="17.53125" bestFit="1" customWidth="1"/>
    <col min="2454" max="2454" width="13.73046875" bestFit="1" customWidth="1"/>
    <col min="2455" max="2455" width="17.53125" bestFit="1" customWidth="1"/>
    <col min="2456" max="2456" width="13.73046875" bestFit="1" customWidth="1"/>
    <col min="2457" max="2457" width="17.53125" bestFit="1" customWidth="1"/>
    <col min="2458" max="2458" width="13.73046875" bestFit="1" customWidth="1"/>
    <col min="2459" max="2459" width="17.53125" bestFit="1" customWidth="1"/>
    <col min="2460" max="2460" width="13.73046875" bestFit="1" customWidth="1"/>
    <col min="2461" max="2461" width="17.53125" bestFit="1" customWidth="1"/>
    <col min="2462" max="2462" width="13.73046875" bestFit="1" customWidth="1"/>
    <col min="2463" max="2463" width="17.53125" bestFit="1" customWidth="1"/>
    <col min="2464" max="2464" width="13.73046875" bestFit="1" customWidth="1"/>
    <col min="2465" max="2465" width="17.53125" bestFit="1" customWidth="1"/>
    <col min="2466" max="2466" width="13.73046875" bestFit="1" customWidth="1"/>
    <col min="2467" max="2467" width="17.53125" bestFit="1" customWidth="1"/>
    <col min="2468" max="2468" width="13.73046875" bestFit="1" customWidth="1"/>
    <col min="2469" max="2469" width="17.53125" bestFit="1" customWidth="1"/>
    <col min="2470" max="2470" width="13.73046875" bestFit="1" customWidth="1"/>
    <col min="2471" max="2471" width="17.53125" bestFit="1" customWidth="1"/>
    <col min="2472" max="2472" width="13.73046875" bestFit="1" customWidth="1"/>
    <col min="2473" max="2473" width="17.53125" bestFit="1" customWidth="1"/>
    <col min="2474" max="2474" width="13.73046875" bestFit="1" customWidth="1"/>
    <col min="2475" max="2475" width="17.53125" bestFit="1" customWidth="1"/>
    <col min="2476" max="2476" width="13.73046875" bestFit="1" customWidth="1"/>
    <col min="2477" max="2477" width="17.53125" bestFit="1" customWidth="1"/>
    <col min="2478" max="2478" width="13.73046875" bestFit="1" customWidth="1"/>
    <col min="2479" max="2479" width="17.53125" bestFit="1" customWidth="1"/>
    <col min="2480" max="2480" width="13.73046875" bestFit="1" customWidth="1"/>
    <col min="2481" max="2481" width="17.53125" bestFit="1" customWidth="1"/>
    <col min="2482" max="2482" width="13.73046875" bestFit="1" customWidth="1"/>
    <col min="2483" max="2483" width="17.53125" bestFit="1" customWidth="1"/>
    <col min="2484" max="2484" width="13.73046875" bestFit="1" customWidth="1"/>
    <col min="2485" max="2485" width="17.53125" bestFit="1" customWidth="1"/>
    <col min="2486" max="2486" width="13.73046875" bestFit="1" customWidth="1"/>
    <col min="2487" max="2487" width="17.53125" bestFit="1" customWidth="1"/>
    <col min="2488" max="2488" width="13.73046875" bestFit="1" customWidth="1"/>
    <col min="2489" max="2489" width="17.53125" bestFit="1" customWidth="1"/>
    <col min="2490" max="2490" width="13.73046875" bestFit="1" customWidth="1"/>
    <col min="2491" max="2491" width="17.53125" bestFit="1" customWidth="1"/>
    <col min="2492" max="2492" width="13.73046875" bestFit="1" customWidth="1"/>
    <col min="2493" max="2493" width="17.53125" bestFit="1" customWidth="1"/>
    <col min="2494" max="2494" width="13.73046875" bestFit="1" customWidth="1"/>
    <col min="2495" max="2495" width="17.53125" bestFit="1" customWidth="1"/>
    <col min="2496" max="2496" width="13.73046875" bestFit="1" customWidth="1"/>
    <col min="2497" max="2497" width="17.53125" bestFit="1" customWidth="1"/>
    <col min="2498" max="2498" width="13.73046875" bestFit="1" customWidth="1"/>
    <col min="2499" max="2499" width="17.53125" bestFit="1" customWidth="1"/>
    <col min="2500" max="2500" width="13.73046875" bestFit="1" customWidth="1"/>
    <col min="2501" max="2501" width="17.53125" bestFit="1" customWidth="1"/>
    <col min="2502" max="2502" width="13.73046875" bestFit="1" customWidth="1"/>
    <col min="2503" max="2503" width="17.53125" bestFit="1" customWidth="1"/>
    <col min="2504" max="2504" width="13.73046875" bestFit="1" customWidth="1"/>
    <col min="2505" max="2505" width="17.53125" bestFit="1" customWidth="1"/>
    <col min="2506" max="2506" width="13.73046875" bestFit="1" customWidth="1"/>
    <col min="2507" max="2507" width="17.53125" bestFit="1" customWidth="1"/>
    <col min="2508" max="2508" width="13.73046875" bestFit="1" customWidth="1"/>
    <col min="2509" max="2509" width="17.53125" bestFit="1" customWidth="1"/>
    <col min="2510" max="2510" width="13.73046875" bestFit="1" customWidth="1"/>
    <col min="2511" max="2511" width="17.53125" bestFit="1" customWidth="1"/>
    <col min="2512" max="2512" width="13.73046875" bestFit="1" customWidth="1"/>
    <col min="2513" max="2513" width="17.53125" bestFit="1" customWidth="1"/>
    <col min="2514" max="2514" width="13.73046875" bestFit="1" customWidth="1"/>
    <col min="2515" max="2515" width="17.53125" bestFit="1" customWidth="1"/>
    <col min="2516" max="2516" width="13.73046875" bestFit="1" customWidth="1"/>
    <col min="2517" max="2517" width="17.53125" bestFit="1" customWidth="1"/>
    <col min="2518" max="2518" width="13.73046875" bestFit="1" customWidth="1"/>
    <col min="2519" max="2519" width="17.53125" bestFit="1" customWidth="1"/>
    <col min="2520" max="2520" width="13.73046875" bestFit="1" customWidth="1"/>
    <col min="2521" max="2521" width="17.53125" bestFit="1" customWidth="1"/>
    <col min="2522" max="2522" width="13.73046875" bestFit="1" customWidth="1"/>
    <col min="2523" max="2523" width="17.53125" bestFit="1" customWidth="1"/>
    <col min="2524" max="2524" width="13.73046875" bestFit="1" customWidth="1"/>
    <col min="2525" max="2525" width="17.53125" bestFit="1" customWidth="1"/>
    <col min="2526" max="2526" width="13.73046875" bestFit="1" customWidth="1"/>
    <col min="2527" max="2527" width="17.53125" bestFit="1" customWidth="1"/>
    <col min="2528" max="2528" width="13.73046875" bestFit="1" customWidth="1"/>
    <col min="2529" max="2529" width="17.53125" bestFit="1" customWidth="1"/>
    <col min="2530" max="2530" width="13.73046875" bestFit="1" customWidth="1"/>
    <col min="2531" max="2531" width="17.53125" bestFit="1" customWidth="1"/>
    <col min="2532" max="2532" width="13.73046875" bestFit="1" customWidth="1"/>
    <col min="2533" max="2533" width="17.53125" bestFit="1" customWidth="1"/>
    <col min="2534" max="2534" width="13.73046875" bestFit="1" customWidth="1"/>
    <col min="2535" max="2535" width="17.53125" bestFit="1" customWidth="1"/>
    <col min="2536" max="2536" width="13.73046875" bestFit="1" customWidth="1"/>
    <col min="2537" max="2537" width="17.53125" bestFit="1" customWidth="1"/>
    <col min="2538" max="2538" width="13.73046875" bestFit="1" customWidth="1"/>
    <col min="2539" max="2539" width="17.53125" bestFit="1" customWidth="1"/>
    <col min="2540" max="2540" width="13.73046875" bestFit="1" customWidth="1"/>
    <col min="2541" max="2541" width="17.53125" bestFit="1" customWidth="1"/>
    <col min="2542" max="2542" width="13.73046875" bestFit="1" customWidth="1"/>
    <col min="2543" max="2543" width="17.53125" bestFit="1" customWidth="1"/>
    <col min="2544" max="2544" width="13.73046875" bestFit="1" customWidth="1"/>
    <col min="2545" max="2545" width="17.53125" bestFit="1" customWidth="1"/>
    <col min="2546" max="2546" width="13.73046875" bestFit="1" customWidth="1"/>
    <col min="2547" max="2547" width="17.53125" bestFit="1" customWidth="1"/>
    <col min="2548" max="2548" width="13.73046875" bestFit="1" customWidth="1"/>
    <col min="2549" max="2549" width="17.53125" bestFit="1" customWidth="1"/>
    <col min="2550" max="2550" width="13.73046875" bestFit="1" customWidth="1"/>
    <col min="2551" max="2551" width="17.53125" bestFit="1" customWidth="1"/>
    <col min="2552" max="2552" width="13.73046875" bestFit="1" customWidth="1"/>
    <col min="2553" max="2553" width="17.53125" bestFit="1" customWidth="1"/>
    <col min="2554" max="2554" width="13.73046875" bestFit="1" customWidth="1"/>
    <col min="2555" max="2555" width="17.53125" bestFit="1" customWidth="1"/>
    <col min="2556" max="2556" width="13.73046875" bestFit="1" customWidth="1"/>
    <col min="2557" max="2557" width="17.53125" bestFit="1" customWidth="1"/>
    <col min="2558" max="2558" width="13.73046875" bestFit="1" customWidth="1"/>
    <col min="2559" max="2559" width="17.53125" bestFit="1" customWidth="1"/>
    <col min="2560" max="2560" width="13.73046875" bestFit="1" customWidth="1"/>
    <col min="2561" max="2561" width="17.53125" bestFit="1" customWidth="1"/>
    <col min="2562" max="2562" width="13.73046875" bestFit="1" customWidth="1"/>
    <col min="2563" max="2563" width="17.53125" bestFit="1" customWidth="1"/>
    <col min="2564" max="2564" width="13.73046875" bestFit="1" customWidth="1"/>
    <col min="2565" max="2565" width="17.53125" bestFit="1" customWidth="1"/>
    <col min="2566" max="2566" width="13.73046875" bestFit="1" customWidth="1"/>
    <col min="2567" max="2567" width="17.53125" bestFit="1" customWidth="1"/>
    <col min="2568" max="2568" width="13.73046875" bestFit="1" customWidth="1"/>
    <col min="2569" max="2569" width="17.53125" bestFit="1" customWidth="1"/>
    <col min="2570" max="2570" width="13.73046875" bestFit="1" customWidth="1"/>
    <col min="2571" max="2571" width="17.53125" bestFit="1" customWidth="1"/>
    <col min="2572" max="2572" width="13.73046875" bestFit="1" customWidth="1"/>
    <col min="2573" max="2573" width="17.53125" bestFit="1" customWidth="1"/>
    <col min="2574" max="2574" width="13.73046875" bestFit="1" customWidth="1"/>
    <col min="2575" max="2575" width="17.53125" bestFit="1" customWidth="1"/>
    <col min="2576" max="2576" width="13.73046875" bestFit="1" customWidth="1"/>
    <col min="2577" max="2577" width="17.53125" bestFit="1" customWidth="1"/>
    <col min="2578" max="2578" width="13.73046875" bestFit="1" customWidth="1"/>
    <col min="2579" max="2579" width="17.53125" bestFit="1" customWidth="1"/>
    <col min="2580" max="2580" width="13.73046875" bestFit="1" customWidth="1"/>
    <col min="2581" max="2581" width="17.53125" bestFit="1" customWidth="1"/>
    <col min="2582" max="2582" width="13.73046875" bestFit="1" customWidth="1"/>
    <col min="2583" max="2583" width="17.53125" bestFit="1" customWidth="1"/>
    <col min="2584" max="2584" width="13.73046875" bestFit="1" customWidth="1"/>
    <col min="2585" max="2585" width="17.53125" bestFit="1" customWidth="1"/>
    <col min="2586" max="2586" width="13.73046875" bestFit="1" customWidth="1"/>
    <col min="2587" max="2587" width="17.53125" bestFit="1" customWidth="1"/>
    <col min="2588" max="2588" width="13.73046875" bestFit="1" customWidth="1"/>
    <col min="2589" max="2589" width="17.53125" bestFit="1" customWidth="1"/>
    <col min="2590" max="2590" width="13.73046875" bestFit="1" customWidth="1"/>
    <col min="2591" max="2591" width="17.53125" bestFit="1" customWidth="1"/>
    <col min="2592" max="2592" width="13.73046875" bestFit="1" customWidth="1"/>
    <col min="2593" max="2593" width="17.53125" bestFit="1" customWidth="1"/>
    <col min="2594" max="2594" width="13.73046875" bestFit="1" customWidth="1"/>
    <col min="2595" max="2595" width="17.53125" bestFit="1" customWidth="1"/>
    <col min="2596" max="2596" width="13.73046875" bestFit="1" customWidth="1"/>
    <col min="2597" max="2597" width="17.53125" bestFit="1" customWidth="1"/>
    <col min="2598" max="2598" width="13.73046875" bestFit="1" customWidth="1"/>
    <col min="2599" max="2599" width="17.53125" bestFit="1" customWidth="1"/>
    <col min="2600" max="2600" width="13.73046875" bestFit="1" customWidth="1"/>
    <col min="2601" max="2601" width="17.53125" bestFit="1" customWidth="1"/>
    <col min="2602" max="2602" width="13.73046875" bestFit="1" customWidth="1"/>
    <col min="2603" max="2603" width="17.53125" bestFit="1" customWidth="1"/>
    <col min="2604" max="2604" width="13.73046875" bestFit="1" customWidth="1"/>
    <col min="2605" max="2605" width="17.53125" bestFit="1" customWidth="1"/>
    <col min="2606" max="2606" width="13.73046875" bestFit="1" customWidth="1"/>
    <col min="2607" max="2607" width="17.53125" bestFit="1" customWidth="1"/>
    <col min="2608" max="2608" width="13.73046875" bestFit="1" customWidth="1"/>
    <col min="2609" max="2609" width="17.53125" bestFit="1" customWidth="1"/>
    <col min="2610" max="2610" width="13.73046875" bestFit="1" customWidth="1"/>
    <col min="2611" max="2611" width="17.53125" bestFit="1" customWidth="1"/>
    <col min="2612" max="2612" width="13.73046875" bestFit="1" customWidth="1"/>
    <col min="2613" max="2613" width="17.53125" bestFit="1" customWidth="1"/>
    <col min="2614" max="2614" width="13.73046875" bestFit="1" customWidth="1"/>
    <col min="2615" max="2615" width="17.53125" bestFit="1" customWidth="1"/>
    <col min="2616" max="2616" width="13.73046875" bestFit="1" customWidth="1"/>
    <col min="2617" max="2617" width="17.53125" bestFit="1" customWidth="1"/>
    <col min="2618" max="2618" width="13.73046875" bestFit="1" customWidth="1"/>
    <col min="2619" max="2619" width="17.53125" bestFit="1" customWidth="1"/>
    <col min="2620" max="2620" width="13.73046875" bestFit="1" customWidth="1"/>
    <col min="2621" max="2621" width="17.53125" bestFit="1" customWidth="1"/>
    <col min="2622" max="2622" width="13.73046875" bestFit="1" customWidth="1"/>
    <col min="2623" max="2623" width="17.53125" bestFit="1" customWidth="1"/>
    <col min="2624" max="2624" width="13.73046875" bestFit="1" customWidth="1"/>
    <col min="2625" max="2625" width="17.53125" bestFit="1" customWidth="1"/>
    <col min="2626" max="2626" width="13.73046875" bestFit="1" customWidth="1"/>
    <col min="2627" max="2627" width="17.53125" bestFit="1" customWidth="1"/>
    <col min="2628" max="2628" width="13.73046875" bestFit="1" customWidth="1"/>
    <col min="2629" max="2629" width="17.53125" bestFit="1" customWidth="1"/>
    <col min="2630" max="2630" width="13.73046875" bestFit="1" customWidth="1"/>
    <col min="2631" max="2631" width="17.53125" bestFit="1" customWidth="1"/>
    <col min="2632" max="2632" width="13.73046875" bestFit="1" customWidth="1"/>
    <col min="2633" max="2633" width="17.53125" bestFit="1" customWidth="1"/>
    <col min="2634" max="2634" width="13.73046875" bestFit="1" customWidth="1"/>
    <col min="2635" max="2635" width="17.53125" bestFit="1" customWidth="1"/>
    <col min="2636" max="2636" width="13.73046875" bestFit="1" customWidth="1"/>
    <col min="2637" max="2637" width="17.53125" bestFit="1" customWidth="1"/>
    <col min="2638" max="2638" width="13.73046875" bestFit="1" customWidth="1"/>
    <col min="2639" max="2639" width="17.53125" bestFit="1" customWidth="1"/>
    <col min="2640" max="2640" width="13.73046875" bestFit="1" customWidth="1"/>
    <col min="2641" max="2641" width="17.53125" bestFit="1" customWidth="1"/>
    <col min="2642" max="2642" width="13.73046875" bestFit="1" customWidth="1"/>
    <col min="2643" max="2643" width="17.53125" bestFit="1" customWidth="1"/>
    <col min="2644" max="2644" width="13.73046875" bestFit="1" customWidth="1"/>
    <col min="2645" max="2645" width="17.53125" bestFit="1" customWidth="1"/>
    <col min="2646" max="2646" width="13.73046875" bestFit="1" customWidth="1"/>
    <col min="2647" max="2647" width="17.53125" bestFit="1" customWidth="1"/>
    <col min="2648" max="2648" width="13.73046875" bestFit="1" customWidth="1"/>
    <col min="2649" max="2649" width="17.53125" bestFit="1" customWidth="1"/>
    <col min="2650" max="2650" width="13.73046875" bestFit="1" customWidth="1"/>
    <col min="2651" max="2651" width="17.53125" bestFit="1" customWidth="1"/>
    <col min="2652" max="2652" width="13.73046875" bestFit="1" customWidth="1"/>
    <col min="2653" max="2653" width="17.53125" bestFit="1" customWidth="1"/>
    <col min="2654" max="2654" width="13.73046875" bestFit="1" customWidth="1"/>
    <col min="2655" max="2655" width="17.53125" bestFit="1" customWidth="1"/>
    <col min="2656" max="2656" width="13.73046875" bestFit="1" customWidth="1"/>
    <col min="2657" max="2657" width="17.53125" bestFit="1" customWidth="1"/>
    <col min="2658" max="2658" width="13.73046875" bestFit="1" customWidth="1"/>
    <col min="2659" max="2659" width="17.53125" bestFit="1" customWidth="1"/>
    <col min="2660" max="2660" width="13.73046875" bestFit="1" customWidth="1"/>
    <col min="2661" max="2661" width="17.53125" bestFit="1" customWidth="1"/>
    <col min="2662" max="2662" width="13.73046875" bestFit="1" customWidth="1"/>
    <col min="2663" max="2663" width="17.53125" bestFit="1" customWidth="1"/>
    <col min="2664" max="2664" width="13.73046875" bestFit="1" customWidth="1"/>
    <col min="2665" max="2665" width="17.53125" bestFit="1" customWidth="1"/>
    <col min="2666" max="2666" width="13.73046875" bestFit="1" customWidth="1"/>
    <col min="2667" max="2667" width="17.53125" bestFit="1" customWidth="1"/>
    <col min="2668" max="2668" width="13.73046875" bestFit="1" customWidth="1"/>
    <col min="2669" max="2669" width="17.53125" bestFit="1" customWidth="1"/>
    <col min="2670" max="2670" width="13.73046875" bestFit="1" customWidth="1"/>
    <col min="2671" max="2671" width="17.53125" bestFit="1" customWidth="1"/>
    <col min="2672" max="2672" width="13.73046875" bestFit="1" customWidth="1"/>
    <col min="2673" max="2673" width="17.53125" bestFit="1" customWidth="1"/>
    <col min="2674" max="2674" width="13.73046875" bestFit="1" customWidth="1"/>
    <col min="2675" max="2675" width="17.53125" bestFit="1" customWidth="1"/>
    <col min="2676" max="2676" width="13.73046875" bestFit="1" customWidth="1"/>
    <col min="2677" max="2677" width="17.53125" bestFit="1" customWidth="1"/>
    <col min="2678" max="2678" width="13.73046875" bestFit="1" customWidth="1"/>
    <col min="2679" max="2679" width="17.53125" bestFit="1" customWidth="1"/>
    <col min="2680" max="2680" width="13.73046875" bestFit="1" customWidth="1"/>
    <col min="2681" max="2681" width="17.53125" bestFit="1" customWidth="1"/>
    <col min="2682" max="2682" width="13.73046875" bestFit="1" customWidth="1"/>
    <col min="2683" max="2683" width="17.53125" bestFit="1" customWidth="1"/>
    <col min="2684" max="2684" width="13.73046875" bestFit="1" customWidth="1"/>
    <col min="2685" max="2685" width="17.53125" bestFit="1" customWidth="1"/>
    <col min="2686" max="2686" width="13.73046875" bestFit="1" customWidth="1"/>
    <col min="2687" max="2687" width="17.53125" bestFit="1" customWidth="1"/>
    <col min="2688" max="2688" width="13.73046875" bestFit="1" customWidth="1"/>
    <col min="2689" max="2689" width="17.53125" bestFit="1" customWidth="1"/>
    <col min="2690" max="2690" width="13.73046875" bestFit="1" customWidth="1"/>
    <col min="2691" max="2691" width="17.53125" bestFit="1" customWidth="1"/>
    <col min="2692" max="2692" width="13.73046875" bestFit="1" customWidth="1"/>
    <col min="2693" max="2693" width="17.53125" bestFit="1" customWidth="1"/>
    <col min="2694" max="2694" width="13.73046875" bestFit="1" customWidth="1"/>
    <col min="2695" max="2695" width="17.53125" bestFit="1" customWidth="1"/>
    <col min="2696" max="2696" width="13.73046875" bestFit="1" customWidth="1"/>
    <col min="2697" max="2697" width="17.53125" bestFit="1" customWidth="1"/>
    <col min="2698" max="2698" width="13.73046875" bestFit="1" customWidth="1"/>
    <col min="2699" max="2699" width="17.53125" bestFit="1" customWidth="1"/>
    <col min="2700" max="2700" width="13.73046875" bestFit="1" customWidth="1"/>
    <col min="2701" max="2701" width="17.53125" bestFit="1" customWidth="1"/>
    <col min="2702" max="2702" width="13.73046875" bestFit="1" customWidth="1"/>
    <col min="2703" max="2703" width="17.53125" bestFit="1" customWidth="1"/>
    <col min="2704" max="2704" width="13.73046875" bestFit="1" customWidth="1"/>
    <col min="2705" max="2705" width="17.53125" bestFit="1" customWidth="1"/>
    <col min="2706" max="2706" width="13.73046875" bestFit="1" customWidth="1"/>
    <col min="2707" max="2707" width="17.53125" bestFit="1" customWidth="1"/>
    <col min="2708" max="2708" width="13.73046875" bestFit="1" customWidth="1"/>
    <col min="2709" max="2709" width="17.53125" bestFit="1" customWidth="1"/>
    <col min="2710" max="2710" width="13.73046875" bestFit="1" customWidth="1"/>
    <col min="2711" max="2711" width="17.53125" bestFit="1" customWidth="1"/>
    <col min="2712" max="2712" width="13.73046875" bestFit="1" customWidth="1"/>
    <col min="2713" max="2713" width="17.53125" bestFit="1" customWidth="1"/>
    <col min="2714" max="2714" width="13.73046875" bestFit="1" customWidth="1"/>
    <col min="2715" max="2715" width="17.53125" bestFit="1" customWidth="1"/>
    <col min="2716" max="2716" width="13.73046875" bestFit="1" customWidth="1"/>
    <col min="2717" max="2717" width="17.53125" bestFit="1" customWidth="1"/>
    <col min="2718" max="2718" width="13.73046875" bestFit="1" customWidth="1"/>
    <col min="2719" max="2719" width="17.53125" bestFit="1" customWidth="1"/>
    <col min="2720" max="2720" width="13.73046875" bestFit="1" customWidth="1"/>
    <col min="2721" max="2721" width="17.53125" bestFit="1" customWidth="1"/>
    <col min="2722" max="2722" width="13.73046875" bestFit="1" customWidth="1"/>
    <col min="2723" max="2723" width="17.53125" bestFit="1" customWidth="1"/>
    <col min="2724" max="2724" width="13.73046875" bestFit="1" customWidth="1"/>
    <col min="2725" max="2725" width="17.53125" bestFit="1" customWidth="1"/>
    <col min="2726" max="2726" width="13.73046875" bestFit="1" customWidth="1"/>
    <col min="2727" max="2727" width="17.53125" bestFit="1" customWidth="1"/>
    <col min="2728" max="2728" width="13.73046875" bestFit="1" customWidth="1"/>
    <col min="2729" max="2729" width="17.53125" bestFit="1" customWidth="1"/>
    <col min="2730" max="2730" width="13.73046875" bestFit="1" customWidth="1"/>
    <col min="2731" max="2731" width="17.53125" bestFit="1" customWidth="1"/>
    <col min="2732" max="2732" width="13.73046875" bestFit="1" customWidth="1"/>
    <col min="2733" max="2733" width="17.53125" bestFit="1" customWidth="1"/>
    <col min="2734" max="2734" width="13.73046875" bestFit="1" customWidth="1"/>
    <col min="2735" max="2735" width="17.53125" bestFit="1" customWidth="1"/>
    <col min="2736" max="2736" width="13.73046875" bestFit="1" customWidth="1"/>
    <col min="2737" max="2737" width="17.53125" bestFit="1" customWidth="1"/>
    <col min="2738" max="2738" width="13.73046875" bestFit="1" customWidth="1"/>
    <col min="2739" max="2739" width="17.53125" bestFit="1" customWidth="1"/>
    <col min="2740" max="2740" width="13.73046875" bestFit="1" customWidth="1"/>
    <col min="2741" max="2741" width="17.53125" bestFit="1" customWidth="1"/>
    <col min="2742" max="2742" width="13.73046875" bestFit="1" customWidth="1"/>
    <col min="2743" max="2743" width="17.53125" bestFit="1" customWidth="1"/>
    <col min="2744" max="2744" width="13.73046875" bestFit="1" customWidth="1"/>
    <col min="2745" max="2745" width="17.53125" bestFit="1" customWidth="1"/>
    <col min="2746" max="2746" width="13.73046875" bestFit="1" customWidth="1"/>
    <col min="2747" max="2747" width="17.53125" bestFit="1" customWidth="1"/>
    <col min="2748" max="2748" width="13.73046875" bestFit="1" customWidth="1"/>
    <col min="2749" max="2749" width="17.53125" bestFit="1" customWidth="1"/>
    <col min="2750" max="2750" width="13.73046875" bestFit="1" customWidth="1"/>
    <col min="2751" max="2751" width="17.53125" bestFit="1" customWidth="1"/>
    <col min="2752" max="2752" width="13.73046875" bestFit="1" customWidth="1"/>
    <col min="2753" max="2753" width="17.53125" bestFit="1" customWidth="1"/>
    <col min="2754" max="2754" width="13.73046875" bestFit="1" customWidth="1"/>
    <col min="2755" max="2755" width="17.53125" bestFit="1" customWidth="1"/>
    <col min="2756" max="2756" width="13.73046875" bestFit="1" customWidth="1"/>
    <col min="2757" max="2757" width="17.53125" bestFit="1" customWidth="1"/>
    <col min="2758" max="2758" width="13.73046875" bestFit="1" customWidth="1"/>
    <col min="2759" max="2759" width="17.53125" bestFit="1" customWidth="1"/>
    <col min="2760" max="2760" width="13.73046875" bestFit="1" customWidth="1"/>
    <col min="2761" max="2761" width="17.53125" bestFit="1" customWidth="1"/>
    <col min="2762" max="2762" width="13.73046875" bestFit="1" customWidth="1"/>
    <col min="2763" max="2763" width="17.53125" bestFit="1" customWidth="1"/>
    <col min="2764" max="2764" width="13.73046875" bestFit="1" customWidth="1"/>
    <col min="2765" max="2765" width="17.53125" bestFit="1" customWidth="1"/>
    <col min="2766" max="2766" width="13.73046875" bestFit="1" customWidth="1"/>
    <col min="2767" max="2767" width="17.53125" bestFit="1" customWidth="1"/>
    <col min="2768" max="2768" width="13.73046875" bestFit="1" customWidth="1"/>
    <col min="2769" max="2769" width="17.53125" bestFit="1" customWidth="1"/>
    <col min="2770" max="2770" width="13.73046875" bestFit="1" customWidth="1"/>
    <col min="2771" max="2771" width="17.53125" bestFit="1" customWidth="1"/>
    <col min="2772" max="2772" width="13.73046875" bestFit="1" customWidth="1"/>
    <col min="2773" max="2773" width="17.53125" bestFit="1" customWidth="1"/>
    <col min="2774" max="2774" width="13.73046875" bestFit="1" customWidth="1"/>
    <col min="2775" max="2775" width="17.53125" bestFit="1" customWidth="1"/>
    <col min="2776" max="2776" width="13.73046875" bestFit="1" customWidth="1"/>
    <col min="2777" max="2777" width="17.53125" bestFit="1" customWidth="1"/>
    <col min="2778" max="2778" width="13.73046875" bestFit="1" customWidth="1"/>
    <col min="2779" max="2779" width="17.53125" bestFit="1" customWidth="1"/>
    <col min="2780" max="2780" width="13.73046875" bestFit="1" customWidth="1"/>
    <col min="2781" max="2781" width="17.53125" bestFit="1" customWidth="1"/>
    <col min="2782" max="2782" width="13.73046875" bestFit="1" customWidth="1"/>
    <col min="2783" max="2783" width="17.53125" bestFit="1" customWidth="1"/>
    <col min="2784" max="2784" width="13.73046875" bestFit="1" customWidth="1"/>
    <col min="2785" max="2785" width="17.53125" bestFit="1" customWidth="1"/>
    <col min="2786" max="2786" width="13.73046875" bestFit="1" customWidth="1"/>
    <col min="2787" max="2787" width="17.53125" bestFit="1" customWidth="1"/>
    <col min="2788" max="2788" width="13.73046875" bestFit="1" customWidth="1"/>
    <col min="2789" max="2789" width="17.53125" bestFit="1" customWidth="1"/>
    <col min="2790" max="2790" width="13.73046875" bestFit="1" customWidth="1"/>
    <col min="2791" max="2791" width="17.53125" bestFit="1" customWidth="1"/>
    <col min="2792" max="2792" width="13.73046875" bestFit="1" customWidth="1"/>
    <col min="2793" max="2793" width="17.53125" bestFit="1" customWidth="1"/>
    <col min="2794" max="2794" width="13.73046875" bestFit="1" customWidth="1"/>
    <col min="2795" max="2795" width="17.53125" bestFit="1" customWidth="1"/>
    <col min="2796" max="2796" width="13.73046875" bestFit="1" customWidth="1"/>
    <col min="2797" max="2797" width="17.53125" bestFit="1" customWidth="1"/>
    <col min="2798" max="2798" width="13.73046875" bestFit="1" customWidth="1"/>
    <col min="2799" max="2799" width="17.53125" bestFit="1" customWidth="1"/>
    <col min="2800" max="2800" width="13.73046875" bestFit="1" customWidth="1"/>
    <col min="2801" max="2801" width="17.53125" bestFit="1" customWidth="1"/>
    <col min="2802" max="2802" width="13.73046875" bestFit="1" customWidth="1"/>
    <col min="2803" max="2803" width="17.53125" bestFit="1" customWidth="1"/>
    <col min="2804" max="2804" width="13.73046875" bestFit="1" customWidth="1"/>
    <col min="2805" max="2805" width="17.53125" bestFit="1" customWidth="1"/>
    <col min="2806" max="2806" width="13.73046875" bestFit="1" customWidth="1"/>
    <col min="2807" max="2807" width="17.53125" bestFit="1" customWidth="1"/>
    <col min="2808" max="2808" width="13.73046875" bestFit="1" customWidth="1"/>
    <col min="2809" max="2809" width="17.53125" bestFit="1" customWidth="1"/>
    <col min="2810" max="2810" width="13.73046875" bestFit="1" customWidth="1"/>
    <col min="2811" max="2811" width="17.53125" bestFit="1" customWidth="1"/>
    <col min="2812" max="2812" width="13.73046875" bestFit="1" customWidth="1"/>
    <col min="2813" max="2813" width="17.53125" bestFit="1" customWidth="1"/>
    <col min="2814" max="2814" width="13.73046875" bestFit="1" customWidth="1"/>
    <col min="2815" max="2815" width="17.53125" bestFit="1" customWidth="1"/>
    <col min="2816" max="2816" width="13.73046875" bestFit="1" customWidth="1"/>
    <col min="2817" max="2817" width="17.53125" bestFit="1" customWidth="1"/>
    <col min="2818" max="2818" width="13.73046875" bestFit="1" customWidth="1"/>
    <col min="2819" max="2819" width="17.53125" bestFit="1" customWidth="1"/>
    <col min="2820" max="2820" width="13.73046875" bestFit="1" customWidth="1"/>
    <col min="2821" max="2821" width="17.53125" bestFit="1" customWidth="1"/>
    <col min="2822" max="2822" width="13.73046875" bestFit="1" customWidth="1"/>
    <col min="2823" max="2823" width="17.53125" bestFit="1" customWidth="1"/>
    <col min="2824" max="2824" width="13.73046875" bestFit="1" customWidth="1"/>
    <col min="2825" max="2825" width="17.53125" bestFit="1" customWidth="1"/>
    <col min="2826" max="2826" width="13.73046875" bestFit="1" customWidth="1"/>
    <col min="2827" max="2827" width="17.53125" bestFit="1" customWidth="1"/>
    <col min="2828" max="2828" width="13.73046875" bestFit="1" customWidth="1"/>
    <col min="2829" max="2829" width="17.53125" bestFit="1" customWidth="1"/>
    <col min="2830" max="2830" width="13.73046875" bestFit="1" customWidth="1"/>
    <col min="2831" max="2831" width="17.53125" bestFit="1" customWidth="1"/>
    <col min="2832" max="2832" width="13.73046875" bestFit="1" customWidth="1"/>
    <col min="2833" max="2833" width="17.53125" bestFit="1" customWidth="1"/>
    <col min="2834" max="2834" width="13.73046875" bestFit="1" customWidth="1"/>
    <col min="2835" max="2835" width="17.53125" bestFit="1" customWidth="1"/>
    <col min="2836" max="2836" width="13.73046875" bestFit="1" customWidth="1"/>
    <col min="2837" max="2837" width="17.53125" bestFit="1" customWidth="1"/>
    <col min="2838" max="2838" width="13.73046875" bestFit="1" customWidth="1"/>
    <col min="2839" max="2839" width="17.53125" bestFit="1" customWidth="1"/>
    <col min="2840" max="2840" width="13.73046875" bestFit="1" customWidth="1"/>
    <col min="2841" max="2841" width="17.53125" bestFit="1" customWidth="1"/>
    <col min="2842" max="2842" width="13.73046875" bestFit="1" customWidth="1"/>
    <col min="2843" max="2843" width="17.53125" bestFit="1" customWidth="1"/>
    <col min="2844" max="2844" width="13.73046875" bestFit="1" customWidth="1"/>
    <col min="2845" max="2845" width="17.53125" bestFit="1" customWidth="1"/>
    <col min="2846" max="2846" width="13.73046875" bestFit="1" customWidth="1"/>
    <col min="2847" max="2847" width="17.53125" bestFit="1" customWidth="1"/>
    <col min="2848" max="2848" width="13.73046875" bestFit="1" customWidth="1"/>
    <col min="2849" max="2849" width="17.53125" bestFit="1" customWidth="1"/>
    <col min="2850" max="2850" width="13.73046875" bestFit="1" customWidth="1"/>
    <col min="2851" max="2851" width="17.53125" bestFit="1" customWidth="1"/>
    <col min="2852" max="2852" width="13.73046875" bestFit="1" customWidth="1"/>
    <col min="2853" max="2853" width="17.53125" bestFit="1" customWidth="1"/>
    <col min="2854" max="2854" width="13.73046875" bestFit="1" customWidth="1"/>
    <col min="2855" max="2855" width="17.53125" bestFit="1" customWidth="1"/>
    <col min="2856" max="2856" width="13.73046875" bestFit="1" customWidth="1"/>
    <col min="2857" max="2857" width="17.53125" bestFit="1" customWidth="1"/>
    <col min="2858" max="2858" width="13.73046875" bestFit="1" customWidth="1"/>
    <col min="2859" max="2859" width="17.53125" bestFit="1" customWidth="1"/>
    <col min="2860" max="2860" width="13.73046875" bestFit="1" customWidth="1"/>
    <col min="2861" max="2861" width="17.53125" bestFit="1" customWidth="1"/>
    <col min="2862" max="2862" width="13.73046875" bestFit="1" customWidth="1"/>
    <col min="2863" max="2863" width="17.53125" bestFit="1" customWidth="1"/>
    <col min="2864" max="2864" width="13.73046875" bestFit="1" customWidth="1"/>
    <col min="2865" max="2865" width="17.53125" bestFit="1" customWidth="1"/>
    <col min="2866" max="2866" width="13.73046875" bestFit="1" customWidth="1"/>
    <col min="2867" max="2867" width="17.53125" bestFit="1" customWidth="1"/>
    <col min="2868" max="2868" width="13.73046875" bestFit="1" customWidth="1"/>
    <col min="2869" max="2869" width="17.53125" bestFit="1" customWidth="1"/>
    <col min="2870" max="2870" width="13.73046875" bestFit="1" customWidth="1"/>
    <col min="2871" max="2871" width="17.53125" bestFit="1" customWidth="1"/>
    <col min="2872" max="2872" width="13.73046875" bestFit="1" customWidth="1"/>
    <col min="2873" max="2873" width="17.53125" bestFit="1" customWidth="1"/>
    <col min="2874" max="2874" width="13.73046875" bestFit="1" customWidth="1"/>
    <col min="2875" max="2875" width="17.53125" bestFit="1" customWidth="1"/>
    <col min="2876" max="2876" width="13.73046875" bestFit="1" customWidth="1"/>
    <col min="2877" max="2877" width="17.53125" bestFit="1" customWidth="1"/>
    <col min="2878" max="2878" width="13.73046875" bestFit="1" customWidth="1"/>
    <col min="2879" max="2879" width="17.53125" bestFit="1" customWidth="1"/>
    <col min="2880" max="2880" width="13.73046875" bestFit="1" customWidth="1"/>
    <col min="2881" max="2881" width="17.53125" bestFit="1" customWidth="1"/>
    <col min="2882" max="2882" width="13.73046875" bestFit="1" customWidth="1"/>
    <col min="2883" max="2883" width="17.53125" bestFit="1" customWidth="1"/>
    <col min="2884" max="2884" width="13.73046875" bestFit="1" customWidth="1"/>
    <col min="2885" max="2885" width="17.53125" bestFit="1" customWidth="1"/>
    <col min="2886" max="2886" width="13.73046875" bestFit="1" customWidth="1"/>
    <col min="2887" max="2887" width="17.53125" bestFit="1" customWidth="1"/>
    <col min="2888" max="2888" width="13.73046875" bestFit="1" customWidth="1"/>
    <col min="2889" max="2889" width="17.53125" bestFit="1" customWidth="1"/>
    <col min="2890" max="2890" width="13.73046875" bestFit="1" customWidth="1"/>
    <col min="2891" max="2891" width="17.53125" bestFit="1" customWidth="1"/>
    <col min="2892" max="2892" width="13.73046875" bestFit="1" customWidth="1"/>
    <col min="2893" max="2893" width="17.53125" bestFit="1" customWidth="1"/>
    <col min="2894" max="2894" width="13.73046875" bestFit="1" customWidth="1"/>
    <col min="2895" max="2895" width="17.53125" bestFit="1" customWidth="1"/>
    <col min="2896" max="2896" width="13.73046875" bestFit="1" customWidth="1"/>
    <col min="2897" max="2897" width="17.53125" bestFit="1" customWidth="1"/>
    <col min="2898" max="2898" width="13.73046875" bestFit="1" customWidth="1"/>
    <col min="2899" max="2899" width="17.53125" bestFit="1" customWidth="1"/>
    <col min="2900" max="2900" width="13.73046875" bestFit="1" customWidth="1"/>
    <col min="2901" max="2901" width="17.53125" bestFit="1" customWidth="1"/>
    <col min="2902" max="2902" width="13.73046875" bestFit="1" customWidth="1"/>
    <col min="2903" max="2903" width="17.53125" bestFit="1" customWidth="1"/>
    <col min="2904" max="2904" width="13.73046875" bestFit="1" customWidth="1"/>
    <col min="2905" max="2905" width="17.53125" bestFit="1" customWidth="1"/>
    <col min="2906" max="2906" width="13.73046875" bestFit="1" customWidth="1"/>
    <col min="2907" max="2907" width="17.53125" bestFit="1" customWidth="1"/>
    <col min="2908" max="2908" width="13.73046875" bestFit="1" customWidth="1"/>
    <col min="2909" max="2909" width="17.53125" bestFit="1" customWidth="1"/>
    <col min="2910" max="2910" width="13.73046875" bestFit="1" customWidth="1"/>
    <col min="2911" max="2911" width="17.53125" bestFit="1" customWidth="1"/>
    <col min="2912" max="2912" width="13.73046875" bestFit="1" customWidth="1"/>
    <col min="2913" max="2913" width="17.53125" bestFit="1" customWidth="1"/>
    <col min="2914" max="2914" width="13.73046875" bestFit="1" customWidth="1"/>
    <col min="2915" max="2915" width="17.53125" bestFit="1" customWidth="1"/>
    <col min="2916" max="2916" width="13.73046875" bestFit="1" customWidth="1"/>
    <col min="2917" max="2917" width="17.53125" bestFit="1" customWidth="1"/>
    <col min="2918" max="2918" width="13.73046875" bestFit="1" customWidth="1"/>
    <col min="2919" max="2919" width="17.53125" bestFit="1" customWidth="1"/>
    <col min="2920" max="2920" width="13.73046875" bestFit="1" customWidth="1"/>
    <col min="2921" max="2921" width="17.53125" bestFit="1" customWidth="1"/>
    <col min="2922" max="2922" width="13.73046875" bestFit="1" customWidth="1"/>
    <col min="2923" max="2923" width="17.53125" bestFit="1" customWidth="1"/>
    <col min="2924" max="2924" width="13.73046875" bestFit="1" customWidth="1"/>
    <col min="2925" max="2925" width="17.53125" bestFit="1" customWidth="1"/>
    <col min="2926" max="2926" width="13.73046875" bestFit="1" customWidth="1"/>
    <col min="2927" max="2927" width="17.53125" bestFit="1" customWidth="1"/>
    <col min="2928" max="2928" width="13.73046875" bestFit="1" customWidth="1"/>
    <col min="2929" max="2929" width="17.53125" bestFit="1" customWidth="1"/>
    <col min="2930" max="2930" width="13.73046875" bestFit="1" customWidth="1"/>
    <col min="2931" max="2931" width="17.53125" bestFit="1" customWidth="1"/>
    <col min="2932" max="2932" width="13.73046875" bestFit="1" customWidth="1"/>
    <col min="2933" max="2933" width="17.53125" bestFit="1" customWidth="1"/>
    <col min="2934" max="2934" width="13.73046875" bestFit="1" customWidth="1"/>
    <col min="2935" max="2935" width="17.53125" bestFit="1" customWidth="1"/>
    <col min="2936" max="2936" width="13.73046875" bestFit="1" customWidth="1"/>
    <col min="2937" max="2937" width="17.53125" bestFit="1" customWidth="1"/>
    <col min="2938" max="2938" width="13.73046875" bestFit="1" customWidth="1"/>
    <col min="2939" max="2939" width="17.53125" bestFit="1" customWidth="1"/>
    <col min="2940" max="2940" width="13.73046875" bestFit="1" customWidth="1"/>
    <col min="2941" max="2941" width="17.53125" bestFit="1" customWidth="1"/>
    <col min="2942" max="2942" width="13.73046875" bestFit="1" customWidth="1"/>
    <col min="2943" max="2943" width="17.53125" bestFit="1" customWidth="1"/>
    <col min="2944" max="2944" width="13.73046875" bestFit="1" customWidth="1"/>
    <col min="2945" max="2945" width="17.53125" bestFit="1" customWidth="1"/>
    <col min="2946" max="2946" width="13.73046875" bestFit="1" customWidth="1"/>
    <col min="2947" max="2947" width="17.53125" bestFit="1" customWidth="1"/>
    <col min="2948" max="2948" width="13.73046875" bestFit="1" customWidth="1"/>
    <col min="2949" max="2949" width="17.53125" bestFit="1" customWidth="1"/>
    <col min="2950" max="2950" width="13.73046875" bestFit="1" customWidth="1"/>
    <col min="2951" max="2951" width="17.53125" bestFit="1" customWidth="1"/>
    <col min="2952" max="2952" width="13.73046875" bestFit="1" customWidth="1"/>
    <col min="2953" max="2953" width="17.53125" bestFit="1" customWidth="1"/>
    <col min="2954" max="2954" width="13.73046875" bestFit="1" customWidth="1"/>
    <col min="2955" max="2955" width="17.53125" bestFit="1" customWidth="1"/>
    <col min="2956" max="2956" width="13.73046875" bestFit="1" customWidth="1"/>
    <col min="2957" max="2957" width="17.53125" bestFit="1" customWidth="1"/>
    <col min="2958" max="2958" width="13.73046875" bestFit="1" customWidth="1"/>
    <col min="2959" max="2959" width="17.53125" bestFit="1" customWidth="1"/>
    <col min="2960" max="2960" width="13.73046875" bestFit="1" customWidth="1"/>
    <col min="2961" max="2961" width="17.53125" bestFit="1" customWidth="1"/>
    <col min="2962" max="2962" width="13.73046875" bestFit="1" customWidth="1"/>
    <col min="2963" max="2963" width="17.53125" bestFit="1" customWidth="1"/>
    <col min="2964" max="2964" width="13.73046875" bestFit="1" customWidth="1"/>
    <col min="2965" max="2965" width="17.53125" bestFit="1" customWidth="1"/>
    <col min="2966" max="2966" width="13.73046875" bestFit="1" customWidth="1"/>
    <col min="2967" max="2967" width="17.53125" bestFit="1" customWidth="1"/>
    <col min="2968" max="2968" width="13.73046875" bestFit="1" customWidth="1"/>
    <col min="2969" max="2969" width="17.53125" bestFit="1" customWidth="1"/>
    <col min="2970" max="2970" width="13.73046875" bestFit="1" customWidth="1"/>
    <col min="2971" max="2971" width="17.53125" bestFit="1" customWidth="1"/>
    <col min="2972" max="2972" width="13.73046875" bestFit="1" customWidth="1"/>
    <col min="2973" max="2973" width="17.53125" bestFit="1" customWidth="1"/>
    <col min="2974" max="2974" width="13.73046875" bestFit="1" customWidth="1"/>
    <col min="2975" max="2975" width="17.53125" bestFit="1" customWidth="1"/>
    <col min="2976" max="2976" width="13.73046875" bestFit="1" customWidth="1"/>
    <col min="2977" max="2977" width="17.53125" bestFit="1" customWidth="1"/>
    <col min="2978" max="2978" width="13.73046875" bestFit="1" customWidth="1"/>
    <col min="2979" max="2979" width="17.53125" bestFit="1" customWidth="1"/>
    <col min="2980" max="2980" width="13.73046875" bestFit="1" customWidth="1"/>
    <col min="2981" max="2981" width="17.53125" bestFit="1" customWidth="1"/>
    <col min="2982" max="2982" width="13.73046875" bestFit="1" customWidth="1"/>
    <col min="2983" max="2983" width="17.53125" bestFit="1" customWidth="1"/>
    <col min="2984" max="2984" width="13.73046875" bestFit="1" customWidth="1"/>
    <col min="2985" max="2985" width="17.53125" bestFit="1" customWidth="1"/>
    <col min="2986" max="2986" width="13.73046875" bestFit="1" customWidth="1"/>
    <col min="2987" max="2987" width="17.53125" bestFit="1" customWidth="1"/>
    <col min="2988" max="2988" width="13.73046875" bestFit="1" customWidth="1"/>
    <col min="2989" max="2989" width="17.53125" bestFit="1" customWidth="1"/>
    <col min="2990" max="2990" width="13.73046875" bestFit="1" customWidth="1"/>
    <col min="2991" max="2991" width="17.53125" bestFit="1" customWidth="1"/>
    <col min="2992" max="2992" width="13.73046875" bestFit="1" customWidth="1"/>
    <col min="2993" max="2993" width="17.53125" bestFit="1" customWidth="1"/>
    <col min="2994" max="2994" width="13.73046875" bestFit="1" customWidth="1"/>
    <col min="2995" max="2995" width="17.53125" bestFit="1" customWidth="1"/>
    <col min="2996" max="2996" width="13.73046875" bestFit="1" customWidth="1"/>
    <col min="2997" max="2997" width="17.53125" bestFit="1" customWidth="1"/>
    <col min="2998" max="2998" width="13.73046875" bestFit="1" customWidth="1"/>
    <col min="2999" max="2999" width="17.53125" bestFit="1" customWidth="1"/>
    <col min="3000" max="3000" width="13.73046875" bestFit="1" customWidth="1"/>
    <col min="3001" max="3001" width="17.53125" bestFit="1" customWidth="1"/>
    <col min="3002" max="3002" width="13.73046875" bestFit="1" customWidth="1"/>
    <col min="3003" max="3003" width="17.53125" bestFit="1" customWidth="1"/>
    <col min="3004" max="3004" width="13.73046875" bestFit="1" customWidth="1"/>
    <col min="3005" max="3005" width="17.53125" bestFit="1" customWidth="1"/>
    <col min="3006" max="3006" width="13.73046875" bestFit="1" customWidth="1"/>
    <col min="3007" max="3007" width="17.53125" bestFit="1" customWidth="1"/>
    <col min="3008" max="3008" width="13.73046875" bestFit="1" customWidth="1"/>
    <col min="3009" max="3009" width="17.53125" bestFit="1" customWidth="1"/>
    <col min="3010" max="3010" width="13.73046875" bestFit="1" customWidth="1"/>
    <col min="3011" max="3011" width="17.53125" bestFit="1" customWidth="1"/>
    <col min="3012" max="3012" width="13.73046875" bestFit="1" customWidth="1"/>
    <col min="3013" max="3013" width="17.53125" bestFit="1" customWidth="1"/>
    <col min="3014" max="3014" width="13.73046875" bestFit="1" customWidth="1"/>
    <col min="3015" max="3015" width="17.53125" bestFit="1" customWidth="1"/>
    <col min="3016" max="3016" width="13.73046875" bestFit="1" customWidth="1"/>
    <col min="3017" max="3017" width="17.53125" bestFit="1" customWidth="1"/>
    <col min="3018" max="3018" width="13.73046875" bestFit="1" customWidth="1"/>
    <col min="3019" max="3019" width="17.53125" bestFit="1" customWidth="1"/>
    <col min="3020" max="3020" width="13.73046875" bestFit="1" customWidth="1"/>
    <col min="3021" max="3021" width="17.53125" bestFit="1" customWidth="1"/>
    <col min="3022" max="3022" width="13.73046875" bestFit="1" customWidth="1"/>
    <col min="3023" max="3023" width="17.53125" bestFit="1" customWidth="1"/>
    <col min="3024" max="3024" width="13.73046875" bestFit="1" customWidth="1"/>
    <col min="3025" max="3025" width="17.53125" bestFit="1" customWidth="1"/>
    <col min="3026" max="3026" width="13.73046875" bestFit="1" customWidth="1"/>
    <col min="3027" max="3027" width="17.53125" bestFit="1" customWidth="1"/>
    <col min="3028" max="3028" width="13.73046875" bestFit="1" customWidth="1"/>
    <col min="3029" max="3029" width="17.53125" bestFit="1" customWidth="1"/>
    <col min="3030" max="3030" width="13.73046875" bestFit="1" customWidth="1"/>
    <col min="3031" max="3031" width="17.53125" bestFit="1" customWidth="1"/>
    <col min="3032" max="3032" width="13.73046875" bestFit="1" customWidth="1"/>
    <col min="3033" max="3033" width="17.53125" bestFit="1" customWidth="1"/>
    <col min="3034" max="3034" width="13.73046875" bestFit="1" customWidth="1"/>
    <col min="3035" max="3035" width="17.53125" bestFit="1" customWidth="1"/>
    <col min="3036" max="3036" width="13.73046875" bestFit="1" customWidth="1"/>
    <col min="3037" max="3037" width="17.53125" bestFit="1" customWidth="1"/>
    <col min="3038" max="3038" width="13.73046875" bestFit="1" customWidth="1"/>
    <col min="3039" max="3039" width="17.53125" bestFit="1" customWidth="1"/>
    <col min="3040" max="3040" width="13.73046875" bestFit="1" customWidth="1"/>
    <col min="3041" max="3041" width="17.53125" bestFit="1" customWidth="1"/>
    <col min="3042" max="3042" width="13.73046875" bestFit="1" customWidth="1"/>
    <col min="3043" max="3043" width="17.53125" bestFit="1" customWidth="1"/>
    <col min="3044" max="3044" width="13.73046875" bestFit="1" customWidth="1"/>
    <col min="3045" max="3045" width="17.53125" bestFit="1" customWidth="1"/>
    <col min="3046" max="3046" width="13.73046875" bestFit="1" customWidth="1"/>
    <col min="3047" max="3047" width="17.53125" bestFit="1" customWidth="1"/>
    <col min="3048" max="3048" width="13.73046875" bestFit="1" customWidth="1"/>
    <col min="3049" max="3049" width="17.53125" bestFit="1" customWidth="1"/>
    <col min="3050" max="3050" width="13.73046875" bestFit="1" customWidth="1"/>
    <col min="3051" max="3051" width="17.53125" bestFit="1" customWidth="1"/>
    <col min="3052" max="3052" width="13.73046875" bestFit="1" customWidth="1"/>
    <col min="3053" max="3053" width="17.53125" bestFit="1" customWidth="1"/>
    <col min="3054" max="3054" width="13.73046875" bestFit="1" customWidth="1"/>
    <col min="3055" max="3055" width="17.53125" bestFit="1" customWidth="1"/>
    <col min="3056" max="3056" width="13.73046875" bestFit="1" customWidth="1"/>
    <col min="3057" max="3057" width="17.53125" bestFit="1" customWidth="1"/>
    <col min="3058" max="3058" width="13.73046875" bestFit="1" customWidth="1"/>
    <col min="3059" max="3059" width="17.53125" bestFit="1" customWidth="1"/>
    <col min="3060" max="3060" width="13.73046875" bestFit="1" customWidth="1"/>
    <col min="3061" max="3061" width="17.53125" bestFit="1" customWidth="1"/>
    <col min="3062" max="3062" width="13.73046875" bestFit="1" customWidth="1"/>
    <col min="3063" max="3063" width="17.53125" bestFit="1" customWidth="1"/>
    <col min="3064" max="3064" width="13.73046875" bestFit="1" customWidth="1"/>
    <col min="3065" max="3065" width="17.53125" bestFit="1" customWidth="1"/>
    <col min="3066" max="3066" width="13.73046875" bestFit="1" customWidth="1"/>
    <col min="3067" max="3067" width="17.53125" bestFit="1" customWidth="1"/>
    <col min="3068" max="3068" width="13.73046875" bestFit="1" customWidth="1"/>
    <col min="3069" max="3069" width="17.53125" bestFit="1" customWidth="1"/>
    <col min="3070" max="3070" width="13.73046875" bestFit="1" customWidth="1"/>
    <col min="3071" max="3071" width="17.53125" bestFit="1" customWidth="1"/>
    <col min="3072" max="3072" width="13.73046875" bestFit="1" customWidth="1"/>
    <col min="3073" max="3073" width="17.53125" bestFit="1" customWidth="1"/>
    <col min="3074" max="3074" width="13.73046875" bestFit="1" customWidth="1"/>
    <col min="3075" max="3075" width="17.53125" bestFit="1" customWidth="1"/>
    <col min="3076" max="3076" width="13.73046875" bestFit="1" customWidth="1"/>
    <col min="3077" max="3077" width="17.53125" bestFit="1" customWidth="1"/>
    <col min="3078" max="3078" width="13.73046875" bestFit="1" customWidth="1"/>
    <col min="3079" max="3079" width="17.53125" bestFit="1" customWidth="1"/>
    <col min="3080" max="3080" width="13.73046875" bestFit="1" customWidth="1"/>
    <col min="3081" max="3081" width="17.53125" bestFit="1" customWidth="1"/>
    <col min="3082" max="3082" width="13.73046875" bestFit="1" customWidth="1"/>
    <col min="3083" max="3083" width="17.53125" bestFit="1" customWidth="1"/>
    <col min="3084" max="3084" width="13.73046875" bestFit="1" customWidth="1"/>
    <col min="3085" max="3085" width="17.53125" bestFit="1" customWidth="1"/>
    <col min="3086" max="3086" width="13.73046875" bestFit="1" customWidth="1"/>
    <col min="3087" max="3087" width="17.53125" bestFit="1" customWidth="1"/>
    <col min="3088" max="3088" width="13.73046875" bestFit="1" customWidth="1"/>
    <col min="3089" max="3089" width="17.53125" bestFit="1" customWidth="1"/>
    <col min="3090" max="3090" width="13.73046875" bestFit="1" customWidth="1"/>
    <col min="3091" max="3091" width="17.53125" bestFit="1" customWidth="1"/>
    <col min="3092" max="3092" width="13.73046875" bestFit="1" customWidth="1"/>
    <col min="3093" max="3093" width="17.53125" bestFit="1" customWidth="1"/>
    <col min="3094" max="3094" width="13.73046875" bestFit="1" customWidth="1"/>
    <col min="3095" max="3095" width="17.53125" bestFit="1" customWidth="1"/>
    <col min="3096" max="3096" width="13.73046875" bestFit="1" customWidth="1"/>
    <col min="3097" max="3097" width="17.53125" bestFit="1" customWidth="1"/>
    <col min="3098" max="3098" width="13.73046875" bestFit="1" customWidth="1"/>
    <col min="3099" max="3099" width="17.53125" bestFit="1" customWidth="1"/>
    <col min="3100" max="3100" width="13.73046875" bestFit="1" customWidth="1"/>
    <col min="3101" max="3101" width="17.53125" bestFit="1" customWidth="1"/>
    <col min="3102" max="3102" width="13.73046875" bestFit="1" customWidth="1"/>
    <col min="3103" max="3103" width="17.53125" bestFit="1" customWidth="1"/>
    <col min="3104" max="3104" width="13.73046875" bestFit="1" customWidth="1"/>
    <col min="3105" max="3105" width="17.53125" bestFit="1" customWidth="1"/>
    <col min="3106" max="3106" width="13.73046875" bestFit="1" customWidth="1"/>
    <col min="3107" max="3107" width="17.53125" bestFit="1" customWidth="1"/>
    <col min="3108" max="3108" width="13.73046875" bestFit="1" customWidth="1"/>
    <col min="3109" max="3109" width="17.53125" bestFit="1" customWidth="1"/>
    <col min="3110" max="3110" width="13.73046875" bestFit="1" customWidth="1"/>
    <col min="3111" max="3111" width="17.53125" bestFit="1" customWidth="1"/>
    <col min="3112" max="3112" width="13.73046875" bestFit="1" customWidth="1"/>
    <col min="3113" max="3113" width="17.53125" bestFit="1" customWidth="1"/>
    <col min="3114" max="3114" width="13.73046875" bestFit="1" customWidth="1"/>
    <col min="3115" max="3115" width="17.53125" bestFit="1" customWidth="1"/>
    <col min="3116" max="3116" width="13.73046875" bestFit="1" customWidth="1"/>
    <col min="3117" max="3117" width="17.53125" bestFit="1" customWidth="1"/>
    <col min="3118" max="3118" width="13.73046875" bestFit="1" customWidth="1"/>
    <col min="3119" max="3119" width="17.53125" bestFit="1" customWidth="1"/>
    <col min="3120" max="3120" width="13.73046875" bestFit="1" customWidth="1"/>
    <col min="3121" max="3121" width="17.53125" bestFit="1" customWidth="1"/>
    <col min="3122" max="3122" width="13.73046875" bestFit="1" customWidth="1"/>
    <col min="3123" max="3123" width="17.53125" bestFit="1" customWidth="1"/>
    <col min="3124" max="3124" width="13.73046875" bestFit="1" customWidth="1"/>
    <col min="3125" max="3125" width="17.53125" bestFit="1" customWidth="1"/>
    <col min="3126" max="3126" width="13.73046875" bestFit="1" customWidth="1"/>
    <col min="3127" max="3127" width="17.53125" bestFit="1" customWidth="1"/>
    <col min="3128" max="3128" width="13.73046875" bestFit="1" customWidth="1"/>
    <col min="3129" max="3129" width="17.53125" bestFit="1" customWidth="1"/>
    <col min="3130" max="3130" width="13.73046875" bestFit="1" customWidth="1"/>
    <col min="3131" max="3131" width="17.53125" bestFit="1" customWidth="1"/>
    <col min="3132" max="3132" width="13.73046875" bestFit="1" customWidth="1"/>
    <col min="3133" max="3133" width="17.53125" bestFit="1" customWidth="1"/>
    <col min="3134" max="3134" width="13.73046875" bestFit="1" customWidth="1"/>
    <col min="3135" max="3135" width="17.53125" bestFit="1" customWidth="1"/>
    <col min="3136" max="3136" width="13.73046875" bestFit="1" customWidth="1"/>
    <col min="3137" max="3137" width="17.53125" bestFit="1" customWidth="1"/>
    <col min="3138" max="3138" width="13.73046875" bestFit="1" customWidth="1"/>
    <col min="3139" max="3139" width="17.53125" bestFit="1" customWidth="1"/>
    <col min="3140" max="3140" width="13.73046875" bestFit="1" customWidth="1"/>
    <col min="3141" max="3141" width="17.53125" bestFit="1" customWidth="1"/>
    <col min="3142" max="3142" width="13.73046875" bestFit="1" customWidth="1"/>
    <col min="3143" max="3143" width="17.53125" bestFit="1" customWidth="1"/>
    <col min="3144" max="3144" width="13.73046875" bestFit="1" customWidth="1"/>
    <col min="3145" max="3145" width="17.53125" bestFit="1" customWidth="1"/>
    <col min="3146" max="3146" width="13.73046875" bestFit="1" customWidth="1"/>
    <col min="3147" max="3147" width="17.53125" bestFit="1" customWidth="1"/>
    <col min="3148" max="3148" width="13.73046875" bestFit="1" customWidth="1"/>
    <col min="3149" max="3149" width="17.53125" bestFit="1" customWidth="1"/>
    <col min="3150" max="3150" width="13.73046875" bestFit="1" customWidth="1"/>
    <col min="3151" max="3151" width="17.53125" bestFit="1" customWidth="1"/>
    <col min="3152" max="3152" width="13.73046875" bestFit="1" customWidth="1"/>
    <col min="3153" max="3153" width="17.53125" bestFit="1" customWidth="1"/>
    <col min="3154" max="3154" width="13.73046875" bestFit="1" customWidth="1"/>
    <col min="3155" max="3155" width="17.53125" bestFit="1" customWidth="1"/>
    <col min="3156" max="3156" width="13.73046875" bestFit="1" customWidth="1"/>
    <col min="3157" max="3157" width="17.53125" bestFit="1" customWidth="1"/>
    <col min="3158" max="3158" width="13.73046875" bestFit="1" customWidth="1"/>
    <col min="3159" max="3159" width="17.53125" bestFit="1" customWidth="1"/>
    <col min="3160" max="3160" width="13.73046875" bestFit="1" customWidth="1"/>
    <col min="3161" max="3161" width="17.53125" bestFit="1" customWidth="1"/>
    <col min="3162" max="3162" width="13.73046875" bestFit="1" customWidth="1"/>
    <col min="3163" max="3163" width="17.53125" bestFit="1" customWidth="1"/>
    <col min="3164" max="3164" width="13.73046875" bestFit="1" customWidth="1"/>
    <col min="3165" max="3165" width="17.53125" bestFit="1" customWidth="1"/>
    <col min="3166" max="3166" width="13.73046875" bestFit="1" customWidth="1"/>
    <col min="3167" max="3167" width="17.53125" bestFit="1" customWidth="1"/>
    <col min="3168" max="3168" width="13.73046875" bestFit="1" customWidth="1"/>
    <col min="3169" max="3169" width="17.53125" bestFit="1" customWidth="1"/>
    <col min="3170" max="3170" width="13.73046875" bestFit="1" customWidth="1"/>
    <col min="3171" max="3171" width="17.53125" bestFit="1" customWidth="1"/>
    <col min="3172" max="3172" width="13.73046875" bestFit="1" customWidth="1"/>
    <col min="3173" max="3173" width="17.53125" bestFit="1" customWidth="1"/>
    <col min="3174" max="3174" width="13.73046875" bestFit="1" customWidth="1"/>
    <col min="3175" max="3175" width="17.53125" bestFit="1" customWidth="1"/>
    <col min="3176" max="3176" width="13.73046875" bestFit="1" customWidth="1"/>
    <col min="3177" max="3177" width="17.53125" bestFit="1" customWidth="1"/>
    <col min="3178" max="3178" width="13.73046875" bestFit="1" customWidth="1"/>
    <col min="3179" max="3179" width="17.53125" bestFit="1" customWidth="1"/>
    <col min="3180" max="3180" width="13.73046875" bestFit="1" customWidth="1"/>
    <col min="3181" max="3181" width="17.53125" bestFit="1" customWidth="1"/>
    <col min="3182" max="3182" width="13.73046875" bestFit="1" customWidth="1"/>
    <col min="3183" max="3183" width="17.53125" bestFit="1" customWidth="1"/>
    <col min="3184" max="3184" width="13.73046875" bestFit="1" customWidth="1"/>
    <col min="3185" max="3185" width="17.53125" bestFit="1" customWidth="1"/>
    <col min="3186" max="3186" width="13.73046875" bestFit="1" customWidth="1"/>
    <col min="3187" max="3187" width="17.53125" bestFit="1" customWidth="1"/>
    <col min="3188" max="3188" width="13.73046875" bestFit="1" customWidth="1"/>
    <col min="3189" max="3189" width="17.53125" bestFit="1" customWidth="1"/>
    <col min="3190" max="3190" width="13.73046875" bestFit="1" customWidth="1"/>
    <col min="3191" max="3191" width="17.53125" bestFit="1" customWidth="1"/>
    <col min="3192" max="3192" width="13.73046875" bestFit="1" customWidth="1"/>
    <col min="3193" max="3193" width="17.53125" bestFit="1" customWidth="1"/>
    <col min="3194" max="3194" width="13.73046875" bestFit="1" customWidth="1"/>
    <col min="3195" max="3195" width="17.53125" bestFit="1" customWidth="1"/>
    <col min="3196" max="3196" width="13.73046875" bestFit="1" customWidth="1"/>
    <col min="3197" max="3197" width="17.53125" bestFit="1" customWidth="1"/>
    <col min="3198" max="3198" width="13.73046875" bestFit="1" customWidth="1"/>
    <col min="3199" max="3199" width="17.53125" bestFit="1" customWidth="1"/>
    <col min="3200" max="3200" width="13.73046875" bestFit="1" customWidth="1"/>
    <col min="3201" max="3201" width="17.53125" bestFit="1" customWidth="1"/>
    <col min="3202" max="3202" width="13.73046875" bestFit="1" customWidth="1"/>
    <col min="3203" max="3203" width="17.53125" bestFit="1" customWidth="1"/>
    <col min="3204" max="3204" width="13.73046875" bestFit="1" customWidth="1"/>
    <col min="3205" max="3205" width="17.53125" bestFit="1" customWidth="1"/>
    <col min="3206" max="3206" width="13.73046875" bestFit="1" customWidth="1"/>
    <col min="3207" max="3207" width="17.53125" bestFit="1" customWidth="1"/>
    <col min="3208" max="3208" width="13.73046875" bestFit="1" customWidth="1"/>
    <col min="3209" max="3209" width="17.53125" bestFit="1" customWidth="1"/>
    <col min="3210" max="3210" width="13.73046875" bestFit="1" customWidth="1"/>
    <col min="3211" max="3211" width="17.53125" bestFit="1" customWidth="1"/>
    <col min="3212" max="3212" width="13.73046875" bestFit="1" customWidth="1"/>
    <col min="3213" max="3213" width="17.53125" bestFit="1" customWidth="1"/>
    <col min="3214" max="3214" width="13.73046875" bestFit="1" customWidth="1"/>
    <col min="3215" max="3215" width="17.53125" bestFit="1" customWidth="1"/>
    <col min="3216" max="3216" width="13.73046875" bestFit="1" customWidth="1"/>
    <col min="3217" max="3217" width="17.53125" bestFit="1" customWidth="1"/>
    <col min="3218" max="3218" width="13.73046875" bestFit="1" customWidth="1"/>
    <col min="3219" max="3219" width="17.53125" bestFit="1" customWidth="1"/>
    <col min="3220" max="3220" width="13.73046875" bestFit="1" customWidth="1"/>
    <col min="3221" max="3221" width="17.53125" bestFit="1" customWidth="1"/>
    <col min="3222" max="3222" width="13.73046875" bestFit="1" customWidth="1"/>
    <col min="3223" max="3223" width="17.53125" bestFit="1" customWidth="1"/>
    <col min="3224" max="3224" width="13.73046875" bestFit="1" customWidth="1"/>
    <col min="3225" max="3225" width="17.53125" bestFit="1" customWidth="1"/>
    <col min="3226" max="3226" width="13.73046875" bestFit="1" customWidth="1"/>
    <col min="3227" max="3227" width="17.53125" bestFit="1" customWidth="1"/>
    <col min="3228" max="3228" width="13.73046875" bestFit="1" customWidth="1"/>
    <col min="3229" max="3229" width="17.53125" bestFit="1" customWidth="1"/>
    <col min="3230" max="3230" width="13.73046875" bestFit="1" customWidth="1"/>
    <col min="3231" max="3231" width="17.53125" bestFit="1" customWidth="1"/>
    <col min="3232" max="3232" width="13.73046875" bestFit="1" customWidth="1"/>
    <col min="3233" max="3233" width="17.53125" bestFit="1" customWidth="1"/>
    <col min="3234" max="3234" width="13.73046875" bestFit="1" customWidth="1"/>
    <col min="3235" max="3235" width="17.53125" bestFit="1" customWidth="1"/>
    <col min="3236" max="3236" width="13.73046875" bestFit="1" customWidth="1"/>
    <col min="3237" max="3237" width="17.53125" bestFit="1" customWidth="1"/>
    <col min="3238" max="3238" width="13.73046875" bestFit="1" customWidth="1"/>
    <col min="3239" max="3239" width="17.53125" bestFit="1" customWidth="1"/>
    <col min="3240" max="3240" width="13.73046875" bestFit="1" customWidth="1"/>
    <col min="3241" max="3241" width="17.53125" bestFit="1" customWidth="1"/>
    <col min="3242" max="3242" width="13.73046875" bestFit="1" customWidth="1"/>
    <col min="3243" max="3243" width="17.53125" bestFit="1" customWidth="1"/>
    <col min="3244" max="3244" width="13.73046875" bestFit="1" customWidth="1"/>
    <col min="3245" max="3245" width="17.53125" bestFit="1" customWidth="1"/>
    <col min="3246" max="3246" width="13.73046875" bestFit="1" customWidth="1"/>
    <col min="3247" max="3247" width="17.53125" bestFit="1" customWidth="1"/>
    <col min="3248" max="3248" width="13.73046875" bestFit="1" customWidth="1"/>
    <col min="3249" max="3249" width="17.53125" bestFit="1" customWidth="1"/>
    <col min="3250" max="3250" width="13.73046875" bestFit="1" customWidth="1"/>
    <col min="3251" max="3251" width="17.53125" bestFit="1" customWidth="1"/>
    <col min="3252" max="3252" width="13.73046875" bestFit="1" customWidth="1"/>
    <col min="3253" max="3253" width="17.53125" bestFit="1" customWidth="1"/>
    <col min="3254" max="3254" width="13.73046875" bestFit="1" customWidth="1"/>
    <col min="3255" max="3255" width="17.53125" bestFit="1" customWidth="1"/>
    <col min="3256" max="3256" width="13.73046875" bestFit="1" customWidth="1"/>
    <col min="3257" max="3257" width="17.53125" bestFit="1" customWidth="1"/>
    <col min="3258" max="3258" width="13.73046875" bestFit="1" customWidth="1"/>
    <col min="3259" max="3259" width="17.53125" bestFit="1" customWidth="1"/>
    <col min="3260" max="3260" width="13.73046875" bestFit="1" customWidth="1"/>
    <col min="3261" max="3261" width="17.53125" bestFit="1" customWidth="1"/>
    <col min="3262" max="3262" width="13.73046875" bestFit="1" customWidth="1"/>
    <col min="3263" max="3263" width="17.53125" bestFit="1" customWidth="1"/>
    <col min="3264" max="3264" width="13.73046875" bestFit="1" customWidth="1"/>
    <col min="3265" max="3265" width="17.53125" bestFit="1" customWidth="1"/>
    <col min="3266" max="3266" width="13.73046875" bestFit="1" customWidth="1"/>
    <col min="3267" max="3267" width="17.53125" bestFit="1" customWidth="1"/>
    <col min="3268" max="3268" width="13.73046875" bestFit="1" customWidth="1"/>
    <col min="3269" max="3269" width="17.53125" bestFit="1" customWidth="1"/>
    <col min="3270" max="3270" width="13.73046875" bestFit="1" customWidth="1"/>
    <col min="3271" max="3271" width="17.53125" bestFit="1" customWidth="1"/>
    <col min="3272" max="3272" width="13.73046875" bestFit="1" customWidth="1"/>
    <col min="3273" max="3273" width="17.53125" bestFit="1" customWidth="1"/>
    <col min="3274" max="3274" width="13.73046875" bestFit="1" customWidth="1"/>
    <col min="3275" max="3275" width="17.53125" bestFit="1" customWidth="1"/>
    <col min="3276" max="3276" width="13.73046875" bestFit="1" customWidth="1"/>
    <col min="3277" max="3277" width="17.53125" bestFit="1" customWidth="1"/>
    <col min="3278" max="3278" width="13.73046875" bestFit="1" customWidth="1"/>
    <col min="3279" max="3279" width="17.53125" bestFit="1" customWidth="1"/>
    <col min="3280" max="3280" width="13.73046875" bestFit="1" customWidth="1"/>
    <col min="3281" max="3281" width="17.53125" bestFit="1" customWidth="1"/>
    <col min="3282" max="3282" width="13.73046875" bestFit="1" customWidth="1"/>
    <col min="3283" max="3283" width="17.53125" bestFit="1" customWidth="1"/>
    <col min="3284" max="3284" width="13.73046875" bestFit="1" customWidth="1"/>
    <col min="3285" max="3285" width="17.53125" bestFit="1" customWidth="1"/>
    <col min="3286" max="3286" width="13.73046875" bestFit="1" customWidth="1"/>
    <col min="3287" max="3287" width="17.53125" bestFit="1" customWidth="1"/>
    <col min="3288" max="3288" width="13.73046875" bestFit="1" customWidth="1"/>
    <col min="3289" max="3289" width="17.53125" bestFit="1" customWidth="1"/>
    <col min="3290" max="3290" width="13.73046875" bestFit="1" customWidth="1"/>
    <col min="3291" max="3291" width="17.53125" bestFit="1" customWidth="1"/>
    <col min="3292" max="3292" width="13.73046875" bestFit="1" customWidth="1"/>
    <col min="3293" max="3293" width="17.53125" bestFit="1" customWidth="1"/>
    <col min="3294" max="3294" width="13.73046875" bestFit="1" customWidth="1"/>
    <col min="3295" max="3295" width="17.53125" bestFit="1" customWidth="1"/>
    <col min="3296" max="3296" width="13.73046875" bestFit="1" customWidth="1"/>
    <col min="3297" max="3297" width="17.53125" bestFit="1" customWidth="1"/>
    <col min="3298" max="3298" width="13.73046875" bestFit="1" customWidth="1"/>
    <col min="3299" max="3299" width="17.53125" bestFit="1" customWidth="1"/>
    <col min="3300" max="3300" width="13.73046875" bestFit="1" customWidth="1"/>
    <col min="3301" max="3301" width="17.53125" bestFit="1" customWidth="1"/>
    <col min="3302" max="3302" width="13.73046875" bestFit="1" customWidth="1"/>
    <col min="3303" max="3303" width="17.53125" bestFit="1" customWidth="1"/>
    <col min="3304" max="3304" width="13.73046875" bestFit="1" customWidth="1"/>
    <col min="3305" max="3305" width="17.53125" bestFit="1" customWidth="1"/>
    <col min="3306" max="3306" width="13.73046875" bestFit="1" customWidth="1"/>
    <col min="3307" max="3307" width="17.53125" bestFit="1" customWidth="1"/>
    <col min="3308" max="3308" width="13.73046875" bestFit="1" customWidth="1"/>
    <col min="3309" max="3309" width="17.53125" bestFit="1" customWidth="1"/>
    <col min="3310" max="3310" width="13.73046875" bestFit="1" customWidth="1"/>
    <col min="3311" max="3311" width="17.53125" bestFit="1" customWidth="1"/>
    <col min="3312" max="3312" width="13.73046875" bestFit="1" customWidth="1"/>
    <col min="3313" max="3313" width="17.53125" bestFit="1" customWidth="1"/>
    <col min="3314" max="3314" width="13.73046875" bestFit="1" customWidth="1"/>
    <col min="3315" max="3315" width="17.53125" bestFit="1" customWidth="1"/>
    <col min="3316" max="3316" width="13.73046875" bestFit="1" customWidth="1"/>
    <col min="3317" max="3317" width="17.53125" bestFit="1" customWidth="1"/>
    <col min="3318" max="3318" width="13.73046875" bestFit="1" customWidth="1"/>
    <col min="3319" max="3319" width="17.53125" bestFit="1" customWidth="1"/>
    <col min="3320" max="3320" width="13.73046875" bestFit="1" customWidth="1"/>
    <col min="3321" max="3321" width="17.53125" bestFit="1" customWidth="1"/>
    <col min="3322" max="3322" width="13.73046875" bestFit="1" customWidth="1"/>
    <col min="3323" max="3323" width="17.53125" bestFit="1" customWidth="1"/>
    <col min="3324" max="3324" width="13.73046875" bestFit="1" customWidth="1"/>
    <col min="3325" max="3325" width="17.53125" bestFit="1" customWidth="1"/>
    <col min="3326" max="3326" width="13.73046875" bestFit="1" customWidth="1"/>
    <col min="3327" max="3327" width="17.53125" bestFit="1" customWidth="1"/>
    <col min="3328" max="3328" width="13.73046875" bestFit="1" customWidth="1"/>
    <col min="3329" max="3329" width="17.53125" bestFit="1" customWidth="1"/>
    <col min="3330" max="3330" width="13.73046875" bestFit="1" customWidth="1"/>
    <col min="3331" max="3331" width="17.53125" bestFit="1" customWidth="1"/>
    <col min="3332" max="3332" width="13.73046875" bestFit="1" customWidth="1"/>
    <col min="3333" max="3333" width="17.53125" bestFit="1" customWidth="1"/>
    <col min="3334" max="3334" width="13.73046875" bestFit="1" customWidth="1"/>
    <col min="3335" max="3335" width="17.53125" bestFit="1" customWidth="1"/>
    <col min="3336" max="3336" width="13.73046875" bestFit="1" customWidth="1"/>
    <col min="3337" max="3337" width="17.53125" bestFit="1" customWidth="1"/>
    <col min="3338" max="3338" width="13.73046875" bestFit="1" customWidth="1"/>
    <col min="3339" max="3339" width="17.53125" bestFit="1" customWidth="1"/>
    <col min="3340" max="3340" width="13.73046875" bestFit="1" customWidth="1"/>
    <col min="3341" max="3341" width="17.53125" bestFit="1" customWidth="1"/>
    <col min="3342" max="3342" width="13.73046875" bestFit="1" customWidth="1"/>
    <col min="3343" max="3343" width="17.53125" bestFit="1" customWidth="1"/>
    <col min="3344" max="3344" width="13.73046875" bestFit="1" customWidth="1"/>
    <col min="3345" max="3345" width="17.53125" bestFit="1" customWidth="1"/>
    <col min="3346" max="3346" width="13.73046875" bestFit="1" customWidth="1"/>
    <col min="3347" max="3347" width="17.53125" bestFit="1" customWidth="1"/>
    <col min="3348" max="3348" width="13.73046875" bestFit="1" customWidth="1"/>
    <col min="3349" max="3349" width="17.53125" bestFit="1" customWidth="1"/>
    <col min="3350" max="3350" width="13.73046875" bestFit="1" customWidth="1"/>
    <col min="3351" max="3351" width="17.53125" bestFit="1" customWidth="1"/>
    <col min="3352" max="3352" width="13.73046875" bestFit="1" customWidth="1"/>
    <col min="3353" max="3353" width="17.53125" bestFit="1" customWidth="1"/>
    <col min="3354" max="3354" width="13.73046875" bestFit="1" customWidth="1"/>
    <col min="3355" max="3355" width="17.53125" bestFit="1" customWidth="1"/>
    <col min="3356" max="3356" width="13.73046875" bestFit="1" customWidth="1"/>
    <col min="3357" max="3357" width="17.53125" bestFit="1" customWidth="1"/>
    <col min="3358" max="3358" width="13.73046875" bestFit="1" customWidth="1"/>
    <col min="3359" max="3359" width="17.53125" bestFit="1" customWidth="1"/>
    <col min="3360" max="3360" width="13.73046875" bestFit="1" customWidth="1"/>
    <col min="3361" max="3361" width="17.53125" bestFit="1" customWidth="1"/>
    <col min="3362" max="3362" width="13.73046875" bestFit="1" customWidth="1"/>
    <col min="3363" max="3363" width="17.53125" bestFit="1" customWidth="1"/>
    <col min="3364" max="3364" width="13.73046875" bestFit="1" customWidth="1"/>
    <col min="3365" max="3365" width="17.53125" bestFit="1" customWidth="1"/>
    <col min="3366" max="3366" width="13.73046875" bestFit="1" customWidth="1"/>
    <col min="3367" max="3367" width="17.53125" bestFit="1" customWidth="1"/>
    <col min="3368" max="3368" width="13.73046875" bestFit="1" customWidth="1"/>
    <col min="3369" max="3369" width="17.53125" bestFit="1" customWidth="1"/>
    <col min="3370" max="3370" width="13.73046875" bestFit="1" customWidth="1"/>
    <col min="3371" max="3371" width="17.53125" bestFit="1" customWidth="1"/>
    <col min="3372" max="3372" width="13.73046875" bestFit="1" customWidth="1"/>
    <col min="3373" max="3373" width="17.53125" bestFit="1" customWidth="1"/>
    <col min="3374" max="3374" width="13.73046875" bestFit="1" customWidth="1"/>
    <col min="3375" max="3375" width="17.53125" bestFit="1" customWidth="1"/>
    <col min="3376" max="3376" width="13.73046875" bestFit="1" customWidth="1"/>
    <col min="3377" max="3377" width="17.53125" bestFit="1" customWidth="1"/>
    <col min="3378" max="3378" width="13.73046875" bestFit="1" customWidth="1"/>
    <col min="3379" max="3379" width="17.53125" bestFit="1" customWidth="1"/>
    <col min="3380" max="3380" width="13.73046875" bestFit="1" customWidth="1"/>
    <col min="3381" max="3381" width="17.53125" bestFit="1" customWidth="1"/>
    <col min="3382" max="3382" width="13.73046875" bestFit="1" customWidth="1"/>
    <col min="3383" max="3383" width="17.53125" bestFit="1" customWidth="1"/>
    <col min="3384" max="3384" width="13.73046875" bestFit="1" customWidth="1"/>
    <col min="3385" max="3385" width="17.53125" bestFit="1" customWidth="1"/>
    <col min="3386" max="3386" width="13.73046875" bestFit="1" customWidth="1"/>
    <col min="3387" max="3387" width="17.53125" bestFit="1" customWidth="1"/>
    <col min="3388" max="3388" width="13.73046875" bestFit="1" customWidth="1"/>
    <col min="3389" max="3389" width="17.53125" bestFit="1" customWidth="1"/>
    <col min="3390" max="3390" width="13.73046875" bestFit="1" customWidth="1"/>
    <col min="3391" max="3391" width="17.53125" bestFit="1" customWidth="1"/>
    <col min="3392" max="3392" width="13.73046875" bestFit="1" customWidth="1"/>
    <col min="3393" max="3393" width="17.53125" bestFit="1" customWidth="1"/>
    <col min="3394" max="3394" width="13.73046875" bestFit="1" customWidth="1"/>
    <col min="3395" max="3395" width="17.53125" bestFit="1" customWidth="1"/>
    <col min="3396" max="3396" width="13.73046875" bestFit="1" customWidth="1"/>
    <col min="3397" max="3397" width="17.53125" bestFit="1" customWidth="1"/>
    <col min="3398" max="3398" width="13.73046875" bestFit="1" customWidth="1"/>
    <col min="3399" max="3399" width="17.53125" bestFit="1" customWidth="1"/>
    <col min="3400" max="3400" width="13.73046875" bestFit="1" customWidth="1"/>
    <col min="3401" max="3401" width="17.53125" bestFit="1" customWidth="1"/>
    <col min="3402" max="3402" width="13.73046875" bestFit="1" customWidth="1"/>
    <col min="3403" max="3403" width="17.53125" bestFit="1" customWidth="1"/>
    <col min="3404" max="3404" width="13.73046875" bestFit="1" customWidth="1"/>
    <col min="3405" max="3405" width="17.53125" bestFit="1" customWidth="1"/>
    <col min="3406" max="3406" width="13.73046875" bestFit="1" customWidth="1"/>
    <col min="3407" max="3407" width="17.53125" bestFit="1" customWidth="1"/>
    <col min="3408" max="3408" width="13.73046875" bestFit="1" customWidth="1"/>
    <col min="3409" max="3409" width="17.53125" bestFit="1" customWidth="1"/>
    <col min="3410" max="3410" width="13.73046875" bestFit="1" customWidth="1"/>
    <col min="3411" max="3411" width="17.53125" bestFit="1" customWidth="1"/>
    <col min="3412" max="3412" width="13.73046875" bestFit="1" customWidth="1"/>
    <col min="3413" max="3413" width="17.53125" bestFit="1" customWidth="1"/>
    <col min="3414" max="3414" width="13.73046875" bestFit="1" customWidth="1"/>
    <col min="3415" max="3415" width="17.53125" bestFit="1" customWidth="1"/>
    <col min="3416" max="3416" width="13.73046875" bestFit="1" customWidth="1"/>
    <col min="3417" max="3417" width="17.53125" bestFit="1" customWidth="1"/>
    <col min="3418" max="3418" width="13.73046875" bestFit="1" customWidth="1"/>
    <col min="3419" max="3419" width="17.53125" bestFit="1" customWidth="1"/>
    <col min="3420" max="3420" width="13.73046875" bestFit="1" customWidth="1"/>
    <col min="3421" max="3421" width="17.53125" bestFit="1" customWidth="1"/>
    <col min="3422" max="3422" width="13.73046875" bestFit="1" customWidth="1"/>
    <col min="3423" max="3423" width="17.53125" bestFit="1" customWidth="1"/>
    <col min="3424" max="3424" width="13.73046875" bestFit="1" customWidth="1"/>
    <col min="3425" max="3425" width="17.53125" bestFit="1" customWidth="1"/>
    <col min="3426" max="3426" width="13.73046875" bestFit="1" customWidth="1"/>
    <col min="3427" max="3427" width="17.53125" bestFit="1" customWidth="1"/>
    <col min="3428" max="3428" width="13.73046875" bestFit="1" customWidth="1"/>
    <col min="3429" max="3429" width="17.53125" bestFit="1" customWidth="1"/>
    <col min="3430" max="3430" width="13.73046875" bestFit="1" customWidth="1"/>
    <col min="3431" max="3431" width="17.53125" bestFit="1" customWidth="1"/>
    <col min="3432" max="3432" width="13.73046875" bestFit="1" customWidth="1"/>
    <col min="3433" max="3433" width="17.53125" bestFit="1" customWidth="1"/>
    <col min="3434" max="3434" width="13.73046875" bestFit="1" customWidth="1"/>
    <col min="3435" max="3435" width="17.53125" bestFit="1" customWidth="1"/>
    <col min="3436" max="3436" width="13.73046875" bestFit="1" customWidth="1"/>
    <col min="3437" max="3437" width="17.53125" bestFit="1" customWidth="1"/>
    <col min="3438" max="3438" width="13.73046875" bestFit="1" customWidth="1"/>
    <col min="3439" max="3439" width="17.53125" bestFit="1" customWidth="1"/>
    <col min="3440" max="3440" width="13.73046875" bestFit="1" customWidth="1"/>
    <col min="3441" max="3441" width="17.53125" bestFit="1" customWidth="1"/>
    <col min="3442" max="3442" width="13.73046875" bestFit="1" customWidth="1"/>
    <col min="3443" max="3443" width="17.53125" bestFit="1" customWidth="1"/>
    <col min="3444" max="3444" width="13.73046875" bestFit="1" customWidth="1"/>
    <col min="3445" max="3445" width="17.53125" bestFit="1" customWidth="1"/>
    <col min="3446" max="3446" width="13.73046875" bestFit="1" customWidth="1"/>
    <col min="3447" max="3447" width="17.53125" bestFit="1" customWidth="1"/>
    <col min="3448" max="3448" width="13.73046875" bestFit="1" customWidth="1"/>
    <col min="3449" max="3449" width="17.53125" bestFit="1" customWidth="1"/>
    <col min="3450" max="3450" width="13.73046875" bestFit="1" customWidth="1"/>
    <col min="3451" max="3451" width="17.53125" bestFit="1" customWidth="1"/>
    <col min="3452" max="3452" width="13.73046875" bestFit="1" customWidth="1"/>
    <col min="3453" max="3453" width="17.53125" bestFit="1" customWidth="1"/>
    <col min="3454" max="3454" width="13.73046875" bestFit="1" customWidth="1"/>
    <col min="3455" max="3455" width="17.53125" bestFit="1" customWidth="1"/>
    <col min="3456" max="3456" width="13.73046875" bestFit="1" customWidth="1"/>
    <col min="3457" max="3457" width="17.53125" bestFit="1" customWidth="1"/>
    <col min="3458" max="3458" width="13.73046875" bestFit="1" customWidth="1"/>
    <col min="3459" max="3459" width="17.53125" bestFit="1" customWidth="1"/>
    <col min="3460" max="3460" width="13.73046875" bestFit="1" customWidth="1"/>
    <col min="3461" max="3461" width="17.53125" bestFit="1" customWidth="1"/>
    <col min="3462" max="3462" width="13.73046875" bestFit="1" customWidth="1"/>
    <col min="3463" max="3463" width="17.53125" bestFit="1" customWidth="1"/>
    <col min="3464" max="3464" width="13.73046875" bestFit="1" customWidth="1"/>
    <col min="3465" max="3465" width="17.53125" bestFit="1" customWidth="1"/>
    <col min="3466" max="3466" width="13.73046875" bestFit="1" customWidth="1"/>
    <col min="3467" max="3467" width="17.53125" bestFit="1" customWidth="1"/>
    <col min="3468" max="3468" width="13.73046875" bestFit="1" customWidth="1"/>
    <col min="3469" max="3469" width="17.53125" bestFit="1" customWidth="1"/>
    <col min="3470" max="3470" width="13.73046875" bestFit="1" customWidth="1"/>
    <col min="3471" max="3471" width="17.53125" bestFit="1" customWidth="1"/>
    <col min="3472" max="3472" width="13.73046875" bestFit="1" customWidth="1"/>
    <col min="3473" max="3473" width="17.53125" bestFit="1" customWidth="1"/>
    <col min="3474" max="3474" width="13.73046875" bestFit="1" customWidth="1"/>
    <col min="3475" max="3475" width="17.53125" bestFit="1" customWidth="1"/>
    <col min="3476" max="3476" width="13.73046875" bestFit="1" customWidth="1"/>
    <col min="3477" max="3477" width="17.53125" bestFit="1" customWidth="1"/>
    <col min="3478" max="3478" width="13.73046875" bestFit="1" customWidth="1"/>
    <col min="3479" max="3479" width="17.53125" bestFit="1" customWidth="1"/>
    <col min="3480" max="3480" width="13.73046875" bestFit="1" customWidth="1"/>
    <col min="3481" max="3481" width="17.53125" bestFit="1" customWidth="1"/>
    <col min="3482" max="3482" width="13.73046875" bestFit="1" customWidth="1"/>
    <col min="3483" max="3483" width="17.53125" bestFit="1" customWidth="1"/>
    <col min="3484" max="3484" width="13.73046875" bestFit="1" customWidth="1"/>
    <col min="3485" max="3485" width="17.53125" bestFit="1" customWidth="1"/>
    <col min="3486" max="3486" width="13.73046875" bestFit="1" customWidth="1"/>
    <col min="3487" max="3487" width="17.53125" bestFit="1" customWidth="1"/>
    <col min="3488" max="3488" width="13.73046875" bestFit="1" customWidth="1"/>
    <col min="3489" max="3489" width="17.53125" bestFit="1" customWidth="1"/>
    <col min="3490" max="3490" width="13.73046875" bestFit="1" customWidth="1"/>
    <col min="3491" max="3491" width="17.53125" bestFit="1" customWidth="1"/>
    <col min="3492" max="3492" width="13.73046875" bestFit="1" customWidth="1"/>
    <col min="3493" max="3493" width="17.53125" bestFit="1" customWidth="1"/>
    <col min="3494" max="3494" width="13.73046875" bestFit="1" customWidth="1"/>
    <col min="3495" max="3495" width="17.53125" bestFit="1" customWidth="1"/>
    <col min="3496" max="3496" width="13.73046875" bestFit="1" customWidth="1"/>
    <col min="3497" max="3497" width="17.53125" bestFit="1" customWidth="1"/>
    <col min="3498" max="3498" width="13.73046875" bestFit="1" customWidth="1"/>
    <col min="3499" max="3499" width="17.53125" bestFit="1" customWidth="1"/>
    <col min="3500" max="3500" width="13.73046875" bestFit="1" customWidth="1"/>
    <col min="3501" max="3501" width="17.53125" bestFit="1" customWidth="1"/>
    <col min="3502" max="3502" width="13.73046875" bestFit="1" customWidth="1"/>
    <col min="3503" max="3503" width="17.53125" bestFit="1" customWidth="1"/>
    <col min="3504" max="3504" width="13.73046875" bestFit="1" customWidth="1"/>
    <col min="3505" max="3505" width="17.53125" bestFit="1" customWidth="1"/>
    <col min="3506" max="3506" width="13.73046875" bestFit="1" customWidth="1"/>
    <col min="3507" max="3507" width="17.53125" bestFit="1" customWidth="1"/>
    <col min="3508" max="3508" width="13.73046875" bestFit="1" customWidth="1"/>
    <col min="3509" max="3509" width="17.53125" bestFit="1" customWidth="1"/>
    <col min="3510" max="3510" width="13.73046875" bestFit="1" customWidth="1"/>
    <col min="3511" max="3511" width="17.53125" bestFit="1" customWidth="1"/>
    <col min="3512" max="3512" width="13.73046875" bestFit="1" customWidth="1"/>
    <col min="3513" max="3513" width="17.53125" bestFit="1" customWidth="1"/>
    <col min="3514" max="3514" width="13.73046875" bestFit="1" customWidth="1"/>
    <col min="3515" max="3515" width="17.53125" bestFit="1" customWidth="1"/>
    <col min="3516" max="3516" width="13.73046875" bestFit="1" customWidth="1"/>
    <col min="3517" max="3517" width="17.53125" bestFit="1" customWidth="1"/>
    <col min="3518" max="3518" width="13.73046875" bestFit="1" customWidth="1"/>
    <col min="3519" max="3519" width="17.53125" bestFit="1" customWidth="1"/>
    <col min="3520" max="3520" width="13.73046875" bestFit="1" customWidth="1"/>
    <col min="3521" max="3521" width="17.53125" bestFit="1" customWidth="1"/>
    <col min="3522" max="3522" width="13.73046875" bestFit="1" customWidth="1"/>
    <col min="3523" max="3523" width="17.53125" bestFit="1" customWidth="1"/>
    <col min="3524" max="3524" width="13.73046875" bestFit="1" customWidth="1"/>
    <col min="3525" max="3525" width="17.53125" bestFit="1" customWidth="1"/>
    <col min="3526" max="3526" width="13.73046875" bestFit="1" customWidth="1"/>
    <col min="3527" max="3527" width="17.53125" bestFit="1" customWidth="1"/>
    <col min="3528" max="3528" width="13.73046875" bestFit="1" customWidth="1"/>
    <col min="3529" max="3529" width="17.53125" bestFit="1" customWidth="1"/>
    <col min="3530" max="3530" width="13.73046875" bestFit="1" customWidth="1"/>
    <col min="3531" max="3531" width="17.53125" bestFit="1" customWidth="1"/>
    <col min="3532" max="3532" width="13.73046875" bestFit="1" customWidth="1"/>
    <col min="3533" max="3533" width="17.53125" bestFit="1" customWidth="1"/>
    <col min="3534" max="3534" width="13.73046875" bestFit="1" customWidth="1"/>
    <col min="3535" max="3535" width="17.53125" bestFit="1" customWidth="1"/>
    <col min="3536" max="3536" width="13.73046875" bestFit="1" customWidth="1"/>
    <col min="3537" max="3537" width="17.53125" bestFit="1" customWidth="1"/>
    <col min="3538" max="3538" width="13.73046875" bestFit="1" customWidth="1"/>
    <col min="3539" max="3539" width="17.53125" bestFit="1" customWidth="1"/>
    <col min="3540" max="3540" width="13.73046875" bestFit="1" customWidth="1"/>
    <col min="3541" max="3541" width="17.53125" bestFit="1" customWidth="1"/>
    <col min="3542" max="3542" width="13.73046875" bestFit="1" customWidth="1"/>
    <col min="3543" max="3543" width="17.53125" bestFit="1" customWidth="1"/>
    <col min="3544" max="3544" width="13.73046875" bestFit="1" customWidth="1"/>
    <col min="3545" max="3545" width="17.53125" bestFit="1" customWidth="1"/>
    <col min="3546" max="3546" width="13.73046875" bestFit="1" customWidth="1"/>
    <col min="3547" max="3547" width="17.53125" bestFit="1" customWidth="1"/>
    <col min="3548" max="3548" width="13.73046875" bestFit="1" customWidth="1"/>
    <col min="3549" max="3549" width="17.53125" bestFit="1" customWidth="1"/>
    <col min="3550" max="3550" width="13.73046875" bestFit="1" customWidth="1"/>
    <col min="3551" max="3551" width="17.53125" bestFit="1" customWidth="1"/>
    <col min="3552" max="3552" width="13.73046875" bestFit="1" customWidth="1"/>
    <col min="3553" max="3553" width="17.53125" bestFit="1" customWidth="1"/>
    <col min="3554" max="3554" width="13.73046875" bestFit="1" customWidth="1"/>
    <col min="3555" max="3555" width="17.53125" bestFit="1" customWidth="1"/>
    <col min="3556" max="3556" width="13.73046875" bestFit="1" customWidth="1"/>
    <col min="3557" max="3557" width="17.53125" bestFit="1" customWidth="1"/>
    <col min="3558" max="3558" width="13.73046875" bestFit="1" customWidth="1"/>
    <col min="3559" max="3559" width="17.53125" bestFit="1" customWidth="1"/>
    <col min="3560" max="3560" width="13.73046875" bestFit="1" customWidth="1"/>
    <col min="3561" max="3561" width="17.53125" bestFit="1" customWidth="1"/>
    <col min="3562" max="3562" width="13.73046875" bestFit="1" customWidth="1"/>
    <col min="3563" max="3563" width="17.53125" bestFit="1" customWidth="1"/>
    <col min="3564" max="3564" width="13.73046875" bestFit="1" customWidth="1"/>
    <col min="3565" max="3565" width="17.53125" bestFit="1" customWidth="1"/>
    <col min="3566" max="3566" width="13.73046875" bestFit="1" customWidth="1"/>
    <col min="3567" max="3567" width="17.53125" bestFit="1" customWidth="1"/>
    <col min="3568" max="3568" width="13.73046875" bestFit="1" customWidth="1"/>
    <col min="3569" max="3569" width="17.53125" bestFit="1" customWidth="1"/>
    <col min="3570" max="3570" width="13.73046875" bestFit="1" customWidth="1"/>
    <col min="3571" max="3571" width="17.53125" bestFit="1" customWidth="1"/>
    <col min="3572" max="3572" width="13.73046875" bestFit="1" customWidth="1"/>
    <col min="3573" max="3573" width="17.53125" bestFit="1" customWidth="1"/>
    <col min="3574" max="3574" width="13.73046875" bestFit="1" customWidth="1"/>
    <col min="3575" max="3575" width="17.53125" bestFit="1" customWidth="1"/>
    <col min="3576" max="3576" width="13.73046875" bestFit="1" customWidth="1"/>
    <col min="3577" max="3577" width="17.53125" bestFit="1" customWidth="1"/>
    <col min="3578" max="3578" width="13.73046875" bestFit="1" customWidth="1"/>
    <col min="3579" max="3579" width="17.53125" bestFit="1" customWidth="1"/>
    <col min="3580" max="3580" width="13.73046875" bestFit="1" customWidth="1"/>
    <col min="3581" max="3581" width="17.53125" bestFit="1" customWidth="1"/>
    <col min="3582" max="3582" width="13.73046875" bestFit="1" customWidth="1"/>
    <col min="3583" max="3583" width="17.53125" bestFit="1" customWidth="1"/>
    <col min="3584" max="3584" width="13.73046875" bestFit="1" customWidth="1"/>
    <col min="3585" max="3585" width="17.53125" bestFit="1" customWidth="1"/>
    <col min="3586" max="3586" width="13.73046875" bestFit="1" customWidth="1"/>
    <col min="3587" max="3587" width="17.53125" bestFit="1" customWidth="1"/>
    <col min="3588" max="3588" width="13.73046875" bestFit="1" customWidth="1"/>
    <col min="3589" max="3589" width="17.53125" bestFit="1" customWidth="1"/>
    <col min="3590" max="3590" width="13.73046875" bestFit="1" customWidth="1"/>
    <col min="3591" max="3591" width="17.53125" bestFit="1" customWidth="1"/>
    <col min="3592" max="3592" width="13.73046875" bestFit="1" customWidth="1"/>
    <col min="3593" max="3593" width="17.53125" bestFit="1" customWidth="1"/>
    <col min="3594" max="3594" width="13.73046875" bestFit="1" customWidth="1"/>
    <col min="3595" max="3595" width="17.53125" bestFit="1" customWidth="1"/>
    <col min="3596" max="3596" width="13.73046875" bestFit="1" customWidth="1"/>
    <col min="3597" max="3597" width="17.53125" bestFit="1" customWidth="1"/>
    <col min="3598" max="3598" width="13.73046875" bestFit="1" customWidth="1"/>
    <col min="3599" max="3599" width="17.53125" bestFit="1" customWidth="1"/>
    <col min="3600" max="3600" width="13.73046875" bestFit="1" customWidth="1"/>
    <col min="3601" max="3601" width="17.53125" bestFit="1" customWidth="1"/>
    <col min="3602" max="3602" width="13.73046875" bestFit="1" customWidth="1"/>
    <col min="3603" max="3603" width="17.53125" bestFit="1" customWidth="1"/>
    <col min="3604" max="3604" width="13.73046875" bestFit="1" customWidth="1"/>
    <col min="3605" max="3605" width="17.53125" bestFit="1" customWidth="1"/>
    <col min="3606" max="3606" width="13.73046875" bestFit="1" customWidth="1"/>
    <col min="3607" max="3607" width="17.53125" bestFit="1" customWidth="1"/>
    <col min="3608" max="3608" width="13.73046875" bestFit="1" customWidth="1"/>
    <col min="3609" max="3609" width="17.53125" bestFit="1" customWidth="1"/>
    <col min="3610" max="3610" width="13.73046875" bestFit="1" customWidth="1"/>
    <col min="3611" max="3611" width="17.53125" bestFit="1" customWidth="1"/>
    <col min="3612" max="3612" width="13.73046875" bestFit="1" customWidth="1"/>
    <col min="3613" max="3613" width="17.53125" bestFit="1" customWidth="1"/>
    <col min="3614" max="3614" width="13.73046875" bestFit="1" customWidth="1"/>
    <col min="3615" max="3615" width="17.53125" bestFit="1" customWidth="1"/>
    <col min="3616" max="3616" width="13.73046875" bestFit="1" customWidth="1"/>
    <col min="3617" max="3617" width="17.53125" bestFit="1" customWidth="1"/>
    <col min="3618" max="3618" width="13.73046875" bestFit="1" customWidth="1"/>
    <col min="3619" max="3619" width="17.53125" bestFit="1" customWidth="1"/>
    <col min="3620" max="3620" width="13.73046875" bestFit="1" customWidth="1"/>
    <col min="3621" max="3621" width="17.53125" bestFit="1" customWidth="1"/>
    <col min="3622" max="3622" width="13.73046875" bestFit="1" customWidth="1"/>
    <col min="3623" max="3623" width="17.53125" bestFit="1" customWidth="1"/>
    <col min="3624" max="3624" width="13.73046875" bestFit="1" customWidth="1"/>
    <col min="3625" max="3625" width="17.53125" bestFit="1" customWidth="1"/>
    <col min="3626" max="3626" width="13.73046875" bestFit="1" customWidth="1"/>
    <col min="3627" max="3627" width="17.53125" bestFit="1" customWidth="1"/>
    <col min="3628" max="3628" width="13.73046875" bestFit="1" customWidth="1"/>
    <col min="3629" max="3629" width="17.53125" bestFit="1" customWidth="1"/>
    <col min="3630" max="3630" width="13.73046875" bestFit="1" customWidth="1"/>
    <col min="3631" max="3631" width="17.53125" bestFit="1" customWidth="1"/>
    <col min="3632" max="3632" width="13.73046875" bestFit="1" customWidth="1"/>
    <col min="3633" max="3633" width="17.53125" bestFit="1" customWidth="1"/>
    <col min="3634" max="3634" width="13.73046875" bestFit="1" customWidth="1"/>
    <col min="3635" max="3635" width="17.53125" bestFit="1" customWidth="1"/>
    <col min="3636" max="3636" width="13.73046875" bestFit="1" customWidth="1"/>
    <col min="3637" max="3637" width="17.53125" bestFit="1" customWidth="1"/>
    <col min="3638" max="3638" width="13.73046875" bestFit="1" customWidth="1"/>
    <col min="3639" max="3639" width="17.53125" bestFit="1" customWidth="1"/>
    <col min="3640" max="3640" width="13.73046875" bestFit="1" customWidth="1"/>
    <col min="3641" max="3641" width="17.53125" bestFit="1" customWidth="1"/>
    <col min="3642" max="3642" width="13.73046875" bestFit="1" customWidth="1"/>
    <col min="3643" max="3643" width="17.53125" bestFit="1" customWidth="1"/>
    <col min="3644" max="3644" width="13.73046875" bestFit="1" customWidth="1"/>
    <col min="3645" max="3645" width="17.53125" bestFit="1" customWidth="1"/>
    <col min="3646" max="3646" width="13.73046875" bestFit="1" customWidth="1"/>
    <col min="3647" max="3647" width="17.53125" bestFit="1" customWidth="1"/>
    <col min="3648" max="3648" width="13.73046875" bestFit="1" customWidth="1"/>
    <col min="3649" max="3649" width="17.53125" bestFit="1" customWidth="1"/>
    <col min="3650" max="3650" width="13.73046875" bestFit="1" customWidth="1"/>
    <col min="3651" max="3651" width="17.53125" bestFit="1" customWidth="1"/>
    <col min="3652" max="3652" width="13.73046875" bestFit="1" customWidth="1"/>
    <col min="3653" max="3653" width="17.53125" bestFit="1" customWidth="1"/>
    <col min="3654" max="3654" width="13.73046875" bestFit="1" customWidth="1"/>
    <col min="3655" max="3655" width="17.53125" bestFit="1" customWidth="1"/>
    <col min="3656" max="3656" width="13.73046875" bestFit="1" customWidth="1"/>
    <col min="3657" max="3657" width="17.53125" bestFit="1" customWidth="1"/>
    <col min="3658" max="3658" width="13.73046875" bestFit="1" customWidth="1"/>
    <col min="3659" max="3659" width="17.53125" bestFit="1" customWidth="1"/>
    <col min="3660" max="3660" width="13.73046875" bestFit="1" customWidth="1"/>
    <col min="3661" max="3661" width="17.53125" bestFit="1" customWidth="1"/>
    <col min="3662" max="3662" width="13.73046875" bestFit="1" customWidth="1"/>
    <col min="3663" max="3663" width="17.53125" bestFit="1" customWidth="1"/>
    <col min="3664" max="3664" width="13.73046875" bestFit="1" customWidth="1"/>
    <col min="3665" max="3665" width="17.53125" bestFit="1" customWidth="1"/>
    <col min="3666" max="3666" width="13.73046875" bestFit="1" customWidth="1"/>
    <col min="3667" max="3667" width="17.53125" bestFit="1" customWidth="1"/>
    <col min="3668" max="3668" width="13.73046875" bestFit="1" customWidth="1"/>
    <col min="3669" max="3669" width="17.53125" bestFit="1" customWidth="1"/>
    <col min="3670" max="3670" width="13.73046875" bestFit="1" customWidth="1"/>
    <col min="3671" max="3671" width="17.53125" bestFit="1" customWidth="1"/>
    <col min="3672" max="3672" width="13.73046875" bestFit="1" customWidth="1"/>
    <col min="3673" max="3673" width="17.53125" bestFit="1" customWidth="1"/>
    <col min="3674" max="3674" width="13.73046875" bestFit="1" customWidth="1"/>
    <col min="3675" max="3675" width="17.53125" bestFit="1" customWidth="1"/>
    <col min="3676" max="3676" width="13.73046875" bestFit="1" customWidth="1"/>
    <col min="3677" max="3677" width="17.53125" bestFit="1" customWidth="1"/>
    <col min="3678" max="3678" width="13.73046875" bestFit="1" customWidth="1"/>
    <col min="3679" max="3679" width="17.53125" bestFit="1" customWidth="1"/>
    <col min="3680" max="3680" width="13.73046875" bestFit="1" customWidth="1"/>
    <col min="3681" max="3681" width="17.53125" bestFit="1" customWidth="1"/>
    <col min="3682" max="3682" width="13.73046875" bestFit="1" customWidth="1"/>
    <col min="3683" max="3683" width="17.53125" bestFit="1" customWidth="1"/>
    <col min="3684" max="3684" width="13.73046875" bestFit="1" customWidth="1"/>
    <col min="3685" max="3685" width="17.53125" bestFit="1" customWidth="1"/>
    <col min="3686" max="3686" width="13.73046875" bestFit="1" customWidth="1"/>
    <col min="3687" max="3687" width="17.53125" bestFit="1" customWidth="1"/>
    <col min="3688" max="3688" width="13.73046875" bestFit="1" customWidth="1"/>
    <col min="3689" max="3689" width="17.53125" bestFit="1" customWidth="1"/>
    <col min="3690" max="3690" width="13.73046875" bestFit="1" customWidth="1"/>
    <col min="3691" max="3691" width="17.53125" bestFit="1" customWidth="1"/>
    <col min="3692" max="3692" width="13.73046875" bestFit="1" customWidth="1"/>
    <col min="3693" max="3693" width="17.53125" bestFit="1" customWidth="1"/>
    <col min="3694" max="3694" width="13.73046875" bestFit="1" customWidth="1"/>
    <col min="3695" max="3695" width="17.53125" bestFit="1" customWidth="1"/>
    <col min="3696" max="3696" width="13.73046875" bestFit="1" customWidth="1"/>
    <col min="3697" max="3697" width="17.53125" bestFit="1" customWidth="1"/>
    <col min="3698" max="3698" width="13.73046875" bestFit="1" customWidth="1"/>
    <col min="3699" max="3699" width="17.53125" bestFit="1" customWidth="1"/>
    <col min="3700" max="3700" width="13.73046875" bestFit="1" customWidth="1"/>
    <col min="3701" max="3701" width="17.53125" bestFit="1" customWidth="1"/>
    <col min="3702" max="3702" width="13.73046875" bestFit="1" customWidth="1"/>
    <col min="3703" max="3703" width="17.53125" bestFit="1" customWidth="1"/>
    <col min="3704" max="3704" width="13.73046875" bestFit="1" customWidth="1"/>
    <col min="3705" max="3705" width="17.53125" bestFit="1" customWidth="1"/>
    <col min="3706" max="3706" width="13.73046875" bestFit="1" customWidth="1"/>
    <col min="3707" max="3707" width="17.53125" bestFit="1" customWidth="1"/>
    <col min="3708" max="3708" width="13.73046875" bestFit="1" customWidth="1"/>
    <col min="3709" max="3709" width="17.53125" bestFit="1" customWidth="1"/>
    <col min="3710" max="3710" width="13.73046875" bestFit="1" customWidth="1"/>
    <col min="3711" max="3711" width="17.53125" bestFit="1" customWidth="1"/>
    <col min="3712" max="3712" width="13.73046875" bestFit="1" customWidth="1"/>
    <col min="3713" max="3713" width="17.53125" bestFit="1" customWidth="1"/>
    <col min="3714" max="3714" width="13.73046875" bestFit="1" customWidth="1"/>
    <col min="3715" max="3715" width="17.53125" bestFit="1" customWidth="1"/>
    <col min="3716" max="3716" width="13.73046875" bestFit="1" customWidth="1"/>
    <col min="3717" max="3717" width="17.53125" bestFit="1" customWidth="1"/>
    <col min="3718" max="3718" width="13.73046875" bestFit="1" customWidth="1"/>
    <col min="3719" max="3719" width="17.53125" bestFit="1" customWidth="1"/>
    <col min="3720" max="3720" width="13.73046875" bestFit="1" customWidth="1"/>
    <col min="3721" max="3721" width="17.53125" bestFit="1" customWidth="1"/>
    <col min="3722" max="3722" width="13.73046875" bestFit="1" customWidth="1"/>
    <col min="3723" max="3723" width="17.53125" bestFit="1" customWidth="1"/>
    <col min="3724" max="3724" width="13.73046875" bestFit="1" customWidth="1"/>
    <col min="3725" max="3725" width="17.53125" bestFit="1" customWidth="1"/>
    <col min="3726" max="3726" width="13.73046875" bestFit="1" customWidth="1"/>
    <col min="3727" max="3727" width="17.53125" bestFit="1" customWidth="1"/>
    <col min="3728" max="3728" width="13.73046875" bestFit="1" customWidth="1"/>
    <col min="3729" max="3729" width="17.53125" bestFit="1" customWidth="1"/>
    <col min="3730" max="3730" width="13.73046875" bestFit="1" customWidth="1"/>
    <col min="3731" max="3731" width="17.53125" bestFit="1" customWidth="1"/>
    <col min="3732" max="3732" width="13.73046875" bestFit="1" customWidth="1"/>
    <col min="3733" max="3733" width="17.53125" bestFit="1" customWidth="1"/>
    <col min="3734" max="3734" width="13.73046875" bestFit="1" customWidth="1"/>
    <col min="3735" max="3735" width="17.53125" bestFit="1" customWidth="1"/>
    <col min="3736" max="3736" width="13.73046875" bestFit="1" customWidth="1"/>
    <col min="3737" max="3737" width="17.53125" bestFit="1" customWidth="1"/>
    <col min="3738" max="3738" width="13.73046875" bestFit="1" customWidth="1"/>
    <col min="3739" max="3739" width="17.53125" bestFit="1" customWidth="1"/>
    <col min="3740" max="3740" width="13.73046875" bestFit="1" customWidth="1"/>
    <col min="3741" max="3741" width="17.53125" bestFit="1" customWidth="1"/>
    <col min="3742" max="3742" width="13.73046875" bestFit="1" customWidth="1"/>
    <col min="3743" max="3743" width="17.53125" bestFit="1" customWidth="1"/>
    <col min="3744" max="3744" width="13.73046875" bestFit="1" customWidth="1"/>
    <col min="3745" max="3745" width="17.53125" bestFit="1" customWidth="1"/>
    <col min="3746" max="3746" width="13.73046875" bestFit="1" customWidth="1"/>
    <col min="3747" max="3747" width="17.53125" bestFit="1" customWidth="1"/>
    <col min="3748" max="3748" width="13.73046875" bestFit="1" customWidth="1"/>
    <col min="3749" max="3749" width="17.53125" bestFit="1" customWidth="1"/>
    <col min="3750" max="3750" width="13.73046875" bestFit="1" customWidth="1"/>
    <col min="3751" max="3751" width="17.53125" bestFit="1" customWidth="1"/>
    <col min="3752" max="3752" width="13.73046875" bestFit="1" customWidth="1"/>
    <col min="3753" max="3753" width="17.53125" bestFit="1" customWidth="1"/>
    <col min="3754" max="3754" width="13.73046875" bestFit="1" customWidth="1"/>
    <col min="3755" max="3755" width="17.53125" bestFit="1" customWidth="1"/>
    <col min="3756" max="3756" width="13.73046875" bestFit="1" customWidth="1"/>
    <col min="3757" max="3757" width="17.53125" bestFit="1" customWidth="1"/>
    <col min="3758" max="3758" width="13.73046875" bestFit="1" customWidth="1"/>
    <col min="3759" max="3759" width="17.53125" bestFit="1" customWidth="1"/>
    <col min="3760" max="3760" width="13.73046875" bestFit="1" customWidth="1"/>
    <col min="3761" max="3761" width="17.53125" bestFit="1" customWidth="1"/>
    <col min="3762" max="3762" width="13.73046875" bestFit="1" customWidth="1"/>
    <col min="3763" max="3763" width="17.53125" bestFit="1" customWidth="1"/>
    <col min="3764" max="3764" width="13.73046875" bestFit="1" customWidth="1"/>
    <col min="3765" max="3765" width="17.53125" bestFit="1" customWidth="1"/>
    <col min="3766" max="3766" width="13.73046875" bestFit="1" customWidth="1"/>
    <col min="3767" max="3767" width="17.53125" bestFit="1" customWidth="1"/>
    <col min="3768" max="3768" width="13.73046875" bestFit="1" customWidth="1"/>
    <col min="3769" max="3769" width="17.53125" bestFit="1" customWidth="1"/>
    <col min="3770" max="3770" width="13.73046875" bestFit="1" customWidth="1"/>
    <col min="3771" max="3771" width="17.53125" bestFit="1" customWidth="1"/>
    <col min="3772" max="3772" width="13.73046875" bestFit="1" customWidth="1"/>
    <col min="3773" max="3773" width="17.53125" bestFit="1" customWidth="1"/>
    <col min="3774" max="3774" width="13.73046875" bestFit="1" customWidth="1"/>
    <col min="3775" max="3775" width="17.53125" bestFit="1" customWidth="1"/>
    <col min="3776" max="3776" width="13.73046875" bestFit="1" customWidth="1"/>
    <col min="3777" max="3777" width="17.53125" bestFit="1" customWidth="1"/>
    <col min="3778" max="3778" width="13.73046875" bestFit="1" customWidth="1"/>
    <col min="3779" max="3779" width="17.53125" bestFit="1" customWidth="1"/>
    <col min="3780" max="3780" width="13.73046875" bestFit="1" customWidth="1"/>
    <col min="3781" max="3781" width="17.53125" bestFit="1" customWidth="1"/>
    <col min="3782" max="3782" width="13.73046875" bestFit="1" customWidth="1"/>
    <col min="3783" max="3783" width="17.53125" bestFit="1" customWidth="1"/>
    <col min="3784" max="3784" width="13.73046875" bestFit="1" customWidth="1"/>
    <col min="3785" max="3785" width="17.53125" bestFit="1" customWidth="1"/>
    <col min="3786" max="3786" width="13.73046875" bestFit="1" customWidth="1"/>
    <col min="3787" max="3787" width="17.53125" bestFit="1" customWidth="1"/>
    <col min="3788" max="3788" width="13.73046875" bestFit="1" customWidth="1"/>
    <col min="3789" max="3789" width="17.53125" bestFit="1" customWidth="1"/>
    <col min="3790" max="3790" width="13.73046875" bestFit="1" customWidth="1"/>
    <col min="3791" max="3791" width="17.53125" bestFit="1" customWidth="1"/>
    <col min="3792" max="3792" width="13.73046875" bestFit="1" customWidth="1"/>
    <col min="3793" max="3793" width="17.53125" bestFit="1" customWidth="1"/>
    <col min="3794" max="3794" width="13.73046875" bestFit="1" customWidth="1"/>
    <col min="3795" max="3795" width="17.53125" bestFit="1" customWidth="1"/>
    <col min="3796" max="3796" width="13.73046875" bestFit="1" customWidth="1"/>
    <col min="3797" max="3797" width="17.53125" bestFit="1" customWidth="1"/>
    <col min="3798" max="3798" width="13.73046875" bestFit="1" customWidth="1"/>
    <col min="3799" max="3799" width="17.53125" bestFit="1" customWidth="1"/>
    <col min="3800" max="3800" width="13.73046875" bestFit="1" customWidth="1"/>
    <col min="3801" max="3801" width="17.53125" bestFit="1" customWidth="1"/>
    <col min="3802" max="3802" width="13.73046875" bestFit="1" customWidth="1"/>
    <col min="3803" max="3803" width="17.53125" bestFit="1" customWidth="1"/>
    <col min="3804" max="3804" width="13.73046875" bestFit="1" customWidth="1"/>
    <col min="3805" max="3805" width="17.53125" bestFit="1" customWidth="1"/>
    <col min="3806" max="3806" width="13.73046875" bestFit="1" customWidth="1"/>
    <col min="3807" max="3807" width="17.53125" bestFit="1" customWidth="1"/>
    <col min="3808" max="3808" width="13.73046875" bestFit="1" customWidth="1"/>
    <col min="3809" max="3809" width="17.53125" bestFit="1" customWidth="1"/>
    <col min="3810" max="3810" width="13.73046875" bestFit="1" customWidth="1"/>
    <col min="3811" max="3811" width="17.53125" bestFit="1" customWidth="1"/>
    <col min="3812" max="3812" width="13.73046875" bestFit="1" customWidth="1"/>
    <col min="3813" max="3813" width="17.53125" bestFit="1" customWidth="1"/>
    <col min="3814" max="3814" width="13.73046875" bestFit="1" customWidth="1"/>
    <col min="3815" max="3815" width="17.53125" bestFit="1" customWidth="1"/>
    <col min="3816" max="3816" width="13.73046875" bestFit="1" customWidth="1"/>
    <col min="3817" max="3817" width="17.53125" bestFit="1" customWidth="1"/>
    <col min="3818" max="3818" width="13.73046875" bestFit="1" customWidth="1"/>
    <col min="3819" max="3819" width="17.53125" bestFit="1" customWidth="1"/>
    <col min="3820" max="3820" width="13.73046875" bestFit="1" customWidth="1"/>
    <col min="3821" max="3821" width="17.53125" bestFit="1" customWidth="1"/>
    <col min="3822" max="3822" width="13.73046875" bestFit="1" customWidth="1"/>
    <col min="3823" max="3823" width="17.53125" bestFit="1" customWidth="1"/>
    <col min="3824" max="3824" width="13.73046875" bestFit="1" customWidth="1"/>
    <col min="3825" max="3825" width="17.53125" bestFit="1" customWidth="1"/>
    <col min="3826" max="3826" width="13.73046875" bestFit="1" customWidth="1"/>
    <col min="3827" max="3827" width="17.53125" bestFit="1" customWidth="1"/>
    <col min="3828" max="3828" width="13.73046875" bestFit="1" customWidth="1"/>
    <col min="3829" max="3829" width="17.53125" bestFit="1" customWidth="1"/>
    <col min="3830" max="3830" width="13.73046875" bestFit="1" customWidth="1"/>
    <col min="3831" max="3831" width="17.53125" bestFit="1" customWidth="1"/>
    <col min="3832" max="3832" width="13.73046875" bestFit="1" customWidth="1"/>
    <col min="3833" max="3833" width="17.53125" bestFit="1" customWidth="1"/>
    <col min="3834" max="3834" width="13.73046875" bestFit="1" customWidth="1"/>
    <col min="3835" max="3835" width="17.53125" bestFit="1" customWidth="1"/>
    <col min="3836" max="3836" width="13.73046875" bestFit="1" customWidth="1"/>
    <col min="3837" max="3837" width="17.53125" bestFit="1" customWidth="1"/>
    <col min="3838" max="3838" width="13.73046875" bestFit="1" customWidth="1"/>
    <col min="3839" max="3839" width="17.53125" bestFit="1" customWidth="1"/>
    <col min="3840" max="3840" width="13.73046875" bestFit="1" customWidth="1"/>
    <col min="3841" max="3841" width="17.53125" bestFit="1" customWidth="1"/>
    <col min="3842" max="3842" width="13.73046875" bestFit="1" customWidth="1"/>
    <col min="3843" max="3843" width="17.53125" bestFit="1" customWidth="1"/>
    <col min="3844" max="3844" width="13.73046875" bestFit="1" customWidth="1"/>
    <col min="3845" max="3845" width="17.53125" bestFit="1" customWidth="1"/>
    <col min="3846" max="3846" width="13.73046875" bestFit="1" customWidth="1"/>
    <col min="3847" max="3847" width="17.53125" bestFit="1" customWidth="1"/>
    <col min="3848" max="3848" width="13.73046875" bestFit="1" customWidth="1"/>
    <col min="3849" max="3849" width="17.53125" bestFit="1" customWidth="1"/>
    <col min="3850" max="3850" width="13.73046875" bestFit="1" customWidth="1"/>
    <col min="3851" max="3851" width="17.53125" bestFit="1" customWidth="1"/>
    <col min="3852" max="3852" width="13.73046875" bestFit="1" customWidth="1"/>
    <col min="3853" max="3853" width="17.53125" bestFit="1" customWidth="1"/>
    <col min="3854" max="3854" width="13.73046875" bestFit="1" customWidth="1"/>
    <col min="3855" max="3855" width="17.53125" bestFit="1" customWidth="1"/>
    <col min="3856" max="3856" width="13.73046875" bestFit="1" customWidth="1"/>
    <col min="3857" max="3857" width="17.53125" bestFit="1" customWidth="1"/>
    <col min="3858" max="3858" width="13.73046875" bestFit="1" customWidth="1"/>
    <col min="3859" max="3859" width="17.53125" bestFit="1" customWidth="1"/>
    <col min="3860" max="3860" width="13.73046875" bestFit="1" customWidth="1"/>
    <col min="3861" max="3861" width="17.53125" bestFit="1" customWidth="1"/>
    <col min="3862" max="3862" width="13.73046875" bestFit="1" customWidth="1"/>
    <col min="3863" max="3863" width="17.53125" bestFit="1" customWidth="1"/>
    <col min="3864" max="3864" width="13.73046875" bestFit="1" customWidth="1"/>
    <col min="3865" max="3865" width="17.53125" bestFit="1" customWidth="1"/>
    <col min="3866" max="3866" width="13.73046875" bestFit="1" customWidth="1"/>
    <col min="3867" max="3867" width="17.53125" bestFit="1" customWidth="1"/>
    <col min="3868" max="3868" width="13.73046875" bestFit="1" customWidth="1"/>
    <col min="3869" max="3869" width="17.53125" bestFit="1" customWidth="1"/>
    <col min="3870" max="3870" width="13.73046875" bestFit="1" customWidth="1"/>
    <col min="3871" max="3871" width="17.53125" bestFit="1" customWidth="1"/>
    <col min="3872" max="3872" width="13.73046875" bestFit="1" customWidth="1"/>
    <col min="3873" max="3873" width="17.53125" bestFit="1" customWidth="1"/>
    <col min="3874" max="3874" width="13.73046875" bestFit="1" customWidth="1"/>
    <col min="3875" max="3875" width="17.53125" bestFit="1" customWidth="1"/>
    <col min="3876" max="3876" width="13.73046875" bestFit="1" customWidth="1"/>
    <col min="3877" max="3877" width="17.53125" bestFit="1" customWidth="1"/>
    <col min="3878" max="3878" width="13.73046875" bestFit="1" customWidth="1"/>
    <col min="3879" max="3879" width="17.53125" bestFit="1" customWidth="1"/>
    <col min="3880" max="3880" width="13.73046875" bestFit="1" customWidth="1"/>
    <col min="3881" max="3881" width="17.53125" bestFit="1" customWidth="1"/>
    <col min="3882" max="3882" width="13.73046875" bestFit="1" customWidth="1"/>
    <col min="3883" max="3883" width="17.53125" bestFit="1" customWidth="1"/>
    <col min="3884" max="3884" width="13.73046875" bestFit="1" customWidth="1"/>
    <col min="3885" max="3885" width="17.53125" bestFit="1" customWidth="1"/>
    <col min="3886" max="3886" width="13.73046875" bestFit="1" customWidth="1"/>
    <col min="3887" max="3887" width="17.53125" bestFit="1" customWidth="1"/>
    <col min="3888" max="3888" width="13.73046875" bestFit="1" customWidth="1"/>
    <col min="3889" max="3889" width="17.53125" bestFit="1" customWidth="1"/>
    <col min="3890" max="3890" width="13.73046875" bestFit="1" customWidth="1"/>
    <col min="3891" max="3891" width="17.53125" bestFit="1" customWidth="1"/>
    <col min="3892" max="3892" width="13.73046875" bestFit="1" customWidth="1"/>
    <col min="3893" max="3893" width="17.53125" bestFit="1" customWidth="1"/>
    <col min="3894" max="3894" width="13.73046875" bestFit="1" customWidth="1"/>
    <col min="3895" max="3895" width="17.53125" bestFit="1" customWidth="1"/>
    <col min="3896" max="3896" width="13.73046875" bestFit="1" customWidth="1"/>
    <col min="3897" max="3897" width="17.53125" bestFit="1" customWidth="1"/>
    <col min="3898" max="3898" width="13.73046875" bestFit="1" customWidth="1"/>
    <col min="3899" max="3899" width="17.53125" bestFit="1" customWidth="1"/>
    <col min="3900" max="3900" width="13.73046875" bestFit="1" customWidth="1"/>
    <col min="3901" max="3901" width="17.53125" bestFit="1" customWidth="1"/>
    <col min="3902" max="3902" width="13.73046875" bestFit="1" customWidth="1"/>
    <col min="3903" max="3903" width="17.53125" bestFit="1" customWidth="1"/>
    <col min="3904" max="3904" width="13.73046875" bestFit="1" customWidth="1"/>
    <col min="3905" max="3905" width="17.53125" bestFit="1" customWidth="1"/>
    <col min="3906" max="3906" width="13.73046875" bestFit="1" customWidth="1"/>
    <col min="3907" max="3907" width="17.53125" bestFit="1" customWidth="1"/>
    <col min="3908" max="3908" width="13.73046875" bestFit="1" customWidth="1"/>
    <col min="3909" max="3909" width="17.53125" bestFit="1" customWidth="1"/>
    <col min="3910" max="3910" width="13.73046875" bestFit="1" customWidth="1"/>
    <col min="3911" max="3911" width="17.53125" bestFit="1" customWidth="1"/>
    <col min="3912" max="3912" width="13.73046875" bestFit="1" customWidth="1"/>
    <col min="3913" max="3913" width="17.53125" bestFit="1" customWidth="1"/>
    <col min="3914" max="3914" width="13.73046875" bestFit="1" customWidth="1"/>
    <col min="3915" max="3915" width="17.53125" bestFit="1" customWidth="1"/>
    <col min="3916" max="3916" width="13.73046875" bestFit="1" customWidth="1"/>
    <col min="3917" max="3917" width="17.53125" bestFit="1" customWidth="1"/>
    <col min="3918" max="3918" width="13.73046875" bestFit="1" customWidth="1"/>
    <col min="3919" max="3919" width="17.53125" bestFit="1" customWidth="1"/>
    <col min="3920" max="3920" width="13.73046875" bestFit="1" customWidth="1"/>
    <col min="3921" max="3921" width="17.53125" bestFit="1" customWidth="1"/>
    <col min="3922" max="3922" width="13.73046875" bestFit="1" customWidth="1"/>
    <col min="3923" max="3923" width="17.53125" bestFit="1" customWidth="1"/>
    <col min="3924" max="3924" width="13.73046875" bestFit="1" customWidth="1"/>
    <col min="3925" max="3925" width="17.53125" bestFit="1" customWidth="1"/>
    <col min="3926" max="3926" width="13.73046875" bestFit="1" customWidth="1"/>
    <col min="3927" max="3927" width="17.53125" bestFit="1" customWidth="1"/>
    <col min="3928" max="3928" width="13.73046875" bestFit="1" customWidth="1"/>
    <col min="3929" max="3929" width="17.53125" bestFit="1" customWidth="1"/>
    <col min="3930" max="3930" width="13.73046875" bestFit="1" customWidth="1"/>
    <col min="3931" max="3931" width="17.53125" bestFit="1" customWidth="1"/>
    <col min="3932" max="3932" width="13.73046875" bestFit="1" customWidth="1"/>
    <col min="3933" max="3933" width="17.53125" bestFit="1" customWidth="1"/>
    <col min="3934" max="3934" width="13.73046875" bestFit="1" customWidth="1"/>
    <col min="3935" max="3935" width="17.53125" bestFit="1" customWidth="1"/>
    <col min="3936" max="3936" width="13.73046875" bestFit="1" customWidth="1"/>
    <col min="3937" max="3937" width="17.53125" bestFit="1" customWidth="1"/>
    <col min="3938" max="3938" width="13.73046875" bestFit="1" customWidth="1"/>
    <col min="3939" max="3939" width="17.53125" bestFit="1" customWidth="1"/>
    <col min="3940" max="3940" width="13.73046875" bestFit="1" customWidth="1"/>
    <col min="3941" max="3941" width="17.53125" bestFit="1" customWidth="1"/>
    <col min="3942" max="3942" width="13.73046875" bestFit="1" customWidth="1"/>
    <col min="3943" max="3943" width="17.53125" bestFit="1" customWidth="1"/>
    <col min="3944" max="3944" width="13.73046875" bestFit="1" customWidth="1"/>
    <col min="3945" max="3945" width="17.53125" bestFit="1" customWidth="1"/>
    <col min="3946" max="3946" width="13.73046875" bestFit="1" customWidth="1"/>
    <col min="3947" max="3947" width="17.53125" bestFit="1" customWidth="1"/>
    <col min="3948" max="3948" width="13.73046875" bestFit="1" customWidth="1"/>
    <col min="3949" max="3949" width="17.53125" bestFit="1" customWidth="1"/>
    <col min="3950" max="3950" width="13.73046875" bestFit="1" customWidth="1"/>
    <col min="3951" max="3951" width="17.53125" bestFit="1" customWidth="1"/>
    <col min="3952" max="3952" width="13.73046875" bestFit="1" customWidth="1"/>
    <col min="3953" max="3953" width="17.53125" bestFit="1" customWidth="1"/>
    <col min="3954" max="3954" width="13.73046875" bestFit="1" customWidth="1"/>
    <col min="3955" max="3955" width="17.53125" bestFit="1" customWidth="1"/>
    <col min="3956" max="3956" width="13.73046875" bestFit="1" customWidth="1"/>
    <col min="3957" max="3957" width="17.53125" bestFit="1" customWidth="1"/>
    <col min="3958" max="3958" width="13.73046875" bestFit="1" customWidth="1"/>
    <col min="3959" max="3959" width="17.53125" bestFit="1" customWidth="1"/>
    <col min="3960" max="3960" width="13.73046875" bestFit="1" customWidth="1"/>
    <col min="3961" max="3961" width="17.53125" bestFit="1" customWidth="1"/>
    <col min="3962" max="3962" width="13.73046875" bestFit="1" customWidth="1"/>
    <col min="3963" max="3963" width="17.53125" bestFit="1" customWidth="1"/>
    <col min="3964" max="3964" width="13.73046875" bestFit="1" customWidth="1"/>
    <col min="3965" max="3965" width="17.53125" bestFit="1" customWidth="1"/>
    <col min="3966" max="3966" width="13.73046875" bestFit="1" customWidth="1"/>
    <col min="3967" max="3967" width="17.53125" bestFit="1" customWidth="1"/>
    <col min="3968" max="3968" width="13.73046875" bestFit="1" customWidth="1"/>
    <col min="3969" max="3969" width="17.53125" bestFit="1" customWidth="1"/>
    <col min="3970" max="3970" width="13.73046875" bestFit="1" customWidth="1"/>
    <col min="3971" max="3971" width="17.53125" bestFit="1" customWidth="1"/>
    <col min="3972" max="3972" width="13.73046875" bestFit="1" customWidth="1"/>
    <col min="3973" max="3973" width="17.53125" bestFit="1" customWidth="1"/>
    <col min="3974" max="3974" width="13.73046875" bestFit="1" customWidth="1"/>
    <col min="3975" max="3975" width="17.53125" bestFit="1" customWidth="1"/>
    <col min="3976" max="3976" width="13.73046875" bestFit="1" customWidth="1"/>
    <col min="3977" max="3977" width="17.53125" bestFit="1" customWidth="1"/>
    <col min="3978" max="3978" width="13.73046875" bestFit="1" customWidth="1"/>
    <col min="3979" max="3979" width="17.53125" bestFit="1" customWidth="1"/>
    <col min="3980" max="3980" width="13.73046875" bestFit="1" customWidth="1"/>
    <col min="3981" max="3981" width="17.53125" bestFit="1" customWidth="1"/>
    <col min="3982" max="3982" width="13.73046875" bestFit="1" customWidth="1"/>
    <col min="3983" max="3983" width="17.53125" bestFit="1" customWidth="1"/>
    <col min="3984" max="3984" width="13.73046875" bestFit="1" customWidth="1"/>
    <col min="3985" max="3985" width="17.53125" bestFit="1" customWidth="1"/>
    <col min="3986" max="3986" width="13.73046875" bestFit="1" customWidth="1"/>
    <col min="3987" max="3987" width="17.53125" bestFit="1" customWidth="1"/>
    <col min="3988" max="3988" width="13.73046875" bestFit="1" customWidth="1"/>
    <col min="3989" max="3989" width="17.53125" bestFit="1" customWidth="1"/>
    <col min="3990" max="3990" width="13.73046875" bestFit="1" customWidth="1"/>
    <col min="3991" max="3991" width="17.53125" bestFit="1" customWidth="1"/>
    <col min="3992" max="3992" width="13.73046875" bestFit="1" customWidth="1"/>
    <col min="3993" max="3993" width="17.53125" bestFit="1" customWidth="1"/>
    <col min="3994" max="3994" width="13.73046875" bestFit="1" customWidth="1"/>
    <col min="3995" max="3995" width="17.53125" bestFit="1" customWidth="1"/>
    <col min="3996" max="3996" width="13.73046875" bestFit="1" customWidth="1"/>
    <col min="3997" max="3997" width="17.53125" bestFit="1" customWidth="1"/>
    <col min="3998" max="3998" width="13.73046875" bestFit="1" customWidth="1"/>
    <col min="3999" max="3999" width="17.53125" bestFit="1" customWidth="1"/>
    <col min="4000" max="4000" width="13.73046875" bestFit="1" customWidth="1"/>
    <col min="4001" max="4001" width="17.53125" bestFit="1" customWidth="1"/>
    <col min="4002" max="4002" width="13.73046875" bestFit="1" customWidth="1"/>
    <col min="4003" max="4003" width="17.53125" bestFit="1" customWidth="1"/>
    <col min="4004" max="4004" width="13.73046875" bestFit="1" customWidth="1"/>
    <col min="4005" max="4005" width="17.53125" bestFit="1" customWidth="1"/>
    <col min="4006" max="4006" width="13.73046875" bestFit="1" customWidth="1"/>
    <col min="4007" max="4007" width="17.53125" bestFit="1" customWidth="1"/>
    <col min="4008" max="4008" width="13.73046875" bestFit="1" customWidth="1"/>
    <col min="4009" max="4009" width="17.53125" bestFit="1" customWidth="1"/>
    <col min="4010" max="4010" width="13.73046875" bestFit="1" customWidth="1"/>
    <col min="4011" max="4011" width="17.53125" bestFit="1" customWidth="1"/>
    <col min="4012" max="4012" width="13.73046875" bestFit="1" customWidth="1"/>
    <col min="4013" max="4013" width="17.53125" bestFit="1" customWidth="1"/>
    <col min="4014" max="4014" width="13.73046875" bestFit="1" customWidth="1"/>
    <col min="4015" max="4015" width="17.53125" bestFit="1" customWidth="1"/>
    <col min="4016" max="4016" width="13.73046875" bestFit="1" customWidth="1"/>
    <col min="4017" max="4017" width="17.53125" bestFit="1" customWidth="1"/>
    <col min="4018" max="4018" width="13.73046875" bestFit="1" customWidth="1"/>
    <col min="4019" max="4019" width="17.53125" bestFit="1" customWidth="1"/>
    <col min="4020" max="4020" width="13.73046875" bestFit="1" customWidth="1"/>
    <col min="4021" max="4021" width="17.53125" bestFit="1" customWidth="1"/>
    <col min="4022" max="4022" width="13.73046875" bestFit="1" customWidth="1"/>
    <col min="4023" max="4023" width="17.53125" bestFit="1" customWidth="1"/>
    <col min="4024" max="4024" width="13.73046875" bestFit="1" customWidth="1"/>
    <col min="4025" max="4025" width="17.53125" bestFit="1" customWidth="1"/>
    <col min="4026" max="4026" width="13.73046875" bestFit="1" customWidth="1"/>
    <col min="4027" max="4027" width="17.53125" bestFit="1" customWidth="1"/>
    <col min="4028" max="4028" width="13.73046875" bestFit="1" customWidth="1"/>
    <col min="4029" max="4029" width="17.53125" bestFit="1" customWidth="1"/>
    <col min="4030" max="4030" width="13.73046875" bestFit="1" customWidth="1"/>
    <col min="4031" max="4031" width="17.53125" bestFit="1" customWidth="1"/>
    <col min="4032" max="4032" width="13.73046875" bestFit="1" customWidth="1"/>
    <col min="4033" max="4033" width="17.53125" bestFit="1" customWidth="1"/>
    <col min="4034" max="4034" width="13.73046875" bestFit="1" customWidth="1"/>
    <col min="4035" max="4035" width="17.53125" bestFit="1" customWidth="1"/>
    <col min="4036" max="4036" width="13.73046875" bestFit="1" customWidth="1"/>
    <col min="4037" max="4037" width="17.53125" bestFit="1" customWidth="1"/>
    <col min="4038" max="4038" width="13.73046875" bestFit="1" customWidth="1"/>
    <col min="4039" max="4039" width="17.53125" bestFit="1" customWidth="1"/>
    <col min="4040" max="4040" width="13.73046875" bestFit="1" customWidth="1"/>
    <col min="4041" max="4041" width="17.53125" bestFit="1" customWidth="1"/>
    <col min="4042" max="4042" width="13.73046875" bestFit="1" customWidth="1"/>
    <col min="4043" max="4043" width="17.53125" bestFit="1" customWidth="1"/>
    <col min="4044" max="4044" width="13.73046875" bestFit="1" customWidth="1"/>
    <col min="4045" max="4045" width="17.53125" bestFit="1" customWidth="1"/>
    <col min="4046" max="4046" width="13.73046875" bestFit="1" customWidth="1"/>
    <col min="4047" max="4047" width="17.53125" bestFit="1" customWidth="1"/>
    <col min="4048" max="4048" width="13.73046875" bestFit="1" customWidth="1"/>
    <col min="4049" max="4049" width="17.53125" bestFit="1" customWidth="1"/>
    <col min="4050" max="4050" width="13.73046875" bestFit="1" customWidth="1"/>
    <col min="4051" max="4051" width="17.53125" bestFit="1" customWidth="1"/>
    <col min="4052" max="4052" width="13.73046875" bestFit="1" customWidth="1"/>
    <col min="4053" max="4053" width="17.53125" bestFit="1" customWidth="1"/>
    <col min="4054" max="4054" width="13.73046875" bestFit="1" customWidth="1"/>
    <col min="4055" max="4055" width="17.53125" bestFit="1" customWidth="1"/>
    <col min="4056" max="4056" width="13.73046875" bestFit="1" customWidth="1"/>
    <col min="4057" max="4057" width="17.53125" bestFit="1" customWidth="1"/>
    <col min="4058" max="4058" width="13.73046875" bestFit="1" customWidth="1"/>
    <col min="4059" max="4059" width="17.53125" bestFit="1" customWidth="1"/>
    <col min="4060" max="4060" width="13.73046875" bestFit="1" customWidth="1"/>
    <col min="4061" max="4061" width="17.53125" bestFit="1" customWidth="1"/>
    <col min="4062" max="4062" width="13.73046875" bestFit="1" customWidth="1"/>
    <col min="4063" max="4063" width="17.53125" bestFit="1" customWidth="1"/>
    <col min="4064" max="4064" width="13.73046875" bestFit="1" customWidth="1"/>
    <col min="4065" max="4065" width="17.53125" bestFit="1" customWidth="1"/>
    <col min="4066" max="4066" width="13.73046875" bestFit="1" customWidth="1"/>
    <col min="4067" max="4067" width="17.53125" bestFit="1" customWidth="1"/>
    <col min="4068" max="4068" width="13.73046875" bestFit="1" customWidth="1"/>
    <col min="4069" max="4069" width="17.53125" bestFit="1" customWidth="1"/>
    <col min="4070" max="4070" width="13.73046875" bestFit="1" customWidth="1"/>
    <col min="4071" max="4071" width="17.53125" bestFit="1" customWidth="1"/>
    <col min="4072" max="4072" width="13.73046875" bestFit="1" customWidth="1"/>
    <col min="4073" max="4073" width="17.53125" bestFit="1" customWidth="1"/>
    <col min="4074" max="4074" width="13.73046875" bestFit="1" customWidth="1"/>
    <col min="4075" max="4075" width="17.53125" bestFit="1" customWidth="1"/>
    <col min="4076" max="4076" width="13.73046875" bestFit="1" customWidth="1"/>
    <col min="4077" max="4077" width="17.53125" bestFit="1" customWidth="1"/>
    <col min="4078" max="4078" width="13.73046875" bestFit="1" customWidth="1"/>
    <col min="4079" max="4079" width="17.53125" bestFit="1" customWidth="1"/>
    <col min="4080" max="4080" width="13.73046875" bestFit="1" customWidth="1"/>
    <col min="4081" max="4081" width="17.53125" bestFit="1" customWidth="1"/>
    <col min="4082" max="4082" width="13.73046875" bestFit="1" customWidth="1"/>
    <col min="4083" max="4083" width="17.53125" bestFit="1" customWidth="1"/>
    <col min="4084" max="4084" width="13.73046875" bestFit="1" customWidth="1"/>
    <col min="4085" max="4085" width="17.53125" bestFit="1" customWidth="1"/>
    <col min="4086" max="4086" width="13.73046875" bestFit="1" customWidth="1"/>
    <col min="4087" max="4087" width="17.53125" bestFit="1" customWidth="1"/>
    <col min="4088" max="4088" width="13.73046875" bestFit="1" customWidth="1"/>
    <col min="4089" max="4089" width="17.53125" bestFit="1" customWidth="1"/>
    <col min="4090" max="4090" width="13.73046875" bestFit="1" customWidth="1"/>
    <col min="4091" max="4091" width="17.53125" bestFit="1" customWidth="1"/>
    <col min="4092" max="4092" width="13.73046875" bestFit="1" customWidth="1"/>
    <col min="4093" max="4093" width="17.53125" bestFit="1" customWidth="1"/>
    <col min="4094" max="4094" width="13.73046875" bestFit="1" customWidth="1"/>
    <col min="4095" max="4095" width="17.53125" bestFit="1" customWidth="1"/>
    <col min="4096" max="4096" width="13.73046875" bestFit="1" customWidth="1"/>
    <col min="4097" max="4097" width="17.53125" bestFit="1" customWidth="1"/>
    <col min="4098" max="4098" width="13.73046875" bestFit="1" customWidth="1"/>
    <col min="4099" max="4099" width="17.53125" bestFit="1" customWidth="1"/>
    <col min="4100" max="4100" width="13.73046875" bestFit="1" customWidth="1"/>
    <col min="4101" max="4101" width="17.53125" bestFit="1" customWidth="1"/>
    <col min="4102" max="4102" width="13.73046875" bestFit="1" customWidth="1"/>
    <col min="4103" max="4103" width="17.53125" bestFit="1" customWidth="1"/>
    <col min="4104" max="4104" width="13.73046875" bestFit="1" customWidth="1"/>
    <col min="4105" max="4105" width="17.53125" bestFit="1" customWidth="1"/>
    <col min="4106" max="4106" width="13.73046875" bestFit="1" customWidth="1"/>
    <col min="4107" max="4107" width="17.53125" bestFit="1" customWidth="1"/>
    <col min="4108" max="4108" width="13.73046875" bestFit="1" customWidth="1"/>
    <col min="4109" max="4109" width="17.53125" bestFit="1" customWidth="1"/>
    <col min="4110" max="4110" width="13.73046875" bestFit="1" customWidth="1"/>
    <col min="4111" max="4111" width="17.53125" bestFit="1" customWidth="1"/>
    <col min="4112" max="4112" width="13.73046875" bestFit="1" customWidth="1"/>
    <col min="4113" max="4113" width="17.53125" bestFit="1" customWidth="1"/>
    <col min="4114" max="4114" width="13.73046875" bestFit="1" customWidth="1"/>
    <col min="4115" max="4115" width="17.53125" bestFit="1" customWidth="1"/>
    <col min="4116" max="4116" width="13.73046875" bestFit="1" customWidth="1"/>
    <col min="4117" max="4117" width="17.53125" bestFit="1" customWidth="1"/>
    <col min="4118" max="4118" width="13.73046875" bestFit="1" customWidth="1"/>
    <col min="4119" max="4119" width="17.53125" bestFit="1" customWidth="1"/>
    <col min="4120" max="4120" width="13.73046875" bestFit="1" customWidth="1"/>
    <col min="4121" max="4121" width="17.53125" bestFit="1" customWidth="1"/>
    <col min="4122" max="4122" width="13.73046875" bestFit="1" customWidth="1"/>
    <col min="4123" max="4123" width="17.53125" bestFit="1" customWidth="1"/>
    <col min="4124" max="4124" width="13.73046875" bestFit="1" customWidth="1"/>
    <col min="4125" max="4125" width="17.53125" bestFit="1" customWidth="1"/>
    <col min="4126" max="4126" width="13.73046875" bestFit="1" customWidth="1"/>
    <col min="4127" max="4127" width="17.53125" bestFit="1" customWidth="1"/>
    <col min="4128" max="4128" width="13.73046875" bestFit="1" customWidth="1"/>
    <col min="4129" max="4129" width="17.53125" bestFit="1" customWidth="1"/>
    <col min="4130" max="4130" width="13.73046875" bestFit="1" customWidth="1"/>
    <col min="4131" max="4131" width="17.53125" bestFit="1" customWidth="1"/>
    <col min="4132" max="4132" width="13.73046875" bestFit="1" customWidth="1"/>
    <col min="4133" max="4133" width="17.53125" bestFit="1" customWidth="1"/>
    <col min="4134" max="4134" width="13.73046875" bestFit="1" customWidth="1"/>
    <col min="4135" max="4135" width="17.53125" bestFit="1" customWidth="1"/>
    <col min="4136" max="4136" width="13.73046875" bestFit="1" customWidth="1"/>
    <col min="4137" max="4137" width="17.53125" bestFit="1" customWidth="1"/>
    <col min="4138" max="4138" width="13.73046875" bestFit="1" customWidth="1"/>
    <col min="4139" max="4139" width="17.53125" bestFit="1" customWidth="1"/>
    <col min="4140" max="4140" width="13.73046875" bestFit="1" customWidth="1"/>
    <col min="4141" max="4141" width="17.53125" bestFit="1" customWidth="1"/>
    <col min="4142" max="4142" width="13.73046875" bestFit="1" customWidth="1"/>
    <col min="4143" max="4143" width="17.53125" bestFit="1" customWidth="1"/>
    <col min="4144" max="4144" width="13.73046875" bestFit="1" customWidth="1"/>
    <col min="4145" max="4145" width="17.53125" bestFit="1" customWidth="1"/>
    <col min="4146" max="4146" width="13.73046875" bestFit="1" customWidth="1"/>
    <col min="4147" max="4147" width="17.53125" bestFit="1" customWidth="1"/>
    <col min="4148" max="4148" width="13.73046875" bestFit="1" customWidth="1"/>
    <col min="4149" max="4149" width="17.53125" bestFit="1" customWidth="1"/>
    <col min="4150" max="4150" width="13.73046875" bestFit="1" customWidth="1"/>
    <col min="4151" max="4151" width="17.53125" bestFit="1" customWidth="1"/>
    <col min="4152" max="4152" width="13.73046875" bestFit="1" customWidth="1"/>
    <col min="4153" max="4153" width="17.53125" bestFit="1" customWidth="1"/>
    <col min="4154" max="4154" width="13.73046875" bestFit="1" customWidth="1"/>
    <col min="4155" max="4155" width="17.53125" bestFit="1" customWidth="1"/>
    <col min="4156" max="4156" width="13.73046875" bestFit="1" customWidth="1"/>
    <col min="4157" max="4157" width="17.53125" bestFit="1" customWidth="1"/>
    <col min="4158" max="4158" width="13.73046875" bestFit="1" customWidth="1"/>
    <col min="4159" max="4159" width="17.53125" bestFit="1" customWidth="1"/>
    <col min="4160" max="4160" width="13.73046875" bestFit="1" customWidth="1"/>
    <col min="4161" max="4161" width="17.53125" bestFit="1" customWidth="1"/>
    <col min="4162" max="4162" width="13.73046875" bestFit="1" customWidth="1"/>
    <col min="4163" max="4163" width="17.53125" bestFit="1" customWidth="1"/>
    <col min="4164" max="4164" width="13.73046875" bestFit="1" customWidth="1"/>
    <col min="4165" max="4165" width="17.53125" bestFit="1" customWidth="1"/>
    <col min="4166" max="4166" width="13.73046875" bestFit="1" customWidth="1"/>
    <col min="4167" max="4167" width="17.53125" bestFit="1" customWidth="1"/>
    <col min="4168" max="4168" width="13.73046875" bestFit="1" customWidth="1"/>
    <col min="4169" max="4169" width="17.53125" bestFit="1" customWidth="1"/>
    <col min="4170" max="4170" width="13.73046875" bestFit="1" customWidth="1"/>
    <col min="4171" max="4171" width="17.53125" bestFit="1" customWidth="1"/>
    <col min="4172" max="4172" width="13.73046875" bestFit="1" customWidth="1"/>
    <col min="4173" max="4173" width="17.53125" bestFit="1" customWidth="1"/>
    <col min="4174" max="4174" width="13.73046875" bestFit="1" customWidth="1"/>
    <col min="4175" max="4175" width="17.53125" bestFit="1" customWidth="1"/>
    <col min="4176" max="4176" width="13.73046875" bestFit="1" customWidth="1"/>
    <col min="4177" max="4177" width="17.53125" bestFit="1" customWidth="1"/>
    <col min="4178" max="4178" width="13.73046875" bestFit="1" customWidth="1"/>
    <col min="4179" max="4179" width="17.53125" bestFit="1" customWidth="1"/>
    <col min="4180" max="4180" width="13.73046875" bestFit="1" customWidth="1"/>
    <col min="4181" max="4181" width="17.53125" bestFit="1" customWidth="1"/>
    <col min="4182" max="4182" width="13.73046875" bestFit="1" customWidth="1"/>
    <col min="4183" max="4183" width="17.53125" bestFit="1" customWidth="1"/>
    <col min="4184" max="4184" width="13.73046875" bestFit="1" customWidth="1"/>
    <col min="4185" max="4185" width="17.53125" bestFit="1" customWidth="1"/>
    <col min="4186" max="4186" width="13.73046875" bestFit="1" customWidth="1"/>
    <col min="4187" max="4187" width="17.53125" bestFit="1" customWidth="1"/>
    <col min="4188" max="4188" width="13.73046875" bestFit="1" customWidth="1"/>
    <col min="4189" max="4189" width="17.53125" bestFit="1" customWidth="1"/>
    <col min="4190" max="4190" width="13.73046875" bestFit="1" customWidth="1"/>
    <col min="4191" max="4191" width="17.53125" bestFit="1" customWidth="1"/>
    <col min="4192" max="4192" width="13.73046875" bestFit="1" customWidth="1"/>
    <col min="4193" max="4193" width="17.53125" bestFit="1" customWidth="1"/>
    <col min="4194" max="4194" width="13.73046875" bestFit="1" customWidth="1"/>
    <col min="4195" max="4195" width="17.53125" bestFit="1" customWidth="1"/>
    <col min="4196" max="4196" width="13.73046875" bestFit="1" customWidth="1"/>
    <col min="4197" max="4197" width="17.53125" bestFit="1" customWidth="1"/>
    <col min="4198" max="4198" width="13.73046875" bestFit="1" customWidth="1"/>
    <col min="4199" max="4199" width="17.53125" bestFit="1" customWidth="1"/>
    <col min="4200" max="4200" width="13.73046875" bestFit="1" customWidth="1"/>
    <col min="4201" max="4201" width="17.53125" bestFit="1" customWidth="1"/>
    <col min="4202" max="4202" width="13.73046875" bestFit="1" customWidth="1"/>
    <col min="4203" max="4203" width="17.53125" bestFit="1" customWidth="1"/>
    <col min="4204" max="4204" width="13.73046875" bestFit="1" customWidth="1"/>
    <col min="4205" max="4205" width="17.53125" bestFit="1" customWidth="1"/>
    <col min="4206" max="4206" width="13.73046875" bestFit="1" customWidth="1"/>
    <col min="4207" max="4207" width="17.53125" bestFit="1" customWidth="1"/>
    <col min="4208" max="4208" width="13.73046875" bestFit="1" customWidth="1"/>
    <col min="4209" max="4209" width="17.53125" bestFit="1" customWidth="1"/>
    <col min="4210" max="4210" width="13.73046875" bestFit="1" customWidth="1"/>
    <col min="4211" max="4211" width="17.53125" bestFit="1" customWidth="1"/>
    <col min="4212" max="4212" width="13.73046875" bestFit="1" customWidth="1"/>
    <col min="4213" max="4213" width="17.53125" bestFit="1" customWidth="1"/>
    <col min="4214" max="4214" width="13.73046875" bestFit="1" customWidth="1"/>
    <col min="4215" max="4215" width="17.53125" bestFit="1" customWidth="1"/>
    <col min="4216" max="4216" width="13.73046875" bestFit="1" customWidth="1"/>
    <col min="4217" max="4217" width="17.53125" bestFit="1" customWidth="1"/>
    <col min="4218" max="4218" width="13.73046875" bestFit="1" customWidth="1"/>
    <col min="4219" max="4219" width="17.53125" bestFit="1" customWidth="1"/>
    <col min="4220" max="4220" width="13.73046875" bestFit="1" customWidth="1"/>
    <col min="4221" max="4221" width="17.53125" bestFit="1" customWidth="1"/>
    <col min="4222" max="4222" width="13.73046875" bestFit="1" customWidth="1"/>
    <col min="4223" max="4223" width="17.53125" bestFit="1" customWidth="1"/>
    <col min="4224" max="4224" width="13.73046875" bestFit="1" customWidth="1"/>
    <col min="4225" max="4225" width="17.53125" bestFit="1" customWidth="1"/>
    <col min="4226" max="4226" width="13.73046875" bestFit="1" customWidth="1"/>
    <col min="4227" max="4227" width="17.53125" bestFit="1" customWidth="1"/>
    <col min="4228" max="4228" width="13.73046875" bestFit="1" customWidth="1"/>
    <col min="4229" max="4229" width="17.53125" bestFit="1" customWidth="1"/>
    <col min="4230" max="4230" width="13.73046875" bestFit="1" customWidth="1"/>
    <col min="4231" max="4231" width="17.53125" bestFit="1" customWidth="1"/>
    <col min="4232" max="4232" width="13.73046875" bestFit="1" customWidth="1"/>
    <col min="4233" max="4233" width="17.53125" bestFit="1" customWidth="1"/>
    <col min="4234" max="4234" width="13.73046875" bestFit="1" customWidth="1"/>
    <col min="4235" max="4235" width="17.53125" bestFit="1" customWidth="1"/>
    <col min="4236" max="4236" width="13.73046875" bestFit="1" customWidth="1"/>
    <col min="4237" max="4237" width="17.53125" bestFit="1" customWidth="1"/>
    <col min="4238" max="4238" width="13.73046875" bestFit="1" customWidth="1"/>
    <col min="4239" max="4239" width="17.53125" bestFit="1" customWidth="1"/>
    <col min="4240" max="4240" width="13.73046875" bestFit="1" customWidth="1"/>
    <col min="4241" max="4241" width="17.53125" bestFit="1" customWidth="1"/>
    <col min="4242" max="4242" width="13.73046875" bestFit="1" customWidth="1"/>
    <col min="4243" max="4243" width="17.53125" bestFit="1" customWidth="1"/>
    <col min="4244" max="4244" width="13.73046875" bestFit="1" customWidth="1"/>
    <col min="4245" max="4245" width="17.53125" bestFit="1" customWidth="1"/>
    <col min="4246" max="4246" width="13.73046875" bestFit="1" customWidth="1"/>
    <col min="4247" max="4247" width="17.53125" bestFit="1" customWidth="1"/>
    <col min="4248" max="4248" width="13.73046875" bestFit="1" customWidth="1"/>
    <col min="4249" max="4249" width="17.53125" bestFit="1" customWidth="1"/>
    <col min="4250" max="4250" width="13.73046875" bestFit="1" customWidth="1"/>
    <col min="4251" max="4251" width="17.53125" bestFit="1" customWidth="1"/>
    <col min="4252" max="4252" width="13.73046875" bestFit="1" customWidth="1"/>
    <col min="4253" max="4253" width="17.53125" bestFit="1" customWidth="1"/>
    <col min="4254" max="4254" width="13.73046875" bestFit="1" customWidth="1"/>
    <col min="4255" max="4255" width="17.53125" bestFit="1" customWidth="1"/>
    <col min="4256" max="4256" width="13.73046875" bestFit="1" customWidth="1"/>
    <col min="4257" max="4257" width="17.53125" bestFit="1" customWidth="1"/>
    <col min="4258" max="4258" width="13.73046875" bestFit="1" customWidth="1"/>
    <col min="4259" max="4259" width="17.53125" bestFit="1" customWidth="1"/>
    <col min="4260" max="4260" width="13.73046875" bestFit="1" customWidth="1"/>
    <col min="4261" max="4261" width="17.53125" bestFit="1" customWidth="1"/>
    <col min="4262" max="4262" width="13.73046875" bestFit="1" customWidth="1"/>
    <col min="4263" max="4263" width="17.53125" bestFit="1" customWidth="1"/>
    <col min="4264" max="4264" width="13.73046875" bestFit="1" customWidth="1"/>
    <col min="4265" max="4265" width="17.53125" bestFit="1" customWidth="1"/>
    <col min="4266" max="4266" width="13.73046875" bestFit="1" customWidth="1"/>
    <col min="4267" max="4267" width="17.53125" bestFit="1" customWidth="1"/>
    <col min="4268" max="4268" width="13.73046875" bestFit="1" customWidth="1"/>
    <col min="4269" max="4269" width="17.53125" bestFit="1" customWidth="1"/>
    <col min="4270" max="4270" width="13.73046875" bestFit="1" customWidth="1"/>
    <col min="4271" max="4271" width="17.53125" bestFit="1" customWidth="1"/>
    <col min="4272" max="4272" width="13.73046875" bestFit="1" customWidth="1"/>
    <col min="4273" max="4273" width="17.53125" bestFit="1" customWidth="1"/>
    <col min="4274" max="4274" width="13.73046875" bestFit="1" customWidth="1"/>
    <col min="4275" max="4275" width="17.53125" bestFit="1" customWidth="1"/>
    <col min="4276" max="4276" width="13.73046875" bestFit="1" customWidth="1"/>
    <col min="4277" max="4277" width="17.53125" bestFit="1" customWidth="1"/>
    <col min="4278" max="4278" width="13.73046875" bestFit="1" customWidth="1"/>
    <col min="4279" max="4279" width="17.53125" bestFit="1" customWidth="1"/>
    <col min="4280" max="4280" width="13.73046875" bestFit="1" customWidth="1"/>
    <col min="4281" max="4281" width="17.53125" bestFit="1" customWidth="1"/>
    <col min="4282" max="4282" width="13.73046875" bestFit="1" customWidth="1"/>
    <col min="4283" max="4283" width="17.53125" bestFit="1" customWidth="1"/>
    <col min="4284" max="4284" width="13.73046875" bestFit="1" customWidth="1"/>
    <col min="4285" max="4285" width="17.53125" bestFit="1" customWidth="1"/>
    <col min="4286" max="4286" width="13.73046875" bestFit="1" customWidth="1"/>
    <col min="4287" max="4287" width="17.53125" bestFit="1" customWidth="1"/>
    <col min="4288" max="4288" width="13.73046875" bestFit="1" customWidth="1"/>
    <col min="4289" max="4289" width="17.53125" bestFit="1" customWidth="1"/>
    <col min="4290" max="4290" width="13.73046875" bestFit="1" customWidth="1"/>
    <col min="4291" max="4291" width="17.53125" bestFit="1" customWidth="1"/>
    <col min="4292" max="4292" width="13.73046875" bestFit="1" customWidth="1"/>
    <col min="4293" max="4293" width="17.53125" bestFit="1" customWidth="1"/>
    <col min="4294" max="4294" width="13.73046875" bestFit="1" customWidth="1"/>
    <col min="4295" max="4295" width="17.53125" bestFit="1" customWidth="1"/>
    <col min="4296" max="4296" width="13.73046875" bestFit="1" customWidth="1"/>
    <col min="4297" max="4297" width="17.53125" bestFit="1" customWidth="1"/>
    <col min="4298" max="4298" width="13.73046875" bestFit="1" customWidth="1"/>
    <col min="4299" max="4299" width="17.53125" bestFit="1" customWidth="1"/>
    <col min="4300" max="4300" width="13.73046875" bestFit="1" customWidth="1"/>
    <col min="4301" max="4301" width="17.53125" bestFit="1" customWidth="1"/>
    <col min="4302" max="4302" width="13.73046875" bestFit="1" customWidth="1"/>
    <col min="4303" max="4303" width="17.53125" bestFit="1" customWidth="1"/>
    <col min="4304" max="4304" width="13.73046875" bestFit="1" customWidth="1"/>
    <col min="4305" max="4305" width="17.53125" bestFit="1" customWidth="1"/>
    <col min="4306" max="4306" width="13.73046875" bestFit="1" customWidth="1"/>
    <col min="4307" max="4307" width="17.53125" bestFit="1" customWidth="1"/>
    <col min="4308" max="4308" width="13.73046875" bestFit="1" customWidth="1"/>
    <col min="4309" max="4309" width="17.53125" bestFit="1" customWidth="1"/>
    <col min="4310" max="4310" width="13.73046875" bestFit="1" customWidth="1"/>
    <col min="4311" max="4311" width="17.53125" bestFit="1" customWidth="1"/>
    <col min="4312" max="4312" width="13.73046875" bestFit="1" customWidth="1"/>
    <col min="4313" max="4313" width="17.53125" bestFit="1" customWidth="1"/>
    <col min="4314" max="4314" width="13.73046875" bestFit="1" customWidth="1"/>
    <col min="4315" max="4315" width="17.53125" bestFit="1" customWidth="1"/>
    <col min="4316" max="4316" width="13.73046875" bestFit="1" customWidth="1"/>
    <col min="4317" max="4317" width="17.53125" bestFit="1" customWidth="1"/>
    <col min="4318" max="4318" width="13.73046875" bestFit="1" customWidth="1"/>
    <col min="4319" max="4319" width="17.53125" bestFit="1" customWidth="1"/>
    <col min="4320" max="4320" width="13.73046875" bestFit="1" customWidth="1"/>
    <col min="4321" max="4321" width="17.53125" bestFit="1" customWidth="1"/>
    <col min="4322" max="4322" width="13.73046875" bestFit="1" customWidth="1"/>
    <col min="4323" max="4323" width="17.53125" bestFit="1" customWidth="1"/>
    <col min="4324" max="4324" width="13.73046875" bestFit="1" customWidth="1"/>
    <col min="4325" max="4325" width="17.53125" bestFit="1" customWidth="1"/>
    <col min="4326" max="4326" width="13.73046875" bestFit="1" customWidth="1"/>
    <col min="4327" max="4327" width="17.53125" bestFit="1" customWidth="1"/>
    <col min="4328" max="4328" width="13.73046875" bestFit="1" customWidth="1"/>
    <col min="4329" max="4329" width="17.53125" bestFit="1" customWidth="1"/>
    <col min="4330" max="4330" width="13.73046875" bestFit="1" customWidth="1"/>
    <col min="4331" max="4331" width="17.53125" bestFit="1" customWidth="1"/>
    <col min="4332" max="4332" width="13.73046875" bestFit="1" customWidth="1"/>
    <col min="4333" max="4333" width="17.53125" bestFit="1" customWidth="1"/>
    <col min="4334" max="4334" width="13.73046875" bestFit="1" customWidth="1"/>
    <col min="4335" max="4335" width="17.53125" bestFit="1" customWidth="1"/>
    <col min="4336" max="4336" width="13.73046875" bestFit="1" customWidth="1"/>
    <col min="4337" max="4337" width="17.53125" bestFit="1" customWidth="1"/>
    <col min="4338" max="4338" width="13.73046875" bestFit="1" customWidth="1"/>
    <col min="4339" max="4339" width="17.53125" bestFit="1" customWidth="1"/>
    <col min="4340" max="4340" width="13.73046875" bestFit="1" customWidth="1"/>
    <col min="4341" max="4341" width="17.53125" bestFit="1" customWidth="1"/>
    <col min="4342" max="4342" width="13.73046875" bestFit="1" customWidth="1"/>
    <col min="4343" max="4343" width="17.53125" bestFit="1" customWidth="1"/>
    <col min="4344" max="4344" width="13.73046875" bestFit="1" customWidth="1"/>
    <col min="4345" max="4345" width="17.53125" bestFit="1" customWidth="1"/>
    <col min="4346" max="4346" width="13.73046875" bestFit="1" customWidth="1"/>
    <col min="4347" max="4347" width="17.53125" bestFit="1" customWidth="1"/>
    <col min="4348" max="4348" width="13.73046875" bestFit="1" customWidth="1"/>
    <col min="4349" max="4349" width="17.53125" bestFit="1" customWidth="1"/>
    <col min="4350" max="4350" width="13.73046875" bestFit="1" customWidth="1"/>
    <col min="4351" max="4351" width="17.53125" bestFit="1" customWidth="1"/>
    <col min="4352" max="4352" width="13.73046875" bestFit="1" customWidth="1"/>
    <col min="4353" max="4353" width="17.53125" bestFit="1" customWidth="1"/>
    <col min="4354" max="4354" width="13.73046875" bestFit="1" customWidth="1"/>
    <col min="4355" max="4355" width="17.53125" bestFit="1" customWidth="1"/>
    <col min="4356" max="4356" width="13.73046875" bestFit="1" customWidth="1"/>
    <col min="4357" max="4357" width="17.53125" bestFit="1" customWidth="1"/>
    <col min="4358" max="4358" width="13.73046875" bestFit="1" customWidth="1"/>
    <col min="4359" max="4359" width="17.53125" bestFit="1" customWidth="1"/>
    <col min="4360" max="4360" width="13.73046875" bestFit="1" customWidth="1"/>
    <col min="4361" max="4361" width="17.53125" bestFit="1" customWidth="1"/>
    <col min="4362" max="4362" width="13.73046875" bestFit="1" customWidth="1"/>
    <col min="4363" max="4363" width="17.53125" bestFit="1" customWidth="1"/>
    <col min="4364" max="4364" width="13.73046875" bestFit="1" customWidth="1"/>
    <col min="4365" max="4365" width="17.53125" bestFit="1" customWidth="1"/>
    <col min="4366" max="4366" width="13.73046875" bestFit="1" customWidth="1"/>
    <col min="4367" max="4367" width="17.53125" bestFit="1" customWidth="1"/>
    <col min="4368" max="4368" width="13.73046875" bestFit="1" customWidth="1"/>
    <col min="4369" max="4369" width="17.53125" bestFit="1" customWidth="1"/>
    <col min="4370" max="4370" width="13.73046875" bestFit="1" customWidth="1"/>
    <col min="4371" max="4371" width="17.53125" bestFit="1" customWidth="1"/>
    <col min="4372" max="4372" width="13.73046875" bestFit="1" customWidth="1"/>
    <col min="4373" max="4373" width="17.53125" bestFit="1" customWidth="1"/>
    <col min="4374" max="4374" width="13.73046875" bestFit="1" customWidth="1"/>
    <col min="4375" max="4375" width="17.53125" bestFit="1" customWidth="1"/>
    <col min="4376" max="4376" width="13.73046875" bestFit="1" customWidth="1"/>
    <col min="4377" max="4377" width="17.53125" bestFit="1" customWidth="1"/>
    <col min="4378" max="4378" width="13.73046875" bestFit="1" customWidth="1"/>
    <col min="4379" max="4379" width="17.53125" bestFit="1" customWidth="1"/>
    <col min="4380" max="4380" width="13.73046875" bestFit="1" customWidth="1"/>
    <col min="4381" max="4381" width="17.53125" bestFit="1" customWidth="1"/>
    <col min="4382" max="4382" width="13.73046875" bestFit="1" customWidth="1"/>
    <col min="4383" max="4383" width="17.53125" bestFit="1" customWidth="1"/>
    <col min="4384" max="4384" width="13.73046875" bestFit="1" customWidth="1"/>
    <col min="4385" max="4385" width="17.53125" bestFit="1" customWidth="1"/>
    <col min="4386" max="4386" width="13.73046875" bestFit="1" customWidth="1"/>
    <col min="4387" max="4387" width="17.53125" bestFit="1" customWidth="1"/>
    <col min="4388" max="4388" width="13.73046875" bestFit="1" customWidth="1"/>
    <col min="4389" max="4389" width="17.53125" bestFit="1" customWidth="1"/>
    <col min="4390" max="4390" width="13.73046875" bestFit="1" customWidth="1"/>
    <col min="4391" max="4391" width="17.53125" bestFit="1" customWidth="1"/>
    <col min="4392" max="4392" width="13.73046875" bestFit="1" customWidth="1"/>
    <col min="4393" max="4393" width="17.53125" bestFit="1" customWidth="1"/>
    <col min="4394" max="4394" width="13.73046875" bestFit="1" customWidth="1"/>
    <col min="4395" max="4395" width="17.53125" bestFit="1" customWidth="1"/>
    <col min="4396" max="4396" width="13.73046875" bestFit="1" customWidth="1"/>
    <col min="4397" max="4397" width="17.53125" bestFit="1" customWidth="1"/>
    <col min="4398" max="4398" width="13.73046875" bestFit="1" customWidth="1"/>
    <col min="4399" max="4399" width="17.53125" bestFit="1" customWidth="1"/>
    <col min="4400" max="4400" width="13.73046875" bestFit="1" customWidth="1"/>
    <col min="4401" max="4401" width="17.53125" bestFit="1" customWidth="1"/>
    <col min="4402" max="4402" width="13.73046875" bestFit="1" customWidth="1"/>
    <col min="4403" max="4403" width="17.53125" bestFit="1" customWidth="1"/>
    <col min="4404" max="4404" width="13.73046875" bestFit="1" customWidth="1"/>
    <col min="4405" max="4405" width="17.53125" bestFit="1" customWidth="1"/>
    <col min="4406" max="4406" width="13.73046875" bestFit="1" customWidth="1"/>
    <col min="4407" max="4407" width="17.53125" bestFit="1" customWidth="1"/>
    <col min="4408" max="4408" width="13.73046875" bestFit="1" customWidth="1"/>
    <col min="4409" max="4409" width="17.53125" bestFit="1" customWidth="1"/>
    <col min="4410" max="4410" width="13.73046875" bestFit="1" customWidth="1"/>
    <col min="4411" max="4411" width="17.53125" bestFit="1" customWidth="1"/>
    <col min="4412" max="4412" width="13.73046875" bestFit="1" customWidth="1"/>
    <col min="4413" max="4413" width="17.53125" bestFit="1" customWidth="1"/>
    <col min="4414" max="4414" width="13.73046875" bestFit="1" customWidth="1"/>
    <col min="4415" max="4415" width="17.53125" bestFit="1" customWidth="1"/>
    <col min="4416" max="4416" width="13.73046875" bestFit="1" customWidth="1"/>
    <col min="4417" max="4417" width="17.53125" bestFit="1" customWidth="1"/>
    <col min="4418" max="4418" width="13.73046875" bestFit="1" customWidth="1"/>
    <col min="4419" max="4419" width="17.53125" bestFit="1" customWidth="1"/>
    <col min="4420" max="4420" width="13.73046875" bestFit="1" customWidth="1"/>
    <col min="4421" max="4421" width="17.53125" bestFit="1" customWidth="1"/>
    <col min="4422" max="4422" width="13.73046875" bestFit="1" customWidth="1"/>
    <col min="4423" max="4423" width="17.53125" bestFit="1" customWidth="1"/>
    <col min="4424" max="4424" width="13.73046875" bestFit="1" customWidth="1"/>
    <col min="4425" max="4425" width="17.53125" bestFit="1" customWidth="1"/>
    <col min="4426" max="4426" width="13.73046875" bestFit="1" customWidth="1"/>
    <col min="4427" max="4427" width="17.53125" bestFit="1" customWidth="1"/>
    <col min="4428" max="4428" width="13.73046875" bestFit="1" customWidth="1"/>
    <col min="4429" max="4429" width="17.53125" bestFit="1" customWidth="1"/>
    <col min="4430" max="4430" width="13.73046875" bestFit="1" customWidth="1"/>
    <col min="4431" max="4431" width="17.53125" bestFit="1" customWidth="1"/>
    <col min="4432" max="4432" width="13.73046875" bestFit="1" customWidth="1"/>
    <col min="4433" max="4433" width="17.53125" bestFit="1" customWidth="1"/>
    <col min="4434" max="4434" width="13.73046875" bestFit="1" customWidth="1"/>
    <col min="4435" max="4435" width="17.53125" bestFit="1" customWidth="1"/>
    <col min="4436" max="4436" width="13.73046875" bestFit="1" customWidth="1"/>
    <col min="4437" max="4437" width="17.53125" bestFit="1" customWidth="1"/>
    <col min="4438" max="4438" width="13.73046875" bestFit="1" customWidth="1"/>
    <col min="4439" max="4439" width="17.53125" bestFit="1" customWidth="1"/>
    <col min="4440" max="4440" width="13.73046875" bestFit="1" customWidth="1"/>
    <col min="4441" max="4441" width="17.53125" bestFit="1" customWidth="1"/>
    <col min="4442" max="4442" width="13.73046875" bestFit="1" customWidth="1"/>
    <col min="4443" max="4443" width="17.53125" bestFit="1" customWidth="1"/>
    <col min="4444" max="4444" width="13.73046875" bestFit="1" customWidth="1"/>
    <col min="4445" max="4445" width="17.53125" bestFit="1" customWidth="1"/>
    <col min="4446" max="4446" width="13.73046875" bestFit="1" customWidth="1"/>
    <col min="4447" max="4447" width="17.53125" bestFit="1" customWidth="1"/>
    <col min="4448" max="4448" width="13.73046875" bestFit="1" customWidth="1"/>
    <col min="4449" max="4449" width="17.53125" bestFit="1" customWidth="1"/>
    <col min="4450" max="4450" width="13.73046875" bestFit="1" customWidth="1"/>
    <col min="4451" max="4451" width="17.53125" bestFit="1" customWidth="1"/>
    <col min="4452" max="4452" width="13.73046875" bestFit="1" customWidth="1"/>
    <col min="4453" max="4453" width="17.53125" bestFit="1" customWidth="1"/>
    <col min="4454" max="4454" width="13.73046875" bestFit="1" customWidth="1"/>
    <col min="4455" max="4455" width="17.53125" bestFit="1" customWidth="1"/>
    <col min="4456" max="4456" width="13.73046875" bestFit="1" customWidth="1"/>
    <col min="4457" max="4457" width="17.53125" bestFit="1" customWidth="1"/>
    <col min="4458" max="4458" width="13.73046875" bestFit="1" customWidth="1"/>
    <col min="4459" max="4459" width="17.53125" bestFit="1" customWidth="1"/>
    <col min="4460" max="4460" width="13.73046875" bestFit="1" customWidth="1"/>
    <col min="4461" max="4461" width="17.53125" bestFit="1" customWidth="1"/>
    <col min="4462" max="4462" width="13.73046875" bestFit="1" customWidth="1"/>
    <col min="4463" max="4463" width="17.53125" bestFit="1" customWidth="1"/>
    <col min="4464" max="4464" width="13.73046875" bestFit="1" customWidth="1"/>
    <col min="4465" max="4465" width="17.53125" bestFit="1" customWidth="1"/>
    <col min="4466" max="4466" width="13.73046875" bestFit="1" customWidth="1"/>
    <col min="4467" max="4467" width="17.53125" bestFit="1" customWidth="1"/>
    <col min="4468" max="4468" width="13.73046875" bestFit="1" customWidth="1"/>
    <col min="4469" max="4469" width="17.53125" bestFit="1" customWidth="1"/>
    <col min="4470" max="4470" width="13.73046875" bestFit="1" customWidth="1"/>
    <col min="4471" max="4471" width="17.53125" bestFit="1" customWidth="1"/>
    <col min="4472" max="4472" width="13.73046875" bestFit="1" customWidth="1"/>
    <col min="4473" max="4473" width="17.53125" bestFit="1" customWidth="1"/>
    <col min="4474" max="4474" width="13.73046875" bestFit="1" customWidth="1"/>
    <col min="4475" max="4475" width="17.53125" bestFit="1" customWidth="1"/>
    <col min="4476" max="4476" width="13.73046875" bestFit="1" customWidth="1"/>
    <col min="4477" max="4477" width="17.53125" bestFit="1" customWidth="1"/>
    <col min="4478" max="4478" width="13.73046875" bestFit="1" customWidth="1"/>
    <col min="4479" max="4479" width="17.53125" bestFit="1" customWidth="1"/>
    <col min="4480" max="4480" width="13.73046875" bestFit="1" customWidth="1"/>
    <col min="4481" max="4481" width="17.53125" bestFit="1" customWidth="1"/>
    <col min="4482" max="4482" width="13.73046875" bestFit="1" customWidth="1"/>
    <col min="4483" max="4483" width="17.53125" bestFit="1" customWidth="1"/>
    <col min="4484" max="4484" width="13.73046875" bestFit="1" customWidth="1"/>
    <col min="4485" max="4485" width="17.53125" bestFit="1" customWidth="1"/>
    <col min="4486" max="4486" width="13.73046875" bestFit="1" customWidth="1"/>
    <col min="4487" max="4487" width="17.53125" bestFit="1" customWidth="1"/>
    <col min="4488" max="4488" width="13.73046875" bestFit="1" customWidth="1"/>
    <col min="4489" max="4489" width="17.53125" bestFit="1" customWidth="1"/>
    <col min="4490" max="4490" width="13.73046875" bestFit="1" customWidth="1"/>
    <col min="4491" max="4491" width="17.53125" bestFit="1" customWidth="1"/>
    <col min="4492" max="4492" width="13.73046875" bestFit="1" customWidth="1"/>
    <col min="4493" max="4493" width="17.53125" bestFit="1" customWidth="1"/>
    <col min="4494" max="4494" width="13.73046875" bestFit="1" customWidth="1"/>
    <col min="4495" max="4495" width="17.53125" bestFit="1" customWidth="1"/>
    <col min="4496" max="4496" width="13.73046875" bestFit="1" customWidth="1"/>
    <col min="4497" max="4497" width="17.53125" bestFit="1" customWidth="1"/>
    <col min="4498" max="4498" width="13.73046875" bestFit="1" customWidth="1"/>
    <col min="4499" max="4499" width="17.53125" bestFit="1" customWidth="1"/>
    <col min="4500" max="4500" width="13.73046875" bestFit="1" customWidth="1"/>
    <col min="4501" max="4501" width="17.53125" bestFit="1" customWidth="1"/>
    <col min="4502" max="4502" width="13.73046875" bestFit="1" customWidth="1"/>
    <col min="4503" max="4503" width="17.53125" bestFit="1" customWidth="1"/>
    <col min="4504" max="4504" width="13.73046875" bestFit="1" customWidth="1"/>
    <col min="4505" max="4505" width="17.53125" bestFit="1" customWidth="1"/>
    <col min="4506" max="4506" width="13.73046875" bestFit="1" customWidth="1"/>
    <col min="4507" max="4507" width="17.53125" bestFit="1" customWidth="1"/>
    <col min="4508" max="4508" width="13.73046875" bestFit="1" customWidth="1"/>
    <col min="4509" max="4509" width="17.53125" bestFit="1" customWidth="1"/>
    <col min="4510" max="4510" width="13.73046875" bestFit="1" customWidth="1"/>
    <col min="4511" max="4511" width="17.53125" bestFit="1" customWidth="1"/>
    <col min="4512" max="4512" width="13.73046875" bestFit="1" customWidth="1"/>
    <col min="4513" max="4513" width="17.53125" bestFit="1" customWidth="1"/>
    <col min="4514" max="4514" width="13.73046875" bestFit="1" customWidth="1"/>
    <col min="4515" max="4515" width="17.53125" bestFit="1" customWidth="1"/>
    <col min="4516" max="4516" width="13.73046875" bestFit="1" customWidth="1"/>
    <col min="4517" max="4517" width="17.53125" bestFit="1" customWidth="1"/>
    <col min="4518" max="4518" width="13.73046875" bestFit="1" customWidth="1"/>
    <col min="4519" max="4519" width="17.53125" bestFit="1" customWidth="1"/>
    <col min="4520" max="4520" width="13.73046875" bestFit="1" customWidth="1"/>
    <col min="4521" max="4521" width="17.53125" bestFit="1" customWidth="1"/>
    <col min="4522" max="4522" width="13.73046875" bestFit="1" customWidth="1"/>
    <col min="4523" max="4523" width="17.53125" bestFit="1" customWidth="1"/>
    <col min="4524" max="4524" width="13.73046875" bestFit="1" customWidth="1"/>
    <col min="4525" max="4525" width="17.53125" bestFit="1" customWidth="1"/>
    <col min="4526" max="4526" width="13.73046875" bestFit="1" customWidth="1"/>
    <col min="4527" max="4527" width="17.53125" bestFit="1" customWidth="1"/>
    <col min="4528" max="4528" width="13.73046875" bestFit="1" customWidth="1"/>
    <col min="4529" max="4529" width="17.53125" bestFit="1" customWidth="1"/>
    <col min="4530" max="4530" width="13.73046875" bestFit="1" customWidth="1"/>
    <col min="4531" max="4531" width="17.53125" bestFit="1" customWidth="1"/>
    <col min="4532" max="4532" width="13.73046875" bestFit="1" customWidth="1"/>
    <col min="4533" max="4533" width="17.53125" bestFit="1" customWidth="1"/>
    <col min="4534" max="4534" width="13.73046875" bestFit="1" customWidth="1"/>
    <col min="4535" max="4535" width="17.53125" bestFit="1" customWidth="1"/>
    <col min="4536" max="4536" width="13.73046875" bestFit="1" customWidth="1"/>
    <col min="4537" max="4537" width="17.53125" bestFit="1" customWidth="1"/>
    <col min="4538" max="4538" width="13.73046875" bestFit="1" customWidth="1"/>
    <col min="4539" max="4539" width="17.53125" bestFit="1" customWidth="1"/>
    <col min="4540" max="4540" width="13.73046875" bestFit="1" customWidth="1"/>
    <col min="4541" max="4541" width="17.53125" bestFit="1" customWidth="1"/>
    <col min="4542" max="4542" width="13.73046875" bestFit="1" customWidth="1"/>
    <col min="4543" max="4543" width="17.53125" bestFit="1" customWidth="1"/>
    <col min="4544" max="4544" width="13.73046875" bestFit="1" customWidth="1"/>
    <col min="4545" max="4545" width="17.53125" bestFit="1" customWidth="1"/>
    <col min="4546" max="4546" width="13.73046875" bestFit="1" customWidth="1"/>
    <col min="4547" max="4547" width="17.53125" bestFit="1" customWidth="1"/>
    <col min="4548" max="4548" width="13.73046875" bestFit="1" customWidth="1"/>
    <col min="4549" max="4549" width="17.53125" bestFit="1" customWidth="1"/>
    <col min="4550" max="4550" width="13.73046875" bestFit="1" customWidth="1"/>
    <col min="4551" max="4551" width="17.53125" bestFit="1" customWidth="1"/>
    <col min="4552" max="4552" width="13.73046875" bestFit="1" customWidth="1"/>
    <col min="4553" max="4553" width="17.53125" bestFit="1" customWidth="1"/>
    <col min="4554" max="4554" width="13.73046875" bestFit="1" customWidth="1"/>
    <col min="4555" max="4555" width="17.53125" bestFit="1" customWidth="1"/>
    <col min="4556" max="4556" width="13.73046875" bestFit="1" customWidth="1"/>
    <col min="4557" max="4557" width="17.53125" bestFit="1" customWidth="1"/>
    <col min="4558" max="4558" width="13.73046875" bestFit="1" customWidth="1"/>
    <col min="4559" max="4559" width="17.53125" bestFit="1" customWidth="1"/>
    <col min="4560" max="4560" width="13.73046875" bestFit="1" customWidth="1"/>
    <col min="4561" max="4561" width="17.53125" bestFit="1" customWidth="1"/>
    <col min="4562" max="4562" width="13.73046875" bestFit="1" customWidth="1"/>
    <col min="4563" max="4563" width="17.53125" bestFit="1" customWidth="1"/>
    <col min="4564" max="4564" width="13.73046875" bestFit="1" customWidth="1"/>
    <col min="4565" max="4565" width="17.53125" bestFit="1" customWidth="1"/>
    <col min="4566" max="4566" width="13.73046875" bestFit="1" customWidth="1"/>
    <col min="4567" max="4567" width="17.53125" bestFit="1" customWidth="1"/>
    <col min="4568" max="4568" width="13.73046875" bestFit="1" customWidth="1"/>
    <col min="4569" max="4569" width="17.53125" bestFit="1" customWidth="1"/>
    <col min="4570" max="4570" width="13.73046875" bestFit="1" customWidth="1"/>
    <col min="4571" max="4571" width="17.53125" bestFit="1" customWidth="1"/>
    <col min="4572" max="4572" width="13.73046875" bestFit="1" customWidth="1"/>
    <col min="4573" max="4573" width="17.53125" bestFit="1" customWidth="1"/>
    <col min="4574" max="4574" width="13.73046875" bestFit="1" customWidth="1"/>
    <col min="4575" max="4575" width="17.53125" bestFit="1" customWidth="1"/>
    <col min="4576" max="4576" width="13.73046875" bestFit="1" customWidth="1"/>
    <col min="4577" max="4577" width="17.53125" bestFit="1" customWidth="1"/>
    <col min="4578" max="4578" width="13.73046875" bestFit="1" customWidth="1"/>
    <col min="4579" max="4579" width="17.53125" bestFit="1" customWidth="1"/>
    <col min="4580" max="4580" width="13.73046875" bestFit="1" customWidth="1"/>
    <col min="4581" max="4581" width="17.53125" bestFit="1" customWidth="1"/>
    <col min="4582" max="4582" width="13.73046875" bestFit="1" customWidth="1"/>
    <col min="4583" max="4583" width="17.53125" bestFit="1" customWidth="1"/>
    <col min="4584" max="4584" width="13.73046875" bestFit="1" customWidth="1"/>
    <col min="4585" max="4585" width="17.53125" bestFit="1" customWidth="1"/>
    <col min="4586" max="4586" width="13.73046875" bestFit="1" customWidth="1"/>
    <col min="4587" max="4587" width="17.53125" bestFit="1" customWidth="1"/>
    <col min="4588" max="4588" width="13.73046875" bestFit="1" customWidth="1"/>
    <col min="4589" max="4589" width="17.53125" bestFit="1" customWidth="1"/>
    <col min="4590" max="4590" width="13.73046875" bestFit="1" customWidth="1"/>
    <col min="4591" max="4591" width="17.53125" bestFit="1" customWidth="1"/>
    <col min="4592" max="4592" width="13.73046875" bestFit="1" customWidth="1"/>
    <col min="4593" max="4593" width="17.53125" bestFit="1" customWidth="1"/>
    <col min="4594" max="4594" width="13.73046875" bestFit="1" customWidth="1"/>
    <col min="4595" max="4595" width="17.53125" bestFit="1" customWidth="1"/>
    <col min="4596" max="4596" width="13.73046875" bestFit="1" customWidth="1"/>
    <col min="4597" max="4597" width="17.53125" bestFit="1" customWidth="1"/>
    <col min="4598" max="4598" width="13.73046875" bestFit="1" customWidth="1"/>
    <col min="4599" max="4599" width="17.53125" bestFit="1" customWidth="1"/>
    <col min="4600" max="4600" width="13.73046875" bestFit="1" customWidth="1"/>
    <col min="4601" max="4601" width="17.53125" bestFit="1" customWidth="1"/>
    <col min="4602" max="4602" width="13.73046875" bestFit="1" customWidth="1"/>
    <col min="4603" max="4603" width="17.53125" bestFit="1" customWidth="1"/>
    <col min="4604" max="4604" width="13.73046875" bestFit="1" customWidth="1"/>
    <col min="4605" max="4605" width="17.53125" bestFit="1" customWidth="1"/>
    <col min="4606" max="4606" width="13.73046875" bestFit="1" customWidth="1"/>
    <col min="4607" max="4607" width="17.53125" bestFit="1" customWidth="1"/>
    <col min="4608" max="4608" width="13.73046875" bestFit="1" customWidth="1"/>
    <col min="4609" max="4609" width="17.53125" bestFit="1" customWidth="1"/>
    <col min="4610" max="4610" width="13.73046875" bestFit="1" customWidth="1"/>
    <col min="4611" max="4611" width="17.53125" bestFit="1" customWidth="1"/>
    <col min="4612" max="4612" width="13.73046875" bestFit="1" customWidth="1"/>
    <col min="4613" max="4613" width="17.53125" bestFit="1" customWidth="1"/>
    <col min="4614" max="4614" width="13.73046875" bestFit="1" customWidth="1"/>
    <col min="4615" max="4615" width="17.53125" bestFit="1" customWidth="1"/>
    <col min="4616" max="4616" width="13.73046875" bestFit="1" customWidth="1"/>
    <col min="4617" max="4617" width="17.53125" bestFit="1" customWidth="1"/>
    <col min="4618" max="4618" width="13.73046875" bestFit="1" customWidth="1"/>
    <col min="4619" max="4619" width="17.53125" bestFit="1" customWidth="1"/>
    <col min="4620" max="4620" width="13.73046875" bestFit="1" customWidth="1"/>
    <col min="4621" max="4621" width="17.53125" bestFit="1" customWidth="1"/>
    <col min="4622" max="4622" width="13.73046875" bestFit="1" customWidth="1"/>
    <col min="4623" max="4623" width="17.53125" bestFit="1" customWidth="1"/>
    <col min="4624" max="4624" width="13.73046875" bestFit="1" customWidth="1"/>
    <col min="4625" max="4625" width="17.53125" bestFit="1" customWidth="1"/>
    <col min="4626" max="4626" width="13.73046875" bestFit="1" customWidth="1"/>
    <col min="4627" max="4627" width="17.53125" bestFit="1" customWidth="1"/>
    <col min="4628" max="4628" width="13.73046875" bestFit="1" customWidth="1"/>
    <col min="4629" max="4629" width="17.53125" bestFit="1" customWidth="1"/>
    <col min="4630" max="4630" width="13.73046875" bestFit="1" customWidth="1"/>
    <col min="4631" max="4631" width="17.53125" bestFit="1" customWidth="1"/>
    <col min="4632" max="4632" width="13.73046875" bestFit="1" customWidth="1"/>
    <col min="4633" max="4633" width="17.53125" bestFit="1" customWidth="1"/>
    <col min="4634" max="4634" width="13.73046875" bestFit="1" customWidth="1"/>
    <col min="4635" max="4635" width="17.53125" bestFit="1" customWidth="1"/>
    <col min="4636" max="4636" width="13.73046875" bestFit="1" customWidth="1"/>
    <col min="4637" max="4637" width="17.53125" bestFit="1" customWidth="1"/>
    <col min="4638" max="4638" width="13.73046875" bestFit="1" customWidth="1"/>
    <col min="4639" max="4639" width="17.53125" bestFit="1" customWidth="1"/>
    <col min="4640" max="4640" width="13.73046875" bestFit="1" customWidth="1"/>
    <col min="4641" max="4641" width="17.53125" bestFit="1" customWidth="1"/>
    <col min="4642" max="4642" width="13.73046875" bestFit="1" customWidth="1"/>
    <col min="4643" max="4643" width="17.53125" bestFit="1" customWidth="1"/>
    <col min="4644" max="4644" width="13.73046875" bestFit="1" customWidth="1"/>
    <col min="4645" max="4645" width="17.53125" bestFit="1" customWidth="1"/>
    <col min="4646" max="4646" width="13.73046875" bestFit="1" customWidth="1"/>
    <col min="4647" max="4647" width="17.53125" bestFit="1" customWidth="1"/>
    <col min="4648" max="4648" width="13.73046875" bestFit="1" customWidth="1"/>
    <col min="4649" max="4649" width="17.53125" bestFit="1" customWidth="1"/>
    <col min="4650" max="4650" width="13.73046875" bestFit="1" customWidth="1"/>
    <col min="4651" max="4651" width="17.53125" bestFit="1" customWidth="1"/>
    <col min="4652" max="4652" width="13.73046875" bestFit="1" customWidth="1"/>
    <col min="4653" max="4653" width="17.53125" bestFit="1" customWidth="1"/>
    <col min="4654" max="4654" width="13.73046875" bestFit="1" customWidth="1"/>
    <col min="4655" max="4655" width="17.53125" bestFit="1" customWidth="1"/>
    <col min="4656" max="4656" width="13.73046875" bestFit="1" customWidth="1"/>
    <col min="4657" max="4657" width="17.53125" bestFit="1" customWidth="1"/>
    <col min="4658" max="4658" width="13.73046875" bestFit="1" customWidth="1"/>
    <col min="4659" max="4659" width="17.53125" bestFit="1" customWidth="1"/>
    <col min="4660" max="4660" width="13.73046875" bestFit="1" customWidth="1"/>
    <col min="4661" max="4661" width="17.53125" bestFit="1" customWidth="1"/>
    <col min="4662" max="4662" width="13.73046875" bestFit="1" customWidth="1"/>
    <col min="4663" max="4663" width="17.53125" bestFit="1" customWidth="1"/>
    <col min="4664" max="4664" width="13.73046875" bestFit="1" customWidth="1"/>
    <col min="4665" max="4665" width="17.53125" bestFit="1" customWidth="1"/>
    <col min="4666" max="4666" width="13.73046875" bestFit="1" customWidth="1"/>
    <col min="4667" max="4667" width="17.53125" bestFit="1" customWidth="1"/>
    <col min="4668" max="4668" width="13.73046875" bestFit="1" customWidth="1"/>
    <col min="4669" max="4669" width="17.53125" bestFit="1" customWidth="1"/>
    <col min="4670" max="4670" width="13.73046875" bestFit="1" customWidth="1"/>
    <col min="4671" max="4671" width="17.53125" bestFit="1" customWidth="1"/>
    <col min="4672" max="4672" width="13.73046875" bestFit="1" customWidth="1"/>
    <col min="4673" max="4673" width="17.53125" bestFit="1" customWidth="1"/>
    <col min="4674" max="4674" width="13.73046875" bestFit="1" customWidth="1"/>
    <col min="4675" max="4675" width="17.53125" bestFit="1" customWidth="1"/>
    <col min="4676" max="4676" width="13.73046875" bestFit="1" customWidth="1"/>
    <col min="4677" max="4677" width="17.53125" bestFit="1" customWidth="1"/>
    <col min="4678" max="4678" width="13.73046875" bestFit="1" customWidth="1"/>
    <col min="4679" max="4679" width="17.53125" bestFit="1" customWidth="1"/>
    <col min="4680" max="4680" width="13.73046875" bestFit="1" customWidth="1"/>
    <col min="4681" max="4681" width="17.53125" bestFit="1" customWidth="1"/>
    <col min="4682" max="4682" width="13.73046875" bestFit="1" customWidth="1"/>
    <col min="4683" max="4683" width="17.53125" bestFit="1" customWidth="1"/>
    <col min="4684" max="4684" width="13.73046875" bestFit="1" customWidth="1"/>
    <col min="4685" max="4685" width="17.53125" bestFit="1" customWidth="1"/>
    <col min="4686" max="4686" width="13.73046875" bestFit="1" customWidth="1"/>
    <col min="4687" max="4687" width="17.53125" bestFit="1" customWidth="1"/>
    <col min="4688" max="4688" width="13.73046875" bestFit="1" customWidth="1"/>
    <col min="4689" max="4689" width="17.53125" bestFit="1" customWidth="1"/>
    <col min="4690" max="4690" width="13.73046875" bestFit="1" customWidth="1"/>
    <col min="4691" max="4691" width="17.53125" bestFit="1" customWidth="1"/>
    <col min="4692" max="4692" width="13.73046875" bestFit="1" customWidth="1"/>
    <col min="4693" max="4693" width="17.53125" bestFit="1" customWidth="1"/>
    <col min="4694" max="4694" width="13.73046875" bestFit="1" customWidth="1"/>
    <col min="4695" max="4695" width="17.53125" bestFit="1" customWidth="1"/>
    <col min="4696" max="4696" width="13.73046875" bestFit="1" customWidth="1"/>
    <col min="4697" max="4697" width="17.53125" bestFit="1" customWidth="1"/>
    <col min="4698" max="4698" width="13.73046875" bestFit="1" customWidth="1"/>
    <col min="4699" max="4699" width="17.53125" bestFit="1" customWidth="1"/>
    <col min="4700" max="4700" width="13.73046875" bestFit="1" customWidth="1"/>
    <col min="4701" max="4701" width="17.53125" bestFit="1" customWidth="1"/>
    <col min="4702" max="4702" width="13.73046875" bestFit="1" customWidth="1"/>
    <col min="4703" max="4703" width="17.53125" bestFit="1" customWidth="1"/>
    <col min="4704" max="4704" width="13.73046875" bestFit="1" customWidth="1"/>
    <col min="4705" max="4705" width="17.53125" bestFit="1" customWidth="1"/>
    <col min="4706" max="4706" width="13.73046875" bestFit="1" customWidth="1"/>
    <col min="4707" max="4707" width="17.53125" bestFit="1" customWidth="1"/>
    <col min="4708" max="4708" width="13.73046875" bestFit="1" customWidth="1"/>
    <col min="4709" max="4709" width="17.53125" bestFit="1" customWidth="1"/>
    <col min="4710" max="4710" width="13.73046875" bestFit="1" customWidth="1"/>
    <col min="4711" max="4711" width="17.53125" bestFit="1" customWidth="1"/>
    <col min="4712" max="4712" width="13.73046875" bestFit="1" customWidth="1"/>
    <col min="4713" max="4713" width="17.53125" bestFit="1" customWidth="1"/>
    <col min="4714" max="4714" width="13.73046875" bestFit="1" customWidth="1"/>
    <col min="4715" max="4715" width="17.53125" bestFit="1" customWidth="1"/>
    <col min="4716" max="4716" width="13.73046875" bestFit="1" customWidth="1"/>
    <col min="4717" max="4717" width="17.53125" bestFit="1" customWidth="1"/>
    <col min="4718" max="4718" width="13.73046875" bestFit="1" customWidth="1"/>
    <col min="4719" max="4719" width="17.53125" bestFit="1" customWidth="1"/>
    <col min="4720" max="4720" width="13.73046875" bestFit="1" customWidth="1"/>
    <col min="4721" max="4721" width="17.53125" bestFit="1" customWidth="1"/>
    <col min="4722" max="4722" width="13.73046875" bestFit="1" customWidth="1"/>
    <col min="4723" max="4723" width="17.53125" bestFit="1" customWidth="1"/>
    <col min="4724" max="4724" width="13.73046875" bestFit="1" customWidth="1"/>
    <col min="4725" max="4725" width="17.53125" bestFit="1" customWidth="1"/>
    <col min="4726" max="4726" width="13.73046875" bestFit="1" customWidth="1"/>
    <col min="4727" max="4727" width="17.53125" bestFit="1" customWidth="1"/>
    <col min="4728" max="4728" width="13.73046875" bestFit="1" customWidth="1"/>
    <col min="4729" max="4729" width="17.53125" bestFit="1" customWidth="1"/>
    <col min="4730" max="4730" width="13.73046875" bestFit="1" customWidth="1"/>
    <col min="4731" max="4731" width="17.53125" bestFit="1" customWidth="1"/>
    <col min="4732" max="4732" width="13.73046875" bestFit="1" customWidth="1"/>
    <col min="4733" max="4733" width="17.53125" bestFit="1" customWidth="1"/>
    <col min="4734" max="4734" width="13.73046875" bestFit="1" customWidth="1"/>
    <col min="4735" max="4735" width="17.53125" bestFit="1" customWidth="1"/>
    <col min="4736" max="4736" width="13.73046875" bestFit="1" customWidth="1"/>
    <col min="4737" max="4737" width="17.53125" bestFit="1" customWidth="1"/>
    <col min="4738" max="4738" width="13.73046875" bestFit="1" customWidth="1"/>
    <col min="4739" max="4739" width="17.53125" bestFit="1" customWidth="1"/>
    <col min="4740" max="4740" width="13.73046875" bestFit="1" customWidth="1"/>
    <col min="4741" max="4741" width="17.53125" bestFit="1" customWidth="1"/>
    <col min="4742" max="4742" width="13.73046875" bestFit="1" customWidth="1"/>
    <col min="4743" max="4743" width="17.53125" bestFit="1" customWidth="1"/>
    <col min="4744" max="4744" width="13.73046875" bestFit="1" customWidth="1"/>
    <col min="4745" max="4745" width="17.53125" bestFit="1" customWidth="1"/>
    <col min="4746" max="4746" width="13.73046875" bestFit="1" customWidth="1"/>
    <col min="4747" max="4747" width="17.53125" bestFit="1" customWidth="1"/>
    <col min="4748" max="4748" width="13.73046875" bestFit="1" customWidth="1"/>
    <col min="4749" max="4749" width="17.53125" bestFit="1" customWidth="1"/>
    <col min="4750" max="4750" width="13.73046875" bestFit="1" customWidth="1"/>
    <col min="4751" max="4751" width="17.53125" bestFit="1" customWidth="1"/>
    <col min="4752" max="4752" width="13.73046875" bestFit="1" customWidth="1"/>
    <col min="4753" max="4753" width="17.53125" bestFit="1" customWidth="1"/>
    <col min="4754" max="4754" width="13.73046875" bestFit="1" customWidth="1"/>
    <col min="4755" max="4755" width="17.53125" bestFit="1" customWidth="1"/>
    <col min="4756" max="4756" width="13.73046875" bestFit="1" customWidth="1"/>
    <col min="4757" max="4757" width="17.53125" bestFit="1" customWidth="1"/>
    <col min="4758" max="4758" width="13.73046875" bestFit="1" customWidth="1"/>
    <col min="4759" max="4759" width="17.53125" bestFit="1" customWidth="1"/>
    <col min="4760" max="4760" width="13.73046875" bestFit="1" customWidth="1"/>
    <col min="4761" max="4761" width="17.53125" bestFit="1" customWidth="1"/>
    <col min="4762" max="4762" width="13.73046875" bestFit="1" customWidth="1"/>
    <col min="4763" max="4763" width="17.53125" bestFit="1" customWidth="1"/>
    <col min="4764" max="4764" width="13.73046875" bestFit="1" customWidth="1"/>
    <col min="4765" max="4765" width="17.53125" bestFit="1" customWidth="1"/>
    <col min="4766" max="4766" width="13.73046875" bestFit="1" customWidth="1"/>
    <col min="4767" max="4767" width="17.53125" bestFit="1" customWidth="1"/>
    <col min="4768" max="4768" width="13.73046875" bestFit="1" customWidth="1"/>
    <col min="4769" max="4769" width="17.53125" bestFit="1" customWidth="1"/>
    <col min="4770" max="4770" width="13.73046875" bestFit="1" customWidth="1"/>
    <col min="4771" max="4771" width="17.53125" bestFit="1" customWidth="1"/>
    <col min="4772" max="4772" width="13.73046875" bestFit="1" customWidth="1"/>
    <col min="4773" max="4773" width="17.53125" bestFit="1" customWidth="1"/>
    <col min="4774" max="4774" width="13.73046875" bestFit="1" customWidth="1"/>
    <col min="4775" max="4775" width="17.53125" bestFit="1" customWidth="1"/>
    <col min="4776" max="4776" width="13.73046875" bestFit="1" customWidth="1"/>
    <col min="4777" max="4777" width="17.53125" bestFit="1" customWidth="1"/>
    <col min="4778" max="4778" width="13.73046875" bestFit="1" customWidth="1"/>
    <col min="4779" max="4779" width="17.53125" bestFit="1" customWidth="1"/>
    <col min="4780" max="4780" width="13.73046875" bestFit="1" customWidth="1"/>
    <col min="4781" max="4781" width="17.53125" bestFit="1" customWidth="1"/>
    <col min="4782" max="4782" width="13.73046875" bestFit="1" customWidth="1"/>
    <col min="4783" max="4783" width="17.53125" bestFit="1" customWidth="1"/>
    <col min="4784" max="4784" width="13.73046875" bestFit="1" customWidth="1"/>
    <col min="4785" max="4785" width="17.53125" bestFit="1" customWidth="1"/>
    <col min="4786" max="4786" width="13.73046875" bestFit="1" customWidth="1"/>
    <col min="4787" max="4787" width="17.53125" bestFit="1" customWidth="1"/>
    <col min="4788" max="4788" width="13.73046875" bestFit="1" customWidth="1"/>
    <col min="4789" max="4789" width="17.53125" bestFit="1" customWidth="1"/>
    <col min="4790" max="4790" width="13.73046875" bestFit="1" customWidth="1"/>
    <col min="4791" max="4791" width="17.53125" bestFit="1" customWidth="1"/>
    <col min="4792" max="4792" width="13.73046875" bestFit="1" customWidth="1"/>
    <col min="4793" max="4793" width="17.53125" bestFit="1" customWidth="1"/>
    <col min="4794" max="4794" width="13.73046875" bestFit="1" customWidth="1"/>
    <col min="4795" max="4795" width="17.53125" bestFit="1" customWidth="1"/>
    <col min="4796" max="4796" width="13.73046875" bestFit="1" customWidth="1"/>
    <col min="4797" max="4797" width="17.53125" bestFit="1" customWidth="1"/>
    <col min="4798" max="4798" width="13.73046875" bestFit="1" customWidth="1"/>
    <col min="4799" max="4799" width="17.53125" bestFit="1" customWidth="1"/>
    <col min="4800" max="4800" width="13.73046875" bestFit="1" customWidth="1"/>
    <col min="4801" max="4801" width="17.53125" bestFit="1" customWidth="1"/>
    <col min="4802" max="4802" width="13.73046875" bestFit="1" customWidth="1"/>
    <col min="4803" max="4803" width="17.53125" bestFit="1" customWidth="1"/>
    <col min="4804" max="4804" width="13.73046875" bestFit="1" customWidth="1"/>
    <col min="4805" max="4805" width="17.53125" bestFit="1" customWidth="1"/>
    <col min="4806" max="4806" width="13.73046875" bestFit="1" customWidth="1"/>
    <col min="4807" max="4807" width="17.53125" bestFit="1" customWidth="1"/>
    <col min="4808" max="4808" width="13.73046875" bestFit="1" customWidth="1"/>
    <col min="4809" max="4809" width="17.53125" bestFit="1" customWidth="1"/>
    <col min="4810" max="4810" width="13.73046875" bestFit="1" customWidth="1"/>
    <col min="4811" max="4811" width="17.53125" bestFit="1" customWidth="1"/>
    <col min="4812" max="4812" width="13.73046875" bestFit="1" customWidth="1"/>
    <col min="4813" max="4813" width="17.53125" bestFit="1" customWidth="1"/>
    <col min="4814" max="4814" width="13.73046875" bestFit="1" customWidth="1"/>
    <col min="4815" max="4815" width="17.53125" bestFit="1" customWidth="1"/>
    <col min="4816" max="4816" width="13.73046875" bestFit="1" customWidth="1"/>
    <col min="4817" max="4817" width="17.53125" bestFit="1" customWidth="1"/>
    <col min="4818" max="4818" width="13.73046875" bestFit="1" customWidth="1"/>
    <col min="4819" max="4819" width="17.53125" bestFit="1" customWidth="1"/>
    <col min="4820" max="4820" width="13.73046875" bestFit="1" customWidth="1"/>
    <col min="4821" max="4821" width="17.53125" bestFit="1" customWidth="1"/>
    <col min="4822" max="4822" width="13.73046875" bestFit="1" customWidth="1"/>
    <col min="4823" max="4823" width="17.53125" bestFit="1" customWidth="1"/>
    <col min="4824" max="4824" width="13.73046875" bestFit="1" customWidth="1"/>
    <col min="4825" max="4825" width="17.53125" bestFit="1" customWidth="1"/>
    <col min="4826" max="4826" width="13.73046875" bestFit="1" customWidth="1"/>
    <col min="4827" max="4827" width="17.53125" bestFit="1" customWidth="1"/>
    <col min="4828" max="4828" width="13.73046875" bestFit="1" customWidth="1"/>
    <col min="4829" max="4829" width="17.53125" bestFit="1" customWidth="1"/>
    <col min="4830" max="4830" width="13.73046875" bestFit="1" customWidth="1"/>
    <col min="4831" max="4831" width="17.53125" bestFit="1" customWidth="1"/>
    <col min="4832" max="4832" width="13.73046875" bestFit="1" customWidth="1"/>
    <col min="4833" max="4833" width="17.53125" bestFit="1" customWidth="1"/>
    <col min="4834" max="4834" width="13.73046875" bestFit="1" customWidth="1"/>
    <col min="4835" max="4835" width="17.53125" bestFit="1" customWidth="1"/>
    <col min="4836" max="4836" width="13.73046875" bestFit="1" customWidth="1"/>
    <col min="4837" max="4837" width="17.53125" bestFit="1" customWidth="1"/>
    <col min="4838" max="4838" width="13.73046875" bestFit="1" customWidth="1"/>
    <col min="4839" max="4839" width="17.53125" bestFit="1" customWidth="1"/>
    <col min="4840" max="4840" width="13.73046875" bestFit="1" customWidth="1"/>
    <col min="4841" max="4841" width="17.53125" bestFit="1" customWidth="1"/>
    <col min="4842" max="4842" width="13.73046875" bestFit="1" customWidth="1"/>
    <col min="4843" max="4843" width="17.53125" bestFit="1" customWidth="1"/>
    <col min="4844" max="4844" width="13.73046875" bestFit="1" customWidth="1"/>
    <col min="4845" max="4845" width="17.53125" bestFit="1" customWidth="1"/>
    <col min="4846" max="4846" width="13.73046875" bestFit="1" customWidth="1"/>
    <col min="4847" max="4847" width="17.53125" bestFit="1" customWidth="1"/>
    <col min="4848" max="4848" width="13.73046875" bestFit="1" customWidth="1"/>
    <col min="4849" max="4849" width="17.53125" bestFit="1" customWidth="1"/>
    <col min="4850" max="4850" width="13.73046875" bestFit="1" customWidth="1"/>
    <col min="4851" max="4851" width="17.53125" bestFit="1" customWidth="1"/>
    <col min="4852" max="4852" width="13.73046875" bestFit="1" customWidth="1"/>
    <col min="4853" max="4853" width="17.53125" bestFit="1" customWidth="1"/>
    <col min="4854" max="4854" width="13.73046875" bestFit="1" customWidth="1"/>
    <col min="4855" max="4855" width="17.53125" bestFit="1" customWidth="1"/>
    <col min="4856" max="4856" width="13.73046875" bestFit="1" customWidth="1"/>
    <col min="4857" max="4857" width="17.53125" bestFit="1" customWidth="1"/>
    <col min="4858" max="4858" width="13.73046875" bestFit="1" customWidth="1"/>
    <col min="4859" max="4859" width="17.53125" bestFit="1" customWidth="1"/>
    <col min="4860" max="4860" width="13.73046875" bestFit="1" customWidth="1"/>
    <col min="4861" max="4861" width="17.53125" bestFit="1" customWidth="1"/>
    <col min="4862" max="4862" width="13.73046875" bestFit="1" customWidth="1"/>
    <col min="4863" max="4863" width="17.53125" bestFit="1" customWidth="1"/>
    <col min="4864" max="4864" width="13.73046875" bestFit="1" customWidth="1"/>
    <col min="4865" max="4865" width="17.53125" bestFit="1" customWidth="1"/>
    <col min="4866" max="4866" width="13.73046875" bestFit="1" customWidth="1"/>
    <col min="4867" max="4867" width="17.53125" bestFit="1" customWidth="1"/>
    <col min="4868" max="4868" width="13.73046875" bestFit="1" customWidth="1"/>
    <col min="4869" max="4869" width="17.53125" bestFit="1" customWidth="1"/>
    <col min="4870" max="4870" width="13.73046875" bestFit="1" customWidth="1"/>
    <col min="4871" max="4871" width="17.53125" bestFit="1" customWidth="1"/>
    <col min="4872" max="4872" width="13.73046875" bestFit="1" customWidth="1"/>
    <col min="4873" max="4873" width="17.53125" bestFit="1" customWidth="1"/>
    <col min="4874" max="4874" width="13.73046875" bestFit="1" customWidth="1"/>
    <col min="4875" max="4875" width="17.53125" bestFit="1" customWidth="1"/>
    <col min="4876" max="4876" width="13.73046875" bestFit="1" customWidth="1"/>
    <col min="4877" max="4877" width="17.53125" bestFit="1" customWidth="1"/>
    <col min="4878" max="4878" width="13.73046875" bestFit="1" customWidth="1"/>
    <col min="4879" max="4879" width="17.53125" bestFit="1" customWidth="1"/>
    <col min="4880" max="4880" width="13.73046875" bestFit="1" customWidth="1"/>
    <col min="4881" max="4881" width="17.53125" bestFit="1" customWidth="1"/>
    <col min="4882" max="4882" width="13.73046875" bestFit="1" customWidth="1"/>
    <col min="4883" max="4883" width="17.53125" bestFit="1" customWidth="1"/>
    <col min="4884" max="4884" width="13.73046875" bestFit="1" customWidth="1"/>
    <col min="4885" max="4885" width="17.53125" bestFit="1" customWidth="1"/>
    <col min="4886" max="4886" width="13.73046875" bestFit="1" customWidth="1"/>
    <col min="4887" max="4887" width="17.53125" bestFit="1" customWidth="1"/>
    <col min="4888" max="4888" width="13.73046875" bestFit="1" customWidth="1"/>
    <col min="4889" max="4889" width="17.53125" bestFit="1" customWidth="1"/>
    <col min="4890" max="4890" width="13.73046875" bestFit="1" customWidth="1"/>
    <col min="4891" max="4891" width="17.53125" bestFit="1" customWidth="1"/>
    <col min="4892" max="4892" width="13.73046875" bestFit="1" customWidth="1"/>
    <col min="4893" max="4893" width="17.53125" bestFit="1" customWidth="1"/>
    <col min="4894" max="4894" width="13.73046875" bestFit="1" customWidth="1"/>
    <col min="4895" max="4895" width="17.53125" bestFit="1" customWidth="1"/>
    <col min="4896" max="4896" width="13.73046875" bestFit="1" customWidth="1"/>
    <col min="4897" max="4897" width="17.53125" bestFit="1" customWidth="1"/>
    <col min="4898" max="4898" width="13.73046875" bestFit="1" customWidth="1"/>
    <col min="4899" max="4899" width="17.53125" bestFit="1" customWidth="1"/>
    <col min="4900" max="4900" width="13.73046875" bestFit="1" customWidth="1"/>
    <col min="4901" max="4901" width="17.53125" bestFit="1" customWidth="1"/>
    <col min="4902" max="4902" width="13.73046875" bestFit="1" customWidth="1"/>
    <col min="4903" max="4903" width="17.53125" bestFit="1" customWidth="1"/>
    <col min="4904" max="4904" width="13.73046875" bestFit="1" customWidth="1"/>
    <col min="4905" max="4905" width="17.53125" bestFit="1" customWidth="1"/>
    <col min="4906" max="4906" width="13.73046875" bestFit="1" customWidth="1"/>
    <col min="4907" max="4907" width="17.53125" bestFit="1" customWidth="1"/>
    <col min="4908" max="4908" width="13.73046875" bestFit="1" customWidth="1"/>
    <col min="4909" max="4909" width="17.53125" bestFit="1" customWidth="1"/>
    <col min="4910" max="4910" width="13.73046875" bestFit="1" customWidth="1"/>
    <col min="4911" max="4911" width="17.53125" bestFit="1" customWidth="1"/>
    <col min="4912" max="4912" width="13.73046875" bestFit="1" customWidth="1"/>
    <col min="4913" max="4913" width="17.53125" bestFit="1" customWidth="1"/>
    <col min="4914" max="4914" width="13.73046875" bestFit="1" customWidth="1"/>
    <col min="4915" max="4915" width="17.53125" bestFit="1" customWidth="1"/>
    <col min="4916" max="4916" width="13.73046875" bestFit="1" customWidth="1"/>
    <col min="4917" max="4917" width="17.53125" bestFit="1" customWidth="1"/>
    <col min="4918" max="4918" width="13.73046875" bestFit="1" customWidth="1"/>
    <col min="4919" max="4919" width="17.53125" bestFit="1" customWidth="1"/>
    <col min="4920" max="4920" width="13.73046875" bestFit="1" customWidth="1"/>
    <col min="4921" max="4921" width="17.53125" bestFit="1" customWidth="1"/>
    <col min="4922" max="4922" width="13.73046875" bestFit="1" customWidth="1"/>
    <col min="4923" max="4923" width="17.53125" bestFit="1" customWidth="1"/>
    <col min="4924" max="4924" width="13.73046875" bestFit="1" customWidth="1"/>
    <col min="4925" max="4925" width="17.53125" bestFit="1" customWidth="1"/>
    <col min="4926" max="4926" width="13.73046875" bestFit="1" customWidth="1"/>
    <col min="4927" max="4927" width="17.53125" bestFit="1" customWidth="1"/>
    <col min="4928" max="4928" width="13.73046875" bestFit="1" customWidth="1"/>
    <col min="4929" max="4929" width="17.53125" bestFit="1" customWidth="1"/>
    <col min="4930" max="4930" width="13.73046875" bestFit="1" customWidth="1"/>
    <col min="4931" max="4931" width="17.53125" bestFit="1" customWidth="1"/>
    <col min="4932" max="4932" width="13.73046875" bestFit="1" customWidth="1"/>
    <col min="4933" max="4933" width="17.53125" bestFit="1" customWidth="1"/>
    <col min="4934" max="4934" width="13.73046875" bestFit="1" customWidth="1"/>
    <col min="4935" max="4935" width="17.53125" bestFit="1" customWidth="1"/>
    <col min="4936" max="4936" width="13.73046875" bestFit="1" customWidth="1"/>
    <col min="4937" max="4937" width="17.53125" bestFit="1" customWidth="1"/>
    <col min="4938" max="4938" width="13.73046875" bestFit="1" customWidth="1"/>
    <col min="4939" max="4939" width="17.53125" bestFit="1" customWidth="1"/>
    <col min="4940" max="4940" width="13.73046875" bestFit="1" customWidth="1"/>
    <col min="4941" max="4941" width="17.53125" bestFit="1" customWidth="1"/>
    <col min="4942" max="4942" width="13.73046875" bestFit="1" customWidth="1"/>
    <col min="4943" max="4943" width="17.53125" bestFit="1" customWidth="1"/>
    <col min="4944" max="4944" width="15.265625" bestFit="1" customWidth="1"/>
    <col min="4945" max="4945" width="19" bestFit="1" customWidth="1"/>
    <col min="4946" max="4946" width="15.265625" bestFit="1" customWidth="1"/>
    <col min="4947" max="4947" width="19" bestFit="1" customWidth="1"/>
    <col min="4948" max="4948" width="15.265625" bestFit="1" customWidth="1"/>
    <col min="4949" max="4949" width="19" bestFit="1" customWidth="1"/>
    <col min="4950" max="4950" width="15.265625" bestFit="1" customWidth="1"/>
    <col min="4951" max="4951" width="19" bestFit="1" customWidth="1"/>
    <col min="4952" max="4952" width="15.265625" bestFit="1" customWidth="1"/>
    <col min="4953" max="4953" width="19" bestFit="1" customWidth="1"/>
    <col min="4954" max="4954" width="15.265625" bestFit="1" customWidth="1"/>
    <col min="4955" max="4955" width="19" bestFit="1" customWidth="1"/>
    <col min="4956" max="4956" width="15.265625" bestFit="1" customWidth="1"/>
    <col min="4957" max="4957" width="19" bestFit="1" customWidth="1"/>
    <col min="4958" max="4958" width="15.265625" bestFit="1" customWidth="1"/>
    <col min="4959" max="4959" width="19" bestFit="1" customWidth="1"/>
    <col min="4960" max="4960" width="15.265625" bestFit="1" customWidth="1"/>
    <col min="4961" max="4961" width="19" bestFit="1" customWidth="1"/>
    <col min="4962" max="4962" width="15.265625" bestFit="1" customWidth="1"/>
    <col min="4963" max="4963" width="19" bestFit="1" customWidth="1"/>
    <col min="4964" max="4964" width="15.265625" bestFit="1" customWidth="1"/>
    <col min="4965" max="4965" width="19" bestFit="1" customWidth="1"/>
    <col min="4966" max="4966" width="15.265625" bestFit="1" customWidth="1"/>
    <col min="4967" max="4967" width="19" bestFit="1" customWidth="1"/>
    <col min="4968" max="4968" width="15.265625" bestFit="1" customWidth="1"/>
    <col min="4969" max="4969" width="19" bestFit="1" customWidth="1"/>
    <col min="4970" max="4970" width="15.265625" bestFit="1" customWidth="1"/>
    <col min="4971" max="4971" width="19" bestFit="1" customWidth="1"/>
    <col min="4972" max="4972" width="15.265625" bestFit="1" customWidth="1"/>
    <col min="4973" max="4973" width="19" bestFit="1" customWidth="1"/>
    <col min="4974" max="4974" width="15.265625" bestFit="1" customWidth="1"/>
    <col min="4975" max="4975" width="19" bestFit="1" customWidth="1"/>
    <col min="4976" max="4976" width="15.265625" bestFit="1" customWidth="1"/>
    <col min="4977" max="4977" width="19" bestFit="1" customWidth="1"/>
    <col min="4978" max="4978" width="15.265625" bestFit="1" customWidth="1"/>
    <col min="4979" max="4979" width="19" bestFit="1" customWidth="1"/>
    <col min="4980" max="4980" width="15.265625" bestFit="1" customWidth="1"/>
    <col min="4981" max="4981" width="19" bestFit="1" customWidth="1"/>
    <col min="4982" max="4982" width="15.265625" bestFit="1" customWidth="1"/>
    <col min="4983" max="4983" width="19" bestFit="1" customWidth="1"/>
    <col min="4984" max="4984" width="15.265625" bestFit="1" customWidth="1"/>
    <col min="4985" max="4985" width="19" bestFit="1" customWidth="1"/>
    <col min="4986" max="4986" width="15.265625" bestFit="1" customWidth="1"/>
    <col min="4987" max="4987" width="19" bestFit="1" customWidth="1"/>
    <col min="4988" max="4988" width="15.265625" bestFit="1" customWidth="1"/>
    <col min="4989" max="4989" width="19" bestFit="1" customWidth="1"/>
    <col min="4990" max="4990" width="15.265625" bestFit="1" customWidth="1"/>
    <col min="4991" max="4991" width="19" bestFit="1" customWidth="1"/>
    <col min="4992" max="4992" width="15.265625" bestFit="1" customWidth="1"/>
    <col min="4993" max="4993" width="19" bestFit="1" customWidth="1"/>
    <col min="4994" max="4994" width="15.265625" bestFit="1" customWidth="1"/>
    <col min="4995" max="4995" width="19" bestFit="1" customWidth="1"/>
    <col min="4996" max="4996" width="15.265625" bestFit="1" customWidth="1"/>
    <col min="4997" max="4997" width="19" bestFit="1" customWidth="1"/>
    <col min="4998" max="4998" width="15.265625" bestFit="1" customWidth="1"/>
    <col min="4999" max="4999" width="19" bestFit="1" customWidth="1"/>
    <col min="5000" max="5000" width="15.265625" bestFit="1" customWidth="1"/>
    <col min="5001" max="5001" width="19" bestFit="1" customWidth="1"/>
    <col min="5002" max="5002" width="15.265625" bestFit="1" customWidth="1"/>
    <col min="5003" max="5003" width="19" bestFit="1" customWidth="1"/>
    <col min="5004" max="5004" width="15.265625" bestFit="1" customWidth="1"/>
    <col min="5005" max="5005" width="19" bestFit="1" customWidth="1"/>
    <col min="5006" max="5006" width="15.265625" bestFit="1" customWidth="1"/>
    <col min="5007" max="5007" width="19" bestFit="1" customWidth="1"/>
    <col min="5008" max="5008" width="15.265625" bestFit="1" customWidth="1"/>
    <col min="5009" max="5009" width="19" bestFit="1" customWidth="1"/>
    <col min="5010" max="5010" width="15.265625" bestFit="1" customWidth="1"/>
    <col min="5011" max="5011" width="19" bestFit="1" customWidth="1"/>
    <col min="5012" max="5012" width="15.265625" bestFit="1" customWidth="1"/>
    <col min="5013" max="5013" width="19" bestFit="1" customWidth="1"/>
    <col min="5014" max="5014" width="15.265625" bestFit="1" customWidth="1"/>
    <col min="5015" max="5015" width="19" bestFit="1" customWidth="1"/>
    <col min="5016" max="5016" width="15.265625" bestFit="1" customWidth="1"/>
    <col min="5017" max="5017" width="19" bestFit="1" customWidth="1"/>
    <col min="5018" max="5018" width="15.265625" bestFit="1" customWidth="1"/>
    <col min="5019" max="5019" width="19" bestFit="1" customWidth="1"/>
    <col min="5020" max="5020" width="15.265625" bestFit="1" customWidth="1"/>
    <col min="5021" max="5021" width="19" bestFit="1" customWidth="1"/>
    <col min="5022" max="5022" width="15.265625" bestFit="1" customWidth="1"/>
    <col min="5023" max="5023" width="19" bestFit="1" customWidth="1"/>
    <col min="5024" max="5024" width="15.265625" bestFit="1" customWidth="1"/>
    <col min="5025" max="5025" width="19" bestFit="1" customWidth="1"/>
    <col min="5026" max="5026" width="15.265625" bestFit="1" customWidth="1"/>
    <col min="5027" max="5027" width="19" bestFit="1" customWidth="1"/>
    <col min="5028" max="5028" width="15.265625" bestFit="1" customWidth="1"/>
    <col min="5029" max="5029" width="19" bestFit="1" customWidth="1"/>
    <col min="5030" max="5030" width="15.265625" bestFit="1" customWidth="1"/>
    <col min="5031" max="5031" width="19" bestFit="1" customWidth="1"/>
    <col min="5032" max="5032" width="15.265625" bestFit="1" customWidth="1"/>
    <col min="5033" max="5033" width="19" bestFit="1" customWidth="1"/>
    <col min="5034" max="5034" width="15.265625" bestFit="1" customWidth="1"/>
    <col min="5035" max="5035" width="19" bestFit="1" customWidth="1"/>
    <col min="5036" max="5036" width="15.265625" bestFit="1" customWidth="1"/>
    <col min="5037" max="5037" width="19" bestFit="1" customWidth="1"/>
    <col min="5038" max="5038" width="15.265625" bestFit="1" customWidth="1"/>
    <col min="5039" max="5039" width="19" bestFit="1" customWidth="1"/>
    <col min="5040" max="5040" width="15.265625" bestFit="1" customWidth="1"/>
    <col min="5041" max="5041" width="19" bestFit="1" customWidth="1"/>
    <col min="5042" max="5042" width="15.265625" bestFit="1" customWidth="1"/>
    <col min="5043" max="5043" width="19" bestFit="1" customWidth="1"/>
    <col min="5044" max="5044" width="15.265625" bestFit="1" customWidth="1"/>
    <col min="5045" max="5045" width="19" bestFit="1" customWidth="1"/>
    <col min="5046" max="5046" width="15.265625" bestFit="1" customWidth="1"/>
    <col min="5047" max="5047" width="19" bestFit="1" customWidth="1"/>
    <col min="5048" max="5048" width="15.265625" bestFit="1" customWidth="1"/>
    <col min="5049" max="5049" width="19" bestFit="1" customWidth="1"/>
    <col min="5050" max="5050" width="15.265625" bestFit="1" customWidth="1"/>
    <col min="5051" max="5051" width="19" bestFit="1" customWidth="1"/>
    <col min="5052" max="5052" width="15.265625" bestFit="1" customWidth="1"/>
    <col min="5053" max="5053" width="19" bestFit="1" customWidth="1"/>
    <col min="5054" max="5054" width="15.265625" bestFit="1" customWidth="1"/>
    <col min="5055" max="5055" width="19" bestFit="1" customWidth="1"/>
    <col min="5056" max="5056" width="15.265625" bestFit="1" customWidth="1"/>
    <col min="5057" max="5057" width="19" bestFit="1" customWidth="1"/>
    <col min="5058" max="5058" width="15.265625" bestFit="1" customWidth="1"/>
    <col min="5059" max="5059" width="19" bestFit="1" customWidth="1"/>
    <col min="5060" max="5060" width="15.265625" bestFit="1" customWidth="1"/>
    <col min="5061" max="5061" width="19" bestFit="1" customWidth="1"/>
    <col min="5062" max="5062" width="15.265625" bestFit="1" customWidth="1"/>
    <col min="5063" max="5063" width="19" bestFit="1" customWidth="1"/>
    <col min="5064" max="5064" width="15.265625" bestFit="1" customWidth="1"/>
    <col min="5065" max="5065" width="19" bestFit="1" customWidth="1"/>
    <col min="5066" max="5066" width="15.265625" bestFit="1" customWidth="1"/>
    <col min="5067" max="5067" width="19" bestFit="1" customWidth="1"/>
    <col min="5068" max="5068" width="15.265625" bestFit="1" customWidth="1"/>
    <col min="5069" max="5069" width="19" bestFit="1" customWidth="1"/>
    <col min="5070" max="5070" width="15.265625" bestFit="1" customWidth="1"/>
    <col min="5071" max="5071" width="19" bestFit="1" customWidth="1"/>
    <col min="5072" max="5072" width="15.265625" bestFit="1" customWidth="1"/>
    <col min="5073" max="5073" width="19" bestFit="1" customWidth="1"/>
    <col min="5074" max="5074" width="15.265625" bestFit="1" customWidth="1"/>
    <col min="5075" max="5075" width="19" bestFit="1" customWidth="1"/>
    <col min="5076" max="5076" width="15.265625" bestFit="1" customWidth="1"/>
    <col min="5077" max="5077" width="19" bestFit="1" customWidth="1"/>
    <col min="5078" max="5078" width="15.265625" bestFit="1" customWidth="1"/>
    <col min="5079" max="5079" width="19" bestFit="1" customWidth="1"/>
    <col min="5080" max="5080" width="15.265625" bestFit="1" customWidth="1"/>
    <col min="5081" max="5081" width="19" bestFit="1" customWidth="1"/>
    <col min="5082" max="5082" width="15.265625" bestFit="1" customWidth="1"/>
    <col min="5083" max="5083" width="19" bestFit="1" customWidth="1"/>
    <col min="5084" max="5084" width="15.265625" bestFit="1" customWidth="1"/>
    <col min="5085" max="5085" width="19" bestFit="1" customWidth="1"/>
    <col min="5086" max="5086" width="15.265625" bestFit="1" customWidth="1"/>
    <col min="5087" max="5087" width="19" bestFit="1" customWidth="1"/>
    <col min="5088" max="5088" width="15.265625" bestFit="1" customWidth="1"/>
    <col min="5089" max="5089" width="19" bestFit="1" customWidth="1"/>
    <col min="5090" max="5090" width="15.265625" bestFit="1" customWidth="1"/>
    <col min="5091" max="5091" width="19" bestFit="1" customWidth="1"/>
    <col min="5092" max="5092" width="15.265625" bestFit="1" customWidth="1"/>
    <col min="5093" max="5093" width="19" bestFit="1" customWidth="1"/>
    <col min="5094" max="5094" width="15.265625" bestFit="1" customWidth="1"/>
    <col min="5095" max="5095" width="19" bestFit="1" customWidth="1"/>
    <col min="5096" max="5096" width="15.265625" bestFit="1" customWidth="1"/>
    <col min="5097" max="5097" width="19" bestFit="1" customWidth="1"/>
    <col min="5098" max="5098" width="15.265625" bestFit="1" customWidth="1"/>
    <col min="5099" max="5099" width="19" bestFit="1" customWidth="1"/>
    <col min="5100" max="5100" width="15.265625" bestFit="1" customWidth="1"/>
    <col min="5101" max="5101" width="19" bestFit="1" customWidth="1"/>
    <col min="5102" max="5102" width="15.265625" bestFit="1" customWidth="1"/>
    <col min="5103" max="5103" width="19" bestFit="1" customWidth="1"/>
    <col min="5104" max="5104" width="15.265625" bestFit="1" customWidth="1"/>
    <col min="5105" max="5105" width="19" bestFit="1" customWidth="1"/>
    <col min="5106" max="5106" width="15.265625" bestFit="1" customWidth="1"/>
    <col min="5107" max="5107" width="19" bestFit="1" customWidth="1"/>
    <col min="5108" max="5108" width="15.265625" bestFit="1" customWidth="1"/>
    <col min="5109" max="5109" width="19" bestFit="1" customWidth="1"/>
    <col min="5110" max="5110" width="15.265625" bestFit="1" customWidth="1"/>
    <col min="5111" max="5111" width="19" bestFit="1" customWidth="1"/>
    <col min="5112" max="5112" width="15.265625" bestFit="1" customWidth="1"/>
    <col min="5113" max="5113" width="19" bestFit="1" customWidth="1"/>
    <col min="5114" max="5114" width="15.265625" bestFit="1" customWidth="1"/>
    <col min="5115" max="5115" width="19" bestFit="1" customWidth="1"/>
    <col min="5116" max="5116" width="15.265625" bestFit="1" customWidth="1"/>
    <col min="5117" max="5117" width="19" bestFit="1" customWidth="1"/>
    <col min="5118" max="5118" width="15.265625" bestFit="1" customWidth="1"/>
    <col min="5119" max="5119" width="19" bestFit="1" customWidth="1"/>
    <col min="5120" max="5120" width="15.265625" bestFit="1" customWidth="1"/>
    <col min="5121" max="5121" width="19" bestFit="1" customWidth="1"/>
    <col min="5122" max="5122" width="15.265625" bestFit="1" customWidth="1"/>
    <col min="5123" max="5123" width="19" bestFit="1" customWidth="1"/>
    <col min="5124" max="5124" width="15.265625" bestFit="1" customWidth="1"/>
    <col min="5125" max="5125" width="19" bestFit="1" customWidth="1"/>
    <col min="5126" max="5126" width="15.265625" bestFit="1" customWidth="1"/>
    <col min="5127" max="5127" width="19" bestFit="1" customWidth="1"/>
    <col min="5128" max="5128" width="16.265625" bestFit="1" customWidth="1"/>
    <col min="5129" max="5129" width="20" bestFit="1" customWidth="1"/>
    <col min="5130" max="5130" width="11.3984375" bestFit="1" customWidth="1"/>
  </cols>
  <sheetData>
    <row r="3" spans="1:3" x14ac:dyDescent="0.45">
      <c r="A3" s="2" t="s">
        <v>5648</v>
      </c>
      <c r="B3" t="s">
        <v>5650</v>
      </c>
      <c r="C3" t="s">
        <v>6066</v>
      </c>
    </row>
    <row r="4" spans="1:3" x14ac:dyDescent="0.45">
      <c r="A4" s="3" t="s">
        <v>444</v>
      </c>
      <c r="B4" s="4">
        <v>168115.96000000002</v>
      </c>
      <c r="C4" s="4">
        <v>4</v>
      </c>
    </row>
    <row r="5" spans="1:3" x14ac:dyDescent="0.45">
      <c r="A5" s="3" t="s">
        <v>2221</v>
      </c>
      <c r="B5" s="4">
        <v>408935</v>
      </c>
      <c r="C5" s="4">
        <v>3</v>
      </c>
    </row>
    <row r="6" spans="1:3" x14ac:dyDescent="0.45">
      <c r="A6" s="3" t="s">
        <v>1452</v>
      </c>
      <c r="B6" s="4">
        <v>147058</v>
      </c>
      <c r="C6" s="4">
        <v>2</v>
      </c>
    </row>
    <row r="7" spans="1:3" x14ac:dyDescent="0.45">
      <c r="A7" s="3" t="s">
        <v>938</v>
      </c>
      <c r="B7" s="4">
        <v>1256911.5499999998</v>
      </c>
      <c r="C7" s="4">
        <v>5</v>
      </c>
    </row>
    <row r="8" spans="1:3" x14ac:dyDescent="0.45">
      <c r="A8" s="3" t="s">
        <v>5530</v>
      </c>
      <c r="B8" s="4">
        <v>143635</v>
      </c>
      <c r="C8" s="4">
        <v>1</v>
      </c>
    </row>
    <row r="9" spans="1:3" x14ac:dyDescent="0.45">
      <c r="A9" s="3" t="s">
        <v>2183</v>
      </c>
      <c r="B9" s="4">
        <v>192666.65999999997</v>
      </c>
      <c r="C9" s="4">
        <v>4</v>
      </c>
    </row>
    <row r="10" spans="1:3" x14ac:dyDescent="0.45">
      <c r="A10" s="3" t="s">
        <v>1271</v>
      </c>
      <c r="B10" s="4">
        <v>263157.14</v>
      </c>
      <c r="C10" s="4">
        <v>4</v>
      </c>
    </row>
    <row r="11" spans="1:3" x14ac:dyDescent="0.45">
      <c r="A11" s="3" t="s">
        <v>1367</v>
      </c>
      <c r="B11" s="4">
        <v>994480.71</v>
      </c>
      <c r="C11" s="4">
        <v>10</v>
      </c>
    </row>
    <row r="12" spans="1:3" x14ac:dyDescent="0.45">
      <c r="A12" s="3" t="s">
        <v>1013</v>
      </c>
      <c r="B12" s="4">
        <v>80848</v>
      </c>
      <c r="C12" s="4">
        <v>2</v>
      </c>
    </row>
    <row r="13" spans="1:3" x14ac:dyDescent="0.45">
      <c r="A13" s="3" t="s">
        <v>506</v>
      </c>
      <c r="B13" s="4">
        <v>1487400.82</v>
      </c>
      <c r="C13" s="4">
        <v>10</v>
      </c>
    </row>
    <row r="14" spans="1:3" x14ac:dyDescent="0.45">
      <c r="A14" s="3" t="s">
        <v>470</v>
      </c>
      <c r="B14" s="4">
        <v>422674.71</v>
      </c>
      <c r="C14" s="4">
        <v>8</v>
      </c>
    </row>
    <row r="15" spans="1:3" x14ac:dyDescent="0.45">
      <c r="A15" s="3" t="s">
        <v>142</v>
      </c>
      <c r="B15" s="4">
        <v>37958064.920000017</v>
      </c>
      <c r="C15" s="4">
        <v>135</v>
      </c>
    </row>
    <row r="16" spans="1:3" x14ac:dyDescent="0.45">
      <c r="A16" s="3" t="s">
        <v>794</v>
      </c>
      <c r="B16" s="4">
        <v>38621.08</v>
      </c>
      <c r="C16" s="4">
        <v>1</v>
      </c>
    </row>
    <row r="17" spans="1:3" x14ac:dyDescent="0.45">
      <c r="A17" s="3" t="s">
        <v>4926</v>
      </c>
      <c r="B17" s="4">
        <v>22520.91</v>
      </c>
      <c r="C17" s="4">
        <v>2</v>
      </c>
    </row>
    <row r="18" spans="1:3" x14ac:dyDescent="0.45">
      <c r="A18" s="3" t="s">
        <v>2403</v>
      </c>
      <c r="B18" s="4">
        <v>102951.48000000001</v>
      </c>
      <c r="C18" s="4">
        <v>2</v>
      </c>
    </row>
    <row r="19" spans="1:3" x14ac:dyDescent="0.45">
      <c r="A19" s="3" t="s">
        <v>1048</v>
      </c>
      <c r="B19" s="4">
        <v>102486</v>
      </c>
      <c r="C19" s="4">
        <v>1</v>
      </c>
    </row>
    <row r="20" spans="1:3" x14ac:dyDescent="0.45">
      <c r="A20" s="3" t="s">
        <v>1545</v>
      </c>
      <c r="B20" s="4">
        <v>247441</v>
      </c>
      <c r="C20" s="4">
        <v>1</v>
      </c>
    </row>
    <row r="21" spans="1:3" x14ac:dyDescent="0.45">
      <c r="A21" s="3" t="s">
        <v>484</v>
      </c>
      <c r="B21" s="4">
        <v>906265.43</v>
      </c>
      <c r="C21" s="4">
        <v>5</v>
      </c>
    </row>
    <row r="22" spans="1:3" x14ac:dyDescent="0.45">
      <c r="A22" s="3" t="s">
        <v>2725</v>
      </c>
      <c r="B22" s="4">
        <v>337484.23</v>
      </c>
      <c r="C22" s="4">
        <v>1</v>
      </c>
    </row>
    <row r="23" spans="1:3" x14ac:dyDescent="0.45">
      <c r="A23" s="3" t="s">
        <v>401</v>
      </c>
      <c r="B23" s="4">
        <v>932476.05</v>
      </c>
      <c r="C23" s="4">
        <v>5</v>
      </c>
    </row>
    <row r="24" spans="1:3" x14ac:dyDescent="0.45">
      <c r="A24" s="3" t="s">
        <v>422</v>
      </c>
      <c r="B24" s="4">
        <v>14866</v>
      </c>
      <c r="C24" s="4">
        <v>1</v>
      </c>
    </row>
    <row r="25" spans="1:3" x14ac:dyDescent="0.45">
      <c r="A25" s="3" t="s">
        <v>5356</v>
      </c>
      <c r="B25" s="4">
        <v>445497</v>
      </c>
      <c r="C25" s="4">
        <v>1</v>
      </c>
    </row>
    <row r="26" spans="1:3" x14ac:dyDescent="0.45">
      <c r="A26" s="3" t="s">
        <v>4680</v>
      </c>
      <c r="B26" s="4">
        <v>352129</v>
      </c>
      <c r="C26" s="4">
        <v>1</v>
      </c>
    </row>
    <row r="27" spans="1:3" x14ac:dyDescent="0.45">
      <c r="A27" s="3" t="s">
        <v>834</v>
      </c>
      <c r="B27" s="4">
        <v>525733.09000000008</v>
      </c>
      <c r="C27" s="4">
        <v>2</v>
      </c>
    </row>
    <row r="28" spans="1:3" x14ac:dyDescent="0.45">
      <c r="A28" s="3" t="s">
        <v>2398</v>
      </c>
      <c r="B28" s="4">
        <v>2530</v>
      </c>
      <c r="C28" s="4">
        <v>1</v>
      </c>
    </row>
    <row r="29" spans="1:3" x14ac:dyDescent="0.45">
      <c r="A29" s="3" t="s">
        <v>965</v>
      </c>
      <c r="B29" s="4">
        <v>1510162.6199999999</v>
      </c>
      <c r="C29" s="4">
        <v>12</v>
      </c>
    </row>
    <row r="30" spans="1:3" x14ac:dyDescent="0.45">
      <c r="A30" s="3" t="s">
        <v>5251</v>
      </c>
      <c r="B30" s="4">
        <v>323334</v>
      </c>
      <c r="C30" s="4">
        <v>1</v>
      </c>
    </row>
    <row r="31" spans="1:3" x14ac:dyDescent="0.45">
      <c r="A31" s="3" t="s">
        <v>449</v>
      </c>
      <c r="B31" s="4">
        <v>4536841.75</v>
      </c>
      <c r="C31" s="4">
        <v>18</v>
      </c>
    </row>
    <row r="32" spans="1:3" x14ac:dyDescent="0.45">
      <c r="A32" s="3" t="s">
        <v>4466</v>
      </c>
      <c r="B32" s="4">
        <v>157383.64000000001</v>
      </c>
      <c r="C32" s="4">
        <v>1</v>
      </c>
    </row>
    <row r="33" spans="1:3" x14ac:dyDescent="0.45">
      <c r="A33" s="3" t="s">
        <v>372</v>
      </c>
      <c r="B33" s="4">
        <v>1646507.1499999997</v>
      </c>
      <c r="C33" s="4">
        <v>9</v>
      </c>
    </row>
    <row r="34" spans="1:3" x14ac:dyDescent="0.45">
      <c r="A34" s="3" t="s">
        <v>4655</v>
      </c>
      <c r="B34" s="4">
        <v>37650.239999999998</v>
      </c>
      <c r="C34" s="4">
        <v>1</v>
      </c>
    </row>
    <row r="35" spans="1:3" x14ac:dyDescent="0.45">
      <c r="A35" s="3" t="s">
        <v>716</v>
      </c>
      <c r="B35" s="4">
        <v>34780.839999999997</v>
      </c>
      <c r="C35" s="4">
        <v>1</v>
      </c>
    </row>
    <row r="36" spans="1:3" x14ac:dyDescent="0.45">
      <c r="A36" s="3" t="s">
        <v>3212</v>
      </c>
      <c r="B36" s="4">
        <v>214589</v>
      </c>
      <c r="C36" s="4">
        <v>2</v>
      </c>
    </row>
    <row r="37" spans="1:3" x14ac:dyDescent="0.45">
      <c r="A37" s="3" t="s">
        <v>4836</v>
      </c>
      <c r="B37" s="4">
        <v>60100.06</v>
      </c>
      <c r="C37" s="4">
        <v>1</v>
      </c>
    </row>
    <row r="38" spans="1:3" x14ac:dyDescent="0.45">
      <c r="A38" s="3" t="s">
        <v>266</v>
      </c>
      <c r="B38" s="4">
        <v>2546174.12</v>
      </c>
      <c r="C38" s="4">
        <v>19</v>
      </c>
    </row>
    <row r="39" spans="1:3" x14ac:dyDescent="0.45">
      <c r="A39" s="3" t="s">
        <v>376</v>
      </c>
      <c r="B39" s="4">
        <v>113495</v>
      </c>
      <c r="C39" s="4">
        <v>2</v>
      </c>
    </row>
    <row r="40" spans="1:3" x14ac:dyDescent="0.45">
      <c r="A40" s="3" t="s">
        <v>2608</v>
      </c>
      <c r="B40" s="4">
        <v>60311</v>
      </c>
      <c r="C40" s="4">
        <v>1</v>
      </c>
    </row>
    <row r="41" spans="1:3" x14ac:dyDescent="0.45">
      <c r="A41" s="3" t="s">
        <v>2690</v>
      </c>
      <c r="B41" s="4">
        <v>581825.89999999991</v>
      </c>
      <c r="C41" s="4">
        <v>3</v>
      </c>
    </row>
    <row r="42" spans="1:3" x14ac:dyDescent="0.45">
      <c r="A42" s="3" t="s">
        <v>404</v>
      </c>
      <c r="B42" s="4">
        <v>30845</v>
      </c>
      <c r="C42" s="4">
        <v>1</v>
      </c>
    </row>
    <row r="43" spans="1:3" x14ac:dyDescent="0.45">
      <c r="A43" s="3" t="s">
        <v>3102</v>
      </c>
      <c r="B43" s="4">
        <v>178040.68</v>
      </c>
      <c r="C43" s="4">
        <v>2</v>
      </c>
    </row>
    <row r="44" spans="1:3" x14ac:dyDescent="0.45">
      <c r="A44" s="3" t="s">
        <v>6057</v>
      </c>
      <c r="B44" s="4">
        <v>88873</v>
      </c>
      <c r="C44" s="4">
        <v>1</v>
      </c>
    </row>
    <row r="45" spans="1:3" x14ac:dyDescent="0.45">
      <c r="A45" s="3" t="s">
        <v>82</v>
      </c>
      <c r="B45" s="4">
        <v>757434.44</v>
      </c>
      <c r="C45" s="4">
        <v>4</v>
      </c>
    </row>
    <row r="46" spans="1:3" x14ac:dyDescent="0.45">
      <c r="A46" s="3" t="s">
        <v>3009</v>
      </c>
      <c r="B46" s="4">
        <v>317934.71000000002</v>
      </c>
      <c r="C46" s="4">
        <v>2</v>
      </c>
    </row>
    <row r="47" spans="1:3" x14ac:dyDescent="0.45">
      <c r="A47" s="3" t="s">
        <v>872</v>
      </c>
      <c r="B47" s="4">
        <v>263631.03000000003</v>
      </c>
      <c r="C47" s="4">
        <v>3</v>
      </c>
    </row>
    <row r="48" spans="1:3" x14ac:dyDescent="0.45">
      <c r="A48" s="3" t="s">
        <v>328</v>
      </c>
      <c r="B48" s="4">
        <v>2392095.65</v>
      </c>
      <c r="C48" s="4">
        <v>12</v>
      </c>
    </row>
    <row r="49" spans="1:3" x14ac:dyDescent="0.45">
      <c r="A49" s="3" t="s">
        <v>360</v>
      </c>
      <c r="B49" s="4">
        <v>276825.39</v>
      </c>
      <c r="C49" s="4">
        <v>3</v>
      </c>
    </row>
    <row r="50" spans="1:3" x14ac:dyDescent="0.45">
      <c r="A50" s="3" t="s">
        <v>302</v>
      </c>
      <c r="B50" s="4">
        <v>13396146.959999999</v>
      </c>
      <c r="C50" s="4">
        <v>78</v>
      </c>
    </row>
    <row r="51" spans="1:3" x14ac:dyDescent="0.45">
      <c r="A51" s="3" t="s">
        <v>689</v>
      </c>
      <c r="B51" s="4">
        <v>228157.89</v>
      </c>
      <c r="C51" s="4">
        <v>3</v>
      </c>
    </row>
    <row r="52" spans="1:3" x14ac:dyDescent="0.45">
      <c r="A52" s="3" t="s">
        <v>429</v>
      </c>
      <c r="B52" s="4">
        <v>211085</v>
      </c>
      <c r="C52" s="4">
        <v>1</v>
      </c>
    </row>
    <row r="53" spans="1:3" x14ac:dyDescent="0.45">
      <c r="A53" s="3" t="s">
        <v>5840</v>
      </c>
      <c r="B53" s="4">
        <v>16560.990000000002</v>
      </c>
      <c r="C53" s="4">
        <v>1</v>
      </c>
    </row>
    <row r="54" spans="1:3" x14ac:dyDescent="0.45">
      <c r="A54" s="3" t="s">
        <v>95</v>
      </c>
      <c r="B54" s="4">
        <v>13789247.200000001</v>
      </c>
      <c r="C54" s="4">
        <v>50</v>
      </c>
    </row>
    <row r="55" spans="1:3" x14ac:dyDescent="0.45">
      <c r="A55" s="3" t="s">
        <v>154</v>
      </c>
      <c r="B55" s="4">
        <v>137481070.5099999</v>
      </c>
      <c r="C55" s="4">
        <v>350</v>
      </c>
    </row>
    <row r="56" spans="1:3" x14ac:dyDescent="0.45">
      <c r="A56" s="3" t="s">
        <v>657</v>
      </c>
      <c r="B56" s="4">
        <v>2493710.92</v>
      </c>
      <c r="C56" s="4">
        <v>5</v>
      </c>
    </row>
    <row r="57" spans="1:3" x14ac:dyDescent="0.45">
      <c r="A57" s="3" t="s">
        <v>4336</v>
      </c>
      <c r="B57" s="4">
        <v>2750</v>
      </c>
      <c r="C57" s="4">
        <v>1</v>
      </c>
    </row>
    <row r="58" spans="1:3" x14ac:dyDescent="0.45">
      <c r="A58" s="3" t="s">
        <v>6017</v>
      </c>
      <c r="B58" s="4">
        <v>13360</v>
      </c>
      <c r="C58" s="4">
        <v>1</v>
      </c>
    </row>
    <row r="59" spans="1:3" x14ac:dyDescent="0.45">
      <c r="A59" s="3" t="s">
        <v>954</v>
      </c>
      <c r="B59" s="4">
        <v>583382.34</v>
      </c>
      <c r="C59" s="4">
        <v>10</v>
      </c>
    </row>
    <row r="60" spans="1:3" x14ac:dyDescent="0.45">
      <c r="A60" s="3" t="s">
        <v>1736</v>
      </c>
      <c r="B60" s="4">
        <v>1314518.71</v>
      </c>
      <c r="C60" s="4">
        <v>10</v>
      </c>
    </row>
    <row r="61" spans="1:3" x14ac:dyDescent="0.45">
      <c r="A61" s="3" t="s">
        <v>104</v>
      </c>
      <c r="B61" s="4">
        <v>42286</v>
      </c>
      <c r="C61" s="4">
        <v>1</v>
      </c>
    </row>
    <row r="62" spans="1:3" x14ac:dyDescent="0.45">
      <c r="A62" s="3" t="s">
        <v>204</v>
      </c>
      <c r="B62" s="4">
        <v>599122.36</v>
      </c>
      <c r="C62" s="4">
        <v>3</v>
      </c>
    </row>
    <row r="63" spans="1:3" x14ac:dyDescent="0.45">
      <c r="A63" s="3" t="s">
        <v>803</v>
      </c>
      <c r="B63" s="4">
        <v>119487</v>
      </c>
      <c r="C63" s="4">
        <v>2</v>
      </c>
    </row>
    <row r="64" spans="1:3" x14ac:dyDescent="0.45">
      <c r="A64" s="3" t="s">
        <v>3596</v>
      </c>
      <c r="B64" s="4">
        <v>83616</v>
      </c>
      <c r="C64" s="4">
        <v>1</v>
      </c>
    </row>
    <row r="65" spans="1:3" x14ac:dyDescent="0.45">
      <c r="A65" s="3" t="s">
        <v>1180</v>
      </c>
      <c r="B65" s="4">
        <v>114507.5</v>
      </c>
      <c r="C65" s="4">
        <v>1</v>
      </c>
    </row>
    <row r="66" spans="1:3" x14ac:dyDescent="0.45">
      <c r="A66" s="3" t="s">
        <v>80</v>
      </c>
      <c r="B66" s="4">
        <v>182328.06</v>
      </c>
      <c r="C66" s="4">
        <v>1</v>
      </c>
    </row>
    <row r="67" spans="1:3" x14ac:dyDescent="0.45">
      <c r="A67" s="3" t="s">
        <v>34</v>
      </c>
      <c r="B67" s="4">
        <v>410567</v>
      </c>
      <c r="C67" s="4">
        <v>2</v>
      </c>
    </row>
    <row r="68" spans="1:3" x14ac:dyDescent="0.45">
      <c r="A68" s="3" t="s">
        <v>165</v>
      </c>
      <c r="B68" s="4">
        <v>3546044.5500000003</v>
      </c>
      <c r="C68" s="4">
        <v>28</v>
      </c>
    </row>
    <row r="69" spans="1:3" x14ac:dyDescent="0.45">
      <c r="A69" s="3" t="s">
        <v>5984</v>
      </c>
      <c r="B69" s="4">
        <v>208894.32</v>
      </c>
      <c r="C69" s="4">
        <v>1</v>
      </c>
    </row>
    <row r="70" spans="1:3" x14ac:dyDescent="0.45">
      <c r="A70" s="3" t="s">
        <v>1033</v>
      </c>
      <c r="B70" s="4">
        <v>213623.43</v>
      </c>
      <c r="C70" s="4">
        <v>2</v>
      </c>
    </row>
    <row r="71" spans="1:3" x14ac:dyDescent="0.45">
      <c r="A71" s="3" t="s">
        <v>454</v>
      </c>
      <c r="B71" s="4">
        <v>1200757.56</v>
      </c>
      <c r="C71" s="4">
        <v>8</v>
      </c>
    </row>
    <row r="72" spans="1:3" x14ac:dyDescent="0.45">
      <c r="A72" s="3" t="s">
        <v>1854</v>
      </c>
      <c r="B72" s="4">
        <v>799211.57</v>
      </c>
      <c r="C72" s="4">
        <v>2</v>
      </c>
    </row>
    <row r="73" spans="1:3" x14ac:dyDescent="0.45">
      <c r="A73" s="3" t="s">
        <v>888</v>
      </c>
      <c r="B73" s="4">
        <v>228673</v>
      </c>
      <c r="C73" s="4">
        <v>1</v>
      </c>
    </row>
    <row r="74" spans="1:3" x14ac:dyDescent="0.45">
      <c r="A74" s="3" t="s">
        <v>686</v>
      </c>
      <c r="B74" s="4">
        <v>198263.84000000003</v>
      </c>
      <c r="C74" s="4">
        <v>3</v>
      </c>
    </row>
    <row r="75" spans="1:3" x14ac:dyDescent="0.45">
      <c r="A75" s="3" t="s">
        <v>233</v>
      </c>
      <c r="B75" s="4">
        <v>92520.41</v>
      </c>
      <c r="C75" s="4">
        <v>1</v>
      </c>
    </row>
    <row r="76" spans="1:3" x14ac:dyDescent="0.45">
      <c r="A76" s="3" t="s">
        <v>409</v>
      </c>
      <c r="B76" s="4">
        <v>606747.86</v>
      </c>
      <c r="C76" s="4">
        <v>9</v>
      </c>
    </row>
    <row r="77" spans="1:3" x14ac:dyDescent="0.45">
      <c r="A77" s="3" t="s">
        <v>65</v>
      </c>
      <c r="B77" s="4">
        <v>20577.740000000002</v>
      </c>
      <c r="C77" s="4">
        <v>1</v>
      </c>
    </row>
    <row r="78" spans="1:3" x14ac:dyDescent="0.45">
      <c r="A78" s="3" t="s">
        <v>44</v>
      </c>
      <c r="B78" s="4">
        <v>874158.11</v>
      </c>
      <c r="C78" s="4">
        <v>7</v>
      </c>
    </row>
    <row r="79" spans="1:3" x14ac:dyDescent="0.45">
      <c r="A79" s="3" t="s">
        <v>2261</v>
      </c>
      <c r="B79" s="4">
        <v>413752.46</v>
      </c>
      <c r="C79" s="4">
        <v>1</v>
      </c>
    </row>
    <row r="80" spans="1:3" x14ac:dyDescent="0.45">
      <c r="A80" s="3" t="s">
        <v>4817</v>
      </c>
      <c r="B80" s="4">
        <v>422710.45</v>
      </c>
      <c r="C80" s="4">
        <v>1</v>
      </c>
    </row>
    <row r="81" spans="1:3" x14ac:dyDescent="0.45">
      <c r="A81" s="3" t="s">
        <v>2188</v>
      </c>
      <c r="B81" s="4">
        <v>446816.4</v>
      </c>
      <c r="C81" s="4">
        <v>3</v>
      </c>
    </row>
    <row r="82" spans="1:3" x14ac:dyDescent="0.45">
      <c r="A82" s="3" t="s">
        <v>135</v>
      </c>
      <c r="B82" s="4">
        <v>52023202.730000012</v>
      </c>
      <c r="C82" s="4">
        <v>144</v>
      </c>
    </row>
    <row r="83" spans="1:3" x14ac:dyDescent="0.45">
      <c r="A83" s="3" t="s">
        <v>4186</v>
      </c>
      <c r="B83" s="4">
        <v>237301</v>
      </c>
      <c r="C83" s="4">
        <v>2</v>
      </c>
    </row>
    <row r="84" spans="1:3" x14ac:dyDescent="0.45">
      <c r="A84" s="3" t="s">
        <v>5096</v>
      </c>
      <c r="B84" s="4">
        <v>49933.65</v>
      </c>
      <c r="C84" s="4">
        <v>1</v>
      </c>
    </row>
    <row r="85" spans="1:3" x14ac:dyDescent="0.45">
      <c r="A85" s="3" t="s">
        <v>331</v>
      </c>
      <c r="B85" s="4">
        <v>430614.15</v>
      </c>
      <c r="C85" s="4">
        <v>4</v>
      </c>
    </row>
    <row r="86" spans="1:3" x14ac:dyDescent="0.45">
      <c r="A86" s="3" t="s">
        <v>2896</v>
      </c>
      <c r="B86" s="4">
        <v>322164</v>
      </c>
      <c r="C86" s="4">
        <v>3</v>
      </c>
    </row>
    <row r="87" spans="1:3" x14ac:dyDescent="0.45">
      <c r="A87" s="3" t="s">
        <v>287</v>
      </c>
      <c r="B87" s="4">
        <v>1293324.2000000002</v>
      </c>
      <c r="C87" s="4">
        <v>10</v>
      </c>
    </row>
    <row r="88" spans="1:3" x14ac:dyDescent="0.45">
      <c r="A88" s="3" t="s">
        <v>548</v>
      </c>
      <c r="B88" s="4">
        <v>213512.2</v>
      </c>
      <c r="C88" s="4">
        <v>2</v>
      </c>
    </row>
    <row r="89" spans="1:3" x14ac:dyDescent="0.45">
      <c r="A89" s="3" t="s">
        <v>1786</v>
      </c>
      <c r="B89" s="4">
        <v>494762.33999999997</v>
      </c>
      <c r="C89" s="4">
        <v>4</v>
      </c>
    </row>
    <row r="90" spans="1:3" x14ac:dyDescent="0.45">
      <c r="A90" s="3" t="s">
        <v>324</v>
      </c>
      <c r="B90" s="4">
        <v>851027.97</v>
      </c>
      <c r="C90" s="4">
        <v>3</v>
      </c>
    </row>
    <row r="91" spans="1:3" x14ac:dyDescent="0.45">
      <c r="A91" s="3" t="s">
        <v>2864</v>
      </c>
      <c r="B91" s="4">
        <v>326705.03999999998</v>
      </c>
      <c r="C91" s="4">
        <v>4</v>
      </c>
    </row>
    <row r="92" spans="1:3" x14ac:dyDescent="0.45">
      <c r="A92" s="3" t="s">
        <v>483</v>
      </c>
      <c r="B92" s="4">
        <v>109679</v>
      </c>
      <c r="C92" s="4">
        <v>1</v>
      </c>
    </row>
    <row r="93" spans="1:3" x14ac:dyDescent="0.45">
      <c r="A93" s="3" t="s">
        <v>1962</v>
      </c>
      <c r="B93" s="4">
        <v>38924</v>
      </c>
      <c r="C93" s="4">
        <v>1</v>
      </c>
    </row>
    <row r="94" spans="1:3" x14ac:dyDescent="0.45">
      <c r="A94" s="3" t="s">
        <v>5735</v>
      </c>
      <c r="B94" s="4">
        <v>6449</v>
      </c>
      <c r="C94" s="4">
        <v>1</v>
      </c>
    </row>
    <row r="95" spans="1:3" x14ac:dyDescent="0.45">
      <c r="A95" s="3" t="s">
        <v>1143</v>
      </c>
      <c r="B95" s="4">
        <v>108648.53</v>
      </c>
      <c r="C95" s="4">
        <v>1</v>
      </c>
    </row>
    <row r="96" spans="1:3" x14ac:dyDescent="0.45">
      <c r="A96" s="3" t="s">
        <v>1364</v>
      </c>
      <c r="B96" s="4">
        <v>60360.3</v>
      </c>
      <c r="C96" s="4">
        <v>2</v>
      </c>
    </row>
    <row r="97" spans="1:3" x14ac:dyDescent="0.45">
      <c r="A97" s="3" t="s">
        <v>78</v>
      </c>
      <c r="B97" s="4">
        <v>10288242.34</v>
      </c>
      <c r="C97" s="4">
        <v>51</v>
      </c>
    </row>
    <row r="98" spans="1:3" x14ac:dyDescent="0.45">
      <c r="A98" s="3" t="s">
        <v>2348</v>
      </c>
      <c r="B98" s="4">
        <v>73884</v>
      </c>
      <c r="C98" s="4">
        <v>1</v>
      </c>
    </row>
    <row r="99" spans="1:3" x14ac:dyDescent="0.45">
      <c r="A99" s="3" t="s">
        <v>2848</v>
      </c>
      <c r="B99" s="4">
        <v>816857.57</v>
      </c>
      <c r="C99" s="4">
        <v>5</v>
      </c>
    </row>
    <row r="100" spans="1:3" x14ac:dyDescent="0.45">
      <c r="A100" s="3" t="s">
        <v>208</v>
      </c>
      <c r="B100" s="4">
        <v>387912.83</v>
      </c>
      <c r="C100" s="4">
        <v>3</v>
      </c>
    </row>
    <row r="101" spans="1:3" x14ac:dyDescent="0.45">
      <c r="A101" s="3" t="s">
        <v>112</v>
      </c>
      <c r="B101" s="4">
        <v>534129.09</v>
      </c>
      <c r="C101" s="4">
        <v>6</v>
      </c>
    </row>
    <row r="102" spans="1:3" x14ac:dyDescent="0.45">
      <c r="A102" s="3" t="s">
        <v>2320</v>
      </c>
      <c r="B102" s="4">
        <v>26642.080000000002</v>
      </c>
      <c r="C102" s="4">
        <v>1</v>
      </c>
    </row>
    <row r="103" spans="1:3" x14ac:dyDescent="0.45">
      <c r="A103" s="3" t="s">
        <v>5031</v>
      </c>
      <c r="B103" s="4">
        <v>1808370.19</v>
      </c>
      <c r="C103" s="4">
        <v>10</v>
      </c>
    </row>
    <row r="104" spans="1:3" x14ac:dyDescent="0.45">
      <c r="A104" s="3" t="s">
        <v>1259</v>
      </c>
      <c r="B104" s="4">
        <v>2464567.88</v>
      </c>
      <c r="C104" s="4">
        <v>18</v>
      </c>
    </row>
    <row r="105" spans="1:3" x14ac:dyDescent="0.45">
      <c r="A105" s="3" t="s">
        <v>610</v>
      </c>
      <c r="B105" s="4">
        <v>2025863.72</v>
      </c>
      <c r="C105" s="4">
        <v>11</v>
      </c>
    </row>
    <row r="106" spans="1:3" x14ac:dyDescent="0.45">
      <c r="A106" s="3" t="s">
        <v>741</v>
      </c>
      <c r="B106" s="4">
        <v>110453.01000000001</v>
      </c>
      <c r="C106" s="4">
        <v>2</v>
      </c>
    </row>
    <row r="107" spans="1:3" x14ac:dyDescent="0.45">
      <c r="A107" s="3" t="s">
        <v>2668</v>
      </c>
      <c r="B107" s="4">
        <v>314688</v>
      </c>
      <c r="C107" s="4">
        <v>1</v>
      </c>
    </row>
    <row r="108" spans="1:3" x14ac:dyDescent="0.45">
      <c r="A108" s="3" t="s">
        <v>290</v>
      </c>
      <c r="B108" s="4">
        <v>3667506.07</v>
      </c>
      <c r="C108" s="4">
        <v>18</v>
      </c>
    </row>
    <row r="109" spans="1:3" x14ac:dyDescent="0.45">
      <c r="A109" s="3" t="s">
        <v>507</v>
      </c>
      <c r="B109" s="4">
        <v>278197.43</v>
      </c>
      <c r="C109" s="4">
        <v>2</v>
      </c>
    </row>
    <row r="110" spans="1:3" x14ac:dyDescent="0.45">
      <c r="A110" s="3" t="s">
        <v>789</v>
      </c>
      <c r="B110" s="4">
        <v>147647.56</v>
      </c>
      <c r="C110" s="4">
        <v>2</v>
      </c>
    </row>
    <row r="111" spans="1:3" x14ac:dyDescent="0.45">
      <c r="A111" s="3" t="s">
        <v>160</v>
      </c>
      <c r="B111" s="4">
        <v>27868975.269999996</v>
      </c>
      <c r="C111" s="4">
        <v>126</v>
      </c>
    </row>
    <row r="112" spans="1:3" x14ac:dyDescent="0.45">
      <c r="A112" s="3" t="s">
        <v>91</v>
      </c>
      <c r="B112" s="4">
        <v>5439555.7300000014</v>
      </c>
      <c r="C112" s="4">
        <v>28</v>
      </c>
    </row>
    <row r="113" spans="1:3" x14ac:dyDescent="0.45">
      <c r="A113" s="3" t="s">
        <v>122</v>
      </c>
      <c r="B113" s="4">
        <v>61102</v>
      </c>
      <c r="C113" s="4">
        <v>1</v>
      </c>
    </row>
    <row r="114" spans="1:3" x14ac:dyDescent="0.45">
      <c r="A114" s="3" t="s">
        <v>2231</v>
      </c>
      <c r="B114" s="4">
        <v>110042</v>
      </c>
      <c r="C114" s="4">
        <v>1</v>
      </c>
    </row>
    <row r="115" spans="1:3" x14ac:dyDescent="0.45">
      <c r="A115" s="3" t="s">
        <v>1339</v>
      </c>
      <c r="B115" s="4">
        <v>184366</v>
      </c>
      <c r="C115" s="4">
        <v>2</v>
      </c>
    </row>
    <row r="116" spans="1:3" x14ac:dyDescent="0.45">
      <c r="A116" s="3" t="s">
        <v>2616</v>
      </c>
      <c r="B116" s="4">
        <v>232787</v>
      </c>
      <c r="C116" s="4">
        <v>2</v>
      </c>
    </row>
    <row r="117" spans="1:3" x14ac:dyDescent="0.45">
      <c r="A117" s="3" t="s">
        <v>341</v>
      </c>
      <c r="B117" s="4">
        <v>1346051.9100000001</v>
      </c>
      <c r="C117" s="4">
        <v>4</v>
      </c>
    </row>
    <row r="118" spans="1:3" x14ac:dyDescent="0.45">
      <c r="A118" s="3" t="s">
        <v>529</v>
      </c>
      <c r="B118" s="4">
        <v>580312.91</v>
      </c>
      <c r="C118" s="4">
        <v>3</v>
      </c>
    </row>
    <row r="119" spans="1:3" x14ac:dyDescent="0.45">
      <c r="A119" s="3" t="s">
        <v>633</v>
      </c>
      <c r="B119" s="4">
        <v>799787.22</v>
      </c>
      <c r="C119" s="4">
        <v>5</v>
      </c>
    </row>
    <row r="120" spans="1:3" x14ac:dyDescent="0.45">
      <c r="A120" s="3" t="s">
        <v>2110</v>
      </c>
      <c r="B120" s="4">
        <v>1260204.3899999999</v>
      </c>
      <c r="C120" s="4">
        <v>5</v>
      </c>
    </row>
    <row r="121" spans="1:3" x14ac:dyDescent="0.45">
      <c r="A121" s="3" t="s">
        <v>156</v>
      </c>
      <c r="B121" s="4">
        <v>339247.52</v>
      </c>
      <c r="C121" s="4">
        <v>3</v>
      </c>
    </row>
    <row r="122" spans="1:3" x14ac:dyDescent="0.45">
      <c r="A122" s="3" t="s">
        <v>126</v>
      </c>
      <c r="B122" s="4">
        <v>3884652.0200000005</v>
      </c>
      <c r="C122" s="4">
        <v>20</v>
      </c>
    </row>
    <row r="123" spans="1:3" x14ac:dyDescent="0.45">
      <c r="A123" s="3" t="s">
        <v>1225</v>
      </c>
      <c r="B123" s="4">
        <v>127178.56</v>
      </c>
      <c r="C123" s="4">
        <v>3</v>
      </c>
    </row>
    <row r="124" spans="1:3" x14ac:dyDescent="0.45">
      <c r="A124" s="3" t="s">
        <v>265</v>
      </c>
      <c r="B124" s="4">
        <v>2830832.4699999997</v>
      </c>
      <c r="C124" s="4">
        <v>22</v>
      </c>
    </row>
    <row r="125" spans="1:3" x14ac:dyDescent="0.45">
      <c r="A125" s="3" t="s">
        <v>546</v>
      </c>
      <c r="B125" s="4">
        <v>7945723.1900000004</v>
      </c>
      <c r="C125" s="4">
        <v>33</v>
      </c>
    </row>
    <row r="126" spans="1:3" x14ac:dyDescent="0.45">
      <c r="A126" s="3" t="s">
        <v>1207</v>
      </c>
      <c r="B126" s="4">
        <v>1434576.48</v>
      </c>
      <c r="C126" s="4">
        <v>6</v>
      </c>
    </row>
    <row r="127" spans="1:3" x14ac:dyDescent="0.45">
      <c r="A127" s="3" t="s">
        <v>325</v>
      </c>
      <c r="B127" s="4">
        <v>1184643.33</v>
      </c>
      <c r="C127" s="4">
        <v>10</v>
      </c>
    </row>
    <row r="128" spans="1:3" x14ac:dyDescent="0.45">
      <c r="A128" s="3" t="s">
        <v>5359</v>
      </c>
      <c r="B128" s="4">
        <v>21191</v>
      </c>
      <c r="C128" s="4">
        <v>1</v>
      </c>
    </row>
    <row r="129" spans="1:3" x14ac:dyDescent="0.45">
      <c r="A129" s="3" t="s">
        <v>2732</v>
      </c>
      <c r="B129" s="4">
        <v>71363.92</v>
      </c>
      <c r="C129" s="4">
        <v>2</v>
      </c>
    </row>
    <row r="130" spans="1:3" x14ac:dyDescent="0.45">
      <c r="A130" s="3" t="s">
        <v>781</v>
      </c>
      <c r="B130" s="4">
        <v>924184.43</v>
      </c>
      <c r="C130" s="4">
        <v>7</v>
      </c>
    </row>
    <row r="131" spans="1:3" x14ac:dyDescent="0.45">
      <c r="A131" s="3" t="s">
        <v>321</v>
      </c>
      <c r="B131" s="4">
        <v>615286.84</v>
      </c>
      <c r="C131" s="4">
        <v>3</v>
      </c>
    </row>
    <row r="132" spans="1:3" x14ac:dyDescent="0.45">
      <c r="A132" s="3" t="s">
        <v>3394</v>
      </c>
      <c r="B132" s="4">
        <v>21093.26</v>
      </c>
      <c r="C132" s="4">
        <v>1</v>
      </c>
    </row>
    <row r="133" spans="1:3" x14ac:dyDescent="0.45">
      <c r="A133" s="3" t="s">
        <v>1576</v>
      </c>
      <c r="B133" s="4">
        <v>5013.5200000000004</v>
      </c>
      <c r="C133" s="4">
        <v>1</v>
      </c>
    </row>
    <row r="134" spans="1:3" x14ac:dyDescent="0.45">
      <c r="A134" s="3" t="s">
        <v>55</v>
      </c>
      <c r="B134" s="4">
        <v>124930</v>
      </c>
      <c r="C134" s="4">
        <v>1</v>
      </c>
    </row>
    <row r="135" spans="1:3" x14ac:dyDescent="0.45">
      <c r="A135" s="3" t="s">
        <v>426</v>
      </c>
      <c r="B135" s="4">
        <v>14546603.149999999</v>
      </c>
      <c r="C135" s="4">
        <v>24</v>
      </c>
    </row>
    <row r="136" spans="1:3" x14ac:dyDescent="0.45">
      <c r="A136" s="3" t="s">
        <v>3892</v>
      </c>
      <c r="B136" s="4">
        <v>252556.7</v>
      </c>
      <c r="C136" s="4">
        <v>1</v>
      </c>
    </row>
    <row r="137" spans="1:3" x14ac:dyDescent="0.45">
      <c r="A137" s="3" t="s">
        <v>1797</v>
      </c>
      <c r="B137" s="4">
        <v>451400.14</v>
      </c>
      <c r="C137" s="4">
        <v>5</v>
      </c>
    </row>
    <row r="138" spans="1:3" x14ac:dyDescent="0.45">
      <c r="A138" s="3" t="s">
        <v>235</v>
      </c>
      <c r="B138" s="4">
        <v>6860996.0800000001</v>
      </c>
      <c r="C138" s="4">
        <v>17</v>
      </c>
    </row>
    <row r="139" spans="1:3" x14ac:dyDescent="0.45">
      <c r="A139" s="3" t="s">
        <v>110</v>
      </c>
      <c r="B139" s="4">
        <v>1429474.01</v>
      </c>
      <c r="C139" s="4">
        <v>5</v>
      </c>
    </row>
    <row r="140" spans="1:3" x14ac:dyDescent="0.45">
      <c r="A140" s="3" t="s">
        <v>215</v>
      </c>
      <c r="B140" s="4">
        <v>29384</v>
      </c>
      <c r="C140" s="4">
        <v>1</v>
      </c>
    </row>
    <row r="141" spans="1:3" x14ac:dyDescent="0.45">
      <c r="A141" s="3" t="s">
        <v>1585</v>
      </c>
      <c r="B141" s="4">
        <v>222499.20000000001</v>
      </c>
      <c r="C141" s="4">
        <v>2</v>
      </c>
    </row>
    <row r="142" spans="1:3" x14ac:dyDescent="0.45">
      <c r="A142" s="3" t="s">
        <v>1083</v>
      </c>
      <c r="B142" s="4">
        <v>619902.30000000005</v>
      </c>
      <c r="C142" s="4">
        <v>6</v>
      </c>
    </row>
    <row r="143" spans="1:3" x14ac:dyDescent="0.45">
      <c r="A143" s="3" t="s">
        <v>1961</v>
      </c>
      <c r="B143" s="4">
        <v>109603.5</v>
      </c>
      <c r="C143" s="4">
        <v>1</v>
      </c>
    </row>
    <row r="144" spans="1:3" x14ac:dyDescent="0.45">
      <c r="A144" s="3" t="s">
        <v>245</v>
      </c>
      <c r="B144" s="4">
        <v>1150708.8900000001</v>
      </c>
      <c r="C144" s="4">
        <v>11</v>
      </c>
    </row>
    <row r="145" spans="1:3" x14ac:dyDescent="0.45">
      <c r="A145" s="3" t="s">
        <v>1571</v>
      </c>
      <c r="B145" s="4">
        <v>1480182.25</v>
      </c>
      <c r="C145" s="4">
        <v>7</v>
      </c>
    </row>
    <row r="146" spans="1:3" x14ac:dyDescent="0.45">
      <c r="A146" s="3" t="s">
        <v>3744</v>
      </c>
      <c r="B146" s="4">
        <v>51201.7</v>
      </c>
      <c r="C146" s="4">
        <v>1</v>
      </c>
    </row>
    <row r="147" spans="1:3" x14ac:dyDescent="0.45">
      <c r="A147" s="3" t="s">
        <v>4509</v>
      </c>
      <c r="B147" s="4">
        <v>87233</v>
      </c>
      <c r="C147" s="4">
        <v>1</v>
      </c>
    </row>
    <row r="148" spans="1:3" x14ac:dyDescent="0.45">
      <c r="A148" s="3" t="s">
        <v>1244</v>
      </c>
      <c r="B148" s="4">
        <v>214365.61</v>
      </c>
      <c r="C148" s="4">
        <v>5</v>
      </c>
    </row>
    <row r="149" spans="1:3" x14ac:dyDescent="0.45">
      <c r="A149" s="3" t="s">
        <v>1222</v>
      </c>
      <c r="B149" s="4">
        <v>1983306.1</v>
      </c>
      <c r="C149" s="4">
        <v>8</v>
      </c>
    </row>
    <row r="150" spans="1:3" x14ac:dyDescent="0.45">
      <c r="A150" s="3" t="s">
        <v>928</v>
      </c>
      <c r="B150" s="4">
        <v>1020021.5</v>
      </c>
      <c r="C150" s="4">
        <v>6</v>
      </c>
    </row>
    <row r="151" spans="1:3" x14ac:dyDescent="0.45">
      <c r="A151" s="3" t="s">
        <v>1319</v>
      </c>
      <c r="B151" s="4">
        <v>10366</v>
      </c>
      <c r="C151" s="4">
        <v>1</v>
      </c>
    </row>
    <row r="152" spans="1:3" x14ac:dyDescent="0.45">
      <c r="A152" s="3" t="s">
        <v>762</v>
      </c>
      <c r="B152" s="4">
        <v>513198.99</v>
      </c>
      <c r="C152" s="4">
        <v>2</v>
      </c>
    </row>
    <row r="153" spans="1:3" x14ac:dyDescent="0.45">
      <c r="A153" s="3" t="s">
        <v>5959</v>
      </c>
      <c r="B153" s="4">
        <v>33571.08</v>
      </c>
      <c r="C153" s="4">
        <v>1</v>
      </c>
    </row>
    <row r="154" spans="1:3" x14ac:dyDescent="0.45">
      <c r="A154" s="3" t="s">
        <v>2791</v>
      </c>
      <c r="B154" s="4">
        <v>186499</v>
      </c>
      <c r="C154" s="4">
        <v>1</v>
      </c>
    </row>
    <row r="155" spans="1:3" x14ac:dyDescent="0.45">
      <c r="A155" s="3" t="s">
        <v>2579</v>
      </c>
      <c r="B155" s="4">
        <v>237681</v>
      </c>
      <c r="C155" s="4">
        <v>1</v>
      </c>
    </row>
    <row r="156" spans="1:3" x14ac:dyDescent="0.45">
      <c r="A156" s="3" t="s">
        <v>2029</v>
      </c>
      <c r="B156" s="4">
        <v>477644</v>
      </c>
      <c r="C156" s="4">
        <v>2</v>
      </c>
    </row>
    <row r="157" spans="1:3" x14ac:dyDescent="0.45">
      <c r="A157" s="3" t="s">
        <v>261</v>
      </c>
      <c r="B157" s="4">
        <v>294652.09999999998</v>
      </c>
      <c r="C157" s="4">
        <v>3</v>
      </c>
    </row>
    <row r="158" spans="1:3" x14ac:dyDescent="0.45">
      <c r="A158" s="3" t="s">
        <v>769</v>
      </c>
      <c r="B158" s="4">
        <v>589360.88</v>
      </c>
      <c r="C158" s="4">
        <v>5</v>
      </c>
    </row>
    <row r="159" spans="1:3" x14ac:dyDescent="0.45">
      <c r="A159" s="3" t="s">
        <v>174</v>
      </c>
      <c r="B159" s="4">
        <v>249884</v>
      </c>
      <c r="C159" s="4">
        <v>1</v>
      </c>
    </row>
    <row r="160" spans="1:3" x14ac:dyDescent="0.45">
      <c r="A160" s="3" t="s">
        <v>71</v>
      </c>
      <c r="B160" s="4">
        <v>349168.13</v>
      </c>
      <c r="C160" s="4">
        <v>5</v>
      </c>
    </row>
    <row r="161" spans="1:3" x14ac:dyDescent="0.45">
      <c r="A161" s="3" t="s">
        <v>1518</v>
      </c>
      <c r="B161" s="4">
        <v>334036.23</v>
      </c>
      <c r="C161" s="4">
        <v>5</v>
      </c>
    </row>
    <row r="162" spans="1:3" x14ac:dyDescent="0.45">
      <c r="A162" s="3" t="s">
        <v>675</v>
      </c>
      <c r="B162" s="4">
        <v>666870.06000000006</v>
      </c>
      <c r="C162" s="4">
        <v>4</v>
      </c>
    </row>
    <row r="163" spans="1:3" x14ac:dyDescent="0.45">
      <c r="A163" s="3" t="s">
        <v>6046</v>
      </c>
      <c r="B163" s="4">
        <v>693150.04</v>
      </c>
      <c r="C163" s="4">
        <v>1</v>
      </c>
    </row>
    <row r="164" spans="1:3" x14ac:dyDescent="0.45">
      <c r="A164" s="3" t="s">
        <v>3328</v>
      </c>
      <c r="B164" s="4">
        <v>72760</v>
      </c>
      <c r="C164" s="4">
        <v>1</v>
      </c>
    </row>
    <row r="165" spans="1:3" x14ac:dyDescent="0.45">
      <c r="A165" s="3" t="s">
        <v>1871</v>
      </c>
      <c r="B165" s="4">
        <v>483177.87</v>
      </c>
      <c r="C165" s="4">
        <v>1</v>
      </c>
    </row>
    <row r="166" spans="1:3" x14ac:dyDescent="0.45">
      <c r="A166" s="3" t="s">
        <v>1818</v>
      </c>
      <c r="B166" s="4">
        <v>1171229.1299999999</v>
      </c>
      <c r="C166" s="4">
        <v>5</v>
      </c>
    </row>
    <row r="167" spans="1:3" x14ac:dyDescent="0.45">
      <c r="A167" s="3" t="s">
        <v>485</v>
      </c>
      <c r="B167" s="4">
        <v>1931634.52</v>
      </c>
      <c r="C167" s="4">
        <v>7</v>
      </c>
    </row>
    <row r="168" spans="1:3" x14ac:dyDescent="0.45">
      <c r="A168" s="3" t="s">
        <v>98</v>
      </c>
      <c r="B168" s="4">
        <v>78334.66</v>
      </c>
      <c r="C168" s="4">
        <v>2</v>
      </c>
    </row>
    <row r="169" spans="1:3" x14ac:dyDescent="0.45">
      <c r="A169" s="3" t="s">
        <v>5484</v>
      </c>
      <c r="B169" s="4">
        <v>229994.42</v>
      </c>
      <c r="C169" s="4">
        <v>1</v>
      </c>
    </row>
    <row r="170" spans="1:3" x14ac:dyDescent="0.45">
      <c r="A170" s="3" t="s">
        <v>858</v>
      </c>
      <c r="B170" s="4">
        <v>24182</v>
      </c>
      <c r="C170" s="4">
        <v>1</v>
      </c>
    </row>
    <row r="171" spans="1:3" x14ac:dyDescent="0.45">
      <c r="A171" s="3" t="s">
        <v>1382</v>
      </c>
      <c r="B171" s="4">
        <v>111368.14</v>
      </c>
      <c r="C171" s="4">
        <v>3</v>
      </c>
    </row>
    <row r="172" spans="1:3" x14ac:dyDescent="0.45">
      <c r="A172" s="3" t="s">
        <v>625</v>
      </c>
      <c r="B172" s="4">
        <v>499643.32</v>
      </c>
      <c r="C172" s="4">
        <v>8</v>
      </c>
    </row>
    <row r="173" spans="1:3" x14ac:dyDescent="0.45">
      <c r="A173" s="3" t="s">
        <v>1729</v>
      </c>
      <c r="B173" s="4">
        <v>230000</v>
      </c>
      <c r="C173" s="4">
        <v>1</v>
      </c>
    </row>
    <row r="174" spans="1:3" x14ac:dyDescent="0.45">
      <c r="A174" s="3" t="s">
        <v>547</v>
      </c>
      <c r="B174" s="4">
        <v>234337.86</v>
      </c>
      <c r="C174" s="4">
        <v>3</v>
      </c>
    </row>
    <row r="175" spans="1:3" x14ac:dyDescent="0.45">
      <c r="A175" s="3" t="s">
        <v>393</v>
      </c>
      <c r="B175" s="4">
        <v>226272.36</v>
      </c>
      <c r="C175" s="4">
        <v>2</v>
      </c>
    </row>
    <row r="176" spans="1:3" x14ac:dyDescent="0.45">
      <c r="A176" s="3" t="s">
        <v>496</v>
      </c>
      <c r="B176" s="4">
        <v>3271731.53</v>
      </c>
      <c r="C176" s="4">
        <v>20</v>
      </c>
    </row>
    <row r="177" spans="1:3" x14ac:dyDescent="0.45">
      <c r="A177" s="3" t="s">
        <v>1771</v>
      </c>
      <c r="B177" s="4">
        <v>999144.85</v>
      </c>
      <c r="C177" s="4">
        <v>5</v>
      </c>
    </row>
    <row r="178" spans="1:3" x14ac:dyDescent="0.45">
      <c r="A178" s="3" t="s">
        <v>4514</v>
      </c>
      <c r="B178" s="4">
        <v>35283.550000000003</v>
      </c>
      <c r="C178" s="4">
        <v>2</v>
      </c>
    </row>
    <row r="179" spans="1:3" x14ac:dyDescent="0.45">
      <c r="A179" s="3" t="s">
        <v>4366</v>
      </c>
      <c r="B179" s="4">
        <v>391671.37</v>
      </c>
      <c r="C179" s="4">
        <v>3</v>
      </c>
    </row>
    <row r="180" spans="1:3" x14ac:dyDescent="0.45">
      <c r="A180" s="3" t="s">
        <v>584</v>
      </c>
      <c r="B180" s="4">
        <v>36371.040000000001</v>
      </c>
      <c r="C180" s="4">
        <v>1</v>
      </c>
    </row>
    <row r="181" spans="1:3" x14ac:dyDescent="0.45">
      <c r="A181" s="3" t="s">
        <v>5131</v>
      </c>
      <c r="B181" s="4">
        <v>302793.2</v>
      </c>
      <c r="C181" s="4">
        <v>2</v>
      </c>
    </row>
    <row r="182" spans="1:3" x14ac:dyDescent="0.45">
      <c r="A182" s="3" t="s">
        <v>992</v>
      </c>
      <c r="B182" s="4">
        <v>376229.1</v>
      </c>
      <c r="C182" s="4">
        <v>2</v>
      </c>
    </row>
    <row r="183" spans="1:3" x14ac:dyDescent="0.45">
      <c r="A183" s="3" t="s">
        <v>500</v>
      </c>
      <c r="B183" s="4">
        <v>1356012.8199999998</v>
      </c>
      <c r="C183" s="4">
        <v>9</v>
      </c>
    </row>
    <row r="184" spans="1:3" x14ac:dyDescent="0.45">
      <c r="A184" s="3" t="s">
        <v>149</v>
      </c>
      <c r="B184" s="4">
        <v>3606280.2199999997</v>
      </c>
      <c r="C184" s="4">
        <v>20</v>
      </c>
    </row>
    <row r="185" spans="1:3" x14ac:dyDescent="0.45">
      <c r="A185" s="3" t="s">
        <v>76</v>
      </c>
      <c r="B185" s="4">
        <v>2855909.9699999997</v>
      </c>
      <c r="C185" s="4">
        <v>15</v>
      </c>
    </row>
    <row r="186" spans="1:3" x14ac:dyDescent="0.45">
      <c r="A186" s="3" t="s">
        <v>443</v>
      </c>
      <c r="B186" s="4">
        <v>1245555.51</v>
      </c>
      <c r="C186" s="4">
        <v>7</v>
      </c>
    </row>
    <row r="187" spans="1:3" x14ac:dyDescent="0.45">
      <c r="A187" s="3" t="s">
        <v>87</v>
      </c>
      <c r="B187" s="4">
        <v>2711493.22</v>
      </c>
      <c r="C187" s="4">
        <v>21</v>
      </c>
    </row>
    <row r="188" spans="1:3" x14ac:dyDescent="0.45">
      <c r="A188" s="3" t="s">
        <v>595</v>
      </c>
      <c r="B188" s="4">
        <v>560271.9</v>
      </c>
      <c r="C188" s="4">
        <v>8</v>
      </c>
    </row>
    <row r="189" spans="1:3" x14ac:dyDescent="0.45">
      <c r="A189" s="3" t="s">
        <v>752</v>
      </c>
      <c r="B189" s="4">
        <v>490901</v>
      </c>
      <c r="C189" s="4">
        <v>4</v>
      </c>
    </row>
    <row r="190" spans="1:3" x14ac:dyDescent="0.45">
      <c r="A190" s="3" t="s">
        <v>1086</v>
      </c>
      <c r="B190" s="4">
        <v>593521</v>
      </c>
      <c r="C190" s="4">
        <v>2</v>
      </c>
    </row>
    <row r="191" spans="1:3" x14ac:dyDescent="0.45">
      <c r="A191" s="3" t="s">
        <v>58</v>
      </c>
      <c r="B191" s="4">
        <v>727937.64</v>
      </c>
      <c r="C191" s="4">
        <v>4</v>
      </c>
    </row>
    <row r="192" spans="1:3" x14ac:dyDescent="0.45">
      <c r="A192" s="3" t="s">
        <v>5216</v>
      </c>
      <c r="B192" s="4">
        <v>49120.08</v>
      </c>
      <c r="C192" s="4">
        <v>2</v>
      </c>
    </row>
    <row r="193" spans="1:3" x14ac:dyDescent="0.45">
      <c r="A193" s="3" t="s">
        <v>883</v>
      </c>
      <c r="B193" s="4">
        <v>612810</v>
      </c>
      <c r="C193" s="4">
        <v>4</v>
      </c>
    </row>
    <row r="194" spans="1:3" x14ac:dyDescent="0.45">
      <c r="A194" s="3" t="s">
        <v>1717</v>
      </c>
      <c r="B194" s="4">
        <v>2455276</v>
      </c>
      <c r="C194" s="4">
        <v>4</v>
      </c>
    </row>
    <row r="195" spans="1:3" x14ac:dyDescent="0.45">
      <c r="A195" s="3" t="s">
        <v>1268</v>
      </c>
      <c r="B195" s="4">
        <v>866297.84</v>
      </c>
      <c r="C195" s="4">
        <v>7</v>
      </c>
    </row>
    <row r="196" spans="1:3" x14ac:dyDescent="0.45">
      <c r="A196" s="3" t="s">
        <v>307</v>
      </c>
      <c r="B196" s="4">
        <v>248223.73</v>
      </c>
      <c r="C196" s="4">
        <v>1</v>
      </c>
    </row>
    <row r="197" spans="1:3" x14ac:dyDescent="0.45">
      <c r="A197" s="3" t="s">
        <v>193</v>
      </c>
      <c r="B197" s="4">
        <v>175450.96</v>
      </c>
      <c r="C197" s="4">
        <v>2</v>
      </c>
    </row>
    <row r="198" spans="1:3" x14ac:dyDescent="0.45">
      <c r="A198" s="3" t="s">
        <v>478</v>
      </c>
      <c r="B198" s="4">
        <v>14888.77</v>
      </c>
      <c r="C198" s="4">
        <v>1</v>
      </c>
    </row>
    <row r="199" spans="1:3" x14ac:dyDescent="0.45">
      <c r="A199" s="3" t="s">
        <v>5838</v>
      </c>
      <c r="B199" s="4">
        <v>123717.07</v>
      </c>
      <c r="C199" s="4">
        <v>1</v>
      </c>
    </row>
    <row r="200" spans="1:3" x14ac:dyDescent="0.45">
      <c r="A200" s="3" t="s">
        <v>3938</v>
      </c>
      <c r="B200" s="4">
        <v>327511.8</v>
      </c>
      <c r="C200" s="4">
        <v>4</v>
      </c>
    </row>
    <row r="201" spans="1:3" x14ac:dyDescent="0.45">
      <c r="A201" s="3" t="s">
        <v>6043</v>
      </c>
      <c r="B201" s="4">
        <v>34803.120000000003</v>
      </c>
      <c r="C201" s="4">
        <v>1</v>
      </c>
    </row>
    <row r="202" spans="1:3" x14ac:dyDescent="0.45">
      <c r="A202" s="3" t="s">
        <v>2339</v>
      </c>
      <c r="B202" s="4">
        <v>305958.39</v>
      </c>
      <c r="C202" s="4">
        <v>3</v>
      </c>
    </row>
    <row r="203" spans="1:3" x14ac:dyDescent="0.45">
      <c r="A203" s="3" t="s">
        <v>398</v>
      </c>
      <c r="B203" s="4">
        <v>804084.35</v>
      </c>
      <c r="C203" s="4">
        <v>7</v>
      </c>
    </row>
    <row r="204" spans="1:3" x14ac:dyDescent="0.45">
      <c r="A204" s="3" t="s">
        <v>1387</v>
      </c>
      <c r="B204" s="4">
        <v>736002.48</v>
      </c>
      <c r="C204" s="4">
        <v>4</v>
      </c>
    </row>
    <row r="205" spans="1:3" x14ac:dyDescent="0.45">
      <c r="A205" s="3" t="s">
        <v>318</v>
      </c>
      <c r="B205" s="4">
        <v>414351</v>
      </c>
      <c r="C205" s="4">
        <v>2</v>
      </c>
    </row>
    <row r="206" spans="1:3" x14ac:dyDescent="0.45">
      <c r="A206" s="3" t="s">
        <v>1174</v>
      </c>
      <c r="B206" s="4">
        <v>204629</v>
      </c>
      <c r="C206" s="4">
        <v>1</v>
      </c>
    </row>
    <row r="207" spans="1:3" x14ac:dyDescent="0.45">
      <c r="A207" s="3" t="s">
        <v>572</v>
      </c>
      <c r="B207" s="4">
        <v>19347.189999999999</v>
      </c>
      <c r="C207" s="4">
        <v>1</v>
      </c>
    </row>
    <row r="208" spans="1:3" x14ac:dyDescent="0.45">
      <c r="A208" s="3" t="s">
        <v>1165</v>
      </c>
      <c r="B208" s="4">
        <v>633784.4</v>
      </c>
      <c r="C208" s="4">
        <v>5</v>
      </c>
    </row>
    <row r="209" spans="1:3" x14ac:dyDescent="0.45">
      <c r="A209" s="3" t="s">
        <v>6021</v>
      </c>
      <c r="B209" s="4">
        <v>64010.04</v>
      </c>
      <c r="C209" s="4">
        <v>1</v>
      </c>
    </row>
    <row r="210" spans="1:3" x14ac:dyDescent="0.45">
      <c r="A210" s="3" t="s">
        <v>249</v>
      </c>
      <c r="B210" s="4">
        <v>1239274.22</v>
      </c>
      <c r="C210" s="4">
        <v>6</v>
      </c>
    </row>
    <row r="211" spans="1:3" x14ac:dyDescent="0.45">
      <c r="A211" s="3" t="s">
        <v>5407</v>
      </c>
      <c r="B211" s="4">
        <v>478751</v>
      </c>
      <c r="C211" s="4">
        <v>1</v>
      </c>
    </row>
    <row r="212" spans="1:3" x14ac:dyDescent="0.45">
      <c r="A212" s="3" t="s">
        <v>1089</v>
      </c>
      <c r="B212" s="4">
        <v>1513796.58</v>
      </c>
      <c r="C212" s="4">
        <v>8</v>
      </c>
    </row>
    <row r="213" spans="1:3" x14ac:dyDescent="0.45">
      <c r="A213" s="3" t="s">
        <v>114</v>
      </c>
      <c r="B213" s="4">
        <v>30950.26</v>
      </c>
      <c r="C213" s="4">
        <v>1</v>
      </c>
    </row>
    <row r="214" spans="1:3" x14ac:dyDescent="0.45">
      <c r="A214" s="3" t="s">
        <v>1330</v>
      </c>
      <c r="B214" s="4">
        <v>11222</v>
      </c>
      <c r="C214" s="4">
        <v>1</v>
      </c>
    </row>
    <row r="215" spans="1:3" x14ac:dyDescent="0.45">
      <c r="A215" s="3" t="s">
        <v>809</v>
      </c>
      <c r="B215" s="4">
        <v>276358.86</v>
      </c>
      <c r="C215" s="4">
        <v>4</v>
      </c>
    </row>
    <row r="216" spans="1:3" x14ac:dyDescent="0.45">
      <c r="A216" s="3" t="s">
        <v>107</v>
      </c>
      <c r="B216" s="4">
        <v>93920944.929999977</v>
      </c>
      <c r="C216" s="4">
        <v>229</v>
      </c>
    </row>
    <row r="217" spans="1:3" x14ac:dyDescent="0.45">
      <c r="A217" s="3" t="s">
        <v>1293</v>
      </c>
      <c r="B217" s="4">
        <v>23590</v>
      </c>
      <c r="C217" s="4">
        <v>2</v>
      </c>
    </row>
    <row r="218" spans="1:3" x14ac:dyDescent="0.45">
      <c r="A218" s="3" t="s">
        <v>1987</v>
      </c>
      <c r="B218" s="4">
        <v>195832</v>
      </c>
      <c r="C218" s="4">
        <v>4</v>
      </c>
    </row>
    <row r="219" spans="1:3" x14ac:dyDescent="0.45">
      <c r="A219" s="3" t="s">
        <v>951</v>
      </c>
      <c r="B219" s="4">
        <v>270549.82</v>
      </c>
      <c r="C219" s="4">
        <v>6</v>
      </c>
    </row>
    <row r="220" spans="1:3" x14ac:dyDescent="0.45">
      <c r="A220" s="3" t="s">
        <v>239</v>
      </c>
      <c r="B220" s="4">
        <v>923589.02</v>
      </c>
      <c r="C220" s="4">
        <v>3</v>
      </c>
    </row>
    <row r="221" spans="1:3" x14ac:dyDescent="0.45">
      <c r="A221" s="3" t="s">
        <v>1515</v>
      </c>
      <c r="B221" s="4">
        <v>27057</v>
      </c>
      <c r="C221" s="4">
        <v>1</v>
      </c>
    </row>
    <row r="222" spans="1:3" x14ac:dyDescent="0.45">
      <c r="A222" s="3" t="s">
        <v>1470</v>
      </c>
      <c r="B222" s="4">
        <v>730773.45</v>
      </c>
      <c r="C222" s="4">
        <v>4</v>
      </c>
    </row>
    <row r="223" spans="1:3" x14ac:dyDescent="0.45">
      <c r="A223" s="3" t="s">
        <v>294</v>
      </c>
      <c r="B223" s="4">
        <v>3230036.25</v>
      </c>
      <c r="C223" s="4">
        <v>12</v>
      </c>
    </row>
    <row r="224" spans="1:3" x14ac:dyDescent="0.45">
      <c r="A224" s="3" t="s">
        <v>2041</v>
      </c>
      <c r="B224" s="4">
        <v>80815.89</v>
      </c>
      <c r="C224" s="4">
        <v>2</v>
      </c>
    </row>
    <row r="225" spans="1:3" x14ac:dyDescent="0.45">
      <c r="A225" s="3" t="s">
        <v>5479</v>
      </c>
      <c r="B225" s="4">
        <v>42012</v>
      </c>
      <c r="C225" s="4">
        <v>1</v>
      </c>
    </row>
    <row r="226" spans="1:3" x14ac:dyDescent="0.45">
      <c r="A226" s="3" t="s">
        <v>2139</v>
      </c>
      <c r="B226" s="4">
        <v>36820</v>
      </c>
      <c r="C226" s="4">
        <v>1</v>
      </c>
    </row>
    <row r="227" spans="1:3" x14ac:dyDescent="0.45">
      <c r="A227" s="3" t="s">
        <v>2193</v>
      </c>
      <c r="B227" s="4">
        <v>1311048.1299999999</v>
      </c>
      <c r="C227" s="4">
        <v>5</v>
      </c>
    </row>
    <row r="228" spans="1:3" x14ac:dyDescent="0.45">
      <c r="A228" s="3" t="s">
        <v>3809</v>
      </c>
      <c r="B228" s="4">
        <v>37366.99</v>
      </c>
      <c r="C228" s="4">
        <v>1</v>
      </c>
    </row>
    <row r="229" spans="1:3" x14ac:dyDescent="0.45">
      <c r="A229" s="3" t="s">
        <v>3560</v>
      </c>
      <c r="B229" s="4">
        <v>127499.35999999999</v>
      </c>
      <c r="C229" s="4">
        <v>2</v>
      </c>
    </row>
    <row r="230" spans="1:3" x14ac:dyDescent="0.45">
      <c r="A230" s="3" t="s">
        <v>269</v>
      </c>
      <c r="B230" s="4">
        <v>2706151.93</v>
      </c>
      <c r="C230" s="4">
        <v>11</v>
      </c>
    </row>
    <row r="231" spans="1:3" x14ac:dyDescent="0.45">
      <c r="A231" s="3" t="s">
        <v>1977</v>
      </c>
      <c r="B231" s="4">
        <v>475501.34</v>
      </c>
      <c r="C231" s="4">
        <v>2</v>
      </c>
    </row>
    <row r="232" spans="1:3" x14ac:dyDescent="0.45">
      <c r="A232" s="3" t="s">
        <v>61</v>
      </c>
      <c r="B232" s="4">
        <v>291096</v>
      </c>
      <c r="C232" s="4">
        <v>1</v>
      </c>
    </row>
    <row r="233" spans="1:3" x14ac:dyDescent="0.45">
      <c r="A233" s="3" t="s">
        <v>656</v>
      </c>
      <c r="B233" s="4">
        <v>1224054.6400000001</v>
      </c>
      <c r="C233" s="4">
        <v>5</v>
      </c>
    </row>
    <row r="234" spans="1:3" x14ac:dyDescent="0.45">
      <c r="A234" s="3" t="s">
        <v>2264</v>
      </c>
      <c r="B234" s="4">
        <v>156514</v>
      </c>
      <c r="C234" s="4">
        <v>1</v>
      </c>
    </row>
    <row r="235" spans="1:3" x14ac:dyDescent="0.45">
      <c r="A235" s="3" t="s">
        <v>242</v>
      </c>
      <c r="B235" s="4">
        <v>122132</v>
      </c>
      <c r="C235" s="4">
        <v>1</v>
      </c>
    </row>
    <row r="236" spans="1:3" x14ac:dyDescent="0.45">
      <c r="A236" s="3" t="s">
        <v>2177</v>
      </c>
      <c r="B236" s="4">
        <v>1112276.21</v>
      </c>
      <c r="C236" s="4">
        <v>5</v>
      </c>
    </row>
    <row r="237" spans="1:3" x14ac:dyDescent="0.45">
      <c r="A237" s="3" t="s">
        <v>1327</v>
      </c>
      <c r="B237" s="4">
        <v>1475557.57</v>
      </c>
      <c r="C237" s="4">
        <v>8</v>
      </c>
    </row>
    <row r="238" spans="1:3" x14ac:dyDescent="0.45">
      <c r="A238" s="3" t="s">
        <v>2289</v>
      </c>
      <c r="B238" s="4">
        <v>371354</v>
      </c>
      <c r="C238" s="4">
        <v>1</v>
      </c>
    </row>
    <row r="239" spans="1:3" x14ac:dyDescent="0.45">
      <c r="A239" s="3" t="s">
        <v>1077</v>
      </c>
      <c r="B239" s="4">
        <v>205752.33000000002</v>
      </c>
      <c r="C239" s="4">
        <v>3</v>
      </c>
    </row>
    <row r="240" spans="1:3" x14ac:dyDescent="0.45">
      <c r="A240" s="3" t="s">
        <v>1200</v>
      </c>
      <c r="B240" s="4">
        <v>2643095.0299999998</v>
      </c>
      <c r="C240" s="4">
        <v>3</v>
      </c>
    </row>
    <row r="241" spans="1:3" x14ac:dyDescent="0.45">
      <c r="A241" s="3" t="s">
        <v>2202</v>
      </c>
      <c r="B241" s="4">
        <v>225045</v>
      </c>
      <c r="C241" s="4">
        <v>2</v>
      </c>
    </row>
    <row r="242" spans="1:3" x14ac:dyDescent="0.45">
      <c r="A242" s="3" t="s">
        <v>1696</v>
      </c>
      <c r="B242" s="4">
        <v>30299</v>
      </c>
      <c r="C242" s="4">
        <v>1</v>
      </c>
    </row>
    <row r="243" spans="1:3" x14ac:dyDescent="0.45">
      <c r="A243" s="3" t="s">
        <v>2242</v>
      </c>
      <c r="B243" s="4">
        <v>218739</v>
      </c>
      <c r="C243" s="4">
        <v>3</v>
      </c>
    </row>
    <row r="244" spans="1:3" x14ac:dyDescent="0.45">
      <c r="A244" s="3" t="s">
        <v>515</v>
      </c>
      <c r="B244" s="4">
        <v>2249213.46</v>
      </c>
      <c r="C244" s="4">
        <v>9</v>
      </c>
    </row>
    <row r="245" spans="1:3" x14ac:dyDescent="0.45">
      <c r="A245" s="3" t="s">
        <v>6064</v>
      </c>
      <c r="B245" s="4">
        <v>304190</v>
      </c>
      <c r="C245" s="4">
        <v>1</v>
      </c>
    </row>
    <row r="246" spans="1:3" x14ac:dyDescent="0.45">
      <c r="A246" s="3" t="s">
        <v>346</v>
      </c>
      <c r="B246" s="4">
        <v>1795975.8499999999</v>
      </c>
      <c r="C246" s="4">
        <v>10</v>
      </c>
    </row>
    <row r="247" spans="1:3" x14ac:dyDescent="0.45">
      <c r="A247" s="3" t="s">
        <v>365</v>
      </c>
      <c r="B247" s="4">
        <v>161149</v>
      </c>
      <c r="C247" s="4">
        <v>4</v>
      </c>
    </row>
    <row r="248" spans="1:3" x14ac:dyDescent="0.45">
      <c r="A248" s="3" t="s">
        <v>921</v>
      </c>
      <c r="B248" s="4">
        <v>1723</v>
      </c>
      <c r="C248" s="4">
        <v>1</v>
      </c>
    </row>
    <row r="249" spans="1:3" x14ac:dyDescent="0.45">
      <c r="A249" s="3" t="s">
        <v>1507</v>
      </c>
      <c r="B249" s="4">
        <v>344123.2</v>
      </c>
      <c r="C249" s="4">
        <v>6</v>
      </c>
    </row>
    <row r="250" spans="1:3" x14ac:dyDescent="0.45">
      <c r="A250" s="3" t="s">
        <v>1181</v>
      </c>
      <c r="B250" s="4">
        <v>776886.98</v>
      </c>
      <c r="C250" s="4">
        <v>4</v>
      </c>
    </row>
    <row r="251" spans="1:3" x14ac:dyDescent="0.45">
      <c r="A251" s="3" t="s">
        <v>5527</v>
      </c>
      <c r="B251" s="4">
        <v>424012</v>
      </c>
      <c r="C251" s="4">
        <v>2</v>
      </c>
    </row>
    <row r="252" spans="1:3" x14ac:dyDescent="0.45">
      <c r="A252" s="3" t="s">
        <v>6032</v>
      </c>
      <c r="B252" s="4">
        <v>319483.04000000004</v>
      </c>
      <c r="C252" s="4">
        <v>3</v>
      </c>
    </row>
    <row r="253" spans="1:3" x14ac:dyDescent="0.45">
      <c r="A253" s="3" t="s">
        <v>3639</v>
      </c>
      <c r="B253" s="4">
        <v>36904</v>
      </c>
      <c r="C253" s="4">
        <v>1</v>
      </c>
    </row>
    <row r="254" spans="1:3" x14ac:dyDescent="0.45">
      <c r="A254" s="3" t="s">
        <v>640</v>
      </c>
      <c r="B254" s="4">
        <v>735482.89999999991</v>
      </c>
      <c r="C254" s="4">
        <v>9</v>
      </c>
    </row>
    <row r="255" spans="1:3" x14ac:dyDescent="0.45">
      <c r="A255" s="3" t="s">
        <v>1356</v>
      </c>
      <c r="B255" s="4">
        <v>24304.21</v>
      </c>
      <c r="C255" s="4">
        <v>1</v>
      </c>
    </row>
    <row r="256" spans="1:3" x14ac:dyDescent="0.45">
      <c r="A256" s="3" t="s">
        <v>721</v>
      </c>
      <c r="B256" s="4">
        <v>168991.22</v>
      </c>
      <c r="C256" s="4">
        <v>1</v>
      </c>
    </row>
    <row r="257" spans="1:3" x14ac:dyDescent="0.45">
      <c r="A257" s="3" t="s">
        <v>510</v>
      </c>
      <c r="B257" s="4">
        <v>719366.87</v>
      </c>
      <c r="C257" s="4">
        <v>1</v>
      </c>
    </row>
    <row r="258" spans="1:3" x14ac:dyDescent="0.45">
      <c r="A258" s="3" t="s">
        <v>825</v>
      </c>
      <c r="B258" s="4">
        <v>2029</v>
      </c>
      <c r="C258" s="4">
        <v>1</v>
      </c>
    </row>
    <row r="259" spans="1:3" x14ac:dyDescent="0.45">
      <c r="A259" s="3" t="s">
        <v>474</v>
      </c>
      <c r="B259" s="4">
        <v>78633</v>
      </c>
      <c r="C259" s="4">
        <v>2</v>
      </c>
    </row>
    <row r="260" spans="1:3" x14ac:dyDescent="0.45">
      <c r="A260" s="3" t="s">
        <v>751</v>
      </c>
      <c r="B260" s="4">
        <v>721095.56</v>
      </c>
      <c r="C260" s="4">
        <v>2</v>
      </c>
    </row>
    <row r="261" spans="1:3" x14ac:dyDescent="0.45">
      <c r="A261" s="3" t="s">
        <v>1265</v>
      </c>
      <c r="B261" s="4">
        <v>34364.449999999997</v>
      </c>
      <c r="C261" s="4">
        <v>1</v>
      </c>
    </row>
    <row r="262" spans="1:3" x14ac:dyDescent="0.45">
      <c r="A262" s="3" t="s">
        <v>225</v>
      </c>
      <c r="B262" s="4">
        <v>201941.82</v>
      </c>
      <c r="C262" s="4">
        <v>3</v>
      </c>
    </row>
    <row r="263" spans="1:3" x14ac:dyDescent="0.45">
      <c r="A263" s="3" t="s">
        <v>1407</v>
      </c>
      <c r="B263" s="4">
        <v>568446.90999999992</v>
      </c>
      <c r="C263" s="4">
        <v>2</v>
      </c>
    </row>
    <row r="264" spans="1:3" x14ac:dyDescent="0.45">
      <c r="A264" s="3" t="s">
        <v>1160</v>
      </c>
      <c r="B264" s="4">
        <v>1887717.4099999997</v>
      </c>
      <c r="C264" s="4">
        <v>17</v>
      </c>
    </row>
    <row r="265" spans="1:3" x14ac:dyDescent="0.45">
      <c r="A265" s="3" t="s">
        <v>2611</v>
      </c>
      <c r="B265" s="4">
        <v>180434.48</v>
      </c>
      <c r="C265" s="4">
        <v>3</v>
      </c>
    </row>
    <row r="266" spans="1:3" x14ac:dyDescent="0.45">
      <c r="A266" s="3" t="s">
        <v>1177</v>
      </c>
      <c r="B266" s="4">
        <v>273199.75</v>
      </c>
      <c r="C266" s="4">
        <v>4</v>
      </c>
    </row>
    <row r="267" spans="1:3" x14ac:dyDescent="0.45">
      <c r="A267" s="3" t="s">
        <v>5487</v>
      </c>
      <c r="B267" s="4">
        <v>282421</v>
      </c>
      <c r="C267" s="4">
        <v>1</v>
      </c>
    </row>
    <row r="268" spans="1:3" x14ac:dyDescent="0.45">
      <c r="A268" s="3" t="s">
        <v>3719</v>
      </c>
      <c r="B268" s="4">
        <v>261371</v>
      </c>
      <c r="C268" s="4">
        <v>1</v>
      </c>
    </row>
    <row r="269" spans="1:3" x14ac:dyDescent="0.45">
      <c r="A269" s="3" t="s">
        <v>2006</v>
      </c>
      <c r="B269" s="4">
        <v>73458</v>
      </c>
      <c r="C269" s="4">
        <v>3</v>
      </c>
    </row>
    <row r="270" spans="1:3" x14ac:dyDescent="0.45">
      <c r="A270" s="3" t="s">
        <v>182</v>
      </c>
      <c r="B270" s="4">
        <v>41780</v>
      </c>
      <c r="C270" s="4">
        <v>2</v>
      </c>
    </row>
    <row r="271" spans="1:3" x14ac:dyDescent="0.45">
      <c r="A271" s="3" t="s">
        <v>3540</v>
      </c>
      <c r="B271" s="4">
        <v>155676.65</v>
      </c>
      <c r="C271" s="4">
        <v>1</v>
      </c>
    </row>
    <row r="272" spans="1:3" x14ac:dyDescent="0.45">
      <c r="A272" s="3" t="s">
        <v>1926</v>
      </c>
      <c r="B272" s="4">
        <v>547644.54</v>
      </c>
      <c r="C272" s="4">
        <v>3</v>
      </c>
    </row>
    <row r="273" spans="1:3" x14ac:dyDescent="0.45">
      <c r="A273" s="3" t="s">
        <v>1610</v>
      </c>
      <c r="B273" s="4">
        <v>14857.05</v>
      </c>
      <c r="C273" s="4">
        <v>1</v>
      </c>
    </row>
    <row r="274" spans="1:3" x14ac:dyDescent="0.45">
      <c r="A274" s="3" t="s">
        <v>6005</v>
      </c>
      <c r="B274" s="4">
        <v>31435.18</v>
      </c>
      <c r="C274" s="4">
        <v>1</v>
      </c>
    </row>
    <row r="275" spans="1:3" x14ac:dyDescent="0.45">
      <c r="A275" s="3" t="s">
        <v>201</v>
      </c>
      <c r="B275" s="4">
        <v>2427939.58</v>
      </c>
      <c r="C275" s="4">
        <v>21</v>
      </c>
    </row>
    <row r="276" spans="1:3" x14ac:dyDescent="0.45">
      <c r="A276" s="3" t="s">
        <v>1554</v>
      </c>
      <c r="B276" s="4">
        <v>843602.62</v>
      </c>
      <c r="C276" s="4">
        <v>2</v>
      </c>
    </row>
    <row r="277" spans="1:3" x14ac:dyDescent="0.45">
      <c r="A277" s="3" t="s">
        <v>1904</v>
      </c>
      <c r="B277" s="4">
        <v>74671.5</v>
      </c>
      <c r="C277" s="4">
        <v>2</v>
      </c>
    </row>
    <row r="278" spans="1:3" x14ac:dyDescent="0.45">
      <c r="A278" s="3" t="s">
        <v>2296</v>
      </c>
      <c r="B278" s="4">
        <v>126583</v>
      </c>
      <c r="C278" s="4">
        <v>1</v>
      </c>
    </row>
    <row r="279" spans="1:3" x14ac:dyDescent="0.45">
      <c r="A279" s="3" t="s">
        <v>611</v>
      </c>
      <c r="B279" s="4">
        <v>57123.5</v>
      </c>
      <c r="C279" s="4">
        <v>1</v>
      </c>
    </row>
    <row r="280" spans="1:3" x14ac:dyDescent="0.45">
      <c r="A280" s="3" t="s">
        <v>66</v>
      </c>
      <c r="B280" s="4">
        <v>820522.35</v>
      </c>
      <c r="C280" s="4">
        <v>5</v>
      </c>
    </row>
    <row r="281" spans="1:3" x14ac:dyDescent="0.45">
      <c r="A281" s="3" t="s">
        <v>2059</v>
      </c>
      <c r="B281" s="4">
        <v>39072</v>
      </c>
      <c r="C281" s="4">
        <v>1</v>
      </c>
    </row>
    <row r="282" spans="1:3" x14ac:dyDescent="0.45">
      <c r="A282" s="3" t="s">
        <v>186</v>
      </c>
      <c r="B282" s="4">
        <v>1013046.94</v>
      </c>
      <c r="C282" s="4">
        <v>9</v>
      </c>
    </row>
    <row r="283" spans="1:3" x14ac:dyDescent="0.45">
      <c r="A283" s="3" t="s">
        <v>349</v>
      </c>
      <c r="B283" s="4">
        <v>3494568.12</v>
      </c>
      <c r="C283" s="4">
        <v>7</v>
      </c>
    </row>
    <row r="284" spans="1:3" x14ac:dyDescent="0.45">
      <c r="A284" s="3" t="s">
        <v>1262</v>
      </c>
      <c r="B284" s="4">
        <v>2238582.62</v>
      </c>
      <c r="C284" s="4">
        <v>7</v>
      </c>
    </row>
    <row r="285" spans="1:3" x14ac:dyDescent="0.45">
      <c r="A285" s="3" t="s">
        <v>1278</v>
      </c>
      <c r="B285" s="4">
        <v>954384.63</v>
      </c>
      <c r="C285" s="4">
        <v>7</v>
      </c>
    </row>
    <row r="286" spans="1:3" x14ac:dyDescent="0.45">
      <c r="A286" s="3" t="s">
        <v>3724</v>
      </c>
      <c r="B286" s="4">
        <v>84655</v>
      </c>
      <c r="C286" s="4">
        <v>1</v>
      </c>
    </row>
    <row r="287" spans="1:3" x14ac:dyDescent="0.45">
      <c r="A287" s="3" t="s">
        <v>1394</v>
      </c>
      <c r="B287" s="4">
        <v>1280926.22</v>
      </c>
      <c r="C287" s="4">
        <v>4</v>
      </c>
    </row>
    <row r="288" spans="1:3" x14ac:dyDescent="0.45">
      <c r="A288" s="3" t="s">
        <v>630</v>
      </c>
      <c r="B288" s="4">
        <v>814434.88</v>
      </c>
      <c r="C288" s="4">
        <v>6</v>
      </c>
    </row>
    <row r="289" spans="1:3" x14ac:dyDescent="0.45">
      <c r="A289" s="3" t="s">
        <v>256</v>
      </c>
      <c r="B289" s="4">
        <v>189119.23</v>
      </c>
      <c r="C289" s="4">
        <v>3</v>
      </c>
    </row>
    <row r="290" spans="1:3" x14ac:dyDescent="0.45">
      <c r="A290" s="3" t="s">
        <v>1363</v>
      </c>
      <c r="B290" s="4">
        <v>415299.31</v>
      </c>
      <c r="C290" s="4">
        <v>3</v>
      </c>
    </row>
    <row r="291" spans="1:3" x14ac:dyDescent="0.45">
      <c r="A291" s="3" t="s">
        <v>117</v>
      </c>
      <c r="B291" s="4">
        <v>184974.37</v>
      </c>
      <c r="C291" s="4">
        <v>3</v>
      </c>
    </row>
    <row r="292" spans="1:3" x14ac:dyDescent="0.45">
      <c r="A292" s="3" t="s">
        <v>3731</v>
      </c>
      <c r="B292" s="4">
        <v>83465.38</v>
      </c>
      <c r="C292" s="4">
        <v>1</v>
      </c>
    </row>
    <row r="293" spans="1:3" x14ac:dyDescent="0.45">
      <c r="A293" s="3" t="s">
        <v>52</v>
      </c>
      <c r="B293" s="4">
        <v>21405084.640000001</v>
      </c>
      <c r="C293" s="4">
        <v>82</v>
      </c>
    </row>
    <row r="294" spans="1:3" x14ac:dyDescent="0.45">
      <c r="A294" s="3" t="s">
        <v>946</v>
      </c>
      <c r="B294" s="4">
        <v>1166494.4400000002</v>
      </c>
      <c r="C294" s="4">
        <v>10</v>
      </c>
    </row>
    <row r="295" spans="1:3" x14ac:dyDescent="0.45">
      <c r="A295" s="3" t="s">
        <v>497</v>
      </c>
      <c r="B295" s="4">
        <v>68326.81</v>
      </c>
      <c r="C295" s="4">
        <v>4</v>
      </c>
    </row>
    <row r="296" spans="1:3" x14ac:dyDescent="0.45">
      <c r="A296" s="3" t="s">
        <v>1534</v>
      </c>
      <c r="B296" s="4">
        <v>5019</v>
      </c>
      <c r="C296" s="4">
        <v>1</v>
      </c>
    </row>
    <row r="297" spans="1:3" x14ac:dyDescent="0.45">
      <c r="A297" s="3" t="s">
        <v>1938</v>
      </c>
      <c r="B297" s="4">
        <v>28459801.830000002</v>
      </c>
      <c r="C297" s="4">
        <v>88</v>
      </c>
    </row>
    <row r="298" spans="1:3" x14ac:dyDescent="0.45">
      <c r="A298" s="3" t="s">
        <v>2150</v>
      </c>
      <c r="B298" s="4">
        <v>350604.11</v>
      </c>
      <c r="C298" s="4">
        <v>3</v>
      </c>
    </row>
    <row r="299" spans="1:3" x14ac:dyDescent="0.45">
      <c r="A299" s="3" t="s">
        <v>4722</v>
      </c>
      <c r="B299" s="4">
        <v>20652.849999999999</v>
      </c>
      <c r="C299" s="4">
        <v>1</v>
      </c>
    </row>
    <row r="300" spans="1:3" x14ac:dyDescent="0.45">
      <c r="A300" s="3" t="s">
        <v>731</v>
      </c>
      <c r="B300" s="4">
        <v>200744</v>
      </c>
      <c r="C300" s="4">
        <v>2</v>
      </c>
    </row>
    <row r="301" spans="1:3" x14ac:dyDescent="0.45">
      <c r="A301" s="3" t="s">
        <v>722</v>
      </c>
      <c r="B301" s="4">
        <v>39690.15</v>
      </c>
      <c r="C301" s="4">
        <v>1</v>
      </c>
    </row>
    <row r="302" spans="1:3" x14ac:dyDescent="0.45">
      <c r="A302" s="3" t="s">
        <v>748</v>
      </c>
      <c r="B302" s="4">
        <v>513732.2</v>
      </c>
      <c r="C302" s="4">
        <v>2</v>
      </c>
    </row>
    <row r="303" spans="1:3" x14ac:dyDescent="0.45">
      <c r="A303" s="3" t="s">
        <v>5649</v>
      </c>
      <c r="B303" s="4">
        <v>645610228.63000107</v>
      </c>
      <c r="C303" s="4">
        <v>2568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ABAAD-207A-470D-86AC-09034016D839}">
  <dimension ref="A1:T33"/>
  <sheetViews>
    <sheetView tabSelected="1" topLeftCell="B1" zoomScale="70" zoomScaleNormal="70" workbookViewId="0">
      <selection activeCell="H7" sqref="H7:L8"/>
    </sheetView>
  </sheetViews>
  <sheetFormatPr defaultRowHeight="14.25" x14ac:dyDescent="0.45"/>
  <cols>
    <col min="2" max="2" width="16.73046875" bestFit="1" customWidth="1"/>
    <col min="3" max="3" width="11.59765625" bestFit="1" customWidth="1"/>
    <col min="4" max="4" width="15.19921875" bestFit="1" customWidth="1"/>
    <col min="5" max="5" width="15.6640625" bestFit="1" customWidth="1"/>
    <col min="7" max="9" width="24.06640625" customWidth="1"/>
    <col min="11" max="11" width="16.33203125" bestFit="1" customWidth="1"/>
  </cols>
  <sheetData>
    <row r="1" spans="1:20" x14ac:dyDescent="0.45">
      <c r="A1" s="13"/>
      <c r="B1" s="13"/>
      <c r="C1" s="13"/>
      <c r="D1" s="13"/>
      <c r="E1" s="13"/>
      <c r="F1" s="13"/>
      <c r="G1" s="13"/>
      <c r="H1" s="13"/>
      <c r="I1" s="13"/>
      <c r="J1" s="13"/>
      <c r="K1" s="13"/>
      <c r="L1" s="13"/>
      <c r="M1" s="13"/>
      <c r="N1" s="13"/>
      <c r="O1" s="13"/>
      <c r="P1" s="13"/>
      <c r="Q1" s="13"/>
      <c r="R1" s="13"/>
      <c r="S1" s="13"/>
      <c r="T1" s="13"/>
    </row>
    <row r="2" spans="1:20" ht="26.25" customHeight="1" x14ac:dyDescent="0.45">
      <c r="A2" s="12" t="s">
        <v>6087</v>
      </c>
      <c r="B2" s="12"/>
      <c r="C2" s="12"/>
      <c r="D2" s="12"/>
      <c r="E2" s="12"/>
      <c r="F2" s="12"/>
      <c r="G2" s="12"/>
      <c r="H2" s="12"/>
      <c r="I2" s="12"/>
      <c r="J2" s="12"/>
      <c r="K2" s="12"/>
      <c r="L2" s="12"/>
      <c r="M2" s="12"/>
      <c r="N2" s="12"/>
      <c r="O2" s="12"/>
      <c r="P2" s="12"/>
      <c r="Q2" s="12"/>
      <c r="R2" s="12"/>
      <c r="S2" s="12"/>
      <c r="T2" s="12"/>
    </row>
    <row r="3" spans="1:20" ht="16.899999999999999" x14ac:dyDescent="0.45">
      <c r="A3" s="9" t="s">
        <v>6067</v>
      </c>
      <c r="B3" s="9"/>
      <c r="C3" s="9"/>
      <c r="D3" s="9"/>
      <c r="E3" s="9"/>
      <c r="F3" s="9"/>
      <c r="G3" s="9"/>
      <c r="H3" s="9"/>
      <c r="I3" s="9"/>
      <c r="J3" s="9"/>
      <c r="K3" s="9"/>
      <c r="L3" s="9"/>
      <c r="M3" s="9"/>
      <c r="N3" s="9"/>
      <c r="O3" s="9"/>
      <c r="P3" s="9"/>
      <c r="Q3" s="9"/>
      <c r="R3" s="9"/>
      <c r="S3" s="9"/>
      <c r="T3" s="9"/>
    </row>
    <row r="4" spans="1:20" x14ac:dyDescent="0.45">
      <c r="A4" s="8" t="s">
        <v>6068</v>
      </c>
      <c r="B4" s="8"/>
      <c r="C4" s="8"/>
      <c r="D4" s="8"/>
      <c r="E4" s="8"/>
      <c r="F4" s="8"/>
      <c r="G4" s="8"/>
      <c r="H4" s="8"/>
      <c r="I4" s="8"/>
      <c r="J4" s="8"/>
      <c r="K4" s="8"/>
      <c r="L4" s="8"/>
      <c r="M4" s="8"/>
      <c r="N4" s="8"/>
      <c r="O4" s="8"/>
      <c r="P4" s="8"/>
      <c r="Q4" s="8"/>
      <c r="R4" s="8"/>
      <c r="S4" s="8"/>
      <c r="T4" s="8"/>
    </row>
    <row r="5" spans="1:20" x14ac:dyDescent="0.45">
      <c r="A5" s="7"/>
      <c r="B5" s="7"/>
      <c r="C5" s="7"/>
      <c r="D5" s="7"/>
      <c r="E5" s="7"/>
      <c r="F5" s="7"/>
      <c r="G5" s="7"/>
      <c r="H5" s="7"/>
      <c r="I5" s="7"/>
      <c r="J5" s="7"/>
      <c r="K5" s="7"/>
      <c r="L5" s="7"/>
      <c r="M5" s="7"/>
      <c r="N5" s="7"/>
      <c r="O5" s="7"/>
      <c r="P5" s="7"/>
      <c r="Q5" s="7"/>
      <c r="R5" s="7"/>
      <c r="S5" s="7"/>
      <c r="T5" s="7"/>
    </row>
    <row r="6" spans="1:20" ht="14.65" thickBot="1" x14ac:dyDescent="0.5">
      <c r="A6" s="7"/>
      <c r="B6" s="11"/>
      <c r="C6" s="10"/>
      <c r="D6" s="7"/>
      <c r="E6" s="7"/>
      <c r="F6" s="7"/>
      <c r="G6" s="7"/>
      <c r="H6" s="7"/>
      <c r="I6" s="7"/>
      <c r="J6" s="7"/>
      <c r="K6" s="7"/>
      <c r="L6" s="7"/>
      <c r="M6" s="7"/>
      <c r="N6" s="7"/>
      <c r="O6" s="7"/>
      <c r="P6" s="7"/>
      <c r="Q6" s="7"/>
      <c r="R6" s="7"/>
      <c r="S6" s="7"/>
      <c r="T6" s="7"/>
    </row>
    <row r="7" spans="1:20" ht="14.25" customHeight="1" x14ac:dyDescent="0.45">
      <c r="A7" s="7"/>
      <c r="B7" s="7"/>
      <c r="C7" s="14" t="s">
        <v>6089</v>
      </c>
      <c r="D7" s="15"/>
      <c r="E7" s="15"/>
      <c r="F7" s="15">
        <v>2568</v>
      </c>
      <c r="G7" s="16"/>
      <c r="H7" s="14" t="s">
        <v>6088</v>
      </c>
      <c r="I7" s="15"/>
      <c r="J7" s="15"/>
      <c r="K7" s="20">
        <f>SUM(Table1[GrantAmount])</f>
        <v>645610228.63000095</v>
      </c>
      <c r="L7" s="21"/>
      <c r="M7" s="7"/>
      <c r="N7" s="7"/>
      <c r="O7" s="7"/>
      <c r="P7" s="7"/>
      <c r="Q7" s="7"/>
      <c r="R7" s="7"/>
      <c r="S7" s="7"/>
      <c r="T7" s="7"/>
    </row>
    <row r="8" spans="1:20" ht="14.25" customHeight="1" thickBot="1" x14ac:dyDescent="0.5">
      <c r="A8" s="7"/>
      <c r="B8" s="7"/>
      <c r="C8" s="17"/>
      <c r="D8" s="18"/>
      <c r="E8" s="18"/>
      <c r="F8" s="18"/>
      <c r="G8" s="19"/>
      <c r="H8" s="17"/>
      <c r="I8" s="18"/>
      <c r="J8" s="18"/>
      <c r="K8" s="22"/>
      <c r="L8" s="23"/>
      <c r="M8" s="7"/>
      <c r="N8" s="7"/>
      <c r="O8" s="7"/>
      <c r="P8" s="7"/>
      <c r="Q8" s="7"/>
      <c r="R8" s="7"/>
      <c r="S8" s="7"/>
      <c r="T8" s="7"/>
    </row>
    <row r="9" spans="1:20" x14ac:dyDescent="0.45">
      <c r="A9" s="7"/>
      <c r="B9" s="7"/>
      <c r="C9" s="7"/>
      <c r="D9" s="7"/>
      <c r="E9" s="7"/>
      <c r="F9" s="7"/>
      <c r="G9" s="7"/>
      <c r="H9" s="7"/>
      <c r="I9" s="7"/>
      <c r="J9" s="7"/>
      <c r="K9" s="7"/>
      <c r="L9" s="7"/>
      <c r="M9" s="7"/>
      <c r="N9" s="7"/>
      <c r="O9" s="7"/>
      <c r="P9" s="7"/>
      <c r="Q9" s="7"/>
      <c r="R9" s="7"/>
      <c r="S9" s="7"/>
      <c r="T9" s="7"/>
    </row>
    <row r="10" spans="1:20" x14ac:dyDescent="0.45">
      <c r="A10" s="7"/>
      <c r="B10" s="7"/>
      <c r="C10" s="7"/>
      <c r="D10" s="7"/>
      <c r="E10" s="7"/>
      <c r="F10" s="7"/>
      <c r="G10" s="7"/>
      <c r="H10" s="7"/>
      <c r="I10" s="7"/>
      <c r="J10" s="7"/>
      <c r="K10" s="7"/>
      <c r="L10" s="7"/>
      <c r="M10" s="7"/>
      <c r="N10" s="7"/>
      <c r="O10" s="7"/>
      <c r="P10" s="7"/>
      <c r="Q10" s="7"/>
      <c r="R10" s="7"/>
      <c r="S10" s="7"/>
      <c r="T10" s="7"/>
    </row>
    <row r="11" spans="1:20" x14ac:dyDescent="0.45">
      <c r="A11" s="7"/>
      <c r="B11" s="7"/>
      <c r="C11" s="7" t="s">
        <v>6090</v>
      </c>
      <c r="D11" s="7"/>
      <c r="E11" s="7"/>
      <c r="F11" s="7"/>
      <c r="G11" s="7"/>
      <c r="H11" s="7"/>
      <c r="I11" s="7"/>
      <c r="J11" s="7"/>
      <c r="K11" s="7"/>
      <c r="L11" s="7"/>
      <c r="M11" s="7"/>
      <c r="N11" s="7"/>
      <c r="O11" s="7"/>
      <c r="P11" s="7"/>
      <c r="Q11" s="7"/>
      <c r="R11" s="7"/>
      <c r="S11" s="7"/>
      <c r="T11" s="7"/>
    </row>
    <row r="12" spans="1:20" x14ac:dyDescent="0.45">
      <c r="A12" s="7"/>
      <c r="B12" s="7"/>
      <c r="C12" s="7"/>
      <c r="D12" s="7"/>
      <c r="E12" s="7"/>
      <c r="F12" s="7"/>
      <c r="G12" s="7"/>
      <c r="H12" s="7"/>
      <c r="I12" s="7"/>
      <c r="J12" s="7"/>
      <c r="K12" s="7"/>
      <c r="L12" s="7"/>
      <c r="M12" s="7"/>
      <c r="N12" s="7"/>
      <c r="O12" s="7"/>
      <c r="P12" s="7"/>
      <c r="Q12" s="7"/>
      <c r="R12" s="7"/>
      <c r="S12" s="7"/>
      <c r="T12" s="7"/>
    </row>
    <row r="13" spans="1:20" x14ac:dyDescent="0.45">
      <c r="A13" s="7"/>
      <c r="B13" s="7"/>
      <c r="C13" s="7"/>
      <c r="D13" s="7"/>
      <c r="E13" s="7"/>
      <c r="F13" s="7"/>
      <c r="G13" s="7"/>
      <c r="H13" s="7"/>
      <c r="I13" s="7"/>
      <c r="J13" s="7"/>
      <c r="K13" s="7"/>
      <c r="L13" s="7"/>
      <c r="M13" s="7"/>
      <c r="N13" s="7"/>
      <c r="O13" s="7"/>
      <c r="P13" s="7"/>
      <c r="Q13" s="7"/>
      <c r="R13" s="7"/>
      <c r="S13" s="7"/>
      <c r="T13" s="7"/>
    </row>
    <row r="14" spans="1:20" x14ac:dyDescent="0.45">
      <c r="A14" s="7"/>
      <c r="B14" s="7"/>
      <c r="F14" s="7"/>
      <c r="G14" s="7"/>
      <c r="H14" s="7"/>
      <c r="I14" s="7"/>
      <c r="J14" s="7"/>
      <c r="K14" s="7"/>
      <c r="L14" s="7"/>
      <c r="M14" s="7"/>
      <c r="N14" s="7"/>
      <c r="O14" s="7"/>
      <c r="P14" s="7"/>
      <c r="Q14" s="7"/>
      <c r="R14" s="7"/>
      <c r="S14" s="7"/>
      <c r="T14" s="7"/>
    </row>
    <row r="15" spans="1:20" x14ac:dyDescent="0.45">
      <c r="A15" s="7"/>
      <c r="B15" s="7"/>
      <c r="F15" s="7"/>
      <c r="G15" s="7"/>
      <c r="H15" s="7"/>
      <c r="I15" s="7"/>
      <c r="J15" s="7"/>
      <c r="K15" s="7"/>
      <c r="L15" s="7"/>
      <c r="M15" s="7"/>
      <c r="N15" s="7"/>
      <c r="O15" s="7"/>
      <c r="P15" s="7"/>
      <c r="Q15" s="7"/>
      <c r="R15" s="7"/>
      <c r="S15" s="7"/>
      <c r="T15" s="7"/>
    </row>
    <row r="16" spans="1:20" x14ac:dyDescent="0.45">
      <c r="A16" s="7"/>
      <c r="B16" s="7"/>
      <c r="F16" s="7"/>
      <c r="G16" s="7"/>
      <c r="H16" s="7"/>
      <c r="I16" s="7"/>
      <c r="J16" s="7"/>
      <c r="K16" s="7"/>
      <c r="L16" s="7"/>
      <c r="M16" s="7"/>
      <c r="N16" s="7"/>
      <c r="O16" s="7"/>
      <c r="P16" s="7"/>
      <c r="Q16" s="7"/>
      <c r="R16" s="7"/>
      <c r="S16" s="7"/>
      <c r="T16" s="7"/>
    </row>
    <row r="17" spans="1:20" x14ac:dyDescent="0.45">
      <c r="A17" s="7"/>
      <c r="B17" s="7"/>
      <c r="F17" s="7"/>
      <c r="G17" s="7"/>
      <c r="H17" s="7"/>
      <c r="I17" s="7"/>
      <c r="J17" s="7"/>
      <c r="K17" s="7"/>
      <c r="L17" s="7"/>
      <c r="M17" s="7"/>
      <c r="N17" s="7"/>
      <c r="O17" s="7"/>
      <c r="P17" s="7"/>
      <c r="Q17" s="7"/>
      <c r="R17" s="7"/>
      <c r="S17" s="7"/>
      <c r="T17" s="7"/>
    </row>
    <row r="18" spans="1:20" x14ac:dyDescent="0.45">
      <c r="A18" s="7"/>
      <c r="B18" s="7"/>
      <c r="C18" s="24" t="s">
        <v>5648</v>
      </c>
      <c r="D18" s="25" t="s">
        <v>5650</v>
      </c>
      <c r="E18" s="25" t="s">
        <v>6066</v>
      </c>
      <c r="F18" s="7"/>
      <c r="G18" s="7"/>
      <c r="H18" s="7"/>
      <c r="I18" s="7"/>
      <c r="J18" s="7"/>
      <c r="K18" s="7"/>
      <c r="L18" s="7"/>
      <c r="M18" s="7"/>
      <c r="N18" s="7"/>
      <c r="O18" s="7"/>
      <c r="P18" s="7"/>
      <c r="Q18" s="7"/>
      <c r="R18" s="7"/>
      <c r="S18" s="7"/>
      <c r="T18" s="7"/>
    </row>
    <row r="19" spans="1:20" x14ac:dyDescent="0.45">
      <c r="A19" s="7"/>
      <c r="B19" s="7"/>
      <c r="C19" s="26" t="s">
        <v>142</v>
      </c>
      <c r="D19" s="27">
        <v>13638061.590000002</v>
      </c>
      <c r="E19" s="28">
        <v>49</v>
      </c>
      <c r="F19" s="7"/>
      <c r="G19" s="7"/>
      <c r="H19" s="7"/>
      <c r="I19" s="7"/>
      <c r="J19" s="7"/>
      <c r="K19" s="7"/>
      <c r="L19" s="7"/>
      <c r="M19" s="7"/>
      <c r="N19" s="7"/>
      <c r="O19" s="7"/>
      <c r="P19" s="7"/>
      <c r="Q19" s="7"/>
      <c r="R19" s="7"/>
      <c r="S19" s="7"/>
      <c r="T19" s="7"/>
    </row>
    <row r="20" spans="1:20" x14ac:dyDescent="0.45">
      <c r="A20" s="7"/>
      <c r="B20" s="7"/>
      <c r="C20" s="26" t="s">
        <v>154</v>
      </c>
      <c r="D20" s="27">
        <v>51552691.75</v>
      </c>
      <c r="E20" s="28">
        <v>86</v>
      </c>
      <c r="F20" s="7"/>
      <c r="G20" s="7"/>
      <c r="H20" s="7"/>
      <c r="I20" s="7"/>
      <c r="J20" s="7"/>
      <c r="K20" s="7"/>
      <c r="L20" s="7"/>
      <c r="M20" s="7"/>
      <c r="N20" s="7"/>
      <c r="O20" s="7"/>
      <c r="P20" s="7"/>
      <c r="Q20" s="7"/>
      <c r="R20" s="7"/>
      <c r="S20" s="7"/>
      <c r="T20" s="7"/>
    </row>
    <row r="21" spans="1:20" x14ac:dyDescent="0.45">
      <c r="A21" s="7"/>
      <c r="B21" s="7"/>
      <c r="C21" s="26" t="s">
        <v>135</v>
      </c>
      <c r="D21" s="27">
        <v>17566114.640000001</v>
      </c>
      <c r="E21" s="28">
        <v>47</v>
      </c>
      <c r="F21" s="7"/>
      <c r="G21" s="7"/>
      <c r="H21" s="7"/>
      <c r="I21" s="7"/>
      <c r="J21" s="7"/>
      <c r="K21" s="7"/>
      <c r="L21" s="7"/>
      <c r="M21" s="7"/>
      <c r="N21" s="7"/>
      <c r="O21" s="7"/>
      <c r="P21" s="7"/>
      <c r="Q21" s="7"/>
      <c r="R21" s="7"/>
      <c r="S21" s="7"/>
      <c r="T21" s="7"/>
    </row>
    <row r="22" spans="1:20" x14ac:dyDescent="0.45">
      <c r="A22" s="7"/>
      <c r="B22" s="7"/>
      <c r="C22" s="26" t="s">
        <v>78</v>
      </c>
      <c r="D22" s="27">
        <v>4609939.83</v>
      </c>
      <c r="E22" s="28">
        <v>7</v>
      </c>
      <c r="F22" s="7"/>
      <c r="G22" s="7"/>
      <c r="H22" s="7"/>
      <c r="I22" s="7"/>
      <c r="J22" s="7"/>
      <c r="K22" s="7"/>
      <c r="L22" s="7"/>
      <c r="M22" s="7"/>
      <c r="N22" s="7"/>
      <c r="O22" s="7"/>
      <c r="P22" s="7"/>
      <c r="Q22" s="7"/>
      <c r="R22" s="7"/>
      <c r="S22" s="7"/>
      <c r="T22" s="7"/>
    </row>
    <row r="23" spans="1:20" x14ac:dyDescent="0.45">
      <c r="A23" s="7"/>
      <c r="B23" s="7"/>
      <c r="C23" s="26" t="s">
        <v>160</v>
      </c>
      <c r="D23" s="27">
        <v>11365533.200000001</v>
      </c>
      <c r="E23" s="28">
        <v>35</v>
      </c>
      <c r="F23" s="7"/>
      <c r="G23" s="7"/>
      <c r="H23" s="7"/>
      <c r="I23" s="7"/>
      <c r="J23" s="7"/>
      <c r="K23" s="7"/>
      <c r="L23" s="7"/>
      <c r="M23" s="7"/>
      <c r="N23" s="7"/>
      <c r="O23" s="7"/>
      <c r="P23" s="7"/>
      <c r="Q23" s="7"/>
      <c r="R23" s="7"/>
      <c r="S23" s="7"/>
      <c r="T23" s="7"/>
    </row>
    <row r="24" spans="1:20" x14ac:dyDescent="0.45">
      <c r="A24" s="7"/>
      <c r="B24" s="7"/>
      <c r="C24" s="26" t="s">
        <v>126</v>
      </c>
      <c r="D24" s="27">
        <v>2867721.6599999997</v>
      </c>
      <c r="E24" s="28">
        <v>13</v>
      </c>
      <c r="F24" s="7"/>
      <c r="G24" s="7"/>
      <c r="H24" s="7"/>
      <c r="I24" s="7"/>
      <c r="J24" s="7"/>
      <c r="K24" s="7"/>
      <c r="L24" s="7"/>
      <c r="M24" s="7"/>
      <c r="N24" s="7"/>
      <c r="O24" s="7"/>
      <c r="P24" s="7"/>
      <c r="Q24" s="7"/>
      <c r="R24" s="7"/>
      <c r="S24" s="7"/>
      <c r="T24" s="7"/>
    </row>
    <row r="25" spans="1:20" x14ac:dyDescent="0.45">
      <c r="A25" s="7"/>
      <c r="B25" s="7"/>
      <c r="C25" s="26" t="s">
        <v>426</v>
      </c>
      <c r="D25" s="27">
        <v>11659165.880000001</v>
      </c>
      <c r="E25" s="28">
        <v>7</v>
      </c>
      <c r="F25" s="7"/>
      <c r="G25" s="7"/>
      <c r="H25" s="7"/>
      <c r="I25" s="7"/>
      <c r="J25" s="7"/>
      <c r="K25" s="7"/>
      <c r="L25" s="7"/>
      <c r="M25" s="7"/>
      <c r="N25" s="7"/>
      <c r="O25" s="7"/>
      <c r="P25" s="7"/>
      <c r="Q25" s="7"/>
      <c r="R25" s="7"/>
      <c r="S25" s="7"/>
      <c r="T25" s="7"/>
    </row>
    <row r="26" spans="1:20" x14ac:dyDescent="0.45">
      <c r="A26" s="7"/>
      <c r="B26" s="7"/>
      <c r="C26" s="26" t="s">
        <v>107</v>
      </c>
      <c r="D26" s="27">
        <v>32695366.340000004</v>
      </c>
      <c r="E26" s="28">
        <v>65</v>
      </c>
      <c r="F26" s="7"/>
      <c r="G26" s="7"/>
      <c r="H26" s="7"/>
      <c r="I26" s="7"/>
      <c r="J26" s="7"/>
      <c r="K26" s="7"/>
      <c r="L26" s="7"/>
      <c r="M26" s="7"/>
      <c r="N26" s="7"/>
      <c r="O26" s="7"/>
      <c r="P26" s="7"/>
      <c r="Q26" s="7"/>
      <c r="R26" s="7"/>
      <c r="S26" s="7"/>
      <c r="T26" s="7"/>
    </row>
    <row r="27" spans="1:20" x14ac:dyDescent="0.45">
      <c r="A27" s="7"/>
      <c r="B27" s="7"/>
      <c r="C27" s="26" t="s">
        <v>52</v>
      </c>
      <c r="D27" s="27">
        <v>12589896.800000001</v>
      </c>
      <c r="E27" s="28">
        <v>31</v>
      </c>
      <c r="F27" s="7"/>
      <c r="G27" s="7"/>
      <c r="H27" s="7"/>
      <c r="I27" s="7"/>
      <c r="J27" s="7"/>
      <c r="K27" s="7"/>
      <c r="L27" s="7"/>
      <c r="M27" s="7"/>
      <c r="N27" s="7"/>
      <c r="O27" s="7"/>
      <c r="P27" s="7"/>
      <c r="Q27" s="7"/>
      <c r="R27" s="7"/>
      <c r="S27" s="7"/>
      <c r="T27" s="7"/>
    </row>
    <row r="28" spans="1:20" x14ac:dyDescent="0.45">
      <c r="A28" s="7"/>
      <c r="B28" s="7"/>
      <c r="C28" s="26" t="s">
        <v>1938</v>
      </c>
      <c r="D28" s="27">
        <v>17958896</v>
      </c>
      <c r="E28" s="28">
        <v>34</v>
      </c>
      <c r="F28" s="7"/>
      <c r="G28" s="7"/>
      <c r="H28" s="7"/>
      <c r="I28" s="7"/>
      <c r="J28" s="7"/>
      <c r="K28" s="7"/>
      <c r="L28" s="7"/>
      <c r="M28" s="7"/>
      <c r="N28" s="7"/>
      <c r="O28" s="7"/>
      <c r="P28" s="7"/>
      <c r="Q28" s="7"/>
      <c r="R28" s="7"/>
      <c r="S28" s="7"/>
      <c r="T28" s="7"/>
    </row>
    <row r="29" spans="1:20" x14ac:dyDescent="0.45">
      <c r="A29" s="7"/>
      <c r="B29" s="7"/>
      <c r="C29" s="26" t="s">
        <v>5649</v>
      </c>
      <c r="D29" s="27">
        <v>176503387.69</v>
      </c>
      <c r="E29" s="28">
        <v>374</v>
      </c>
      <c r="F29" s="7"/>
      <c r="G29" s="7"/>
      <c r="H29" s="7"/>
      <c r="I29" s="7"/>
      <c r="J29" s="7"/>
      <c r="K29" s="7"/>
      <c r="L29" s="7"/>
      <c r="M29" s="7"/>
      <c r="N29" s="7"/>
      <c r="O29" s="7"/>
      <c r="P29" s="7"/>
      <c r="Q29" s="7"/>
      <c r="R29" s="7"/>
      <c r="S29" s="7"/>
      <c r="T29" s="7"/>
    </row>
    <row r="30" spans="1:20" x14ac:dyDescent="0.45">
      <c r="A30" s="7"/>
      <c r="B30" s="7"/>
      <c r="C30" s="7"/>
      <c r="D30" s="7"/>
      <c r="E30" s="7"/>
      <c r="F30" s="7"/>
      <c r="G30" s="7"/>
      <c r="H30" s="7"/>
      <c r="I30" s="7"/>
      <c r="J30" s="7"/>
      <c r="K30" s="7"/>
      <c r="L30" s="7"/>
      <c r="M30" s="7"/>
      <c r="N30" s="7"/>
      <c r="O30" s="7"/>
      <c r="P30" s="7"/>
      <c r="Q30" s="7"/>
      <c r="R30" s="7"/>
      <c r="S30" s="7"/>
      <c r="T30" s="7"/>
    </row>
    <row r="31" spans="1:20" x14ac:dyDescent="0.45">
      <c r="A31" s="7"/>
      <c r="B31" s="7"/>
      <c r="C31" s="7"/>
      <c r="D31" s="7"/>
      <c r="E31" s="7"/>
      <c r="F31" s="7"/>
      <c r="G31" s="7"/>
      <c r="H31" s="7"/>
      <c r="I31" s="7"/>
      <c r="J31" s="7"/>
      <c r="K31" s="7"/>
      <c r="L31" s="7"/>
      <c r="M31" s="7"/>
      <c r="N31" s="7"/>
      <c r="O31" s="7"/>
      <c r="P31" s="7"/>
      <c r="Q31" s="7"/>
      <c r="R31" s="7"/>
      <c r="S31" s="7"/>
      <c r="T31" s="7"/>
    </row>
    <row r="32" spans="1:20" x14ac:dyDescent="0.45">
      <c r="A32" s="7"/>
      <c r="B32" s="7"/>
      <c r="C32" s="7"/>
      <c r="D32" s="7"/>
      <c r="E32" s="7"/>
      <c r="F32" s="7"/>
      <c r="G32" s="7"/>
      <c r="H32" s="7"/>
      <c r="I32" s="7"/>
      <c r="J32" s="7"/>
      <c r="K32" s="7"/>
      <c r="L32" s="7"/>
      <c r="M32" s="7"/>
      <c r="N32" s="7"/>
      <c r="O32" s="7"/>
      <c r="P32" s="7"/>
      <c r="Q32" s="7"/>
      <c r="R32" s="7"/>
      <c r="S32" s="7"/>
      <c r="T32" s="7"/>
    </row>
    <row r="33" spans="1:20" x14ac:dyDescent="0.45">
      <c r="A33" s="7"/>
      <c r="B33" s="7"/>
      <c r="C33" s="7"/>
      <c r="D33" s="7"/>
      <c r="E33" s="7"/>
      <c r="F33" s="7"/>
      <c r="G33" s="7"/>
      <c r="H33" s="7"/>
      <c r="I33" s="7"/>
      <c r="J33" s="7"/>
      <c r="K33" s="7"/>
      <c r="L33" s="7"/>
      <c r="M33" s="7"/>
      <c r="N33" s="7"/>
      <c r="O33" s="7"/>
      <c r="P33" s="7"/>
      <c r="Q33" s="7"/>
      <c r="R33" s="7"/>
      <c r="S33" s="7"/>
      <c r="T33" s="7"/>
    </row>
  </sheetData>
  <mergeCells count="8">
    <mergeCell ref="A2:T2"/>
    <mergeCell ref="A3:T3"/>
    <mergeCell ref="A4:T4"/>
    <mergeCell ref="A1:T1"/>
    <mergeCell ref="C7:E8"/>
    <mergeCell ref="F7:G8"/>
    <mergeCell ref="K7:L8"/>
    <mergeCell ref="H7:J8"/>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A4C4-B259-4966-A85F-A9A66B7CF18B}">
  <dimension ref="A3:C14"/>
  <sheetViews>
    <sheetView workbookViewId="0">
      <selection activeCell="D23" sqref="A2:D23"/>
    </sheetView>
  </sheetViews>
  <sheetFormatPr defaultRowHeight="14.25" x14ac:dyDescent="0.45"/>
  <cols>
    <col min="1" max="1" width="12.6640625" bestFit="1" customWidth="1"/>
    <col min="2" max="2" width="18.265625" bestFit="1" customWidth="1"/>
    <col min="3" max="3" width="18.86328125" bestFit="1" customWidth="1"/>
  </cols>
  <sheetData>
    <row r="3" spans="1:3" x14ac:dyDescent="0.45">
      <c r="A3" s="2" t="s">
        <v>5648</v>
      </c>
      <c r="B3" t="s">
        <v>5650</v>
      </c>
      <c r="C3" t="s">
        <v>6066</v>
      </c>
    </row>
    <row r="4" spans="1:3" x14ac:dyDescent="0.45">
      <c r="A4" s="3" t="s">
        <v>142</v>
      </c>
      <c r="B4" s="6">
        <v>13638061.590000002</v>
      </c>
      <c r="C4" s="4">
        <v>49</v>
      </c>
    </row>
    <row r="5" spans="1:3" x14ac:dyDescent="0.45">
      <c r="A5" s="3" t="s">
        <v>154</v>
      </c>
      <c r="B5" s="6">
        <v>51552691.75</v>
      </c>
      <c r="C5" s="4">
        <v>86</v>
      </c>
    </row>
    <row r="6" spans="1:3" x14ac:dyDescent="0.45">
      <c r="A6" s="3" t="s">
        <v>135</v>
      </c>
      <c r="B6" s="6">
        <v>17566114.640000001</v>
      </c>
      <c r="C6" s="4">
        <v>47</v>
      </c>
    </row>
    <row r="7" spans="1:3" x14ac:dyDescent="0.45">
      <c r="A7" s="3" t="s">
        <v>78</v>
      </c>
      <c r="B7" s="6">
        <v>4609939.83</v>
      </c>
      <c r="C7" s="4">
        <v>7</v>
      </c>
    </row>
    <row r="8" spans="1:3" x14ac:dyDescent="0.45">
      <c r="A8" s="3" t="s">
        <v>160</v>
      </c>
      <c r="B8" s="6">
        <v>11365533.200000001</v>
      </c>
      <c r="C8" s="4">
        <v>35</v>
      </c>
    </row>
    <row r="9" spans="1:3" x14ac:dyDescent="0.45">
      <c r="A9" s="3" t="s">
        <v>126</v>
      </c>
      <c r="B9" s="6">
        <v>2867721.6599999997</v>
      </c>
      <c r="C9" s="4">
        <v>13</v>
      </c>
    </row>
    <row r="10" spans="1:3" x14ac:dyDescent="0.45">
      <c r="A10" s="3" t="s">
        <v>426</v>
      </c>
      <c r="B10" s="6">
        <v>11659165.880000001</v>
      </c>
      <c r="C10" s="4">
        <v>7</v>
      </c>
    </row>
    <row r="11" spans="1:3" x14ac:dyDescent="0.45">
      <c r="A11" s="3" t="s">
        <v>107</v>
      </c>
      <c r="B11" s="6">
        <v>32695366.340000004</v>
      </c>
      <c r="C11" s="4">
        <v>65</v>
      </c>
    </row>
    <row r="12" spans="1:3" x14ac:dyDescent="0.45">
      <c r="A12" s="3" t="s">
        <v>52</v>
      </c>
      <c r="B12" s="6">
        <v>12589896.800000001</v>
      </c>
      <c r="C12" s="4">
        <v>31</v>
      </c>
    </row>
    <row r="13" spans="1:3" x14ac:dyDescent="0.45">
      <c r="A13" s="3" t="s">
        <v>1938</v>
      </c>
      <c r="B13" s="6">
        <v>17958896</v>
      </c>
      <c r="C13" s="4">
        <v>34</v>
      </c>
    </row>
    <row r="14" spans="1:3" x14ac:dyDescent="0.45">
      <c r="A14" s="3" t="s">
        <v>5649</v>
      </c>
      <c r="B14" s="6">
        <v>176503387.69</v>
      </c>
      <c r="C14" s="4">
        <v>374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570"/>
  <sheetViews>
    <sheetView topLeftCell="AI8" workbookViewId="0">
      <selection activeCell="H55" sqref="H55:H189"/>
    </sheetView>
  </sheetViews>
  <sheetFormatPr defaultRowHeight="14.25" outlineLevelRow="1" x14ac:dyDescent="0.45"/>
  <cols>
    <col min="1" max="1" width="13.1328125" customWidth="1"/>
    <col min="2" max="2" width="13.796875" customWidth="1"/>
    <col min="3" max="3" width="38.06640625" customWidth="1"/>
    <col min="4" max="4" width="16.265625" customWidth="1"/>
    <col min="5" max="5" width="17.53125" bestFit="1" customWidth="1"/>
    <col min="6" max="6" width="13.86328125" customWidth="1"/>
    <col min="7" max="7" width="12.1328125" customWidth="1"/>
    <col min="8" max="8" width="15.46484375" bestFit="1" customWidth="1"/>
    <col min="9" max="9" width="15.06640625" customWidth="1"/>
    <col min="10" max="10" width="19.06640625" customWidth="1"/>
    <col min="11" max="11" width="17.1328125" customWidth="1"/>
    <col min="13" max="13" width="30.73046875" customWidth="1"/>
    <col min="14" max="14" width="29.53125" customWidth="1"/>
    <col min="15" max="16" width="19.265625" customWidth="1"/>
    <col min="17" max="17" width="32.3984375" customWidth="1"/>
    <col min="18" max="18" width="24.265625" customWidth="1"/>
    <col min="19" max="19" width="21.06640625" customWidth="1"/>
    <col min="20" max="20" width="18.86328125" customWidth="1"/>
    <col min="21" max="21" width="22.19921875" customWidth="1"/>
    <col min="22" max="22" width="20.19921875" customWidth="1"/>
    <col min="23" max="23" width="21.06640625" customWidth="1"/>
    <col min="24" max="24" width="12.86328125" customWidth="1"/>
    <col min="25" max="25" width="21" customWidth="1"/>
    <col min="26" max="26" width="16.33203125" customWidth="1"/>
    <col min="27" max="27" width="22.265625" customWidth="1"/>
    <col min="28" max="28" width="34.796875" customWidth="1"/>
    <col min="31" max="31" width="20.46484375" customWidth="1"/>
    <col min="33" max="33" width="11.86328125" bestFit="1" customWidth="1"/>
    <col min="34" max="34" width="15.3984375" bestFit="1" customWidth="1"/>
  </cols>
  <sheetData>
    <row r="1" spans="1:34"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34" outlineLevel="1" x14ac:dyDescent="0.45">
      <c r="A2">
        <v>7518809008</v>
      </c>
      <c r="B2" s="1">
        <v>44341</v>
      </c>
      <c r="C2" t="s">
        <v>2642</v>
      </c>
      <c r="D2" t="s">
        <v>2643</v>
      </c>
      <c r="E2" t="s">
        <v>444</v>
      </c>
      <c r="F2" t="s">
        <v>5651</v>
      </c>
      <c r="G2" t="s">
        <v>5875</v>
      </c>
      <c r="H2" s="5">
        <v>77662.960000000006</v>
      </c>
      <c r="J2" t="s">
        <v>42</v>
      </c>
      <c r="K2" t="s">
        <v>30</v>
      </c>
      <c r="L2" t="s">
        <v>155</v>
      </c>
      <c r="M2" t="s">
        <v>30</v>
      </c>
      <c r="N2" t="s">
        <v>30</v>
      </c>
      <c r="O2" t="s">
        <v>29</v>
      </c>
      <c r="P2" t="s">
        <v>30</v>
      </c>
      <c r="Q2" t="s">
        <v>30</v>
      </c>
      <c r="R2" t="s">
        <v>30</v>
      </c>
      <c r="S2" t="s">
        <v>30</v>
      </c>
      <c r="T2" t="s">
        <v>30</v>
      </c>
      <c r="U2" t="s">
        <v>30</v>
      </c>
      <c r="V2" t="s">
        <v>30</v>
      </c>
      <c r="W2" t="s">
        <v>31</v>
      </c>
      <c r="X2" t="s">
        <v>29</v>
      </c>
      <c r="Y2" t="s">
        <v>29</v>
      </c>
      <c r="Z2" t="s">
        <v>29</v>
      </c>
      <c r="AA2" t="s">
        <v>30</v>
      </c>
      <c r="AB2" t="s">
        <v>32</v>
      </c>
      <c r="AE2" t="s">
        <v>6080</v>
      </c>
    </row>
    <row r="3" spans="1:34" outlineLevel="1" x14ac:dyDescent="0.45">
      <c r="A3">
        <v>7539779000</v>
      </c>
      <c r="B3" s="1">
        <v>44341</v>
      </c>
      <c r="C3" t="s">
        <v>2876</v>
      </c>
      <c r="D3" t="s">
        <v>2877</v>
      </c>
      <c r="E3" t="s">
        <v>444</v>
      </c>
      <c r="F3" t="s">
        <v>5651</v>
      </c>
      <c r="G3" t="s">
        <v>5875</v>
      </c>
      <c r="H3" s="5">
        <v>41756</v>
      </c>
      <c r="J3" t="s">
        <v>42</v>
      </c>
      <c r="K3" t="s">
        <v>29</v>
      </c>
      <c r="L3" t="s">
        <v>155</v>
      </c>
      <c r="M3" t="s">
        <v>29</v>
      </c>
      <c r="N3" t="s">
        <v>29</v>
      </c>
      <c r="O3" t="s">
        <v>29</v>
      </c>
      <c r="P3" t="s">
        <v>30</v>
      </c>
      <c r="Q3" t="s">
        <v>30</v>
      </c>
      <c r="R3" t="s">
        <v>30</v>
      </c>
      <c r="S3" t="s">
        <v>30</v>
      </c>
      <c r="T3" t="s">
        <v>30</v>
      </c>
      <c r="U3" t="s">
        <v>30</v>
      </c>
      <c r="V3" t="s">
        <v>30</v>
      </c>
      <c r="W3" t="s">
        <v>60</v>
      </c>
      <c r="X3" t="s">
        <v>29</v>
      </c>
      <c r="Y3" t="s">
        <v>29</v>
      </c>
      <c r="Z3" t="s">
        <v>29</v>
      </c>
      <c r="AA3" t="s">
        <v>30</v>
      </c>
      <c r="AB3" t="s">
        <v>32</v>
      </c>
      <c r="AE3" t="s">
        <v>6069</v>
      </c>
      <c r="AF3">
        <f>COUNTIF(Table1[grant_purp_cons_outdoor_seating], "Y")</f>
        <v>979</v>
      </c>
    </row>
    <row r="4" spans="1:34" outlineLevel="1" x14ac:dyDescent="0.45">
      <c r="A4">
        <v>2729569005</v>
      </c>
      <c r="B4" s="1">
        <v>44334</v>
      </c>
      <c r="C4" t="s">
        <v>1463</v>
      </c>
      <c r="D4" t="s">
        <v>1464</v>
      </c>
      <c r="E4" t="s">
        <v>444</v>
      </c>
      <c r="F4" t="s">
        <v>5651</v>
      </c>
      <c r="G4" t="s">
        <v>5875</v>
      </c>
      <c r="H4" s="5">
        <v>40073</v>
      </c>
      <c r="J4" t="s">
        <v>42</v>
      </c>
      <c r="K4" t="s">
        <v>29</v>
      </c>
      <c r="L4" t="s">
        <v>155</v>
      </c>
      <c r="M4" t="s">
        <v>29</v>
      </c>
      <c r="N4" t="s">
        <v>30</v>
      </c>
      <c r="O4" t="s">
        <v>29</v>
      </c>
      <c r="P4" t="s">
        <v>30</v>
      </c>
      <c r="Q4" t="s">
        <v>30</v>
      </c>
      <c r="R4" t="s">
        <v>30</v>
      </c>
      <c r="S4" t="s">
        <v>30</v>
      </c>
      <c r="T4" t="s">
        <v>30</v>
      </c>
      <c r="U4" t="s">
        <v>30</v>
      </c>
      <c r="V4" t="s">
        <v>30</v>
      </c>
      <c r="W4" t="s">
        <v>40</v>
      </c>
      <c r="X4" t="s">
        <v>29</v>
      </c>
      <c r="Y4" t="s">
        <v>30</v>
      </c>
      <c r="Z4" t="s">
        <v>29</v>
      </c>
      <c r="AA4" t="s">
        <v>29</v>
      </c>
      <c r="AB4" t="s">
        <v>197</v>
      </c>
      <c r="AE4" t="s">
        <v>6070</v>
      </c>
      <c r="AF4">
        <f>COUNTIF(Table1[grant_purpose_covered_supplier], "Y")</f>
        <v>1483</v>
      </c>
    </row>
    <row r="5" spans="1:34" outlineLevel="1" x14ac:dyDescent="0.45">
      <c r="A5">
        <v>9993889008</v>
      </c>
      <c r="B5" s="1">
        <v>44358</v>
      </c>
      <c r="C5" t="s">
        <v>5630</v>
      </c>
      <c r="D5" t="s">
        <v>5631</v>
      </c>
      <c r="E5" t="s">
        <v>444</v>
      </c>
      <c r="F5" t="s">
        <v>5651</v>
      </c>
      <c r="G5" t="s">
        <v>5875</v>
      </c>
      <c r="H5" s="5">
        <v>8624</v>
      </c>
      <c r="J5" t="s">
        <v>42</v>
      </c>
      <c r="K5" t="s">
        <v>29</v>
      </c>
      <c r="L5" t="s">
        <v>155</v>
      </c>
      <c r="M5" t="s">
        <v>29</v>
      </c>
      <c r="N5" t="s">
        <v>29</v>
      </c>
      <c r="O5" t="s">
        <v>29</v>
      </c>
      <c r="P5" t="s">
        <v>30</v>
      </c>
      <c r="Q5" t="s">
        <v>30</v>
      </c>
      <c r="R5" t="s">
        <v>30</v>
      </c>
      <c r="S5" t="s">
        <v>30</v>
      </c>
      <c r="T5" t="s">
        <v>29</v>
      </c>
      <c r="U5" t="s">
        <v>30</v>
      </c>
      <c r="V5" t="s">
        <v>30</v>
      </c>
      <c r="W5" t="s">
        <v>40</v>
      </c>
      <c r="X5" t="s">
        <v>29</v>
      </c>
      <c r="Y5" t="s">
        <v>29</v>
      </c>
      <c r="Z5" t="s">
        <v>29</v>
      </c>
      <c r="AA5" t="s">
        <v>29</v>
      </c>
      <c r="AB5" t="s">
        <v>166</v>
      </c>
      <c r="AE5" t="s">
        <v>6071</v>
      </c>
      <c r="AF5">
        <f>COUNTIF(Table1[grant_purpose_debt], "Y")</f>
        <v>1134</v>
      </c>
    </row>
    <row r="6" spans="1:34" outlineLevel="1" x14ac:dyDescent="0.45">
      <c r="A6">
        <v>8856709010</v>
      </c>
      <c r="B6" s="1">
        <v>44345</v>
      </c>
      <c r="C6" t="s">
        <v>4537</v>
      </c>
      <c r="D6" t="s">
        <v>4538</v>
      </c>
      <c r="E6" t="s">
        <v>2221</v>
      </c>
      <c r="F6" t="s">
        <v>5651</v>
      </c>
      <c r="G6" t="s">
        <v>5934</v>
      </c>
      <c r="H6" s="5">
        <v>281287</v>
      </c>
      <c r="J6" t="s">
        <v>42</v>
      </c>
      <c r="K6" t="s">
        <v>29</v>
      </c>
      <c r="L6" t="s">
        <v>471</v>
      </c>
      <c r="M6" t="s">
        <v>30</v>
      </c>
      <c r="N6" t="s">
        <v>30</v>
      </c>
      <c r="O6" t="s">
        <v>30</v>
      </c>
      <c r="P6" t="s">
        <v>30</v>
      </c>
      <c r="Q6" t="s">
        <v>30</v>
      </c>
      <c r="R6" t="s">
        <v>30</v>
      </c>
      <c r="S6" t="s">
        <v>30</v>
      </c>
      <c r="T6" t="s">
        <v>30</v>
      </c>
      <c r="U6" t="s">
        <v>30</v>
      </c>
      <c r="V6" t="s">
        <v>30</v>
      </c>
      <c r="W6" t="s">
        <v>40</v>
      </c>
      <c r="X6" t="s">
        <v>29</v>
      </c>
      <c r="Y6" t="s">
        <v>29</v>
      </c>
      <c r="Z6" t="s">
        <v>29</v>
      </c>
      <c r="AA6" t="s">
        <v>29</v>
      </c>
      <c r="AB6" t="s">
        <v>32</v>
      </c>
      <c r="AE6" t="s">
        <v>6072</v>
      </c>
      <c r="AF6">
        <f>COUNTIF(Table1[grant_purpose_food], "Y")</f>
        <v>2228</v>
      </c>
    </row>
    <row r="7" spans="1:34" outlineLevel="1" x14ac:dyDescent="0.45">
      <c r="A7">
        <v>5229579005</v>
      </c>
      <c r="B7" s="1">
        <v>44337</v>
      </c>
      <c r="C7" t="s">
        <v>2219</v>
      </c>
      <c r="D7" t="s">
        <v>2220</v>
      </c>
      <c r="E7" t="s">
        <v>2221</v>
      </c>
      <c r="F7" t="s">
        <v>5651</v>
      </c>
      <c r="G7" t="s">
        <v>5934</v>
      </c>
      <c r="H7" s="5">
        <v>98402</v>
      </c>
      <c r="J7" t="s">
        <v>42</v>
      </c>
      <c r="K7" t="s">
        <v>30</v>
      </c>
      <c r="L7" t="s">
        <v>471</v>
      </c>
      <c r="M7" t="s">
        <v>30</v>
      </c>
      <c r="N7" t="s">
        <v>30</v>
      </c>
      <c r="O7" t="s">
        <v>30</v>
      </c>
      <c r="P7" t="s">
        <v>30</v>
      </c>
      <c r="Q7" t="s">
        <v>30</v>
      </c>
      <c r="R7" t="s">
        <v>30</v>
      </c>
      <c r="S7" t="s">
        <v>30</v>
      </c>
      <c r="T7" t="s">
        <v>30</v>
      </c>
      <c r="U7" t="s">
        <v>30</v>
      </c>
      <c r="V7" t="s">
        <v>30</v>
      </c>
      <c r="W7" t="s">
        <v>33</v>
      </c>
      <c r="X7" t="s">
        <v>29</v>
      </c>
      <c r="Y7" t="s">
        <v>29</v>
      </c>
      <c r="Z7" t="s">
        <v>30</v>
      </c>
      <c r="AA7" t="s">
        <v>29</v>
      </c>
      <c r="AB7" t="s">
        <v>32</v>
      </c>
      <c r="AE7" t="s">
        <v>6073</v>
      </c>
      <c r="AF7">
        <f>COUNTIF(Table1[grant_purpose_maintenance_indoor], "Y")</f>
        <v>2014</v>
      </c>
    </row>
    <row r="8" spans="1:34" outlineLevel="1" x14ac:dyDescent="0.45">
      <c r="A8">
        <v>9881719009</v>
      </c>
      <c r="B8" s="1">
        <v>44351</v>
      </c>
      <c r="C8" t="s">
        <v>5248</v>
      </c>
      <c r="D8" t="s">
        <v>5249</v>
      </c>
      <c r="E8" t="s">
        <v>2221</v>
      </c>
      <c r="F8" t="s">
        <v>5651</v>
      </c>
      <c r="G8" t="s">
        <v>5934</v>
      </c>
      <c r="H8" s="5">
        <v>29246</v>
      </c>
      <c r="J8" t="s">
        <v>42</v>
      </c>
      <c r="K8" t="s">
        <v>29</v>
      </c>
      <c r="L8" t="s">
        <v>471</v>
      </c>
      <c r="M8" t="s">
        <v>30</v>
      </c>
      <c r="N8" t="s">
        <v>30</v>
      </c>
      <c r="O8" t="s">
        <v>29</v>
      </c>
      <c r="P8" t="s">
        <v>30</v>
      </c>
      <c r="Q8" t="s">
        <v>30</v>
      </c>
      <c r="R8" t="s">
        <v>30</v>
      </c>
      <c r="S8" t="s">
        <v>30</v>
      </c>
      <c r="T8" t="s">
        <v>30</v>
      </c>
      <c r="U8" t="s">
        <v>30</v>
      </c>
      <c r="V8" t="s">
        <v>30</v>
      </c>
      <c r="W8" t="s">
        <v>40</v>
      </c>
      <c r="X8" t="s">
        <v>29</v>
      </c>
      <c r="Y8" t="s">
        <v>29</v>
      </c>
      <c r="Z8" t="s">
        <v>29</v>
      </c>
      <c r="AA8" t="s">
        <v>29</v>
      </c>
      <c r="AB8" t="s">
        <v>32</v>
      </c>
      <c r="AE8" t="s">
        <v>6074</v>
      </c>
      <c r="AF8">
        <f>COUNTIF(Table1[grant_purpose_operations], "Y")</f>
        <v>2302</v>
      </c>
    </row>
    <row r="9" spans="1:34" outlineLevel="1" x14ac:dyDescent="0.45">
      <c r="A9">
        <v>2724669001</v>
      </c>
      <c r="B9" s="1">
        <v>44334</v>
      </c>
      <c r="C9" t="s">
        <v>1450</v>
      </c>
      <c r="D9" t="s">
        <v>1451</v>
      </c>
      <c r="E9" t="s">
        <v>1452</v>
      </c>
      <c r="F9" t="s">
        <v>5651</v>
      </c>
      <c r="G9" t="s">
        <v>5873</v>
      </c>
      <c r="H9" s="5">
        <v>106335</v>
      </c>
      <c r="J9" t="s">
        <v>42</v>
      </c>
      <c r="K9" t="s">
        <v>29</v>
      </c>
      <c r="L9" t="s">
        <v>119</v>
      </c>
      <c r="M9" t="s">
        <v>30</v>
      </c>
      <c r="N9" t="s">
        <v>30</v>
      </c>
      <c r="O9" t="s">
        <v>29</v>
      </c>
      <c r="P9" t="s">
        <v>30</v>
      </c>
      <c r="Q9" t="s">
        <v>30</v>
      </c>
      <c r="R9" t="s">
        <v>30</v>
      </c>
      <c r="S9" t="s">
        <v>30</v>
      </c>
      <c r="T9" t="s">
        <v>30</v>
      </c>
      <c r="U9" t="s">
        <v>30</v>
      </c>
      <c r="V9" t="s">
        <v>30</v>
      </c>
      <c r="W9" t="s">
        <v>40</v>
      </c>
      <c r="X9" t="s">
        <v>30</v>
      </c>
      <c r="Y9" t="s">
        <v>30</v>
      </c>
      <c r="Z9" t="s">
        <v>29</v>
      </c>
      <c r="AA9" t="s">
        <v>30</v>
      </c>
      <c r="AB9" t="s">
        <v>32</v>
      </c>
      <c r="AE9" t="s">
        <v>6075</v>
      </c>
      <c r="AF9">
        <f>COUNTIF(Table1[grant_purpose_payroll], "Y")</f>
        <v>2387</v>
      </c>
    </row>
    <row r="10" spans="1:34" outlineLevel="1" x14ac:dyDescent="0.45">
      <c r="A10">
        <v>2759159001</v>
      </c>
      <c r="B10" s="1">
        <v>44334</v>
      </c>
      <c r="C10" t="s">
        <v>1599</v>
      </c>
      <c r="D10" t="s">
        <v>1600</v>
      </c>
      <c r="E10" t="s">
        <v>1452</v>
      </c>
      <c r="F10" t="s">
        <v>5651</v>
      </c>
      <c r="G10" t="s">
        <v>5873</v>
      </c>
      <c r="H10" s="5">
        <v>40723</v>
      </c>
      <c r="J10" t="s">
        <v>42</v>
      </c>
      <c r="K10" t="s">
        <v>30</v>
      </c>
      <c r="L10" t="s">
        <v>119</v>
      </c>
      <c r="M10" t="s">
        <v>30</v>
      </c>
      <c r="N10" t="s">
        <v>30</v>
      </c>
      <c r="O10" t="s">
        <v>30</v>
      </c>
      <c r="P10" t="s">
        <v>30</v>
      </c>
      <c r="Q10" t="s">
        <v>30</v>
      </c>
      <c r="R10" t="s">
        <v>30</v>
      </c>
      <c r="S10" t="s">
        <v>30</v>
      </c>
      <c r="T10" t="s">
        <v>30</v>
      </c>
      <c r="U10" t="s">
        <v>30</v>
      </c>
      <c r="V10" t="s">
        <v>30</v>
      </c>
      <c r="W10" t="s">
        <v>60</v>
      </c>
      <c r="X10" t="s">
        <v>30</v>
      </c>
      <c r="Y10" t="s">
        <v>30</v>
      </c>
      <c r="Z10" t="s">
        <v>29</v>
      </c>
      <c r="AA10" t="s">
        <v>29</v>
      </c>
      <c r="AB10" t="s">
        <v>113</v>
      </c>
      <c r="AE10" t="s">
        <v>6076</v>
      </c>
      <c r="AF10">
        <f>COUNTIF(Table1[grant_purpose_rent], "Y")</f>
        <v>2371</v>
      </c>
    </row>
    <row r="11" spans="1:34" outlineLevel="1" x14ac:dyDescent="0.45">
      <c r="A11">
        <v>8029419002</v>
      </c>
      <c r="B11" s="1">
        <v>44342</v>
      </c>
      <c r="C11" t="s">
        <v>4149</v>
      </c>
      <c r="D11" t="s">
        <v>4150</v>
      </c>
      <c r="E11" t="s">
        <v>938</v>
      </c>
      <c r="F11" t="s">
        <v>5651</v>
      </c>
      <c r="G11" t="s">
        <v>5811</v>
      </c>
      <c r="H11" s="5">
        <v>464758.69</v>
      </c>
      <c r="J11" t="s">
        <v>42</v>
      </c>
      <c r="K11" t="s">
        <v>29</v>
      </c>
      <c r="L11" t="s">
        <v>275</v>
      </c>
      <c r="M11" t="s">
        <v>29</v>
      </c>
      <c r="N11" t="s">
        <v>29</v>
      </c>
      <c r="O11" t="s">
        <v>29</v>
      </c>
      <c r="P11" t="s">
        <v>30</v>
      </c>
      <c r="Q11" t="s">
        <v>30</v>
      </c>
      <c r="R11" t="s">
        <v>30</v>
      </c>
      <c r="S11" t="s">
        <v>30</v>
      </c>
      <c r="T11" t="s">
        <v>30</v>
      </c>
      <c r="U11" t="s">
        <v>30</v>
      </c>
      <c r="V11" t="s">
        <v>30</v>
      </c>
      <c r="W11" t="s">
        <v>31</v>
      </c>
      <c r="X11" t="s">
        <v>30</v>
      </c>
      <c r="Y11" t="s">
        <v>29</v>
      </c>
      <c r="Z11" t="s">
        <v>29</v>
      </c>
      <c r="AA11" t="s">
        <v>30</v>
      </c>
      <c r="AB11" t="s">
        <v>32</v>
      </c>
      <c r="AE11" t="s">
        <v>6077</v>
      </c>
      <c r="AF11">
        <f>COUNTIF(Table1[grant_purpose_supplies], "Y")</f>
        <v>2131</v>
      </c>
    </row>
    <row r="12" spans="1:34" outlineLevel="1" x14ac:dyDescent="0.45">
      <c r="A12">
        <v>2724179007</v>
      </c>
      <c r="B12" s="1">
        <v>44334</v>
      </c>
      <c r="C12" t="s">
        <v>1443</v>
      </c>
      <c r="D12" t="s">
        <v>1444</v>
      </c>
      <c r="E12" t="s">
        <v>938</v>
      </c>
      <c r="F12" t="s">
        <v>5651</v>
      </c>
      <c r="G12" t="s">
        <v>5811</v>
      </c>
      <c r="H12" s="5">
        <v>355095</v>
      </c>
      <c r="I12" t="s">
        <v>146</v>
      </c>
      <c r="J12" t="s">
        <v>42</v>
      </c>
      <c r="K12" t="s">
        <v>30</v>
      </c>
      <c r="L12" t="s">
        <v>275</v>
      </c>
      <c r="M12" t="s">
        <v>29</v>
      </c>
      <c r="N12" t="s">
        <v>29</v>
      </c>
      <c r="O12" t="s">
        <v>30</v>
      </c>
      <c r="P12" t="s">
        <v>30</v>
      </c>
      <c r="Q12" t="s">
        <v>30</v>
      </c>
      <c r="R12" t="s">
        <v>30</v>
      </c>
      <c r="S12" t="s">
        <v>30</v>
      </c>
      <c r="T12" t="s">
        <v>30</v>
      </c>
      <c r="U12" t="s">
        <v>30</v>
      </c>
      <c r="V12" t="s">
        <v>30</v>
      </c>
      <c r="W12" t="s">
        <v>31</v>
      </c>
      <c r="X12" t="s">
        <v>30</v>
      </c>
      <c r="Y12" t="s">
        <v>30</v>
      </c>
      <c r="Z12" t="s">
        <v>29</v>
      </c>
      <c r="AA12" t="s">
        <v>29</v>
      </c>
      <c r="AB12" t="s">
        <v>32</v>
      </c>
      <c r="AE12" t="s">
        <v>6078</v>
      </c>
      <c r="AF12">
        <f>COUNTIF(Table1[grant_purpose_utility], "Y")</f>
        <v>2353</v>
      </c>
    </row>
    <row r="13" spans="1:34" outlineLevel="1" x14ac:dyDescent="0.45">
      <c r="A13">
        <v>7554488902</v>
      </c>
      <c r="B13" s="1">
        <v>44323</v>
      </c>
      <c r="C13" t="s">
        <v>3052</v>
      </c>
      <c r="D13" t="s">
        <v>450</v>
      </c>
      <c r="E13" t="s">
        <v>938</v>
      </c>
      <c r="F13" t="s">
        <v>5651</v>
      </c>
      <c r="G13" t="s">
        <v>5811</v>
      </c>
      <c r="H13" s="5">
        <v>226788.43</v>
      </c>
      <c r="J13" t="s">
        <v>42</v>
      </c>
      <c r="K13" t="s">
        <v>30</v>
      </c>
      <c r="L13" t="s">
        <v>275</v>
      </c>
      <c r="M13" t="s">
        <v>30</v>
      </c>
      <c r="N13" t="s">
        <v>30</v>
      </c>
      <c r="O13" t="s">
        <v>30</v>
      </c>
      <c r="P13" t="s">
        <v>30</v>
      </c>
      <c r="Q13" t="s">
        <v>30</v>
      </c>
      <c r="R13" t="s">
        <v>30</v>
      </c>
      <c r="S13" t="s">
        <v>30</v>
      </c>
      <c r="T13" t="s">
        <v>30</v>
      </c>
      <c r="U13" t="s">
        <v>30</v>
      </c>
      <c r="V13" t="s">
        <v>30</v>
      </c>
      <c r="W13" t="s">
        <v>31</v>
      </c>
      <c r="X13" t="s">
        <v>30</v>
      </c>
      <c r="Y13" t="s">
        <v>30</v>
      </c>
      <c r="Z13" t="s">
        <v>29</v>
      </c>
      <c r="AA13" t="s">
        <v>29</v>
      </c>
      <c r="AB13" t="s">
        <v>32</v>
      </c>
    </row>
    <row r="14" spans="1:34" outlineLevel="1" x14ac:dyDescent="0.45">
      <c r="A14">
        <v>7550379010</v>
      </c>
      <c r="B14" s="1">
        <v>44341</v>
      </c>
      <c r="C14" t="s">
        <v>3005</v>
      </c>
      <c r="D14" t="s">
        <v>3006</v>
      </c>
      <c r="E14" t="s">
        <v>938</v>
      </c>
      <c r="F14" t="s">
        <v>5651</v>
      </c>
      <c r="G14" t="s">
        <v>5811</v>
      </c>
      <c r="H14" s="5">
        <v>186558.43</v>
      </c>
      <c r="J14" t="s">
        <v>42</v>
      </c>
      <c r="K14" t="s">
        <v>30</v>
      </c>
      <c r="L14" t="s">
        <v>275</v>
      </c>
      <c r="M14" t="s">
        <v>29</v>
      </c>
      <c r="N14" t="s">
        <v>30</v>
      </c>
      <c r="O14" t="s">
        <v>29</v>
      </c>
      <c r="P14" t="s">
        <v>29</v>
      </c>
      <c r="Q14" t="s">
        <v>29</v>
      </c>
      <c r="R14" t="s">
        <v>30</v>
      </c>
      <c r="S14" t="s">
        <v>30</v>
      </c>
      <c r="T14" t="s">
        <v>30</v>
      </c>
      <c r="U14" t="s">
        <v>30</v>
      </c>
      <c r="V14" t="s">
        <v>30</v>
      </c>
      <c r="W14" t="s">
        <v>60</v>
      </c>
      <c r="X14" t="s">
        <v>30</v>
      </c>
      <c r="Y14" t="s">
        <v>29</v>
      </c>
      <c r="Z14" t="s">
        <v>29</v>
      </c>
      <c r="AA14" t="s">
        <v>30</v>
      </c>
      <c r="AB14" t="s">
        <v>46</v>
      </c>
      <c r="AE14" t="s">
        <v>6086</v>
      </c>
      <c r="AF14" t="s">
        <v>6079</v>
      </c>
      <c r="AG14" t="s">
        <v>6084</v>
      </c>
      <c r="AH14" t="s">
        <v>6085</v>
      </c>
    </row>
    <row r="15" spans="1:34" outlineLevel="1" x14ac:dyDescent="0.45">
      <c r="A15">
        <v>2351929003</v>
      </c>
      <c r="B15" s="1">
        <v>44331</v>
      </c>
      <c r="C15" t="s">
        <v>936</v>
      </c>
      <c r="D15" t="s">
        <v>937</v>
      </c>
      <c r="E15" t="s">
        <v>938</v>
      </c>
      <c r="F15" t="s">
        <v>5651</v>
      </c>
      <c r="G15" t="s">
        <v>5811</v>
      </c>
      <c r="H15" s="5">
        <v>23711</v>
      </c>
      <c r="J15" t="s">
        <v>42</v>
      </c>
      <c r="K15" t="s">
        <v>29</v>
      </c>
      <c r="L15" t="s">
        <v>275</v>
      </c>
      <c r="M15" t="s">
        <v>29</v>
      </c>
      <c r="N15" t="s">
        <v>30</v>
      </c>
      <c r="O15" t="s">
        <v>29</v>
      </c>
      <c r="P15" t="s">
        <v>30</v>
      </c>
      <c r="Q15" t="s">
        <v>30</v>
      </c>
      <c r="R15" t="s">
        <v>30</v>
      </c>
      <c r="S15" t="s">
        <v>30</v>
      </c>
      <c r="T15" t="s">
        <v>29</v>
      </c>
      <c r="U15" t="s">
        <v>30</v>
      </c>
      <c r="V15" t="s">
        <v>30</v>
      </c>
      <c r="W15" t="s">
        <v>33</v>
      </c>
      <c r="X15" t="s">
        <v>30</v>
      </c>
      <c r="Y15" t="s">
        <v>29</v>
      </c>
      <c r="Z15" t="s">
        <v>29</v>
      </c>
      <c r="AA15" t="s">
        <v>30</v>
      </c>
      <c r="AB15" t="s">
        <v>32</v>
      </c>
      <c r="AE15" t="s">
        <v>6081</v>
      </c>
      <c r="AF15">
        <f>COUNTIF(Table1[WomenOwnedIndicator], "Y")</f>
        <v>1096</v>
      </c>
      <c r="AG15" s="5">
        <f>AVERAGEIF(Table1[WomenOwnedIndicator],"Y",Table1[GrantAmount])</f>
        <v>207380.23006386854</v>
      </c>
      <c r="AH15" s="5">
        <f>SUMIF(Table1[WomenOwnedIndicator],"Y",Table1[GrantAmount])</f>
        <v>227288732.14999992</v>
      </c>
    </row>
    <row r="16" spans="1:34" outlineLevel="1" x14ac:dyDescent="0.45">
      <c r="A16">
        <v>9934229009</v>
      </c>
      <c r="B16" s="1">
        <v>44351</v>
      </c>
      <c r="C16" t="s">
        <v>5528</v>
      </c>
      <c r="D16" t="s">
        <v>5529</v>
      </c>
      <c r="E16" t="s">
        <v>5530</v>
      </c>
      <c r="F16" t="s">
        <v>5651</v>
      </c>
      <c r="G16" t="s">
        <v>6065</v>
      </c>
      <c r="H16" s="5">
        <v>143635</v>
      </c>
      <c r="J16" t="s">
        <v>28</v>
      </c>
      <c r="K16" t="s">
        <v>29</v>
      </c>
      <c r="L16" t="s">
        <v>127</v>
      </c>
      <c r="M16" t="s">
        <v>30</v>
      </c>
      <c r="N16" t="s">
        <v>30</v>
      </c>
      <c r="O16" t="s">
        <v>30</v>
      </c>
      <c r="P16" t="s">
        <v>30</v>
      </c>
      <c r="Q16" t="s">
        <v>30</v>
      </c>
      <c r="R16" t="s">
        <v>30</v>
      </c>
      <c r="S16" t="s">
        <v>30</v>
      </c>
      <c r="T16" t="s">
        <v>30</v>
      </c>
      <c r="U16" t="s">
        <v>30</v>
      </c>
      <c r="V16" t="s">
        <v>30</v>
      </c>
      <c r="W16" t="s">
        <v>31</v>
      </c>
      <c r="X16" t="s">
        <v>29</v>
      </c>
      <c r="Y16" t="s">
        <v>29</v>
      </c>
      <c r="Z16" t="s">
        <v>29</v>
      </c>
      <c r="AA16" t="s">
        <v>29</v>
      </c>
      <c r="AB16" t="s">
        <v>32</v>
      </c>
      <c r="AE16" t="s">
        <v>6082</v>
      </c>
      <c r="AF16">
        <f>COUNTIF(Table1[VeteranIndicator], "Y")</f>
        <v>224</v>
      </c>
      <c r="AG16" s="5">
        <f>AVERAGEIF(Table1[VeteranIndicator],"Y",Table1[GrantAmount])</f>
        <v>247087.84790178572</v>
      </c>
      <c r="AH16" s="5">
        <f>SUMIF(Table1[VeteranIndicator],"Y",Table1[GrantAmount])</f>
        <v>55347677.93</v>
      </c>
    </row>
    <row r="17" spans="1:34" outlineLevel="1" x14ac:dyDescent="0.45">
      <c r="A17">
        <v>7596598909</v>
      </c>
      <c r="B17" s="1">
        <v>44323</v>
      </c>
      <c r="C17" t="s">
        <v>3374</v>
      </c>
      <c r="D17" t="s">
        <v>3375</v>
      </c>
      <c r="E17" t="s">
        <v>2183</v>
      </c>
      <c r="F17" t="s">
        <v>5651</v>
      </c>
      <c r="G17" t="s">
        <v>5929</v>
      </c>
      <c r="H17" s="5">
        <v>103733.17</v>
      </c>
      <c r="J17" t="s">
        <v>42</v>
      </c>
      <c r="K17" t="s">
        <v>30</v>
      </c>
      <c r="L17" t="s">
        <v>127</v>
      </c>
      <c r="M17" t="s">
        <v>29</v>
      </c>
      <c r="N17" t="s">
        <v>30</v>
      </c>
      <c r="O17" t="s">
        <v>30</v>
      </c>
      <c r="P17" t="s">
        <v>30</v>
      </c>
      <c r="Q17" t="s">
        <v>30</v>
      </c>
      <c r="R17" t="s">
        <v>30</v>
      </c>
      <c r="S17" t="s">
        <v>30</v>
      </c>
      <c r="T17" t="s">
        <v>30</v>
      </c>
      <c r="U17" t="s">
        <v>30</v>
      </c>
      <c r="V17" t="s">
        <v>30</v>
      </c>
      <c r="W17" t="s">
        <v>40</v>
      </c>
      <c r="X17" t="s">
        <v>30</v>
      </c>
      <c r="Y17" t="s">
        <v>30</v>
      </c>
      <c r="Z17" t="s">
        <v>29</v>
      </c>
      <c r="AA17" t="s">
        <v>29</v>
      </c>
      <c r="AB17" t="s">
        <v>32</v>
      </c>
      <c r="AE17" t="s">
        <v>6083</v>
      </c>
      <c r="AF17">
        <f>COUNTIF(Table1[SocioeconmicIndicator], "Y")</f>
        <v>866</v>
      </c>
      <c r="AG17" s="5">
        <f>AVERAGEIF(Table1[SocioeconmicIndicator],"Y",Table1[GrantAmount])</f>
        <v>216725.93773672046</v>
      </c>
      <c r="AH17" s="5">
        <f>SUMIF(Table1[SocioeconmicIndicator],"Y",Table1[GrantAmount])</f>
        <v>187684662.07999992</v>
      </c>
    </row>
    <row r="18" spans="1:34" outlineLevel="1" x14ac:dyDescent="0.45">
      <c r="A18">
        <v>5222529009</v>
      </c>
      <c r="B18" s="1">
        <v>44337</v>
      </c>
      <c r="C18" t="s">
        <v>2182</v>
      </c>
      <c r="D18" t="s">
        <v>1953</v>
      </c>
      <c r="E18" t="s">
        <v>2183</v>
      </c>
      <c r="F18" t="s">
        <v>5651</v>
      </c>
      <c r="G18" t="s">
        <v>5929</v>
      </c>
      <c r="H18" s="5">
        <v>43072</v>
      </c>
      <c r="J18" t="s">
        <v>42</v>
      </c>
      <c r="K18" t="s">
        <v>30</v>
      </c>
      <c r="L18" t="s">
        <v>127</v>
      </c>
      <c r="M18" t="s">
        <v>29</v>
      </c>
      <c r="N18" t="s">
        <v>30</v>
      </c>
      <c r="O18" t="s">
        <v>29</v>
      </c>
      <c r="P18" t="s">
        <v>30</v>
      </c>
      <c r="Q18" t="s">
        <v>29</v>
      </c>
      <c r="R18" t="s">
        <v>30</v>
      </c>
      <c r="S18" t="s">
        <v>29</v>
      </c>
      <c r="T18" t="s">
        <v>29</v>
      </c>
      <c r="U18" t="s">
        <v>30</v>
      </c>
      <c r="V18" t="s">
        <v>30</v>
      </c>
      <c r="W18" t="s">
        <v>31</v>
      </c>
      <c r="X18" t="s">
        <v>30</v>
      </c>
      <c r="Y18" t="s">
        <v>29</v>
      </c>
      <c r="Z18" t="s">
        <v>29</v>
      </c>
      <c r="AA18" t="s">
        <v>30</v>
      </c>
      <c r="AB18" t="s">
        <v>32</v>
      </c>
    </row>
    <row r="19" spans="1:34" outlineLevel="1" x14ac:dyDescent="0.45">
      <c r="A19">
        <v>8911989006</v>
      </c>
      <c r="B19" s="1">
        <v>44345</v>
      </c>
      <c r="C19" t="s">
        <v>4812</v>
      </c>
      <c r="D19" t="s">
        <v>4813</v>
      </c>
      <c r="E19" t="s">
        <v>2183</v>
      </c>
      <c r="F19" t="s">
        <v>5651</v>
      </c>
      <c r="G19" t="s">
        <v>5929</v>
      </c>
      <c r="H19" s="5">
        <v>40508.49</v>
      </c>
      <c r="J19" t="s">
        <v>42</v>
      </c>
      <c r="K19" t="s">
        <v>30</v>
      </c>
      <c r="L19" t="s">
        <v>127</v>
      </c>
      <c r="M19" t="s">
        <v>29</v>
      </c>
      <c r="N19" t="s">
        <v>29</v>
      </c>
      <c r="O19" t="s">
        <v>30</v>
      </c>
      <c r="P19" t="s">
        <v>30</v>
      </c>
      <c r="Q19" t="s">
        <v>29</v>
      </c>
      <c r="R19" t="s">
        <v>29</v>
      </c>
      <c r="S19" t="s">
        <v>29</v>
      </c>
      <c r="T19" t="s">
        <v>30</v>
      </c>
      <c r="U19" t="s">
        <v>29</v>
      </c>
      <c r="V19" t="s">
        <v>30</v>
      </c>
      <c r="W19" t="s">
        <v>40</v>
      </c>
      <c r="X19" t="s">
        <v>30</v>
      </c>
      <c r="Y19" t="s">
        <v>29</v>
      </c>
      <c r="Z19" t="s">
        <v>29</v>
      </c>
      <c r="AA19" t="s">
        <v>29</v>
      </c>
      <c r="AB19" t="s">
        <v>32</v>
      </c>
    </row>
    <row r="20" spans="1:34" outlineLevel="1" x14ac:dyDescent="0.45">
      <c r="A20">
        <v>5242349000</v>
      </c>
      <c r="B20" s="1">
        <v>44337</v>
      </c>
      <c r="C20" t="s">
        <v>2281</v>
      </c>
      <c r="D20" t="s">
        <v>2282</v>
      </c>
      <c r="E20" t="s">
        <v>2183</v>
      </c>
      <c r="F20" t="s">
        <v>5651</v>
      </c>
      <c r="G20" t="s">
        <v>5929</v>
      </c>
      <c r="H20" s="5">
        <v>5353</v>
      </c>
      <c r="J20" t="s">
        <v>42</v>
      </c>
      <c r="K20" t="s">
        <v>30</v>
      </c>
      <c r="L20" t="s">
        <v>127</v>
      </c>
      <c r="M20" t="s">
        <v>30</v>
      </c>
      <c r="N20" t="s">
        <v>30</v>
      </c>
      <c r="O20" t="s">
        <v>29</v>
      </c>
      <c r="P20" t="s">
        <v>30</v>
      </c>
      <c r="Q20" t="s">
        <v>29</v>
      </c>
      <c r="R20" t="s">
        <v>30</v>
      </c>
      <c r="S20" t="s">
        <v>29</v>
      </c>
      <c r="T20" t="s">
        <v>30</v>
      </c>
      <c r="U20" t="s">
        <v>30</v>
      </c>
      <c r="V20" t="s">
        <v>30</v>
      </c>
      <c r="W20" t="s">
        <v>31</v>
      </c>
      <c r="X20" t="s">
        <v>30</v>
      </c>
      <c r="Y20" t="s">
        <v>29</v>
      </c>
      <c r="Z20" t="s">
        <v>30</v>
      </c>
      <c r="AA20" t="s">
        <v>30</v>
      </c>
      <c r="AB20" t="s">
        <v>189</v>
      </c>
    </row>
    <row r="21" spans="1:34" outlineLevel="1" x14ac:dyDescent="0.45">
      <c r="A21">
        <v>4915649008</v>
      </c>
      <c r="B21" s="1">
        <v>44336</v>
      </c>
      <c r="C21" t="s">
        <v>2111</v>
      </c>
      <c r="D21" t="s">
        <v>2112</v>
      </c>
      <c r="E21" t="s">
        <v>1271</v>
      </c>
      <c r="F21" t="s">
        <v>5651</v>
      </c>
      <c r="G21" t="s">
        <v>5858</v>
      </c>
      <c r="H21" s="5">
        <v>185490.75</v>
      </c>
      <c r="J21" t="s">
        <v>42</v>
      </c>
      <c r="K21" t="s">
        <v>29</v>
      </c>
      <c r="L21" t="s">
        <v>88</v>
      </c>
      <c r="M21" t="s">
        <v>30</v>
      </c>
      <c r="N21" t="s">
        <v>30</v>
      </c>
      <c r="O21" t="s">
        <v>29</v>
      </c>
      <c r="P21" t="s">
        <v>30</v>
      </c>
      <c r="Q21" t="s">
        <v>30</v>
      </c>
      <c r="R21" t="s">
        <v>30</v>
      </c>
      <c r="S21" t="s">
        <v>30</v>
      </c>
      <c r="T21" t="s">
        <v>30</v>
      </c>
      <c r="U21" t="s">
        <v>30</v>
      </c>
      <c r="V21" t="s">
        <v>30</v>
      </c>
      <c r="W21" t="s">
        <v>33</v>
      </c>
      <c r="X21" t="s">
        <v>29</v>
      </c>
      <c r="Y21" t="s">
        <v>29</v>
      </c>
      <c r="Z21" t="s">
        <v>29</v>
      </c>
      <c r="AA21" t="s">
        <v>30</v>
      </c>
      <c r="AB21" t="s">
        <v>32</v>
      </c>
    </row>
    <row r="22" spans="1:34" outlineLevel="1" x14ac:dyDescent="0.45">
      <c r="A22">
        <v>8023679009</v>
      </c>
      <c r="B22" s="1">
        <v>44342</v>
      </c>
      <c r="C22" t="s">
        <v>4118</v>
      </c>
      <c r="D22" t="s">
        <v>4119</v>
      </c>
      <c r="E22" t="s">
        <v>1271</v>
      </c>
      <c r="F22" t="s">
        <v>5651</v>
      </c>
      <c r="G22" t="s">
        <v>5858</v>
      </c>
      <c r="H22" s="5">
        <v>44721</v>
      </c>
      <c r="J22" t="s">
        <v>42</v>
      </c>
      <c r="K22" t="s">
        <v>30</v>
      </c>
      <c r="L22" t="s">
        <v>88</v>
      </c>
      <c r="M22" t="s">
        <v>30</v>
      </c>
      <c r="N22" t="s">
        <v>30</v>
      </c>
      <c r="O22" t="s">
        <v>30</v>
      </c>
      <c r="P22" t="s">
        <v>30</v>
      </c>
      <c r="Q22" t="s">
        <v>30</v>
      </c>
      <c r="R22" t="s">
        <v>30</v>
      </c>
      <c r="S22" t="s">
        <v>30</v>
      </c>
      <c r="T22" t="s">
        <v>30</v>
      </c>
      <c r="U22" t="s">
        <v>30</v>
      </c>
      <c r="V22" t="s">
        <v>30</v>
      </c>
      <c r="W22" t="s">
        <v>33</v>
      </c>
      <c r="X22" t="s">
        <v>29</v>
      </c>
      <c r="Y22" t="s">
        <v>29</v>
      </c>
      <c r="Z22" t="s">
        <v>29</v>
      </c>
      <c r="AA22" t="s">
        <v>30</v>
      </c>
      <c r="AB22" t="s">
        <v>32</v>
      </c>
    </row>
    <row r="23" spans="1:34" outlineLevel="1" x14ac:dyDescent="0.45">
      <c r="A23">
        <v>2648569003</v>
      </c>
      <c r="B23" s="1">
        <v>44333</v>
      </c>
      <c r="C23" t="s">
        <v>1269</v>
      </c>
      <c r="D23" t="s">
        <v>1270</v>
      </c>
      <c r="E23" t="s">
        <v>1271</v>
      </c>
      <c r="F23" t="s">
        <v>5651</v>
      </c>
      <c r="G23" t="s">
        <v>5858</v>
      </c>
      <c r="H23" s="5">
        <v>25806.39</v>
      </c>
      <c r="J23" t="s">
        <v>42</v>
      </c>
      <c r="K23" t="s">
        <v>29</v>
      </c>
      <c r="L23" t="s">
        <v>88</v>
      </c>
      <c r="M23" t="s">
        <v>29</v>
      </c>
      <c r="N23" t="s">
        <v>29</v>
      </c>
      <c r="O23" t="s">
        <v>29</v>
      </c>
      <c r="P23" t="s">
        <v>30</v>
      </c>
      <c r="Q23" t="s">
        <v>30</v>
      </c>
      <c r="R23" t="s">
        <v>30</v>
      </c>
      <c r="S23" t="s">
        <v>29</v>
      </c>
      <c r="T23" t="s">
        <v>29</v>
      </c>
      <c r="U23" t="s">
        <v>30</v>
      </c>
      <c r="V23" t="s">
        <v>29</v>
      </c>
      <c r="W23" t="s">
        <v>31</v>
      </c>
      <c r="X23" t="s">
        <v>29</v>
      </c>
      <c r="Y23" t="s">
        <v>30</v>
      </c>
      <c r="Z23" t="s">
        <v>29</v>
      </c>
      <c r="AA23" t="s">
        <v>30</v>
      </c>
      <c r="AB23" t="s">
        <v>39</v>
      </c>
    </row>
    <row r="24" spans="1:34" outlineLevel="1" x14ac:dyDescent="0.45">
      <c r="A24">
        <v>8860359004</v>
      </c>
      <c r="B24" s="1">
        <v>44345</v>
      </c>
      <c r="C24" t="s">
        <v>4560</v>
      </c>
      <c r="D24" t="s">
        <v>4561</v>
      </c>
      <c r="E24" t="s">
        <v>1271</v>
      </c>
      <c r="F24" t="s">
        <v>5651</v>
      </c>
      <c r="G24" t="s">
        <v>5858</v>
      </c>
      <c r="H24" s="5">
        <v>7139</v>
      </c>
      <c r="I24" t="s">
        <v>35</v>
      </c>
      <c r="J24" t="s">
        <v>42</v>
      </c>
      <c r="K24" t="s">
        <v>29</v>
      </c>
      <c r="L24" t="s">
        <v>88</v>
      </c>
      <c r="M24" t="s">
        <v>30</v>
      </c>
      <c r="N24" t="s">
        <v>30</v>
      </c>
      <c r="O24" t="s">
        <v>30</v>
      </c>
      <c r="P24" t="s">
        <v>30</v>
      </c>
      <c r="Q24" t="s">
        <v>30</v>
      </c>
      <c r="R24" t="s">
        <v>30</v>
      </c>
      <c r="S24" t="s">
        <v>30</v>
      </c>
      <c r="T24" t="s">
        <v>30</v>
      </c>
      <c r="U24" t="s">
        <v>30</v>
      </c>
      <c r="V24" t="s">
        <v>30</v>
      </c>
      <c r="W24" t="s">
        <v>40</v>
      </c>
      <c r="X24" t="s">
        <v>29</v>
      </c>
      <c r="Y24" t="s">
        <v>29</v>
      </c>
      <c r="Z24" t="s">
        <v>29</v>
      </c>
      <c r="AA24" t="s">
        <v>29</v>
      </c>
      <c r="AB24" t="s">
        <v>32</v>
      </c>
    </row>
    <row r="25" spans="1:34" outlineLevel="1" x14ac:dyDescent="0.45">
      <c r="A25">
        <v>8614539004</v>
      </c>
      <c r="B25" s="1">
        <v>44343</v>
      </c>
      <c r="C25" t="s">
        <v>4324</v>
      </c>
      <c r="D25" t="s">
        <v>4325</v>
      </c>
      <c r="E25" t="s">
        <v>1367</v>
      </c>
      <c r="F25" t="s">
        <v>5651</v>
      </c>
      <c r="G25" t="s">
        <v>5868</v>
      </c>
      <c r="H25" s="5">
        <v>216113</v>
      </c>
      <c r="J25" t="s">
        <v>28</v>
      </c>
      <c r="K25" t="s">
        <v>29</v>
      </c>
      <c r="L25" t="s">
        <v>88</v>
      </c>
      <c r="M25" t="s">
        <v>30</v>
      </c>
      <c r="N25" t="s">
        <v>30</v>
      </c>
      <c r="O25" t="s">
        <v>30</v>
      </c>
      <c r="P25" t="s">
        <v>30</v>
      </c>
      <c r="Q25" t="s">
        <v>30</v>
      </c>
      <c r="R25" t="s">
        <v>30</v>
      </c>
      <c r="S25" t="s">
        <v>30</v>
      </c>
      <c r="T25" t="s">
        <v>30</v>
      </c>
      <c r="U25" t="s">
        <v>30</v>
      </c>
      <c r="V25" t="s">
        <v>30</v>
      </c>
      <c r="W25" t="s">
        <v>40</v>
      </c>
      <c r="X25" t="s">
        <v>29</v>
      </c>
      <c r="Y25" t="s">
        <v>30</v>
      </c>
      <c r="Z25" t="s">
        <v>29</v>
      </c>
      <c r="AA25" t="s">
        <v>30</v>
      </c>
      <c r="AB25" t="s">
        <v>32</v>
      </c>
    </row>
    <row r="26" spans="1:34" outlineLevel="1" x14ac:dyDescent="0.45">
      <c r="A26">
        <v>7566868906</v>
      </c>
      <c r="B26" s="1">
        <v>44323</v>
      </c>
      <c r="C26" t="s">
        <v>3202</v>
      </c>
      <c r="D26" t="s">
        <v>3203</v>
      </c>
      <c r="E26" t="s">
        <v>1367</v>
      </c>
      <c r="F26" t="s">
        <v>5651</v>
      </c>
      <c r="G26" t="s">
        <v>5980</v>
      </c>
      <c r="H26" s="5">
        <v>214099.41</v>
      </c>
      <c r="J26" t="s">
        <v>28</v>
      </c>
      <c r="K26" t="s">
        <v>29</v>
      </c>
      <c r="L26" t="s">
        <v>88</v>
      </c>
      <c r="M26" t="s">
        <v>29</v>
      </c>
      <c r="N26" t="s">
        <v>30</v>
      </c>
      <c r="O26" t="s">
        <v>29</v>
      </c>
      <c r="P26" t="s">
        <v>30</v>
      </c>
      <c r="Q26" t="s">
        <v>30</v>
      </c>
      <c r="R26" t="s">
        <v>30</v>
      </c>
      <c r="S26" t="s">
        <v>30</v>
      </c>
      <c r="T26" t="s">
        <v>30</v>
      </c>
      <c r="U26" t="s">
        <v>30</v>
      </c>
      <c r="V26" t="s">
        <v>30</v>
      </c>
      <c r="W26" t="s">
        <v>33</v>
      </c>
      <c r="X26" t="s">
        <v>29</v>
      </c>
      <c r="Y26" t="s">
        <v>29</v>
      </c>
      <c r="Z26" t="s">
        <v>30</v>
      </c>
      <c r="AA26" t="s">
        <v>29</v>
      </c>
      <c r="AB26" t="s">
        <v>32</v>
      </c>
    </row>
    <row r="27" spans="1:34" outlineLevel="1" x14ac:dyDescent="0.45">
      <c r="A27">
        <v>2708809006</v>
      </c>
      <c r="B27" s="1">
        <v>44334</v>
      </c>
      <c r="C27" t="s">
        <v>1365</v>
      </c>
      <c r="D27" t="s">
        <v>1366</v>
      </c>
      <c r="E27" t="s">
        <v>1367</v>
      </c>
      <c r="F27" t="s">
        <v>5651</v>
      </c>
      <c r="G27" t="s">
        <v>5868</v>
      </c>
      <c r="H27" s="5">
        <v>142463.43</v>
      </c>
      <c r="I27" t="s">
        <v>283</v>
      </c>
      <c r="J27" t="s">
        <v>28</v>
      </c>
      <c r="K27" t="s">
        <v>29</v>
      </c>
      <c r="L27" t="s">
        <v>88</v>
      </c>
      <c r="M27" t="s">
        <v>29</v>
      </c>
      <c r="N27" t="s">
        <v>29</v>
      </c>
      <c r="O27" t="s">
        <v>29</v>
      </c>
      <c r="P27" t="s">
        <v>29</v>
      </c>
      <c r="Q27" t="s">
        <v>29</v>
      </c>
      <c r="R27" t="s">
        <v>30</v>
      </c>
      <c r="S27" t="s">
        <v>30</v>
      </c>
      <c r="T27" t="s">
        <v>30</v>
      </c>
      <c r="U27" t="s">
        <v>29</v>
      </c>
      <c r="V27" t="s">
        <v>29</v>
      </c>
      <c r="W27" t="s">
        <v>31</v>
      </c>
      <c r="X27" t="s">
        <v>29</v>
      </c>
      <c r="Y27" t="s">
        <v>30</v>
      </c>
      <c r="Z27" t="s">
        <v>29</v>
      </c>
      <c r="AA27" t="s">
        <v>29</v>
      </c>
      <c r="AB27" t="s">
        <v>32</v>
      </c>
    </row>
    <row r="28" spans="1:34" outlineLevel="1" x14ac:dyDescent="0.45">
      <c r="A28">
        <v>7581688909</v>
      </c>
      <c r="B28" s="1">
        <v>44323</v>
      </c>
      <c r="C28" t="s">
        <v>3302</v>
      </c>
      <c r="D28" t="s">
        <v>3303</v>
      </c>
      <c r="E28" t="s">
        <v>1367</v>
      </c>
      <c r="F28" t="s">
        <v>5651</v>
      </c>
      <c r="G28" t="s">
        <v>5868</v>
      </c>
      <c r="H28" s="5">
        <v>82189.73</v>
      </c>
      <c r="J28" t="s">
        <v>28</v>
      </c>
      <c r="K28" t="s">
        <v>29</v>
      </c>
      <c r="L28" t="s">
        <v>88</v>
      </c>
      <c r="M28" t="s">
        <v>30</v>
      </c>
      <c r="N28" t="s">
        <v>30</v>
      </c>
      <c r="O28" t="s">
        <v>30</v>
      </c>
      <c r="P28" t="s">
        <v>30</v>
      </c>
      <c r="Q28" t="s">
        <v>30</v>
      </c>
      <c r="R28" t="s">
        <v>30</v>
      </c>
      <c r="S28" t="s">
        <v>30</v>
      </c>
      <c r="T28" t="s">
        <v>30</v>
      </c>
      <c r="U28" t="s">
        <v>30</v>
      </c>
      <c r="V28" t="s">
        <v>30</v>
      </c>
      <c r="W28" t="s">
        <v>31</v>
      </c>
      <c r="X28" t="s">
        <v>29</v>
      </c>
      <c r="Y28" t="s">
        <v>29</v>
      </c>
      <c r="Z28" t="s">
        <v>29</v>
      </c>
      <c r="AA28" t="s">
        <v>30</v>
      </c>
      <c r="AB28" t="s">
        <v>32</v>
      </c>
    </row>
    <row r="29" spans="1:34" outlineLevel="1" x14ac:dyDescent="0.45">
      <c r="A29">
        <v>7632918907</v>
      </c>
      <c r="B29" s="1">
        <v>44323</v>
      </c>
      <c r="C29" t="s">
        <v>3590</v>
      </c>
      <c r="D29" t="s">
        <v>3591</v>
      </c>
      <c r="E29" t="s">
        <v>1367</v>
      </c>
      <c r="F29" t="s">
        <v>5651</v>
      </c>
      <c r="G29" t="s">
        <v>5980</v>
      </c>
      <c r="H29" s="5">
        <v>81307.66</v>
      </c>
      <c r="J29" t="s">
        <v>28</v>
      </c>
      <c r="K29" t="s">
        <v>29</v>
      </c>
      <c r="L29" t="s">
        <v>88</v>
      </c>
      <c r="M29" t="s">
        <v>29</v>
      </c>
      <c r="N29" t="s">
        <v>29</v>
      </c>
      <c r="O29" t="s">
        <v>29</v>
      </c>
      <c r="P29" t="s">
        <v>30</v>
      </c>
      <c r="Q29" t="s">
        <v>30</v>
      </c>
      <c r="R29" t="s">
        <v>30</v>
      </c>
      <c r="S29" t="s">
        <v>30</v>
      </c>
      <c r="T29" t="s">
        <v>30</v>
      </c>
      <c r="U29" t="s">
        <v>30</v>
      </c>
      <c r="V29" t="s">
        <v>30</v>
      </c>
      <c r="W29" t="s">
        <v>31</v>
      </c>
      <c r="X29" t="s">
        <v>29</v>
      </c>
      <c r="Y29" t="s">
        <v>29</v>
      </c>
      <c r="Z29" t="s">
        <v>29</v>
      </c>
      <c r="AA29" t="s">
        <v>30</v>
      </c>
      <c r="AB29" t="s">
        <v>39</v>
      </c>
    </row>
    <row r="30" spans="1:34" outlineLevel="1" x14ac:dyDescent="0.45">
      <c r="A30">
        <v>9874049000</v>
      </c>
      <c r="B30" s="1">
        <v>44351</v>
      </c>
      <c r="C30" t="s">
        <v>5200</v>
      </c>
      <c r="D30" t="s">
        <v>5201</v>
      </c>
      <c r="E30" t="s">
        <v>1367</v>
      </c>
      <c r="F30" t="s">
        <v>5651</v>
      </c>
      <c r="G30" t="s">
        <v>5980</v>
      </c>
      <c r="H30" s="5">
        <v>70618</v>
      </c>
      <c r="J30" t="s">
        <v>28</v>
      </c>
      <c r="K30" t="s">
        <v>29</v>
      </c>
      <c r="L30" t="s">
        <v>88</v>
      </c>
      <c r="M30" t="s">
        <v>29</v>
      </c>
      <c r="N30" t="s">
        <v>30</v>
      </c>
      <c r="O30" t="s">
        <v>29</v>
      </c>
      <c r="P30" t="s">
        <v>30</v>
      </c>
      <c r="Q30" t="s">
        <v>30</v>
      </c>
      <c r="R30" t="s">
        <v>30</v>
      </c>
      <c r="S30" t="s">
        <v>30</v>
      </c>
      <c r="T30" t="s">
        <v>30</v>
      </c>
      <c r="U30" t="s">
        <v>30</v>
      </c>
      <c r="V30" t="s">
        <v>30</v>
      </c>
      <c r="W30" t="s">
        <v>40</v>
      </c>
      <c r="X30" t="s">
        <v>29</v>
      </c>
      <c r="Y30" t="s">
        <v>29</v>
      </c>
      <c r="Z30" t="s">
        <v>29</v>
      </c>
      <c r="AA30" t="s">
        <v>29</v>
      </c>
      <c r="AB30" t="s">
        <v>32</v>
      </c>
    </row>
    <row r="31" spans="1:34" outlineLevel="1" x14ac:dyDescent="0.45">
      <c r="A31">
        <v>7905478902</v>
      </c>
      <c r="B31" s="1">
        <v>44327</v>
      </c>
      <c r="C31" t="s">
        <v>4032</v>
      </c>
      <c r="D31" t="s">
        <v>4033</v>
      </c>
      <c r="E31" t="s">
        <v>1367</v>
      </c>
      <c r="F31" t="s">
        <v>5651</v>
      </c>
      <c r="G31" t="s">
        <v>5868</v>
      </c>
      <c r="H31" s="5">
        <v>69854.62</v>
      </c>
      <c r="J31" t="s">
        <v>28</v>
      </c>
      <c r="K31" t="s">
        <v>29</v>
      </c>
      <c r="L31" t="s">
        <v>88</v>
      </c>
      <c r="M31" t="s">
        <v>30</v>
      </c>
      <c r="N31" t="s">
        <v>30</v>
      </c>
      <c r="O31" t="s">
        <v>30</v>
      </c>
      <c r="P31" t="s">
        <v>30</v>
      </c>
      <c r="Q31" t="s">
        <v>30</v>
      </c>
      <c r="R31" t="s">
        <v>30</v>
      </c>
      <c r="S31" t="s">
        <v>30</v>
      </c>
      <c r="T31" t="s">
        <v>30</v>
      </c>
      <c r="U31" t="s">
        <v>30</v>
      </c>
      <c r="V31" t="s">
        <v>30</v>
      </c>
      <c r="W31" t="s">
        <v>33</v>
      </c>
      <c r="X31" t="s">
        <v>29</v>
      </c>
      <c r="Y31" t="s">
        <v>30</v>
      </c>
      <c r="Z31" t="s">
        <v>29</v>
      </c>
      <c r="AA31" t="s">
        <v>29</v>
      </c>
      <c r="AB31" t="s">
        <v>32</v>
      </c>
    </row>
    <row r="32" spans="1:34" outlineLevel="1" x14ac:dyDescent="0.45">
      <c r="A32">
        <v>8823409007</v>
      </c>
      <c r="B32" s="1">
        <v>44345</v>
      </c>
      <c r="C32" t="s">
        <v>4356</v>
      </c>
      <c r="D32" t="s">
        <v>4357</v>
      </c>
      <c r="E32" t="s">
        <v>1367</v>
      </c>
      <c r="F32" t="s">
        <v>5651</v>
      </c>
      <c r="G32" t="s">
        <v>5868</v>
      </c>
      <c r="H32" s="5">
        <v>47054</v>
      </c>
      <c r="J32" t="s">
        <v>28</v>
      </c>
      <c r="K32" t="s">
        <v>29</v>
      </c>
      <c r="L32" t="s">
        <v>88</v>
      </c>
      <c r="M32" t="s">
        <v>29</v>
      </c>
      <c r="N32" t="s">
        <v>30</v>
      </c>
      <c r="O32" t="s">
        <v>29</v>
      </c>
      <c r="P32" t="s">
        <v>29</v>
      </c>
      <c r="Q32" t="s">
        <v>29</v>
      </c>
      <c r="R32" t="s">
        <v>29</v>
      </c>
      <c r="S32" t="s">
        <v>30</v>
      </c>
      <c r="T32" t="s">
        <v>30</v>
      </c>
      <c r="U32" t="s">
        <v>29</v>
      </c>
      <c r="V32" t="s">
        <v>29</v>
      </c>
      <c r="W32" t="s">
        <v>40</v>
      </c>
      <c r="X32" t="s">
        <v>29</v>
      </c>
      <c r="Y32" t="s">
        <v>29</v>
      </c>
      <c r="Z32" t="s">
        <v>29</v>
      </c>
      <c r="AA32" t="s">
        <v>29</v>
      </c>
      <c r="AB32" t="s">
        <v>32</v>
      </c>
    </row>
    <row r="33" spans="1:28" outlineLevel="1" x14ac:dyDescent="0.45">
      <c r="A33">
        <v>8021109009</v>
      </c>
      <c r="B33" s="1">
        <v>44342</v>
      </c>
      <c r="C33" t="s">
        <v>4110</v>
      </c>
      <c r="D33" t="s">
        <v>4111</v>
      </c>
      <c r="E33" t="s">
        <v>1367</v>
      </c>
      <c r="F33" t="s">
        <v>5651</v>
      </c>
      <c r="G33" t="s">
        <v>5980</v>
      </c>
      <c r="H33" s="5">
        <v>38955</v>
      </c>
      <c r="J33" t="s">
        <v>28</v>
      </c>
      <c r="K33" t="s">
        <v>30</v>
      </c>
      <c r="L33" t="s">
        <v>88</v>
      </c>
      <c r="M33" t="s">
        <v>29</v>
      </c>
      <c r="N33" t="s">
        <v>29</v>
      </c>
      <c r="O33" t="s">
        <v>30</v>
      </c>
      <c r="P33" t="s">
        <v>29</v>
      </c>
      <c r="Q33" t="s">
        <v>30</v>
      </c>
      <c r="R33" t="s">
        <v>29</v>
      </c>
      <c r="S33" t="s">
        <v>30</v>
      </c>
      <c r="T33" t="s">
        <v>30</v>
      </c>
      <c r="U33" t="s">
        <v>30</v>
      </c>
      <c r="V33" t="s">
        <v>30</v>
      </c>
      <c r="W33" t="s">
        <v>31</v>
      </c>
      <c r="X33" t="s">
        <v>29</v>
      </c>
      <c r="Y33" t="s">
        <v>29</v>
      </c>
      <c r="Z33" t="s">
        <v>29</v>
      </c>
      <c r="AA33" t="s">
        <v>30</v>
      </c>
      <c r="AB33" t="s">
        <v>227</v>
      </c>
    </row>
    <row r="34" spans="1:28" outlineLevel="1" x14ac:dyDescent="0.45">
      <c r="A34">
        <v>7617098901</v>
      </c>
      <c r="B34" s="1">
        <v>44323</v>
      </c>
      <c r="C34" t="s">
        <v>3501</v>
      </c>
      <c r="D34" t="s">
        <v>3502</v>
      </c>
      <c r="E34" t="s">
        <v>1367</v>
      </c>
      <c r="F34" t="s">
        <v>5651</v>
      </c>
      <c r="G34" t="s">
        <v>5993</v>
      </c>
      <c r="H34" s="5">
        <v>31825.86</v>
      </c>
      <c r="J34" t="s">
        <v>28</v>
      </c>
      <c r="K34" t="s">
        <v>29</v>
      </c>
      <c r="L34" t="s">
        <v>88</v>
      </c>
      <c r="M34" t="s">
        <v>29</v>
      </c>
      <c r="N34" t="s">
        <v>29</v>
      </c>
      <c r="O34" t="s">
        <v>30</v>
      </c>
      <c r="P34" t="s">
        <v>30</v>
      </c>
      <c r="Q34" t="s">
        <v>30</v>
      </c>
      <c r="R34" t="s">
        <v>30</v>
      </c>
      <c r="S34" t="s">
        <v>29</v>
      </c>
      <c r="T34" t="s">
        <v>29</v>
      </c>
      <c r="U34" t="s">
        <v>30</v>
      </c>
      <c r="V34" t="s">
        <v>29</v>
      </c>
      <c r="W34" t="s">
        <v>31</v>
      </c>
      <c r="X34" t="s">
        <v>29</v>
      </c>
      <c r="Y34" t="s">
        <v>29</v>
      </c>
      <c r="Z34" t="s">
        <v>30</v>
      </c>
      <c r="AA34" t="s">
        <v>29</v>
      </c>
      <c r="AB34" t="s">
        <v>234</v>
      </c>
    </row>
    <row r="35" spans="1:28" outlineLevel="1" x14ac:dyDescent="0.45">
      <c r="A35">
        <v>2366659008</v>
      </c>
      <c r="B35" s="1">
        <v>44331</v>
      </c>
      <c r="C35" t="s">
        <v>1011</v>
      </c>
      <c r="D35" t="s">
        <v>1012</v>
      </c>
      <c r="E35" t="s">
        <v>1013</v>
      </c>
      <c r="F35" t="s">
        <v>5651</v>
      </c>
      <c r="G35" t="s">
        <v>5809</v>
      </c>
      <c r="H35" s="5">
        <v>49150</v>
      </c>
      <c r="J35" t="s">
        <v>28</v>
      </c>
      <c r="K35" t="s">
        <v>29</v>
      </c>
      <c r="L35" t="s">
        <v>161</v>
      </c>
      <c r="M35" t="s">
        <v>29</v>
      </c>
      <c r="N35" t="s">
        <v>30</v>
      </c>
      <c r="O35" t="s">
        <v>29</v>
      </c>
      <c r="P35" t="s">
        <v>30</v>
      </c>
      <c r="Q35" t="s">
        <v>30</v>
      </c>
      <c r="R35" t="s">
        <v>30</v>
      </c>
      <c r="S35" t="s">
        <v>30</v>
      </c>
      <c r="T35" t="s">
        <v>30</v>
      </c>
      <c r="U35" t="s">
        <v>30</v>
      </c>
      <c r="V35" t="s">
        <v>30</v>
      </c>
      <c r="W35" t="s">
        <v>31</v>
      </c>
      <c r="X35" t="s">
        <v>29</v>
      </c>
      <c r="Y35" t="s">
        <v>29</v>
      </c>
      <c r="Z35" t="s">
        <v>29</v>
      </c>
      <c r="AA35" t="s">
        <v>30</v>
      </c>
      <c r="AB35" t="s">
        <v>32</v>
      </c>
    </row>
    <row r="36" spans="1:28" outlineLevel="1" x14ac:dyDescent="0.45">
      <c r="A36">
        <v>2751909007</v>
      </c>
      <c r="B36" s="1">
        <v>44334</v>
      </c>
      <c r="C36" t="s">
        <v>1572</v>
      </c>
      <c r="D36" t="s">
        <v>1573</v>
      </c>
      <c r="E36" t="s">
        <v>1013</v>
      </c>
      <c r="F36" t="s">
        <v>5651</v>
      </c>
      <c r="G36" t="s">
        <v>5809</v>
      </c>
      <c r="H36" s="5">
        <v>31698</v>
      </c>
      <c r="J36" t="s">
        <v>28</v>
      </c>
      <c r="K36" t="s">
        <v>29</v>
      </c>
      <c r="L36" t="s">
        <v>161</v>
      </c>
      <c r="M36" t="s">
        <v>29</v>
      </c>
      <c r="N36" t="s">
        <v>29</v>
      </c>
      <c r="O36" t="s">
        <v>29</v>
      </c>
      <c r="P36" t="s">
        <v>29</v>
      </c>
      <c r="Q36" t="s">
        <v>29</v>
      </c>
      <c r="R36" t="s">
        <v>29</v>
      </c>
      <c r="S36" t="s">
        <v>30</v>
      </c>
      <c r="T36" t="s">
        <v>30</v>
      </c>
      <c r="U36" t="s">
        <v>29</v>
      </c>
      <c r="V36" t="s">
        <v>29</v>
      </c>
      <c r="W36" t="s">
        <v>40</v>
      </c>
      <c r="X36" t="s">
        <v>29</v>
      </c>
      <c r="Y36" t="s">
        <v>30</v>
      </c>
      <c r="Z36" t="s">
        <v>29</v>
      </c>
      <c r="AA36" t="s">
        <v>30</v>
      </c>
      <c r="AB36" t="s">
        <v>32</v>
      </c>
    </row>
    <row r="37" spans="1:28" outlineLevel="1" x14ac:dyDescent="0.45">
      <c r="A37">
        <v>2349809003</v>
      </c>
      <c r="B37" s="1">
        <v>44331</v>
      </c>
      <c r="C37" t="s">
        <v>924</v>
      </c>
      <c r="D37" t="s">
        <v>925</v>
      </c>
      <c r="E37" t="s">
        <v>506</v>
      </c>
      <c r="F37" t="s">
        <v>5651</v>
      </c>
      <c r="G37" t="s">
        <v>5731</v>
      </c>
      <c r="H37" s="5">
        <v>339734</v>
      </c>
      <c r="J37" t="s">
        <v>28</v>
      </c>
      <c r="K37" t="s">
        <v>29</v>
      </c>
      <c r="L37" t="s">
        <v>127</v>
      </c>
      <c r="M37" t="s">
        <v>29</v>
      </c>
      <c r="N37" t="s">
        <v>30</v>
      </c>
      <c r="O37" t="s">
        <v>30</v>
      </c>
      <c r="P37" t="s">
        <v>30</v>
      </c>
      <c r="Q37" t="s">
        <v>29</v>
      </c>
      <c r="R37" t="s">
        <v>30</v>
      </c>
      <c r="S37" t="s">
        <v>30</v>
      </c>
      <c r="T37" t="s">
        <v>30</v>
      </c>
      <c r="U37" t="s">
        <v>30</v>
      </c>
      <c r="V37" t="s">
        <v>30</v>
      </c>
      <c r="W37" t="s">
        <v>40</v>
      </c>
      <c r="X37" t="s">
        <v>30</v>
      </c>
      <c r="Y37" t="s">
        <v>29</v>
      </c>
      <c r="Z37" t="s">
        <v>29</v>
      </c>
      <c r="AA37" t="s">
        <v>30</v>
      </c>
      <c r="AB37" t="s">
        <v>45</v>
      </c>
    </row>
    <row r="38" spans="1:28" outlineLevel="1" x14ac:dyDescent="0.45">
      <c r="A38">
        <v>8905409000</v>
      </c>
      <c r="B38" s="1">
        <v>44345</v>
      </c>
      <c r="C38" t="s">
        <v>4790</v>
      </c>
      <c r="D38" t="s">
        <v>4791</v>
      </c>
      <c r="E38" t="s">
        <v>506</v>
      </c>
      <c r="F38" t="s">
        <v>5651</v>
      </c>
      <c r="G38" t="s">
        <v>5731</v>
      </c>
      <c r="H38" s="5">
        <v>272026.33</v>
      </c>
      <c r="J38" t="s">
        <v>28</v>
      </c>
      <c r="K38" t="s">
        <v>29</v>
      </c>
      <c r="L38" t="s">
        <v>127</v>
      </c>
      <c r="M38" t="s">
        <v>29</v>
      </c>
      <c r="N38" t="s">
        <v>30</v>
      </c>
      <c r="O38" t="s">
        <v>30</v>
      </c>
      <c r="P38" t="s">
        <v>30</v>
      </c>
      <c r="Q38" t="s">
        <v>30</v>
      </c>
      <c r="R38" t="s">
        <v>30</v>
      </c>
      <c r="S38" t="s">
        <v>30</v>
      </c>
      <c r="T38" t="s">
        <v>30</v>
      </c>
      <c r="U38" t="s">
        <v>30</v>
      </c>
      <c r="V38" t="s">
        <v>30</v>
      </c>
      <c r="W38" t="s">
        <v>40</v>
      </c>
      <c r="X38" t="s">
        <v>30</v>
      </c>
      <c r="Y38" t="s">
        <v>29</v>
      </c>
      <c r="Z38" t="s">
        <v>29</v>
      </c>
      <c r="AA38" t="s">
        <v>29</v>
      </c>
      <c r="AB38" t="s">
        <v>32</v>
      </c>
    </row>
    <row r="39" spans="1:28" outlineLevel="1" x14ac:dyDescent="0.45">
      <c r="A39">
        <v>9901529009</v>
      </c>
      <c r="B39" s="1">
        <v>44351</v>
      </c>
      <c r="C39" t="s">
        <v>5350</v>
      </c>
      <c r="D39" t="s">
        <v>5351</v>
      </c>
      <c r="E39" t="s">
        <v>506</v>
      </c>
      <c r="F39" t="s">
        <v>5651</v>
      </c>
      <c r="G39" t="s">
        <v>5731</v>
      </c>
      <c r="H39" s="5">
        <v>263852</v>
      </c>
      <c r="J39" t="s">
        <v>28</v>
      </c>
      <c r="K39" t="s">
        <v>30</v>
      </c>
      <c r="L39" t="s">
        <v>127</v>
      </c>
      <c r="M39" t="s">
        <v>29</v>
      </c>
      <c r="N39" t="s">
        <v>29</v>
      </c>
      <c r="O39" t="s">
        <v>29</v>
      </c>
      <c r="P39" t="s">
        <v>30</v>
      </c>
      <c r="Q39" t="s">
        <v>30</v>
      </c>
      <c r="R39" t="s">
        <v>30</v>
      </c>
      <c r="S39" t="s">
        <v>30</v>
      </c>
      <c r="T39" t="s">
        <v>30</v>
      </c>
      <c r="U39" t="s">
        <v>30</v>
      </c>
      <c r="V39" t="s">
        <v>30</v>
      </c>
      <c r="W39" t="s">
        <v>40</v>
      </c>
      <c r="X39" t="s">
        <v>30</v>
      </c>
      <c r="Y39" t="s">
        <v>29</v>
      </c>
      <c r="Z39" t="s">
        <v>29</v>
      </c>
      <c r="AA39" t="s">
        <v>29</v>
      </c>
      <c r="AB39" t="s">
        <v>32</v>
      </c>
    </row>
    <row r="40" spans="1:28" outlineLevel="1" x14ac:dyDescent="0.45">
      <c r="A40">
        <v>2694719001</v>
      </c>
      <c r="B40" s="1">
        <v>44334</v>
      </c>
      <c r="C40" t="s">
        <v>1285</v>
      </c>
      <c r="D40" t="s">
        <v>1286</v>
      </c>
      <c r="E40" t="s">
        <v>506</v>
      </c>
      <c r="F40" t="s">
        <v>5651</v>
      </c>
      <c r="G40" t="s">
        <v>5731</v>
      </c>
      <c r="H40" s="5">
        <v>127689</v>
      </c>
      <c r="J40" t="s">
        <v>28</v>
      </c>
      <c r="K40" t="s">
        <v>29</v>
      </c>
      <c r="L40" t="s">
        <v>127</v>
      </c>
      <c r="M40" t="s">
        <v>30</v>
      </c>
      <c r="N40" t="s">
        <v>29</v>
      </c>
      <c r="O40" t="s">
        <v>29</v>
      </c>
      <c r="P40" t="s">
        <v>30</v>
      </c>
      <c r="Q40" t="s">
        <v>30</v>
      </c>
      <c r="R40" t="s">
        <v>30</v>
      </c>
      <c r="S40" t="s">
        <v>30</v>
      </c>
      <c r="T40" t="s">
        <v>30</v>
      </c>
      <c r="U40" t="s">
        <v>30</v>
      </c>
      <c r="V40" t="s">
        <v>30</v>
      </c>
      <c r="W40" t="s">
        <v>31</v>
      </c>
      <c r="X40" t="s">
        <v>30</v>
      </c>
      <c r="Y40" t="s">
        <v>29</v>
      </c>
      <c r="Z40" t="s">
        <v>29</v>
      </c>
      <c r="AA40" t="s">
        <v>30</v>
      </c>
      <c r="AB40" t="s">
        <v>32</v>
      </c>
    </row>
    <row r="41" spans="1:28" outlineLevel="1" x14ac:dyDescent="0.45">
      <c r="A41">
        <v>4911499003</v>
      </c>
      <c r="B41" s="1">
        <v>44336</v>
      </c>
      <c r="C41" t="s">
        <v>2100</v>
      </c>
      <c r="D41" t="s">
        <v>2101</v>
      </c>
      <c r="E41" t="s">
        <v>506</v>
      </c>
      <c r="F41" t="s">
        <v>5651</v>
      </c>
      <c r="G41" t="s">
        <v>5731</v>
      </c>
      <c r="H41" s="5">
        <v>119075</v>
      </c>
      <c r="I41" t="s">
        <v>878</v>
      </c>
      <c r="J41" t="s">
        <v>28</v>
      </c>
      <c r="K41" t="s">
        <v>30</v>
      </c>
      <c r="L41" t="s">
        <v>127</v>
      </c>
      <c r="M41" t="s">
        <v>29</v>
      </c>
      <c r="N41" t="s">
        <v>30</v>
      </c>
      <c r="O41" t="s">
        <v>29</v>
      </c>
      <c r="P41" t="s">
        <v>30</v>
      </c>
      <c r="Q41" t="s">
        <v>30</v>
      </c>
      <c r="R41" t="s">
        <v>30</v>
      </c>
      <c r="S41" t="s">
        <v>30</v>
      </c>
      <c r="T41" t="s">
        <v>30</v>
      </c>
      <c r="U41" t="s">
        <v>30</v>
      </c>
      <c r="V41" t="s">
        <v>30</v>
      </c>
      <c r="W41" t="s">
        <v>31</v>
      </c>
      <c r="X41" t="s">
        <v>30</v>
      </c>
      <c r="Y41" t="s">
        <v>29</v>
      </c>
      <c r="Z41" t="s">
        <v>30</v>
      </c>
      <c r="AA41" t="s">
        <v>30</v>
      </c>
      <c r="AB41" t="s">
        <v>32</v>
      </c>
    </row>
    <row r="42" spans="1:28" outlineLevel="1" x14ac:dyDescent="0.45">
      <c r="A42">
        <v>7570938906</v>
      </c>
      <c r="B42" s="1">
        <v>44323</v>
      </c>
      <c r="C42" t="s">
        <v>3241</v>
      </c>
      <c r="D42" t="s">
        <v>3242</v>
      </c>
      <c r="E42" t="s">
        <v>506</v>
      </c>
      <c r="F42" t="s">
        <v>5651</v>
      </c>
      <c r="G42" t="s">
        <v>5731</v>
      </c>
      <c r="H42" s="5">
        <v>108441.53</v>
      </c>
      <c r="J42" t="s">
        <v>28</v>
      </c>
      <c r="K42" t="s">
        <v>29</v>
      </c>
      <c r="L42" t="s">
        <v>127</v>
      </c>
      <c r="M42" t="s">
        <v>29</v>
      </c>
      <c r="N42" t="s">
        <v>30</v>
      </c>
      <c r="O42" t="s">
        <v>30</v>
      </c>
      <c r="P42" t="s">
        <v>30</v>
      </c>
      <c r="Q42" t="s">
        <v>30</v>
      </c>
      <c r="R42" t="s">
        <v>30</v>
      </c>
      <c r="S42" t="s">
        <v>30</v>
      </c>
      <c r="T42" t="s">
        <v>30</v>
      </c>
      <c r="U42" t="s">
        <v>30</v>
      </c>
      <c r="V42" t="s">
        <v>30</v>
      </c>
      <c r="W42" t="s">
        <v>31</v>
      </c>
      <c r="X42" t="s">
        <v>30</v>
      </c>
      <c r="Y42" t="s">
        <v>29</v>
      </c>
      <c r="Z42" t="s">
        <v>29</v>
      </c>
      <c r="AA42" t="s">
        <v>30</v>
      </c>
      <c r="AB42" t="s">
        <v>32</v>
      </c>
    </row>
    <row r="43" spans="1:28" outlineLevel="1" x14ac:dyDescent="0.45">
      <c r="A43">
        <v>1110989004</v>
      </c>
      <c r="B43" s="1">
        <v>44329</v>
      </c>
      <c r="C43" t="s">
        <v>504</v>
      </c>
      <c r="D43" t="s">
        <v>505</v>
      </c>
      <c r="E43" t="s">
        <v>506</v>
      </c>
      <c r="F43" t="s">
        <v>5651</v>
      </c>
      <c r="G43" t="s">
        <v>5731</v>
      </c>
      <c r="H43" s="5">
        <v>105346</v>
      </c>
      <c r="J43" t="s">
        <v>28</v>
      </c>
      <c r="K43" t="s">
        <v>29</v>
      </c>
      <c r="L43" t="s">
        <v>127</v>
      </c>
      <c r="M43" t="s">
        <v>29</v>
      </c>
      <c r="N43" t="s">
        <v>29</v>
      </c>
      <c r="O43" t="s">
        <v>29</v>
      </c>
      <c r="P43" t="s">
        <v>29</v>
      </c>
      <c r="Q43" t="s">
        <v>30</v>
      </c>
      <c r="R43" t="s">
        <v>29</v>
      </c>
      <c r="S43" t="s">
        <v>30</v>
      </c>
      <c r="T43" t="s">
        <v>29</v>
      </c>
      <c r="U43" t="s">
        <v>29</v>
      </c>
      <c r="V43" t="s">
        <v>30</v>
      </c>
      <c r="W43" t="s">
        <v>229</v>
      </c>
      <c r="X43" t="s">
        <v>30</v>
      </c>
      <c r="Y43" t="s">
        <v>29</v>
      </c>
      <c r="Z43" t="s">
        <v>30</v>
      </c>
      <c r="AA43" t="s">
        <v>29</v>
      </c>
      <c r="AB43" t="s">
        <v>45</v>
      </c>
    </row>
    <row r="44" spans="1:28" outlineLevel="1" x14ac:dyDescent="0.45">
      <c r="A44">
        <v>8032649002</v>
      </c>
      <c r="B44" s="1">
        <v>44342</v>
      </c>
      <c r="C44" t="s">
        <v>4170</v>
      </c>
      <c r="D44" t="s">
        <v>4171</v>
      </c>
      <c r="E44" t="s">
        <v>506</v>
      </c>
      <c r="F44" t="s">
        <v>5651</v>
      </c>
      <c r="G44" t="s">
        <v>5731</v>
      </c>
      <c r="H44" s="5">
        <v>94219.19</v>
      </c>
      <c r="J44" t="s">
        <v>28</v>
      </c>
      <c r="K44" t="s">
        <v>30</v>
      </c>
      <c r="L44" t="s">
        <v>127</v>
      </c>
      <c r="M44" t="s">
        <v>29</v>
      </c>
      <c r="N44" t="s">
        <v>30</v>
      </c>
      <c r="O44" t="s">
        <v>29</v>
      </c>
      <c r="P44" t="s">
        <v>30</v>
      </c>
      <c r="Q44" t="s">
        <v>30</v>
      </c>
      <c r="R44" t="s">
        <v>30</v>
      </c>
      <c r="S44" t="s">
        <v>30</v>
      </c>
      <c r="T44" t="s">
        <v>30</v>
      </c>
      <c r="U44" t="s">
        <v>30</v>
      </c>
      <c r="V44" t="s">
        <v>30</v>
      </c>
      <c r="W44" t="s">
        <v>33</v>
      </c>
      <c r="X44" t="s">
        <v>30</v>
      </c>
      <c r="Y44" t="s">
        <v>30</v>
      </c>
      <c r="Z44" t="s">
        <v>29</v>
      </c>
      <c r="AA44" t="s">
        <v>30</v>
      </c>
      <c r="AB44" t="s">
        <v>32</v>
      </c>
    </row>
    <row r="45" spans="1:28" outlineLevel="1" x14ac:dyDescent="0.45">
      <c r="A45">
        <v>9924039007</v>
      </c>
      <c r="B45" s="1">
        <v>44351</v>
      </c>
      <c r="C45" t="s">
        <v>5457</v>
      </c>
      <c r="D45" t="s">
        <v>5458</v>
      </c>
      <c r="E45" t="s">
        <v>506</v>
      </c>
      <c r="F45" t="s">
        <v>5651</v>
      </c>
      <c r="G45" t="s">
        <v>5731</v>
      </c>
      <c r="H45" s="5">
        <v>34017.79</v>
      </c>
      <c r="I45" t="s">
        <v>35</v>
      </c>
      <c r="J45" t="s">
        <v>28</v>
      </c>
      <c r="K45" t="s">
        <v>30</v>
      </c>
      <c r="L45" t="s">
        <v>127</v>
      </c>
      <c r="M45" t="s">
        <v>29</v>
      </c>
      <c r="N45" t="s">
        <v>30</v>
      </c>
      <c r="O45" t="s">
        <v>29</v>
      </c>
      <c r="P45" t="s">
        <v>30</v>
      </c>
      <c r="Q45" t="s">
        <v>30</v>
      </c>
      <c r="R45" t="s">
        <v>30</v>
      </c>
      <c r="S45" t="s">
        <v>30</v>
      </c>
      <c r="T45" t="s">
        <v>30</v>
      </c>
      <c r="U45" t="s">
        <v>30</v>
      </c>
      <c r="V45" t="s">
        <v>30</v>
      </c>
      <c r="W45" t="s">
        <v>40</v>
      </c>
      <c r="X45" t="s">
        <v>30</v>
      </c>
      <c r="Y45" t="s">
        <v>29</v>
      </c>
      <c r="Z45" t="s">
        <v>29</v>
      </c>
      <c r="AA45" t="s">
        <v>29</v>
      </c>
      <c r="AB45" t="s">
        <v>32</v>
      </c>
    </row>
    <row r="46" spans="1:28" outlineLevel="1" x14ac:dyDescent="0.45">
      <c r="A46">
        <v>7548878905</v>
      </c>
      <c r="B46" s="1">
        <v>44323</v>
      </c>
      <c r="C46" t="s">
        <v>2981</v>
      </c>
      <c r="D46" t="s">
        <v>2982</v>
      </c>
      <c r="E46" t="s">
        <v>506</v>
      </c>
      <c r="F46" t="s">
        <v>5651</v>
      </c>
      <c r="G46" t="s">
        <v>5731</v>
      </c>
      <c r="H46" s="5">
        <v>22999.98</v>
      </c>
      <c r="J46" t="s">
        <v>28</v>
      </c>
      <c r="K46" t="s">
        <v>29</v>
      </c>
      <c r="L46" t="s">
        <v>127</v>
      </c>
      <c r="M46" t="s">
        <v>29</v>
      </c>
      <c r="N46" t="s">
        <v>29</v>
      </c>
      <c r="O46" t="s">
        <v>29</v>
      </c>
      <c r="P46" t="s">
        <v>30</v>
      </c>
      <c r="Q46" t="s">
        <v>29</v>
      </c>
      <c r="R46" t="s">
        <v>30</v>
      </c>
      <c r="S46" t="s">
        <v>29</v>
      </c>
      <c r="T46" t="s">
        <v>30</v>
      </c>
      <c r="U46" t="s">
        <v>29</v>
      </c>
      <c r="V46" t="s">
        <v>29</v>
      </c>
      <c r="W46" t="s">
        <v>31</v>
      </c>
      <c r="X46" t="s">
        <v>30</v>
      </c>
      <c r="Y46" t="s">
        <v>29</v>
      </c>
      <c r="Z46" t="s">
        <v>29</v>
      </c>
      <c r="AA46" t="s">
        <v>30</v>
      </c>
      <c r="AB46" t="s">
        <v>32</v>
      </c>
    </row>
    <row r="47" spans="1:28" outlineLevel="1" x14ac:dyDescent="0.45">
      <c r="A47">
        <v>1106289003</v>
      </c>
      <c r="B47" s="1">
        <v>44329</v>
      </c>
      <c r="C47" t="s">
        <v>468</v>
      </c>
      <c r="D47" t="s">
        <v>469</v>
      </c>
      <c r="E47" t="s">
        <v>470</v>
      </c>
      <c r="F47" t="s">
        <v>5651</v>
      </c>
      <c r="G47" t="s">
        <v>5726</v>
      </c>
      <c r="H47" s="5">
        <v>253173</v>
      </c>
      <c r="J47" t="s">
        <v>42</v>
      </c>
      <c r="K47" t="s">
        <v>29</v>
      </c>
      <c r="L47" t="s">
        <v>471</v>
      </c>
      <c r="M47" t="s">
        <v>29</v>
      </c>
      <c r="N47" t="s">
        <v>29</v>
      </c>
      <c r="O47" t="s">
        <v>29</v>
      </c>
      <c r="P47" t="s">
        <v>30</v>
      </c>
      <c r="Q47" t="s">
        <v>30</v>
      </c>
      <c r="R47" t="s">
        <v>30</v>
      </c>
      <c r="S47" t="s">
        <v>30</v>
      </c>
      <c r="T47" t="s">
        <v>30</v>
      </c>
      <c r="U47" t="s">
        <v>30</v>
      </c>
      <c r="V47" t="s">
        <v>30</v>
      </c>
      <c r="W47" t="s">
        <v>40</v>
      </c>
      <c r="X47" t="s">
        <v>30</v>
      </c>
      <c r="Y47" t="s">
        <v>30</v>
      </c>
      <c r="Z47" t="s">
        <v>29</v>
      </c>
      <c r="AA47" t="s">
        <v>29</v>
      </c>
      <c r="AB47" t="s">
        <v>32</v>
      </c>
    </row>
    <row r="48" spans="1:28" outlineLevel="1" x14ac:dyDescent="0.45">
      <c r="A48">
        <v>7625858904</v>
      </c>
      <c r="B48" s="1">
        <v>44323</v>
      </c>
      <c r="C48" t="s">
        <v>3547</v>
      </c>
      <c r="D48" t="s">
        <v>3548</v>
      </c>
      <c r="E48" t="s">
        <v>470</v>
      </c>
      <c r="F48" t="s">
        <v>5651</v>
      </c>
      <c r="G48" t="s">
        <v>5817</v>
      </c>
      <c r="H48" s="5">
        <v>42091.65</v>
      </c>
      <c r="J48" t="s">
        <v>42</v>
      </c>
      <c r="K48" t="s">
        <v>29</v>
      </c>
      <c r="L48" t="s">
        <v>471</v>
      </c>
      <c r="M48" t="s">
        <v>29</v>
      </c>
      <c r="N48" t="s">
        <v>29</v>
      </c>
      <c r="O48" t="s">
        <v>30</v>
      </c>
      <c r="P48" t="s">
        <v>30</v>
      </c>
      <c r="Q48" t="s">
        <v>30</v>
      </c>
      <c r="R48" t="s">
        <v>30</v>
      </c>
      <c r="S48" t="s">
        <v>30</v>
      </c>
      <c r="T48" t="s">
        <v>30</v>
      </c>
      <c r="U48" t="s">
        <v>30</v>
      </c>
      <c r="V48" t="s">
        <v>30</v>
      </c>
      <c r="W48" t="s">
        <v>31</v>
      </c>
      <c r="X48" t="s">
        <v>30</v>
      </c>
      <c r="Y48" t="s">
        <v>29</v>
      </c>
      <c r="Z48" t="s">
        <v>29</v>
      </c>
      <c r="AA48" t="s">
        <v>30</v>
      </c>
      <c r="AB48" t="s">
        <v>73</v>
      </c>
    </row>
    <row r="49" spans="1:28" outlineLevel="1" x14ac:dyDescent="0.45">
      <c r="A49">
        <v>8870549006</v>
      </c>
      <c r="B49" s="1">
        <v>44345</v>
      </c>
      <c r="C49" t="s">
        <v>4633</v>
      </c>
      <c r="D49" t="s">
        <v>4634</v>
      </c>
      <c r="E49" t="s">
        <v>470</v>
      </c>
      <c r="F49" t="s">
        <v>5651</v>
      </c>
      <c r="G49" t="s">
        <v>5726</v>
      </c>
      <c r="H49" s="5">
        <v>36522.559999999998</v>
      </c>
      <c r="J49" t="s">
        <v>42</v>
      </c>
      <c r="K49" t="s">
        <v>30</v>
      </c>
      <c r="L49" t="s">
        <v>471</v>
      </c>
      <c r="M49" t="s">
        <v>29</v>
      </c>
      <c r="N49" t="s">
        <v>30</v>
      </c>
      <c r="O49" t="s">
        <v>29</v>
      </c>
      <c r="P49" t="s">
        <v>30</v>
      </c>
      <c r="Q49" t="s">
        <v>30</v>
      </c>
      <c r="R49" t="s">
        <v>30</v>
      </c>
      <c r="S49" t="s">
        <v>30</v>
      </c>
      <c r="T49" t="s">
        <v>30</v>
      </c>
      <c r="U49" t="s">
        <v>30</v>
      </c>
      <c r="V49" t="s">
        <v>30</v>
      </c>
      <c r="W49" t="s">
        <v>31</v>
      </c>
      <c r="X49" t="s">
        <v>30</v>
      </c>
      <c r="Y49" t="s">
        <v>29</v>
      </c>
      <c r="Z49" t="s">
        <v>29</v>
      </c>
      <c r="AA49" t="s">
        <v>29</v>
      </c>
      <c r="AB49" t="s">
        <v>32</v>
      </c>
    </row>
    <row r="50" spans="1:28" outlineLevel="1" x14ac:dyDescent="0.45">
      <c r="A50">
        <v>2362189001</v>
      </c>
      <c r="B50" s="1">
        <v>44331</v>
      </c>
      <c r="C50" t="s">
        <v>986</v>
      </c>
      <c r="D50" t="s">
        <v>987</v>
      </c>
      <c r="E50" t="s">
        <v>470</v>
      </c>
      <c r="F50" t="s">
        <v>5651</v>
      </c>
      <c r="G50" t="s">
        <v>5817</v>
      </c>
      <c r="H50" s="5">
        <v>33389</v>
      </c>
      <c r="J50" t="s">
        <v>42</v>
      </c>
      <c r="K50" t="s">
        <v>29</v>
      </c>
      <c r="L50" t="s">
        <v>471</v>
      </c>
      <c r="M50" t="s">
        <v>29</v>
      </c>
      <c r="N50" t="s">
        <v>29</v>
      </c>
      <c r="O50" t="s">
        <v>29</v>
      </c>
      <c r="P50" t="s">
        <v>30</v>
      </c>
      <c r="Q50" t="s">
        <v>29</v>
      </c>
      <c r="R50" t="s">
        <v>29</v>
      </c>
      <c r="S50" t="s">
        <v>29</v>
      </c>
      <c r="T50" t="s">
        <v>30</v>
      </c>
      <c r="U50" t="s">
        <v>29</v>
      </c>
      <c r="V50" t="s">
        <v>30</v>
      </c>
      <c r="W50" t="s">
        <v>40</v>
      </c>
      <c r="X50" t="s">
        <v>30</v>
      </c>
      <c r="Y50" t="s">
        <v>29</v>
      </c>
      <c r="Z50" t="s">
        <v>29</v>
      </c>
      <c r="AA50" t="s">
        <v>30</v>
      </c>
      <c r="AB50" t="s">
        <v>32</v>
      </c>
    </row>
    <row r="51" spans="1:28" outlineLevel="1" x14ac:dyDescent="0.45">
      <c r="A51">
        <v>2497319000</v>
      </c>
      <c r="B51" s="1">
        <v>44332</v>
      </c>
      <c r="C51" t="s">
        <v>1203</v>
      </c>
      <c r="D51" t="s">
        <v>1204</v>
      </c>
      <c r="E51" t="s">
        <v>470</v>
      </c>
      <c r="F51" t="s">
        <v>5651</v>
      </c>
      <c r="G51" t="s">
        <v>5726</v>
      </c>
      <c r="H51" s="5">
        <v>33046</v>
      </c>
      <c r="J51" t="s">
        <v>42</v>
      </c>
      <c r="K51" t="s">
        <v>30</v>
      </c>
      <c r="L51" t="s">
        <v>471</v>
      </c>
      <c r="M51" t="s">
        <v>29</v>
      </c>
      <c r="N51" t="s">
        <v>29</v>
      </c>
      <c r="O51" t="s">
        <v>29</v>
      </c>
      <c r="P51" t="s">
        <v>29</v>
      </c>
      <c r="Q51" t="s">
        <v>29</v>
      </c>
      <c r="R51" t="s">
        <v>30</v>
      </c>
      <c r="S51" t="s">
        <v>30</v>
      </c>
      <c r="T51" t="s">
        <v>30</v>
      </c>
      <c r="U51" t="s">
        <v>30</v>
      </c>
      <c r="V51" t="s">
        <v>30</v>
      </c>
      <c r="W51" t="s">
        <v>37</v>
      </c>
      <c r="X51" t="s">
        <v>30</v>
      </c>
      <c r="Y51" t="s">
        <v>29</v>
      </c>
      <c r="Z51" t="s">
        <v>29</v>
      </c>
      <c r="AA51" t="s">
        <v>30</v>
      </c>
      <c r="AB51" t="s">
        <v>43</v>
      </c>
    </row>
    <row r="52" spans="1:28" outlineLevel="1" x14ac:dyDescent="0.45">
      <c r="A52">
        <v>7554558910</v>
      </c>
      <c r="B52" s="1">
        <v>44323</v>
      </c>
      <c r="C52" t="s">
        <v>3053</v>
      </c>
      <c r="D52" t="s">
        <v>3054</v>
      </c>
      <c r="E52" t="s">
        <v>470</v>
      </c>
      <c r="F52" t="s">
        <v>5651</v>
      </c>
      <c r="G52" t="s">
        <v>5726</v>
      </c>
      <c r="H52" s="5">
        <v>10263</v>
      </c>
      <c r="J52" t="s">
        <v>42</v>
      </c>
      <c r="K52" t="s">
        <v>29</v>
      </c>
      <c r="L52" t="s">
        <v>471</v>
      </c>
      <c r="M52" t="s">
        <v>30</v>
      </c>
      <c r="N52" t="s">
        <v>30</v>
      </c>
      <c r="O52" t="s">
        <v>30</v>
      </c>
      <c r="P52" t="s">
        <v>30</v>
      </c>
      <c r="Q52" t="s">
        <v>30</v>
      </c>
      <c r="R52" t="s">
        <v>30</v>
      </c>
      <c r="S52" t="s">
        <v>30</v>
      </c>
      <c r="T52" t="s">
        <v>30</v>
      </c>
      <c r="U52" t="s">
        <v>30</v>
      </c>
      <c r="V52" t="s">
        <v>30</v>
      </c>
      <c r="W52" t="s">
        <v>40</v>
      </c>
      <c r="X52" t="s">
        <v>30</v>
      </c>
      <c r="Y52" t="s">
        <v>29</v>
      </c>
      <c r="Z52" t="s">
        <v>29</v>
      </c>
      <c r="AA52" t="s">
        <v>30</v>
      </c>
      <c r="AB52" t="s">
        <v>32</v>
      </c>
    </row>
    <row r="53" spans="1:28" outlineLevel="1" x14ac:dyDescent="0.45">
      <c r="A53">
        <v>8024319008</v>
      </c>
      <c r="B53" s="1">
        <v>44342</v>
      </c>
      <c r="C53" t="s">
        <v>4122</v>
      </c>
      <c r="D53" t="s">
        <v>4123</v>
      </c>
      <c r="E53" t="s">
        <v>470</v>
      </c>
      <c r="F53" t="s">
        <v>5651</v>
      </c>
      <c r="G53" t="s">
        <v>5726</v>
      </c>
      <c r="H53" s="5">
        <v>7632.5</v>
      </c>
      <c r="J53" t="s">
        <v>42</v>
      </c>
      <c r="K53" t="s">
        <v>30</v>
      </c>
      <c r="L53" t="s">
        <v>471</v>
      </c>
      <c r="M53" t="s">
        <v>29</v>
      </c>
      <c r="N53" t="s">
        <v>30</v>
      </c>
      <c r="O53" t="s">
        <v>30</v>
      </c>
      <c r="P53" t="s">
        <v>30</v>
      </c>
      <c r="Q53" t="s">
        <v>29</v>
      </c>
      <c r="R53" t="s">
        <v>30</v>
      </c>
      <c r="S53" t="s">
        <v>30</v>
      </c>
      <c r="T53" t="s">
        <v>30</v>
      </c>
      <c r="U53" t="s">
        <v>30</v>
      </c>
      <c r="V53" t="s">
        <v>30</v>
      </c>
      <c r="W53" t="s">
        <v>31</v>
      </c>
      <c r="X53" t="s">
        <v>30</v>
      </c>
      <c r="Y53" t="s">
        <v>30</v>
      </c>
      <c r="Z53" t="s">
        <v>29</v>
      </c>
      <c r="AA53" t="s">
        <v>30</v>
      </c>
      <c r="AB53" t="s">
        <v>32</v>
      </c>
    </row>
    <row r="54" spans="1:28" outlineLevel="1" x14ac:dyDescent="0.45">
      <c r="A54">
        <v>2761429009</v>
      </c>
      <c r="B54" s="1">
        <v>44334</v>
      </c>
      <c r="C54" t="s">
        <v>1615</v>
      </c>
      <c r="D54" t="s">
        <v>1616</v>
      </c>
      <c r="E54" t="s">
        <v>470</v>
      </c>
      <c r="F54" t="s">
        <v>5651</v>
      </c>
      <c r="G54" t="s">
        <v>5726</v>
      </c>
      <c r="H54" s="5">
        <v>6557</v>
      </c>
      <c r="J54" t="s">
        <v>42</v>
      </c>
      <c r="K54" t="s">
        <v>30</v>
      </c>
      <c r="L54" t="s">
        <v>471</v>
      </c>
      <c r="M54" t="s">
        <v>29</v>
      </c>
      <c r="N54" t="s">
        <v>30</v>
      </c>
      <c r="O54" t="s">
        <v>30</v>
      </c>
      <c r="P54" t="s">
        <v>30</v>
      </c>
      <c r="Q54" t="s">
        <v>30</v>
      </c>
      <c r="R54" t="s">
        <v>30</v>
      </c>
      <c r="S54" t="s">
        <v>30</v>
      </c>
      <c r="T54" t="s">
        <v>29</v>
      </c>
      <c r="U54" t="s">
        <v>30</v>
      </c>
      <c r="V54" t="s">
        <v>30</v>
      </c>
      <c r="W54" t="s">
        <v>37</v>
      </c>
      <c r="X54" t="s">
        <v>30</v>
      </c>
      <c r="Y54" t="s">
        <v>29</v>
      </c>
      <c r="Z54" t="s">
        <v>29</v>
      </c>
      <c r="AA54" t="s">
        <v>30</v>
      </c>
      <c r="AB54" t="s">
        <v>32</v>
      </c>
    </row>
    <row r="55" spans="1:28" outlineLevel="1" x14ac:dyDescent="0.45">
      <c r="A55">
        <v>9880859003</v>
      </c>
      <c r="B55" s="1">
        <v>44351</v>
      </c>
      <c r="C55" t="s">
        <v>5242</v>
      </c>
      <c r="D55" t="s">
        <v>5243</v>
      </c>
      <c r="E55" t="s">
        <v>142</v>
      </c>
      <c r="F55" t="s">
        <v>5651</v>
      </c>
      <c r="G55" t="s">
        <v>5671</v>
      </c>
      <c r="H55" s="5">
        <v>1810882</v>
      </c>
      <c r="J55" t="s">
        <v>28</v>
      </c>
      <c r="K55" t="s">
        <v>30</v>
      </c>
      <c r="L55" t="s">
        <v>127</v>
      </c>
      <c r="M55" t="s">
        <v>29</v>
      </c>
      <c r="N55" t="s">
        <v>30</v>
      </c>
      <c r="O55" t="s">
        <v>30</v>
      </c>
      <c r="P55" t="s">
        <v>30</v>
      </c>
      <c r="Q55" t="s">
        <v>30</v>
      </c>
      <c r="R55" t="s">
        <v>30</v>
      </c>
      <c r="S55" t="s">
        <v>30</v>
      </c>
      <c r="T55" t="s">
        <v>30</v>
      </c>
      <c r="U55" t="s">
        <v>30</v>
      </c>
      <c r="V55" t="s">
        <v>30</v>
      </c>
      <c r="W55" t="s">
        <v>31</v>
      </c>
      <c r="X55" t="s">
        <v>29</v>
      </c>
      <c r="Y55" t="s">
        <v>29</v>
      </c>
      <c r="Z55" t="s">
        <v>29</v>
      </c>
      <c r="AA55" t="s">
        <v>29</v>
      </c>
      <c r="AB55" t="s">
        <v>32</v>
      </c>
    </row>
    <row r="56" spans="1:28" outlineLevel="1" x14ac:dyDescent="0.45">
      <c r="A56">
        <v>5225699009</v>
      </c>
      <c r="B56" s="1">
        <v>44337</v>
      </c>
      <c r="C56" t="s">
        <v>2205</v>
      </c>
      <c r="D56" t="s">
        <v>2206</v>
      </c>
      <c r="E56" t="s">
        <v>142</v>
      </c>
      <c r="F56" t="s">
        <v>5651</v>
      </c>
      <c r="G56" t="s">
        <v>5671</v>
      </c>
      <c r="H56" s="5">
        <v>1452526</v>
      </c>
      <c r="J56" t="s">
        <v>28</v>
      </c>
      <c r="K56" t="s">
        <v>30</v>
      </c>
      <c r="L56" t="s">
        <v>127</v>
      </c>
      <c r="M56" t="s">
        <v>30</v>
      </c>
      <c r="N56" t="s">
        <v>30</v>
      </c>
      <c r="O56" t="s">
        <v>30</v>
      </c>
      <c r="P56" t="s">
        <v>30</v>
      </c>
      <c r="Q56" t="s">
        <v>30</v>
      </c>
      <c r="R56" t="s">
        <v>30</v>
      </c>
      <c r="S56" t="s">
        <v>30</v>
      </c>
      <c r="T56" t="s">
        <v>30</v>
      </c>
      <c r="U56" t="s">
        <v>30</v>
      </c>
      <c r="V56" t="s">
        <v>30</v>
      </c>
      <c r="W56" t="s">
        <v>31</v>
      </c>
      <c r="X56" t="s">
        <v>29</v>
      </c>
      <c r="Y56" t="s">
        <v>30</v>
      </c>
      <c r="Z56" t="s">
        <v>29</v>
      </c>
      <c r="AA56" t="s">
        <v>30</v>
      </c>
      <c r="AB56" t="s">
        <v>32</v>
      </c>
    </row>
    <row r="57" spans="1:28" outlineLevel="1" x14ac:dyDescent="0.45">
      <c r="A57">
        <v>6609139009</v>
      </c>
      <c r="B57" s="1">
        <v>44338</v>
      </c>
      <c r="C57" t="s">
        <v>2434</v>
      </c>
      <c r="D57" t="s">
        <v>2435</v>
      </c>
      <c r="E57" t="s">
        <v>142</v>
      </c>
      <c r="F57" t="s">
        <v>5651</v>
      </c>
      <c r="G57" t="s">
        <v>5671</v>
      </c>
      <c r="H57" s="5">
        <v>1314292.6200000001</v>
      </c>
      <c r="J57" t="s">
        <v>28</v>
      </c>
      <c r="K57" t="s">
        <v>30</v>
      </c>
      <c r="L57" t="s">
        <v>127</v>
      </c>
      <c r="M57" t="s">
        <v>30</v>
      </c>
      <c r="N57" t="s">
        <v>30</v>
      </c>
      <c r="O57" t="s">
        <v>30</v>
      </c>
      <c r="P57" t="s">
        <v>30</v>
      </c>
      <c r="Q57" t="s">
        <v>30</v>
      </c>
      <c r="R57" t="s">
        <v>30</v>
      </c>
      <c r="S57" t="s">
        <v>30</v>
      </c>
      <c r="T57" t="s">
        <v>30</v>
      </c>
      <c r="U57" t="s">
        <v>30</v>
      </c>
      <c r="V57" t="s">
        <v>30</v>
      </c>
      <c r="W57" t="s">
        <v>40</v>
      </c>
      <c r="X57" t="s">
        <v>29</v>
      </c>
      <c r="Y57" t="s">
        <v>29</v>
      </c>
      <c r="Z57" t="s">
        <v>29</v>
      </c>
      <c r="AA57" t="s">
        <v>30</v>
      </c>
      <c r="AB57" t="s">
        <v>45</v>
      </c>
    </row>
    <row r="58" spans="1:28" outlineLevel="1" x14ac:dyDescent="0.45">
      <c r="A58">
        <v>7912608902</v>
      </c>
      <c r="B58" s="1">
        <v>44327</v>
      </c>
      <c r="C58" t="s">
        <v>4076</v>
      </c>
      <c r="D58" t="s">
        <v>4077</v>
      </c>
      <c r="E58" t="s">
        <v>142</v>
      </c>
      <c r="F58" t="s">
        <v>5651</v>
      </c>
      <c r="G58" t="s">
        <v>5671</v>
      </c>
      <c r="H58" s="5">
        <v>1257641.6000000001</v>
      </c>
      <c r="J58" t="s">
        <v>28</v>
      </c>
      <c r="K58" t="s">
        <v>30</v>
      </c>
      <c r="L58" t="s">
        <v>127</v>
      </c>
      <c r="M58" t="s">
        <v>29</v>
      </c>
      <c r="N58" t="s">
        <v>30</v>
      </c>
      <c r="O58" t="s">
        <v>30</v>
      </c>
      <c r="P58" t="s">
        <v>30</v>
      </c>
      <c r="Q58" t="s">
        <v>30</v>
      </c>
      <c r="R58" t="s">
        <v>30</v>
      </c>
      <c r="S58" t="s">
        <v>30</v>
      </c>
      <c r="T58" t="s">
        <v>30</v>
      </c>
      <c r="U58" t="s">
        <v>30</v>
      </c>
      <c r="V58" t="s">
        <v>30</v>
      </c>
      <c r="W58" t="s">
        <v>40</v>
      </c>
      <c r="X58" t="s">
        <v>29</v>
      </c>
      <c r="Y58" t="s">
        <v>29</v>
      </c>
      <c r="Z58" t="s">
        <v>30</v>
      </c>
      <c r="AA58" t="s">
        <v>30</v>
      </c>
      <c r="AB58" t="s">
        <v>32</v>
      </c>
    </row>
    <row r="59" spans="1:28" outlineLevel="1" x14ac:dyDescent="0.45">
      <c r="A59">
        <v>4893599004</v>
      </c>
      <c r="B59" s="1">
        <v>44336</v>
      </c>
      <c r="C59" t="s">
        <v>2009</v>
      </c>
      <c r="D59" t="s">
        <v>2010</v>
      </c>
      <c r="E59" t="s">
        <v>142</v>
      </c>
      <c r="F59" t="s">
        <v>5651</v>
      </c>
      <c r="G59" t="s">
        <v>5671</v>
      </c>
      <c r="H59" s="5">
        <v>1123943</v>
      </c>
      <c r="J59" t="s">
        <v>28</v>
      </c>
      <c r="K59" t="s">
        <v>30</v>
      </c>
      <c r="L59" t="s">
        <v>127</v>
      </c>
      <c r="M59" t="s">
        <v>30</v>
      </c>
      <c r="N59" t="s">
        <v>30</v>
      </c>
      <c r="O59" t="s">
        <v>30</v>
      </c>
      <c r="P59" t="s">
        <v>30</v>
      </c>
      <c r="Q59" t="s">
        <v>30</v>
      </c>
      <c r="R59" t="s">
        <v>30</v>
      </c>
      <c r="S59" t="s">
        <v>30</v>
      </c>
      <c r="T59" t="s">
        <v>30</v>
      </c>
      <c r="U59" t="s">
        <v>30</v>
      </c>
      <c r="V59" t="s">
        <v>29</v>
      </c>
      <c r="W59" t="s">
        <v>31</v>
      </c>
      <c r="X59" t="s">
        <v>29</v>
      </c>
      <c r="Y59" t="s">
        <v>29</v>
      </c>
      <c r="Z59" t="s">
        <v>30</v>
      </c>
      <c r="AA59" t="s">
        <v>29</v>
      </c>
      <c r="AB59" t="s">
        <v>47</v>
      </c>
    </row>
    <row r="60" spans="1:28" outlineLevel="1" x14ac:dyDescent="0.45">
      <c r="A60">
        <v>5237769003</v>
      </c>
      <c r="B60" s="1">
        <v>44337</v>
      </c>
      <c r="C60" t="s">
        <v>2269</v>
      </c>
      <c r="D60" t="s">
        <v>2270</v>
      </c>
      <c r="E60" t="s">
        <v>142</v>
      </c>
      <c r="F60" t="s">
        <v>5651</v>
      </c>
      <c r="G60" t="s">
        <v>5720</v>
      </c>
      <c r="H60" s="5">
        <v>1113352</v>
      </c>
      <c r="J60" t="s">
        <v>28</v>
      </c>
      <c r="K60" t="s">
        <v>29</v>
      </c>
      <c r="L60" t="s">
        <v>127</v>
      </c>
      <c r="M60" t="s">
        <v>29</v>
      </c>
      <c r="N60" t="s">
        <v>29</v>
      </c>
      <c r="O60" t="s">
        <v>30</v>
      </c>
      <c r="P60" t="s">
        <v>30</v>
      </c>
      <c r="Q60" t="s">
        <v>30</v>
      </c>
      <c r="R60" t="s">
        <v>30</v>
      </c>
      <c r="S60" t="s">
        <v>30</v>
      </c>
      <c r="T60" t="s">
        <v>30</v>
      </c>
      <c r="U60" t="s">
        <v>30</v>
      </c>
      <c r="V60" t="s">
        <v>30</v>
      </c>
      <c r="W60" t="s">
        <v>31</v>
      </c>
      <c r="X60" t="s">
        <v>29</v>
      </c>
      <c r="Y60" t="s">
        <v>30</v>
      </c>
      <c r="Z60" t="s">
        <v>29</v>
      </c>
      <c r="AA60" t="s">
        <v>29</v>
      </c>
      <c r="AB60" t="s">
        <v>32</v>
      </c>
    </row>
    <row r="61" spans="1:28" outlineLevel="1" x14ac:dyDescent="0.45">
      <c r="A61">
        <v>1149209110</v>
      </c>
      <c r="B61" s="1">
        <v>44375</v>
      </c>
      <c r="C61" t="s">
        <v>599</v>
      </c>
      <c r="D61" t="s">
        <v>600</v>
      </c>
      <c r="E61" t="s">
        <v>142</v>
      </c>
      <c r="F61" t="s">
        <v>5651</v>
      </c>
      <c r="G61" t="s">
        <v>5720</v>
      </c>
      <c r="H61" s="5">
        <v>1011525.41</v>
      </c>
      <c r="J61" t="s">
        <v>28</v>
      </c>
      <c r="K61" t="s">
        <v>30</v>
      </c>
      <c r="L61" t="s">
        <v>127</v>
      </c>
      <c r="M61" t="s">
        <v>30</v>
      </c>
      <c r="N61" t="s">
        <v>30</v>
      </c>
      <c r="O61" t="s">
        <v>30</v>
      </c>
      <c r="P61" t="s">
        <v>30</v>
      </c>
      <c r="Q61" t="s">
        <v>30</v>
      </c>
      <c r="R61" t="s">
        <v>30</v>
      </c>
      <c r="S61" t="s">
        <v>30</v>
      </c>
      <c r="T61" t="s">
        <v>30</v>
      </c>
      <c r="U61" t="s">
        <v>30</v>
      </c>
      <c r="V61" t="s">
        <v>30</v>
      </c>
      <c r="W61" t="s">
        <v>33</v>
      </c>
      <c r="X61" t="s">
        <v>29</v>
      </c>
      <c r="Y61" t="s">
        <v>29</v>
      </c>
      <c r="Z61" t="s">
        <v>29</v>
      </c>
      <c r="AA61" t="s">
        <v>29</v>
      </c>
      <c r="AB61" t="s">
        <v>32</v>
      </c>
    </row>
    <row r="62" spans="1:28" outlineLevel="1" x14ac:dyDescent="0.45">
      <c r="A62">
        <v>5217549010</v>
      </c>
      <c r="B62" s="1">
        <v>44337</v>
      </c>
      <c r="C62" t="s">
        <v>2155</v>
      </c>
      <c r="D62" t="s">
        <v>2156</v>
      </c>
      <c r="E62" t="s">
        <v>142</v>
      </c>
      <c r="F62" t="s">
        <v>5651</v>
      </c>
      <c r="G62" t="s">
        <v>5671</v>
      </c>
      <c r="H62" s="5">
        <v>934304</v>
      </c>
      <c r="J62" t="s">
        <v>28</v>
      </c>
      <c r="K62" t="s">
        <v>30</v>
      </c>
      <c r="L62" t="s">
        <v>127</v>
      </c>
      <c r="M62" t="s">
        <v>30</v>
      </c>
      <c r="N62" t="s">
        <v>30</v>
      </c>
      <c r="O62" t="s">
        <v>30</v>
      </c>
      <c r="P62" t="s">
        <v>30</v>
      </c>
      <c r="Q62" t="s">
        <v>30</v>
      </c>
      <c r="R62" t="s">
        <v>30</v>
      </c>
      <c r="S62" t="s">
        <v>30</v>
      </c>
      <c r="T62" t="s">
        <v>30</v>
      </c>
      <c r="U62" t="s">
        <v>30</v>
      </c>
      <c r="V62" t="s">
        <v>30</v>
      </c>
      <c r="W62" t="s">
        <v>31</v>
      </c>
      <c r="X62" t="s">
        <v>29</v>
      </c>
      <c r="Y62" t="s">
        <v>30</v>
      </c>
      <c r="Z62" t="s">
        <v>29</v>
      </c>
      <c r="AA62" t="s">
        <v>30</v>
      </c>
      <c r="AB62" t="s">
        <v>32</v>
      </c>
    </row>
    <row r="63" spans="1:28" outlineLevel="1" x14ac:dyDescent="0.45">
      <c r="A63">
        <v>3708389005</v>
      </c>
      <c r="B63" s="1">
        <v>44335</v>
      </c>
      <c r="C63" t="s">
        <v>1823</v>
      </c>
      <c r="D63" t="s">
        <v>1824</v>
      </c>
      <c r="E63" t="s">
        <v>142</v>
      </c>
      <c r="F63" t="s">
        <v>5651</v>
      </c>
      <c r="G63" t="s">
        <v>5671</v>
      </c>
      <c r="H63" s="5">
        <v>876954.15</v>
      </c>
      <c r="J63" t="s">
        <v>28</v>
      </c>
      <c r="K63" t="s">
        <v>29</v>
      </c>
      <c r="L63" t="s">
        <v>127</v>
      </c>
      <c r="M63" t="s">
        <v>30</v>
      </c>
      <c r="N63" t="s">
        <v>30</v>
      </c>
      <c r="O63" t="s">
        <v>30</v>
      </c>
      <c r="P63" t="s">
        <v>30</v>
      </c>
      <c r="Q63" t="s">
        <v>30</v>
      </c>
      <c r="R63" t="s">
        <v>30</v>
      </c>
      <c r="S63" t="s">
        <v>29</v>
      </c>
      <c r="T63" t="s">
        <v>30</v>
      </c>
      <c r="U63" t="s">
        <v>30</v>
      </c>
      <c r="V63" t="s">
        <v>30</v>
      </c>
      <c r="W63" t="s">
        <v>33</v>
      </c>
      <c r="X63" t="s">
        <v>29</v>
      </c>
      <c r="Y63" t="s">
        <v>29</v>
      </c>
      <c r="Z63" t="s">
        <v>29</v>
      </c>
      <c r="AA63" t="s">
        <v>30</v>
      </c>
      <c r="AB63" t="s">
        <v>47</v>
      </c>
    </row>
    <row r="64" spans="1:28" outlineLevel="1" x14ac:dyDescent="0.45">
      <c r="A64">
        <v>9959009009</v>
      </c>
      <c r="B64" s="1">
        <v>44354</v>
      </c>
      <c r="C64" t="s">
        <v>5598</v>
      </c>
      <c r="D64" t="s">
        <v>5599</v>
      </c>
      <c r="E64" t="s">
        <v>142</v>
      </c>
      <c r="F64" t="s">
        <v>5651</v>
      </c>
      <c r="G64" t="s">
        <v>5693</v>
      </c>
      <c r="H64" s="5">
        <v>755768.91</v>
      </c>
      <c r="J64" t="s">
        <v>28</v>
      </c>
      <c r="K64" t="s">
        <v>30</v>
      </c>
      <c r="L64" t="s">
        <v>127</v>
      </c>
      <c r="M64" t="s">
        <v>29</v>
      </c>
      <c r="N64" t="s">
        <v>30</v>
      </c>
      <c r="O64" t="s">
        <v>30</v>
      </c>
      <c r="P64" t="s">
        <v>30</v>
      </c>
      <c r="Q64" t="s">
        <v>30</v>
      </c>
      <c r="R64" t="s">
        <v>30</v>
      </c>
      <c r="S64" t="s">
        <v>30</v>
      </c>
      <c r="T64" t="s">
        <v>30</v>
      </c>
      <c r="U64" t="s">
        <v>30</v>
      </c>
      <c r="V64" t="s">
        <v>30</v>
      </c>
      <c r="W64" t="s">
        <v>31</v>
      </c>
      <c r="X64" t="s">
        <v>29</v>
      </c>
      <c r="Y64" t="s">
        <v>29</v>
      </c>
      <c r="Z64" t="s">
        <v>29</v>
      </c>
      <c r="AA64" t="s">
        <v>29</v>
      </c>
      <c r="AB64" t="s">
        <v>32</v>
      </c>
    </row>
    <row r="65" spans="1:28" outlineLevel="1" x14ac:dyDescent="0.45">
      <c r="A65">
        <v>9894809000</v>
      </c>
      <c r="B65" s="1">
        <v>44351</v>
      </c>
      <c r="C65" t="s">
        <v>5319</v>
      </c>
      <c r="D65" t="s">
        <v>5320</v>
      </c>
      <c r="E65" t="s">
        <v>142</v>
      </c>
      <c r="F65" t="s">
        <v>5651</v>
      </c>
      <c r="G65" t="s">
        <v>5693</v>
      </c>
      <c r="H65" s="5">
        <v>675320.63</v>
      </c>
      <c r="J65" t="s">
        <v>28</v>
      </c>
      <c r="K65" t="s">
        <v>30</v>
      </c>
      <c r="L65" t="s">
        <v>127</v>
      </c>
      <c r="M65" t="s">
        <v>30</v>
      </c>
      <c r="N65" t="s">
        <v>30</v>
      </c>
      <c r="O65" t="s">
        <v>30</v>
      </c>
      <c r="P65" t="s">
        <v>30</v>
      </c>
      <c r="Q65" t="s">
        <v>30</v>
      </c>
      <c r="R65" t="s">
        <v>30</v>
      </c>
      <c r="S65" t="s">
        <v>30</v>
      </c>
      <c r="T65" t="s">
        <v>30</v>
      </c>
      <c r="U65" t="s">
        <v>30</v>
      </c>
      <c r="V65" t="s">
        <v>30</v>
      </c>
      <c r="W65" t="s">
        <v>31</v>
      </c>
      <c r="X65" t="s">
        <v>29</v>
      </c>
      <c r="Y65" t="s">
        <v>29</v>
      </c>
      <c r="Z65" t="s">
        <v>29</v>
      </c>
      <c r="AA65" t="s">
        <v>29</v>
      </c>
      <c r="AB65" t="s">
        <v>32</v>
      </c>
    </row>
    <row r="66" spans="1:28" outlineLevel="1" x14ac:dyDescent="0.45">
      <c r="A66">
        <v>4908469004</v>
      </c>
      <c r="B66" s="1">
        <v>44336</v>
      </c>
      <c r="C66" t="s">
        <v>2088</v>
      </c>
      <c r="D66" t="s">
        <v>2089</v>
      </c>
      <c r="E66" t="s">
        <v>142</v>
      </c>
      <c r="F66" t="s">
        <v>5651</v>
      </c>
      <c r="G66" t="s">
        <v>5671</v>
      </c>
      <c r="H66" s="5">
        <v>670827.07999999996</v>
      </c>
      <c r="J66" t="s">
        <v>28</v>
      </c>
      <c r="K66" t="s">
        <v>30</v>
      </c>
      <c r="L66" t="s">
        <v>127</v>
      </c>
      <c r="M66" t="s">
        <v>29</v>
      </c>
      <c r="N66" t="s">
        <v>30</v>
      </c>
      <c r="O66" t="s">
        <v>29</v>
      </c>
      <c r="P66" t="s">
        <v>30</v>
      </c>
      <c r="Q66" t="s">
        <v>29</v>
      </c>
      <c r="R66" t="s">
        <v>30</v>
      </c>
      <c r="S66" t="s">
        <v>30</v>
      </c>
      <c r="T66" t="s">
        <v>30</v>
      </c>
      <c r="U66" t="s">
        <v>30</v>
      </c>
      <c r="V66" t="s">
        <v>30</v>
      </c>
      <c r="W66" t="s">
        <v>33</v>
      </c>
      <c r="X66" t="s">
        <v>29</v>
      </c>
      <c r="Y66" t="s">
        <v>29</v>
      </c>
      <c r="Z66" t="s">
        <v>29</v>
      </c>
      <c r="AA66" t="s">
        <v>30</v>
      </c>
      <c r="AB66" t="s">
        <v>32</v>
      </c>
    </row>
    <row r="67" spans="1:28" outlineLevel="1" x14ac:dyDescent="0.45">
      <c r="A67">
        <v>2769159005</v>
      </c>
      <c r="B67" s="1">
        <v>44334</v>
      </c>
      <c r="C67" t="s">
        <v>1649</v>
      </c>
      <c r="D67" t="s">
        <v>1650</v>
      </c>
      <c r="E67" t="s">
        <v>142</v>
      </c>
      <c r="F67" t="s">
        <v>5651</v>
      </c>
      <c r="G67" t="s">
        <v>5671</v>
      </c>
      <c r="H67" s="5">
        <v>649509.94999999995</v>
      </c>
      <c r="J67" t="s">
        <v>28</v>
      </c>
      <c r="K67" t="s">
        <v>30</v>
      </c>
      <c r="L67" t="s">
        <v>127</v>
      </c>
      <c r="M67" t="s">
        <v>29</v>
      </c>
      <c r="N67" t="s">
        <v>30</v>
      </c>
      <c r="O67" t="s">
        <v>30</v>
      </c>
      <c r="P67" t="s">
        <v>30</v>
      </c>
      <c r="Q67" t="s">
        <v>30</v>
      </c>
      <c r="R67" t="s">
        <v>30</v>
      </c>
      <c r="S67" t="s">
        <v>30</v>
      </c>
      <c r="T67" t="s">
        <v>30</v>
      </c>
      <c r="U67" t="s">
        <v>30</v>
      </c>
      <c r="V67" t="s">
        <v>30</v>
      </c>
      <c r="W67" t="s">
        <v>31</v>
      </c>
      <c r="X67" t="s">
        <v>29</v>
      </c>
      <c r="Y67" t="s">
        <v>30</v>
      </c>
      <c r="Z67" t="s">
        <v>29</v>
      </c>
      <c r="AA67" t="s">
        <v>30</v>
      </c>
      <c r="AB67" t="s">
        <v>32</v>
      </c>
    </row>
    <row r="68" spans="1:28" outlineLevel="1" x14ac:dyDescent="0.45">
      <c r="A68">
        <v>2240769000</v>
      </c>
      <c r="B68" s="1">
        <v>44330</v>
      </c>
      <c r="C68" t="s">
        <v>757</v>
      </c>
      <c r="D68" t="s">
        <v>758</v>
      </c>
      <c r="E68" t="s">
        <v>142</v>
      </c>
      <c r="F68" t="s">
        <v>5651</v>
      </c>
      <c r="G68" t="s">
        <v>5671</v>
      </c>
      <c r="H68" s="5">
        <v>584835.53</v>
      </c>
      <c r="J68" t="s">
        <v>28</v>
      </c>
      <c r="K68" t="s">
        <v>30</v>
      </c>
      <c r="L68" t="s">
        <v>127</v>
      </c>
      <c r="M68" t="s">
        <v>29</v>
      </c>
      <c r="N68" t="s">
        <v>30</v>
      </c>
      <c r="O68" t="s">
        <v>29</v>
      </c>
      <c r="P68" t="s">
        <v>30</v>
      </c>
      <c r="Q68" t="s">
        <v>30</v>
      </c>
      <c r="R68" t="s">
        <v>30</v>
      </c>
      <c r="S68" t="s">
        <v>30</v>
      </c>
      <c r="T68" t="s">
        <v>30</v>
      </c>
      <c r="U68" t="s">
        <v>30</v>
      </c>
      <c r="V68" t="s">
        <v>30</v>
      </c>
      <c r="W68" t="s">
        <v>31</v>
      </c>
      <c r="X68" t="s">
        <v>29</v>
      </c>
      <c r="Y68" t="s">
        <v>29</v>
      </c>
      <c r="Z68" t="s">
        <v>29</v>
      </c>
      <c r="AA68" t="s">
        <v>30</v>
      </c>
      <c r="AB68" t="s">
        <v>32</v>
      </c>
    </row>
    <row r="69" spans="1:28" outlineLevel="1" x14ac:dyDescent="0.45">
      <c r="A69">
        <v>7543329008</v>
      </c>
      <c r="B69" s="1">
        <v>44341</v>
      </c>
      <c r="C69" t="s">
        <v>2915</v>
      </c>
      <c r="D69" t="s">
        <v>2916</v>
      </c>
      <c r="E69" t="s">
        <v>142</v>
      </c>
      <c r="F69" t="s">
        <v>5651</v>
      </c>
      <c r="G69" t="s">
        <v>5671</v>
      </c>
      <c r="H69" s="5">
        <v>570808.62</v>
      </c>
      <c r="J69" t="s">
        <v>28</v>
      </c>
      <c r="K69" t="s">
        <v>30</v>
      </c>
      <c r="L69" t="s">
        <v>127</v>
      </c>
      <c r="M69" t="s">
        <v>30</v>
      </c>
      <c r="N69" t="s">
        <v>30</v>
      </c>
      <c r="O69" t="s">
        <v>30</v>
      </c>
      <c r="P69" t="s">
        <v>30</v>
      </c>
      <c r="Q69" t="s">
        <v>30</v>
      </c>
      <c r="R69" t="s">
        <v>30</v>
      </c>
      <c r="S69" t="s">
        <v>30</v>
      </c>
      <c r="T69" t="s">
        <v>30</v>
      </c>
      <c r="U69" t="s">
        <v>30</v>
      </c>
      <c r="V69" t="s">
        <v>30</v>
      </c>
      <c r="W69" t="s">
        <v>33</v>
      </c>
      <c r="X69" t="s">
        <v>29</v>
      </c>
      <c r="Y69" t="s">
        <v>30</v>
      </c>
      <c r="Z69" t="s">
        <v>29</v>
      </c>
      <c r="AA69" t="s">
        <v>30</v>
      </c>
      <c r="AB69" t="s">
        <v>32</v>
      </c>
    </row>
    <row r="70" spans="1:28" outlineLevel="1" x14ac:dyDescent="0.45">
      <c r="A70">
        <v>4911479008</v>
      </c>
      <c r="B70" s="1">
        <v>44336</v>
      </c>
      <c r="C70" t="s">
        <v>2098</v>
      </c>
      <c r="D70" t="s">
        <v>2099</v>
      </c>
      <c r="E70" t="s">
        <v>142</v>
      </c>
      <c r="F70" t="s">
        <v>5651</v>
      </c>
      <c r="G70" t="s">
        <v>5671</v>
      </c>
      <c r="H70" s="5">
        <v>560764</v>
      </c>
      <c r="J70" t="s">
        <v>28</v>
      </c>
      <c r="K70" t="s">
        <v>30</v>
      </c>
      <c r="L70" t="s">
        <v>127</v>
      </c>
      <c r="M70" t="s">
        <v>29</v>
      </c>
      <c r="N70" t="s">
        <v>30</v>
      </c>
      <c r="O70" t="s">
        <v>29</v>
      </c>
      <c r="P70" t="s">
        <v>30</v>
      </c>
      <c r="Q70" t="s">
        <v>30</v>
      </c>
      <c r="R70" t="s">
        <v>30</v>
      </c>
      <c r="S70" t="s">
        <v>30</v>
      </c>
      <c r="T70" t="s">
        <v>30</v>
      </c>
      <c r="U70" t="s">
        <v>30</v>
      </c>
      <c r="V70" t="s">
        <v>30</v>
      </c>
      <c r="W70" t="s">
        <v>31</v>
      </c>
      <c r="X70" t="s">
        <v>29</v>
      </c>
      <c r="Y70" t="s">
        <v>30</v>
      </c>
      <c r="Z70" t="s">
        <v>30</v>
      </c>
      <c r="AA70" t="s">
        <v>29</v>
      </c>
      <c r="AB70" t="s">
        <v>43</v>
      </c>
    </row>
    <row r="71" spans="1:28" outlineLevel="1" x14ac:dyDescent="0.45">
      <c r="A71">
        <v>9916939006</v>
      </c>
      <c r="B71" s="1">
        <v>44351</v>
      </c>
      <c r="C71" t="s">
        <v>5416</v>
      </c>
      <c r="D71" t="s">
        <v>5417</v>
      </c>
      <c r="E71" t="s">
        <v>142</v>
      </c>
      <c r="F71" t="s">
        <v>5651</v>
      </c>
      <c r="G71" t="s">
        <v>5671</v>
      </c>
      <c r="H71" s="5">
        <v>560290.24</v>
      </c>
      <c r="J71" t="s">
        <v>28</v>
      </c>
      <c r="K71" t="s">
        <v>30</v>
      </c>
      <c r="L71" t="s">
        <v>127</v>
      </c>
      <c r="M71" t="s">
        <v>29</v>
      </c>
      <c r="N71" t="s">
        <v>30</v>
      </c>
      <c r="O71" t="s">
        <v>30</v>
      </c>
      <c r="P71" t="s">
        <v>30</v>
      </c>
      <c r="Q71" t="s">
        <v>30</v>
      </c>
      <c r="R71" t="s">
        <v>30</v>
      </c>
      <c r="S71" t="s">
        <v>30</v>
      </c>
      <c r="T71" t="s">
        <v>30</v>
      </c>
      <c r="U71" t="s">
        <v>30</v>
      </c>
      <c r="V71" t="s">
        <v>30</v>
      </c>
      <c r="W71" t="s">
        <v>40</v>
      </c>
      <c r="X71" t="s">
        <v>29</v>
      </c>
      <c r="Y71" t="s">
        <v>29</v>
      </c>
      <c r="Z71" t="s">
        <v>29</v>
      </c>
      <c r="AA71" t="s">
        <v>29</v>
      </c>
      <c r="AB71" t="s">
        <v>32</v>
      </c>
    </row>
    <row r="72" spans="1:28" outlineLevel="1" x14ac:dyDescent="0.45">
      <c r="A72">
        <v>1100499006</v>
      </c>
      <c r="B72" s="1">
        <v>44329</v>
      </c>
      <c r="C72" t="s">
        <v>420</v>
      </c>
      <c r="D72" t="s">
        <v>421</v>
      </c>
      <c r="E72" t="s">
        <v>142</v>
      </c>
      <c r="F72" t="s">
        <v>5651</v>
      </c>
      <c r="G72" t="s">
        <v>5693</v>
      </c>
      <c r="H72" s="5">
        <v>555927</v>
      </c>
      <c r="J72" t="s">
        <v>28</v>
      </c>
      <c r="K72" t="s">
        <v>29</v>
      </c>
      <c r="L72" t="s">
        <v>127</v>
      </c>
      <c r="M72" t="s">
        <v>30</v>
      </c>
      <c r="N72" t="s">
        <v>30</v>
      </c>
      <c r="O72" t="s">
        <v>30</v>
      </c>
      <c r="P72" t="s">
        <v>30</v>
      </c>
      <c r="Q72" t="s">
        <v>30</v>
      </c>
      <c r="R72" t="s">
        <v>30</v>
      </c>
      <c r="S72" t="s">
        <v>30</v>
      </c>
      <c r="T72" t="s">
        <v>30</v>
      </c>
      <c r="U72" t="s">
        <v>30</v>
      </c>
      <c r="V72" t="s">
        <v>30</v>
      </c>
      <c r="W72" t="s">
        <v>40</v>
      </c>
      <c r="X72" t="s">
        <v>29</v>
      </c>
      <c r="Y72" t="s">
        <v>30</v>
      </c>
      <c r="Z72" t="s">
        <v>29</v>
      </c>
      <c r="AA72" t="s">
        <v>29</v>
      </c>
      <c r="AB72" t="s">
        <v>32</v>
      </c>
    </row>
    <row r="73" spans="1:28" outlineLevel="1" x14ac:dyDescent="0.45">
      <c r="A73">
        <v>2650129010</v>
      </c>
      <c r="B73" s="1">
        <v>44333</v>
      </c>
      <c r="C73" t="s">
        <v>1281</v>
      </c>
      <c r="D73" t="s">
        <v>1282</v>
      </c>
      <c r="E73" t="s">
        <v>142</v>
      </c>
      <c r="F73" t="s">
        <v>5651</v>
      </c>
      <c r="G73" t="s">
        <v>5693</v>
      </c>
      <c r="H73" s="5">
        <v>550197</v>
      </c>
      <c r="J73" t="s">
        <v>28</v>
      </c>
      <c r="K73" t="s">
        <v>29</v>
      </c>
      <c r="L73" t="s">
        <v>127</v>
      </c>
      <c r="M73" t="s">
        <v>30</v>
      </c>
      <c r="N73" t="s">
        <v>29</v>
      </c>
      <c r="O73" t="s">
        <v>29</v>
      </c>
      <c r="P73" t="s">
        <v>30</v>
      </c>
      <c r="Q73" t="s">
        <v>30</v>
      </c>
      <c r="R73" t="s">
        <v>29</v>
      </c>
      <c r="S73" t="s">
        <v>30</v>
      </c>
      <c r="T73" t="s">
        <v>30</v>
      </c>
      <c r="U73" t="s">
        <v>30</v>
      </c>
      <c r="V73" t="s">
        <v>30</v>
      </c>
      <c r="W73" t="s">
        <v>40</v>
      </c>
      <c r="X73" t="s">
        <v>29</v>
      </c>
      <c r="Y73" t="s">
        <v>29</v>
      </c>
      <c r="Z73" t="s">
        <v>29</v>
      </c>
      <c r="AA73" t="s">
        <v>30</v>
      </c>
      <c r="AB73" t="s">
        <v>32</v>
      </c>
    </row>
    <row r="74" spans="1:28" outlineLevel="1" x14ac:dyDescent="0.45">
      <c r="A74">
        <v>2475939008</v>
      </c>
      <c r="B74" s="1">
        <v>44332</v>
      </c>
      <c r="C74" t="s">
        <v>1104</v>
      </c>
      <c r="D74" t="s">
        <v>1105</v>
      </c>
      <c r="E74" t="s">
        <v>142</v>
      </c>
      <c r="F74" t="s">
        <v>5651</v>
      </c>
      <c r="G74" t="s">
        <v>5671</v>
      </c>
      <c r="H74" s="5">
        <v>521707.98</v>
      </c>
      <c r="J74" t="s">
        <v>28</v>
      </c>
      <c r="K74" t="s">
        <v>30</v>
      </c>
      <c r="L74" t="s">
        <v>127</v>
      </c>
      <c r="M74" t="s">
        <v>29</v>
      </c>
      <c r="N74" t="s">
        <v>29</v>
      </c>
      <c r="O74" t="s">
        <v>29</v>
      </c>
      <c r="P74" t="s">
        <v>30</v>
      </c>
      <c r="Q74" t="s">
        <v>30</v>
      </c>
      <c r="R74" t="s">
        <v>30</v>
      </c>
      <c r="S74" t="s">
        <v>30</v>
      </c>
      <c r="T74" t="s">
        <v>30</v>
      </c>
      <c r="U74" t="s">
        <v>30</v>
      </c>
      <c r="V74" t="s">
        <v>30</v>
      </c>
      <c r="W74" t="s">
        <v>40</v>
      </c>
      <c r="X74" t="s">
        <v>29</v>
      </c>
      <c r="Y74" t="s">
        <v>29</v>
      </c>
      <c r="Z74" t="s">
        <v>29</v>
      </c>
      <c r="AA74" t="s">
        <v>30</v>
      </c>
      <c r="AB74" t="s">
        <v>45</v>
      </c>
    </row>
    <row r="75" spans="1:28" outlineLevel="1" x14ac:dyDescent="0.45">
      <c r="A75">
        <v>4894929009</v>
      </c>
      <c r="B75" s="1">
        <v>44336</v>
      </c>
      <c r="C75" t="s">
        <v>2021</v>
      </c>
      <c r="D75" t="s">
        <v>2022</v>
      </c>
      <c r="E75" t="s">
        <v>142</v>
      </c>
      <c r="F75" t="s">
        <v>5651</v>
      </c>
      <c r="G75" t="s">
        <v>5671</v>
      </c>
      <c r="H75" s="5">
        <v>506669</v>
      </c>
      <c r="J75" t="s">
        <v>28</v>
      </c>
      <c r="K75" t="s">
        <v>30</v>
      </c>
      <c r="L75" t="s">
        <v>127</v>
      </c>
      <c r="M75" t="s">
        <v>30</v>
      </c>
      <c r="N75" t="s">
        <v>30</v>
      </c>
      <c r="O75" t="s">
        <v>30</v>
      </c>
      <c r="P75" t="s">
        <v>30</v>
      </c>
      <c r="Q75" t="s">
        <v>30</v>
      </c>
      <c r="R75" t="s">
        <v>30</v>
      </c>
      <c r="S75" t="s">
        <v>30</v>
      </c>
      <c r="T75" t="s">
        <v>30</v>
      </c>
      <c r="U75" t="s">
        <v>30</v>
      </c>
      <c r="V75" t="s">
        <v>30</v>
      </c>
      <c r="W75" t="s">
        <v>40</v>
      </c>
      <c r="X75" t="s">
        <v>29</v>
      </c>
      <c r="Y75" t="s">
        <v>30</v>
      </c>
      <c r="Z75" t="s">
        <v>29</v>
      </c>
      <c r="AA75" t="s">
        <v>29</v>
      </c>
      <c r="AB75" t="s">
        <v>32</v>
      </c>
    </row>
    <row r="76" spans="1:28" outlineLevel="1" x14ac:dyDescent="0.45">
      <c r="A76">
        <v>4877559003</v>
      </c>
      <c r="B76" s="1">
        <v>44336</v>
      </c>
      <c r="C76" t="s">
        <v>1920</v>
      </c>
      <c r="D76" t="s">
        <v>1921</v>
      </c>
      <c r="E76" t="s">
        <v>142</v>
      </c>
      <c r="F76" t="s">
        <v>5651</v>
      </c>
      <c r="G76" t="s">
        <v>5671</v>
      </c>
      <c r="H76" s="5">
        <v>493527.71</v>
      </c>
      <c r="J76" t="s">
        <v>28</v>
      </c>
      <c r="K76" t="s">
        <v>30</v>
      </c>
      <c r="L76" t="s">
        <v>127</v>
      </c>
      <c r="M76" t="s">
        <v>29</v>
      </c>
      <c r="N76" t="s">
        <v>30</v>
      </c>
      <c r="O76" t="s">
        <v>30</v>
      </c>
      <c r="P76" t="s">
        <v>30</v>
      </c>
      <c r="Q76" t="s">
        <v>30</v>
      </c>
      <c r="R76" t="s">
        <v>30</v>
      </c>
      <c r="S76" t="s">
        <v>30</v>
      </c>
      <c r="T76" t="s">
        <v>30</v>
      </c>
      <c r="U76" t="s">
        <v>30</v>
      </c>
      <c r="V76" t="s">
        <v>30</v>
      </c>
      <c r="W76" t="s">
        <v>40</v>
      </c>
      <c r="X76" t="s">
        <v>29</v>
      </c>
      <c r="Y76" t="s">
        <v>29</v>
      </c>
      <c r="Z76" t="s">
        <v>29</v>
      </c>
      <c r="AA76" t="s">
        <v>30</v>
      </c>
      <c r="AB76" t="s">
        <v>32</v>
      </c>
    </row>
    <row r="77" spans="1:28" outlineLevel="1" x14ac:dyDescent="0.45">
      <c r="A77">
        <v>1042819105</v>
      </c>
      <c r="B77" s="1">
        <v>44364</v>
      </c>
      <c r="C77" t="s">
        <v>140</v>
      </c>
      <c r="D77" t="s">
        <v>141</v>
      </c>
      <c r="E77" t="s">
        <v>142</v>
      </c>
      <c r="F77" t="s">
        <v>5651</v>
      </c>
      <c r="G77" t="s">
        <v>5663</v>
      </c>
      <c r="H77" s="5">
        <v>454030.77</v>
      </c>
      <c r="J77" t="s">
        <v>28</v>
      </c>
      <c r="K77" t="s">
        <v>29</v>
      </c>
      <c r="L77" t="s">
        <v>127</v>
      </c>
      <c r="M77" t="s">
        <v>29</v>
      </c>
      <c r="N77" t="s">
        <v>30</v>
      </c>
      <c r="O77" t="s">
        <v>29</v>
      </c>
      <c r="P77" t="s">
        <v>30</v>
      </c>
      <c r="Q77" t="s">
        <v>30</v>
      </c>
      <c r="R77" t="s">
        <v>30</v>
      </c>
      <c r="S77" t="s">
        <v>30</v>
      </c>
      <c r="T77" t="s">
        <v>30</v>
      </c>
      <c r="U77" t="s">
        <v>30</v>
      </c>
      <c r="V77" t="s">
        <v>30</v>
      </c>
      <c r="W77" t="s">
        <v>31</v>
      </c>
      <c r="X77" t="s">
        <v>29</v>
      </c>
      <c r="Y77" t="s">
        <v>29</v>
      </c>
      <c r="Z77" t="s">
        <v>29</v>
      </c>
      <c r="AA77" t="s">
        <v>29</v>
      </c>
      <c r="AB77" t="s">
        <v>32</v>
      </c>
    </row>
    <row r="78" spans="1:28" outlineLevel="1" x14ac:dyDescent="0.45">
      <c r="A78">
        <v>9879559010</v>
      </c>
      <c r="B78" s="1">
        <v>44351</v>
      </c>
      <c r="C78" t="s">
        <v>5233</v>
      </c>
      <c r="D78" t="s">
        <v>5234</v>
      </c>
      <c r="E78" t="s">
        <v>142</v>
      </c>
      <c r="F78" t="s">
        <v>5651</v>
      </c>
      <c r="G78" t="s">
        <v>5671</v>
      </c>
      <c r="H78" s="5">
        <v>451607</v>
      </c>
      <c r="J78" t="s">
        <v>28</v>
      </c>
      <c r="K78" t="s">
        <v>30</v>
      </c>
      <c r="L78" t="s">
        <v>127</v>
      </c>
      <c r="M78" t="s">
        <v>29</v>
      </c>
      <c r="N78" t="s">
        <v>29</v>
      </c>
      <c r="O78" t="s">
        <v>29</v>
      </c>
      <c r="P78" t="s">
        <v>30</v>
      </c>
      <c r="Q78" t="s">
        <v>30</v>
      </c>
      <c r="R78" t="s">
        <v>30</v>
      </c>
      <c r="S78" t="s">
        <v>30</v>
      </c>
      <c r="T78" t="s">
        <v>30</v>
      </c>
      <c r="U78" t="s">
        <v>30</v>
      </c>
      <c r="V78" t="s">
        <v>30</v>
      </c>
      <c r="W78" t="s">
        <v>37</v>
      </c>
      <c r="X78" t="s">
        <v>29</v>
      </c>
      <c r="Y78" t="s">
        <v>29</v>
      </c>
      <c r="Z78" t="s">
        <v>29</v>
      </c>
      <c r="AA78" t="s">
        <v>29</v>
      </c>
      <c r="AB78" t="s">
        <v>32</v>
      </c>
    </row>
    <row r="79" spans="1:28" outlineLevel="1" x14ac:dyDescent="0.45">
      <c r="A79">
        <v>2768279004</v>
      </c>
      <c r="B79" s="1">
        <v>44334</v>
      </c>
      <c r="C79" t="s">
        <v>1645</v>
      </c>
      <c r="D79" t="s">
        <v>1646</v>
      </c>
      <c r="E79" t="s">
        <v>142</v>
      </c>
      <c r="F79" t="s">
        <v>5651</v>
      </c>
      <c r="G79" t="s">
        <v>5671</v>
      </c>
      <c r="H79" s="5">
        <v>444811.93</v>
      </c>
      <c r="J79" t="s">
        <v>28</v>
      </c>
      <c r="K79" t="s">
        <v>30</v>
      </c>
      <c r="L79" t="s">
        <v>127</v>
      </c>
      <c r="M79" t="s">
        <v>29</v>
      </c>
      <c r="N79" t="s">
        <v>29</v>
      </c>
      <c r="O79" t="s">
        <v>30</v>
      </c>
      <c r="P79" t="s">
        <v>30</v>
      </c>
      <c r="Q79" t="s">
        <v>29</v>
      </c>
      <c r="R79" t="s">
        <v>30</v>
      </c>
      <c r="S79" t="s">
        <v>30</v>
      </c>
      <c r="T79" t="s">
        <v>30</v>
      </c>
      <c r="U79" t="s">
        <v>30</v>
      </c>
      <c r="V79" t="s">
        <v>30</v>
      </c>
      <c r="W79" t="s">
        <v>40</v>
      </c>
      <c r="X79" t="s">
        <v>29</v>
      </c>
      <c r="Y79" t="s">
        <v>29</v>
      </c>
      <c r="Z79" t="s">
        <v>30</v>
      </c>
      <c r="AA79" t="s">
        <v>29</v>
      </c>
      <c r="AB79" t="s">
        <v>32</v>
      </c>
    </row>
    <row r="80" spans="1:28" outlineLevel="1" x14ac:dyDescent="0.45">
      <c r="A80">
        <v>9960039004</v>
      </c>
      <c r="B80" s="1">
        <v>44354</v>
      </c>
      <c r="C80" t="s">
        <v>5600</v>
      </c>
      <c r="D80" t="s">
        <v>5601</v>
      </c>
      <c r="E80" t="s">
        <v>142</v>
      </c>
      <c r="F80" t="s">
        <v>5651</v>
      </c>
      <c r="G80" t="s">
        <v>5671</v>
      </c>
      <c r="H80" s="5">
        <v>429907</v>
      </c>
      <c r="J80" t="s">
        <v>28</v>
      </c>
      <c r="K80" t="s">
        <v>30</v>
      </c>
      <c r="L80" t="s">
        <v>127</v>
      </c>
      <c r="M80" t="s">
        <v>30</v>
      </c>
      <c r="N80" t="s">
        <v>30</v>
      </c>
      <c r="O80" t="s">
        <v>30</v>
      </c>
      <c r="P80" t="s">
        <v>30</v>
      </c>
      <c r="Q80" t="s">
        <v>30</v>
      </c>
      <c r="R80" t="s">
        <v>30</v>
      </c>
      <c r="S80" t="s">
        <v>30</v>
      </c>
      <c r="T80" t="s">
        <v>30</v>
      </c>
      <c r="U80" t="s">
        <v>30</v>
      </c>
      <c r="V80" t="s">
        <v>30</v>
      </c>
      <c r="W80" t="s">
        <v>31</v>
      </c>
      <c r="X80" t="s">
        <v>29</v>
      </c>
      <c r="Y80" t="s">
        <v>29</v>
      </c>
      <c r="Z80" t="s">
        <v>29</v>
      </c>
      <c r="AA80" t="s">
        <v>29</v>
      </c>
      <c r="AB80" t="s">
        <v>32</v>
      </c>
    </row>
    <row r="81" spans="1:28" outlineLevel="1" x14ac:dyDescent="0.45">
      <c r="A81">
        <v>4886419009</v>
      </c>
      <c r="B81" s="1">
        <v>44336</v>
      </c>
      <c r="C81" t="s">
        <v>1967</v>
      </c>
      <c r="D81" t="s">
        <v>1968</v>
      </c>
      <c r="E81" t="s">
        <v>142</v>
      </c>
      <c r="F81" t="s">
        <v>5651</v>
      </c>
      <c r="G81" t="s">
        <v>5720</v>
      </c>
      <c r="H81" s="5">
        <v>407101</v>
      </c>
      <c r="J81" t="s">
        <v>28</v>
      </c>
      <c r="K81" t="s">
        <v>30</v>
      </c>
      <c r="L81" t="s">
        <v>127</v>
      </c>
      <c r="M81" t="s">
        <v>29</v>
      </c>
      <c r="N81" t="s">
        <v>29</v>
      </c>
      <c r="O81" t="s">
        <v>29</v>
      </c>
      <c r="P81" t="s">
        <v>29</v>
      </c>
      <c r="Q81" t="s">
        <v>30</v>
      </c>
      <c r="R81" t="s">
        <v>29</v>
      </c>
      <c r="S81" t="s">
        <v>30</v>
      </c>
      <c r="T81" t="s">
        <v>30</v>
      </c>
      <c r="U81" t="s">
        <v>29</v>
      </c>
      <c r="V81" t="s">
        <v>30</v>
      </c>
      <c r="W81" t="s">
        <v>31</v>
      </c>
      <c r="X81" t="s">
        <v>29</v>
      </c>
      <c r="Y81" t="s">
        <v>29</v>
      </c>
      <c r="Z81" t="s">
        <v>29</v>
      </c>
      <c r="AA81" t="s">
        <v>30</v>
      </c>
      <c r="AB81" t="s">
        <v>32</v>
      </c>
    </row>
    <row r="82" spans="1:28" outlineLevel="1" x14ac:dyDescent="0.45">
      <c r="A82">
        <v>2699049000</v>
      </c>
      <c r="B82" s="1">
        <v>44334</v>
      </c>
      <c r="C82" t="s">
        <v>1310</v>
      </c>
      <c r="D82" t="s">
        <v>1311</v>
      </c>
      <c r="E82" t="s">
        <v>142</v>
      </c>
      <c r="F82" t="s">
        <v>5651</v>
      </c>
      <c r="G82" t="s">
        <v>5671</v>
      </c>
      <c r="H82" s="5">
        <v>405013.71</v>
      </c>
      <c r="J82" t="s">
        <v>28</v>
      </c>
      <c r="K82" t="s">
        <v>30</v>
      </c>
      <c r="L82" t="s">
        <v>127</v>
      </c>
      <c r="M82" t="s">
        <v>29</v>
      </c>
      <c r="N82" t="s">
        <v>29</v>
      </c>
      <c r="O82" t="s">
        <v>30</v>
      </c>
      <c r="P82" t="s">
        <v>30</v>
      </c>
      <c r="Q82" t="s">
        <v>30</v>
      </c>
      <c r="R82" t="s">
        <v>30</v>
      </c>
      <c r="S82" t="s">
        <v>30</v>
      </c>
      <c r="T82" t="s">
        <v>30</v>
      </c>
      <c r="U82" t="s">
        <v>30</v>
      </c>
      <c r="V82" t="s">
        <v>30</v>
      </c>
      <c r="W82" t="s">
        <v>31</v>
      </c>
      <c r="X82" t="s">
        <v>29</v>
      </c>
      <c r="Y82" t="s">
        <v>29</v>
      </c>
      <c r="Z82" t="s">
        <v>29</v>
      </c>
      <c r="AA82" t="s">
        <v>30</v>
      </c>
      <c r="AB82" t="s">
        <v>221</v>
      </c>
    </row>
    <row r="83" spans="1:28" outlineLevel="1" x14ac:dyDescent="0.45">
      <c r="A83">
        <v>9875169003</v>
      </c>
      <c r="B83" s="1">
        <v>44351</v>
      </c>
      <c r="C83" t="s">
        <v>5206</v>
      </c>
      <c r="D83" t="s">
        <v>5207</v>
      </c>
      <c r="E83" t="s">
        <v>142</v>
      </c>
      <c r="F83" t="s">
        <v>5651</v>
      </c>
      <c r="G83" t="s">
        <v>5693</v>
      </c>
      <c r="H83" s="5">
        <v>398953.35</v>
      </c>
      <c r="J83" t="s">
        <v>28</v>
      </c>
      <c r="K83" t="s">
        <v>29</v>
      </c>
      <c r="L83" t="s">
        <v>127</v>
      </c>
      <c r="M83" t="s">
        <v>29</v>
      </c>
      <c r="N83" t="s">
        <v>30</v>
      </c>
      <c r="O83" t="s">
        <v>30</v>
      </c>
      <c r="P83" t="s">
        <v>30</v>
      </c>
      <c r="Q83" t="s">
        <v>30</v>
      </c>
      <c r="R83" t="s">
        <v>30</v>
      </c>
      <c r="S83" t="s">
        <v>30</v>
      </c>
      <c r="T83" t="s">
        <v>30</v>
      </c>
      <c r="U83" t="s">
        <v>30</v>
      </c>
      <c r="V83" t="s">
        <v>30</v>
      </c>
      <c r="W83" t="s">
        <v>31</v>
      </c>
      <c r="X83" t="s">
        <v>29</v>
      </c>
      <c r="Y83" t="s">
        <v>29</v>
      </c>
      <c r="Z83" t="s">
        <v>29</v>
      </c>
      <c r="AA83" t="s">
        <v>29</v>
      </c>
      <c r="AB83" t="s">
        <v>48</v>
      </c>
    </row>
    <row r="84" spans="1:28" outlineLevel="1" x14ac:dyDescent="0.45">
      <c r="A84">
        <v>2780229003</v>
      </c>
      <c r="B84" s="1">
        <v>44334</v>
      </c>
      <c r="C84" t="s">
        <v>1689</v>
      </c>
      <c r="D84" t="s">
        <v>679</v>
      </c>
      <c r="E84" t="s">
        <v>142</v>
      </c>
      <c r="F84" t="s">
        <v>5651</v>
      </c>
      <c r="G84" t="s">
        <v>5671</v>
      </c>
      <c r="H84" s="5">
        <v>372880.93</v>
      </c>
      <c r="J84" t="s">
        <v>28</v>
      </c>
      <c r="K84" t="s">
        <v>29</v>
      </c>
      <c r="L84" t="s">
        <v>127</v>
      </c>
      <c r="M84" t="s">
        <v>30</v>
      </c>
      <c r="N84" t="s">
        <v>29</v>
      </c>
      <c r="O84" t="s">
        <v>30</v>
      </c>
      <c r="P84" t="s">
        <v>30</v>
      </c>
      <c r="Q84" t="s">
        <v>30</v>
      </c>
      <c r="R84" t="s">
        <v>29</v>
      </c>
      <c r="S84" t="s">
        <v>30</v>
      </c>
      <c r="T84" t="s">
        <v>30</v>
      </c>
      <c r="U84" t="s">
        <v>30</v>
      </c>
      <c r="V84" t="s">
        <v>30</v>
      </c>
      <c r="W84" t="s">
        <v>31</v>
      </c>
      <c r="X84" t="s">
        <v>29</v>
      </c>
      <c r="Y84" t="s">
        <v>30</v>
      </c>
      <c r="Z84" t="s">
        <v>29</v>
      </c>
      <c r="AA84" t="s">
        <v>29</v>
      </c>
      <c r="AB84" t="s">
        <v>43</v>
      </c>
    </row>
    <row r="85" spans="1:28" outlineLevel="1" x14ac:dyDescent="0.45">
      <c r="A85">
        <v>3694169007</v>
      </c>
      <c r="B85" s="1">
        <v>44335</v>
      </c>
      <c r="C85" t="s">
        <v>1747</v>
      </c>
      <c r="D85" t="s">
        <v>1748</v>
      </c>
      <c r="E85" t="s">
        <v>142</v>
      </c>
      <c r="F85" t="s">
        <v>5651</v>
      </c>
      <c r="G85" t="s">
        <v>5720</v>
      </c>
      <c r="H85" s="5">
        <v>363261.31</v>
      </c>
      <c r="J85" t="s">
        <v>28</v>
      </c>
      <c r="K85" t="s">
        <v>30</v>
      </c>
      <c r="L85" t="s">
        <v>127</v>
      </c>
      <c r="M85" t="s">
        <v>30</v>
      </c>
      <c r="N85" t="s">
        <v>30</v>
      </c>
      <c r="O85" t="s">
        <v>29</v>
      </c>
      <c r="P85" t="s">
        <v>30</v>
      </c>
      <c r="Q85" t="s">
        <v>30</v>
      </c>
      <c r="R85" t="s">
        <v>30</v>
      </c>
      <c r="S85" t="s">
        <v>30</v>
      </c>
      <c r="T85" t="s">
        <v>30</v>
      </c>
      <c r="U85" t="s">
        <v>30</v>
      </c>
      <c r="V85" t="s">
        <v>30</v>
      </c>
      <c r="W85" t="s">
        <v>40</v>
      </c>
      <c r="X85" t="s">
        <v>29</v>
      </c>
      <c r="Y85" t="s">
        <v>29</v>
      </c>
      <c r="Z85" t="s">
        <v>29</v>
      </c>
      <c r="AA85" t="s">
        <v>30</v>
      </c>
      <c r="AB85" t="s">
        <v>47</v>
      </c>
    </row>
    <row r="86" spans="1:28" outlineLevel="1" x14ac:dyDescent="0.45">
      <c r="A86">
        <v>8881449006</v>
      </c>
      <c r="B86" s="1">
        <v>44345</v>
      </c>
      <c r="C86" t="s">
        <v>4699</v>
      </c>
      <c r="D86" t="s">
        <v>4700</v>
      </c>
      <c r="E86" t="s">
        <v>142</v>
      </c>
      <c r="F86" t="s">
        <v>5651</v>
      </c>
      <c r="G86" t="s">
        <v>5671</v>
      </c>
      <c r="H86" s="5">
        <v>347380.23</v>
      </c>
      <c r="J86" t="s">
        <v>28</v>
      </c>
      <c r="K86" t="s">
        <v>30</v>
      </c>
      <c r="L86" t="s">
        <v>127</v>
      </c>
      <c r="M86" t="s">
        <v>29</v>
      </c>
      <c r="N86" t="s">
        <v>30</v>
      </c>
      <c r="O86" t="s">
        <v>30</v>
      </c>
      <c r="P86" t="s">
        <v>30</v>
      </c>
      <c r="Q86" t="s">
        <v>30</v>
      </c>
      <c r="R86" t="s">
        <v>30</v>
      </c>
      <c r="S86" t="s">
        <v>30</v>
      </c>
      <c r="T86" t="s">
        <v>30</v>
      </c>
      <c r="U86" t="s">
        <v>30</v>
      </c>
      <c r="V86" t="s">
        <v>30</v>
      </c>
      <c r="W86" t="s">
        <v>31</v>
      </c>
      <c r="X86" t="s">
        <v>29</v>
      </c>
      <c r="Y86" t="s">
        <v>29</v>
      </c>
      <c r="Z86" t="s">
        <v>29</v>
      </c>
      <c r="AA86" t="s">
        <v>29</v>
      </c>
      <c r="AB86" t="s">
        <v>62</v>
      </c>
    </row>
    <row r="87" spans="1:28" outlineLevel="1" x14ac:dyDescent="0.45">
      <c r="A87">
        <v>8992099000</v>
      </c>
      <c r="B87" s="1">
        <v>44345</v>
      </c>
      <c r="C87" t="s">
        <v>5189</v>
      </c>
      <c r="D87" t="s">
        <v>5190</v>
      </c>
      <c r="E87" t="s">
        <v>142</v>
      </c>
      <c r="F87" t="s">
        <v>5651</v>
      </c>
      <c r="G87" t="s">
        <v>5693</v>
      </c>
      <c r="H87" s="5">
        <v>343765.91</v>
      </c>
      <c r="J87" t="s">
        <v>28</v>
      </c>
      <c r="K87" t="s">
        <v>30</v>
      </c>
      <c r="L87" t="s">
        <v>127</v>
      </c>
      <c r="M87" t="s">
        <v>29</v>
      </c>
      <c r="N87" t="s">
        <v>29</v>
      </c>
      <c r="O87" t="s">
        <v>29</v>
      </c>
      <c r="P87" t="s">
        <v>30</v>
      </c>
      <c r="Q87" t="s">
        <v>30</v>
      </c>
      <c r="R87" t="s">
        <v>30</v>
      </c>
      <c r="S87" t="s">
        <v>30</v>
      </c>
      <c r="T87" t="s">
        <v>30</v>
      </c>
      <c r="U87" t="s">
        <v>30</v>
      </c>
      <c r="V87" t="s">
        <v>30</v>
      </c>
      <c r="W87" t="s">
        <v>31</v>
      </c>
      <c r="X87" t="s">
        <v>29</v>
      </c>
      <c r="Y87" t="s">
        <v>29</v>
      </c>
      <c r="Z87" t="s">
        <v>29</v>
      </c>
      <c r="AA87" t="s">
        <v>29</v>
      </c>
      <c r="AB87" t="s">
        <v>32</v>
      </c>
    </row>
    <row r="88" spans="1:28" outlineLevel="1" x14ac:dyDescent="0.45">
      <c r="A88">
        <v>8867029002</v>
      </c>
      <c r="B88" s="1">
        <v>44345</v>
      </c>
      <c r="C88" t="s">
        <v>4611</v>
      </c>
      <c r="D88" t="s">
        <v>4612</v>
      </c>
      <c r="E88" t="s">
        <v>142</v>
      </c>
      <c r="F88" t="s">
        <v>5651</v>
      </c>
      <c r="G88" t="s">
        <v>5718</v>
      </c>
      <c r="H88" s="5">
        <v>343742.59</v>
      </c>
      <c r="J88" t="s">
        <v>28</v>
      </c>
      <c r="K88" t="s">
        <v>29</v>
      </c>
      <c r="L88" t="s">
        <v>127</v>
      </c>
      <c r="M88" t="s">
        <v>29</v>
      </c>
      <c r="N88" t="s">
        <v>29</v>
      </c>
      <c r="O88" t="s">
        <v>29</v>
      </c>
      <c r="P88" t="s">
        <v>29</v>
      </c>
      <c r="Q88" t="s">
        <v>30</v>
      </c>
      <c r="R88" t="s">
        <v>30</v>
      </c>
      <c r="S88" t="s">
        <v>30</v>
      </c>
      <c r="T88" t="s">
        <v>30</v>
      </c>
      <c r="U88" t="s">
        <v>29</v>
      </c>
      <c r="V88" t="s">
        <v>30</v>
      </c>
      <c r="W88" t="s">
        <v>49</v>
      </c>
      <c r="X88" t="s">
        <v>29</v>
      </c>
      <c r="Y88" t="s">
        <v>29</v>
      </c>
      <c r="Z88" t="s">
        <v>29</v>
      </c>
      <c r="AA88" t="s">
        <v>29</v>
      </c>
      <c r="AB88" t="s">
        <v>32</v>
      </c>
    </row>
    <row r="89" spans="1:28" outlineLevel="1" x14ac:dyDescent="0.45">
      <c r="A89">
        <v>9915239006</v>
      </c>
      <c r="B89" s="1">
        <v>44351</v>
      </c>
      <c r="C89" t="s">
        <v>5410</v>
      </c>
      <c r="D89" t="s">
        <v>5411</v>
      </c>
      <c r="E89" t="s">
        <v>142</v>
      </c>
      <c r="F89" t="s">
        <v>5651</v>
      </c>
      <c r="G89" t="s">
        <v>5671</v>
      </c>
      <c r="H89" s="5">
        <v>343298.5</v>
      </c>
      <c r="J89" t="s">
        <v>28</v>
      </c>
      <c r="K89" t="s">
        <v>30</v>
      </c>
      <c r="L89" t="s">
        <v>127</v>
      </c>
      <c r="M89" t="s">
        <v>30</v>
      </c>
      <c r="N89" t="s">
        <v>29</v>
      </c>
      <c r="O89" t="s">
        <v>30</v>
      </c>
      <c r="P89" t="s">
        <v>30</v>
      </c>
      <c r="Q89" t="s">
        <v>30</v>
      </c>
      <c r="R89" t="s">
        <v>30</v>
      </c>
      <c r="S89" t="s">
        <v>30</v>
      </c>
      <c r="T89" t="s">
        <v>30</v>
      </c>
      <c r="U89" t="s">
        <v>30</v>
      </c>
      <c r="V89" t="s">
        <v>30</v>
      </c>
      <c r="W89" t="s">
        <v>31</v>
      </c>
      <c r="X89" t="s">
        <v>29</v>
      </c>
      <c r="Y89" t="s">
        <v>29</v>
      </c>
      <c r="Z89" t="s">
        <v>29</v>
      </c>
      <c r="AA89" t="s">
        <v>29</v>
      </c>
      <c r="AB89" t="s">
        <v>38</v>
      </c>
    </row>
    <row r="90" spans="1:28" outlineLevel="1" x14ac:dyDescent="0.45">
      <c r="A90">
        <v>7578128904</v>
      </c>
      <c r="B90" s="1">
        <v>44323</v>
      </c>
      <c r="C90" t="s">
        <v>3290</v>
      </c>
      <c r="D90" t="s">
        <v>3291</v>
      </c>
      <c r="E90" t="s">
        <v>142</v>
      </c>
      <c r="F90" t="s">
        <v>5651</v>
      </c>
      <c r="G90" t="s">
        <v>5671</v>
      </c>
      <c r="H90" s="5">
        <v>340612.62</v>
      </c>
      <c r="J90" t="s">
        <v>28</v>
      </c>
      <c r="K90" t="s">
        <v>30</v>
      </c>
      <c r="L90" t="s">
        <v>127</v>
      </c>
      <c r="M90" t="s">
        <v>30</v>
      </c>
      <c r="N90" t="s">
        <v>30</v>
      </c>
      <c r="O90" t="s">
        <v>30</v>
      </c>
      <c r="P90" t="s">
        <v>30</v>
      </c>
      <c r="Q90" t="s">
        <v>30</v>
      </c>
      <c r="R90" t="s">
        <v>30</v>
      </c>
      <c r="S90" t="s">
        <v>30</v>
      </c>
      <c r="T90" t="s">
        <v>30</v>
      </c>
      <c r="U90" t="s">
        <v>30</v>
      </c>
      <c r="V90" t="s">
        <v>30</v>
      </c>
      <c r="W90" t="s">
        <v>40</v>
      </c>
      <c r="X90" t="s">
        <v>29</v>
      </c>
      <c r="Y90" t="s">
        <v>30</v>
      </c>
      <c r="Z90" t="s">
        <v>29</v>
      </c>
      <c r="AA90" t="s">
        <v>29</v>
      </c>
      <c r="AB90" t="s">
        <v>43</v>
      </c>
    </row>
    <row r="91" spans="1:28" outlineLevel="1" x14ac:dyDescent="0.45">
      <c r="A91">
        <v>8888179000</v>
      </c>
      <c r="B91" s="1">
        <v>44345</v>
      </c>
      <c r="C91" t="s">
        <v>4725</v>
      </c>
      <c r="D91" t="s">
        <v>4726</v>
      </c>
      <c r="E91" t="s">
        <v>142</v>
      </c>
      <c r="F91" t="s">
        <v>5651</v>
      </c>
      <c r="G91" t="s">
        <v>5718</v>
      </c>
      <c r="H91" s="5">
        <v>323925</v>
      </c>
      <c r="J91" t="s">
        <v>28</v>
      </c>
      <c r="K91" t="s">
        <v>29</v>
      </c>
      <c r="L91" t="s">
        <v>127</v>
      </c>
      <c r="M91" t="s">
        <v>29</v>
      </c>
      <c r="N91" t="s">
        <v>30</v>
      </c>
      <c r="O91" t="s">
        <v>30</v>
      </c>
      <c r="P91" t="s">
        <v>30</v>
      </c>
      <c r="Q91" t="s">
        <v>30</v>
      </c>
      <c r="R91" t="s">
        <v>30</v>
      </c>
      <c r="S91" t="s">
        <v>30</v>
      </c>
      <c r="T91" t="s">
        <v>30</v>
      </c>
      <c r="U91" t="s">
        <v>30</v>
      </c>
      <c r="V91" t="s">
        <v>30</v>
      </c>
      <c r="W91" t="s">
        <v>31</v>
      </c>
      <c r="X91" t="s">
        <v>29</v>
      </c>
      <c r="Y91" t="s">
        <v>29</v>
      </c>
      <c r="Z91" t="s">
        <v>29</v>
      </c>
      <c r="AA91" t="s">
        <v>29</v>
      </c>
      <c r="AB91" t="s">
        <v>113</v>
      </c>
    </row>
    <row r="92" spans="1:28" outlineLevel="1" x14ac:dyDescent="0.45">
      <c r="A92">
        <v>7612878900</v>
      </c>
      <c r="B92" s="1">
        <v>44323</v>
      </c>
      <c r="C92" t="s">
        <v>3476</v>
      </c>
      <c r="D92" t="s">
        <v>3477</v>
      </c>
      <c r="E92" t="s">
        <v>142</v>
      </c>
      <c r="F92" t="s">
        <v>5651</v>
      </c>
      <c r="G92" t="s">
        <v>5671</v>
      </c>
      <c r="H92" s="5">
        <v>321893.78000000003</v>
      </c>
      <c r="J92" t="s">
        <v>28</v>
      </c>
      <c r="K92" t="s">
        <v>30</v>
      </c>
      <c r="L92" t="s">
        <v>127</v>
      </c>
      <c r="M92" t="s">
        <v>30</v>
      </c>
      <c r="N92" t="s">
        <v>30</v>
      </c>
      <c r="O92" t="s">
        <v>29</v>
      </c>
      <c r="P92" t="s">
        <v>30</v>
      </c>
      <c r="Q92" t="s">
        <v>30</v>
      </c>
      <c r="R92" t="s">
        <v>30</v>
      </c>
      <c r="S92" t="s">
        <v>30</v>
      </c>
      <c r="T92" t="s">
        <v>30</v>
      </c>
      <c r="U92" t="s">
        <v>30</v>
      </c>
      <c r="V92" t="s">
        <v>30</v>
      </c>
      <c r="W92" t="s">
        <v>31</v>
      </c>
      <c r="X92" t="s">
        <v>29</v>
      </c>
      <c r="Y92" t="s">
        <v>29</v>
      </c>
      <c r="Z92" t="s">
        <v>29</v>
      </c>
      <c r="AA92" t="s">
        <v>30</v>
      </c>
      <c r="AB92" t="s">
        <v>38</v>
      </c>
    </row>
    <row r="93" spans="1:28" outlineLevel="1" x14ac:dyDescent="0.45">
      <c r="A93">
        <v>1091509004</v>
      </c>
      <c r="B93" s="1">
        <v>44329</v>
      </c>
      <c r="C93" t="s">
        <v>358</v>
      </c>
      <c r="D93" t="s">
        <v>359</v>
      </c>
      <c r="E93" t="s">
        <v>142</v>
      </c>
      <c r="F93" t="s">
        <v>5651</v>
      </c>
      <c r="G93" t="s">
        <v>5671</v>
      </c>
      <c r="H93" s="5">
        <v>318542.84000000003</v>
      </c>
      <c r="J93" t="s">
        <v>28</v>
      </c>
      <c r="K93" t="s">
        <v>29</v>
      </c>
      <c r="L93" t="s">
        <v>127</v>
      </c>
      <c r="M93" t="s">
        <v>30</v>
      </c>
      <c r="N93" t="s">
        <v>30</v>
      </c>
      <c r="O93" t="s">
        <v>30</v>
      </c>
      <c r="P93" t="s">
        <v>30</v>
      </c>
      <c r="Q93" t="s">
        <v>30</v>
      </c>
      <c r="R93" t="s">
        <v>30</v>
      </c>
      <c r="S93" t="s">
        <v>30</v>
      </c>
      <c r="T93" t="s">
        <v>30</v>
      </c>
      <c r="U93" t="s">
        <v>30</v>
      </c>
      <c r="V93" t="s">
        <v>30</v>
      </c>
      <c r="W93" t="s">
        <v>31</v>
      </c>
      <c r="X93" t="s">
        <v>29</v>
      </c>
      <c r="Y93" t="s">
        <v>29</v>
      </c>
      <c r="Z93" t="s">
        <v>29</v>
      </c>
      <c r="AA93" t="s">
        <v>30</v>
      </c>
      <c r="AB93" t="s">
        <v>38</v>
      </c>
    </row>
    <row r="94" spans="1:28" outlineLevel="1" x14ac:dyDescent="0.45">
      <c r="A94">
        <v>2361019005</v>
      </c>
      <c r="B94" s="1">
        <v>44331</v>
      </c>
      <c r="C94" t="s">
        <v>980</v>
      </c>
      <c r="D94" t="s">
        <v>981</v>
      </c>
      <c r="E94" t="s">
        <v>142</v>
      </c>
      <c r="F94" t="s">
        <v>5651</v>
      </c>
      <c r="G94" t="s">
        <v>5693</v>
      </c>
      <c r="H94" s="5">
        <v>311804.26</v>
      </c>
      <c r="J94" t="s">
        <v>28</v>
      </c>
      <c r="K94" t="s">
        <v>29</v>
      </c>
      <c r="L94" t="s">
        <v>127</v>
      </c>
      <c r="M94" t="s">
        <v>29</v>
      </c>
      <c r="N94" t="s">
        <v>30</v>
      </c>
      <c r="O94" t="s">
        <v>30</v>
      </c>
      <c r="P94" t="s">
        <v>30</v>
      </c>
      <c r="Q94" t="s">
        <v>30</v>
      </c>
      <c r="R94" t="s">
        <v>30</v>
      </c>
      <c r="S94" t="s">
        <v>30</v>
      </c>
      <c r="T94" t="s">
        <v>30</v>
      </c>
      <c r="U94" t="s">
        <v>30</v>
      </c>
      <c r="V94" t="s">
        <v>30</v>
      </c>
      <c r="W94" t="s">
        <v>31</v>
      </c>
      <c r="X94" t="s">
        <v>29</v>
      </c>
      <c r="Y94" t="s">
        <v>30</v>
      </c>
      <c r="Z94" t="s">
        <v>29</v>
      </c>
      <c r="AA94" t="s">
        <v>30</v>
      </c>
      <c r="AB94" t="s">
        <v>32</v>
      </c>
    </row>
    <row r="95" spans="1:28" outlineLevel="1" x14ac:dyDescent="0.45">
      <c r="A95">
        <v>7554248900</v>
      </c>
      <c r="B95" s="1">
        <v>44323</v>
      </c>
      <c r="C95" t="s">
        <v>3048</v>
      </c>
      <c r="D95" t="s">
        <v>3049</v>
      </c>
      <c r="E95" t="s">
        <v>142</v>
      </c>
      <c r="F95" t="s">
        <v>5651</v>
      </c>
      <c r="G95" t="s">
        <v>5718</v>
      </c>
      <c r="H95" s="5">
        <v>303414</v>
      </c>
      <c r="J95" t="s">
        <v>28</v>
      </c>
      <c r="K95" t="s">
        <v>29</v>
      </c>
      <c r="L95" t="s">
        <v>127</v>
      </c>
      <c r="M95" t="s">
        <v>30</v>
      </c>
      <c r="N95" t="s">
        <v>29</v>
      </c>
      <c r="O95" t="s">
        <v>29</v>
      </c>
      <c r="P95" t="s">
        <v>30</v>
      </c>
      <c r="Q95" t="s">
        <v>30</v>
      </c>
      <c r="R95" t="s">
        <v>30</v>
      </c>
      <c r="S95" t="s">
        <v>30</v>
      </c>
      <c r="T95" t="s">
        <v>30</v>
      </c>
      <c r="U95" t="s">
        <v>30</v>
      </c>
      <c r="V95" t="s">
        <v>30</v>
      </c>
      <c r="W95" t="s">
        <v>31</v>
      </c>
      <c r="X95" t="s">
        <v>29</v>
      </c>
      <c r="Y95" t="s">
        <v>30</v>
      </c>
      <c r="Z95" t="s">
        <v>29</v>
      </c>
      <c r="AA95" t="s">
        <v>29</v>
      </c>
      <c r="AB95" t="s">
        <v>32</v>
      </c>
    </row>
    <row r="96" spans="1:28" outlineLevel="1" x14ac:dyDescent="0.45">
      <c r="A96">
        <v>7558619004</v>
      </c>
      <c r="B96" s="1">
        <v>44341</v>
      </c>
      <c r="C96" t="s">
        <v>3096</v>
      </c>
      <c r="D96" t="s">
        <v>3097</v>
      </c>
      <c r="E96" t="s">
        <v>142</v>
      </c>
      <c r="F96" t="s">
        <v>5651</v>
      </c>
      <c r="G96" t="s">
        <v>5671</v>
      </c>
      <c r="H96" s="5">
        <v>302842.17</v>
      </c>
      <c r="J96" t="s">
        <v>28</v>
      </c>
      <c r="K96" t="s">
        <v>30</v>
      </c>
      <c r="L96" t="s">
        <v>127</v>
      </c>
      <c r="M96" t="s">
        <v>29</v>
      </c>
      <c r="N96" t="s">
        <v>29</v>
      </c>
      <c r="O96" t="s">
        <v>29</v>
      </c>
      <c r="P96" t="s">
        <v>30</v>
      </c>
      <c r="Q96" t="s">
        <v>30</v>
      </c>
      <c r="R96" t="s">
        <v>30</v>
      </c>
      <c r="S96" t="s">
        <v>30</v>
      </c>
      <c r="T96" t="s">
        <v>30</v>
      </c>
      <c r="U96" t="s">
        <v>30</v>
      </c>
      <c r="V96" t="s">
        <v>30</v>
      </c>
      <c r="W96" t="s">
        <v>40</v>
      </c>
      <c r="X96" t="s">
        <v>29</v>
      </c>
      <c r="Y96" t="s">
        <v>29</v>
      </c>
      <c r="Z96" t="s">
        <v>29</v>
      </c>
      <c r="AA96" t="s">
        <v>30</v>
      </c>
      <c r="AB96" t="s">
        <v>32</v>
      </c>
    </row>
    <row r="97" spans="1:28" outlineLevel="1" x14ac:dyDescent="0.45">
      <c r="A97">
        <v>9890149006</v>
      </c>
      <c r="B97" s="1">
        <v>44351</v>
      </c>
      <c r="C97" t="s">
        <v>5299</v>
      </c>
      <c r="D97" t="s">
        <v>5300</v>
      </c>
      <c r="E97" t="s">
        <v>142</v>
      </c>
      <c r="F97" t="s">
        <v>5651</v>
      </c>
      <c r="G97" t="s">
        <v>5693</v>
      </c>
      <c r="H97" s="5">
        <v>299616</v>
      </c>
      <c r="J97" t="s">
        <v>28</v>
      </c>
      <c r="K97" t="s">
        <v>30</v>
      </c>
      <c r="L97" t="s">
        <v>127</v>
      </c>
      <c r="M97" t="s">
        <v>29</v>
      </c>
      <c r="N97" t="s">
        <v>29</v>
      </c>
      <c r="O97" t="s">
        <v>29</v>
      </c>
      <c r="P97" t="s">
        <v>30</v>
      </c>
      <c r="Q97" t="s">
        <v>30</v>
      </c>
      <c r="R97" t="s">
        <v>30</v>
      </c>
      <c r="S97" t="s">
        <v>30</v>
      </c>
      <c r="T97" t="s">
        <v>30</v>
      </c>
      <c r="U97" t="s">
        <v>30</v>
      </c>
      <c r="V97" t="s">
        <v>30</v>
      </c>
      <c r="W97" t="s">
        <v>40</v>
      </c>
      <c r="X97" t="s">
        <v>29</v>
      </c>
      <c r="Y97" t="s">
        <v>29</v>
      </c>
      <c r="Z97" t="s">
        <v>29</v>
      </c>
      <c r="AA97" t="s">
        <v>29</v>
      </c>
      <c r="AB97" t="s">
        <v>43</v>
      </c>
    </row>
    <row r="98" spans="1:28" outlineLevel="1" x14ac:dyDescent="0.45">
      <c r="A98">
        <v>9902649001</v>
      </c>
      <c r="B98" s="1">
        <v>44351</v>
      </c>
      <c r="C98" t="s">
        <v>5360</v>
      </c>
      <c r="D98" t="s">
        <v>5361</v>
      </c>
      <c r="E98" t="s">
        <v>142</v>
      </c>
      <c r="F98" t="s">
        <v>5651</v>
      </c>
      <c r="G98" t="s">
        <v>5671</v>
      </c>
      <c r="H98" s="5">
        <v>298762</v>
      </c>
      <c r="J98" t="s">
        <v>28</v>
      </c>
      <c r="K98" t="s">
        <v>30</v>
      </c>
      <c r="L98" t="s">
        <v>127</v>
      </c>
      <c r="M98" t="s">
        <v>30</v>
      </c>
      <c r="N98" t="s">
        <v>30</v>
      </c>
      <c r="O98" t="s">
        <v>30</v>
      </c>
      <c r="P98" t="s">
        <v>30</v>
      </c>
      <c r="Q98" t="s">
        <v>30</v>
      </c>
      <c r="R98" t="s">
        <v>30</v>
      </c>
      <c r="S98" t="s">
        <v>30</v>
      </c>
      <c r="T98" t="s">
        <v>30</v>
      </c>
      <c r="U98" t="s">
        <v>30</v>
      </c>
      <c r="V98" t="s">
        <v>30</v>
      </c>
      <c r="W98" t="s">
        <v>40</v>
      </c>
      <c r="X98" t="s">
        <v>29</v>
      </c>
      <c r="Y98" t="s">
        <v>29</v>
      </c>
      <c r="Z98" t="s">
        <v>29</v>
      </c>
      <c r="AA98" t="s">
        <v>29</v>
      </c>
      <c r="AB98" t="s">
        <v>32</v>
      </c>
    </row>
    <row r="99" spans="1:28" outlineLevel="1" x14ac:dyDescent="0.45">
      <c r="A99">
        <v>9907559008</v>
      </c>
      <c r="B99" s="1">
        <v>44351</v>
      </c>
      <c r="C99" t="s">
        <v>5384</v>
      </c>
      <c r="D99" t="s">
        <v>5385</v>
      </c>
      <c r="E99" t="s">
        <v>142</v>
      </c>
      <c r="F99" t="s">
        <v>5651</v>
      </c>
      <c r="G99" t="s">
        <v>5693</v>
      </c>
      <c r="H99" s="5">
        <v>298212.47999999998</v>
      </c>
      <c r="J99" t="s">
        <v>28</v>
      </c>
      <c r="K99" t="s">
        <v>29</v>
      </c>
      <c r="L99" t="s">
        <v>127</v>
      </c>
      <c r="M99" t="s">
        <v>29</v>
      </c>
      <c r="N99" t="s">
        <v>29</v>
      </c>
      <c r="O99" t="s">
        <v>30</v>
      </c>
      <c r="P99" t="s">
        <v>29</v>
      </c>
      <c r="Q99" t="s">
        <v>30</v>
      </c>
      <c r="R99" t="s">
        <v>30</v>
      </c>
      <c r="S99" t="s">
        <v>30</v>
      </c>
      <c r="T99" t="s">
        <v>30</v>
      </c>
      <c r="U99" t="s">
        <v>29</v>
      </c>
      <c r="V99" t="s">
        <v>30</v>
      </c>
      <c r="W99" t="s">
        <v>31</v>
      </c>
      <c r="X99" t="s">
        <v>29</v>
      </c>
      <c r="Y99" t="s">
        <v>29</v>
      </c>
      <c r="Z99" t="s">
        <v>29</v>
      </c>
      <c r="AA99" t="s">
        <v>29</v>
      </c>
      <c r="AB99" t="s">
        <v>232</v>
      </c>
    </row>
    <row r="100" spans="1:28" outlineLevel="1" x14ac:dyDescent="0.45">
      <c r="A100">
        <v>9956099008</v>
      </c>
      <c r="B100" s="1">
        <v>44354</v>
      </c>
      <c r="C100" t="s">
        <v>5595</v>
      </c>
      <c r="D100" t="s">
        <v>5596</v>
      </c>
      <c r="E100" t="s">
        <v>142</v>
      </c>
      <c r="F100" t="s">
        <v>5651</v>
      </c>
      <c r="G100" t="s">
        <v>5671</v>
      </c>
      <c r="H100" s="5">
        <v>294432.7</v>
      </c>
      <c r="J100" t="s">
        <v>28</v>
      </c>
      <c r="K100" t="s">
        <v>30</v>
      </c>
      <c r="L100" t="s">
        <v>127</v>
      </c>
      <c r="M100" t="s">
        <v>30</v>
      </c>
      <c r="N100" t="s">
        <v>29</v>
      </c>
      <c r="O100" t="s">
        <v>30</v>
      </c>
      <c r="P100" t="s">
        <v>30</v>
      </c>
      <c r="Q100" t="s">
        <v>29</v>
      </c>
      <c r="R100" t="s">
        <v>30</v>
      </c>
      <c r="S100" t="s">
        <v>30</v>
      </c>
      <c r="T100" t="s">
        <v>30</v>
      </c>
      <c r="U100" t="s">
        <v>29</v>
      </c>
      <c r="V100" t="s">
        <v>30</v>
      </c>
      <c r="W100" t="s">
        <v>40</v>
      </c>
      <c r="X100" t="s">
        <v>29</v>
      </c>
      <c r="Y100" t="s">
        <v>29</v>
      </c>
      <c r="Z100" t="s">
        <v>29</v>
      </c>
      <c r="AA100" t="s">
        <v>29</v>
      </c>
      <c r="AB100" t="s">
        <v>32</v>
      </c>
    </row>
    <row r="101" spans="1:28" outlineLevel="1" x14ac:dyDescent="0.45">
      <c r="A101">
        <v>9900669003</v>
      </c>
      <c r="B101" s="1">
        <v>44351</v>
      </c>
      <c r="C101" t="s">
        <v>5346</v>
      </c>
      <c r="D101" t="s">
        <v>5347</v>
      </c>
      <c r="E101" t="s">
        <v>142</v>
      </c>
      <c r="F101" t="s">
        <v>5651</v>
      </c>
      <c r="G101" t="s">
        <v>5671</v>
      </c>
      <c r="H101" s="5">
        <v>284194.09999999998</v>
      </c>
      <c r="J101" t="s">
        <v>28</v>
      </c>
      <c r="K101" t="s">
        <v>30</v>
      </c>
      <c r="L101" t="s">
        <v>127</v>
      </c>
      <c r="M101" t="s">
        <v>30</v>
      </c>
      <c r="N101" t="s">
        <v>30</v>
      </c>
      <c r="O101" t="s">
        <v>30</v>
      </c>
      <c r="P101" t="s">
        <v>30</v>
      </c>
      <c r="Q101" t="s">
        <v>30</v>
      </c>
      <c r="R101" t="s">
        <v>30</v>
      </c>
      <c r="S101" t="s">
        <v>30</v>
      </c>
      <c r="T101" t="s">
        <v>30</v>
      </c>
      <c r="U101" t="s">
        <v>30</v>
      </c>
      <c r="V101" t="s">
        <v>30</v>
      </c>
      <c r="W101" t="s">
        <v>31</v>
      </c>
      <c r="X101" t="s">
        <v>29</v>
      </c>
      <c r="Y101" t="s">
        <v>29</v>
      </c>
      <c r="Z101" t="s">
        <v>29</v>
      </c>
      <c r="AA101" t="s">
        <v>29</v>
      </c>
      <c r="AB101" t="s">
        <v>32</v>
      </c>
    </row>
    <row r="102" spans="1:28" outlineLevel="1" x14ac:dyDescent="0.45">
      <c r="A102">
        <v>3721849006</v>
      </c>
      <c r="B102" s="1">
        <v>44335</v>
      </c>
      <c r="C102" t="s">
        <v>1899</v>
      </c>
      <c r="D102" t="s">
        <v>1900</v>
      </c>
      <c r="E102" t="s">
        <v>142</v>
      </c>
      <c r="F102" t="s">
        <v>5651</v>
      </c>
      <c r="G102" t="s">
        <v>5671</v>
      </c>
      <c r="H102" s="5">
        <v>282983</v>
      </c>
      <c r="J102" t="s">
        <v>28</v>
      </c>
      <c r="K102" t="s">
        <v>30</v>
      </c>
      <c r="L102" t="s">
        <v>127</v>
      </c>
      <c r="M102" t="s">
        <v>29</v>
      </c>
      <c r="N102" t="s">
        <v>30</v>
      </c>
      <c r="O102" t="s">
        <v>30</v>
      </c>
      <c r="P102" t="s">
        <v>30</v>
      </c>
      <c r="Q102" t="s">
        <v>30</v>
      </c>
      <c r="R102" t="s">
        <v>30</v>
      </c>
      <c r="S102" t="s">
        <v>30</v>
      </c>
      <c r="T102" t="s">
        <v>30</v>
      </c>
      <c r="U102" t="s">
        <v>30</v>
      </c>
      <c r="V102" t="s">
        <v>30</v>
      </c>
      <c r="W102" t="s">
        <v>33</v>
      </c>
      <c r="X102" t="s">
        <v>29</v>
      </c>
      <c r="Y102" t="s">
        <v>30</v>
      </c>
      <c r="Z102" t="s">
        <v>29</v>
      </c>
      <c r="AA102" t="s">
        <v>30</v>
      </c>
      <c r="AB102" t="s">
        <v>32</v>
      </c>
    </row>
    <row r="103" spans="1:28" outlineLevel="1" x14ac:dyDescent="0.45">
      <c r="A103">
        <v>8983939001</v>
      </c>
      <c r="B103" s="1">
        <v>44345</v>
      </c>
      <c r="C103" t="s">
        <v>5153</v>
      </c>
      <c r="D103" t="s">
        <v>5154</v>
      </c>
      <c r="E103" t="s">
        <v>142</v>
      </c>
      <c r="F103" t="s">
        <v>5651</v>
      </c>
      <c r="G103" t="s">
        <v>5693</v>
      </c>
      <c r="H103" s="5">
        <v>274726.31</v>
      </c>
      <c r="J103" t="s">
        <v>28</v>
      </c>
      <c r="K103" t="s">
        <v>29</v>
      </c>
      <c r="L103" t="s">
        <v>127</v>
      </c>
      <c r="M103" t="s">
        <v>30</v>
      </c>
      <c r="N103" t="s">
        <v>30</v>
      </c>
      <c r="O103" t="s">
        <v>29</v>
      </c>
      <c r="P103" t="s">
        <v>30</v>
      </c>
      <c r="Q103" t="s">
        <v>30</v>
      </c>
      <c r="R103" t="s">
        <v>30</v>
      </c>
      <c r="S103" t="s">
        <v>30</v>
      </c>
      <c r="T103" t="s">
        <v>30</v>
      </c>
      <c r="U103" t="s">
        <v>30</v>
      </c>
      <c r="V103" t="s">
        <v>30</v>
      </c>
      <c r="W103" t="s">
        <v>31</v>
      </c>
      <c r="X103" t="s">
        <v>29</v>
      </c>
      <c r="Y103" t="s">
        <v>29</v>
      </c>
      <c r="Z103" t="s">
        <v>29</v>
      </c>
      <c r="AA103" t="s">
        <v>29</v>
      </c>
      <c r="AB103" t="s">
        <v>32</v>
      </c>
    </row>
    <row r="104" spans="1:28" outlineLevel="1" x14ac:dyDescent="0.45">
      <c r="A104">
        <v>8824859004</v>
      </c>
      <c r="B104" s="1">
        <v>44345</v>
      </c>
      <c r="C104" t="s">
        <v>4360</v>
      </c>
      <c r="D104" t="s">
        <v>4361</v>
      </c>
      <c r="E104" t="s">
        <v>142</v>
      </c>
      <c r="F104" t="s">
        <v>5651</v>
      </c>
      <c r="G104" t="s">
        <v>5671</v>
      </c>
      <c r="H104" s="5">
        <v>268604</v>
      </c>
      <c r="J104" t="s">
        <v>28</v>
      </c>
      <c r="K104" t="s">
        <v>30</v>
      </c>
      <c r="L104" t="s">
        <v>127</v>
      </c>
      <c r="M104" t="s">
        <v>30</v>
      </c>
      <c r="N104" t="s">
        <v>29</v>
      </c>
      <c r="O104" t="s">
        <v>29</v>
      </c>
      <c r="P104" t="s">
        <v>30</v>
      </c>
      <c r="Q104" t="s">
        <v>30</v>
      </c>
      <c r="R104" t="s">
        <v>30</v>
      </c>
      <c r="S104" t="s">
        <v>30</v>
      </c>
      <c r="T104" t="s">
        <v>30</v>
      </c>
      <c r="U104" t="s">
        <v>30</v>
      </c>
      <c r="V104" t="s">
        <v>30</v>
      </c>
      <c r="W104" t="s">
        <v>31</v>
      </c>
      <c r="X104" t="s">
        <v>29</v>
      </c>
      <c r="Y104" t="s">
        <v>29</v>
      </c>
      <c r="Z104" t="s">
        <v>29</v>
      </c>
      <c r="AA104" t="s">
        <v>29</v>
      </c>
      <c r="AB104" t="s">
        <v>32</v>
      </c>
    </row>
    <row r="105" spans="1:28" outlineLevel="1" x14ac:dyDescent="0.45">
      <c r="A105">
        <v>8983589003</v>
      </c>
      <c r="B105" s="1">
        <v>44345</v>
      </c>
      <c r="C105" t="s">
        <v>5149</v>
      </c>
      <c r="D105" t="s">
        <v>5150</v>
      </c>
      <c r="E105" t="s">
        <v>142</v>
      </c>
      <c r="F105" t="s">
        <v>5651</v>
      </c>
      <c r="G105" t="s">
        <v>5671</v>
      </c>
      <c r="H105" s="5">
        <v>263313</v>
      </c>
      <c r="J105" t="s">
        <v>28</v>
      </c>
      <c r="K105" t="s">
        <v>30</v>
      </c>
      <c r="L105" t="s">
        <v>127</v>
      </c>
      <c r="M105" t="s">
        <v>30</v>
      </c>
      <c r="N105" t="s">
        <v>29</v>
      </c>
      <c r="O105" t="s">
        <v>29</v>
      </c>
      <c r="P105" t="s">
        <v>29</v>
      </c>
      <c r="Q105" t="s">
        <v>30</v>
      </c>
      <c r="R105" t="s">
        <v>29</v>
      </c>
      <c r="S105" t="s">
        <v>30</v>
      </c>
      <c r="T105" t="s">
        <v>30</v>
      </c>
      <c r="U105" t="s">
        <v>29</v>
      </c>
      <c r="V105" t="s">
        <v>30</v>
      </c>
      <c r="W105" t="s">
        <v>40</v>
      </c>
      <c r="X105" t="s">
        <v>29</v>
      </c>
      <c r="Y105" t="s">
        <v>29</v>
      </c>
      <c r="Z105" t="s">
        <v>29</v>
      </c>
      <c r="AA105" t="s">
        <v>29</v>
      </c>
      <c r="AB105" t="s">
        <v>32</v>
      </c>
    </row>
    <row r="106" spans="1:28" outlineLevel="1" x14ac:dyDescent="0.45">
      <c r="A106">
        <v>8873839005</v>
      </c>
      <c r="B106" s="1">
        <v>44345</v>
      </c>
      <c r="C106" t="s">
        <v>4662</v>
      </c>
      <c r="D106" t="s">
        <v>4663</v>
      </c>
      <c r="E106" t="s">
        <v>142</v>
      </c>
      <c r="F106" t="s">
        <v>5651</v>
      </c>
      <c r="G106" t="s">
        <v>5693</v>
      </c>
      <c r="H106" s="5">
        <v>263301.82</v>
      </c>
      <c r="J106" t="s">
        <v>28</v>
      </c>
      <c r="K106" t="s">
        <v>29</v>
      </c>
      <c r="L106" t="s">
        <v>127</v>
      </c>
      <c r="M106" t="s">
        <v>29</v>
      </c>
      <c r="N106" t="s">
        <v>30</v>
      </c>
      <c r="O106" t="s">
        <v>29</v>
      </c>
      <c r="P106" t="s">
        <v>30</v>
      </c>
      <c r="Q106" t="s">
        <v>30</v>
      </c>
      <c r="R106" t="s">
        <v>30</v>
      </c>
      <c r="S106" t="s">
        <v>30</v>
      </c>
      <c r="T106" t="s">
        <v>30</v>
      </c>
      <c r="U106" t="s">
        <v>30</v>
      </c>
      <c r="V106" t="s">
        <v>30</v>
      </c>
      <c r="W106" t="s">
        <v>31</v>
      </c>
      <c r="X106" t="s">
        <v>29</v>
      </c>
      <c r="Y106" t="s">
        <v>29</v>
      </c>
      <c r="Z106" t="s">
        <v>29</v>
      </c>
      <c r="AA106" t="s">
        <v>29</v>
      </c>
      <c r="AB106" t="s">
        <v>279</v>
      </c>
    </row>
    <row r="107" spans="1:28" outlineLevel="1" x14ac:dyDescent="0.45">
      <c r="A107">
        <v>9889769007</v>
      </c>
      <c r="B107" s="1">
        <v>44351</v>
      </c>
      <c r="C107" t="s">
        <v>5291</v>
      </c>
      <c r="D107" t="s">
        <v>5292</v>
      </c>
      <c r="E107" t="s">
        <v>142</v>
      </c>
      <c r="F107" t="s">
        <v>5651</v>
      </c>
      <c r="G107" t="s">
        <v>5671</v>
      </c>
      <c r="H107" s="5">
        <v>253778.35</v>
      </c>
      <c r="J107" t="s">
        <v>28</v>
      </c>
      <c r="K107" t="s">
        <v>30</v>
      </c>
      <c r="L107" t="s">
        <v>127</v>
      </c>
      <c r="M107" t="s">
        <v>29</v>
      </c>
      <c r="N107" t="s">
        <v>29</v>
      </c>
      <c r="O107" t="s">
        <v>29</v>
      </c>
      <c r="P107" t="s">
        <v>30</v>
      </c>
      <c r="Q107" t="s">
        <v>29</v>
      </c>
      <c r="R107" t="s">
        <v>30</v>
      </c>
      <c r="S107" t="s">
        <v>30</v>
      </c>
      <c r="T107" t="s">
        <v>30</v>
      </c>
      <c r="U107" t="s">
        <v>30</v>
      </c>
      <c r="V107" t="s">
        <v>30</v>
      </c>
      <c r="W107" t="s">
        <v>31</v>
      </c>
      <c r="X107" t="s">
        <v>29</v>
      </c>
      <c r="Y107" t="s">
        <v>29</v>
      </c>
      <c r="Z107" t="s">
        <v>29</v>
      </c>
      <c r="AA107" t="s">
        <v>29</v>
      </c>
      <c r="AB107" t="s">
        <v>32</v>
      </c>
    </row>
    <row r="108" spans="1:28" outlineLevel="1" x14ac:dyDescent="0.45">
      <c r="A108">
        <v>7900848907</v>
      </c>
      <c r="B108" s="1">
        <v>44327</v>
      </c>
      <c r="C108" t="s">
        <v>4003</v>
      </c>
      <c r="D108" t="s">
        <v>4004</v>
      </c>
      <c r="E108" t="s">
        <v>142</v>
      </c>
      <c r="F108" t="s">
        <v>5651</v>
      </c>
      <c r="G108" t="s">
        <v>5671</v>
      </c>
      <c r="H108" s="5">
        <v>252163</v>
      </c>
      <c r="J108" t="s">
        <v>28</v>
      </c>
      <c r="K108" t="s">
        <v>30</v>
      </c>
      <c r="L108" t="s">
        <v>127</v>
      </c>
      <c r="M108" t="s">
        <v>29</v>
      </c>
      <c r="N108" t="s">
        <v>30</v>
      </c>
      <c r="O108" t="s">
        <v>29</v>
      </c>
      <c r="P108" t="s">
        <v>30</v>
      </c>
      <c r="Q108" t="s">
        <v>30</v>
      </c>
      <c r="R108" t="s">
        <v>30</v>
      </c>
      <c r="S108" t="s">
        <v>30</v>
      </c>
      <c r="T108" t="s">
        <v>30</v>
      </c>
      <c r="U108" t="s">
        <v>30</v>
      </c>
      <c r="V108" t="s">
        <v>30</v>
      </c>
      <c r="W108" t="s">
        <v>31</v>
      </c>
      <c r="X108" t="s">
        <v>29</v>
      </c>
      <c r="Y108" t="s">
        <v>29</v>
      </c>
      <c r="Z108" t="s">
        <v>29</v>
      </c>
      <c r="AA108" t="s">
        <v>30</v>
      </c>
      <c r="AB108" t="s">
        <v>38</v>
      </c>
    </row>
    <row r="109" spans="1:28" outlineLevel="1" x14ac:dyDescent="0.45">
      <c r="A109">
        <v>7889268908</v>
      </c>
      <c r="B109" s="1">
        <v>44327</v>
      </c>
      <c r="C109" t="s">
        <v>3947</v>
      </c>
      <c r="D109" t="s">
        <v>3948</v>
      </c>
      <c r="E109" t="s">
        <v>142</v>
      </c>
      <c r="F109" t="s">
        <v>5651</v>
      </c>
      <c r="G109" t="s">
        <v>5663</v>
      </c>
      <c r="H109" s="5">
        <v>251240</v>
      </c>
      <c r="J109" t="s">
        <v>28</v>
      </c>
      <c r="K109" t="s">
        <v>29</v>
      </c>
      <c r="L109" t="s">
        <v>127</v>
      </c>
      <c r="M109" t="s">
        <v>29</v>
      </c>
      <c r="N109" t="s">
        <v>30</v>
      </c>
      <c r="O109" t="s">
        <v>29</v>
      </c>
      <c r="P109" t="s">
        <v>30</v>
      </c>
      <c r="Q109" t="s">
        <v>29</v>
      </c>
      <c r="R109" t="s">
        <v>29</v>
      </c>
      <c r="S109" t="s">
        <v>30</v>
      </c>
      <c r="T109" t="s">
        <v>30</v>
      </c>
      <c r="U109" t="s">
        <v>30</v>
      </c>
      <c r="V109" t="s">
        <v>30</v>
      </c>
      <c r="W109" t="s">
        <v>33</v>
      </c>
      <c r="X109" t="s">
        <v>29</v>
      </c>
      <c r="Y109" t="s">
        <v>30</v>
      </c>
      <c r="Z109" t="s">
        <v>29</v>
      </c>
      <c r="AA109" t="s">
        <v>29</v>
      </c>
      <c r="AB109" t="s">
        <v>32</v>
      </c>
    </row>
    <row r="110" spans="1:28" outlineLevel="1" x14ac:dyDescent="0.45">
      <c r="A110">
        <v>7522088906</v>
      </c>
      <c r="B110" s="1">
        <v>44323</v>
      </c>
      <c r="C110" t="s">
        <v>2671</v>
      </c>
      <c r="D110" t="s">
        <v>2672</v>
      </c>
      <c r="E110" t="s">
        <v>142</v>
      </c>
      <c r="F110" t="s">
        <v>5651</v>
      </c>
      <c r="G110" t="s">
        <v>5671</v>
      </c>
      <c r="H110" s="5">
        <v>244731</v>
      </c>
      <c r="J110" t="s">
        <v>28</v>
      </c>
      <c r="K110" t="s">
        <v>30</v>
      </c>
      <c r="L110" t="s">
        <v>127</v>
      </c>
      <c r="M110" t="s">
        <v>29</v>
      </c>
      <c r="N110" t="s">
        <v>30</v>
      </c>
      <c r="O110" t="s">
        <v>29</v>
      </c>
      <c r="P110" t="s">
        <v>30</v>
      </c>
      <c r="Q110" t="s">
        <v>30</v>
      </c>
      <c r="R110" t="s">
        <v>30</v>
      </c>
      <c r="S110" t="s">
        <v>30</v>
      </c>
      <c r="T110" t="s">
        <v>30</v>
      </c>
      <c r="U110" t="s">
        <v>30</v>
      </c>
      <c r="V110" t="s">
        <v>30</v>
      </c>
      <c r="W110" t="s">
        <v>40</v>
      </c>
      <c r="X110" t="s">
        <v>29</v>
      </c>
      <c r="Y110" t="s">
        <v>30</v>
      </c>
      <c r="Z110" t="s">
        <v>29</v>
      </c>
      <c r="AA110" t="s">
        <v>29</v>
      </c>
      <c r="AB110" t="s">
        <v>43</v>
      </c>
    </row>
    <row r="111" spans="1:28" outlineLevel="1" x14ac:dyDescent="0.45">
      <c r="A111">
        <v>7546018901</v>
      </c>
      <c r="B111" s="1">
        <v>44323</v>
      </c>
      <c r="C111" t="s">
        <v>2953</v>
      </c>
      <c r="D111" t="s">
        <v>2954</v>
      </c>
      <c r="E111" t="s">
        <v>142</v>
      </c>
      <c r="F111" t="s">
        <v>5651</v>
      </c>
      <c r="G111" t="s">
        <v>5671</v>
      </c>
      <c r="H111" s="5">
        <v>228787.5</v>
      </c>
      <c r="J111" t="s">
        <v>28</v>
      </c>
      <c r="K111" t="s">
        <v>30</v>
      </c>
      <c r="L111" t="s">
        <v>127</v>
      </c>
      <c r="M111" t="s">
        <v>30</v>
      </c>
      <c r="N111" t="s">
        <v>29</v>
      </c>
      <c r="O111" t="s">
        <v>29</v>
      </c>
      <c r="P111" t="s">
        <v>30</v>
      </c>
      <c r="Q111" t="s">
        <v>30</v>
      </c>
      <c r="R111" t="s">
        <v>30</v>
      </c>
      <c r="S111" t="s">
        <v>30</v>
      </c>
      <c r="T111" t="s">
        <v>30</v>
      </c>
      <c r="U111" t="s">
        <v>30</v>
      </c>
      <c r="V111" t="s">
        <v>30</v>
      </c>
      <c r="W111" t="s">
        <v>31</v>
      </c>
      <c r="X111" t="s">
        <v>29</v>
      </c>
      <c r="Y111" t="s">
        <v>29</v>
      </c>
      <c r="Z111" t="s">
        <v>29</v>
      </c>
      <c r="AA111" t="s">
        <v>30</v>
      </c>
      <c r="AB111" t="s">
        <v>43</v>
      </c>
    </row>
    <row r="112" spans="1:28" outlineLevel="1" x14ac:dyDescent="0.45">
      <c r="A112">
        <v>7532208909</v>
      </c>
      <c r="B112" s="1">
        <v>44323</v>
      </c>
      <c r="C112" t="s">
        <v>2796</v>
      </c>
      <c r="D112" t="s">
        <v>2797</v>
      </c>
      <c r="E112" t="s">
        <v>142</v>
      </c>
      <c r="F112" t="s">
        <v>5651</v>
      </c>
      <c r="G112" t="s">
        <v>5720</v>
      </c>
      <c r="H112" s="5">
        <v>227463.5</v>
      </c>
      <c r="J112" t="s">
        <v>28</v>
      </c>
      <c r="K112" t="s">
        <v>29</v>
      </c>
      <c r="L112" t="s">
        <v>127</v>
      </c>
      <c r="M112" t="s">
        <v>29</v>
      </c>
      <c r="N112" t="s">
        <v>30</v>
      </c>
      <c r="O112" t="s">
        <v>30</v>
      </c>
      <c r="P112" t="s">
        <v>30</v>
      </c>
      <c r="Q112" t="s">
        <v>30</v>
      </c>
      <c r="R112" t="s">
        <v>30</v>
      </c>
      <c r="S112" t="s">
        <v>30</v>
      </c>
      <c r="T112" t="s">
        <v>30</v>
      </c>
      <c r="U112" t="s">
        <v>30</v>
      </c>
      <c r="V112" t="s">
        <v>30</v>
      </c>
      <c r="W112" t="s">
        <v>31</v>
      </c>
      <c r="X112" t="s">
        <v>29</v>
      </c>
      <c r="Y112" t="s">
        <v>30</v>
      </c>
      <c r="Z112" t="s">
        <v>29</v>
      </c>
      <c r="AA112" t="s">
        <v>30</v>
      </c>
      <c r="AB112" t="s">
        <v>32</v>
      </c>
    </row>
    <row r="113" spans="1:28" outlineLevel="1" x14ac:dyDescent="0.45">
      <c r="A113">
        <v>2745009001</v>
      </c>
      <c r="B113" s="1">
        <v>44334</v>
      </c>
      <c r="C113" t="s">
        <v>1539</v>
      </c>
      <c r="D113" t="s">
        <v>1540</v>
      </c>
      <c r="E113" t="s">
        <v>142</v>
      </c>
      <c r="F113" t="s">
        <v>5651</v>
      </c>
      <c r="G113" t="s">
        <v>5720</v>
      </c>
      <c r="H113" s="5">
        <v>223458.2</v>
      </c>
      <c r="J113" t="s">
        <v>28</v>
      </c>
      <c r="K113" t="s">
        <v>29</v>
      </c>
      <c r="L113" t="s">
        <v>127</v>
      </c>
      <c r="M113" t="s">
        <v>29</v>
      </c>
      <c r="N113" t="s">
        <v>30</v>
      </c>
      <c r="O113" t="s">
        <v>30</v>
      </c>
      <c r="P113" t="s">
        <v>30</v>
      </c>
      <c r="Q113" t="s">
        <v>30</v>
      </c>
      <c r="R113" t="s">
        <v>30</v>
      </c>
      <c r="S113" t="s">
        <v>30</v>
      </c>
      <c r="T113" t="s">
        <v>30</v>
      </c>
      <c r="U113" t="s">
        <v>30</v>
      </c>
      <c r="V113" t="s">
        <v>30</v>
      </c>
      <c r="W113" t="s">
        <v>31</v>
      </c>
      <c r="X113" t="s">
        <v>29</v>
      </c>
      <c r="Y113" t="s">
        <v>30</v>
      </c>
      <c r="Z113" t="s">
        <v>29</v>
      </c>
      <c r="AA113" t="s">
        <v>30</v>
      </c>
      <c r="AB113" t="s">
        <v>191</v>
      </c>
    </row>
    <row r="114" spans="1:28" outlineLevel="1" x14ac:dyDescent="0.45">
      <c r="A114">
        <v>8850619006</v>
      </c>
      <c r="B114" s="1">
        <v>44345</v>
      </c>
      <c r="C114" t="s">
        <v>4499</v>
      </c>
      <c r="D114" t="s">
        <v>4500</v>
      </c>
      <c r="E114" t="s">
        <v>142</v>
      </c>
      <c r="F114" t="s">
        <v>5651</v>
      </c>
      <c r="G114" t="s">
        <v>5671</v>
      </c>
      <c r="H114" s="5">
        <v>213054</v>
      </c>
      <c r="J114" t="s">
        <v>28</v>
      </c>
      <c r="K114" t="s">
        <v>30</v>
      </c>
      <c r="L114" t="s">
        <v>127</v>
      </c>
      <c r="M114" t="s">
        <v>29</v>
      </c>
      <c r="N114" t="s">
        <v>29</v>
      </c>
      <c r="O114" t="s">
        <v>29</v>
      </c>
      <c r="P114" t="s">
        <v>29</v>
      </c>
      <c r="Q114" t="s">
        <v>29</v>
      </c>
      <c r="R114" t="s">
        <v>29</v>
      </c>
      <c r="S114" t="s">
        <v>30</v>
      </c>
      <c r="T114" t="s">
        <v>29</v>
      </c>
      <c r="U114" t="s">
        <v>29</v>
      </c>
      <c r="V114" t="s">
        <v>29</v>
      </c>
      <c r="W114" t="s">
        <v>40</v>
      </c>
      <c r="X114" t="s">
        <v>29</v>
      </c>
      <c r="Y114" t="s">
        <v>29</v>
      </c>
      <c r="Z114" t="s">
        <v>29</v>
      </c>
      <c r="AA114" t="s">
        <v>29</v>
      </c>
      <c r="AB114" t="s">
        <v>32</v>
      </c>
    </row>
    <row r="115" spans="1:28" outlineLevel="1" x14ac:dyDescent="0.45">
      <c r="A115">
        <v>9895939006</v>
      </c>
      <c r="B115" s="1">
        <v>44351</v>
      </c>
      <c r="C115" t="s">
        <v>5327</v>
      </c>
      <c r="D115" t="s">
        <v>5328</v>
      </c>
      <c r="E115" t="s">
        <v>142</v>
      </c>
      <c r="F115" t="s">
        <v>5651</v>
      </c>
      <c r="G115" t="s">
        <v>5718</v>
      </c>
      <c r="H115" s="5">
        <v>208612</v>
      </c>
      <c r="I115" t="s">
        <v>217</v>
      </c>
      <c r="J115" t="s">
        <v>28</v>
      </c>
      <c r="K115" t="s">
        <v>29</v>
      </c>
      <c r="L115" t="s">
        <v>127</v>
      </c>
      <c r="M115" t="s">
        <v>29</v>
      </c>
      <c r="N115" t="s">
        <v>29</v>
      </c>
      <c r="O115" t="s">
        <v>29</v>
      </c>
      <c r="P115" t="s">
        <v>29</v>
      </c>
      <c r="Q115" t="s">
        <v>29</v>
      </c>
      <c r="R115" t="s">
        <v>29</v>
      </c>
      <c r="S115" t="s">
        <v>30</v>
      </c>
      <c r="T115" t="s">
        <v>30</v>
      </c>
      <c r="U115" t="s">
        <v>29</v>
      </c>
      <c r="V115" t="s">
        <v>30</v>
      </c>
      <c r="W115" t="s">
        <v>40</v>
      </c>
      <c r="X115" t="s">
        <v>29</v>
      </c>
      <c r="Y115" t="s">
        <v>29</v>
      </c>
      <c r="Z115" t="s">
        <v>29</v>
      </c>
      <c r="AA115" t="s">
        <v>29</v>
      </c>
      <c r="AB115" t="s">
        <v>32</v>
      </c>
    </row>
    <row r="116" spans="1:28" outlineLevel="1" x14ac:dyDescent="0.45">
      <c r="A116">
        <v>9909479001</v>
      </c>
      <c r="B116" s="1">
        <v>44351</v>
      </c>
      <c r="C116" t="s">
        <v>5392</v>
      </c>
      <c r="D116" t="s">
        <v>5393</v>
      </c>
      <c r="E116" t="s">
        <v>142</v>
      </c>
      <c r="F116" t="s">
        <v>5651</v>
      </c>
      <c r="G116" t="s">
        <v>5693</v>
      </c>
      <c r="H116" s="5">
        <v>206828</v>
      </c>
      <c r="J116" t="s">
        <v>28</v>
      </c>
      <c r="K116" t="s">
        <v>29</v>
      </c>
      <c r="L116" t="s">
        <v>127</v>
      </c>
      <c r="M116" t="s">
        <v>30</v>
      </c>
      <c r="N116" t="s">
        <v>30</v>
      </c>
      <c r="O116" t="s">
        <v>29</v>
      </c>
      <c r="P116" t="s">
        <v>30</v>
      </c>
      <c r="Q116" t="s">
        <v>30</v>
      </c>
      <c r="R116" t="s">
        <v>30</v>
      </c>
      <c r="S116" t="s">
        <v>30</v>
      </c>
      <c r="T116" t="s">
        <v>30</v>
      </c>
      <c r="U116" t="s">
        <v>30</v>
      </c>
      <c r="V116" t="s">
        <v>30</v>
      </c>
      <c r="W116" t="s">
        <v>31</v>
      </c>
      <c r="X116" t="s">
        <v>29</v>
      </c>
      <c r="Y116" t="s">
        <v>29</v>
      </c>
      <c r="Z116" t="s">
        <v>29</v>
      </c>
      <c r="AA116" t="s">
        <v>29</v>
      </c>
      <c r="AB116" t="s">
        <v>32</v>
      </c>
    </row>
    <row r="117" spans="1:28" outlineLevel="1" x14ac:dyDescent="0.45">
      <c r="A117">
        <v>7551638904</v>
      </c>
      <c r="B117" s="1">
        <v>44323</v>
      </c>
      <c r="C117" t="s">
        <v>3024</v>
      </c>
      <c r="D117" t="s">
        <v>3025</v>
      </c>
      <c r="E117" t="s">
        <v>142</v>
      </c>
      <c r="F117" t="s">
        <v>5651</v>
      </c>
      <c r="G117" t="s">
        <v>5671</v>
      </c>
      <c r="H117" s="5">
        <v>200763.84</v>
      </c>
      <c r="J117" t="s">
        <v>28</v>
      </c>
      <c r="K117" t="s">
        <v>30</v>
      </c>
      <c r="L117" t="s">
        <v>127</v>
      </c>
      <c r="M117" t="s">
        <v>29</v>
      </c>
      <c r="N117" t="s">
        <v>30</v>
      </c>
      <c r="O117" t="s">
        <v>29</v>
      </c>
      <c r="P117" t="s">
        <v>30</v>
      </c>
      <c r="Q117" t="s">
        <v>30</v>
      </c>
      <c r="R117" t="s">
        <v>30</v>
      </c>
      <c r="S117" t="s">
        <v>30</v>
      </c>
      <c r="T117" t="s">
        <v>30</v>
      </c>
      <c r="U117" t="s">
        <v>30</v>
      </c>
      <c r="V117" t="s">
        <v>30</v>
      </c>
      <c r="W117" t="s">
        <v>31</v>
      </c>
      <c r="X117" t="s">
        <v>29</v>
      </c>
      <c r="Y117" t="s">
        <v>29</v>
      </c>
      <c r="Z117" t="s">
        <v>29</v>
      </c>
      <c r="AA117" t="s">
        <v>30</v>
      </c>
      <c r="AB117" t="s">
        <v>32</v>
      </c>
    </row>
    <row r="118" spans="1:28" outlineLevel="1" x14ac:dyDescent="0.45">
      <c r="A118">
        <v>2365429007</v>
      </c>
      <c r="B118" s="1">
        <v>44331</v>
      </c>
      <c r="C118" t="s">
        <v>1001</v>
      </c>
      <c r="D118" t="s">
        <v>1002</v>
      </c>
      <c r="E118" t="s">
        <v>142</v>
      </c>
      <c r="F118" t="s">
        <v>5651</v>
      </c>
      <c r="G118" t="s">
        <v>5693</v>
      </c>
      <c r="H118" s="5">
        <v>195924.5</v>
      </c>
      <c r="J118" t="s">
        <v>28</v>
      </c>
      <c r="K118" t="s">
        <v>29</v>
      </c>
      <c r="L118" t="s">
        <v>127</v>
      </c>
      <c r="M118" t="s">
        <v>29</v>
      </c>
      <c r="N118" t="s">
        <v>30</v>
      </c>
      <c r="O118" t="s">
        <v>30</v>
      </c>
      <c r="P118" t="s">
        <v>30</v>
      </c>
      <c r="Q118" t="s">
        <v>30</v>
      </c>
      <c r="R118" t="s">
        <v>30</v>
      </c>
      <c r="S118" t="s">
        <v>30</v>
      </c>
      <c r="T118" t="s">
        <v>30</v>
      </c>
      <c r="U118" t="s">
        <v>30</v>
      </c>
      <c r="V118" t="s">
        <v>30</v>
      </c>
      <c r="W118" t="s">
        <v>40</v>
      </c>
      <c r="X118" t="s">
        <v>29</v>
      </c>
      <c r="Y118" t="s">
        <v>30</v>
      </c>
      <c r="Z118" t="s">
        <v>29</v>
      </c>
      <c r="AA118" t="s">
        <v>29</v>
      </c>
      <c r="AB118" t="s">
        <v>45</v>
      </c>
    </row>
    <row r="119" spans="1:28" outlineLevel="1" x14ac:dyDescent="0.45">
      <c r="A119">
        <v>2372189005</v>
      </c>
      <c r="B119" s="1">
        <v>44331</v>
      </c>
      <c r="C119" t="s">
        <v>1042</v>
      </c>
      <c r="D119" t="s">
        <v>1043</v>
      </c>
      <c r="E119" t="s">
        <v>142</v>
      </c>
      <c r="F119" t="s">
        <v>5651</v>
      </c>
      <c r="G119" t="s">
        <v>5693</v>
      </c>
      <c r="H119" s="5">
        <v>192012</v>
      </c>
      <c r="J119" t="s">
        <v>28</v>
      </c>
      <c r="K119" t="s">
        <v>30</v>
      </c>
      <c r="L119" t="s">
        <v>127</v>
      </c>
      <c r="M119" t="s">
        <v>30</v>
      </c>
      <c r="N119" t="s">
        <v>30</v>
      </c>
      <c r="O119" t="s">
        <v>29</v>
      </c>
      <c r="P119" t="s">
        <v>30</v>
      </c>
      <c r="Q119" t="s">
        <v>30</v>
      </c>
      <c r="R119" t="s">
        <v>30</v>
      </c>
      <c r="S119" t="s">
        <v>30</v>
      </c>
      <c r="T119" t="s">
        <v>30</v>
      </c>
      <c r="U119" t="s">
        <v>30</v>
      </c>
      <c r="V119" t="s">
        <v>30</v>
      </c>
      <c r="W119" t="s">
        <v>33</v>
      </c>
      <c r="X119" t="s">
        <v>29</v>
      </c>
      <c r="Y119" t="s">
        <v>30</v>
      </c>
      <c r="Z119" t="s">
        <v>29</v>
      </c>
      <c r="AA119" t="s">
        <v>30</v>
      </c>
      <c r="AB119" t="s">
        <v>130</v>
      </c>
    </row>
    <row r="120" spans="1:28" outlineLevel="1" x14ac:dyDescent="0.45">
      <c r="A120">
        <v>7675398906</v>
      </c>
      <c r="B120" s="1">
        <v>44323</v>
      </c>
      <c r="C120" t="s">
        <v>3824</v>
      </c>
      <c r="D120" t="s">
        <v>679</v>
      </c>
      <c r="E120" t="s">
        <v>142</v>
      </c>
      <c r="F120" t="s">
        <v>5651</v>
      </c>
      <c r="G120" t="s">
        <v>5663</v>
      </c>
      <c r="H120" s="5">
        <v>189220.58</v>
      </c>
      <c r="J120" t="s">
        <v>28</v>
      </c>
      <c r="K120" t="s">
        <v>29</v>
      </c>
      <c r="L120" t="s">
        <v>127</v>
      </c>
      <c r="M120" t="s">
        <v>30</v>
      </c>
      <c r="N120" t="s">
        <v>30</v>
      </c>
      <c r="O120" t="s">
        <v>30</v>
      </c>
      <c r="P120" t="s">
        <v>30</v>
      </c>
      <c r="Q120" t="s">
        <v>30</v>
      </c>
      <c r="R120" t="s">
        <v>30</v>
      </c>
      <c r="S120" t="s">
        <v>30</v>
      </c>
      <c r="T120" t="s">
        <v>30</v>
      </c>
      <c r="U120" t="s">
        <v>30</v>
      </c>
      <c r="V120" t="s">
        <v>30</v>
      </c>
      <c r="W120" t="s">
        <v>31</v>
      </c>
      <c r="X120" t="s">
        <v>29</v>
      </c>
      <c r="Y120" t="s">
        <v>30</v>
      </c>
      <c r="Z120" t="s">
        <v>29</v>
      </c>
      <c r="AA120" t="s">
        <v>29</v>
      </c>
      <c r="AB120" t="s">
        <v>32</v>
      </c>
    </row>
    <row r="121" spans="1:28" outlineLevel="1" x14ac:dyDescent="0.45">
      <c r="A121">
        <v>8955999000</v>
      </c>
      <c r="B121" s="1">
        <v>44345</v>
      </c>
      <c r="C121" t="s">
        <v>5005</v>
      </c>
      <c r="D121" t="s">
        <v>5006</v>
      </c>
      <c r="E121" t="s">
        <v>142</v>
      </c>
      <c r="F121" t="s">
        <v>5651</v>
      </c>
      <c r="G121" t="s">
        <v>5693</v>
      </c>
      <c r="H121" s="5">
        <v>186322.71</v>
      </c>
      <c r="J121" t="s">
        <v>28</v>
      </c>
      <c r="K121" t="s">
        <v>29</v>
      </c>
      <c r="L121" t="s">
        <v>127</v>
      </c>
      <c r="M121" t="s">
        <v>30</v>
      </c>
      <c r="N121" t="s">
        <v>29</v>
      </c>
      <c r="O121" t="s">
        <v>30</v>
      </c>
      <c r="P121" t="s">
        <v>30</v>
      </c>
      <c r="Q121" t="s">
        <v>30</v>
      </c>
      <c r="R121" t="s">
        <v>30</v>
      </c>
      <c r="S121" t="s">
        <v>30</v>
      </c>
      <c r="T121" t="s">
        <v>30</v>
      </c>
      <c r="U121" t="s">
        <v>30</v>
      </c>
      <c r="V121" t="s">
        <v>30</v>
      </c>
      <c r="W121" t="s">
        <v>40</v>
      </c>
      <c r="X121" t="s">
        <v>29</v>
      </c>
      <c r="Y121" t="s">
        <v>29</v>
      </c>
      <c r="Z121" t="s">
        <v>29</v>
      </c>
      <c r="AA121" t="s">
        <v>29</v>
      </c>
      <c r="AB121" t="s">
        <v>32</v>
      </c>
    </row>
    <row r="122" spans="1:28" outlineLevel="1" x14ac:dyDescent="0.45">
      <c r="A122">
        <v>8930799003</v>
      </c>
      <c r="B122" s="1">
        <v>44345</v>
      </c>
      <c r="C122" t="s">
        <v>4905</v>
      </c>
      <c r="D122" t="s">
        <v>4906</v>
      </c>
      <c r="E122" t="s">
        <v>142</v>
      </c>
      <c r="F122" t="s">
        <v>5651</v>
      </c>
      <c r="G122" t="s">
        <v>5671</v>
      </c>
      <c r="H122" s="5">
        <v>184686.75</v>
      </c>
      <c r="J122" t="s">
        <v>28</v>
      </c>
      <c r="K122" t="s">
        <v>30</v>
      </c>
      <c r="L122" t="s">
        <v>127</v>
      </c>
      <c r="M122" t="s">
        <v>30</v>
      </c>
      <c r="N122" t="s">
        <v>30</v>
      </c>
      <c r="O122" t="s">
        <v>30</v>
      </c>
      <c r="P122" t="s">
        <v>30</v>
      </c>
      <c r="Q122" t="s">
        <v>30</v>
      </c>
      <c r="R122" t="s">
        <v>30</v>
      </c>
      <c r="S122" t="s">
        <v>30</v>
      </c>
      <c r="T122" t="s">
        <v>30</v>
      </c>
      <c r="U122" t="s">
        <v>30</v>
      </c>
      <c r="V122" t="s">
        <v>30</v>
      </c>
      <c r="W122" t="s">
        <v>31</v>
      </c>
      <c r="X122" t="s">
        <v>29</v>
      </c>
      <c r="Y122" t="s">
        <v>29</v>
      </c>
      <c r="Z122" t="s">
        <v>29</v>
      </c>
      <c r="AA122" t="s">
        <v>29</v>
      </c>
      <c r="AB122" t="s">
        <v>43</v>
      </c>
    </row>
    <row r="123" spans="1:28" outlineLevel="1" x14ac:dyDescent="0.45">
      <c r="A123">
        <v>2703959006</v>
      </c>
      <c r="B123" s="1">
        <v>44334</v>
      </c>
      <c r="C123" t="s">
        <v>1340</v>
      </c>
      <c r="D123" t="s">
        <v>1341</v>
      </c>
      <c r="E123" t="s">
        <v>142</v>
      </c>
      <c r="F123" t="s">
        <v>5651</v>
      </c>
      <c r="G123" t="s">
        <v>5663</v>
      </c>
      <c r="H123" s="5">
        <v>182505</v>
      </c>
      <c r="J123" t="s">
        <v>28</v>
      </c>
      <c r="K123" t="s">
        <v>29</v>
      </c>
      <c r="L123" t="s">
        <v>127</v>
      </c>
      <c r="M123" t="s">
        <v>29</v>
      </c>
      <c r="N123" t="s">
        <v>30</v>
      </c>
      <c r="O123" t="s">
        <v>29</v>
      </c>
      <c r="P123" t="s">
        <v>30</v>
      </c>
      <c r="Q123" t="s">
        <v>29</v>
      </c>
      <c r="R123" t="s">
        <v>30</v>
      </c>
      <c r="S123" t="s">
        <v>30</v>
      </c>
      <c r="T123" t="s">
        <v>30</v>
      </c>
      <c r="U123" t="s">
        <v>29</v>
      </c>
      <c r="V123" t="s">
        <v>30</v>
      </c>
      <c r="W123" t="s">
        <v>33</v>
      </c>
      <c r="X123" t="s">
        <v>29</v>
      </c>
      <c r="Y123" t="s">
        <v>29</v>
      </c>
      <c r="Z123" t="s">
        <v>29</v>
      </c>
      <c r="AA123" t="s">
        <v>30</v>
      </c>
      <c r="AB123" t="s">
        <v>32</v>
      </c>
    </row>
    <row r="124" spans="1:28" outlineLevel="1" x14ac:dyDescent="0.45">
      <c r="A124">
        <v>7572498909</v>
      </c>
      <c r="B124" s="1">
        <v>44323</v>
      </c>
      <c r="C124" t="s">
        <v>3253</v>
      </c>
      <c r="D124" t="s">
        <v>3254</v>
      </c>
      <c r="E124" t="s">
        <v>142</v>
      </c>
      <c r="F124" t="s">
        <v>5651</v>
      </c>
      <c r="G124" t="s">
        <v>5671</v>
      </c>
      <c r="H124" s="5">
        <v>180258</v>
      </c>
      <c r="J124" t="s">
        <v>28</v>
      </c>
      <c r="K124" t="s">
        <v>30</v>
      </c>
      <c r="L124" t="s">
        <v>127</v>
      </c>
      <c r="M124" t="s">
        <v>30</v>
      </c>
      <c r="N124" t="s">
        <v>29</v>
      </c>
      <c r="O124" t="s">
        <v>30</v>
      </c>
      <c r="P124" t="s">
        <v>30</v>
      </c>
      <c r="Q124" t="s">
        <v>30</v>
      </c>
      <c r="R124" t="s">
        <v>30</v>
      </c>
      <c r="S124" t="s">
        <v>30</v>
      </c>
      <c r="T124" t="s">
        <v>30</v>
      </c>
      <c r="U124" t="s">
        <v>30</v>
      </c>
      <c r="V124" t="s">
        <v>30</v>
      </c>
      <c r="W124" t="s">
        <v>40</v>
      </c>
      <c r="X124" t="s">
        <v>29</v>
      </c>
      <c r="Y124" t="s">
        <v>29</v>
      </c>
      <c r="Z124" t="s">
        <v>29</v>
      </c>
      <c r="AA124" t="s">
        <v>30</v>
      </c>
      <c r="AB124" t="s">
        <v>32</v>
      </c>
    </row>
    <row r="125" spans="1:28" outlineLevel="1" x14ac:dyDescent="0.45">
      <c r="A125">
        <v>2216999010</v>
      </c>
      <c r="B125" s="1">
        <v>44330</v>
      </c>
      <c r="C125" t="s">
        <v>619</v>
      </c>
      <c r="D125" t="s">
        <v>620</v>
      </c>
      <c r="E125" t="s">
        <v>142</v>
      </c>
      <c r="F125" t="s">
        <v>5651</v>
      </c>
      <c r="G125" t="s">
        <v>5693</v>
      </c>
      <c r="H125" s="5">
        <v>167898</v>
      </c>
      <c r="J125" t="s">
        <v>28</v>
      </c>
      <c r="K125" t="s">
        <v>30</v>
      </c>
      <c r="L125" t="s">
        <v>127</v>
      </c>
      <c r="M125" t="s">
        <v>30</v>
      </c>
      <c r="N125" t="s">
        <v>30</v>
      </c>
      <c r="O125" t="s">
        <v>30</v>
      </c>
      <c r="P125" t="s">
        <v>30</v>
      </c>
      <c r="Q125" t="s">
        <v>30</v>
      </c>
      <c r="R125" t="s">
        <v>30</v>
      </c>
      <c r="S125" t="s">
        <v>30</v>
      </c>
      <c r="T125" t="s">
        <v>30</v>
      </c>
      <c r="U125" t="s">
        <v>30</v>
      </c>
      <c r="V125" t="s">
        <v>30</v>
      </c>
      <c r="W125" t="s">
        <v>31</v>
      </c>
      <c r="X125" t="s">
        <v>29</v>
      </c>
      <c r="Y125" t="s">
        <v>30</v>
      </c>
      <c r="Z125" t="s">
        <v>29</v>
      </c>
      <c r="AA125" t="s">
        <v>30</v>
      </c>
      <c r="AB125" t="s">
        <v>43</v>
      </c>
    </row>
    <row r="126" spans="1:28" outlineLevel="1" x14ac:dyDescent="0.45">
      <c r="A126">
        <v>8962649009</v>
      </c>
      <c r="B126" s="1">
        <v>44345</v>
      </c>
      <c r="C126" t="s">
        <v>5040</v>
      </c>
      <c r="D126" t="s">
        <v>5041</v>
      </c>
      <c r="E126" t="s">
        <v>142</v>
      </c>
      <c r="F126" t="s">
        <v>5651</v>
      </c>
      <c r="G126" t="s">
        <v>5671</v>
      </c>
      <c r="H126" s="5">
        <v>157638</v>
      </c>
      <c r="J126" t="s">
        <v>28</v>
      </c>
      <c r="K126" t="s">
        <v>30</v>
      </c>
      <c r="L126" t="s">
        <v>127</v>
      </c>
      <c r="M126" t="s">
        <v>30</v>
      </c>
      <c r="N126" t="s">
        <v>29</v>
      </c>
      <c r="O126" t="s">
        <v>29</v>
      </c>
      <c r="P126" t="s">
        <v>30</v>
      </c>
      <c r="Q126" t="s">
        <v>30</v>
      </c>
      <c r="R126" t="s">
        <v>30</v>
      </c>
      <c r="S126" t="s">
        <v>30</v>
      </c>
      <c r="T126" t="s">
        <v>30</v>
      </c>
      <c r="U126" t="s">
        <v>30</v>
      </c>
      <c r="V126" t="s">
        <v>30</v>
      </c>
      <c r="W126" t="s">
        <v>40</v>
      </c>
      <c r="X126" t="s">
        <v>29</v>
      </c>
      <c r="Y126" t="s">
        <v>29</v>
      </c>
      <c r="Z126" t="s">
        <v>29</v>
      </c>
      <c r="AA126" t="s">
        <v>29</v>
      </c>
      <c r="AB126" t="s">
        <v>73</v>
      </c>
    </row>
    <row r="127" spans="1:28" outlineLevel="1" x14ac:dyDescent="0.45">
      <c r="A127">
        <v>2785089008</v>
      </c>
      <c r="B127" s="1">
        <v>44334</v>
      </c>
      <c r="C127" t="s">
        <v>1705</v>
      </c>
      <c r="D127" t="s">
        <v>1706</v>
      </c>
      <c r="E127" t="s">
        <v>142</v>
      </c>
      <c r="F127" t="s">
        <v>5651</v>
      </c>
      <c r="G127" t="s">
        <v>5671</v>
      </c>
      <c r="H127" s="5">
        <v>145668.03</v>
      </c>
      <c r="J127" t="s">
        <v>28</v>
      </c>
      <c r="K127" t="s">
        <v>30</v>
      </c>
      <c r="L127" t="s">
        <v>127</v>
      </c>
      <c r="M127" t="s">
        <v>30</v>
      </c>
      <c r="N127" t="s">
        <v>29</v>
      </c>
      <c r="O127" t="s">
        <v>29</v>
      </c>
      <c r="P127" t="s">
        <v>30</v>
      </c>
      <c r="Q127" t="s">
        <v>30</v>
      </c>
      <c r="R127" t="s">
        <v>30</v>
      </c>
      <c r="S127" t="s">
        <v>30</v>
      </c>
      <c r="T127" t="s">
        <v>30</v>
      </c>
      <c r="U127" t="s">
        <v>30</v>
      </c>
      <c r="V127" t="s">
        <v>30</v>
      </c>
      <c r="W127" t="s">
        <v>40</v>
      </c>
      <c r="X127" t="s">
        <v>29</v>
      </c>
      <c r="Y127" t="s">
        <v>29</v>
      </c>
      <c r="Z127" t="s">
        <v>29</v>
      </c>
      <c r="AA127" t="s">
        <v>30</v>
      </c>
      <c r="AB127" t="s">
        <v>43</v>
      </c>
    </row>
    <row r="128" spans="1:28" outlineLevel="1" x14ac:dyDescent="0.45">
      <c r="A128">
        <v>9874549008</v>
      </c>
      <c r="B128" s="1">
        <v>44351</v>
      </c>
      <c r="C128" t="s">
        <v>5204</v>
      </c>
      <c r="D128" t="s">
        <v>5205</v>
      </c>
      <c r="E128" t="s">
        <v>142</v>
      </c>
      <c r="F128" t="s">
        <v>5651</v>
      </c>
      <c r="G128" t="s">
        <v>5671</v>
      </c>
      <c r="H128" s="5">
        <v>144035.34</v>
      </c>
      <c r="J128" t="s">
        <v>28</v>
      </c>
      <c r="K128" t="s">
        <v>30</v>
      </c>
      <c r="L128" t="s">
        <v>127</v>
      </c>
      <c r="M128" t="s">
        <v>30</v>
      </c>
      <c r="N128" t="s">
        <v>30</v>
      </c>
      <c r="O128" t="s">
        <v>29</v>
      </c>
      <c r="P128" t="s">
        <v>30</v>
      </c>
      <c r="Q128" t="s">
        <v>30</v>
      </c>
      <c r="R128" t="s">
        <v>30</v>
      </c>
      <c r="S128" t="s">
        <v>30</v>
      </c>
      <c r="T128" t="s">
        <v>30</v>
      </c>
      <c r="U128" t="s">
        <v>30</v>
      </c>
      <c r="V128" t="s">
        <v>30</v>
      </c>
      <c r="W128" t="s">
        <v>49</v>
      </c>
      <c r="X128" t="s">
        <v>29</v>
      </c>
      <c r="Y128" t="s">
        <v>29</v>
      </c>
      <c r="Z128" t="s">
        <v>29</v>
      </c>
      <c r="AA128" t="s">
        <v>29</v>
      </c>
      <c r="AB128" t="s">
        <v>43</v>
      </c>
    </row>
    <row r="129" spans="1:28" outlineLevel="1" x14ac:dyDescent="0.45">
      <c r="A129">
        <v>5225539007</v>
      </c>
      <c r="B129" s="1">
        <v>44337</v>
      </c>
      <c r="C129" t="s">
        <v>2198</v>
      </c>
      <c r="D129" t="s">
        <v>2199</v>
      </c>
      <c r="E129" t="s">
        <v>142</v>
      </c>
      <c r="F129" t="s">
        <v>5651</v>
      </c>
      <c r="G129" t="s">
        <v>5693</v>
      </c>
      <c r="H129" s="5">
        <v>143905.12</v>
      </c>
      <c r="J129" t="s">
        <v>28</v>
      </c>
      <c r="K129" t="s">
        <v>29</v>
      </c>
      <c r="L129" t="s">
        <v>127</v>
      </c>
      <c r="M129" t="s">
        <v>30</v>
      </c>
      <c r="N129" t="s">
        <v>30</v>
      </c>
      <c r="O129" t="s">
        <v>30</v>
      </c>
      <c r="P129" t="s">
        <v>30</v>
      </c>
      <c r="Q129" t="s">
        <v>30</v>
      </c>
      <c r="R129" t="s">
        <v>30</v>
      </c>
      <c r="S129" t="s">
        <v>30</v>
      </c>
      <c r="T129" t="s">
        <v>30</v>
      </c>
      <c r="U129" t="s">
        <v>30</v>
      </c>
      <c r="V129" t="s">
        <v>30</v>
      </c>
      <c r="W129" t="s">
        <v>33</v>
      </c>
      <c r="X129" t="s">
        <v>29</v>
      </c>
      <c r="Y129" t="s">
        <v>30</v>
      </c>
      <c r="Z129" t="s">
        <v>29</v>
      </c>
      <c r="AA129" t="s">
        <v>30</v>
      </c>
      <c r="AB129" t="s">
        <v>267</v>
      </c>
    </row>
    <row r="130" spans="1:28" outlineLevel="1" x14ac:dyDescent="0.45">
      <c r="A130">
        <v>8866289008</v>
      </c>
      <c r="B130" s="1">
        <v>44345</v>
      </c>
      <c r="C130" t="s">
        <v>4602</v>
      </c>
      <c r="D130" t="s">
        <v>4603</v>
      </c>
      <c r="E130" t="s">
        <v>142</v>
      </c>
      <c r="F130" t="s">
        <v>5651</v>
      </c>
      <c r="G130" t="s">
        <v>5671</v>
      </c>
      <c r="H130" s="5">
        <v>143076</v>
      </c>
      <c r="J130" t="s">
        <v>28</v>
      </c>
      <c r="K130" t="s">
        <v>30</v>
      </c>
      <c r="L130" t="s">
        <v>127</v>
      </c>
      <c r="M130" t="s">
        <v>30</v>
      </c>
      <c r="N130" t="s">
        <v>30</v>
      </c>
      <c r="O130" t="s">
        <v>29</v>
      </c>
      <c r="P130" t="s">
        <v>30</v>
      </c>
      <c r="Q130" t="s">
        <v>30</v>
      </c>
      <c r="R130" t="s">
        <v>30</v>
      </c>
      <c r="S130" t="s">
        <v>30</v>
      </c>
      <c r="T130" t="s">
        <v>30</v>
      </c>
      <c r="U130" t="s">
        <v>30</v>
      </c>
      <c r="V130" t="s">
        <v>30</v>
      </c>
      <c r="W130" t="s">
        <v>31</v>
      </c>
      <c r="X130" t="s">
        <v>29</v>
      </c>
      <c r="Y130" t="s">
        <v>29</v>
      </c>
      <c r="Z130" t="s">
        <v>29</v>
      </c>
      <c r="AA130" t="s">
        <v>29</v>
      </c>
      <c r="AB130" t="s">
        <v>38</v>
      </c>
    </row>
    <row r="131" spans="1:28" outlineLevel="1" x14ac:dyDescent="0.45">
      <c r="A131">
        <v>7647718909</v>
      </c>
      <c r="B131" s="1">
        <v>44323</v>
      </c>
      <c r="C131" t="s">
        <v>3681</v>
      </c>
      <c r="D131" t="s">
        <v>3682</v>
      </c>
      <c r="E131" t="s">
        <v>142</v>
      </c>
      <c r="F131" t="s">
        <v>5651</v>
      </c>
      <c r="G131" t="s">
        <v>5693</v>
      </c>
      <c r="H131" s="5">
        <v>140157</v>
      </c>
      <c r="J131" t="s">
        <v>28</v>
      </c>
      <c r="K131" t="s">
        <v>29</v>
      </c>
      <c r="L131" t="s">
        <v>127</v>
      </c>
      <c r="M131" t="s">
        <v>29</v>
      </c>
      <c r="N131" t="s">
        <v>30</v>
      </c>
      <c r="O131" t="s">
        <v>30</v>
      </c>
      <c r="P131" t="s">
        <v>30</v>
      </c>
      <c r="Q131" t="s">
        <v>30</v>
      </c>
      <c r="R131" t="s">
        <v>30</v>
      </c>
      <c r="S131" t="s">
        <v>30</v>
      </c>
      <c r="T131" t="s">
        <v>30</v>
      </c>
      <c r="U131" t="s">
        <v>30</v>
      </c>
      <c r="V131" t="s">
        <v>30</v>
      </c>
      <c r="W131" t="s">
        <v>31</v>
      </c>
      <c r="X131" t="s">
        <v>29</v>
      </c>
      <c r="Y131" t="s">
        <v>29</v>
      </c>
      <c r="Z131" t="s">
        <v>29</v>
      </c>
      <c r="AA131" t="s">
        <v>30</v>
      </c>
      <c r="AB131" t="s">
        <v>32</v>
      </c>
    </row>
    <row r="132" spans="1:28" outlineLevel="1" x14ac:dyDescent="0.45">
      <c r="A132">
        <v>8821219005</v>
      </c>
      <c r="B132" s="1">
        <v>44345</v>
      </c>
      <c r="C132" t="s">
        <v>4351</v>
      </c>
      <c r="D132" t="s">
        <v>4352</v>
      </c>
      <c r="E132" t="s">
        <v>142</v>
      </c>
      <c r="F132" t="s">
        <v>5651</v>
      </c>
      <c r="G132" t="s">
        <v>5720</v>
      </c>
      <c r="H132" s="5">
        <v>138653</v>
      </c>
      <c r="J132" t="s">
        <v>28</v>
      </c>
      <c r="K132" t="s">
        <v>29</v>
      </c>
      <c r="L132" t="s">
        <v>127</v>
      </c>
      <c r="M132" t="s">
        <v>30</v>
      </c>
      <c r="N132" t="s">
        <v>30</v>
      </c>
      <c r="O132" t="s">
        <v>30</v>
      </c>
      <c r="P132" t="s">
        <v>30</v>
      </c>
      <c r="Q132" t="s">
        <v>30</v>
      </c>
      <c r="R132" t="s">
        <v>30</v>
      </c>
      <c r="S132" t="s">
        <v>30</v>
      </c>
      <c r="T132" t="s">
        <v>30</v>
      </c>
      <c r="U132" t="s">
        <v>30</v>
      </c>
      <c r="V132" t="s">
        <v>30</v>
      </c>
      <c r="W132" t="s">
        <v>31</v>
      </c>
      <c r="X132" t="s">
        <v>29</v>
      </c>
      <c r="Y132" t="s">
        <v>29</v>
      </c>
      <c r="Z132" t="s">
        <v>29</v>
      </c>
      <c r="AA132" t="s">
        <v>29</v>
      </c>
      <c r="AB132" t="s">
        <v>139</v>
      </c>
    </row>
    <row r="133" spans="1:28" outlineLevel="1" x14ac:dyDescent="0.45">
      <c r="A133">
        <v>7910478907</v>
      </c>
      <c r="B133" s="1">
        <v>44327</v>
      </c>
      <c r="C133" t="s">
        <v>4066</v>
      </c>
      <c r="D133" t="s">
        <v>4067</v>
      </c>
      <c r="E133" t="s">
        <v>142</v>
      </c>
      <c r="F133" t="s">
        <v>5651</v>
      </c>
      <c r="G133" t="s">
        <v>5671</v>
      </c>
      <c r="H133" s="5">
        <v>138427.24</v>
      </c>
      <c r="J133" t="s">
        <v>28</v>
      </c>
      <c r="K133" t="s">
        <v>30</v>
      </c>
      <c r="L133" t="s">
        <v>127</v>
      </c>
      <c r="M133" t="s">
        <v>29</v>
      </c>
      <c r="N133" t="s">
        <v>29</v>
      </c>
      <c r="O133" t="s">
        <v>29</v>
      </c>
      <c r="P133" t="s">
        <v>30</v>
      </c>
      <c r="Q133" t="s">
        <v>29</v>
      </c>
      <c r="R133" t="s">
        <v>30</v>
      </c>
      <c r="S133" t="s">
        <v>30</v>
      </c>
      <c r="T133" t="s">
        <v>29</v>
      </c>
      <c r="U133" t="s">
        <v>29</v>
      </c>
      <c r="V133" t="s">
        <v>30</v>
      </c>
      <c r="W133" t="s">
        <v>40</v>
      </c>
      <c r="X133" t="s">
        <v>29</v>
      </c>
      <c r="Y133" t="s">
        <v>29</v>
      </c>
      <c r="Z133" t="s">
        <v>29</v>
      </c>
      <c r="AA133" t="s">
        <v>30</v>
      </c>
      <c r="AB133" t="s">
        <v>43</v>
      </c>
    </row>
    <row r="134" spans="1:28" outlineLevel="1" x14ac:dyDescent="0.45">
      <c r="A134">
        <v>2226419004</v>
      </c>
      <c r="B134" s="1">
        <v>44330</v>
      </c>
      <c r="C134" t="s">
        <v>678</v>
      </c>
      <c r="D134" t="s">
        <v>679</v>
      </c>
      <c r="E134" t="s">
        <v>142</v>
      </c>
      <c r="F134" t="s">
        <v>5651</v>
      </c>
      <c r="G134" t="s">
        <v>5663</v>
      </c>
      <c r="H134" s="5">
        <v>135609.62</v>
      </c>
      <c r="J134" t="s">
        <v>28</v>
      </c>
      <c r="K134" t="s">
        <v>29</v>
      </c>
      <c r="L134" t="s">
        <v>127</v>
      </c>
      <c r="M134" t="s">
        <v>30</v>
      </c>
      <c r="N134" t="s">
        <v>30</v>
      </c>
      <c r="O134" t="s">
        <v>30</v>
      </c>
      <c r="P134" t="s">
        <v>30</v>
      </c>
      <c r="Q134" t="s">
        <v>30</v>
      </c>
      <c r="R134" t="s">
        <v>30</v>
      </c>
      <c r="S134" t="s">
        <v>30</v>
      </c>
      <c r="T134" t="s">
        <v>30</v>
      </c>
      <c r="U134" t="s">
        <v>30</v>
      </c>
      <c r="V134" t="s">
        <v>30</v>
      </c>
      <c r="W134" t="s">
        <v>31</v>
      </c>
      <c r="X134" t="s">
        <v>29</v>
      </c>
      <c r="Y134" t="s">
        <v>30</v>
      </c>
      <c r="Z134" t="s">
        <v>29</v>
      </c>
      <c r="AA134" t="s">
        <v>29</v>
      </c>
      <c r="AB134" t="s">
        <v>43</v>
      </c>
    </row>
    <row r="135" spans="1:28" outlineLevel="1" x14ac:dyDescent="0.45">
      <c r="A135">
        <v>8899809005</v>
      </c>
      <c r="B135" s="1">
        <v>44345</v>
      </c>
      <c r="C135" t="s">
        <v>4764</v>
      </c>
      <c r="D135" t="s">
        <v>4765</v>
      </c>
      <c r="E135" t="s">
        <v>142</v>
      </c>
      <c r="F135" t="s">
        <v>5651</v>
      </c>
      <c r="G135" t="s">
        <v>5671</v>
      </c>
      <c r="H135" s="5">
        <v>135137.82</v>
      </c>
      <c r="J135" t="s">
        <v>28</v>
      </c>
      <c r="K135" t="s">
        <v>30</v>
      </c>
      <c r="L135" t="s">
        <v>127</v>
      </c>
      <c r="M135" t="s">
        <v>30</v>
      </c>
      <c r="N135" t="s">
        <v>29</v>
      </c>
      <c r="O135" t="s">
        <v>29</v>
      </c>
      <c r="P135" t="s">
        <v>30</v>
      </c>
      <c r="Q135" t="s">
        <v>30</v>
      </c>
      <c r="R135" t="s">
        <v>30</v>
      </c>
      <c r="S135" t="s">
        <v>30</v>
      </c>
      <c r="T135" t="s">
        <v>30</v>
      </c>
      <c r="U135" t="s">
        <v>30</v>
      </c>
      <c r="V135" t="s">
        <v>30</v>
      </c>
      <c r="W135" t="s">
        <v>40</v>
      </c>
      <c r="X135" t="s">
        <v>29</v>
      </c>
      <c r="Y135" t="s">
        <v>29</v>
      </c>
      <c r="Z135" t="s">
        <v>29</v>
      </c>
      <c r="AA135" t="s">
        <v>29</v>
      </c>
      <c r="AB135" t="s">
        <v>48</v>
      </c>
    </row>
    <row r="136" spans="1:28" outlineLevel="1" x14ac:dyDescent="0.45">
      <c r="A136">
        <v>2775079001</v>
      </c>
      <c r="B136" s="1">
        <v>44334</v>
      </c>
      <c r="C136" t="s">
        <v>1667</v>
      </c>
      <c r="D136" t="s">
        <v>1668</v>
      </c>
      <c r="E136" t="s">
        <v>142</v>
      </c>
      <c r="F136" t="s">
        <v>5651</v>
      </c>
      <c r="G136" t="s">
        <v>5663</v>
      </c>
      <c r="H136" s="5">
        <v>135066</v>
      </c>
      <c r="I136" t="s">
        <v>128</v>
      </c>
      <c r="J136" t="s">
        <v>28</v>
      </c>
      <c r="K136" t="s">
        <v>29</v>
      </c>
      <c r="L136" t="s">
        <v>127</v>
      </c>
      <c r="M136" t="s">
        <v>29</v>
      </c>
      <c r="N136" t="s">
        <v>29</v>
      </c>
      <c r="O136" t="s">
        <v>29</v>
      </c>
      <c r="P136" t="s">
        <v>30</v>
      </c>
      <c r="Q136" t="s">
        <v>30</v>
      </c>
      <c r="R136" t="s">
        <v>30</v>
      </c>
      <c r="S136" t="s">
        <v>30</v>
      </c>
      <c r="T136" t="s">
        <v>30</v>
      </c>
      <c r="U136" t="s">
        <v>30</v>
      </c>
      <c r="V136" t="s">
        <v>30</v>
      </c>
      <c r="W136" t="s">
        <v>31</v>
      </c>
      <c r="X136" t="s">
        <v>29</v>
      </c>
      <c r="Y136" t="s">
        <v>29</v>
      </c>
      <c r="Z136" t="s">
        <v>29</v>
      </c>
      <c r="AA136" t="s">
        <v>30</v>
      </c>
      <c r="AB136" t="s">
        <v>32</v>
      </c>
    </row>
    <row r="137" spans="1:28" outlineLevel="1" x14ac:dyDescent="0.45">
      <c r="A137">
        <v>7645158903</v>
      </c>
      <c r="B137" s="1">
        <v>44323</v>
      </c>
      <c r="C137" t="s">
        <v>3663</v>
      </c>
      <c r="D137" t="s">
        <v>3664</v>
      </c>
      <c r="E137" t="s">
        <v>142</v>
      </c>
      <c r="F137" t="s">
        <v>5651</v>
      </c>
      <c r="G137" t="s">
        <v>5671</v>
      </c>
      <c r="H137" s="5">
        <v>135048</v>
      </c>
      <c r="J137" t="s">
        <v>28</v>
      </c>
      <c r="K137" t="s">
        <v>29</v>
      </c>
      <c r="L137" t="s">
        <v>127</v>
      </c>
      <c r="M137" t="s">
        <v>29</v>
      </c>
      <c r="N137" t="s">
        <v>29</v>
      </c>
      <c r="O137" t="s">
        <v>30</v>
      </c>
      <c r="P137" t="s">
        <v>30</v>
      </c>
      <c r="Q137" t="s">
        <v>30</v>
      </c>
      <c r="R137" t="s">
        <v>30</v>
      </c>
      <c r="S137" t="s">
        <v>30</v>
      </c>
      <c r="T137" t="s">
        <v>30</v>
      </c>
      <c r="U137" t="s">
        <v>30</v>
      </c>
      <c r="V137" t="s">
        <v>30</v>
      </c>
      <c r="W137" t="s">
        <v>31</v>
      </c>
      <c r="X137" t="s">
        <v>29</v>
      </c>
      <c r="Y137" t="s">
        <v>30</v>
      </c>
      <c r="Z137" t="s">
        <v>29</v>
      </c>
      <c r="AA137" t="s">
        <v>29</v>
      </c>
      <c r="AB137" t="s">
        <v>62</v>
      </c>
    </row>
    <row r="138" spans="1:28" outlineLevel="1" x14ac:dyDescent="0.45">
      <c r="A138">
        <v>2238259001</v>
      </c>
      <c r="B138" s="1">
        <v>44330</v>
      </c>
      <c r="C138" t="s">
        <v>744</v>
      </c>
      <c r="D138" t="s">
        <v>745</v>
      </c>
      <c r="E138" t="s">
        <v>142</v>
      </c>
      <c r="F138" t="s">
        <v>5651</v>
      </c>
      <c r="G138" t="s">
        <v>5720</v>
      </c>
      <c r="H138" s="5">
        <v>126094</v>
      </c>
      <c r="J138" t="s">
        <v>28</v>
      </c>
      <c r="K138" t="s">
        <v>29</v>
      </c>
      <c r="L138" t="s">
        <v>127</v>
      </c>
      <c r="M138" t="s">
        <v>29</v>
      </c>
      <c r="N138" t="s">
        <v>30</v>
      </c>
      <c r="O138" t="s">
        <v>30</v>
      </c>
      <c r="P138" t="s">
        <v>30</v>
      </c>
      <c r="Q138" t="s">
        <v>30</v>
      </c>
      <c r="R138" t="s">
        <v>30</v>
      </c>
      <c r="S138" t="s">
        <v>30</v>
      </c>
      <c r="T138" t="s">
        <v>30</v>
      </c>
      <c r="U138" t="s">
        <v>30</v>
      </c>
      <c r="V138" t="s">
        <v>30</v>
      </c>
      <c r="W138" t="s">
        <v>40</v>
      </c>
      <c r="X138" t="s">
        <v>29</v>
      </c>
      <c r="Y138" t="s">
        <v>29</v>
      </c>
      <c r="Z138" t="s">
        <v>29</v>
      </c>
      <c r="AA138" t="s">
        <v>30</v>
      </c>
      <c r="AB138" t="s">
        <v>32</v>
      </c>
    </row>
    <row r="139" spans="1:28" outlineLevel="1" x14ac:dyDescent="0.45">
      <c r="A139">
        <v>8027539010</v>
      </c>
      <c r="B139" s="1">
        <v>44342</v>
      </c>
      <c r="C139" t="s">
        <v>4138</v>
      </c>
      <c r="D139" t="s">
        <v>4139</v>
      </c>
      <c r="E139" t="s">
        <v>142</v>
      </c>
      <c r="F139" t="s">
        <v>5651</v>
      </c>
      <c r="G139" t="s">
        <v>5720</v>
      </c>
      <c r="H139" s="5">
        <v>121536.48</v>
      </c>
      <c r="J139" t="s">
        <v>28</v>
      </c>
      <c r="K139" t="s">
        <v>29</v>
      </c>
      <c r="L139" t="s">
        <v>127</v>
      </c>
      <c r="M139" t="s">
        <v>30</v>
      </c>
      <c r="N139" t="s">
        <v>30</v>
      </c>
      <c r="O139" t="s">
        <v>30</v>
      </c>
      <c r="P139" t="s">
        <v>30</v>
      </c>
      <c r="Q139" t="s">
        <v>30</v>
      </c>
      <c r="R139" t="s">
        <v>30</v>
      </c>
      <c r="S139" t="s">
        <v>30</v>
      </c>
      <c r="T139" t="s">
        <v>30</v>
      </c>
      <c r="U139" t="s">
        <v>30</v>
      </c>
      <c r="V139" t="s">
        <v>30</v>
      </c>
      <c r="W139" t="s">
        <v>40</v>
      </c>
      <c r="X139" t="s">
        <v>29</v>
      </c>
      <c r="Y139" t="s">
        <v>30</v>
      </c>
      <c r="Z139" t="s">
        <v>29</v>
      </c>
      <c r="AA139" t="s">
        <v>30</v>
      </c>
      <c r="AB139" t="s">
        <v>32</v>
      </c>
    </row>
    <row r="140" spans="1:28" outlineLevel="1" x14ac:dyDescent="0.45">
      <c r="A140">
        <v>7896418903</v>
      </c>
      <c r="B140" s="1">
        <v>44327</v>
      </c>
      <c r="C140" t="s">
        <v>3985</v>
      </c>
      <c r="D140" t="s">
        <v>3986</v>
      </c>
      <c r="E140" t="s">
        <v>142</v>
      </c>
      <c r="F140" t="s">
        <v>5651</v>
      </c>
      <c r="G140" t="s">
        <v>5720</v>
      </c>
      <c r="H140" s="5">
        <v>119401</v>
      </c>
      <c r="J140" t="s">
        <v>28</v>
      </c>
      <c r="K140" t="s">
        <v>30</v>
      </c>
      <c r="L140" t="s">
        <v>127</v>
      </c>
      <c r="M140" t="s">
        <v>29</v>
      </c>
      <c r="N140" t="s">
        <v>30</v>
      </c>
      <c r="O140" t="s">
        <v>30</v>
      </c>
      <c r="P140" t="s">
        <v>30</v>
      </c>
      <c r="Q140" t="s">
        <v>30</v>
      </c>
      <c r="R140" t="s">
        <v>30</v>
      </c>
      <c r="S140" t="s">
        <v>30</v>
      </c>
      <c r="T140" t="s">
        <v>29</v>
      </c>
      <c r="U140" t="s">
        <v>30</v>
      </c>
      <c r="V140" t="s">
        <v>30</v>
      </c>
      <c r="W140" t="s">
        <v>31</v>
      </c>
      <c r="X140" t="s">
        <v>29</v>
      </c>
      <c r="Y140" t="s">
        <v>29</v>
      </c>
      <c r="Z140" t="s">
        <v>29</v>
      </c>
      <c r="AA140" t="s">
        <v>30</v>
      </c>
      <c r="AB140" t="s">
        <v>101</v>
      </c>
    </row>
    <row r="141" spans="1:28" outlineLevel="1" x14ac:dyDescent="0.45">
      <c r="A141">
        <v>7541748909</v>
      </c>
      <c r="B141" s="1">
        <v>44323</v>
      </c>
      <c r="C141" t="s">
        <v>2901</v>
      </c>
      <c r="D141" t="s">
        <v>2902</v>
      </c>
      <c r="E141" t="s">
        <v>142</v>
      </c>
      <c r="F141" t="s">
        <v>5651</v>
      </c>
      <c r="G141" t="s">
        <v>5663</v>
      </c>
      <c r="H141" s="5">
        <v>118244.34</v>
      </c>
      <c r="J141" t="s">
        <v>28</v>
      </c>
      <c r="K141" t="s">
        <v>29</v>
      </c>
      <c r="L141" t="s">
        <v>127</v>
      </c>
      <c r="M141" t="s">
        <v>29</v>
      </c>
      <c r="N141" t="s">
        <v>29</v>
      </c>
      <c r="O141" t="s">
        <v>29</v>
      </c>
      <c r="P141" t="s">
        <v>30</v>
      </c>
      <c r="Q141" t="s">
        <v>30</v>
      </c>
      <c r="R141" t="s">
        <v>29</v>
      </c>
      <c r="S141" t="s">
        <v>30</v>
      </c>
      <c r="T141" t="s">
        <v>30</v>
      </c>
      <c r="U141" t="s">
        <v>30</v>
      </c>
      <c r="V141" t="s">
        <v>30</v>
      </c>
      <c r="W141" t="s">
        <v>31</v>
      </c>
      <c r="X141" t="s">
        <v>29</v>
      </c>
      <c r="Y141" t="s">
        <v>29</v>
      </c>
      <c r="Z141" t="s">
        <v>29</v>
      </c>
      <c r="AA141" t="s">
        <v>30</v>
      </c>
      <c r="AB141" t="s">
        <v>32</v>
      </c>
    </row>
    <row r="142" spans="1:28" outlineLevel="1" x14ac:dyDescent="0.45">
      <c r="A142">
        <v>2341689010</v>
      </c>
      <c r="B142" s="1">
        <v>44331</v>
      </c>
      <c r="C142" t="s">
        <v>891</v>
      </c>
      <c r="D142" t="s">
        <v>892</v>
      </c>
      <c r="E142" t="s">
        <v>142</v>
      </c>
      <c r="F142" t="s">
        <v>5651</v>
      </c>
      <c r="G142" t="s">
        <v>5720</v>
      </c>
      <c r="H142" s="5">
        <v>118163.56</v>
      </c>
      <c r="J142" t="s">
        <v>28</v>
      </c>
      <c r="K142" t="s">
        <v>29</v>
      </c>
      <c r="L142" t="s">
        <v>127</v>
      </c>
      <c r="M142" t="s">
        <v>29</v>
      </c>
      <c r="N142" t="s">
        <v>29</v>
      </c>
      <c r="O142" t="s">
        <v>29</v>
      </c>
      <c r="P142" t="s">
        <v>29</v>
      </c>
      <c r="Q142" t="s">
        <v>29</v>
      </c>
      <c r="R142" t="s">
        <v>29</v>
      </c>
      <c r="S142" t="s">
        <v>30</v>
      </c>
      <c r="T142" t="s">
        <v>29</v>
      </c>
      <c r="U142" t="s">
        <v>29</v>
      </c>
      <c r="V142" t="s">
        <v>29</v>
      </c>
      <c r="W142" t="s">
        <v>31</v>
      </c>
      <c r="X142" t="s">
        <v>29</v>
      </c>
      <c r="Y142" t="s">
        <v>29</v>
      </c>
      <c r="Z142" t="s">
        <v>30</v>
      </c>
      <c r="AA142" t="s">
        <v>30</v>
      </c>
      <c r="AB142" t="s">
        <v>32</v>
      </c>
    </row>
    <row r="143" spans="1:28" outlineLevel="1" x14ac:dyDescent="0.45">
      <c r="A143">
        <v>1103049006</v>
      </c>
      <c r="B143" s="1">
        <v>44329</v>
      </c>
      <c r="C143" t="s">
        <v>445</v>
      </c>
      <c r="D143" t="s">
        <v>446</v>
      </c>
      <c r="E143" t="s">
        <v>142</v>
      </c>
      <c r="F143" t="s">
        <v>5651</v>
      </c>
      <c r="G143" t="s">
        <v>5720</v>
      </c>
      <c r="H143" s="5">
        <v>114940.79</v>
      </c>
      <c r="J143" t="s">
        <v>28</v>
      </c>
      <c r="K143" t="s">
        <v>30</v>
      </c>
      <c r="L143" t="s">
        <v>127</v>
      </c>
      <c r="M143" t="s">
        <v>29</v>
      </c>
      <c r="N143" t="s">
        <v>29</v>
      </c>
      <c r="O143" t="s">
        <v>29</v>
      </c>
      <c r="P143" t="s">
        <v>30</v>
      </c>
      <c r="Q143" t="s">
        <v>30</v>
      </c>
      <c r="R143" t="s">
        <v>30</v>
      </c>
      <c r="S143" t="s">
        <v>30</v>
      </c>
      <c r="T143" t="s">
        <v>30</v>
      </c>
      <c r="U143" t="s">
        <v>30</v>
      </c>
      <c r="V143" t="s">
        <v>30</v>
      </c>
      <c r="W143" t="s">
        <v>31</v>
      </c>
      <c r="X143" t="s">
        <v>29</v>
      </c>
      <c r="Y143" t="s">
        <v>29</v>
      </c>
      <c r="Z143" t="s">
        <v>29</v>
      </c>
      <c r="AA143" t="s">
        <v>30</v>
      </c>
      <c r="AB143" t="s">
        <v>32</v>
      </c>
    </row>
    <row r="144" spans="1:28" outlineLevel="1" x14ac:dyDescent="0.45">
      <c r="A144">
        <v>9903959002</v>
      </c>
      <c r="B144" s="1">
        <v>44351</v>
      </c>
      <c r="C144" t="s">
        <v>5368</v>
      </c>
      <c r="D144" t="s">
        <v>5369</v>
      </c>
      <c r="E144" t="s">
        <v>142</v>
      </c>
      <c r="F144" t="s">
        <v>5651</v>
      </c>
      <c r="G144" t="s">
        <v>5720</v>
      </c>
      <c r="H144" s="5">
        <v>107437.85</v>
      </c>
      <c r="J144" t="s">
        <v>28</v>
      </c>
      <c r="K144" t="s">
        <v>30</v>
      </c>
      <c r="L144" t="s">
        <v>127</v>
      </c>
      <c r="M144" t="s">
        <v>29</v>
      </c>
      <c r="N144" t="s">
        <v>30</v>
      </c>
      <c r="O144" t="s">
        <v>30</v>
      </c>
      <c r="P144" t="s">
        <v>30</v>
      </c>
      <c r="Q144" t="s">
        <v>30</v>
      </c>
      <c r="R144" t="s">
        <v>30</v>
      </c>
      <c r="S144" t="s">
        <v>30</v>
      </c>
      <c r="T144" t="s">
        <v>30</v>
      </c>
      <c r="U144" t="s">
        <v>30</v>
      </c>
      <c r="V144" t="s">
        <v>30</v>
      </c>
      <c r="W144" t="s">
        <v>31</v>
      </c>
      <c r="X144" t="s">
        <v>29</v>
      </c>
      <c r="Y144" t="s">
        <v>29</v>
      </c>
      <c r="Z144" t="s">
        <v>29</v>
      </c>
      <c r="AA144" t="s">
        <v>29</v>
      </c>
      <c r="AB144" t="s">
        <v>43</v>
      </c>
    </row>
    <row r="145" spans="1:28" outlineLevel="1" x14ac:dyDescent="0.45">
      <c r="A145">
        <v>7563779000</v>
      </c>
      <c r="B145" s="1">
        <v>44341</v>
      </c>
      <c r="C145" t="s">
        <v>3170</v>
      </c>
      <c r="D145" t="s">
        <v>3171</v>
      </c>
      <c r="E145" t="s">
        <v>142</v>
      </c>
      <c r="F145" t="s">
        <v>5651</v>
      </c>
      <c r="G145" t="s">
        <v>5718</v>
      </c>
      <c r="H145" s="5">
        <v>106012</v>
      </c>
      <c r="I145" t="s">
        <v>2873</v>
      </c>
      <c r="J145" t="s">
        <v>28</v>
      </c>
      <c r="K145" t="s">
        <v>29</v>
      </c>
      <c r="L145" t="s">
        <v>127</v>
      </c>
      <c r="M145" t="s">
        <v>29</v>
      </c>
      <c r="N145" t="s">
        <v>29</v>
      </c>
      <c r="O145" t="s">
        <v>29</v>
      </c>
      <c r="P145" t="s">
        <v>30</v>
      </c>
      <c r="Q145" t="s">
        <v>30</v>
      </c>
      <c r="R145" t="s">
        <v>30</v>
      </c>
      <c r="S145" t="s">
        <v>30</v>
      </c>
      <c r="T145" t="s">
        <v>30</v>
      </c>
      <c r="U145" t="s">
        <v>30</v>
      </c>
      <c r="V145" t="s">
        <v>30</v>
      </c>
      <c r="W145" t="s">
        <v>40</v>
      </c>
      <c r="X145" t="s">
        <v>29</v>
      </c>
      <c r="Y145" t="s">
        <v>30</v>
      </c>
      <c r="Z145" t="s">
        <v>29</v>
      </c>
      <c r="AA145" t="s">
        <v>29</v>
      </c>
      <c r="AB145" t="s">
        <v>32</v>
      </c>
    </row>
    <row r="146" spans="1:28" outlineLevel="1" x14ac:dyDescent="0.45">
      <c r="A146">
        <v>8033429008</v>
      </c>
      <c r="B146" s="1">
        <v>44342</v>
      </c>
      <c r="C146" t="s">
        <v>4180</v>
      </c>
      <c r="D146" t="s">
        <v>4181</v>
      </c>
      <c r="E146" t="s">
        <v>142</v>
      </c>
      <c r="F146" t="s">
        <v>5651</v>
      </c>
      <c r="G146" t="s">
        <v>5671</v>
      </c>
      <c r="H146" s="5">
        <v>103892</v>
      </c>
      <c r="J146" t="s">
        <v>28</v>
      </c>
      <c r="K146" t="s">
        <v>30</v>
      </c>
      <c r="L146" t="s">
        <v>127</v>
      </c>
      <c r="M146" t="s">
        <v>30</v>
      </c>
      <c r="N146" t="s">
        <v>30</v>
      </c>
      <c r="O146" t="s">
        <v>29</v>
      </c>
      <c r="P146" t="s">
        <v>30</v>
      </c>
      <c r="Q146" t="s">
        <v>30</v>
      </c>
      <c r="R146" t="s">
        <v>30</v>
      </c>
      <c r="S146" t="s">
        <v>30</v>
      </c>
      <c r="T146" t="s">
        <v>30</v>
      </c>
      <c r="U146" t="s">
        <v>30</v>
      </c>
      <c r="V146" t="s">
        <v>30</v>
      </c>
      <c r="W146" t="s">
        <v>31</v>
      </c>
      <c r="X146" t="s">
        <v>29</v>
      </c>
      <c r="Y146" t="s">
        <v>29</v>
      </c>
      <c r="Z146" t="s">
        <v>29</v>
      </c>
      <c r="AA146" t="s">
        <v>30</v>
      </c>
      <c r="AB146" t="s">
        <v>1445</v>
      </c>
    </row>
    <row r="147" spans="1:28" outlineLevel="1" x14ac:dyDescent="0.45">
      <c r="A147">
        <v>2231739000</v>
      </c>
      <c r="B147" s="1">
        <v>44330</v>
      </c>
      <c r="C147" t="s">
        <v>708</v>
      </c>
      <c r="D147" t="s">
        <v>709</v>
      </c>
      <c r="E147" t="s">
        <v>142</v>
      </c>
      <c r="F147" t="s">
        <v>5651</v>
      </c>
      <c r="G147" t="s">
        <v>5671</v>
      </c>
      <c r="H147" s="5">
        <v>96173</v>
      </c>
      <c r="J147" t="s">
        <v>28</v>
      </c>
      <c r="K147" t="s">
        <v>30</v>
      </c>
      <c r="L147" t="s">
        <v>127</v>
      </c>
      <c r="M147" t="s">
        <v>30</v>
      </c>
      <c r="N147" t="s">
        <v>29</v>
      </c>
      <c r="O147" t="s">
        <v>29</v>
      </c>
      <c r="P147" t="s">
        <v>30</v>
      </c>
      <c r="Q147" t="s">
        <v>30</v>
      </c>
      <c r="R147" t="s">
        <v>30</v>
      </c>
      <c r="S147" t="s">
        <v>30</v>
      </c>
      <c r="T147" t="s">
        <v>30</v>
      </c>
      <c r="U147" t="s">
        <v>30</v>
      </c>
      <c r="V147" t="s">
        <v>30</v>
      </c>
      <c r="W147" t="s">
        <v>31</v>
      </c>
      <c r="X147" t="s">
        <v>29</v>
      </c>
      <c r="Y147" t="s">
        <v>29</v>
      </c>
      <c r="Z147" t="s">
        <v>29</v>
      </c>
      <c r="AA147" t="s">
        <v>30</v>
      </c>
      <c r="AB147" t="s">
        <v>43</v>
      </c>
    </row>
    <row r="148" spans="1:28" outlineLevel="1" x14ac:dyDescent="0.45">
      <c r="A148">
        <v>2320799009</v>
      </c>
      <c r="B148" s="1">
        <v>44331</v>
      </c>
      <c r="C148" t="s">
        <v>782</v>
      </c>
      <c r="D148" t="s">
        <v>783</v>
      </c>
      <c r="E148" t="s">
        <v>142</v>
      </c>
      <c r="F148" t="s">
        <v>5651</v>
      </c>
      <c r="G148" t="s">
        <v>5671</v>
      </c>
      <c r="H148" s="5">
        <v>95561</v>
      </c>
      <c r="J148" t="s">
        <v>28</v>
      </c>
      <c r="K148" t="s">
        <v>30</v>
      </c>
      <c r="L148" t="s">
        <v>127</v>
      </c>
      <c r="M148" t="s">
        <v>29</v>
      </c>
      <c r="N148" t="s">
        <v>30</v>
      </c>
      <c r="O148" t="s">
        <v>29</v>
      </c>
      <c r="P148" t="s">
        <v>30</v>
      </c>
      <c r="Q148" t="s">
        <v>29</v>
      </c>
      <c r="R148" t="s">
        <v>30</v>
      </c>
      <c r="S148" t="s">
        <v>30</v>
      </c>
      <c r="T148" t="s">
        <v>30</v>
      </c>
      <c r="U148" t="s">
        <v>29</v>
      </c>
      <c r="V148" t="s">
        <v>30</v>
      </c>
      <c r="W148" t="s">
        <v>33</v>
      </c>
      <c r="X148" t="s">
        <v>29</v>
      </c>
      <c r="Y148" t="s">
        <v>29</v>
      </c>
      <c r="Z148" t="s">
        <v>29</v>
      </c>
      <c r="AA148" t="s">
        <v>30</v>
      </c>
      <c r="AB148" t="s">
        <v>784</v>
      </c>
    </row>
    <row r="149" spans="1:28" outlineLevel="1" x14ac:dyDescent="0.45">
      <c r="A149">
        <v>1077919002</v>
      </c>
      <c r="B149" s="1">
        <v>44328</v>
      </c>
      <c r="C149" t="s">
        <v>298</v>
      </c>
      <c r="D149" t="s">
        <v>299</v>
      </c>
      <c r="E149" t="s">
        <v>142</v>
      </c>
      <c r="F149" t="s">
        <v>5651</v>
      </c>
      <c r="G149" t="s">
        <v>5663</v>
      </c>
      <c r="H149" s="5">
        <v>94995</v>
      </c>
      <c r="J149" t="s">
        <v>28</v>
      </c>
      <c r="K149" t="s">
        <v>29</v>
      </c>
      <c r="L149" t="s">
        <v>127</v>
      </c>
      <c r="M149" t="s">
        <v>29</v>
      </c>
      <c r="N149" t="s">
        <v>29</v>
      </c>
      <c r="O149" t="s">
        <v>29</v>
      </c>
      <c r="P149" t="s">
        <v>30</v>
      </c>
      <c r="Q149" t="s">
        <v>30</v>
      </c>
      <c r="R149" t="s">
        <v>29</v>
      </c>
      <c r="S149" t="s">
        <v>30</v>
      </c>
      <c r="T149" t="s">
        <v>30</v>
      </c>
      <c r="U149" t="s">
        <v>30</v>
      </c>
      <c r="V149" t="s">
        <v>30</v>
      </c>
      <c r="W149" t="s">
        <v>229</v>
      </c>
      <c r="X149" t="s">
        <v>29</v>
      </c>
      <c r="Y149" t="s">
        <v>29</v>
      </c>
      <c r="Z149" t="s">
        <v>29</v>
      </c>
      <c r="AA149" t="s">
        <v>30</v>
      </c>
      <c r="AB149" t="s">
        <v>45</v>
      </c>
    </row>
    <row r="150" spans="1:28" outlineLevel="1" x14ac:dyDescent="0.45">
      <c r="A150">
        <v>7570569005</v>
      </c>
      <c r="B150" s="1">
        <v>44341</v>
      </c>
      <c r="C150" t="s">
        <v>3237</v>
      </c>
      <c r="D150" t="s">
        <v>3238</v>
      </c>
      <c r="E150" t="s">
        <v>142</v>
      </c>
      <c r="F150" t="s">
        <v>5651</v>
      </c>
      <c r="G150" t="s">
        <v>5663</v>
      </c>
      <c r="H150" s="5">
        <v>94564</v>
      </c>
      <c r="J150" t="s">
        <v>28</v>
      </c>
      <c r="K150" t="s">
        <v>29</v>
      </c>
      <c r="L150" t="s">
        <v>127</v>
      </c>
      <c r="M150" t="s">
        <v>29</v>
      </c>
      <c r="N150" t="s">
        <v>29</v>
      </c>
      <c r="O150" t="s">
        <v>29</v>
      </c>
      <c r="P150" t="s">
        <v>29</v>
      </c>
      <c r="Q150" t="s">
        <v>30</v>
      </c>
      <c r="R150" t="s">
        <v>30</v>
      </c>
      <c r="S150" t="s">
        <v>30</v>
      </c>
      <c r="T150" t="s">
        <v>29</v>
      </c>
      <c r="U150" t="s">
        <v>29</v>
      </c>
      <c r="V150" t="s">
        <v>30</v>
      </c>
      <c r="W150" t="s">
        <v>60</v>
      </c>
      <c r="X150" t="s">
        <v>29</v>
      </c>
      <c r="Y150" t="s">
        <v>29</v>
      </c>
      <c r="Z150" t="s">
        <v>29</v>
      </c>
      <c r="AA150" t="s">
        <v>30</v>
      </c>
      <c r="AB150" t="s">
        <v>45</v>
      </c>
    </row>
    <row r="151" spans="1:28" outlineLevel="1" x14ac:dyDescent="0.45">
      <c r="A151">
        <v>7882248910</v>
      </c>
      <c r="B151" s="1">
        <v>44327</v>
      </c>
      <c r="C151" t="s">
        <v>3905</v>
      </c>
      <c r="D151" t="s">
        <v>3906</v>
      </c>
      <c r="E151" t="s">
        <v>142</v>
      </c>
      <c r="F151" t="s">
        <v>5651</v>
      </c>
      <c r="G151" t="s">
        <v>5720</v>
      </c>
      <c r="H151" s="5">
        <v>94227.5</v>
      </c>
      <c r="I151" t="s">
        <v>590</v>
      </c>
      <c r="J151" t="s">
        <v>28</v>
      </c>
      <c r="K151" t="s">
        <v>29</v>
      </c>
      <c r="L151" t="s">
        <v>127</v>
      </c>
      <c r="M151" t="s">
        <v>29</v>
      </c>
      <c r="N151" t="s">
        <v>30</v>
      </c>
      <c r="O151" t="s">
        <v>30</v>
      </c>
      <c r="P151" t="s">
        <v>30</v>
      </c>
      <c r="Q151" t="s">
        <v>30</v>
      </c>
      <c r="R151" t="s">
        <v>30</v>
      </c>
      <c r="S151" t="s">
        <v>30</v>
      </c>
      <c r="T151" t="s">
        <v>30</v>
      </c>
      <c r="U151" t="s">
        <v>30</v>
      </c>
      <c r="V151" t="s">
        <v>30</v>
      </c>
      <c r="W151" t="s">
        <v>31</v>
      </c>
      <c r="X151" t="s">
        <v>29</v>
      </c>
      <c r="Y151" t="s">
        <v>30</v>
      </c>
      <c r="Z151" t="s">
        <v>29</v>
      </c>
      <c r="AA151" t="s">
        <v>29</v>
      </c>
      <c r="AB151" t="s">
        <v>32</v>
      </c>
    </row>
    <row r="152" spans="1:28" outlineLevel="1" x14ac:dyDescent="0.45">
      <c r="A152">
        <v>1102669002</v>
      </c>
      <c r="B152" s="1">
        <v>44329</v>
      </c>
      <c r="C152" t="s">
        <v>435</v>
      </c>
      <c r="D152" t="s">
        <v>436</v>
      </c>
      <c r="E152" t="s">
        <v>142</v>
      </c>
      <c r="F152" t="s">
        <v>5651</v>
      </c>
      <c r="G152" t="s">
        <v>5693</v>
      </c>
      <c r="H152" s="5">
        <v>94170</v>
      </c>
      <c r="J152" t="s">
        <v>28</v>
      </c>
      <c r="K152" t="s">
        <v>29</v>
      </c>
      <c r="L152" t="s">
        <v>127</v>
      </c>
      <c r="M152" t="s">
        <v>29</v>
      </c>
      <c r="N152" t="s">
        <v>29</v>
      </c>
      <c r="O152" t="s">
        <v>29</v>
      </c>
      <c r="P152" t="s">
        <v>30</v>
      </c>
      <c r="Q152" t="s">
        <v>30</v>
      </c>
      <c r="R152" t="s">
        <v>30</v>
      </c>
      <c r="S152" t="s">
        <v>30</v>
      </c>
      <c r="T152" t="s">
        <v>30</v>
      </c>
      <c r="U152" t="s">
        <v>30</v>
      </c>
      <c r="V152" t="s">
        <v>30</v>
      </c>
      <c r="W152" t="s">
        <v>31</v>
      </c>
      <c r="X152" t="s">
        <v>29</v>
      </c>
      <c r="Y152" t="s">
        <v>30</v>
      </c>
      <c r="Z152" t="s">
        <v>29</v>
      </c>
      <c r="AA152" t="s">
        <v>29</v>
      </c>
      <c r="AB152" t="s">
        <v>32</v>
      </c>
    </row>
    <row r="153" spans="1:28" outlineLevel="1" x14ac:dyDescent="0.45">
      <c r="A153">
        <v>7555269000</v>
      </c>
      <c r="B153" s="1">
        <v>44341</v>
      </c>
      <c r="C153" t="s">
        <v>3063</v>
      </c>
      <c r="D153" t="s">
        <v>3064</v>
      </c>
      <c r="E153" t="s">
        <v>142</v>
      </c>
      <c r="F153" t="s">
        <v>5651</v>
      </c>
      <c r="G153" t="s">
        <v>5671</v>
      </c>
      <c r="H153" s="5">
        <v>91941.16</v>
      </c>
      <c r="J153" t="s">
        <v>28</v>
      </c>
      <c r="K153" t="s">
        <v>30</v>
      </c>
      <c r="L153" t="s">
        <v>127</v>
      </c>
      <c r="M153" t="s">
        <v>29</v>
      </c>
      <c r="N153" t="s">
        <v>29</v>
      </c>
      <c r="O153" t="s">
        <v>30</v>
      </c>
      <c r="P153" t="s">
        <v>30</v>
      </c>
      <c r="Q153" t="s">
        <v>30</v>
      </c>
      <c r="R153" t="s">
        <v>30</v>
      </c>
      <c r="S153" t="s">
        <v>30</v>
      </c>
      <c r="T153" t="s">
        <v>30</v>
      </c>
      <c r="U153" t="s">
        <v>30</v>
      </c>
      <c r="V153" t="s">
        <v>30</v>
      </c>
      <c r="W153" t="s">
        <v>31</v>
      </c>
      <c r="X153" t="s">
        <v>29</v>
      </c>
      <c r="Y153" t="s">
        <v>29</v>
      </c>
      <c r="Z153" t="s">
        <v>29</v>
      </c>
      <c r="AA153" t="s">
        <v>30</v>
      </c>
      <c r="AB153" t="s">
        <v>32</v>
      </c>
    </row>
    <row r="154" spans="1:28" outlineLevel="1" x14ac:dyDescent="0.45">
      <c r="A154">
        <v>8841059002</v>
      </c>
      <c r="B154" s="1">
        <v>44345</v>
      </c>
      <c r="C154" t="s">
        <v>4443</v>
      </c>
      <c r="D154" t="s">
        <v>4444</v>
      </c>
      <c r="E154" t="s">
        <v>142</v>
      </c>
      <c r="F154" t="s">
        <v>5651</v>
      </c>
      <c r="G154" t="s">
        <v>5693</v>
      </c>
      <c r="H154" s="5">
        <v>91500.87</v>
      </c>
      <c r="J154" t="s">
        <v>28</v>
      </c>
      <c r="K154" t="s">
        <v>30</v>
      </c>
      <c r="L154" t="s">
        <v>127</v>
      </c>
      <c r="M154" t="s">
        <v>30</v>
      </c>
      <c r="N154" t="s">
        <v>30</v>
      </c>
      <c r="O154" t="s">
        <v>29</v>
      </c>
      <c r="P154" t="s">
        <v>30</v>
      </c>
      <c r="Q154" t="s">
        <v>30</v>
      </c>
      <c r="R154" t="s">
        <v>30</v>
      </c>
      <c r="S154" t="s">
        <v>29</v>
      </c>
      <c r="T154" t="s">
        <v>30</v>
      </c>
      <c r="U154" t="s">
        <v>30</v>
      </c>
      <c r="V154" t="s">
        <v>30</v>
      </c>
      <c r="W154" t="s">
        <v>40</v>
      </c>
      <c r="X154" t="s">
        <v>29</v>
      </c>
      <c r="Y154" t="s">
        <v>29</v>
      </c>
      <c r="Z154" t="s">
        <v>29</v>
      </c>
      <c r="AA154" t="s">
        <v>29</v>
      </c>
      <c r="AB154" t="s">
        <v>2733</v>
      </c>
    </row>
    <row r="155" spans="1:28" outlineLevel="1" x14ac:dyDescent="0.45">
      <c r="A155">
        <v>1047739104</v>
      </c>
      <c r="B155" s="1">
        <v>44364</v>
      </c>
      <c r="C155" t="s">
        <v>202</v>
      </c>
      <c r="D155" t="s">
        <v>203</v>
      </c>
      <c r="E155" t="s">
        <v>142</v>
      </c>
      <c r="F155" t="s">
        <v>5651</v>
      </c>
      <c r="G155" t="s">
        <v>5671</v>
      </c>
      <c r="H155" s="5">
        <v>88240</v>
      </c>
      <c r="J155" t="s">
        <v>28</v>
      </c>
      <c r="K155" t="s">
        <v>30</v>
      </c>
      <c r="L155" t="s">
        <v>127</v>
      </c>
      <c r="M155" t="s">
        <v>29</v>
      </c>
      <c r="N155" t="s">
        <v>30</v>
      </c>
      <c r="O155" t="s">
        <v>29</v>
      </c>
      <c r="P155" t="s">
        <v>30</v>
      </c>
      <c r="Q155" t="s">
        <v>30</v>
      </c>
      <c r="R155" t="s">
        <v>30</v>
      </c>
      <c r="S155" t="s">
        <v>30</v>
      </c>
      <c r="T155" t="s">
        <v>30</v>
      </c>
      <c r="U155" t="s">
        <v>30</v>
      </c>
      <c r="V155" t="s">
        <v>30</v>
      </c>
      <c r="W155" t="s">
        <v>31</v>
      </c>
      <c r="X155" t="s">
        <v>29</v>
      </c>
      <c r="Y155" t="s">
        <v>29</v>
      </c>
      <c r="Z155" t="s">
        <v>29</v>
      </c>
      <c r="AA155" t="s">
        <v>29</v>
      </c>
      <c r="AB155" t="s">
        <v>62</v>
      </c>
    </row>
    <row r="156" spans="1:28" outlineLevel="1" x14ac:dyDescent="0.45">
      <c r="A156">
        <v>2724019005</v>
      </c>
      <c r="B156" s="1">
        <v>44334</v>
      </c>
      <c r="C156" t="s">
        <v>1441</v>
      </c>
      <c r="D156" t="s">
        <v>1442</v>
      </c>
      <c r="E156" t="s">
        <v>142</v>
      </c>
      <c r="F156" t="s">
        <v>5651</v>
      </c>
      <c r="G156" t="s">
        <v>5671</v>
      </c>
      <c r="H156" s="5">
        <v>88167.33</v>
      </c>
      <c r="J156" t="s">
        <v>28</v>
      </c>
      <c r="K156" t="s">
        <v>30</v>
      </c>
      <c r="L156" t="s">
        <v>127</v>
      </c>
      <c r="M156" t="s">
        <v>30</v>
      </c>
      <c r="N156" t="s">
        <v>30</v>
      </c>
      <c r="O156" t="s">
        <v>29</v>
      </c>
      <c r="P156" t="s">
        <v>30</v>
      </c>
      <c r="Q156" t="s">
        <v>30</v>
      </c>
      <c r="R156" t="s">
        <v>30</v>
      </c>
      <c r="S156" t="s">
        <v>30</v>
      </c>
      <c r="T156" t="s">
        <v>30</v>
      </c>
      <c r="U156" t="s">
        <v>30</v>
      </c>
      <c r="V156" t="s">
        <v>30</v>
      </c>
      <c r="W156" t="s">
        <v>33</v>
      </c>
      <c r="X156" t="s">
        <v>29</v>
      </c>
      <c r="Y156" t="s">
        <v>30</v>
      </c>
      <c r="Z156" t="s">
        <v>29</v>
      </c>
      <c r="AA156" t="s">
        <v>29</v>
      </c>
      <c r="AB156" t="s">
        <v>32</v>
      </c>
    </row>
    <row r="157" spans="1:28" outlineLevel="1" x14ac:dyDescent="0.45">
      <c r="A157">
        <v>7575109006</v>
      </c>
      <c r="B157" s="1">
        <v>44341</v>
      </c>
      <c r="C157" t="s">
        <v>3276</v>
      </c>
      <c r="D157" t="s">
        <v>3277</v>
      </c>
      <c r="E157" t="s">
        <v>142</v>
      </c>
      <c r="F157" t="s">
        <v>5651</v>
      </c>
      <c r="G157" t="s">
        <v>5718</v>
      </c>
      <c r="H157" s="5">
        <v>87636.2</v>
      </c>
      <c r="I157" t="s">
        <v>590</v>
      </c>
      <c r="J157" t="s">
        <v>28</v>
      </c>
      <c r="K157" t="s">
        <v>29</v>
      </c>
      <c r="L157" t="s">
        <v>127</v>
      </c>
      <c r="M157" t="s">
        <v>29</v>
      </c>
      <c r="N157" t="s">
        <v>30</v>
      </c>
      <c r="O157" t="s">
        <v>29</v>
      </c>
      <c r="P157" t="s">
        <v>30</v>
      </c>
      <c r="Q157" t="s">
        <v>30</v>
      </c>
      <c r="R157" t="s">
        <v>30</v>
      </c>
      <c r="S157" t="s">
        <v>30</v>
      </c>
      <c r="T157" t="s">
        <v>30</v>
      </c>
      <c r="U157" t="s">
        <v>30</v>
      </c>
      <c r="V157" t="s">
        <v>30</v>
      </c>
      <c r="W157" t="s">
        <v>31</v>
      </c>
      <c r="X157" t="s">
        <v>29</v>
      </c>
      <c r="Y157" t="s">
        <v>30</v>
      </c>
      <c r="Z157" t="s">
        <v>29</v>
      </c>
      <c r="AA157" t="s">
        <v>29</v>
      </c>
      <c r="AB157" t="s">
        <v>32</v>
      </c>
    </row>
    <row r="158" spans="1:28" outlineLevel="1" x14ac:dyDescent="0.45">
      <c r="A158">
        <v>1102729007</v>
      </c>
      <c r="B158" s="1">
        <v>44329</v>
      </c>
      <c r="C158" t="s">
        <v>439</v>
      </c>
      <c r="D158" t="s">
        <v>440</v>
      </c>
      <c r="E158" t="s">
        <v>142</v>
      </c>
      <c r="F158" t="s">
        <v>5651</v>
      </c>
      <c r="G158" t="s">
        <v>5718</v>
      </c>
      <c r="H158" s="5">
        <v>79174</v>
      </c>
      <c r="J158" t="s">
        <v>28</v>
      </c>
      <c r="K158" t="s">
        <v>29</v>
      </c>
      <c r="L158" t="s">
        <v>127</v>
      </c>
      <c r="M158" t="s">
        <v>30</v>
      </c>
      <c r="N158" t="s">
        <v>30</v>
      </c>
      <c r="O158" t="s">
        <v>30</v>
      </c>
      <c r="P158" t="s">
        <v>30</v>
      </c>
      <c r="Q158" t="s">
        <v>30</v>
      </c>
      <c r="R158" t="s">
        <v>30</v>
      </c>
      <c r="S158" t="s">
        <v>30</v>
      </c>
      <c r="T158" t="s">
        <v>30</v>
      </c>
      <c r="U158" t="s">
        <v>30</v>
      </c>
      <c r="V158" t="s">
        <v>30</v>
      </c>
      <c r="W158" t="s">
        <v>40</v>
      </c>
      <c r="X158" t="s">
        <v>29</v>
      </c>
      <c r="Y158" t="s">
        <v>29</v>
      </c>
      <c r="Z158" t="s">
        <v>29</v>
      </c>
      <c r="AA158" t="s">
        <v>30</v>
      </c>
      <c r="AB158" t="s">
        <v>32</v>
      </c>
    </row>
    <row r="159" spans="1:28" outlineLevel="1" x14ac:dyDescent="0.45">
      <c r="A159">
        <v>7522948904</v>
      </c>
      <c r="B159" s="1">
        <v>44323</v>
      </c>
      <c r="C159" t="s">
        <v>2681</v>
      </c>
      <c r="D159" t="s">
        <v>2682</v>
      </c>
      <c r="E159" t="s">
        <v>142</v>
      </c>
      <c r="F159" t="s">
        <v>5651</v>
      </c>
      <c r="G159" t="s">
        <v>5718</v>
      </c>
      <c r="H159" s="5">
        <v>77676</v>
      </c>
      <c r="I159" t="s">
        <v>123</v>
      </c>
      <c r="J159" t="s">
        <v>28</v>
      </c>
      <c r="K159" t="s">
        <v>29</v>
      </c>
      <c r="L159" t="s">
        <v>127</v>
      </c>
      <c r="M159" t="s">
        <v>30</v>
      </c>
      <c r="N159" t="s">
        <v>30</v>
      </c>
      <c r="O159" t="s">
        <v>30</v>
      </c>
      <c r="P159" t="s">
        <v>30</v>
      </c>
      <c r="Q159" t="s">
        <v>30</v>
      </c>
      <c r="R159" t="s">
        <v>30</v>
      </c>
      <c r="S159" t="s">
        <v>30</v>
      </c>
      <c r="T159" t="s">
        <v>30</v>
      </c>
      <c r="U159" t="s">
        <v>30</v>
      </c>
      <c r="V159" t="s">
        <v>30</v>
      </c>
      <c r="W159" t="s">
        <v>31</v>
      </c>
      <c r="X159" t="s">
        <v>29</v>
      </c>
      <c r="Y159" t="s">
        <v>29</v>
      </c>
      <c r="Z159" t="s">
        <v>29</v>
      </c>
      <c r="AA159" t="s">
        <v>30</v>
      </c>
      <c r="AB159" t="s">
        <v>39</v>
      </c>
    </row>
    <row r="160" spans="1:28" outlineLevel="1" x14ac:dyDescent="0.45">
      <c r="A160">
        <v>8853349003</v>
      </c>
      <c r="B160" s="1">
        <v>44345</v>
      </c>
      <c r="C160" t="s">
        <v>4517</v>
      </c>
      <c r="D160" t="s">
        <v>4518</v>
      </c>
      <c r="E160" t="s">
        <v>142</v>
      </c>
      <c r="F160" t="s">
        <v>5651</v>
      </c>
      <c r="G160" t="s">
        <v>5671</v>
      </c>
      <c r="H160" s="5">
        <v>75125.440000000002</v>
      </c>
      <c r="J160" t="s">
        <v>28</v>
      </c>
      <c r="K160" t="s">
        <v>30</v>
      </c>
      <c r="L160" t="s">
        <v>127</v>
      </c>
      <c r="M160" t="s">
        <v>29</v>
      </c>
      <c r="N160" t="s">
        <v>29</v>
      </c>
      <c r="O160" t="s">
        <v>29</v>
      </c>
      <c r="P160" t="s">
        <v>30</v>
      </c>
      <c r="Q160" t="s">
        <v>29</v>
      </c>
      <c r="R160" t="s">
        <v>29</v>
      </c>
      <c r="S160" t="s">
        <v>30</v>
      </c>
      <c r="T160" t="s">
        <v>30</v>
      </c>
      <c r="U160" t="s">
        <v>30</v>
      </c>
      <c r="V160" t="s">
        <v>29</v>
      </c>
      <c r="W160" t="s">
        <v>33</v>
      </c>
      <c r="X160" t="s">
        <v>29</v>
      </c>
      <c r="Y160" t="s">
        <v>29</v>
      </c>
      <c r="Z160" t="s">
        <v>29</v>
      </c>
      <c r="AA160" t="s">
        <v>29</v>
      </c>
      <c r="AB160" t="s">
        <v>32</v>
      </c>
    </row>
    <row r="161" spans="1:28" outlineLevel="1" x14ac:dyDescent="0.45">
      <c r="A161">
        <v>3710809010</v>
      </c>
      <c r="B161" s="1">
        <v>44335</v>
      </c>
      <c r="C161" t="s">
        <v>1848</v>
      </c>
      <c r="D161" t="s">
        <v>1849</v>
      </c>
      <c r="E161" t="s">
        <v>142</v>
      </c>
      <c r="F161" t="s">
        <v>5651</v>
      </c>
      <c r="G161" t="s">
        <v>5663</v>
      </c>
      <c r="H161" s="5">
        <v>73238.12</v>
      </c>
      <c r="J161" t="s">
        <v>28</v>
      </c>
      <c r="K161" t="s">
        <v>29</v>
      </c>
      <c r="L161" t="s">
        <v>127</v>
      </c>
      <c r="M161" t="s">
        <v>29</v>
      </c>
      <c r="N161" t="s">
        <v>29</v>
      </c>
      <c r="O161" t="s">
        <v>29</v>
      </c>
      <c r="P161" t="s">
        <v>30</v>
      </c>
      <c r="Q161" t="s">
        <v>30</v>
      </c>
      <c r="R161" t="s">
        <v>30</v>
      </c>
      <c r="S161" t="s">
        <v>30</v>
      </c>
      <c r="T161" t="s">
        <v>30</v>
      </c>
      <c r="U161" t="s">
        <v>30</v>
      </c>
      <c r="V161" t="s">
        <v>30</v>
      </c>
      <c r="W161" t="s">
        <v>31</v>
      </c>
      <c r="X161" t="s">
        <v>29</v>
      </c>
      <c r="Y161" t="s">
        <v>30</v>
      </c>
      <c r="Z161" t="s">
        <v>29</v>
      </c>
      <c r="AA161" t="s">
        <v>29</v>
      </c>
      <c r="AB161" t="s">
        <v>39</v>
      </c>
    </row>
    <row r="162" spans="1:28" outlineLevel="1" x14ac:dyDescent="0.45">
      <c r="A162">
        <v>3699369007</v>
      </c>
      <c r="B162" s="1">
        <v>44335</v>
      </c>
      <c r="C162" t="s">
        <v>1765</v>
      </c>
      <c r="D162" t="s">
        <v>1766</v>
      </c>
      <c r="E162" t="s">
        <v>142</v>
      </c>
      <c r="F162" t="s">
        <v>5651</v>
      </c>
      <c r="G162" t="s">
        <v>5693</v>
      </c>
      <c r="H162" s="5">
        <v>73127</v>
      </c>
      <c r="I162" t="s">
        <v>35</v>
      </c>
      <c r="J162" t="s">
        <v>28</v>
      </c>
      <c r="K162" t="s">
        <v>30</v>
      </c>
      <c r="L162" t="s">
        <v>127</v>
      </c>
      <c r="M162" t="s">
        <v>29</v>
      </c>
      <c r="N162" t="s">
        <v>30</v>
      </c>
      <c r="O162" t="s">
        <v>30</v>
      </c>
      <c r="P162" t="s">
        <v>30</v>
      </c>
      <c r="Q162" t="s">
        <v>30</v>
      </c>
      <c r="R162" t="s">
        <v>30</v>
      </c>
      <c r="S162" t="s">
        <v>30</v>
      </c>
      <c r="T162" t="s">
        <v>30</v>
      </c>
      <c r="U162" t="s">
        <v>30</v>
      </c>
      <c r="V162" t="s">
        <v>30</v>
      </c>
      <c r="W162" t="s">
        <v>33</v>
      </c>
      <c r="X162" t="s">
        <v>29</v>
      </c>
      <c r="Y162" t="s">
        <v>29</v>
      </c>
      <c r="Z162" t="s">
        <v>29</v>
      </c>
      <c r="AA162" t="s">
        <v>30</v>
      </c>
      <c r="AB162" t="s">
        <v>32</v>
      </c>
    </row>
    <row r="163" spans="1:28" outlineLevel="1" x14ac:dyDescent="0.45">
      <c r="A163">
        <v>8857759005</v>
      </c>
      <c r="B163" s="1">
        <v>44345</v>
      </c>
      <c r="C163" t="s">
        <v>4539</v>
      </c>
      <c r="D163" t="s">
        <v>4540</v>
      </c>
      <c r="E163" t="s">
        <v>142</v>
      </c>
      <c r="F163" t="s">
        <v>5651</v>
      </c>
      <c r="G163" t="s">
        <v>5720</v>
      </c>
      <c r="H163" s="5">
        <v>69343.89</v>
      </c>
      <c r="J163" t="s">
        <v>28</v>
      </c>
      <c r="K163" t="s">
        <v>29</v>
      </c>
      <c r="L163" t="s">
        <v>127</v>
      </c>
      <c r="M163" t="s">
        <v>29</v>
      </c>
      <c r="N163" t="s">
        <v>29</v>
      </c>
      <c r="O163" t="s">
        <v>29</v>
      </c>
      <c r="P163" t="s">
        <v>30</v>
      </c>
      <c r="Q163" t="s">
        <v>30</v>
      </c>
      <c r="R163" t="s">
        <v>30</v>
      </c>
      <c r="S163" t="s">
        <v>30</v>
      </c>
      <c r="T163" t="s">
        <v>30</v>
      </c>
      <c r="U163" t="s">
        <v>29</v>
      </c>
      <c r="V163" t="s">
        <v>30</v>
      </c>
      <c r="W163" t="s">
        <v>40</v>
      </c>
      <c r="X163" t="s">
        <v>29</v>
      </c>
      <c r="Y163" t="s">
        <v>29</v>
      </c>
      <c r="Z163" t="s">
        <v>29</v>
      </c>
      <c r="AA163" t="s">
        <v>29</v>
      </c>
      <c r="AB163" t="s">
        <v>32</v>
      </c>
    </row>
    <row r="164" spans="1:28" outlineLevel="1" x14ac:dyDescent="0.45">
      <c r="A164">
        <v>4901169005</v>
      </c>
      <c r="B164" s="1">
        <v>44336</v>
      </c>
      <c r="C164" t="s">
        <v>2048</v>
      </c>
      <c r="D164" t="s">
        <v>1766</v>
      </c>
      <c r="E164" t="s">
        <v>142</v>
      </c>
      <c r="F164" t="s">
        <v>5651</v>
      </c>
      <c r="G164" t="s">
        <v>5693</v>
      </c>
      <c r="H164" s="5">
        <v>69079</v>
      </c>
      <c r="I164" t="s">
        <v>35</v>
      </c>
      <c r="J164" t="s">
        <v>28</v>
      </c>
      <c r="K164" t="s">
        <v>30</v>
      </c>
      <c r="L164" t="s">
        <v>127</v>
      </c>
      <c r="M164" t="s">
        <v>29</v>
      </c>
      <c r="N164" t="s">
        <v>29</v>
      </c>
      <c r="O164" t="s">
        <v>29</v>
      </c>
      <c r="P164" t="s">
        <v>30</v>
      </c>
      <c r="Q164" t="s">
        <v>30</v>
      </c>
      <c r="R164" t="s">
        <v>30</v>
      </c>
      <c r="S164" t="s">
        <v>30</v>
      </c>
      <c r="T164" t="s">
        <v>30</v>
      </c>
      <c r="U164" t="s">
        <v>30</v>
      </c>
      <c r="V164" t="s">
        <v>30</v>
      </c>
      <c r="W164" t="s">
        <v>33</v>
      </c>
      <c r="X164" t="s">
        <v>29</v>
      </c>
      <c r="Y164" t="s">
        <v>29</v>
      </c>
      <c r="Z164" t="s">
        <v>29</v>
      </c>
      <c r="AA164" t="s">
        <v>30</v>
      </c>
      <c r="AB164" t="s">
        <v>32</v>
      </c>
    </row>
    <row r="165" spans="1:28" outlineLevel="1" x14ac:dyDescent="0.45">
      <c r="A165">
        <v>7514959010</v>
      </c>
      <c r="B165" s="1">
        <v>44341</v>
      </c>
      <c r="C165" t="s">
        <v>2596</v>
      </c>
      <c r="D165" t="s">
        <v>2597</v>
      </c>
      <c r="E165" t="s">
        <v>142</v>
      </c>
      <c r="F165" t="s">
        <v>5651</v>
      </c>
      <c r="G165" t="s">
        <v>5693</v>
      </c>
      <c r="H165" s="5">
        <v>65532.959999999999</v>
      </c>
      <c r="J165" t="s">
        <v>28</v>
      </c>
      <c r="K165" t="s">
        <v>29</v>
      </c>
      <c r="L165" t="s">
        <v>127</v>
      </c>
      <c r="M165" t="s">
        <v>30</v>
      </c>
      <c r="N165" t="s">
        <v>30</v>
      </c>
      <c r="O165" t="s">
        <v>30</v>
      </c>
      <c r="P165" t="s">
        <v>30</v>
      </c>
      <c r="Q165" t="s">
        <v>30</v>
      </c>
      <c r="R165" t="s">
        <v>30</v>
      </c>
      <c r="S165" t="s">
        <v>30</v>
      </c>
      <c r="T165" t="s">
        <v>30</v>
      </c>
      <c r="U165" t="s">
        <v>30</v>
      </c>
      <c r="V165" t="s">
        <v>30</v>
      </c>
      <c r="W165" t="s">
        <v>31</v>
      </c>
      <c r="X165" t="s">
        <v>29</v>
      </c>
      <c r="Y165" t="s">
        <v>29</v>
      </c>
      <c r="Z165" t="s">
        <v>29</v>
      </c>
      <c r="AA165" t="s">
        <v>30</v>
      </c>
      <c r="AB165" t="s">
        <v>32</v>
      </c>
    </row>
    <row r="166" spans="1:28" outlineLevel="1" x14ac:dyDescent="0.45">
      <c r="A166">
        <v>7575308904</v>
      </c>
      <c r="B166" s="1">
        <v>44323</v>
      </c>
      <c r="C166" t="s">
        <v>3280</v>
      </c>
      <c r="D166" t="s">
        <v>3281</v>
      </c>
      <c r="E166" t="s">
        <v>142</v>
      </c>
      <c r="F166" t="s">
        <v>5651</v>
      </c>
      <c r="G166" t="s">
        <v>5671</v>
      </c>
      <c r="H166" s="5">
        <v>64851.29</v>
      </c>
      <c r="J166" t="s">
        <v>28</v>
      </c>
      <c r="K166" t="s">
        <v>30</v>
      </c>
      <c r="L166" t="s">
        <v>127</v>
      </c>
      <c r="M166" t="s">
        <v>29</v>
      </c>
      <c r="N166" t="s">
        <v>29</v>
      </c>
      <c r="O166" t="s">
        <v>29</v>
      </c>
      <c r="P166" t="s">
        <v>30</v>
      </c>
      <c r="Q166" t="s">
        <v>30</v>
      </c>
      <c r="R166" t="s">
        <v>30</v>
      </c>
      <c r="S166" t="s">
        <v>30</v>
      </c>
      <c r="T166" t="s">
        <v>30</v>
      </c>
      <c r="U166" t="s">
        <v>30</v>
      </c>
      <c r="V166" t="s">
        <v>30</v>
      </c>
      <c r="W166" t="s">
        <v>40</v>
      </c>
      <c r="X166" t="s">
        <v>29</v>
      </c>
      <c r="Y166" t="s">
        <v>29</v>
      </c>
      <c r="Z166" t="s">
        <v>29</v>
      </c>
      <c r="AA166" t="s">
        <v>30</v>
      </c>
      <c r="AB166" t="s">
        <v>32</v>
      </c>
    </row>
    <row r="167" spans="1:28" outlineLevel="1" x14ac:dyDescent="0.45">
      <c r="A167">
        <v>8925859003</v>
      </c>
      <c r="B167" s="1">
        <v>44345</v>
      </c>
      <c r="C167" t="s">
        <v>4871</v>
      </c>
      <c r="D167" t="s">
        <v>4872</v>
      </c>
      <c r="E167" t="s">
        <v>142</v>
      </c>
      <c r="F167" t="s">
        <v>5651</v>
      </c>
      <c r="G167" t="s">
        <v>5663</v>
      </c>
      <c r="H167" s="5">
        <v>64671.32</v>
      </c>
      <c r="J167" t="s">
        <v>28</v>
      </c>
      <c r="K167" t="s">
        <v>29</v>
      </c>
      <c r="L167" t="s">
        <v>127</v>
      </c>
      <c r="M167" t="s">
        <v>29</v>
      </c>
      <c r="N167" t="s">
        <v>30</v>
      </c>
      <c r="O167" t="s">
        <v>30</v>
      </c>
      <c r="P167" t="s">
        <v>30</v>
      </c>
      <c r="Q167" t="s">
        <v>29</v>
      </c>
      <c r="R167" t="s">
        <v>30</v>
      </c>
      <c r="S167" t="s">
        <v>30</v>
      </c>
      <c r="T167" t="s">
        <v>30</v>
      </c>
      <c r="U167" t="s">
        <v>30</v>
      </c>
      <c r="V167" t="s">
        <v>30</v>
      </c>
      <c r="W167" t="s">
        <v>31</v>
      </c>
      <c r="X167" t="s">
        <v>29</v>
      </c>
      <c r="Y167" t="s">
        <v>29</v>
      </c>
      <c r="Z167" t="s">
        <v>29</v>
      </c>
      <c r="AA167" t="s">
        <v>29</v>
      </c>
      <c r="AB167" t="s">
        <v>32</v>
      </c>
    </row>
    <row r="168" spans="1:28" outlineLevel="1" x14ac:dyDescent="0.45">
      <c r="A168">
        <v>9924089000</v>
      </c>
      <c r="B168" s="1">
        <v>44351</v>
      </c>
      <c r="C168" t="s">
        <v>5459</v>
      </c>
      <c r="D168" t="s">
        <v>5460</v>
      </c>
      <c r="E168" t="s">
        <v>142</v>
      </c>
      <c r="F168" t="s">
        <v>5651</v>
      </c>
      <c r="G168" t="s">
        <v>5693</v>
      </c>
      <c r="H168" s="5">
        <v>62273.17</v>
      </c>
      <c r="J168" t="s">
        <v>28</v>
      </c>
      <c r="K168" t="s">
        <v>30</v>
      </c>
      <c r="L168" t="s">
        <v>127</v>
      </c>
      <c r="M168" t="s">
        <v>30</v>
      </c>
      <c r="N168" t="s">
        <v>30</v>
      </c>
      <c r="O168" t="s">
        <v>30</v>
      </c>
      <c r="P168" t="s">
        <v>30</v>
      </c>
      <c r="Q168" t="s">
        <v>30</v>
      </c>
      <c r="R168" t="s">
        <v>30</v>
      </c>
      <c r="S168" t="s">
        <v>30</v>
      </c>
      <c r="T168" t="s">
        <v>30</v>
      </c>
      <c r="U168" t="s">
        <v>30</v>
      </c>
      <c r="V168" t="s">
        <v>30</v>
      </c>
      <c r="W168" t="s">
        <v>40</v>
      </c>
      <c r="X168" t="s">
        <v>29</v>
      </c>
      <c r="Y168" t="s">
        <v>29</v>
      </c>
      <c r="Z168" t="s">
        <v>29</v>
      </c>
      <c r="AA168" t="s">
        <v>29</v>
      </c>
      <c r="AB168" t="s">
        <v>1157</v>
      </c>
    </row>
    <row r="169" spans="1:28" outlineLevel="1" x14ac:dyDescent="0.45">
      <c r="A169">
        <v>5241719002</v>
      </c>
      <c r="B169" s="1">
        <v>44337</v>
      </c>
      <c r="C169" t="s">
        <v>2276</v>
      </c>
      <c r="D169" t="s">
        <v>1766</v>
      </c>
      <c r="E169" t="s">
        <v>142</v>
      </c>
      <c r="F169" t="s">
        <v>5651</v>
      </c>
      <c r="G169" t="s">
        <v>5693</v>
      </c>
      <c r="H169" s="5">
        <v>54935</v>
      </c>
      <c r="I169" t="s">
        <v>35</v>
      </c>
      <c r="J169" t="s">
        <v>28</v>
      </c>
      <c r="K169" t="s">
        <v>30</v>
      </c>
      <c r="L169" t="s">
        <v>127</v>
      </c>
      <c r="M169" t="s">
        <v>29</v>
      </c>
      <c r="N169" t="s">
        <v>30</v>
      </c>
      <c r="O169" t="s">
        <v>30</v>
      </c>
      <c r="P169" t="s">
        <v>30</v>
      </c>
      <c r="Q169" t="s">
        <v>30</v>
      </c>
      <c r="R169" t="s">
        <v>30</v>
      </c>
      <c r="S169" t="s">
        <v>30</v>
      </c>
      <c r="T169" t="s">
        <v>30</v>
      </c>
      <c r="U169" t="s">
        <v>30</v>
      </c>
      <c r="V169" t="s">
        <v>30</v>
      </c>
      <c r="W169" t="s">
        <v>40</v>
      </c>
      <c r="X169" t="s">
        <v>29</v>
      </c>
      <c r="Y169" t="s">
        <v>29</v>
      </c>
      <c r="Z169" t="s">
        <v>29</v>
      </c>
      <c r="AA169" t="s">
        <v>30</v>
      </c>
      <c r="AB169" t="s">
        <v>32</v>
      </c>
    </row>
    <row r="170" spans="1:28" outlineLevel="1" x14ac:dyDescent="0.45">
      <c r="A170">
        <v>7515458901</v>
      </c>
      <c r="B170" s="1">
        <v>44323</v>
      </c>
      <c r="C170" t="s">
        <v>2604</v>
      </c>
      <c r="D170" t="s">
        <v>2605</v>
      </c>
      <c r="E170" t="s">
        <v>142</v>
      </c>
      <c r="F170" t="s">
        <v>5651</v>
      </c>
      <c r="G170" t="s">
        <v>5663</v>
      </c>
      <c r="H170" s="5">
        <v>54909</v>
      </c>
      <c r="J170" t="s">
        <v>28</v>
      </c>
      <c r="K170" t="s">
        <v>29</v>
      </c>
      <c r="L170" t="s">
        <v>127</v>
      </c>
      <c r="M170" t="s">
        <v>29</v>
      </c>
      <c r="N170" t="s">
        <v>30</v>
      </c>
      <c r="O170" t="s">
        <v>29</v>
      </c>
      <c r="P170" t="s">
        <v>30</v>
      </c>
      <c r="Q170" t="s">
        <v>30</v>
      </c>
      <c r="R170" t="s">
        <v>30</v>
      </c>
      <c r="S170" t="s">
        <v>30</v>
      </c>
      <c r="T170" t="s">
        <v>30</v>
      </c>
      <c r="U170" t="s">
        <v>30</v>
      </c>
      <c r="V170" t="s">
        <v>30</v>
      </c>
      <c r="W170" t="s">
        <v>31</v>
      </c>
      <c r="X170" t="s">
        <v>29</v>
      </c>
      <c r="Y170" t="s">
        <v>29</v>
      </c>
      <c r="Z170" t="s">
        <v>30</v>
      </c>
      <c r="AA170" t="s">
        <v>30</v>
      </c>
      <c r="AB170" t="s">
        <v>228</v>
      </c>
    </row>
    <row r="171" spans="1:28" outlineLevel="1" x14ac:dyDescent="0.45">
      <c r="A171">
        <v>8824989008</v>
      </c>
      <c r="B171" s="1">
        <v>44345</v>
      </c>
      <c r="C171" t="s">
        <v>4362</v>
      </c>
      <c r="D171" t="s">
        <v>4363</v>
      </c>
      <c r="E171" t="s">
        <v>142</v>
      </c>
      <c r="F171" t="s">
        <v>5651</v>
      </c>
      <c r="G171" t="s">
        <v>5720</v>
      </c>
      <c r="H171" s="5">
        <v>53460.35</v>
      </c>
      <c r="J171" t="s">
        <v>28</v>
      </c>
      <c r="K171" t="s">
        <v>30</v>
      </c>
      <c r="L171" t="s">
        <v>127</v>
      </c>
      <c r="M171" t="s">
        <v>29</v>
      </c>
      <c r="N171" t="s">
        <v>30</v>
      </c>
      <c r="O171" t="s">
        <v>29</v>
      </c>
      <c r="P171" t="s">
        <v>30</v>
      </c>
      <c r="Q171" t="s">
        <v>29</v>
      </c>
      <c r="R171" t="s">
        <v>30</v>
      </c>
      <c r="S171" t="s">
        <v>30</v>
      </c>
      <c r="T171" t="s">
        <v>30</v>
      </c>
      <c r="U171" t="s">
        <v>30</v>
      </c>
      <c r="V171" t="s">
        <v>30</v>
      </c>
      <c r="W171" t="s">
        <v>40</v>
      </c>
      <c r="X171" t="s">
        <v>29</v>
      </c>
      <c r="Y171" t="s">
        <v>29</v>
      </c>
      <c r="Z171" t="s">
        <v>29</v>
      </c>
      <c r="AA171" t="s">
        <v>29</v>
      </c>
      <c r="AB171" t="s">
        <v>101</v>
      </c>
    </row>
    <row r="172" spans="1:28" outlineLevel="1" x14ac:dyDescent="0.45">
      <c r="A172">
        <v>4898139005</v>
      </c>
      <c r="B172" s="1">
        <v>44336</v>
      </c>
      <c r="C172" t="s">
        <v>2032</v>
      </c>
      <c r="D172" t="s">
        <v>1766</v>
      </c>
      <c r="E172" t="s">
        <v>142</v>
      </c>
      <c r="F172" t="s">
        <v>5651</v>
      </c>
      <c r="G172" t="s">
        <v>5693</v>
      </c>
      <c r="H172" s="5">
        <v>52625</v>
      </c>
      <c r="I172" t="s">
        <v>35</v>
      </c>
      <c r="J172" t="s">
        <v>28</v>
      </c>
      <c r="K172" t="s">
        <v>30</v>
      </c>
      <c r="L172" t="s">
        <v>127</v>
      </c>
      <c r="M172" t="s">
        <v>29</v>
      </c>
      <c r="N172" t="s">
        <v>30</v>
      </c>
      <c r="O172" t="s">
        <v>30</v>
      </c>
      <c r="P172" t="s">
        <v>30</v>
      </c>
      <c r="Q172" t="s">
        <v>30</v>
      </c>
      <c r="R172" t="s">
        <v>30</v>
      </c>
      <c r="S172" t="s">
        <v>30</v>
      </c>
      <c r="T172" t="s">
        <v>30</v>
      </c>
      <c r="U172" t="s">
        <v>30</v>
      </c>
      <c r="V172" t="s">
        <v>30</v>
      </c>
      <c r="W172" t="s">
        <v>40</v>
      </c>
      <c r="X172" t="s">
        <v>29</v>
      </c>
      <c r="Y172" t="s">
        <v>29</v>
      </c>
      <c r="Z172" t="s">
        <v>29</v>
      </c>
      <c r="AA172" t="s">
        <v>30</v>
      </c>
      <c r="AB172" t="s">
        <v>32</v>
      </c>
    </row>
    <row r="173" spans="1:28" outlineLevel="1" x14ac:dyDescent="0.45">
      <c r="A173">
        <v>8915979000</v>
      </c>
      <c r="B173" s="1">
        <v>44345</v>
      </c>
      <c r="C173" t="s">
        <v>4828</v>
      </c>
      <c r="D173" t="s">
        <v>4829</v>
      </c>
      <c r="E173" t="s">
        <v>142</v>
      </c>
      <c r="F173" t="s">
        <v>5651</v>
      </c>
      <c r="G173" t="s">
        <v>5815</v>
      </c>
      <c r="H173" s="5">
        <v>52523.89</v>
      </c>
      <c r="J173" t="s">
        <v>28</v>
      </c>
      <c r="K173" t="s">
        <v>29</v>
      </c>
      <c r="L173" t="s">
        <v>127</v>
      </c>
      <c r="M173" t="s">
        <v>30</v>
      </c>
      <c r="N173" t="s">
        <v>29</v>
      </c>
      <c r="O173" t="s">
        <v>29</v>
      </c>
      <c r="P173" t="s">
        <v>30</v>
      </c>
      <c r="Q173" t="s">
        <v>30</v>
      </c>
      <c r="R173" t="s">
        <v>30</v>
      </c>
      <c r="S173" t="s">
        <v>30</v>
      </c>
      <c r="T173" t="s">
        <v>30</v>
      </c>
      <c r="U173" t="s">
        <v>30</v>
      </c>
      <c r="V173" t="s">
        <v>30</v>
      </c>
      <c r="W173" t="s">
        <v>40</v>
      </c>
      <c r="X173" t="s">
        <v>29</v>
      </c>
      <c r="Y173" t="s">
        <v>29</v>
      </c>
      <c r="Z173" t="s">
        <v>29</v>
      </c>
      <c r="AA173" t="s">
        <v>29</v>
      </c>
      <c r="AB173" t="s">
        <v>32</v>
      </c>
    </row>
    <row r="174" spans="1:28" outlineLevel="1" x14ac:dyDescent="0.45">
      <c r="A174">
        <v>4884959003</v>
      </c>
      <c r="B174" s="1">
        <v>44336</v>
      </c>
      <c r="C174" t="s">
        <v>1956</v>
      </c>
      <c r="D174" t="s">
        <v>1766</v>
      </c>
      <c r="E174" t="s">
        <v>142</v>
      </c>
      <c r="F174" t="s">
        <v>5651</v>
      </c>
      <c r="G174" t="s">
        <v>5693</v>
      </c>
      <c r="H174" s="5">
        <v>49644</v>
      </c>
      <c r="I174" t="s">
        <v>35</v>
      </c>
      <c r="J174" t="s">
        <v>28</v>
      </c>
      <c r="K174" t="s">
        <v>30</v>
      </c>
      <c r="L174" t="s">
        <v>127</v>
      </c>
      <c r="M174" t="s">
        <v>29</v>
      </c>
      <c r="N174" t="s">
        <v>30</v>
      </c>
      <c r="O174" t="s">
        <v>29</v>
      </c>
      <c r="P174" t="s">
        <v>30</v>
      </c>
      <c r="Q174" t="s">
        <v>30</v>
      </c>
      <c r="R174" t="s">
        <v>30</v>
      </c>
      <c r="S174" t="s">
        <v>30</v>
      </c>
      <c r="T174" t="s">
        <v>30</v>
      </c>
      <c r="U174" t="s">
        <v>30</v>
      </c>
      <c r="V174" t="s">
        <v>30</v>
      </c>
      <c r="W174" t="s">
        <v>33</v>
      </c>
      <c r="X174" t="s">
        <v>29</v>
      </c>
      <c r="Y174" t="s">
        <v>29</v>
      </c>
      <c r="Z174" t="s">
        <v>29</v>
      </c>
      <c r="AA174" t="s">
        <v>30</v>
      </c>
      <c r="AB174" t="s">
        <v>32</v>
      </c>
    </row>
    <row r="175" spans="1:28" outlineLevel="1" x14ac:dyDescent="0.45">
      <c r="A175">
        <v>8841829008</v>
      </c>
      <c r="B175" s="1">
        <v>44345</v>
      </c>
      <c r="C175" t="s">
        <v>4453</v>
      </c>
      <c r="D175" t="s">
        <v>4454</v>
      </c>
      <c r="E175" t="s">
        <v>142</v>
      </c>
      <c r="F175" t="s">
        <v>5651</v>
      </c>
      <c r="G175" t="s">
        <v>5671</v>
      </c>
      <c r="H175" s="5">
        <v>48235</v>
      </c>
      <c r="J175" t="s">
        <v>28</v>
      </c>
      <c r="K175" t="s">
        <v>30</v>
      </c>
      <c r="L175" t="s">
        <v>127</v>
      </c>
      <c r="M175" t="s">
        <v>30</v>
      </c>
      <c r="N175" t="s">
        <v>29</v>
      </c>
      <c r="O175" t="s">
        <v>29</v>
      </c>
      <c r="P175" t="s">
        <v>29</v>
      </c>
      <c r="Q175" t="s">
        <v>30</v>
      </c>
      <c r="R175" t="s">
        <v>30</v>
      </c>
      <c r="S175" t="s">
        <v>29</v>
      </c>
      <c r="T175" t="s">
        <v>29</v>
      </c>
      <c r="U175" t="s">
        <v>30</v>
      </c>
      <c r="V175" t="s">
        <v>29</v>
      </c>
      <c r="W175" t="s">
        <v>31</v>
      </c>
      <c r="X175" t="s">
        <v>29</v>
      </c>
      <c r="Y175" t="s">
        <v>29</v>
      </c>
      <c r="Z175" t="s">
        <v>29</v>
      </c>
      <c r="AA175" t="s">
        <v>29</v>
      </c>
      <c r="AB175" t="s">
        <v>32</v>
      </c>
    </row>
    <row r="176" spans="1:28" outlineLevel="1" x14ac:dyDescent="0.45">
      <c r="A176">
        <v>5250789003</v>
      </c>
      <c r="B176" s="1">
        <v>44337</v>
      </c>
      <c r="C176" t="s">
        <v>2332</v>
      </c>
      <c r="D176" t="s">
        <v>1766</v>
      </c>
      <c r="E176" t="s">
        <v>142</v>
      </c>
      <c r="F176" t="s">
        <v>5651</v>
      </c>
      <c r="G176" t="s">
        <v>5693</v>
      </c>
      <c r="H176" s="5">
        <v>43971</v>
      </c>
      <c r="I176" t="s">
        <v>35</v>
      </c>
      <c r="J176" t="s">
        <v>28</v>
      </c>
      <c r="K176" t="s">
        <v>30</v>
      </c>
      <c r="L176" t="s">
        <v>127</v>
      </c>
      <c r="M176" t="s">
        <v>29</v>
      </c>
      <c r="N176" t="s">
        <v>30</v>
      </c>
      <c r="O176" t="s">
        <v>30</v>
      </c>
      <c r="P176" t="s">
        <v>30</v>
      </c>
      <c r="Q176" t="s">
        <v>30</v>
      </c>
      <c r="R176" t="s">
        <v>30</v>
      </c>
      <c r="S176" t="s">
        <v>30</v>
      </c>
      <c r="T176" t="s">
        <v>30</v>
      </c>
      <c r="U176" t="s">
        <v>30</v>
      </c>
      <c r="V176" t="s">
        <v>30</v>
      </c>
      <c r="W176" t="s">
        <v>40</v>
      </c>
      <c r="X176" t="s">
        <v>29</v>
      </c>
      <c r="Y176" t="s">
        <v>29</v>
      </c>
      <c r="Z176" t="s">
        <v>29</v>
      </c>
      <c r="AA176" t="s">
        <v>30</v>
      </c>
      <c r="AB176" t="s">
        <v>32</v>
      </c>
    </row>
    <row r="177" spans="1:28" outlineLevel="1" x14ac:dyDescent="0.45">
      <c r="A177">
        <v>9925919002</v>
      </c>
      <c r="B177" s="1">
        <v>44351</v>
      </c>
      <c r="C177" t="s">
        <v>5475</v>
      </c>
      <c r="D177" t="s">
        <v>5476</v>
      </c>
      <c r="E177" t="s">
        <v>142</v>
      </c>
      <c r="F177" t="s">
        <v>5651</v>
      </c>
      <c r="G177" t="s">
        <v>5671</v>
      </c>
      <c r="H177" s="5">
        <v>42768</v>
      </c>
      <c r="J177" t="s">
        <v>28</v>
      </c>
      <c r="K177" t="s">
        <v>30</v>
      </c>
      <c r="L177" t="s">
        <v>127</v>
      </c>
      <c r="M177" t="s">
        <v>29</v>
      </c>
      <c r="N177" t="s">
        <v>29</v>
      </c>
      <c r="O177" t="s">
        <v>29</v>
      </c>
      <c r="P177" t="s">
        <v>30</v>
      </c>
      <c r="Q177" t="s">
        <v>30</v>
      </c>
      <c r="R177" t="s">
        <v>30</v>
      </c>
      <c r="S177" t="s">
        <v>30</v>
      </c>
      <c r="T177" t="s">
        <v>30</v>
      </c>
      <c r="U177" t="s">
        <v>30</v>
      </c>
      <c r="V177" t="s">
        <v>30</v>
      </c>
      <c r="W177" t="s">
        <v>40</v>
      </c>
      <c r="X177" t="s">
        <v>29</v>
      </c>
      <c r="Y177" t="s">
        <v>29</v>
      </c>
      <c r="Z177" t="s">
        <v>29</v>
      </c>
      <c r="AA177" t="s">
        <v>29</v>
      </c>
      <c r="AB177" t="s">
        <v>32</v>
      </c>
    </row>
    <row r="178" spans="1:28" outlineLevel="1" x14ac:dyDescent="0.45">
      <c r="A178">
        <v>8988059007</v>
      </c>
      <c r="B178" s="1">
        <v>44345</v>
      </c>
      <c r="C178" t="s">
        <v>5165</v>
      </c>
      <c r="D178" t="s">
        <v>5166</v>
      </c>
      <c r="E178" t="s">
        <v>142</v>
      </c>
      <c r="F178" t="s">
        <v>5651</v>
      </c>
      <c r="G178" t="s">
        <v>5671</v>
      </c>
      <c r="H178" s="5">
        <v>41750</v>
      </c>
      <c r="J178" t="s">
        <v>28</v>
      </c>
      <c r="K178" t="s">
        <v>30</v>
      </c>
      <c r="L178" t="s">
        <v>127</v>
      </c>
      <c r="M178" t="s">
        <v>29</v>
      </c>
      <c r="N178" t="s">
        <v>29</v>
      </c>
      <c r="O178" t="s">
        <v>29</v>
      </c>
      <c r="P178" t="s">
        <v>29</v>
      </c>
      <c r="Q178" t="s">
        <v>29</v>
      </c>
      <c r="R178" t="s">
        <v>30</v>
      </c>
      <c r="S178" t="s">
        <v>30</v>
      </c>
      <c r="T178" t="s">
        <v>30</v>
      </c>
      <c r="U178" t="s">
        <v>29</v>
      </c>
      <c r="V178" t="s">
        <v>30</v>
      </c>
      <c r="W178" t="s">
        <v>31</v>
      </c>
      <c r="X178" t="s">
        <v>29</v>
      </c>
      <c r="Y178" t="s">
        <v>29</v>
      </c>
      <c r="Z178" t="s">
        <v>29</v>
      </c>
      <c r="AA178" t="s">
        <v>29</v>
      </c>
      <c r="AB178" t="s">
        <v>228</v>
      </c>
    </row>
    <row r="179" spans="1:28" outlineLevel="1" x14ac:dyDescent="0.45">
      <c r="A179">
        <v>4906639003</v>
      </c>
      <c r="B179" s="1">
        <v>44336</v>
      </c>
      <c r="C179" t="s">
        <v>2078</v>
      </c>
      <c r="D179" t="s">
        <v>1766</v>
      </c>
      <c r="E179" t="s">
        <v>142</v>
      </c>
      <c r="F179" t="s">
        <v>5651</v>
      </c>
      <c r="G179" t="s">
        <v>5693</v>
      </c>
      <c r="H179" s="5">
        <v>33513</v>
      </c>
      <c r="I179" t="s">
        <v>35</v>
      </c>
      <c r="J179" t="s">
        <v>28</v>
      </c>
      <c r="K179" t="s">
        <v>30</v>
      </c>
      <c r="L179" t="s">
        <v>127</v>
      </c>
      <c r="M179" t="s">
        <v>29</v>
      </c>
      <c r="N179" t="s">
        <v>30</v>
      </c>
      <c r="O179" t="s">
        <v>30</v>
      </c>
      <c r="P179" t="s">
        <v>30</v>
      </c>
      <c r="Q179" t="s">
        <v>30</v>
      </c>
      <c r="R179" t="s">
        <v>30</v>
      </c>
      <c r="S179" t="s">
        <v>30</v>
      </c>
      <c r="T179" t="s">
        <v>30</v>
      </c>
      <c r="U179" t="s">
        <v>30</v>
      </c>
      <c r="V179" t="s">
        <v>30</v>
      </c>
      <c r="W179" t="s">
        <v>40</v>
      </c>
      <c r="X179" t="s">
        <v>29</v>
      </c>
      <c r="Y179" t="s">
        <v>29</v>
      </c>
      <c r="Z179" t="s">
        <v>29</v>
      </c>
      <c r="AA179" t="s">
        <v>30</v>
      </c>
      <c r="AB179" t="s">
        <v>32</v>
      </c>
    </row>
    <row r="180" spans="1:28" outlineLevel="1" x14ac:dyDescent="0.45">
      <c r="A180">
        <v>1080399002</v>
      </c>
      <c r="B180" s="1">
        <v>44328</v>
      </c>
      <c r="C180" t="s">
        <v>312</v>
      </c>
      <c r="D180" t="s">
        <v>313</v>
      </c>
      <c r="E180" t="s">
        <v>142</v>
      </c>
      <c r="F180" t="s">
        <v>5651</v>
      </c>
      <c r="G180" t="s">
        <v>5693</v>
      </c>
      <c r="H180" s="5">
        <v>33353.85</v>
      </c>
      <c r="J180" t="s">
        <v>28</v>
      </c>
      <c r="K180" t="s">
        <v>30</v>
      </c>
      <c r="L180" t="s">
        <v>127</v>
      </c>
      <c r="M180" t="s">
        <v>30</v>
      </c>
      <c r="N180" t="s">
        <v>30</v>
      </c>
      <c r="O180" t="s">
        <v>30</v>
      </c>
      <c r="P180" t="s">
        <v>30</v>
      </c>
      <c r="Q180" t="s">
        <v>30</v>
      </c>
      <c r="R180" t="s">
        <v>30</v>
      </c>
      <c r="S180" t="s">
        <v>30</v>
      </c>
      <c r="T180" t="s">
        <v>30</v>
      </c>
      <c r="U180" t="s">
        <v>30</v>
      </c>
      <c r="V180" t="s">
        <v>30</v>
      </c>
      <c r="W180" t="s">
        <v>31</v>
      </c>
      <c r="X180" t="s">
        <v>29</v>
      </c>
      <c r="Y180" t="s">
        <v>29</v>
      </c>
      <c r="Z180" t="s">
        <v>29</v>
      </c>
      <c r="AA180" t="s">
        <v>30</v>
      </c>
      <c r="AB180" t="s">
        <v>32</v>
      </c>
    </row>
    <row r="181" spans="1:28" outlineLevel="1" x14ac:dyDescent="0.45">
      <c r="A181">
        <v>8864939009</v>
      </c>
      <c r="B181" s="1">
        <v>44345</v>
      </c>
      <c r="C181" t="s">
        <v>4591</v>
      </c>
      <c r="D181" t="s">
        <v>4592</v>
      </c>
      <c r="E181" t="s">
        <v>142</v>
      </c>
      <c r="F181" t="s">
        <v>5651</v>
      </c>
      <c r="G181" t="s">
        <v>5720</v>
      </c>
      <c r="H181" s="5">
        <v>33238</v>
      </c>
      <c r="I181" t="s">
        <v>3628</v>
      </c>
      <c r="J181" t="s">
        <v>28</v>
      </c>
      <c r="K181" t="s">
        <v>29</v>
      </c>
      <c r="L181" t="s">
        <v>127</v>
      </c>
      <c r="M181" t="s">
        <v>29</v>
      </c>
      <c r="N181" t="s">
        <v>29</v>
      </c>
      <c r="O181" t="s">
        <v>29</v>
      </c>
      <c r="P181" t="s">
        <v>29</v>
      </c>
      <c r="Q181" t="s">
        <v>29</v>
      </c>
      <c r="R181" t="s">
        <v>30</v>
      </c>
      <c r="S181" t="s">
        <v>30</v>
      </c>
      <c r="T181" t="s">
        <v>30</v>
      </c>
      <c r="U181" t="s">
        <v>29</v>
      </c>
      <c r="V181" t="s">
        <v>30</v>
      </c>
      <c r="W181" t="s">
        <v>40</v>
      </c>
      <c r="X181" t="s">
        <v>29</v>
      </c>
      <c r="Y181" t="s">
        <v>29</v>
      </c>
      <c r="Z181" t="s">
        <v>29</v>
      </c>
      <c r="AA181" t="s">
        <v>29</v>
      </c>
      <c r="AB181" t="s">
        <v>32</v>
      </c>
    </row>
    <row r="182" spans="1:28" outlineLevel="1" x14ac:dyDescent="0.45">
      <c r="A182">
        <v>8961559004</v>
      </c>
      <c r="B182" s="1">
        <v>44345</v>
      </c>
      <c r="C182" t="s">
        <v>5034</v>
      </c>
      <c r="D182" t="s">
        <v>5035</v>
      </c>
      <c r="E182" t="s">
        <v>142</v>
      </c>
      <c r="F182" t="s">
        <v>5651</v>
      </c>
      <c r="G182" t="s">
        <v>5663</v>
      </c>
      <c r="H182" s="5">
        <v>29344.89</v>
      </c>
      <c r="J182" t="s">
        <v>28</v>
      </c>
      <c r="K182" t="s">
        <v>29</v>
      </c>
      <c r="L182" t="s">
        <v>127</v>
      </c>
      <c r="M182" t="s">
        <v>29</v>
      </c>
      <c r="N182" t="s">
        <v>29</v>
      </c>
      <c r="O182" t="s">
        <v>29</v>
      </c>
      <c r="P182" t="s">
        <v>30</v>
      </c>
      <c r="Q182" t="s">
        <v>30</v>
      </c>
      <c r="R182" t="s">
        <v>29</v>
      </c>
      <c r="S182" t="s">
        <v>30</v>
      </c>
      <c r="T182" t="s">
        <v>30</v>
      </c>
      <c r="U182" t="s">
        <v>30</v>
      </c>
      <c r="V182" t="s">
        <v>30</v>
      </c>
      <c r="W182" t="s">
        <v>40</v>
      </c>
      <c r="X182" t="s">
        <v>29</v>
      </c>
      <c r="Y182" t="s">
        <v>29</v>
      </c>
      <c r="Z182" t="s">
        <v>29</v>
      </c>
      <c r="AA182" t="s">
        <v>29</v>
      </c>
      <c r="AB182" t="s">
        <v>32</v>
      </c>
    </row>
    <row r="183" spans="1:28" outlineLevel="1" x14ac:dyDescent="0.45">
      <c r="A183">
        <v>4906289005</v>
      </c>
      <c r="B183" s="1">
        <v>44336</v>
      </c>
      <c r="C183" t="s">
        <v>2075</v>
      </c>
      <c r="D183" t="s">
        <v>1766</v>
      </c>
      <c r="E183" t="s">
        <v>142</v>
      </c>
      <c r="F183" t="s">
        <v>5651</v>
      </c>
      <c r="G183" t="s">
        <v>5693</v>
      </c>
      <c r="H183" s="5">
        <v>28779</v>
      </c>
      <c r="I183" t="s">
        <v>35</v>
      </c>
      <c r="J183" t="s">
        <v>28</v>
      </c>
      <c r="K183" t="s">
        <v>30</v>
      </c>
      <c r="L183" t="s">
        <v>127</v>
      </c>
      <c r="M183" t="s">
        <v>29</v>
      </c>
      <c r="N183" t="s">
        <v>30</v>
      </c>
      <c r="O183" t="s">
        <v>30</v>
      </c>
      <c r="P183" t="s">
        <v>30</v>
      </c>
      <c r="Q183" t="s">
        <v>30</v>
      </c>
      <c r="R183" t="s">
        <v>30</v>
      </c>
      <c r="S183" t="s">
        <v>30</v>
      </c>
      <c r="T183" t="s">
        <v>30</v>
      </c>
      <c r="U183" t="s">
        <v>30</v>
      </c>
      <c r="V183" t="s">
        <v>30</v>
      </c>
      <c r="W183" t="s">
        <v>40</v>
      </c>
      <c r="X183" t="s">
        <v>29</v>
      </c>
      <c r="Y183" t="s">
        <v>29</v>
      </c>
      <c r="Z183" t="s">
        <v>29</v>
      </c>
      <c r="AA183" t="s">
        <v>30</v>
      </c>
      <c r="AB183" t="s">
        <v>32</v>
      </c>
    </row>
    <row r="184" spans="1:28" outlineLevel="1" x14ac:dyDescent="0.45">
      <c r="A184">
        <v>7549608907</v>
      </c>
      <c r="B184" s="1">
        <v>44323</v>
      </c>
      <c r="C184" t="s">
        <v>3001</v>
      </c>
      <c r="D184" t="s">
        <v>3002</v>
      </c>
      <c r="E184" t="s">
        <v>142</v>
      </c>
      <c r="F184" t="s">
        <v>5651</v>
      </c>
      <c r="G184" t="s">
        <v>5720</v>
      </c>
      <c r="H184" s="5">
        <v>25062.71</v>
      </c>
      <c r="J184" t="s">
        <v>28</v>
      </c>
      <c r="K184" t="s">
        <v>29</v>
      </c>
      <c r="L184" t="s">
        <v>127</v>
      </c>
      <c r="M184" t="s">
        <v>29</v>
      </c>
      <c r="N184" t="s">
        <v>29</v>
      </c>
      <c r="O184" t="s">
        <v>29</v>
      </c>
      <c r="P184" t="s">
        <v>30</v>
      </c>
      <c r="Q184" t="s">
        <v>30</v>
      </c>
      <c r="R184" t="s">
        <v>30</v>
      </c>
      <c r="S184" t="s">
        <v>30</v>
      </c>
      <c r="T184" t="s">
        <v>30</v>
      </c>
      <c r="U184" t="s">
        <v>30</v>
      </c>
      <c r="V184" t="s">
        <v>30</v>
      </c>
      <c r="W184" t="s">
        <v>31</v>
      </c>
      <c r="X184" t="s">
        <v>29</v>
      </c>
      <c r="Y184" t="s">
        <v>29</v>
      </c>
      <c r="Z184" t="s">
        <v>29</v>
      </c>
      <c r="AA184" t="s">
        <v>30</v>
      </c>
      <c r="AB184" t="s">
        <v>73</v>
      </c>
    </row>
    <row r="185" spans="1:28" outlineLevel="1" x14ac:dyDescent="0.45">
      <c r="A185">
        <v>7552419002</v>
      </c>
      <c r="B185" s="1">
        <v>44341</v>
      </c>
      <c r="C185" t="s">
        <v>3030</v>
      </c>
      <c r="D185" t="s">
        <v>3031</v>
      </c>
      <c r="E185" t="s">
        <v>142</v>
      </c>
      <c r="F185" t="s">
        <v>5651</v>
      </c>
      <c r="G185" t="s">
        <v>5663</v>
      </c>
      <c r="H185" s="5">
        <v>22558</v>
      </c>
      <c r="J185" t="s">
        <v>28</v>
      </c>
      <c r="K185" t="s">
        <v>29</v>
      </c>
      <c r="L185" t="s">
        <v>127</v>
      </c>
      <c r="M185" t="s">
        <v>29</v>
      </c>
      <c r="N185" t="s">
        <v>29</v>
      </c>
      <c r="O185" t="s">
        <v>29</v>
      </c>
      <c r="P185" t="s">
        <v>30</v>
      </c>
      <c r="Q185" t="s">
        <v>30</v>
      </c>
      <c r="R185" t="s">
        <v>30</v>
      </c>
      <c r="S185" t="s">
        <v>29</v>
      </c>
      <c r="T185" t="s">
        <v>30</v>
      </c>
      <c r="U185" t="s">
        <v>30</v>
      </c>
      <c r="V185" t="s">
        <v>30</v>
      </c>
      <c r="W185" t="s">
        <v>60</v>
      </c>
      <c r="X185" t="s">
        <v>29</v>
      </c>
      <c r="Y185" t="s">
        <v>30</v>
      </c>
      <c r="Z185" t="s">
        <v>29</v>
      </c>
      <c r="AA185" t="s">
        <v>30</v>
      </c>
      <c r="AB185" t="s">
        <v>32</v>
      </c>
    </row>
    <row r="186" spans="1:28" outlineLevel="1" x14ac:dyDescent="0.45">
      <c r="A186">
        <v>8024769003</v>
      </c>
      <c r="B186" s="1">
        <v>44342</v>
      </c>
      <c r="C186" t="s">
        <v>4124</v>
      </c>
      <c r="D186" t="s">
        <v>4125</v>
      </c>
      <c r="E186" t="s">
        <v>142</v>
      </c>
      <c r="F186" t="s">
        <v>5651</v>
      </c>
      <c r="G186" t="s">
        <v>5663</v>
      </c>
      <c r="H186" s="5">
        <v>11028</v>
      </c>
      <c r="J186" t="s">
        <v>28</v>
      </c>
      <c r="K186" t="s">
        <v>29</v>
      </c>
      <c r="L186" t="s">
        <v>127</v>
      </c>
      <c r="M186" t="s">
        <v>29</v>
      </c>
      <c r="N186" t="s">
        <v>29</v>
      </c>
      <c r="O186" t="s">
        <v>29</v>
      </c>
      <c r="P186" t="s">
        <v>30</v>
      </c>
      <c r="Q186" t="s">
        <v>29</v>
      </c>
      <c r="R186" t="s">
        <v>30</v>
      </c>
      <c r="S186" t="s">
        <v>30</v>
      </c>
      <c r="T186" t="s">
        <v>30</v>
      </c>
      <c r="U186" t="s">
        <v>29</v>
      </c>
      <c r="V186" t="s">
        <v>30</v>
      </c>
      <c r="W186" t="s">
        <v>60</v>
      </c>
      <c r="X186" t="s">
        <v>29</v>
      </c>
      <c r="Y186" t="s">
        <v>29</v>
      </c>
      <c r="Z186" t="s">
        <v>29</v>
      </c>
      <c r="AA186" t="s">
        <v>30</v>
      </c>
      <c r="AB186" t="s">
        <v>45</v>
      </c>
    </row>
    <row r="187" spans="1:28" outlineLevel="1" x14ac:dyDescent="0.45">
      <c r="A187">
        <v>8973809004</v>
      </c>
      <c r="B187" s="1">
        <v>44345</v>
      </c>
      <c r="C187" t="s">
        <v>5103</v>
      </c>
      <c r="D187" t="s">
        <v>5104</v>
      </c>
      <c r="E187" t="s">
        <v>142</v>
      </c>
      <c r="F187" t="s">
        <v>5651</v>
      </c>
      <c r="G187" t="s">
        <v>5671</v>
      </c>
      <c r="H187" s="5">
        <v>10767</v>
      </c>
      <c r="J187" t="s">
        <v>28</v>
      </c>
      <c r="K187" t="s">
        <v>30</v>
      </c>
      <c r="L187" t="s">
        <v>127</v>
      </c>
      <c r="M187" t="s">
        <v>30</v>
      </c>
      <c r="N187" t="s">
        <v>29</v>
      </c>
      <c r="O187" t="s">
        <v>30</v>
      </c>
      <c r="P187" t="s">
        <v>29</v>
      </c>
      <c r="Q187" t="s">
        <v>30</v>
      </c>
      <c r="R187" t="s">
        <v>29</v>
      </c>
      <c r="S187" t="s">
        <v>30</v>
      </c>
      <c r="T187" t="s">
        <v>30</v>
      </c>
      <c r="U187" t="s">
        <v>29</v>
      </c>
      <c r="V187" t="s">
        <v>30</v>
      </c>
      <c r="W187" t="s">
        <v>31</v>
      </c>
      <c r="X187" t="s">
        <v>29</v>
      </c>
      <c r="Y187" t="s">
        <v>29</v>
      </c>
      <c r="Z187" t="s">
        <v>29</v>
      </c>
      <c r="AA187" t="s">
        <v>29</v>
      </c>
      <c r="AB187" t="s">
        <v>5056</v>
      </c>
    </row>
    <row r="188" spans="1:28" outlineLevel="1" x14ac:dyDescent="0.45">
      <c r="A188">
        <v>2770929008</v>
      </c>
      <c r="B188" s="1">
        <v>44334</v>
      </c>
      <c r="C188" t="s">
        <v>1653</v>
      </c>
      <c r="D188" t="s">
        <v>1654</v>
      </c>
      <c r="E188" t="s">
        <v>142</v>
      </c>
      <c r="F188" t="s">
        <v>5651</v>
      </c>
      <c r="G188" t="s">
        <v>5718</v>
      </c>
      <c r="H188" s="5">
        <v>10142.299999999999</v>
      </c>
      <c r="J188" t="s">
        <v>28</v>
      </c>
      <c r="K188" t="s">
        <v>29</v>
      </c>
      <c r="L188" t="s">
        <v>127</v>
      </c>
      <c r="M188" t="s">
        <v>29</v>
      </c>
      <c r="N188" t="s">
        <v>29</v>
      </c>
      <c r="O188" t="s">
        <v>29</v>
      </c>
      <c r="P188" t="s">
        <v>30</v>
      </c>
      <c r="Q188" t="s">
        <v>29</v>
      </c>
      <c r="R188" t="s">
        <v>30</v>
      </c>
      <c r="S188" t="s">
        <v>30</v>
      </c>
      <c r="T188" t="s">
        <v>29</v>
      </c>
      <c r="U188" t="s">
        <v>30</v>
      </c>
      <c r="V188" t="s">
        <v>29</v>
      </c>
      <c r="W188" t="s">
        <v>60</v>
      </c>
      <c r="X188" t="s">
        <v>29</v>
      </c>
      <c r="Y188" t="s">
        <v>30</v>
      </c>
      <c r="Z188" t="s">
        <v>29</v>
      </c>
      <c r="AA188" t="s">
        <v>30</v>
      </c>
      <c r="AB188" t="s">
        <v>73</v>
      </c>
    </row>
    <row r="189" spans="1:28" outlineLevel="1" x14ac:dyDescent="0.45">
      <c r="A189">
        <v>3704559000</v>
      </c>
      <c r="B189" s="1">
        <v>44335</v>
      </c>
      <c r="C189" t="s">
        <v>1806</v>
      </c>
      <c r="D189" t="s">
        <v>1807</v>
      </c>
      <c r="E189" t="s">
        <v>142</v>
      </c>
      <c r="F189" t="s">
        <v>5651</v>
      </c>
      <c r="G189" t="s">
        <v>5671</v>
      </c>
      <c r="H189" s="5">
        <v>7829.82</v>
      </c>
      <c r="J189" t="s">
        <v>28</v>
      </c>
      <c r="K189" t="s">
        <v>30</v>
      </c>
      <c r="L189" t="s">
        <v>127</v>
      </c>
      <c r="M189" t="s">
        <v>30</v>
      </c>
      <c r="N189" t="s">
        <v>30</v>
      </c>
      <c r="O189" t="s">
        <v>29</v>
      </c>
      <c r="P189" t="s">
        <v>30</v>
      </c>
      <c r="Q189" t="s">
        <v>30</v>
      </c>
      <c r="R189" t="s">
        <v>30</v>
      </c>
      <c r="S189" t="s">
        <v>30</v>
      </c>
      <c r="T189" t="s">
        <v>30</v>
      </c>
      <c r="U189" t="s">
        <v>30</v>
      </c>
      <c r="V189" t="s">
        <v>30</v>
      </c>
      <c r="W189" t="s">
        <v>31</v>
      </c>
      <c r="X189" t="s">
        <v>29</v>
      </c>
      <c r="Y189" t="s">
        <v>29</v>
      </c>
      <c r="Z189" t="s">
        <v>29</v>
      </c>
      <c r="AA189" t="s">
        <v>30</v>
      </c>
      <c r="AB189" t="s">
        <v>32</v>
      </c>
    </row>
    <row r="190" spans="1:28" outlineLevel="1" x14ac:dyDescent="0.45">
      <c r="A190">
        <v>7570348906</v>
      </c>
      <c r="B190" s="1">
        <v>44323</v>
      </c>
      <c r="C190" t="s">
        <v>3231</v>
      </c>
      <c r="D190" t="s">
        <v>3232</v>
      </c>
      <c r="E190" t="s">
        <v>794</v>
      </c>
      <c r="F190" t="s">
        <v>5651</v>
      </c>
      <c r="G190" t="s">
        <v>5982</v>
      </c>
      <c r="H190" s="5">
        <v>38621.08</v>
      </c>
      <c r="J190" t="s">
        <v>42</v>
      </c>
      <c r="K190" t="s">
        <v>29</v>
      </c>
      <c r="L190" t="s">
        <v>77</v>
      </c>
      <c r="M190" t="s">
        <v>29</v>
      </c>
      <c r="N190" t="s">
        <v>29</v>
      </c>
      <c r="O190" t="s">
        <v>29</v>
      </c>
      <c r="P190" t="s">
        <v>30</v>
      </c>
      <c r="Q190" t="s">
        <v>30</v>
      </c>
      <c r="R190" t="s">
        <v>30</v>
      </c>
      <c r="S190" t="s">
        <v>30</v>
      </c>
      <c r="T190" t="s">
        <v>30</v>
      </c>
      <c r="U190" t="s">
        <v>30</v>
      </c>
      <c r="V190" t="s">
        <v>30</v>
      </c>
      <c r="W190" t="s">
        <v>37</v>
      </c>
      <c r="X190" t="s">
        <v>29</v>
      </c>
      <c r="Y190" t="s">
        <v>29</v>
      </c>
      <c r="Z190" t="s">
        <v>29</v>
      </c>
      <c r="AA190" t="s">
        <v>30</v>
      </c>
      <c r="AB190" t="s">
        <v>32</v>
      </c>
    </row>
    <row r="191" spans="1:28" outlineLevel="1" x14ac:dyDescent="0.45">
      <c r="A191">
        <v>7552369000</v>
      </c>
      <c r="B191" s="1">
        <v>44341</v>
      </c>
      <c r="C191" t="s">
        <v>3028</v>
      </c>
      <c r="D191" t="s">
        <v>3029</v>
      </c>
      <c r="E191" t="s">
        <v>4926</v>
      </c>
      <c r="F191" t="s">
        <v>5651</v>
      </c>
      <c r="G191" t="s">
        <v>5974</v>
      </c>
      <c r="H191" s="5">
        <v>12300.75</v>
      </c>
      <c r="J191" t="s">
        <v>28</v>
      </c>
      <c r="K191" t="s">
        <v>29</v>
      </c>
      <c r="L191" t="s">
        <v>119</v>
      </c>
      <c r="M191" t="s">
        <v>30</v>
      </c>
      <c r="N191" t="s">
        <v>30</v>
      </c>
      <c r="O191" t="s">
        <v>30</v>
      </c>
      <c r="P191" t="s">
        <v>30</v>
      </c>
      <c r="Q191" t="s">
        <v>30</v>
      </c>
      <c r="R191" t="s">
        <v>30</v>
      </c>
      <c r="S191" t="s">
        <v>30</v>
      </c>
      <c r="T191" t="s">
        <v>30</v>
      </c>
      <c r="U191" t="s">
        <v>30</v>
      </c>
      <c r="V191" t="s">
        <v>30</v>
      </c>
      <c r="W191" t="s">
        <v>60</v>
      </c>
      <c r="X191" t="s">
        <v>30</v>
      </c>
      <c r="Y191" t="s">
        <v>29</v>
      </c>
      <c r="Z191" t="s">
        <v>29</v>
      </c>
      <c r="AA191" t="s">
        <v>30</v>
      </c>
      <c r="AB191" t="s">
        <v>32</v>
      </c>
    </row>
    <row r="192" spans="1:28" outlineLevel="1" x14ac:dyDescent="0.45">
      <c r="A192">
        <v>8938669004</v>
      </c>
      <c r="B192" s="1">
        <v>44345</v>
      </c>
      <c r="C192" t="s">
        <v>4924</v>
      </c>
      <c r="D192" t="s">
        <v>4925</v>
      </c>
      <c r="E192" t="s">
        <v>4926</v>
      </c>
      <c r="F192" t="s">
        <v>5651</v>
      </c>
      <c r="G192" t="s">
        <v>5974</v>
      </c>
      <c r="H192" s="5">
        <v>10220.16</v>
      </c>
      <c r="I192" t="s">
        <v>35</v>
      </c>
      <c r="J192" t="s">
        <v>28</v>
      </c>
      <c r="K192" t="s">
        <v>30</v>
      </c>
      <c r="L192" t="s">
        <v>119</v>
      </c>
      <c r="M192" t="s">
        <v>30</v>
      </c>
      <c r="N192" t="s">
        <v>30</v>
      </c>
      <c r="O192" t="s">
        <v>30</v>
      </c>
      <c r="P192" t="s">
        <v>30</v>
      </c>
      <c r="Q192" t="s">
        <v>30</v>
      </c>
      <c r="R192" t="s">
        <v>30</v>
      </c>
      <c r="S192" t="s">
        <v>30</v>
      </c>
      <c r="T192" t="s">
        <v>30</v>
      </c>
      <c r="U192" t="s">
        <v>30</v>
      </c>
      <c r="V192" t="s">
        <v>30</v>
      </c>
      <c r="W192" t="s">
        <v>31</v>
      </c>
      <c r="X192" t="s">
        <v>30</v>
      </c>
      <c r="Y192" t="s">
        <v>29</v>
      </c>
      <c r="Z192" t="s">
        <v>29</v>
      </c>
      <c r="AA192" t="s">
        <v>29</v>
      </c>
      <c r="AB192" t="s">
        <v>32</v>
      </c>
    </row>
    <row r="193" spans="1:28" outlineLevel="1" x14ac:dyDescent="0.45">
      <c r="A193">
        <v>8831309001</v>
      </c>
      <c r="B193" s="1">
        <v>44345</v>
      </c>
      <c r="C193" t="s">
        <v>4391</v>
      </c>
      <c r="D193" t="s">
        <v>4392</v>
      </c>
      <c r="E193" t="s">
        <v>2403</v>
      </c>
      <c r="F193" t="s">
        <v>5651</v>
      </c>
      <c r="G193" t="s">
        <v>5992</v>
      </c>
      <c r="H193" s="5">
        <v>65749.5</v>
      </c>
      <c r="I193" t="s">
        <v>304</v>
      </c>
      <c r="J193" t="s">
        <v>42</v>
      </c>
      <c r="K193" t="s">
        <v>29</v>
      </c>
      <c r="L193" t="s">
        <v>119</v>
      </c>
      <c r="M193" t="s">
        <v>29</v>
      </c>
      <c r="N193" t="s">
        <v>29</v>
      </c>
      <c r="O193" t="s">
        <v>29</v>
      </c>
      <c r="P193" t="s">
        <v>29</v>
      </c>
      <c r="Q193" t="s">
        <v>29</v>
      </c>
      <c r="R193" t="s">
        <v>29</v>
      </c>
      <c r="S193" t="s">
        <v>30</v>
      </c>
      <c r="T193" t="s">
        <v>30</v>
      </c>
      <c r="U193" t="s">
        <v>29</v>
      </c>
      <c r="V193" t="s">
        <v>29</v>
      </c>
      <c r="W193" t="s">
        <v>31</v>
      </c>
      <c r="X193" t="s">
        <v>29</v>
      </c>
      <c r="Y193" t="s">
        <v>29</v>
      </c>
      <c r="Z193" t="s">
        <v>29</v>
      </c>
      <c r="AA193" t="s">
        <v>29</v>
      </c>
      <c r="AB193" t="s">
        <v>32</v>
      </c>
    </row>
    <row r="194" spans="1:28" outlineLevel="1" x14ac:dyDescent="0.45">
      <c r="A194">
        <v>7611798909</v>
      </c>
      <c r="B194" s="1">
        <v>44323</v>
      </c>
      <c r="C194" t="s">
        <v>3472</v>
      </c>
      <c r="D194" t="s">
        <v>3473</v>
      </c>
      <c r="E194" t="s">
        <v>2403</v>
      </c>
      <c r="F194" t="s">
        <v>5651</v>
      </c>
      <c r="G194" t="s">
        <v>5992</v>
      </c>
      <c r="H194" s="5">
        <v>37201.980000000003</v>
      </c>
      <c r="J194" t="s">
        <v>42</v>
      </c>
      <c r="K194" t="s">
        <v>29</v>
      </c>
      <c r="L194" t="s">
        <v>119</v>
      </c>
      <c r="M194" t="s">
        <v>29</v>
      </c>
      <c r="N194" t="s">
        <v>30</v>
      </c>
      <c r="O194" t="s">
        <v>30</v>
      </c>
      <c r="P194" t="s">
        <v>30</v>
      </c>
      <c r="Q194" t="s">
        <v>30</v>
      </c>
      <c r="R194" t="s">
        <v>30</v>
      </c>
      <c r="S194" t="s">
        <v>30</v>
      </c>
      <c r="T194" t="s">
        <v>30</v>
      </c>
      <c r="U194" t="s">
        <v>30</v>
      </c>
      <c r="V194" t="s">
        <v>30</v>
      </c>
      <c r="W194" t="s">
        <v>60</v>
      </c>
      <c r="X194" t="s">
        <v>29</v>
      </c>
      <c r="Y194" t="s">
        <v>29</v>
      </c>
      <c r="Z194" t="s">
        <v>29</v>
      </c>
      <c r="AA194" t="s">
        <v>30</v>
      </c>
      <c r="AB194" t="s">
        <v>32</v>
      </c>
    </row>
    <row r="195" spans="1:28" outlineLevel="1" x14ac:dyDescent="0.45">
      <c r="A195">
        <v>2372749007</v>
      </c>
      <c r="B195" s="1">
        <v>44331</v>
      </c>
      <c r="C195" t="s">
        <v>1046</v>
      </c>
      <c r="D195" t="s">
        <v>1047</v>
      </c>
      <c r="E195" t="s">
        <v>1048</v>
      </c>
      <c r="F195" t="s">
        <v>5651</v>
      </c>
      <c r="G195" t="s">
        <v>5828</v>
      </c>
      <c r="H195" s="5">
        <v>102486</v>
      </c>
      <c r="J195" t="s">
        <v>42</v>
      </c>
      <c r="K195" t="s">
        <v>30</v>
      </c>
      <c r="L195" t="s">
        <v>210</v>
      </c>
      <c r="M195" t="s">
        <v>30</v>
      </c>
      <c r="N195" t="s">
        <v>30</v>
      </c>
      <c r="O195" t="s">
        <v>30</v>
      </c>
      <c r="P195" t="s">
        <v>30</v>
      </c>
      <c r="Q195" t="s">
        <v>30</v>
      </c>
      <c r="R195" t="s">
        <v>30</v>
      </c>
      <c r="S195" t="s">
        <v>30</v>
      </c>
      <c r="T195" t="s">
        <v>30</v>
      </c>
      <c r="U195" t="s">
        <v>30</v>
      </c>
      <c r="V195" t="s">
        <v>30</v>
      </c>
      <c r="W195" t="s">
        <v>33</v>
      </c>
      <c r="X195" t="s">
        <v>29</v>
      </c>
      <c r="Y195" t="s">
        <v>29</v>
      </c>
      <c r="Z195" t="s">
        <v>29</v>
      </c>
      <c r="AA195" t="s">
        <v>30</v>
      </c>
      <c r="AB195" t="s">
        <v>32</v>
      </c>
    </row>
    <row r="196" spans="1:28" outlineLevel="1" x14ac:dyDescent="0.45">
      <c r="A196">
        <v>8610149008</v>
      </c>
      <c r="B196" s="1">
        <v>44343</v>
      </c>
      <c r="C196" t="s">
        <v>4293</v>
      </c>
      <c r="D196" t="s">
        <v>642</v>
      </c>
      <c r="E196" t="s">
        <v>1545</v>
      </c>
      <c r="F196" t="s">
        <v>5651</v>
      </c>
      <c r="G196" t="s">
        <v>6027</v>
      </c>
      <c r="H196" s="5">
        <v>247441</v>
      </c>
      <c r="J196" t="s">
        <v>42</v>
      </c>
      <c r="K196" t="s">
        <v>29</v>
      </c>
      <c r="L196" t="s">
        <v>77</v>
      </c>
      <c r="M196" t="s">
        <v>30</v>
      </c>
      <c r="N196" t="s">
        <v>30</v>
      </c>
      <c r="O196" t="s">
        <v>30</v>
      </c>
      <c r="P196" t="s">
        <v>30</v>
      </c>
      <c r="Q196" t="s">
        <v>30</v>
      </c>
      <c r="R196" t="s">
        <v>30</v>
      </c>
      <c r="S196" t="s">
        <v>30</v>
      </c>
      <c r="T196" t="s">
        <v>30</v>
      </c>
      <c r="U196" t="s">
        <v>30</v>
      </c>
      <c r="V196" t="s">
        <v>30</v>
      </c>
      <c r="W196" t="s">
        <v>270</v>
      </c>
      <c r="X196" t="s">
        <v>29</v>
      </c>
      <c r="Y196" t="s">
        <v>29</v>
      </c>
      <c r="Z196" t="s">
        <v>29</v>
      </c>
      <c r="AA196" t="s">
        <v>30</v>
      </c>
      <c r="AB196" t="s">
        <v>32</v>
      </c>
    </row>
    <row r="197" spans="1:28" outlineLevel="1" x14ac:dyDescent="0.45">
      <c r="A197">
        <v>3715899003</v>
      </c>
      <c r="B197" s="1">
        <v>44335</v>
      </c>
      <c r="C197" t="s">
        <v>1872</v>
      </c>
      <c r="D197" t="s">
        <v>1873</v>
      </c>
      <c r="E197" t="s">
        <v>484</v>
      </c>
      <c r="F197" t="s">
        <v>5651</v>
      </c>
      <c r="G197" t="s">
        <v>5818</v>
      </c>
      <c r="H197" s="5">
        <v>525877.79</v>
      </c>
      <c r="J197" t="s">
        <v>42</v>
      </c>
      <c r="K197" t="s">
        <v>29</v>
      </c>
      <c r="L197" t="s">
        <v>77</v>
      </c>
      <c r="M197" t="s">
        <v>30</v>
      </c>
      <c r="N197" t="s">
        <v>30</v>
      </c>
      <c r="O197" t="s">
        <v>29</v>
      </c>
      <c r="P197" t="s">
        <v>30</v>
      </c>
      <c r="Q197" t="s">
        <v>30</v>
      </c>
      <c r="R197" t="s">
        <v>30</v>
      </c>
      <c r="S197" t="s">
        <v>30</v>
      </c>
      <c r="T197" t="s">
        <v>30</v>
      </c>
      <c r="U197" t="s">
        <v>30</v>
      </c>
      <c r="V197" t="s">
        <v>30</v>
      </c>
      <c r="W197" t="s">
        <v>31</v>
      </c>
      <c r="X197" t="s">
        <v>29</v>
      </c>
      <c r="Y197" t="s">
        <v>29</v>
      </c>
      <c r="Z197" t="s">
        <v>29</v>
      </c>
      <c r="AA197" t="s">
        <v>30</v>
      </c>
      <c r="AB197" t="s">
        <v>43</v>
      </c>
    </row>
    <row r="198" spans="1:28" outlineLevel="1" x14ac:dyDescent="0.45">
      <c r="A198">
        <v>8864459007</v>
      </c>
      <c r="B198" s="1">
        <v>44345</v>
      </c>
      <c r="C198" t="s">
        <v>4589</v>
      </c>
      <c r="D198" t="s">
        <v>4590</v>
      </c>
      <c r="E198" t="s">
        <v>484</v>
      </c>
      <c r="F198" t="s">
        <v>5651</v>
      </c>
      <c r="G198" t="s">
        <v>5818</v>
      </c>
      <c r="H198" s="5">
        <v>196233.5</v>
      </c>
      <c r="J198" t="s">
        <v>42</v>
      </c>
      <c r="K198" t="s">
        <v>29</v>
      </c>
      <c r="L198" t="s">
        <v>77</v>
      </c>
      <c r="M198" t="s">
        <v>29</v>
      </c>
      <c r="N198" t="s">
        <v>29</v>
      </c>
      <c r="O198" t="s">
        <v>29</v>
      </c>
      <c r="P198" t="s">
        <v>30</v>
      </c>
      <c r="Q198" t="s">
        <v>29</v>
      </c>
      <c r="R198" t="s">
        <v>30</v>
      </c>
      <c r="S198" t="s">
        <v>30</v>
      </c>
      <c r="T198" t="s">
        <v>30</v>
      </c>
      <c r="U198" t="s">
        <v>29</v>
      </c>
      <c r="V198" t="s">
        <v>30</v>
      </c>
      <c r="W198" t="s">
        <v>31</v>
      </c>
      <c r="X198" t="s">
        <v>29</v>
      </c>
      <c r="Y198" t="s">
        <v>29</v>
      </c>
      <c r="Z198" t="s">
        <v>29</v>
      </c>
      <c r="AA198" t="s">
        <v>29</v>
      </c>
      <c r="AB198" t="s">
        <v>32</v>
      </c>
    </row>
    <row r="199" spans="1:28" outlineLevel="1" x14ac:dyDescent="0.45">
      <c r="A199">
        <v>7652338907</v>
      </c>
      <c r="B199" s="1">
        <v>44323</v>
      </c>
      <c r="C199" t="s">
        <v>3715</v>
      </c>
      <c r="D199" t="s">
        <v>3716</v>
      </c>
      <c r="E199" t="s">
        <v>484</v>
      </c>
      <c r="F199" t="s">
        <v>5651</v>
      </c>
      <c r="G199" t="s">
        <v>5818</v>
      </c>
      <c r="H199" s="5">
        <v>69229</v>
      </c>
      <c r="J199" t="s">
        <v>42</v>
      </c>
      <c r="K199" t="s">
        <v>29</v>
      </c>
      <c r="L199" t="s">
        <v>77</v>
      </c>
      <c r="M199" t="s">
        <v>30</v>
      </c>
      <c r="N199" t="s">
        <v>30</v>
      </c>
      <c r="O199" t="s">
        <v>30</v>
      </c>
      <c r="P199" t="s">
        <v>30</v>
      </c>
      <c r="Q199" t="s">
        <v>30</v>
      </c>
      <c r="R199" t="s">
        <v>30</v>
      </c>
      <c r="S199" t="s">
        <v>30</v>
      </c>
      <c r="T199" t="s">
        <v>30</v>
      </c>
      <c r="U199" t="s">
        <v>30</v>
      </c>
      <c r="V199" t="s">
        <v>30</v>
      </c>
      <c r="W199" t="s">
        <v>31</v>
      </c>
      <c r="X199" t="s">
        <v>29</v>
      </c>
      <c r="Y199" t="s">
        <v>29</v>
      </c>
      <c r="Z199" t="s">
        <v>29</v>
      </c>
      <c r="AA199" t="s">
        <v>30</v>
      </c>
      <c r="AB199" t="s">
        <v>32</v>
      </c>
    </row>
    <row r="200" spans="1:28" outlineLevel="1" x14ac:dyDescent="0.45">
      <c r="A200">
        <v>8926669007</v>
      </c>
      <c r="B200" s="1">
        <v>44345</v>
      </c>
      <c r="C200" t="s">
        <v>4875</v>
      </c>
      <c r="D200" t="s">
        <v>4876</v>
      </c>
      <c r="E200" t="s">
        <v>484</v>
      </c>
      <c r="F200" t="s">
        <v>5651</v>
      </c>
      <c r="G200" t="s">
        <v>5818</v>
      </c>
      <c r="H200" s="5">
        <v>59446.14</v>
      </c>
      <c r="J200" t="s">
        <v>42</v>
      </c>
      <c r="K200" t="s">
        <v>30</v>
      </c>
      <c r="L200" t="s">
        <v>77</v>
      </c>
      <c r="M200" t="s">
        <v>29</v>
      </c>
      <c r="N200" t="s">
        <v>29</v>
      </c>
      <c r="O200" t="s">
        <v>29</v>
      </c>
      <c r="P200" t="s">
        <v>29</v>
      </c>
      <c r="Q200" t="s">
        <v>30</v>
      </c>
      <c r="R200" t="s">
        <v>30</v>
      </c>
      <c r="S200" t="s">
        <v>29</v>
      </c>
      <c r="T200" t="s">
        <v>30</v>
      </c>
      <c r="U200" t="s">
        <v>30</v>
      </c>
      <c r="V200" t="s">
        <v>30</v>
      </c>
      <c r="W200" t="s">
        <v>31</v>
      </c>
      <c r="X200" t="s">
        <v>29</v>
      </c>
      <c r="Y200" t="s">
        <v>29</v>
      </c>
      <c r="Z200" t="s">
        <v>29</v>
      </c>
      <c r="AA200" t="s">
        <v>29</v>
      </c>
      <c r="AB200" t="s">
        <v>32</v>
      </c>
    </row>
    <row r="201" spans="1:28" outlineLevel="1" x14ac:dyDescent="0.45">
      <c r="A201">
        <v>2362729008</v>
      </c>
      <c r="B201" s="1">
        <v>44331</v>
      </c>
      <c r="C201" t="s">
        <v>988</v>
      </c>
      <c r="D201" t="s">
        <v>989</v>
      </c>
      <c r="E201" t="s">
        <v>484</v>
      </c>
      <c r="F201" t="s">
        <v>5651</v>
      </c>
      <c r="G201" t="s">
        <v>5818</v>
      </c>
      <c r="H201" s="5">
        <v>55479</v>
      </c>
      <c r="J201" t="s">
        <v>42</v>
      </c>
      <c r="K201" t="s">
        <v>29</v>
      </c>
      <c r="L201" t="s">
        <v>77</v>
      </c>
      <c r="M201" t="s">
        <v>29</v>
      </c>
      <c r="N201" t="s">
        <v>29</v>
      </c>
      <c r="O201" t="s">
        <v>29</v>
      </c>
      <c r="P201" t="s">
        <v>30</v>
      </c>
      <c r="Q201" t="s">
        <v>30</v>
      </c>
      <c r="R201" t="s">
        <v>30</v>
      </c>
      <c r="S201" t="s">
        <v>30</v>
      </c>
      <c r="T201" t="s">
        <v>30</v>
      </c>
      <c r="U201" t="s">
        <v>30</v>
      </c>
      <c r="V201" t="s">
        <v>30</v>
      </c>
      <c r="W201" t="s">
        <v>40</v>
      </c>
      <c r="X201" t="s">
        <v>29</v>
      </c>
      <c r="Y201" t="s">
        <v>29</v>
      </c>
      <c r="Z201" t="s">
        <v>30</v>
      </c>
      <c r="AA201" t="s">
        <v>29</v>
      </c>
      <c r="AB201" t="s">
        <v>32</v>
      </c>
    </row>
    <row r="202" spans="1:28" outlineLevel="1" x14ac:dyDescent="0.45">
      <c r="A202">
        <v>7525898908</v>
      </c>
      <c r="B202" s="1">
        <v>44323</v>
      </c>
      <c r="C202" t="s">
        <v>2723</v>
      </c>
      <c r="D202" t="s">
        <v>2724</v>
      </c>
      <c r="E202" t="s">
        <v>2725</v>
      </c>
      <c r="F202" t="s">
        <v>5651</v>
      </c>
      <c r="G202" t="s">
        <v>5952</v>
      </c>
      <c r="H202" s="5">
        <v>337484.23</v>
      </c>
      <c r="J202" t="s">
        <v>42</v>
      </c>
      <c r="K202" t="s">
        <v>30</v>
      </c>
      <c r="L202" t="s">
        <v>77</v>
      </c>
      <c r="M202" t="s">
        <v>30</v>
      </c>
      <c r="N202" t="s">
        <v>30</v>
      </c>
      <c r="O202" t="s">
        <v>30</v>
      </c>
      <c r="P202" t="s">
        <v>30</v>
      </c>
      <c r="Q202" t="s">
        <v>30</v>
      </c>
      <c r="R202" t="s">
        <v>30</v>
      </c>
      <c r="S202" t="s">
        <v>30</v>
      </c>
      <c r="T202" t="s">
        <v>30</v>
      </c>
      <c r="U202" t="s">
        <v>30</v>
      </c>
      <c r="V202" t="s">
        <v>30</v>
      </c>
      <c r="W202" t="s">
        <v>31</v>
      </c>
      <c r="X202" t="s">
        <v>29</v>
      </c>
      <c r="Y202" t="s">
        <v>29</v>
      </c>
      <c r="Z202" t="s">
        <v>30</v>
      </c>
      <c r="AA202" t="s">
        <v>29</v>
      </c>
      <c r="AB202" t="s">
        <v>32</v>
      </c>
    </row>
    <row r="203" spans="1:28" outlineLevel="1" x14ac:dyDescent="0.45">
      <c r="A203">
        <v>8609709002</v>
      </c>
      <c r="B203" s="1">
        <v>44343</v>
      </c>
      <c r="C203" t="s">
        <v>4290</v>
      </c>
      <c r="D203" t="s">
        <v>3265</v>
      </c>
      <c r="E203" t="s">
        <v>401</v>
      </c>
      <c r="F203" t="s">
        <v>5651</v>
      </c>
      <c r="G203" t="s">
        <v>6019</v>
      </c>
      <c r="H203" s="5">
        <v>390539</v>
      </c>
      <c r="J203" t="s">
        <v>28</v>
      </c>
      <c r="K203" t="s">
        <v>29</v>
      </c>
      <c r="L203" t="s">
        <v>210</v>
      </c>
      <c r="M203" t="s">
        <v>30</v>
      </c>
      <c r="N203" t="s">
        <v>29</v>
      </c>
      <c r="O203" t="s">
        <v>29</v>
      </c>
      <c r="P203" t="s">
        <v>30</v>
      </c>
      <c r="Q203" t="s">
        <v>29</v>
      </c>
      <c r="R203" t="s">
        <v>29</v>
      </c>
      <c r="S203" t="s">
        <v>30</v>
      </c>
      <c r="T203" t="s">
        <v>30</v>
      </c>
      <c r="U203" t="s">
        <v>30</v>
      </c>
      <c r="V203" t="s">
        <v>30</v>
      </c>
      <c r="W203" t="s">
        <v>31</v>
      </c>
      <c r="X203" t="s">
        <v>29</v>
      </c>
      <c r="Y203" t="s">
        <v>29</v>
      </c>
      <c r="Z203" t="s">
        <v>29</v>
      </c>
      <c r="AA203" t="s">
        <v>30</v>
      </c>
      <c r="AB203" t="s">
        <v>32</v>
      </c>
    </row>
    <row r="204" spans="1:28" outlineLevel="1" x14ac:dyDescent="0.45">
      <c r="A204">
        <v>8880839003</v>
      </c>
      <c r="B204" s="1">
        <v>44345</v>
      </c>
      <c r="C204" t="s">
        <v>4697</v>
      </c>
      <c r="D204" t="s">
        <v>4698</v>
      </c>
      <c r="E204" t="s">
        <v>401</v>
      </c>
      <c r="F204" t="s">
        <v>5651</v>
      </c>
      <c r="G204" t="s">
        <v>6019</v>
      </c>
      <c r="H204" s="5">
        <v>327669</v>
      </c>
      <c r="J204" t="s">
        <v>28</v>
      </c>
      <c r="K204" t="s">
        <v>29</v>
      </c>
      <c r="L204" t="s">
        <v>210</v>
      </c>
      <c r="M204" t="s">
        <v>30</v>
      </c>
      <c r="N204" t="s">
        <v>30</v>
      </c>
      <c r="O204" t="s">
        <v>30</v>
      </c>
      <c r="P204" t="s">
        <v>30</v>
      </c>
      <c r="Q204" t="s">
        <v>30</v>
      </c>
      <c r="R204" t="s">
        <v>30</v>
      </c>
      <c r="S204" t="s">
        <v>30</v>
      </c>
      <c r="T204" t="s">
        <v>30</v>
      </c>
      <c r="U204" t="s">
        <v>30</v>
      </c>
      <c r="V204" t="s">
        <v>30</v>
      </c>
      <c r="W204" t="s">
        <v>31</v>
      </c>
      <c r="X204" t="s">
        <v>29</v>
      </c>
      <c r="Y204" t="s">
        <v>29</v>
      </c>
      <c r="Z204" t="s">
        <v>29</v>
      </c>
      <c r="AA204" t="s">
        <v>29</v>
      </c>
      <c r="AB204" t="s">
        <v>39</v>
      </c>
    </row>
    <row r="205" spans="1:28" outlineLevel="1" x14ac:dyDescent="0.45">
      <c r="A205">
        <v>8967629002</v>
      </c>
      <c r="B205" s="1">
        <v>44345</v>
      </c>
      <c r="C205" t="s">
        <v>5061</v>
      </c>
      <c r="D205" t="s">
        <v>5062</v>
      </c>
      <c r="E205" t="s">
        <v>401</v>
      </c>
      <c r="F205" t="s">
        <v>5651</v>
      </c>
      <c r="G205" t="s">
        <v>6019</v>
      </c>
      <c r="H205" s="5">
        <v>150619</v>
      </c>
      <c r="J205" t="s">
        <v>28</v>
      </c>
      <c r="K205" t="s">
        <v>29</v>
      </c>
      <c r="L205" t="s">
        <v>210</v>
      </c>
      <c r="M205" t="s">
        <v>29</v>
      </c>
      <c r="N205" t="s">
        <v>29</v>
      </c>
      <c r="O205" t="s">
        <v>29</v>
      </c>
      <c r="P205" t="s">
        <v>30</v>
      </c>
      <c r="Q205" t="s">
        <v>29</v>
      </c>
      <c r="R205" t="s">
        <v>29</v>
      </c>
      <c r="S205" t="s">
        <v>30</v>
      </c>
      <c r="T205" t="s">
        <v>30</v>
      </c>
      <c r="U205" t="s">
        <v>30</v>
      </c>
      <c r="V205" t="s">
        <v>30</v>
      </c>
      <c r="W205" t="s">
        <v>31</v>
      </c>
      <c r="X205" t="s">
        <v>29</v>
      </c>
      <c r="Y205" t="s">
        <v>29</v>
      </c>
      <c r="Z205" t="s">
        <v>29</v>
      </c>
      <c r="AA205" t="s">
        <v>29</v>
      </c>
      <c r="AB205" t="s">
        <v>43</v>
      </c>
    </row>
    <row r="206" spans="1:28" outlineLevel="1" x14ac:dyDescent="0.45">
      <c r="A206">
        <v>8896569010</v>
      </c>
      <c r="B206" s="1">
        <v>44345</v>
      </c>
      <c r="C206" t="s">
        <v>4755</v>
      </c>
      <c r="D206" t="s">
        <v>3803</v>
      </c>
      <c r="E206" t="s">
        <v>401</v>
      </c>
      <c r="F206" t="s">
        <v>5651</v>
      </c>
      <c r="G206" t="s">
        <v>6019</v>
      </c>
      <c r="H206" s="5">
        <v>42497.05</v>
      </c>
      <c r="J206" t="s">
        <v>28</v>
      </c>
      <c r="K206" t="s">
        <v>30</v>
      </c>
      <c r="L206" t="s">
        <v>210</v>
      </c>
      <c r="M206" t="s">
        <v>29</v>
      </c>
      <c r="N206" t="s">
        <v>30</v>
      </c>
      <c r="O206" t="s">
        <v>29</v>
      </c>
      <c r="P206" t="s">
        <v>30</v>
      </c>
      <c r="Q206" t="s">
        <v>30</v>
      </c>
      <c r="R206" t="s">
        <v>30</v>
      </c>
      <c r="S206" t="s">
        <v>30</v>
      </c>
      <c r="T206" t="s">
        <v>30</v>
      </c>
      <c r="U206" t="s">
        <v>30</v>
      </c>
      <c r="V206" t="s">
        <v>30</v>
      </c>
      <c r="W206" t="s">
        <v>40</v>
      </c>
      <c r="X206" t="s">
        <v>29</v>
      </c>
      <c r="Y206" t="s">
        <v>29</v>
      </c>
      <c r="Z206" t="s">
        <v>29</v>
      </c>
      <c r="AA206" t="s">
        <v>29</v>
      </c>
      <c r="AB206" t="s">
        <v>47</v>
      </c>
    </row>
    <row r="207" spans="1:28" outlineLevel="1" x14ac:dyDescent="0.45">
      <c r="A207">
        <v>7902038904</v>
      </c>
      <c r="B207" s="1">
        <v>44327</v>
      </c>
      <c r="C207" t="s">
        <v>4015</v>
      </c>
      <c r="D207" t="s">
        <v>4016</v>
      </c>
      <c r="E207" t="s">
        <v>401</v>
      </c>
      <c r="F207" t="s">
        <v>5651</v>
      </c>
      <c r="G207" t="s">
        <v>6019</v>
      </c>
      <c r="H207" s="5">
        <v>21152</v>
      </c>
      <c r="I207" t="s">
        <v>839</v>
      </c>
      <c r="J207" t="s">
        <v>28</v>
      </c>
      <c r="K207" t="s">
        <v>29</v>
      </c>
      <c r="L207" t="s">
        <v>210</v>
      </c>
      <c r="M207" t="s">
        <v>30</v>
      </c>
      <c r="N207" t="s">
        <v>29</v>
      </c>
      <c r="O207" t="s">
        <v>29</v>
      </c>
      <c r="P207" t="s">
        <v>29</v>
      </c>
      <c r="Q207" t="s">
        <v>29</v>
      </c>
      <c r="R207" t="s">
        <v>29</v>
      </c>
      <c r="S207" t="s">
        <v>29</v>
      </c>
      <c r="T207" t="s">
        <v>30</v>
      </c>
      <c r="U207" t="s">
        <v>29</v>
      </c>
      <c r="V207" t="s">
        <v>29</v>
      </c>
      <c r="W207" t="s">
        <v>31</v>
      </c>
      <c r="X207" t="s">
        <v>29</v>
      </c>
      <c r="Y207" t="s">
        <v>29</v>
      </c>
      <c r="Z207" t="s">
        <v>29</v>
      </c>
      <c r="AA207" t="s">
        <v>30</v>
      </c>
      <c r="AB207" t="s">
        <v>32</v>
      </c>
    </row>
    <row r="208" spans="1:28" outlineLevel="1" x14ac:dyDescent="0.45">
      <c r="A208">
        <v>7876338906</v>
      </c>
      <c r="B208" s="1">
        <v>44327</v>
      </c>
      <c r="C208" t="s">
        <v>3879</v>
      </c>
      <c r="D208" t="s">
        <v>3880</v>
      </c>
      <c r="E208" t="s">
        <v>422</v>
      </c>
      <c r="F208" t="s">
        <v>5651</v>
      </c>
      <c r="G208" t="s">
        <v>6011</v>
      </c>
      <c r="H208" s="5">
        <v>14866</v>
      </c>
      <c r="J208" t="s">
        <v>42</v>
      </c>
      <c r="K208" t="s">
        <v>29</v>
      </c>
      <c r="L208" t="s">
        <v>119</v>
      </c>
      <c r="M208" t="s">
        <v>29</v>
      </c>
      <c r="N208" t="s">
        <v>29</v>
      </c>
      <c r="O208" t="s">
        <v>30</v>
      </c>
      <c r="P208" t="s">
        <v>30</v>
      </c>
      <c r="Q208" t="s">
        <v>30</v>
      </c>
      <c r="R208" t="s">
        <v>30</v>
      </c>
      <c r="S208" t="s">
        <v>29</v>
      </c>
      <c r="T208" t="s">
        <v>30</v>
      </c>
      <c r="U208" t="s">
        <v>30</v>
      </c>
      <c r="V208" t="s">
        <v>30</v>
      </c>
      <c r="W208" t="s">
        <v>60</v>
      </c>
      <c r="X208" t="s">
        <v>29</v>
      </c>
      <c r="Y208" t="s">
        <v>29</v>
      </c>
      <c r="Z208" t="s">
        <v>29</v>
      </c>
      <c r="AA208" t="s">
        <v>30</v>
      </c>
      <c r="AB208" t="s">
        <v>129</v>
      </c>
    </row>
    <row r="209" spans="1:28" outlineLevel="1" x14ac:dyDescent="0.45">
      <c r="A209">
        <v>9902549006</v>
      </c>
      <c r="B209" s="1">
        <v>44351</v>
      </c>
      <c r="C209" t="s">
        <v>5354</v>
      </c>
      <c r="D209" t="s">
        <v>5355</v>
      </c>
      <c r="E209" t="s">
        <v>5356</v>
      </c>
      <c r="F209" t="s">
        <v>5651</v>
      </c>
      <c r="G209" t="s">
        <v>5975</v>
      </c>
      <c r="H209" s="5">
        <v>445497</v>
      </c>
      <c r="J209" t="s">
        <v>42</v>
      </c>
      <c r="K209" t="s">
        <v>29</v>
      </c>
      <c r="L209" t="s">
        <v>54</v>
      </c>
      <c r="M209" t="s">
        <v>30</v>
      </c>
      <c r="N209" t="s">
        <v>30</v>
      </c>
      <c r="O209" t="s">
        <v>29</v>
      </c>
      <c r="P209" t="s">
        <v>30</v>
      </c>
      <c r="Q209" t="s">
        <v>30</v>
      </c>
      <c r="R209" t="s">
        <v>30</v>
      </c>
      <c r="S209" t="s">
        <v>30</v>
      </c>
      <c r="T209" t="s">
        <v>30</v>
      </c>
      <c r="U209" t="s">
        <v>30</v>
      </c>
      <c r="V209" t="s">
        <v>30</v>
      </c>
      <c r="W209" t="s">
        <v>33</v>
      </c>
      <c r="X209" t="s">
        <v>29</v>
      </c>
      <c r="Y209" t="s">
        <v>29</v>
      </c>
      <c r="Z209" t="s">
        <v>29</v>
      </c>
      <c r="AA209" t="s">
        <v>29</v>
      </c>
      <c r="AB209" t="s">
        <v>32</v>
      </c>
    </row>
    <row r="210" spans="1:28" outlineLevel="1" x14ac:dyDescent="0.45">
      <c r="A210">
        <v>8876969004</v>
      </c>
      <c r="B210" s="1">
        <v>44345</v>
      </c>
      <c r="C210" t="s">
        <v>4678</v>
      </c>
      <c r="D210" t="s">
        <v>4679</v>
      </c>
      <c r="E210" t="s">
        <v>4680</v>
      </c>
      <c r="F210" t="s">
        <v>5651</v>
      </c>
      <c r="G210" t="s">
        <v>5934</v>
      </c>
      <c r="H210" s="5">
        <v>352129</v>
      </c>
      <c r="I210" t="s">
        <v>35</v>
      </c>
      <c r="J210" t="s">
        <v>42</v>
      </c>
      <c r="K210" t="s">
        <v>29</v>
      </c>
      <c r="L210" t="s">
        <v>471</v>
      </c>
      <c r="M210" t="s">
        <v>29</v>
      </c>
      <c r="N210" t="s">
        <v>29</v>
      </c>
      <c r="O210" t="s">
        <v>30</v>
      </c>
      <c r="P210" t="s">
        <v>30</v>
      </c>
      <c r="Q210" t="s">
        <v>30</v>
      </c>
      <c r="R210" t="s">
        <v>30</v>
      </c>
      <c r="S210" t="s">
        <v>30</v>
      </c>
      <c r="T210" t="s">
        <v>30</v>
      </c>
      <c r="U210" t="s">
        <v>30</v>
      </c>
      <c r="V210" t="s">
        <v>30</v>
      </c>
      <c r="W210" t="s">
        <v>33</v>
      </c>
      <c r="X210" t="s">
        <v>29</v>
      </c>
      <c r="Y210" t="s">
        <v>29</v>
      </c>
      <c r="Z210" t="s">
        <v>29</v>
      </c>
      <c r="AA210" t="s">
        <v>29</v>
      </c>
      <c r="AB210" t="s">
        <v>32</v>
      </c>
    </row>
    <row r="211" spans="1:28" outlineLevel="1" x14ac:dyDescent="0.45">
      <c r="A211">
        <v>4883339003</v>
      </c>
      <c r="B211" s="1">
        <v>44336</v>
      </c>
      <c r="C211" t="s">
        <v>1947</v>
      </c>
      <c r="D211" t="s">
        <v>1948</v>
      </c>
      <c r="E211" t="s">
        <v>834</v>
      </c>
      <c r="F211" t="s">
        <v>5651</v>
      </c>
      <c r="G211" t="s">
        <v>5794</v>
      </c>
      <c r="H211" s="5">
        <v>494268.09</v>
      </c>
      <c r="J211" t="s">
        <v>28</v>
      </c>
      <c r="K211" t="s">
        <v>30</v>
      </c>
      <c r="L211" t="s">
        <v>210</v>
      </c>
      <c r="M211" t="s">
        <v>29</v>
      </c>
      <c r="N211" t="s">
        <v>30</v>
      </c>
      <c r="O211" t="s">
        <v>30</v>
      </c>
      <c r="P211" t="s">
        <v>30</v>
      </c>
      <c r="Q211" t="s">
        <v>30</v>
      </c>
      <c r="R211" t="s">
        <v>30</v>
      </c>
      <c r="S211" t="s">
        <v>30</v>
      </c>
      <c r="T211" t="s">
        <v>30</v>
      </c>
      <c r="U211" t="s">
        <v>30</v>
      </c>
      <c r="V211" t="s">
        <v>30</v>
      </c>
      <c r="W211" t="s">
        <v>31</v>
      </c>
      <c r="X211" t="s">
        <v>30</v>
      </c>
      <c r="Y211" t="s">
        <v>29</v>
      </c>
      <c r="Z211" t="s">
        <v>30</v>
      </c>
      <c r="AA211" t="s">
        <v>30</v>
      </c>
      <c r="AB211" t="s">
        <v>47</v>
      </c>
    </row>
    <row r="212" spans="1:28" outlineLevel="1" x14ac:dyDescent="0.45">
      <c r="A212">
        <v>2329959005</v>
      </c>
      <c r="B212" s="1">
        <v>44331</v>
      </c>
      <c r="C212" t="s">
        <v>832</v>
      </c>
      <c r="D212" t="s">
        <v>833</v>
      </c>
      <c r="E212" t="s">
        <v>834</v>
      </c>
      <c r="F212" t="s">
        <v>5651</v>
      </c>
      <c r="G212" t="s">
        <v>5794</v>
      </c>
      <c r="H212" s="5">
        <v>31465</v>
      </c>
      <c r="J212" t="s">
        <v>28</v>
      </c>
      <c r="K212" t="s">
        <v>30</v>
      </c>
      <c r="L212" t="s">
        <v>210</v>
      </c>
      <c r="M212" t="s">
        <v>29</v>
      </c>
      <c r="N212" t="s">
        <v>29</v>
      </c>
      <c r="O212" t="s">
        <v>29</v>
      </c>
      <c r="P212" t="s">
        <v>29</v>
      </c>
      <c r="Q212" t="s">
        <v>29</v>
      </c>
      <c r="R212" t="s">
        <v>29</v>
      </c>
      <c r="S212" t="s">
        <v>30</v>
      </c>
      <c r="T212" t="s">
        <v>30</v>
      </c>
      <c r="U212" t="s">
        <v>29</v>
      </c>
      <c r="V212" t="s">
        <v>30</v>
      </c>
      <c r="W212" t="s">
        <v>31</v>
      </c>
      <c r="X212" t="s">
        <v>30</v>
      </c>
      <c r="Y212" t="s">
        <v>29</v>
      </c>
      <c r="Z212" t="s">
        <v>29</v>
      </c>
      <c r="AA212" t="s">
        <v>30</v>
      </c>
      <c r="AB212" t="s">
        <v>32</v>
      </c>
    </row>
    <row r="213" spans="1:28" outlineLevel="1" x14ac:dyDescent="0.45">
      <c r="A213">
        <v>6601629009</v>
      </c>
      <c r="B213" s="1">
        <v>44338</v>
      </c>
      <c r="C213" t="s">
        <v>2396</v>
      </c>
      <c r="D213" t="s">
        <v>2397</v>
      </c>
      <c r="E213" t="s">
        <v>2398</v>
      </c>
      <c r="F213" t="s">
        <v>5651</v>
      </c>
      <c r="G213" t="s">
        <v>5944</v>
      </c>
      <c r="H213" s="5">
        <v>2530</v>
      </c>
      <c r="J213" t="s">
        <v>42</v>
      </c>
      <c r="K213" t="s">
        <v>30</v>
      </c>
      <c r="L213" t="s">
        <v>275</v>
      </c>
      <c r="M213" t="s">
        <v>29</v>
      </c>
      <c r="N213" t="s">
        <v>29</v>
      </c>
      <c r="O213" t="s">
        <v>29</v>
      </c>
      <c r="P213" t="s">
        <v>30</v>
      </c>
      <c r="Q213" t="s">
        <v>29</v>
      </c>
      <c r="R213" t="s">
        <v>30</v>
      </c>
      <c r="S213" t="s">
        <v>30</v>
      </c>
      <c r="T213" t="s">
        <v>30</v>
      </c>
      <c r="U213" t="s">
        <v>30</v>
      </c>
      <c r="V213" t="s">
        <v>30</v>
      </c>
      <c r="W213" t="s">
        <v>60</v>
      </c>
      <c r="X213" t="s">
        <v>29</v>
      </c>
      <c r="Y213" t="s">
        <v>30</v>
      </c>
      <c r="Z213" t="s">
        <v>29</v>
      </c>
      <c r="AA213" t="s">
        <v>30</v>
      </c>
      <c r="AB213" t="s">
        <v>45</v>
      </c>
    </row>
    <row r="214" spans="1:28" outlineLevel="1" x14ac:dyDescent="0.45">
      <c r="A214">
        <v>7649428909</v>
      </c>
      <c r="B214" s="1">
        <v>44323</v>
      </c>
      <c r="C214" t="s">
        <v>3693</v>
      </c>
      <c r="D214" t="s">
        <v>3694</v>
      </c>
      <c r="E214" t="s">
        <v>965</v>
      </c>
      <c r="F214" t="s">
        <v>5651</v>
      </c>
      <c r="G214" t="s">
        <v>5815</v>
      </c>
      <c r="H214" s="5">
        <v>333614.65000000002</v>
      </c>
      <c r="J214" t="s">
        <v>28</v>
      </c>
      <c r="K214" t="s">
        <v>29</v>
      </c>
      <c r="L214" t="s">
        <v>127</v>
      </c>
      <c r="M214" t="s">
        <v>30</v>
      </c>
      <c r="N214" t="s">
        <v>29</v>
      </c>
      <c r="O214" t="s">
        <v>30</v>
      </c>
      <c r="P214" t="s">
        <v>30</v>
      </c>
      <c r="Q214" t="s">
        <v>29</v>
      </c>
      <c r="R214" t="s">
        <v>30</v>
      </c>
      <c r="S214" t="s">
        <v>30</v>
      </c>
      <c r="T214" t="s">
        <v>30</v>
      </c>
      <c r="U214" t="s">
        <v>30</v>
      </c>
      <c r="V214" t="s">
        <v>30</v>
      </c>
      <c r="W214" t="s">
        <v>31</v>
      </c>
      <c r="X214" t="s">
        <v>29</v>
      </c>
      <c r="Y214" t="s">
        <v>29</v>
      </c>
      <c r="Z214" t="s">
        <v>29</v>
      </c>
      <c r="AA214" t="s">
        <v>30</v>
      </c>
      <c r="AB214" t="s">
        <v>38</v>
      </c>
    </row>
    <row r="215" spans="1:28" outlineLevel="1" x14ac:dyDescent="0.45">
      <c r="A215">
        <v>2359539009</v>
      </c>
      <c r="B215" s="1">
        <v>44331</v>
      </c>
      <c r="C215" t="s">
        <v>974</v>
      </c>
      <c r="D215" t="s">
        <v>975</v>
      </c>
      <c r="E215" t="s">
        <v>965</v>
      </c>
      <c r="F215" t="s">
        <v>5651</v>
      </c>
      <c r="G215" t="s">
        <v>5815</v>
      </c>
      <c r="H215" s="5">
        <v>308891.33</v>
      </c>
      <c r="J215" t="s">
        <v>28</v>
      </c>
      <c r="K215" t="s">
        <v>29</v>
      </c>
      <c r="L215" t="s">
        <v>127</v>
      </c>
      <c r="M215" t="s">
        <v>29</v>
      </c>
      <c r="N215" t="s">
        <v>30</v>
      </c>
      <c r="O215" t="s">
        <v>30</v>
      </c>
      <c r="P215" t="s">
        <v>30</v>
      </c>
      <c r="Q215" t="s">
        <v>30</v>
      </c>
      <c r="R215" t="s">
        <v>30</v>
      </c>
      <c r="S215" t="s">
        <v>30</v>
      </c>
      <c r="T215" t="s">
        <v>30</v>
      </c>
      <c r="U215" t="s">
        <v>30</v>
      </c>
      <c r="V215" t="s">
        <v>30</v>
      </c>
      <c r="W215" t="s">
        <v>31</v>
      </c>
      <c r="X215" t="s">
        <v>29</v>
      </c>
      <c r="Y215" t="s">
        <v>30</v>
      </c>
      <c r="Z215" t="s">
        <v>30</v>
      </c>
      <c r="AA215" t="s">
        <v>30</v>
      </c>
      <c r="AB215" t="s">
        <v>32</v>
      </c>
    </row>
    <row r="216" spans="1:28" outlineLevel="1" x14ac:dyDescent="0.45">
      <c r="A216">
        <v>4905429008</v>
      </c>
      <c r="B216" s="1">
        <v>44336</v>
      </c>
      <c r="C216" t="s">
        <v>2069</v>
      </c>
      <c r="D216" t="s">
        <v>2070</v>
      </c>
      <c r="E216" t="s">
        <v>965</v>
      </c>
      <c r="F216" t="s">
        <v>5651</v>
      </c>
      <c r="G216" t="s">
        <v>5815</v>
      </c>
      <c r="H216" s="5">
        <v>227400</v>
      </c>
      <c r="J216" t="s">
        <v>28</v>
      </c>
      <c r="K216" t="s">
        <v>29</v>
      </c>
      <c r="L216" t="s">
        <v>127</v>
      </c>
      <c r="M216" t="s">
        <v>30</v>
      </c>
      <c r="N216" t="s">
        <v>30</v>
      </c>
      <c r="O216" t="s">
        <v>30</v>
      </c>
      <c r="P216" t="s">
        <v>30</v>
      </c>
      <c r="Q216" t="s">
        <v>30</v>
      </c>
      <c r="R216" t="s">
        <v>30</v>
      </c>
      <c r="S216" t="s">
        <v>30</v>
      </c>
      <c r="T216" t="s">
        <v>30</v>
      </c>
      <c r="U216" t="s">
        <v>30</v>
      </c>
      <c r="V216" t="s">
        <v>30</v>
      </c>
      <c r="W216" t="s">
        <v>31</v>
      </c>
      <c r="X216" t="s">
        <v>29</v>
      </c>
      <c r="Y216" t="s">
        <v>29</v>
      </c>
      <c r="Z216" t="s">
        <v>30</v>
      </c>
      <c r="AA216" t="s">
        <v>30</v>
      </c>
      <c r="AB216" t="s">
        <v>32</v>
      </c>
    </row>
    <row r="217" spans="1:28" outlineLevel="1" x14ac:dyDescent="0.45">
      <c r="A217">
        <v>8969069004</v>
      </c>
      <c r="B217" s="1">
        <v>44345</v>
      </c>
      <c r="C217" t="s">
        <v>5067</v>
      </c>
      <c r="D217" t="s">
        <v>5068</v>
      </c>
      <c r="E217" t="s">
        <v>965</v>
      </c>
      <c r="F217" t="s">
        <v>5651</v>
      </c>
      <c r="G217" t="s">
        <v>5815</v>
      </c>
      <c r="H217" s="5">
        <v>131431.99</v>
      </c>
      <c r="J217" t="s">
        <v>28</v>
      </c>
      <c r="K217" t="s">
        <v>29</v>
      </c>
      <c r="L217" t="s">
        <v>127</v>
      </c>
      <c r="M217" t="s">
        <v>29</v>
      </c>
      <c r="N217" t="s">
        <v>29</v>
      </c>
      <c r="O217" t="s">
        <v>29</v>
      </c>
      <c r="P217" t="s">
        <v>30</v>
      </c>
      <c r="Q217" t="s">
        <v>30</v>
      </c>
      <c r="R217" t="s">
        <v>30</v>
      </c>
      <c r="S217" t="s">
        <v>30</v>
      </c>
      <c r="T217" t="s">
        <v>30</v>
      </c>
      <c r="U217" t="s">
        <v>30</v>
      </c>
      <c r="V217" t="s">
        <v>30</v>
      </c>
      <c r="W217" t="s">
        <v>40</v>
      </c>
      <c r="X217" t="s">
        <v>29</v>
      </c>
      <c r="Y217" t="s">
        <v>29</v>
      </c>
      <c r="Z217" t="s">
        <v>29</v>
      </c>
      <c r="AA217" t="s">
        <v>29</v>
      </c>
      <c r="AB217" t="s">
        <v>32</v>
      </c>
    </row>
    <row r="218" spans="1:28" outlineLevel="1" x14ac:dyDescent="0.45">
      <c r="A218">
        <v>2697749005</v>
      </c>
      <c r="B218" s="1">
        <v>44334</v>
      </c>
      <c r="C218" t="s">
        <v>1306</v>
      </c>
      <c r="D218" t="s">
        <v>1307</v>
      </c>
      <c r="E218" t="s">
        <v>965</v>
      </c>
      <c r="F218" t="s">
        <v>5651</v>
      </c>
      <c r="G218" t="s">
        <v>5815</v>
      </c>
      <c r="H218" s="5">
        <v>128392</v>
      </c>
      <c r="J218" t="s">
        <v>28</v>
      </c>
      <c r="K218" t="s">
        <v>29</v>
      </c>
      <c r="L218" t="s">
        <v>127</v>
      </c>
      <c r="M218" t="s">
        <v>29</v>
      </c>
      <c r="N218" t="s">
        <v>30</v>
      </c>
      <c r="O218" t="s">
        <v>30</v>
      </c>
      <c r="P218" t="s">
        <v>30</v>
      </c>
      <c r="Q218" t="s">
        <v>30</v>
      </c>
      <c r="R218" t="s">
        <v>30</v>
      </c>
      <c r="S218" t="s">
        <v>30</v>
      </c>
      <c r="T218" t="s">
        <v>30</v>
      </c>
      <c r="U218" t="s">
        <v>30</v>
      </c>
      <c r="V218" t="s">
        <v>30</v>
      </c>
      <c r="W218" t="s">
        <v>40</v>
      </c>
      <c r="X218" t="s">
        <v>29</v>
      </c>
      <c r="Y218" t="s">
        <v>29</v>
      </c>
      <c r="Z218" t="s">
        <v>29</v>
      </c>
      <c r="AA218" t="s">
        <v>30</v>
      </c>
      <c r="AB218" t="s">
        <v>45</v>
      </c>
    </row>
    <row r="219" spans="1:28" outlineLevel="1" x14ac:dyDescent="0.45">
      <c r="A219">
        <v>8942279008</v>
      </c>
      <c r="B219" s="1">
        <v>44345</v>
      </c>
      <c r="C219" t="s">
        <v>4953</v>
      </c>
      <c r="D219" t="s">
        <v>4954</v>
      </c>
      <c r="E219" t="s">
        <v>965</v>
      </c>
      <c r="F219" t="s">
        <v>5651</v>
      </c>
      <c r="G219" t="s">
        <v>5815</v>
      </c>
      <c r="H219" s="5">
        <v>111324</v>
      </c>
      <c r="J219" t="s">
        <v>28</v>
      </c>
      <c r="K219" t="s">
        <v>29</v>
      </c>
      <c r="L219" t="s">
        <v>127</v>
      </c>
      <c r="M219" t="s">
        <v>29</v>
      </c>
      <c r="N219" t="s">
        <v>29</v>
      </c>
      <c r="O219" t="s">
        <v>29</v>
      </c>
      <c r="P219" t="s">
        <v>30</v>
      </c>
      <c r="Q219" t="s">
        <v>29</v>
      </c>
      <c r="R219" t="s">
        <v>30</v>
      </c>
      <c r="S219" t="s">
        <v>30</v>
      </c>
      <c r="T219" t="s">
        <v>30</v>
      </c>
      <c r="U219" t="s">
        <v>30</v>
      </c>
      <c r="V219" t="s">
        <v>30</v>
      </c>
      <c r="W219" t="s">
        <v>40</v>
      </c>
      <c r="X219" t="s">
        <v>29</v>
      </c>
      <c r="Y219" t="s">
        <v>29</v>
      </c>
      <c r="Z219" t="s">
        <v>29</v>
      </c>
      <c r="AA219" t="s">
        <v>29</v>
      </c>
      <c r="AB219" t="s">
        <v>32</v>
      </c>
    </row>
    <row r="220" spans="1:28" outlineLevel="1" x14ac:dyDescent="0.45">
      <c r="A220">
        <v>8834579007</v>
      </c>
      <c r="B220" s="1">
        <v>44345</v>
      </c>
      <c r="C220" t="s">
        <v>4413</v>
      </c>
      <c r="D220" t="s">
        <v>4414</v>
      </c>
      <c r="E220" t="s">
        <v>965</v>
      </c>
      <c r="F220" t="s">
        <v>5651</v>
      </c>
      <c r="G220" t="s">
        <v>5815</v>
      </c>
      <c r="H220" s="5">
        <v>107933</v>
      </c>
      <c r="J220" t="s">
        <v>28</v>
      </c>
      <c r="K220" t="s">
        <v>29</v>
      </c>
      <c r="L220" t="s">
        <v>127</v>
      </c>
      <c r="M220" t="s">
        <v>29</v>
      </c>
      <c r="N220" t="s">
        <v>29</v>
      </c>
      <c r="O220" t="s">
        <v>29</v>
      </c>
      <c r="P220" t="s">
        <v>29</v>
      </c>
      <c r="Q220" t="s">
        <v>29</v>
      </c>
      <c r="R220" t="s">
        <v>30</v>
      </c>
      <c r="S220" t="s">
        <v>30</v>
      </c>
      <c r="T220" t="s">
        <v>30</v>
      </c>
      <c r="U220" t="s">
        <v>30</v>
      </c>
      <c r="V220" t="s">
        <v>30</v>
      </c>
      <c r="W220" t="s">
        <v>40</v>
      </c>
      <c r="X220" t="s">
        <v>29</v>
      </c>
      <c r="Y220" t="s">
        <v>29</v>
      </c>
      <c r="Z220" t="s">
        <v>29</v>
      </c>
      <c r="AA220" t="s">
        <v>29</v>
      </c>
      <c r="AB220" t="s">
        <v>32</v>
      </c>
    </row>
    <row r="221" spans="1:28" outlineLevel="1" x14ac:dyDescent="0.45">
      <c r="A221">
        <v>2357959002</v>
      </c>
      <c r="B221" s="1">
        <v>44331</v>
      </c>
      <c r="C221" t="s">
        <v>963</v>
      </c>
      <c r="D221" t="s">
        <v>964</v>
      </c>
      <c r="E221" t="s">
        <v>965</v>
      </c>
      <c r="F221" t="s">
        <v>5651</v>
      </c>
      <c r="G221" t="s">
        <v>5815</v>
      </c>
      <c r="H221" s="5">
        <v>66751.47</v>
      </c>
      <c r="J221" t="s">
        <v>28</v>
      </c>
      <c r="K221" t="s">
        <v>29</v>
      </c>
      <c r="L221" t="s">
        <v>127</v>
      </c>
      <c r="M221" t="s">
        <v>29</v>
      </c>
      <c r="N221" t="s">
        <v>30</v>
      </c>
      <c r="O221" t="s">
        <v>29</v>
      </c>
      <c r="P221" t="s">
        <v>30</v>
      </c>
      <c r="Q221" t="s">
        <v>30</v>
      </c>
      <c r="R221" t="s">
        <v>30</v>
      </c>
      <c r="S221" t="s">
        <v>30</v>
      </c>
      <c r="T221" t="s">
        <v>30</v>
      </c>
      <c r="U221" t="s">
        <v>30</v>
      </c>
      <c r="V221" t="s">
        <v>30</v>
      </c>
      <c r="W221" t="s">
        <v>40</v>
      </c>
      <c r="X221" t="s">
        <v>29</v>
      </c>
      <c r="Y221" t="s">
        <v>29</v>
      </c>
      <c r="Z221" t="s">
        <v>29</v>
      </c>
      <c r="AA221" t="s">
        <v>30</v>
      </c>
      <c r="AB221" t="s">
        <v>47</v>
      </c>
    </row>
    <row r="222" spans="1:28" outlineLevel="1" x14ac:dyDescent="0.45">
      <c r="A222">
        <v>9872429003</v>
      </c>
      <c r="B222" s="1">
        <v>44351</v>
      </c>
      <c r="C222" t="s">
        <v>5193</v>
      </c>
      <c r="D222" t="s">
        <v>1886</v>
      </c>
      <c r="E222" t="s">
        <v>965</v>
      </c>
      <c r="F222" t="s">
        <v>5651</v>
      </c>
      <c r="G222" t="s">
        <v>5815</v>
      </c>
      <c r="H222" s="5">
        <v>45651</v>
      </c>
      <c r="J222" t="s">
        <v>28</v>
      </c>
      <c r="K222" t="s">
        <v>29</v>
      </c>
      <c r="L222" t="s">
        <v>127</v>
      </c>
      <c r="M222" t="s">
        <v>29</v>
      </c>
      <c r="N222" t="s">
        <v>29</v>
      </c>
      <c r="O222" t="s">
        <v>29</v>
      </c>
      <c r="P222" t="s">
        <v>30</v>
      </c>
      <c r="Q222" t="s">
        <v>30</v>
      </c>
      <c r="R222" t="s">
        <v>30</v>
      </c>
      <c r="S222" t="s">
        <v>30</v>
      </c>
      <c r="T222" t="s">
        <v>30</v>
      </c>
      <c r="U222" t="s">
        <v>30</v>
      </c>
      <c r="V222" t="s">
        <v>30</v>
      </c>
      <c r="W222" t="s">
        <v>40</v>
      </c>
      <c r="X222" t="s">
        <v>29</v>
      </c>
      <c r="Y222" t="s">
        <v>29</v>
      </c>
      <c r="Z222" t="s">
        <v>29</v>
      </c>
      <c r="AA222" t="s">
        <v>29</v>
      </c>
      <c r="AB222" t="s">
        <v>38</v>
      </c>
    </row>
    <row r="223" spans="1:28" outlineLevel="1" x14ac:dyDescent="0.45">
      <c r="A223">
        <v>7537288910</v>
      </c>
      <c r="B223" s="1">
        <v>44323</v>
      </c>
      <c r="C223" t="s">
        <v>2853</v>
      </c>
      <c r="D223" t="s">
        <v>2854</v>
      </c>
      <c r="E223" t="s">
        <v>965</v>
      </c>
      <c r="F223" t="s">
        <v>5651</v>
      </c>
      <c r="G223" t="s">
        <v>5815</v>
      </c>
      <c r="H223" s="5">
        <v>30728.240000000002</v>
      </c>
      <c r="J223" t="s">
        <v>28</v>
      </c>
      <c r="K223" t="s">
        <v>29</v>
      </c>
      <c r="L223" t="s">
        <v>127</v>
      </c>
      <c r="M223" t="s">
        <v>30</v>
      </c>
      <c r="N223" t="s">
        <v>30</v>
      </c>
      <c r="O223" t="s">
        <v>30</v>
      </c>
      <c r="P223" t="s">
        <v>30</v>
      </c>
      <c r="Q223" t="s">
        <v>30</v>
      </c>
      <c r="R223" t="s">
        <v>30</v>
      </c>
      <c r="S223" t="s">
        <v>30</v>
      </c>
      <c r="T223" t="s">
        <v>30</v>
      </c>
      <c r="U223" t="s">
        <v>30</v>
      </c>
      <c r="V223" t="s">
        <v>30</v>
      </c>
      <c r="W223" t="s">
        <v>31</v>
      </c>
      <c r="X223" t="s">
        <v>29</v>
      </c>
      <c r="Y223" t="s">
        <v>29</v>
      </c>
      <c r="Z223" t="s">
        <v>29</v>
      </c>
      <c r="AA223" t="s">
        <v>30</v>
      </c>
      <c r="AB223" t="s">
        <v>32</v>
      </c>
    </row>
    <row r="224" spans="1:28" outlineLevel="1" x14ac:dyDescent="0.45">
      <c r="A224">
        <v>7544098910</v>
      </c>
      <c r="B224" s="1">
        <v>44323</v>
      </c>
      <c r="C224" t="s">
        <v>2931</v>
      </c>
      <c r="D224" t="s">
        <v>2932</v>
      </c>
      <c r="E224" t="s">
        <v>965</v>
      </c>
      <c r="F224" t="s">
        <v>5651</v>
      </c>
      <c r="G224" t="s">
        <v>5815</v>
      </c>
      <c r="H224" s="5">
        <v>12504.08</v>
      </c>
      <c r="J224" t="s">
        <v>28</v>
      </c>
      <c r="K224" t="s">
        <v>29</v>
      </c>
      <c r="L224" t="s">
        <v>127</v>
      </c>
      <c r="M224" t="s">
        <v>29</v>
      </c>
      <c r="N224" t="s">
        <v>30</v>
      </c>
      <c r="O224" t="s">
        <v>29</v>
      </c>
      <c r="P224" t="s">
        <v>29</v>
      </c>
      <c r="Q224" t="s">
        <v>30</v>
      </c>
      <c r="R224" t="s">
        <v>30</v>
      </c>
      <c r="S224" t="s">
        <v>29</v>
      </c>
      <c r="T224" t="s">
        <v>30</v>
      </c>
      <c r="U224" t="s">
        <v>30</v>
      </c>
      <c r="V224" t="s">
        <v>30</v>
      </c>
      <c r="W224" t="s">
        <v>49</v>
      </c>
      <c r="X224" t="s">
        <v>29</v>
      </c>
      <c r="Y224" t="s">
        <v>29</v>
      </c>
      <c r="Z224" t="s">
        <v>29</v>
      </c>
      <c r="AA224" t="s">
        <v>30</v>
      </c>
      <c r="AB224" t="s">
        <v>62</v>
      </c>
    </row>
    <row r="225" spans="1:28" outlineLevel="1" x14ac:dyDescent="0.45">
      <c r="A225">
        <v>2740099007</v>
      </c>
      <c r="B225" s="1">
        <v>44334</v>
      </c>
      <c r="C225" t="s">
        <v>1510</v>
      </c>
      <c r="D225" t="s">
        <v>1511</v>
      </c>
      <c r="E225" t="s">
        <v>965</v>
      </c>
      <c r="F225" t="s">
        <v>5651</v>
      </c>
      <c r="G225" t="s">
        <v>5815</v>
      </c>
      <c r="H225" s="5">
        <v>5540.86</v>
      </c>
      <c r="J225" t="s">
        <v>28</v>
      </c>
      <c r="K225" t="s">
        <v>29</v>
      </c>
      <c r="L225" t="s">
        <v>127</v>
      </c>
      <c r="M225" t="s">
        <v>29</v>
      </c>
      <c r="N225" t="s">
        <v>29</v>
      </c>
      <c r="O225" t="s">
        <v>29</v>
      </c>
      <c r="P225" t="s">
        <v>30</v>
      </c>
      <c r="Q225" t="s">
        <v>30</v>
      </c>
      <c r="R225" t="s">
        <v>30</v>
      </c>
      <c r="S225" t="s">
        <v>30</v>
      </c>
      <c r="T225" t="s">
        <v>30</v>
      </c>
      <c r="U225" t="s">
        <v>30</v>
      </c>
      <c r="V225" t="s">
        <v>30</v>
      </c>
      <c r="W225" t="s">
        <v>40</v>
      </c>
      <c r="X225" t="s">
        <v>29</v>
      </c>
      <c r="Y225" t="s">
        <v>29</v>
      </c>
      <c r="Z225" t="s">
        <v>29</v>
      </c>
      <c r="AA225" t="s">
        <v>30</v>
      </c>
      <c r="AB225" t="s">
        <v>32</v>
      </c>
    </row>
    <row r="226" spans="1:28" outlineLevel="1" x14ac:dyDescent="0.45">
      <c r="A226">
        <v>9882549008</v>
      </c>
      <c r="B226" s="1">
        <v>44351</v>
      </c>
      <c r="C226" t="s">
        <v>5250</v>
      </c>
      <c r="D226" t="s">
        <v>167</v>
      </c>
      <c r="E226" t="s">
        <v>5251</v>
      </c>
      <c r="F226" t="s">
        <v>5651</v>
      </c>
      <c r="G226" t="s">
        <v>6053</v>
      </c>
      <c r="H226" s="5">
        <v>323334</v>
      </c>
      <c r="I226" t="s">
        <v>180</v>
      </c>
      <c r="J226" t="s">
        <v>42</v>
      </c>
      <c r="K226" t="s">
        <v>29</v>
      </c>
      <c r="L226" t="s">
        <v>210</v>
      </c>
      <c r="M226" t="s">
        <v>29</v>
      </c>
      <c r="N226" t="s">
        <v>30</v>
      </c>
      <c r="O226" t="s">
        <v>29</v>
      </c>
      <c r="P226" t="s">
        <v>30</v>
      </c>
      <c r="Q226" t="s">
        <v>30</v>
      </c>
      <c r="R226" t="s">
        <v>30</v>
      </c>
      <c r="S226" t="s">
        <v>30</v>
      </c>
      <c r="T226" t="s">
        <v>30</v>
      </c>
      <c r="U226" t="s">
        <v>30</v>
      </c>
      <c r="V226" t="s">
        <v>30</v>
      </c>
      <c r="W226" t="s">
        <v>33</v>
      </c>
      <c r="X226" t="s">
        <v>29</v>
      </c>
      <c r="Y226" t="s">
        <v>29</v>
      </c>
      <c r="Z226" t="s">
        <v>29</v>
      </c>
      <c r="AA226" t="s">
        <v>29</v>
      </c>
      <c r="AB226" t="s">
        <v>73</v>
      </c>
    </row>
    <row r="227" spans="1:28" outlineLevel="1" x14ac:dyDescent="0.45">
      <c r="A227">
        <v>9893789005</v>
      </c>
      <c r="B227" s="1">
        <v>44351</v>
      </c>
      <c r="C227" t="s">
        <v>5311</v>
      </c>
      <c r="D227" t="s">
        <v>5312</v>
      </c>
      <c r="E227" t="s">
        <v>449</v>
      </c>
      <c r="F227" t="s">
        <v>5651</v>
      </c>
      <c r="G227" t="s">
        <v>5721</v>
      </c>
      <c r="H227" s="5">
        <v>684055.5</v>
      </c>
      <c r="J227" t="s">
        <v>42</v>
      </c>
      <c r="K227" t="s">
        <v>30</v>
      </c>
      <c r="L227" t="s">
        <v>210</v>
      </c>
      <c r="M227" t="s">
        <v>30</v>
      </c>
      <c r="N227" t="s">
        <v>30</v>
      </c>
      <c r="O227" t="s">
        <v>30</v>
      </c>
      <c r="P227" t="s">
        <v>30</v>
      </c>
      <c r="Q227" t="s">
        <v>30</v>
      </c>
      <c r="R227" t="s">
        <v>30</v>
      </c>
      <c r="S227" t="s">
        <v>30</v>
      </c>
      <c r="T227" t="s">
        <v>30</v>
      </c>
      <c r="U227" t="s">
        <v>30</v>
      </c>
      <c r="V227" t="s">
        <v>30</v>
      </c>
      <c r="W227" t="s">
        <v>31</v>
      </c>
      <c r="X227" t="s">
        <v>29</v>
      </c>
      <c r="Y227" t="s">
        <v>29</v>
      </c>
      <c r="Z227" t="s">
        <v>29</v>
      </c>
      <c r="AA227" t="s">
        <v>29</v>
      </c>
      <c r="AB227" t="s">
        <v>102</v>
      </c>
    </row>
    <row r="228" spans="1:28" outlineLevel="1" x14ac:dyDescent="0.45">
      <c r="A228">
        <v>9917749010</v>
      </c>
      <c r="B228" s="1">
        <v>44351</v>
      </c>
      <c r="C228" t="s">
        <v>5424</v>
      </c>
      <c r="D228" t="s">
        <v>5425</v>
      </c>
      <c r="E228" t="s">
        <v>449</v>
      </c>
      <c r="F228" t="s">
        <v>5651</v>
      </c>
      <c r="G228" t="s">
        <v>5721</v>
      </c>
      <c r="H228" s="5">
        <v>660283.24</v>
      </c>
      <c r="J228" t="s">
        <v>42</v>
      </c>
      <c r="K228" t="s">
        <v>30</v>
      </c>
      <c r="L228" t="s">
        <v>210</v>
      </c>
      <c r="M228" t="s">
        <v>30</v>
      </c>
      <c r="N228" t="s">
        <v>30</v>
      </c>
      <c r="O228" t="s">
        <v>30</v>
      </c>
      <c r="P228" t="s">
        <v>30</v>
      </c>
      <c r="Q228" t="s">
        <v>30</v>
      </c>
      <c r="R228" t="s">
        <v>30</v>
      </c>
      <c r="S228" t="s">
        <v>30</v>
      </c>
      <c r="T228" t="s">
        <v>30</v>
      </c>
      <c r="U228" t="s">
        <v>30</v>
      </c>
      <c r="V228" t="s">
        <v>30</v>
      </c>
      <c r="W228" t="s">
        <v>31</v>
      </c>
      <c r="X228" t="s">
        <v>29</v>
      </c>
      <c r="Y228" t="s">
        <v>29</v>
      </c>
      <c r="Z228" t="s">
        <v>29</v>
      </c>
      <c r="AA228" t="s">
        <v>29</v>
      </c>
      <c r="AB228" t="s">
        <v>32</v>
      </c>
    </row>
    <row r="229" spans="1:28" outlineLevel="1" x14ac:dyDescent="0.45">
      <c r="A229">
        <v>5215159007</v>
      </c>
      <c r="B229" s="1">
        <v>44337</v>
      </c>
      <c r="C229" t="s">
        <v>2142</v>
      </c>
      <c r="D229" t="s">
        <v>2143</v>
      </c>
      <c r="E229" t="s">
        <v>449</v>
      </c>
      <c r="F229" t="s">
        <v>5651</v>
      </c>
      <c r="G229" t="s">
        <v>5721</v>
      </c>
      <c r="H229" s="5">
        <v>587660</v>
      </c>
      <c r="J229" t="s">
        <v>42</v>
      </c>
      <c r="K229" t="s">
        <v>29</v>
      </c>
      <c r="L229" t="s">
        <v>210</v>
      </c>
      <c r="M229" t="s">
        <v>30</v>
      </c>
      <c r="N229" t="s">
        <v>29</v>
      </c>
      <c r="O229" t="s">
        <v>30</v>
      </c>
      <c r="P229" t="s">
        <v>30</v>
      </c>
      <c r="Q229" t="s">
        <v>30</v>
      </c>
      <c r="R229" t="s">
        <v>30</v>
      </c>
      <c r="S229" t="s">
        <v>30</v>
      </c>
      <c r="T229" t="s">
        <v>30</v>
      </c>
      <c r="U229" t="s">
        <v>30</v>
      </c>
      <c r="V229" t="s">
        <v>30</v>
      </c>
      <c r="W229" t="s">
        <v>40</v>
      </c>
      <c r="X229" t="s">
        <v>29</v>
      </c>
      <c r="Y229" t="s">
        <v>29</v>
      </c>
      <c r="Z229" t="s">
        <v>29</v>
      </c>
      <c r="AA229" t="s">
        <v>30</v>
      </c>
      <c r="AB229" t="s">
        <v>32</v>
      </c>
    </row>
    <row r="230" spans="1:28" outlineLevel="1" x14ac:dyDescent="0.45">
      <c r="A230">
        <v>3695099001</v>
      </c>
      <c r="B230" s="1">
        <v>44335</v>
      </c>
      <c r="C230" t="s">
        <v>1751</v>
      </c>
      <c r="D230" t="s">
        <v>1752</v>
      </c>
      <c r="E230" t="s">
        <v>449</v>
      </c>
      <c r="F230" t="s">
        <v>5651</v>
      </c>
      <c r="G230" t="s">
        <v>5721</v>
      </c>
      <c r="H230" s="5">
        <v>446566.7</v>
      </c>
      <c r="J230" t="s">
        <v>42</v>
      </c>
      <c r="K230" t="s">
        <v>30</v>
      </c>
      <c r="L230" t="s">
        <v>210</v>
      </c>
      <c r="M230" t="s">
        <v>30</v>
      </c>
      <c r="N230" t="s">
        <v>30</v>
      </c>
      <c r="O230" t="s">
        <v>30</v>
      </c>
      <c r="P230" t="s">
        <v>30</v>
      </c>
      <c r="Q230" t="s">
        <v>30</v>
      </c>
      <c r="R230" t="s">
        <v>30</v>
      </c>
      <c r="S230" t="s">
        <v>30</v>
      </c>
      <c r="T230" t="s">
        <v>30</v>
      </c>
      <c r="U230" t="s">
        <v>30</v>
      </c>
      <c r="V230" t="s">
        <v>30</v>
      </c>
      <c r="W230" t="s">
        <v>40</v>
      </c>
      <c r="X230" t="s">
        <v>29</v>
      </c>
      <c r="Y230" t="s">
        <v>29</v>
      </c>
      <c r="Z230" t="s">
        <v>29</v>
      </c>
      <c r="AA230" t="s">
        <v>30</v>
      </c>
      <c r="AB230" t="s">
        <v>32</v>
      </c>
    </row>
    <row r="231" spans="1:28" outlineLevel="1" x14ac:dyDescent="0.45">
      <c r="A231">
        <v>9893049006</v>
      </c>
      <c r="B231" s="1">
        <v>44351</v>
      </c>
      <c r="C231" t="s">
        <v>5307</v>
      </c>
      <c r="D231" t="s">
        <v>5308</v>
      </c>
      <c r="E231" t="s">
        <v>449</v>
      </c>
      <c r="F231" t="s">
        <v>5651</v>
      </c>
      <c r="G231" t="s">
        <v>5721</v>
      </c>
      <c r="H231" s="5">
        <v>400192</v>
      </c>
      <c r="J231" t="s">
        <v>42</v>
      </c>
      <c r="K231" t="s">
        <v>30</v>
      </c>
      <c r="L231" t="s">
        <v>210</v>
      </c>
      <c r="M231" t="s">
        <v>30</v>
      </c>
      <c r="N231" t="s">
        <v>30</v>
      </c>
      <c r="O231" t="s">
        <v>30</v>
      </c>
      <c r="P231" t="s">
        <v>30</v>
      </c>
      <c r="Q231" t="s">
        <v>30</v>
      </c>
      <c r="R231" t="s">
        <v>30</v>
      </c>
      <c r="S231" t="s">
        <v>30</v>
      </c>
      <c r="T231" t="s">
        <v>30</v>
      </c>
      <c r="U231" t="s">
        <v>30</v>
      </c>
      <c r="V231" t="s">
        <v>30</v>
      </c>
      <c r="W231" t="s">
        <v>40</v>
      </c>
      <c r="X231" t="s">
        <v>29</v>
      </c>
      <c r="Y231" t="s">
        <v>29</v>
      </c>
      <c r="Z231" t="s">
        <v>29</v>
      </c>
      <c r="AA231" t="s">
        <v>29</v>
      </c>
      <c r="AB231" t="s">
        <v>32</v>
      </c>
    </row>
    <row r="232" spans="1:28" outlineLevel="1" x14ac:dyDescent="0.45">
      <c r="A232">
        <v>8907549000</v>
      </c>
      <c r="B232" s="1">
        <v>44345</v>
      </c>
      <c r="C232" t="s">
        <v>4800</v>
      </c>
      <c r="D232" t="s">
        <v>4801</v>
      </c>
      <c r="E232" t="s">
        <v>449</v>
      </c>
      <c r="F232" t="s">
        <v>5651</v>
      </c>
      <c r="G232" t="s">
        <v>5721</v>
      </c>
      <c r="H232" s="5">
        <v>267875.90999999997</v>
      </c>
      <c r="J232" t="s">
        <v>42</v>
      </c>
      <c r="K232" t="s">
        <v>30</v>
      </c>
      <c r="L232" t="s">
        <v>210</v>
      </c>
      <c r="M232" t="s">
        <v>29</v>
      </c>
      <c r="N232" t="s">
        <v>29</v>
      </c>
      <c r="O232" t="s">
        <v>29</v>
      </c>
      <c r="P232" t="s">
        <v>30</v>
      </c>
      <c r="Q232" t="s">
        <v>30</v>
      </c>
      <c r="R232" t="s">
        <v>30</v>
      </c>
      <c r="S232" t="s">
        <v>30</v>
      </c>
      <c r="T232" t="s">
        <v>29</v>
      </c>
      <c r="U232" t="s">
        <v>29</v>
      </c>
      <c r="V232" t="s">
        <v>30</v>
      </c>
      <c r="W232" t="s">
        <v>40</v>
      </c>
      <c r="X232" t="s">
        <v>29</v>
      </c>
      <c r="Y232" t="s">
        <v>29</v>
      </c>
      <c r="Z232" t="s">
        <v>29</v>
      </c>
      <c r="AA232" t="s">
        <v>29</v>
      </c>
      <c r="AB232" t="s">
        <v>32</v>
      </c>
    </row>
    <row r="233" spans="1:28" outlineLevel="1" x14ac:dyDescent="0.45">
      <c r="A233">
        <v>9935579000</v>
      </c>
      <c r="B233" s="1">
        <v>44351</v>
      </c>
      <c r="C233" t="s">
        <v>5543</v>
      </c>
      <c r="D233" t="s">
        <v>5544</v>
      </c>
      <c r="E233" t="s">
        <v>449</v>
      </c>
      <c r="F233" t="s">
        <v>5651</v>
      </c>
      <c r="G233" t="s">
        <v>5721</v>
      </c>
      <c r="H233" s="5">
        <v>258661</v>
      </c>
      <c r="J233" t="s">
        <v>42</v>
      </c>
      <c r="K233" t="s">
        <v>30</v>
      </c>
      <c r="L233" t="s">
        <v>210</v>
      </c>
      <c r="M233" t="s">
        <v>30</v>
      </c>
      <c r="N233" t="s">
        <v>30</v>
      </c>
      <c r="O233" t="s">
        <v>30</v>
      </c>
      <c r="P233" t="s">
        <v>30</v>
      </c>
      <c r="Q233" t="s">
        <v>30</v>
      </c>
      <c r="R233" t="s">
        <v>30</v>
      </c>
      <c r="S233" t="s">
        <v>30</v>
      </c>
      <c r="T233" t="s">
        <v>30</v>
      </c>
      <c r="U233" t="s">
        <v>30</v>
      </c>
      <c r="V233" t="s">
        <v>30</v>
      </c>
      <c r="W233" t="s">
        <v>40</v>
      </c>
      <c r="X233" t="s">
        <v>29</v>
      </c>
      <c r="Y233" t="s">
        <v>29</v>
      </c>
      <c r="Z233" t="s">
        <v>29</v>
      </c>
      <c r="AA233" t="s">
        <v>29</v>
      </c>
      <c r="AB233" t="s">
        <v>32</v>
      </c>
    </row>
    <row r="234" spans="1:28" outlineLevel="1" x14ac:dyDescent="0.45">
      <c r="A234">
        <v>2338879007</v>
      </c>
      <c r="B234" s="1">
        <v>44331</v>
      </c>
      <c r="C234" t="s">
        <v>879</v>
      </c>
      <c r="D234" t="s">
        <v>880</v>
      </c>
      <c r="E234" t="s">
        <v>449</v>
      </c>
      <c r="F234" t="s">
        <v>5651</v>
      </c>
      <c r="G234" t="s">
        <v>5721</v>
      </c>
      <c r="H234" s="5">
        <v>231767</v>
      </c>
      <c r="J234" t="s">
        <v>42</v>
      </c>
      <c r="K234" t="s">
        <v>30</v>
      </c>
      <c r="L234" t="s">
        <v>210</v>
      </c>
      <c r="M234" t="s">
        <v>30</v>
      </c>
      <c r="N234" t="s">
        <v>30</v>
      </c>
      <c r="O234" t="s">
        <v>30</v>
      </c>
      <c r="P234" t="s">
        <v>30</v>
      </c>
      <c r="Q234" t="s">
        <v>30</v>
      </c>
      <c r="R234" t="s">
        <v>30</v>
      </c>
      <c r="S234" t="s">
        <v>30</v>
      </c>
      <c r="T234" t="s">
        <v>30</v>
      </c>
      <c r="U234" t="s">
        <v>30</v>
      </c>
      <c r="V234" t="s">
        <v>30</v>
      </c>
      <c r="W234" t="s">
        <v>40</v>
      </c>
      <c r="X234" t="s">
        <v>29</v>
      </c>
      <c r="Y234" t="s">
        <v>29</v>
      </c>
      <c r="Z234" t="s">
        <v>29</v>
      </c>
      <c r="AA234" t="s">
        <v>30</v>
      </c>
      <c r="AB234" t="s">
        <v>32</v>
      </c>
    </row>
    <row r="235" spans="1:28" outlineLevel="1" x14ac:dyDescent="0.45">
      <c r="A235">
        <v>8841509006</v>
      </c>
      <c r="B235" s="1">
        <v>44345</v>
      </c>
      <c r="C235" t="s">
        <v>4449</v>
      </c>
      <c r="D235" t="s">
        <v>4450</v>
      </c>
      <c r="E235" t="s">
        <v>449</v>
      </c>
      <c r="F235" t="s">
        <v>5651</v>
      </c>
      <c r="G235" t="s">
        <v>5721</v>
      </c>
      <c r="H235" s="5">
        <v>213320.71</v>
      </c>
      <c r="J235" t="s">
        <v>42</v>
      </c>
      <c r="K235" t="s">
        <v>30</v>
      </c>
      <c r="L235" t="s">
        <v>210</v>
      </c>
      <c r="M235" t="s">
        <v>29</v>
      </c>
      <c r="N235" t="s">
        <v>30</v>
      </c>
      <c r="O235" t="s">
        <v>30</v>
      </c>
      <c r="P235" t="s">
        <v>30</v>
      </c>
      <c r="Q235" t="s">
        <v>30</v>
      </c>
      <c r="R235" t="s">
        <v>30</v>
      </c>
      <c r="S235" t="s">
        <v>30</v>
      </c>
      <c r="T235" t="s">
        <v>30</v>
      </c>
      <c r="U235" t="s">
        <v>30</v>
      </c>
      <c r="V235" t="s">
        <v>30</v>
      </c>
      <c r="W235" t="s">
        <v>31</v>
      </c>
      <c r="X235" t="s">
        <v>29</v>
      </c>
      <c r="Y235" t="s">
        <v>29</v>
      </c>
      <c r="Z235" t="s">
        <v>29</v>
      </c>
      <c r="AA235" t="s">
        <v>29</v>
      </c>
      <c r="AB235" t="s">
        <v>32</v>
      </c>
    </row>
    <row r="236" spans="1:28" outlineLevel="1" x14ac:dyDescent="0.45">
      <c r="A236">
        <v>2781459004</v>
      </c>
      <c r="B236" s="1">
        <v>44334</v>
      </c>
      <c r="C236" t="s">
        <v>1690</v>
      </c>
      <c r="D236" t="s">
        <v>1691</v>
      </c>
      <c r="E236" t="s">
        <v>449</v>
      </c>
      <c r="F236" t="s">
        <v>5651</v>
      </c>
      <c r="G236" t="s">
        <v>5721</v>
      </c>
      <c r="H236" s="5">
        <v>200146.25</v>
      </c>
      <c r="J236" t="s">
        <v>42</v>
      </c>
      <c r="K236" t="s">
        <v>30</v>
      </c>
      <c r="L236" t="s">
        <v>210</v>
      </c>
      <c r="M236" t="s">
        <v>29</v>
      </c>
      <c r="N236" t="s">
        <v>30</v>
      </c>
      <c r="O236" t="s">
        <v>29</v>
      </c>
      <c r="P236" t="s">
        <v>30</v>
      </c>
      <c r="Q236" t="s">
        <v>30</v>
      </c>
      <c r="R236" t="s">
        <v>30</v>
      </c>
      <c r="S236" t="s">
        <v>30</v>
      </c>
      <c r="T236" t="s">
        <v>30</v>
      </c>
      <c r="U236" t="s">
        <v>30</v>
      </c>
      <c r="V236" t="s">
        <v>30</v>
      </c>
      <c r="W236" t="s">
        <v>31</v>
      </c>
      <c r="X236" t="s">
        <v>29</v>
      </c>
      <c r="Y236" t="s">
        <v>29</v>
      </c>
      <c r="Z236" t="s">
        <v>29</v>
      </c>
      <c r="AA236" t="s">
        <v>30</v>
      </c>
      <c r="AB236" t="s">
        <v>280</v>
      </c>
    </row>
    <row r="237" spans="1:28" outlineLevel="1" x14ac:dyDescent="0.45">
      <c r="A237">
        <v>7911138901</v>
      </c>
      <c r="B237" s="1">
        <v>44327</v>
      </c>
      <c r="C237" t="s">
        <v>4068</v>
      </c>
      <c r="D237" t="s">
        <v>4069</v>
      </c>
      <c r="E237" t="s">
        <v>449</v>
      </c>
      <c r="F237" t="s">
        <v>5651</v>
      </c>
      <c r="G237" t="s">
        <v>5721</v>
      </c>
      <c r="H237" s="5">
        <v>112622.18</v>
      </c>
      <c r="J237" t="s">
        <v>42</v>
      </c>
      <c r="K237" t="s">
        <v>30</v>
      </c>
      <c r="L237" t="s">
        <v>210</v>
      </c>
      <c r="M237" t="s">
        <v>29</v>
      </c>
      <c r="N237" t="s">
        <v>30</v>
      </c>
      <c r="O237" t="s">
        <v>30</v>
      </c>
      <c r="P237" t="s">
        <v>30</v>
      </c>
      <c r="Q237" t="s">
        <v>30</v>
      </c>
      <c r="R237" t="s">
        <v>30</v>
      </c>
      <c r="S237" t="s">
        <v>30</v>
      </c>
      <c r="T237" t="s">
        <v>30</v>
      </c>
      <c r="U237" t="s">
        <v>30</v>
      </c>
      <c r="V237" t="s">
        <v>30</v>
      </c>
      <c r="W237" t="s">
        <v>33</v>
      </c>
      <c r="X237" t="s">
        <v>29</v>
      </c>
      <c r="Y237" t="s">
        <v>30</v>
      </c>
      <c r="Z237" t="s">
        <v>29</v>
      </c>
      <c r="AA237" t="s">
        <v>29</v>
      </c>
      <c r="AB237" t="s">
        <v>32</v>
      </c>
    </row>
    <row r="238" spans="1:28" outlineLevel="1" x14ac:dyDescent="0.45">
      <c r="A238">
        <v>9912759003</v>
      </c>
      <c r="B238" s="1">
        <v>44351</v>
      </c>
      <c r="C238" t="s">
        <v>5399</v>
      </c>
      <c r="D238" t="s">
        <v>5400</v>
      </c>
      <c r="E238" t="s">
        <v>449</v>
      </c>
      <c r="F238" t="s">
        <v>5651</v>
      </c>
      <c r="G238" t="s">
        <v>5721</v>
      </c>
      <c r="H238" s="5">
        <v>107747.72</v>
      </c>
      <c r="J238" t="s">
        <v>42</v>
      </c>
      <c r="K238" t="s">
        <v>30</v>
      </c>
      <c r="L238" t="s">
        <v>210</v>
      </c>
      <c r="M238" t="s">
        <v>30</v>
      </c>
      <c r="N238" t="s">
        <v>29</v>
      </c>
      <c r="O238" t="s">
        <v>29</v>
      </c>
      <c r="P238" t="s">
        <v>29</v>
      </c>
      <c r="Q238" t="s">
        <v>29</v>
      </c>
      <c r="R238" t="s">
        <v>30</v>
      </c>
      <c r="S238" t="s">
        <v>30</v>
      </c>
      <c r="T238" t="s">
        <v>30</v>
      </c>
      <c r="U238" t="s">
        <v>29</v>
      </c>
      <c r="V238" t="s">
        <v>30</v>
      </c>
      <c r="W238" t="s">
        <v>40</v>
      </c>
      <c r="X238" t="s">
        <v>29</v>
      </c>
      <c r="Y238" t="s">
        <v>29</v>
      </c>
      <c r="Z238" t="s">
        <v>29</v>
      </c>
      <c r="AA238" t="s">
        <v>29</v>
      </c>
      <c r="AB238" t="s">
        <v>32</v>
      </c>
    </row>
    <row r="239" spans="1:28" outlineLevel="1" x14ac:dyDescent="0.45">
      <c r="A239">
        <v>7898248904</v>
      </c>
      <c r="B239" s="1">
        <v>44327</v>
      </c>
      <c r="C239" t="s">
        <v>3993</v>
      </c>
      <c r="D239" t="s">
        <v>3994</v>
      </c>
      <c r="E239" t="s">
        <v>449</v>
      </c>
      <c r="F239" t="s">
        <v>5651</v>
      </c>
      <c r="G239" t="s">
        <v>5721</v>
      </c>
      <c r="H239" s="5">
        <v>100233.15</v>
      </c>
      <c r="I239" t="s">
        <v>3628</v>
      </c>
      <c r="J239" t="s">
        <v>42</v>
      </c>
      <c r="K239" t="s">
        <v>29</v>
      </c>
      <c r="L239" t="s">
        <v>210</v>
      </c>
      <c r="M239" t="s">
        <v>30</v>
      </c>
      <c r="N239" t="s">
        <v>30</v>
      </c>
      <c r="O239" t="s">
        <v>29</v>
      </c>
      <c r="P239" t="s">
        <v>30</v>
      </c>
      <c r="Q239" t="s">
        <v>30</v>
      </c>
      <c r="R239" t="s">
        <v>30</v>
      </c>
      <c r="S239" t="s">
        <v>30</v>
      </c>
      <c r="T239" t="s">
        <v>30</v>
      </c>
      <c r="U239" t="s">
        <v>30</v>
      </c>
      <c r="V239" t="s">
        <v>30</v>
      </c>
      <c r="W239" t="s">
        <v>33</v>
      </c>
      <c r="X239" t="s">
        <v>29</v>
      </c>
      <c r="Y239" t="s">
        <v>29</v>
      </c>
      <c r="Z239" t="s">
        <v>29</v>
      </c>
      <c r="AA239" t="s">
        <v>30</v>
      </c>
      <c r="AB239" t="s">
        <v>32</v>
      </c>
    </row>
    <row r="240" spans="1:28" outlineLevel="1" x14ac:dyDescent="0.45">
      <c r="A240">
        <v>8914009000</v>
      </c>
      <c r="B240" s="1">
        <v>44345</v>
      </c>
      <c r="C240" t="s">
        <v>4824</v>
      </c>
      <c r="D240" t="s">
        <v>4825</v>
      </c>
      <c r="E240" t="s">
        <v>449</v>
      </c>
      <c r="F240" t="s">
        <v>5651</v>
      </c>
      <c r="G240" t="s">
        <v>5721</v>
      </c>
      <c r="H240" s="5">
        <v>80738</v>
      </c>
      <c r="J240" t="s">
        <v>42</v>
      </c>
      <c r="K240" t="s">
        <v>30</v>
      </c>
      <c r="L240" t="s">
        <v>210</v>
      </c>
      <c r="M240" t="s">
        <v>29</v>
      </c>
      <c r="N240" t="s">
        <v>29</v>
      </c>
      <c r="O240" t="s">
        <v>29</v>
      </c>
      <c r="P240" t="s">
        <v>29</v>
      </c>
      <c r="Q240" t="s">
        <v>29</v>
      </c>
      <c r="R240" t="s">
        <v>29</v>
      </c>
      <c r="S240" t="s">
        <v>30</v>
      </c>
      <c r="T240" t="s">
        <v>30</v>
      </c>
      <c r="U240" t="s">
        <v>29</v>
      </c>
      <c r="V240" t="s">
        <v>30</v>
      </c>
      <c r="W240" t="s">
        <v>31</v>
      </c>
      <c r="X240" t="s">
        <v>29</v>
      </c>
      <c r="Y240" t="s">
        <v>29</v>
      </c>
      <c r="Z240" t="s">
        <v>29</v>
      </c>
      <c r="AA240" t="s">
        <v>29</v>
      </c>
      <c r="AB240" t="s">
        <v>59</v>
      </c>
    </row>
    <row r="241" spans="1:28" outlineLevel="1" x14ac:dyDescent="0.45">
      <c r="A241">
        <v>1103129006</v>
      </c>
      <c r="B241" s="1">
        <v>44329</v>
      </c>
      <c r="C241" t="s">
        <v>447</v>
      </c>
      <c r="D241" t="s">
        <v>448</v>
      </c>
      <c r="E241" t="s">
        <v>449</v>
      </c>
      <c r="F241" t="s">
        <v>5651</v>
      </c>
      <c r="G241" t="s">
        <v>5721</v>
      </c>
      <c r="H241" s="5">
        <v>69775</v>
      </c>
      <c r="J241" t="s">
        <v>42</v>
      </c>
      <c r="K241" t="s">
        <v>30</v>
      </c>
      <c r="L241" t="s">
        <v>210</v>
      </c>
      <c r="M241" t="s">
        <v>29</v>
      </c>
      <c r="N241" t="s">
        <v>29</v>
      </c>
      <c r="O241" t="s">
        <v>29</v>
      </c>
      <c r="P241" t="s">
        <v>30</v>
      </c>
      <c r="Q241" t="s">
        <v>30</v>
      </c>
      <c r="R241" t="s">
        <v>30</v>
      </c>
      <c r="S241" t="s">
        <v>30</v>
      </c>
      <c r="T241" t="s">
        <v>30</v>
      </c>
      <c r="U241" t="s">
        <v>30</v>
      </c>
      <c r="V241" t="s">
        <v>30</v>
      </c>
      <c r="W241" t="s">
        <v>40</v>
      </c>
      <c r="X241" t="s">
        <v>29</v>
      </c>
      <c r="Y241" t="s">
        <v>29</v>
      </c>
      <c r="Z241" t="s">
        <v>29</v>
      </c>
      <c r="AA241" t="s">
        <v>30</v>
      </c>
      <c r="AB241" t="s">
        <v>38</v>
      </c>
    </row>
    <row r="242" spans="1:28" outlineLevel="1" x14ac:dyDescent="0.45">
      <c r="A242">
        <v>1107479003</v>
      </c>
      <c r="B242" s="1">
        <v>44329</v>
      </c>
      <c r="C242" t="s">
        <v>481</v>
      </c>
      <c r="D242" t="s">
        <v>482</v>
      </c>
      <c r="E242" t="s">
        <v>449</v>
      </c>
      <c r="F242" t="s">
        <v>5651</v>
      </c>
      <c r="G242" t="s">
        <v>5721</v>
      </c>
      <c r="H242" s="5">
        <v>62830</v>
      </c>
      <c r="J242" t="s">
        <v>42</v>
      </c>
      <c r="K242" t="s">
        <v>30</v>
      </c>
      <c r="L242" t="s">
        <v>210</v>
      </c>
      <c r="M242" t="s">
        <v>30</v>
      </c>
      <c r="N242" t="s">
        <v>30</v>
      </c>
      <c r="O242" t="s">
        <v>30</v>
      </c>
      <c r="P242" t="s">
        <v>30</v>
      </c>
      <c r="Q242" t="s">
        <v>30</v>
      </c>
      <c r="R242" t="s">
        <v>30</v>
      </c>
      <c r="S242" t="s">
        <v>30</v>
      </c>
      <c r="T242" t="s">
        <v>30</v>
      </c>
      <c r="U242" t="s">
        <v>30</v>
      </c>
      <c r="V242" t="s">
        <v>30</v>
      </c>
      <c r="W242" t="s">
        <v>40</v>
      </c>
      <c r="X242" t="s">
        <v>29</v>
      </c>
      <c r="Y242" t="s">
        <v>30</v>
      </c>
      <c r="Z242" t="s">
        <v>29</v>
      </c>
      <c r="AA242" t="s">
        <v>29</v>
      </c>
      <c r="AB242" t="s">
        <v>32</v>
      </c>
    </row>
    <row r="243" spans="1:28" outlineLevel="1" x14ac:dyDescent="0.45">
      <c r="A243">
        <v>7608838907</v>
      </c>
      <c r="B243" s="1">
        <v>44323</v>
      </c>
      <c r="C243" t="s">
        <v>3456</v>
      </c>
      <c r="D243" t="s">
        <v>3457</v>
      </c>
      <c r="E243" t="s">
        <v>449</v>
      </c>
      <c r="F243" t="s">
        <v>5651</v>
      </c>
      <c r="G243" t="s">
        <v>5721</v>
      </c>
      <c r="H243" s="5">
        <v>35433.39</v>
      </c>
      <c r="J243" t="s">
        <v>42</v>
      </c>
      <c r="K243" t="s">
        <v>30</v>
      </c>
      <c r="L243" t="s">
        <v>210</v>
      </c>
      <c r="M243" t="s">
        <v>29</v>
      </c>
      <c r="N243" t="s">
        <v>29</v>
      </c>
      <c r="O243" t="s">
        <v>29</v>
      </c>
      <c r="P243" t="s">
        <v>30</v>
      </c>
      <c r="Q243" t="s">
        <v>30</v>
      </c>
      <c r="R243" t="s">
        <v>30</v>
      </c>
      <c r="S243" t="s">
        <v>30</v>
      </c>
      <c r="T243" t="s">
        <v>30</v>
      </c>
      <c r="U243" t="s">
        <v>30</v>
      </c>
      <c r="V243" t="s">
        <v>30</v>
      </c>
      <c r="W243" t="s">
        <v>33</v>
      </c>
      <c r="X243" t="s">
        <v>29</v>
      </c>
      <c r="Y243" t="s">
        <v>29</v>
      </c>
      <c r="Z243" t="s">
        <v>29</v>
      </c>
      <c r="AA243" t="s">
        <v>30</v>
      </c>
      <c r="AB243" t="s">
        <v>32</v>
      </c>
    </row>
    <row r="244" spans="1:28" outlineLevel="1" x14ac:dyDescent="0.45">
      <c r="A244">
        <v>7659948905</v>
      </c>
      <c r="B244" s="1">
        <v>44323</v>
      </c>
      <c r="C244" t="s">
        <v>3756</v>
      </c>
      <c r="D244" t="s">
        <v>3757</v>
      </c>
      <c r="E244" t="s">
        <v>449</v>
      </c>
      <c r="F244" t="s">
        <v>5651</v>
      </c>
      <c r="G244" t="s">
        <v>5721</v>
      </c>
      <c r="H244" s="5">
        <v>16934</v>
      </c>
      <c r="J244" t="s">
        <v>42</v>
      </c>
      <c r="K244" t="s">
        <v>30</v>
      </c>
      <c r="L244" t="s">
        <v>210</v>
      </c>
      <c r="M244" t="s">
        <v>29</v>
      </c>
      <c r="N244" t="s">
        <v>30</v>
      </c>
      <c r="O244" t="s">
        <v>30</v>
      </c>
      <c r="P244" t="s">
        <v>30</v>
      </c>
      <c r="Q244" t="s">
        <v>30</v>
      </c>
      <c r="R244" t="s">
        <v>30</v>
      </c>
      <c r="S244" t="s">
        <v>30</v>
      </c>
      <c r="T244" t="s">
        <v>30</v>
      </c>
      <c r="U244" t="s">
        <v>30</v>
      </c>
      <c r="V244" t="s">
        <v>30</v>
      </c>
      <c r="W244" t="s">
        <v>33</v>
      </c>
      <c r="X244" t="s">
        <v>29</v>
      </c>
      <c r="Y244" t="s">
        <v>30</v>
      </c>
      <c r="Z244" t="s">
        <v>29</v>
      </c>
      <c r="AA244" t="s">
        <v>30</v>
      </c>
      <c r="AB244" t="s">
        <v>32</v>
      </c>
    </row>
    <row r="245" spans="1:28" outlineLevel="1" x14ac:dyDescent="0.45">
      <c r="A245">
        <v>8843689007</v>
      </c>
      <c r="B245" s="1">
        <v>44345</v>
      </c>
      <c r="C245" t="s">
        <v>4464</v>
      </c>
      <c r="D245" t="s">
        <v>4465</v>
      </c>
      <c r="E245" t="s">
        <v>4466</v>
      </c>
      <c r="F245" t="s">
        <v>5651</v>
      </c>
      <c r="G245" t="s">
        <v>6035</v>
      </c>
      <c r="H245" s="5">
        <v>157383.64000000001</v>
      </c>
      <c r="J245" t="s">
        <v>42</v>
      </c>
      <c r="K245" t="s">
        <v>30</v>
      </c>
      <c r="L245" t="s">
        <v>127</v>
      </c>
      <c r="M245" t="s">
        <v>30</v>
      </c>
      <c r="N245" t="s">
        <v>30</v>
      </c>
      <c r="O245" t="s">
        <v>29</v>
      </c>
      <c r="P245" t="s">
        <v>30</v>
      </c>
      <c r="Q245" t="s">
        <v>30</v>
      </c>
      <c r="R245" t="s">
        <v>30</v>
      </c>
      <c r="S245" t="s">
        <v>30</v>
      </c>
      <c r="T245" t="s">
        <v>29</v>
      </c>
      <c r="U245" t="s">
        <v>30</v>
      </c>
      <c r="V245" t="s">
        <v>30</v>
      </c>
      <c r="W245" t="s">
        <v>40</v>
      </c>
      <c r="X245" t="s">
        <v>29</v>
      </c>
      <c r="Y245" t="s">
        <v>29</v>
      </c>
      <c r="Z245" t="s">
        <v>29</v>
      </c>
      <c r="AA245" t="s">
        <v>29</v>
      </c>
      <c r="AB245" t="s">
        <v>32</v>
      </c>
    </row>
    <row r="246" spans="1:28" outlineLevel="1" x14ac:dyDescent="0.45">
      <c r="A246">
        <v>1104459002</v>
      </c>
      <c r="B246" s="1">
        <v>44329</v>
      </c>
      <c r="C246" t="s">
        <v>458</v>
      </c>
      <c r="D246" t="s">
        <v>459</v>
      </c>
      <c r="E246" t="s">
        <v>372</v>
      </c>
      <c r="F246" t="s">
        <v>5651</v>
      </c>
      <c r="G246" t="s">
        <v>5706</v>
      </c>
      <c r="H246" s="5">
        <v>759511.32</v>
      </c>
      <c r="J246" t="s">
        <v>42</v>
      </c>
      <c r="K246" t="s">
        <v>29</v>
      </c>
      <c r="L246" t="s">
        <v>127</v>
      </c>
      <c r="M246" t="s">
        <v>30</v>
      </c>
      <c r="N246" t="s">
        <v>30</v>
      </c>
      <c r="O246" t="s">
        <v>30</v>
      </c>
      <c r="P246" t="s">
        <v>30</v>
      </c>
      <c r="Q246" t="s">
        <v>30</v>
      </c>
      <c r="R246" t="s">
        <v>30</v>
      </c>
      <c r="S246" t="s">
        <v>30</v>
      </c>
      <c r="T246" t="s">
        <v>30</v>
      </c>
      <c r="U246" t="s">
        <v>30</v>
      </c>
      <c r="V246" t="s">
        <v>30</v>
      </c>
      <c r="W246" t="s">
        <v>40</v>
      </c>
      <c r="X246" t="s">
        <v>29</v>
      </c>
      <c r="Y246" t="s">
        <v>29</v>
      </c>
      <c r="Z246" t="s">
        <v>29</v>
      </c>
      <c r="AA246" t="s">
        <v>30</v>
      </c>
      <c r="AB246" t="s">
        <v>32</v>
      </c>
    </row>
    <row r="247" spans="1:28" outlineLevel="1" x14ac:dyDescent="0.45">
      <c r="A247">
        <v>1092409000</v>
      </c>
      <c r="B247" s="1">
        <v>44329</v>
      </c>
      <c r="C247" t="s">
        <v>370</v>
      </c>
      <c r="D247" t="s">
        <v>371</v>
      </c>
      <c r="E247" t="s">
        <v>372</v>
      </c>
      <c r="F247" t="s">
        <v>5651</v>
      </c>
      <c r="G247" t="s">
        <v>5706</v>
      </c>
      <c r="H247" s="5">
        <v>282253</v>
      </c>
      <c r="J247" t="s">
        <v>42</v>
      </c>
      <c r="K247" t="s">
        <v>29</v>
      </c>
      <c r="L247" t="s">
        <v>127</v>
      </c>
      <c r="M247" t="s">
        <v>30</v>
      </c>
      <c r="N247" t="s">
        <v>30</v>
      </c>
      <c r="O247" t="s">
        <v>29</v>
      </c>
      <c r="P247" t="s">
        <v>30</v>
      </c>
      <c r="Q247" t="s">
        <v>30</v>
      </c>
      <c r="R247" t="s">
        <v>30</v>
      </c>
      <c r="S247" t="s">
        <v>30</v>
      </c>
      <c r="T247" t="s">
        <v>30</v>
      </c>
      <c r="U247" t="s">
        <v>30</v>
      </c>
      <c r="V247" t="s">
        <v>30</v>
      </c>
      <c r="W247" t="s">
        <v>31</v>
      </c>
      <c r="X247" t="s">
        <v>29</v>
      </c>
      <c r="Y247" t="s">
        <v>30</v>
      </c>
      <c r="Z247" t="s">
        <v>29</v>
      </c>
      <c r="AA247" t="s">
        <v>29</v>
      </c>
      <c r="AB247" t="s">
        <v>32</v>
      </c>
    </row>
    <row r="248" spans="1:28" outlineLevel="1" x14ac:dyDescent="0.45">
      <c r="A248">
        <v>9925349008</v>
      </c>
      <c r="B248" s="1">
        <v>44351</v>
      </c>
      <c r="C248" t="s">
        <v>5467</v>
      </c>
      <c r="D248" t="s">
        <v>5468</v>
      </c>
      <c r="E248" t="s">
        <v>372</v>
      </c>
      <c r="F248" t="s">
        <v>5651</v>
      </c>
      <c r="G248" t="s">
        <v>5706</v>
      </c>
      <c r="H248" s="5">
        <v>176180</v>
      </c>
      <c r="J248" t="s">
        <v>42</v>
      </c>
      <c r="K248" t="s">
        <v>29</v>
      </c>
      <c r="L248" t="s">
        <v>127</v>
      </c>
      <c r="M248" t="s">
        <v>29</v>
      </c>
      <c r="N248" t="s">
        <v>29</v>
      </c>
      <c r="O248" t="s">
        <v>29</v>
      </c>
      <c r="P248" t="s">
        <v>29</v>
      </c>
      <c r="Q248" t="s">
        <v>30</v>
      </c>
      <c r="R248" t="s">
        <v>30</v>
      </c>
      <c r="S248" t="s">
        <v>30</v>
      </c>
      <c r="T248" t="s">
        <v>30</v>
      </c>
      <c r="U248" t="s">
        <v>29</v>
      </c>
      <c r="V248" t="s">
        <v>30</v>
      </c>
      <c r="W248" t="s">
        <v>40</v>
      </c>
      <c r="X248" t="s">
        <v>29</v>
      </c>
      <c r="Y248" t="s">
        <v>29</v>
      </c>
      <c r="Z248" t="s">
        <v>29</v>
      </c>
      <c r="AA248" t="s">
        <v>29</v>
      </c>
      <c r="AB248" t="s">
        <v>32</v>
      </c>
    </row>
    <row r="249" spans="1:28" outlineLevel="1" x14ac:dyDescent="0.45">
      <c r="A249">
        <v>8825609001</v>
      </c>
      <c r="B249" s="1">
        <v>44345</v>
      </c>
      <c r="C249" t="s">
        <v>4369</v>
      </c>
      <c r="D249" t="s">
        <v>4370</v>
      </c>
      <c r="E249" t="s">
        <v>372</v>
      </c>
      <c r="F249" t="s">
        <v>5651</v>
      </c>
      <c r="G249" t="s">
        <v>5706</v>
      </c>
      <c r="H249" s="5">
        <v>127129.2</v>
      </c>
      <c r="J249" t="s">
        <v>42</v>
      </c>
      <c r="K249" t="s">
        <v>29</v>
      </c>
      <c r="L249" t="s">
        <v>127</v>
      </c>
      <c r="M249" t="s">
        <v>29</v>
      </c>
      <c r="N249" t="s">
        <v>30</v>
      </c>
      <c r="O249" t="s">
        <v>29</v>
      </c>
      <c r="P249" t="s">
        <v>30</v>
      </c>
      <c r="Q249" t="s">
        <v>30</v>
      </c>
      <c r="R249" t="s">
        <v>30</v>
      </c>
      <c r="S249" t="s">
        <v>30</v>
      </c>
      <c r="T249" t="s">
        <v>30</v>
      </c>
      <c r="U249" t="s">
        <v>30</v>
      </c>
      <c r="V249" t="s">
        <v>30</v>
      </c>
      <c r="W249" t="s">
        <v>31</v>
      </c>
      <c r="X249" t="s">
        <v>29</v>
      </c>
      <c r="Y249" t="s">
        <v>29</v>
      </c>
      <c r="Z249" t="s">
        <v>29</v>
      </c>
      <c r="AA249" t="s">
        <v>29</v>
      </c>
      <c r="AB249" t="s">
        <v>32</v>
      </c>
    </row>
    <row r="250" spans="1:28" outlineLevel="1" x14ac:dyDescent="0.45">
      <c r="A250">
        <v>3685429000</v>
      </c>
      <c r="B250" s="1">
        <v>44335</v>
      </c>
      <c r="C250" t="s">
        <v>1711</v>
      </c>
      <c r="D250" t="s">
        <v>1712</v>
      </c>
      <c r="E250" t="s">
        <v>372</v>
      </c>
      <c r="F250" t="s">
        <v>5651</v>
      </c>
      <c r="G250" t="s">
        <v>5706</v>
      </c>
      <c r="H250" s="5">
        <v>109322</v>
      </c>
      <c r="J250" t="s">
        <v>42</v>
      </c>
      <c r="K250" t="s">
        <v>29</v>
      </c>
      <c r="L250" t="s">
        <v>127</v>
      </c>
      <c r="M250" t="s">
        <v>29</v>
      </c>
      <c r="N250" t="s">
        <v>29</v>
      </c>
      <c r="O250" t="s">
        <v>29</v>
      </c>
      <c r="P250" t="s">
        <v>30</v>
      </c>
      <c r="Q250" t="s">
        <v>29</v>
      </c>
      <c r="R250" t="s">
        <v>29</v>
      </c>
      <c r="S250" t="s">
        <v>30</v>
      </c>
      <c r="T250" t="s">
        <v>30</v>
      </c>
      <c r="U250" t="s">
        <v>29</v>
      </c>
      <c r="V250" t="s">
        <v>30</v>
      </c>
      <c r="W250" t="s">
        <v>31</v>
      </c>
      <c r="X250" t="s">
        <v>29</v>
      </c>
      <c r="Y250" t="s">
        <v>29</v>
      </c>
      <c r="Z250" t="s">
        <v>29</v>
      </c>
      <c r="AA250" t="s">
        <v>30</v>
      </c>
      <c r="AB250" t="s">
        <v>32</v>
      </c>
    </row>
    <row r="251" spans="1:28" outlineLevel="1" x14ac:dyDescent="0.45">
      <c r="A251">
        <v>2469449007</v>
      </c>
      <c r="B251" s="1">
        <v>44332</v>
      </c>
      <c r="C251" t="s">
        <v>1073</v>
      </c>
      <c r="D251" t="s">
        <v>1074</v>
      </c>
      <c r="E251" t="s">
        <v>372</v>
      </c>
      <c r="F251" t="s">
        <v>5651</v>
      </c>
      <c r="G251" t="s">
        <v>5706</v>
      </c>
      <c r="H251" s="5">
        <v>85672</v>
      </c>
      <c r="J251" t="s">
        <v>42</v>
      </c>
      <c r="K251" t="s">
        <v>29</v>
      </c>
      <c r="L251" t="s">
        <v>127</v>
      </c>
      <c r="M251" t="s">
        <v>29</v>
      </c>
      <c r="N251" t="s">
        <v>30</v>
      </c>
      <c r="O251" t="s">
        <v>29</v>
      </c>
      <c r="P251" t="s">
        <v>30</v>
      </c>
      <c r="Q251" t="s">
        <v>30</v>
      </c>
      <c r="R251" t="s">
        <v>30</v>
      </c>
      <c r="S251" t="s">
        <v>30</v>
      </c>
      <c r="T251" t="s">
        <v>30</v>
      </c>
      <c r="U251" t="s">
        <v>30</v>
      </c>
      <c r="V251" t="s">
        <v>30</v>
      </c>
      <c r="W251" t="s">
        <v>31</v>
      </c>
      <c r="X251" t="s">
        <v>29</v>
      </c>
      <c r="Y251" t="s">
        <v>29</v>
      </c>
      <c r="Z251" t="s">
        <v>29</v>
      </c>
      <c r="AA251" t="s">
        <v>30</v>
      </c>
      <c r="AB251" t="s">
        <v>32</v>
      </c>
    </row>
    <row r="252" spans="1:28" outlineLevel="1" x14ac:dyDescent="0.45">
      <c r="A252">
        <v>2231639005</v>
      </c>
      <c r="B252" s="1">
        <v>44330</v>
      </c>
      <c r="C252" t="s">
        <v>706</v>
      </c>
      <c r="D252" t="s">
        <v>707</v>
      </c>
      <c r="E252" t="s">
        <v>372</v>
      </c>
      <c r="F252" t="s">
        <v>5651</v>
      </c>
      <c r="G252" t="s">
        <v>5706</v>
      </c>
      <c r="H252" s="5">
        <v>40469</v>
      </c>
      <c r="J252" t="s">
        <v>42</v>
      </c>
      <c r="K252" t="s">
        <v>29</v>
      </c>
      <c r="L252" t="s">
        <v>127</v>
      </c>
      <c r="M252" t="s">
        <v>30</v>
      </c>
      <c r="N252" t="s">
        <v>29</v>
      </c>
      <c r="O252" t="s">
        <v>29</v>
      </c>
      <c r="P252" t="s">
        <v>30</v>
      </c>
      <c r="Q252" t="s">
        <v>29</v>
      </c>
      <c r="R252" t="s">
        <v>30</v>
      </c>
      <c r="S252" t="s">
        <v>30</v>
      </c>
      <c r="T252" t="s">
        <v>30</v>
      </c>
      <c r="U252" t="s">
        <v>30</v>
      </c>
      <c r="V252" t="s">
        <v>30</v>
      </c>
      <c r="W252" t="s">
        <v>33</v>
      </c>
      <c r="X252" t="s">
        <v>29</v>
      </c>
      <c r="Y252" t="s">
        <v>29</v>
      </c>
      <c r="Z252" t="s">
        <v>29</v>
      </c>
      <c r="AA252" t="s">
        <v>30</v>
      </c>
      <c r="AB252" t="s">
        <v>32</v>
      </c>
    </row>
    <row r="253" spans="1:28" outlineLevel="1" x14ac:dyDescent="0.45">
      <c r="A253">
        <v>8876539004</v>
      </c>
      <c r="B253" s="1">
        <v>44345</v>
      </c>
      <c r="C253" t="s">
        <v>4673</v>
      </c>
      <c r="D253" t="s">
        <v>4674</v>
      </c>
      <c r="E253" t="s">
        <v>372</v>
      </c>
      <c r="F253" t="s">
        <v>5651</v>
      </c>
      <c r="G253" t="s">
        <v>5706</v>
      </c>
      <c r="H253" s="5">
        <v>38102.5</v>
      </c>
      <c r="I253" t="s">
        <v>4675</v>
      </c>
      <c r="J253" t="s">
        <v>42</v>
      </c>
      <c r="K253" t="s">
        <v>29</v>
      </c>
      <c r="L253" t="s">
        <v>127</v>
      </c>
      <c r="M253" t="s">
        <v>29</v>
      </c>
      <c r="N253" t="s">
        <v>29</v>
      </c>
      <c r="O253" t="s">
        <v>29</v>
      </c>
      <c r="P253" t="s">
        <v>30</v>
      </c>
      <c r="Q253" t="s">
        <v>30</v>
      </c>
      <c r="R253" t="s">
        <v>30</v>
      </c>
      <c r="S253" t="s">
        <v>30</v>
      </c>
      <c r="T253" t="s">
        <v>30</v>
      </c>
      <c r="U253" t="s">
        <v>30</v>
      </c>
      <c r="V253" t="s">
        <v>30</v>
      </c>
      <c r="W253" t="s">
        <v>31</v>
      </c>
      <c r="X253" t="s">
        <v>29</v>
      </c>
      <c r="Y253" t="s">
        <v>29</v>
      </c>
      <c r="Z253" t="s">
        <v>29</v>
      </c>
      <c r="AA253" t="s">
        <v>29</v>
      </c>
      <c r="AB253" t="s">
        <v>32</v>
      </c>
    </row>
    <row r="254" spans="1:28" outlineLevel="1" x14ac:dyDescent="0.45">
      <c r="A254">
        <v>3708839009</v>
      </c>
      <c r="B254" s="1">
        <v>44335</v>
      </c>
      <c r="C254" t="s">
        <v>1826</v>
      </c>
      <c r="D254" t="s">
        <v>1827</v>
      </c>
      <c r="E254" t="s">
        <v>372</v>
      </c>
      <c r="F254" t="s">
        <v>5651</v>
      </c>
      <c r="G254" t="s">
        <v>5706</v>
      </c>
      <c r="H254" s="5">
        <v>27868.13</v>
      </c>
      <c r="J254" t="s">
        <v>42</v>
      </c>
      <c r="K254" t="s">
        <v>29</v>
      </c>
      <c r="L254" t="s">
        <v>127</v>
      </c>
      <c r="M254" t="s">
        <v>29</v>
      </c>
      <c r="N254" t="s">
        <v>29</v>
      </c>
      <c r="O254" t="s">
        <v>29</v>
      </c>
      <c r="P254" t="s">
        <v>29</v>
      </c>
      <c r="Q254" t="s">
        <v>29</v>
      </c>
      <c r="R254" t="s">
        <v>30</v>
      </c>
      <c r="S254" t="s">
        <v>29</v>
      </c>
      <c r="T254" t="s">
        <v>29</v>
      </c>
      <c r="U254" t="s">
        <v>29</v>
      </c>
      <c r="V254" t="s">
        <v>29</v>
      </c>
      <c r="W254" t="s">
        <v>31</v>
      </c>
      <c r="X254" t="s">
        <v>29</v>
      </c>
      <c r="Y254" t="s">
        <v>29</v>
      </c>
      <c r="Z254" t="s">
        <v>29</v>
      </c>
      <c r="AA254" t="s">
        <v>30</v>
      </c>
      <c r="AB254" t="s">
        <v>39</v>
      </c>
    </row>
    <row r="255" spans="1:28" outlineLevel="1" x14ac:dyDescent="0.45">
      <c r="A255">
        <v>8873339008</v>
      </c>
      <c r="B255" s="1">
        <v>44345</v>
      </c>
      <c r="C255" t="s">
        <v>4653</v>
      </c>
      <c r="D255" t="s">
        <v>4654</v>
      </c>
      <c r="E255" t="s">
        <v>4655</v>
      </c>
      <c r="F255" t="s">
        <v>5651</v>
      </c>
      <c r="G255" t="s">
        <v>6040</v>
      </c>
      <c r="H255" s="5">
        <v>37650.239999999998</v>
      </c>
      <c r="J255" t="s">
        <v>42</v>
      </c>
      <c r="K255" t="s">
        <v>30</v>
      </c>
      <c r="L255" t="s">
        <v>275</v>
      </c>
      <c r="M255" t="s">
        <v>29</v>
      </c>
      <c r="N255" t="s">
        <v>29</v>
      </c>
      <c r="O255" t="s">
        <v>29</v>
      </c>
      <c r="P255" t="s">
        <v>30</v>
      </c>
      <c r="Q255" t="s">
        <v>30</v>
      </c>
      <c r="R255" t="s">
        <v>30</v>
      </c>
      <c r="S255" t="s">
        <v>30</v>
      </c>
      <c r="T255" t="s">
        <v>30</v>
      </c>
      <c r="U255" t="s">
        <v>30</v>
      </c>
      <c r="V255" t="s">
        <v>30</v>
      </c>
      <c r="W255" t="s">
        <v>60</v>
      </c>
      <c r="X255" t="s">
        <v>29</v>
      </c>
      <c r="Y255" t="s">
        <v>29</v>
      </c>
      <c r="Z255" t="s">
        <v>29</v>
      </c>
      <c r="AA255" t="s">
        <v>29</v>
      </c>
      <c r="AB255" t="s">
        <v>32</v>
      </c>
    </row>
    <row r="256" spans="1:28" outlineLevel="1" x14ac:dyDescent="0.45">
      <c r="A256">
        <v>2232889001</v>
      </c>
      <c r="B256" s="1">
        <v>44330</v>
      </c>
      <c r="C256" t="s">
        <v>714</v>
      </c>
      <c r="D256" t="s">
        <v>715</v>
      </c>
      <c r="E256" t="s">
        <v>716</v>
      </c>
      <c r="F256" t="s">
        <v>5651</v>
      </c>
      <c r="G256" t="s">
        <v>5775</v>
      </c>
      <c r="H256" s="5">
        <v>34780.839999999997</v>
      </c>
      <c r="J256" t="s">
        <v>28</v>
      </c>
      <c r="K256" t="s">
        <v>29</v>
      </c>
      <c r="L256" t="s">
        <v>161</v>
      </c>
      <c r="M256" t="s">
        <v>29</v>
      </c>
      <c r="N256" t="s">
        <v>30</v>
      </c>
      <c r="O256" t="s">
        <v>30</v>
      </c>
      <c r="P256" t="s">
        <v>30</v>
      </c>
      <c r="Q256" t="s">
        <v>30</v>
      </c>
      <c r="R256" t="s">
        <v>30</v>
      </c>
      <c r="S256" t="s">
        <v>29</v>
      </c>
      <c r="T256" t="s">
        <v>29</v>
      </c>
      <c r="U256" t="s">
        <v>30</v>
      </c>
      <c r="V256" t="s">
        <v>30</v>
      </c>
      <c r="W256" t="s">
        <v>31</v>
      </c>
      <c r="X256" t="s">
        <v>29</v>
      </c>
      <c r="Y256" t="s">
        <v>30</v>
      </c>
      <c r="Z256" t="s">
        <v>29</v>
      </c>
      <c r="AA256" t="s">
        <v>30</v>
      </c>
      <c r="AB256" t="s">
        <v>39</v>
      </c>
    </row>
    <row r="257" spans="1:28" outlineLevel="1" x14ac:dyDescent="0.45">
      <c r="A257">
        <v>7568508907</v>
      </c>
      <c r="B257" s="1">
        <v>44323</v>
      </c>
      <c r="C257" t="s">
        <v>3210</v>
      </c>
      <c r="D257" t="s">
        <v>3211</v>
      </c>
      <c r="E257" t="s">
        <v>3212</v>
      </c>
      <c r="F257" t="s">
        <v>5651</v>
      </c>
      <c r="G257" t="s">
        <v>5981</v>
      </c>
      <c r="H257" s="5">
        <v>187819</v>
      </c>
      <c r="J257" t="s">
        <v>42</v>
      </c>
      <c r="K257" t="s">
        <v>30</v>
      </c>
      <c r="L257" t="s">
        <v>127</v>
      </c>
      <c r="M257" t="s">
        <v>30</v>
      </c>
      <c r="N257" t="s">
        <v>30</v>
      </c>
      <c r="O257" t="s">
        <v>29</v>
      </c>
      <c r="P257" t="s">
        <v>30</v>
      </c>
      <c r="Q257" t="s">
        <v>30</v>
      </c>
      <c r="R257" t="s">
        <v>30</v>
      </c>
      <c r="S257" t="s">
        <v>30</v>
      </c>
      <c r="T257" t="s">
        <v>30</v>
      </c>
      <c r="U257" t="s">
        <v>30</v>
      </c>
      <c r="V257" t="s">
        <v>30</v>
      </c>
      <c r="W257" t="s">
        <v>40</v>
      </c>
      <c r="X257" t="s">
        <v>29</v>
      </c>
      <c r="Y257" t="s">
        <v>29</v>
      </c>
      <c r="Z257" t="s">
        <v>30</v>
      </c>
      <c r="AA257" t="s">
        <v>30</v>
      </c>
      <c r="AB257" t="s">
        <v>32</v>
      </c>
    </row>
    <row r="258" spans="1:28" outlineLevel="1" x14ac:dyDescent="0.45">
      <c r="A258">
        <v>7651138904</v>
      </c>
      <c r="B258" s="1">
        <v>44323</v>
      </c>
      <c r="C258" t="s">
        <v>3707</v>
      </c>
      <c r="D258" t="s">
        <v>3708</v>
      </c>
      <c r="E258" t="s">
        <v>3212</v>
      </c>
      <c r="F258" t="s">
        <v>5651</v>
      </c>
      <c r="G258" t="s">
        <v>5981</v>
      </c>
      <c r="H258" s="5">
        <v>26770</v>
      </c>
      <c r="J258" t="s">
        <v>42</v>
      </c>
      <c r="K258" t="s">
        <v>30</v>
      </c>
      <c r="L258" t="s">
        <v>127</v>
      </c>
      <c r="M258" t="s">
        <v>29</v>
      </c>
      <c r="N258" t="s">
        <v>29</v>
      </c>
      <c r="O258" t="s">
        <v>29</v>
      </c>
      <c r="P258" t="s">
        <v>30</v>
      </c>
      <c r="Q258" t="s">
        <v>29</v>
      </c>
      <c r="R258" t="s">
        <v>30</v>
      </c>
      <c r="S258" t="s">
        <v>30</v>
      </c>
      <c r="T258" t="s">
        <v>30</v>
      </c>
      <c r="U258" t="s">
        <v>29</v>
      </c>
      <c r="V258" t="s">
        <v>29</v>
      </c>
      <c r="W258" t="s">
        <v>40</v>
      </c>
      <c r="X258" t="s">
        <v>29</v>
      </c>
      <c r="Y258" t="s">
        <v>29</v>
      </c>
      <c r="Z258" t="s">
        <v>30</v>
      </c>
      <c r="AA258" t="s">
        <v>29</v>
      </c>
      <c r="AB258" t="s">
        <v>32</v>
      </c>
    </row>
    <row r="259" spans="1:28" outlineLevel="1" x14ac:dyDescent="0.45">
      <c r="A259">
        <v>8916509001</v>
      </c>
      <c r="B259" s="1">
        <v>44345</v>
      </c>
      <c r="C259" t="s">
        <v>4834</v>
      </c>
      <c r="D259" t="s">
        <v>4835</v>
      </c>
      <c r="E259" t="s">
        <v>4836</v>
      </c>
      <c r="F259" t="s">
        <v>5651</v>
      </c>
      <c r="G259" t="s">
        <v>6042</v>
      </c>
      <c r="H259" s="5">
        <v>60100.06</v>
      </c>
      <c r="J259" t="s">
        <v>42</v>
      </c>
      <c r="K259" t="s">
        <v>30</v>
      </c>
      <c r="L259" t="s">
        <v>96</v>
      </c>
      <c r="M259" t="s">
        <v>30</v>
      </c>
      <c r="N259" t="s">
        <v>30</v>
      </c>
      <c r="O259" t="s">
        <v>29</v>
      </c>
      <c r="P259" t="s">
        <v>30</v>
      </c>
      <c r="Q259" t="s">
        <v>30</v>
      </c>
      <c r="R259" t="s">
        <v>30</v>
      </c>
      <c r="S259" t="s">
        <v>30</v>
      </c>
      <c r="T259" t="s">
        <v>30</v>
      </c>
      <c r="U259" t="s">
        <v>30</v>
      </c>
      <c r="V259" t="s">
        <v>30</v>
      </c>
      <c r="W259" t="s">
        <v>31</v>
      </c>
      <c r="X259" t="s">
        <v>30</v>
      </c>
      <c r="Y259" t="s">
        <v>29</v>
      </c>
      <c r="Z259" t="s">
        <v>29</v>
      </c>
      <c r="AA259" t="s">
        <v>29</v>
      </c>
      <c r="AB259" t="s">
        <v>32</v>
      </c>
    </row>
    <row r="260" spans="1:28" outlineLevel="1" x14ac:dyDescent="0.45">
      <c r="A260">
        <v>5219849010</v>
      </c>
      <c r="B260" s="1">
        <v>44337</v>
      </c>
      <c r="C260" t="s">
        <v>2163</v>
      </c>
      <c r="D260" t="s">
        <v>2164</v>
      </c>
      <c r="E260" t="s">
        <v>266</v>
      </c>
      <c r="F260" t="s">
        <v>5651</v>
      </c>
      <c r="G260" t="s">
        <v>5927</v>
      </c>
      <c r="H260" s="5">
        <v>384051</v>
      </c>
      <c r="J260" t="s">
        <v>28</v>
      </c>
      <c r="K260" t="s">
        <v>30</v>
      </c>
      <c r="L260" t="s">
        <v>471</v>
      </c>
      <c r="M260" t="s">
        <v>29</v>
      </c>
      <c r="N260" t="s">
        <v>30</v>
      </c>
      <c r="O260" t="s">
        <v>30</v>
      </c>
      <c r="P260" t="s">
        <v>30</v>
      </c>
      <c r="Q260" t="s">
        <v>30</v>
      </c>
      <c r="R260" t="s">
        <v>30</v>
      </c>
      <c r="S260" t="s">
        <v>30</v>
      </c>
      <c r="T260" t="s">
        <v>30</v>
      </c>
      <c r="U260" t="s">
        <v>30</v>
      </c>
      <c r="V260" t="s">
        <v>30</v>
      </c>
      <c r="W260" t="s">
        <v>40</v>
      </c>
      <c r="X260" t="s">
        <v>29</v>
      </c>
      <c r="Y260" t="s">
        <v>29</v>
      </c>
      <c r="Z260" t="s">
        <v>29</v>
      </c>
      <c r="AA260" t="s">
        <v>30</v>
      </c>
      <c r="AB260" t="s">
        <v>32</v>
      </c>
    </row>
    <row r="261" spans="1:28" outlineLevel="1" x14ac:dyDescent="0.45">
      <c r="A261">
        <v>1131289103</v>
      </c>
      <c r="B261" s="1">
        <v>44372</v>
      </c>
      <c r="C261" t="s">
        <v>570</v>
      </c>
      <c r="D261" t="s">
        <v>571</v>
      </c>
      <c r="E261" t="s">
        <v>266</v>
      </c>
      <c r="F261" t="s">
        <v>5651</v>
      </c>
      <c r="G261" t="s">
        <v>5745</v>
      </c>
      <c r="H261" s="5">
        <v>296032.48</v>
      </c>
      <c r="J261" t="s">
        <v>28</v>
      </c>
      <c r="K261" t="s">
        <v>29</v>
      </c>
      <c r="L261" t="s">
        <v>161</v>
      </c>
      <c r="M261" t="s">
        <v>30</v>
      </c>
      <c r="N261" t="s">
        <v>29</v>
      </c>
      <c r="O261" t="s">
        <v>29</v>
      </c>
      <c r="P261" t="s">
        <v>30</v>
      </c>
      <c r="Q261" t="s">
        <v>30</v>
      </c>
      <c r="R261" t="s">
        <v>29</v>
      </c>
      <c r="S261" t="s">
        <v>30</v>
      </c>
      <c r="T261" t="s">
        <v>30</v>
      </c>
      <c r="U261" t="s">
        <v>29</v>
      </c>
      <c r="V261" t="s">
        <v>29</v>
      </c>
      <c r="W261" t="s">
        <v>40</v>
      </c>
      <c r="X261" t="s">
        <v>29</v>
      </c>
      <c r="Y261" t="s">
        <v>29</v>
      </c>
      <c r="Z261" t="s">
        <v>29</v>
      </c>
      <c r="AA261" t="s">
        <v>29</v>
      </c>
      <c r="AB261" t="s">
        <v>47</v>
      </c>
    </row>
    <row r="262" spans="1:28" outlineLevel="1" x14ac:dyDescent="0.45">
      <c r="A262">
        <v>2232009006</v>
      </c>
      <c r="B262" s="1">
        <v>44330</v>
      </c>
      <c r="C262" t="s">
        <v>710</v>
      </c>
      <c r="D262" t="s">
        <v>711</v>
      </c>
      <c r="E262" t="s">
        <v>266</v>
      </c>
      <c r="F262" t="s">
        <v>5651</v>
      </c>
      <c r="G262" t="s">
        <v>5745</v>
      </c>
      <c r="H262" s="5">
        <v>280636</v>
      </c>
      <c r="J262" t="s">
        <v>28</v>
      </c>
      <c r="K262" t="s">
        <v>30</v>
      </c>
      <c r="L262" t="s">
        <v>161</v>
      </c>
      <c r="M262" t="s">
        <v>30</v>
      </c>
      <c r="N262" t="s">
        <v>30</v>
      </c>
      <c r="O262" t="s">
        <v>30</v>
      </c>
      <c r="P262" t="s">
        <v>30</v>
      </c>
      <c r="Q262" t="s">
        <v>30</v>
      </c>
      <c r="R262" t="s">
        <v>30</v>
      </c>
      <c r="S262" t="s">
        <v>30</v>
      </c>
      <c r="T262" t="s">
        <v>30</v>
      </c>
      <c r="U262" t="s">
        <v>30</v>
      </c>
      <c r="V262" t="s">
        <v>30</v>
      </c>
      <c r="W262" t="s">
        <v>40</v>
      </c>
      <c r="X262" t="s">
        <v>29</v>
      </c>
      <c r="Y262" t="s">
        <v>30</v>
      </c>
      <c r="Z262" t="s">
        <v>29</v>
      </c>
      <c r="AA262" t="s">
        <v>30</v>
      </c>
      <c r="AB262" t="s">
        <v>32</v>
      </c>
    </row>
    <row r="263" spans="1:28" outlineLevel="1" x14ac:dyDescent="0.45">
      <c r="A263">
        <v>7660708900</v>
      </c>
      <c r="B263" s="1">
        <v>44323</v>
      </c>
      <c r="C263" t="s">
        <v>3763</v>
      </c>
      <c r="D263" t="s">
        <v>3764</v>
      </c>
      <c r="E263" t="s">
        <v>266</v>
      </c>
      <c r="F263" t="s">
        <v>5651</v>
      </c>
      <c r="G263" t="s">
        <v>5745</v>
      </c>
      <c r="H263" s="5">
        <v>260803.67</v>
      </c>
      <c r="I263" t="s">
        <v>179</v>
      </c>
      <c r="J263" t="s">
        <v>28</v>
      </c>
      <c r="K263" t="s">
        <v>29</v>
      </c>
      <c r="L263" t="s">
        <v>161</v>
      </c>
      <c r="M263" t="s">
        <v>30</v>
      </c>
      <c r="N263" t="s">
        <v>30</v>
      </c>
      <c r="O263" t="s">
        <v>30</v>
      </c>
      <c r="P263" t="s">
        <v>30</v>
      </c>
      <c r="Q263" t="s">
        <v>30</v>
      </c>
      <c r="R263" t="s">
        <v>30</v>
      </c>
      <c r="S263" t="s">
        <v>30</v>
      </c>
      <c r="T263" t="s">
        <v>30</v>
      </c>
      <c r="U263" t="s">
        <v>30</v>
      </c>
      <c r="V263" t="s">
        <v>30</v>
      </c>
      <c r="W263" t="s">
        <v>40</v>
      </c>
      <c r="X263" t="s">
        <v>29</v>
      </c>
      <c r="Y263" t="s">
        <v>29</v>
      </c>
      <c r="Z263" t="s">
        <v>29</v>
      </c>
      <c r="AA263" t="s">
        <v>30</v>
      </c>
      <c r="AB263" t="s">
        <v>32</v>
      </c>
    </row>
    <row r="264" spans="1:28" outlineLevel="1" x14ac:dyDescent="0.45">
      <c r="A264">
        <v>7512269000</v>
      </c>
      <c r="B264" s="1">
        <v>44341</v>
      </c>
      <c r="C264" t="s">
        <v>2573</v>
      </c>
      <c r="D264" t="s">
        <v>2574</v>
      </c>
      <c r="E264" t="s">
        <v>266</v>
      </c>
      <c r="F264" t="s">
        <v>5651</v>
      </c>
      <c r="G264" t="s">
        <v>5745</v>
      </c>
      <c r="H264" s="5">
        <v>169423</v>
      </c>
      <c r="J264" t="s">
        <v>28</v>
      </c>
      <c r="K264" t="s">
        <v>30</v>
      </c>
      <c r="L264" t="s">
        <v>161</v>
      </c>
      <c r="M264" t="s">
        <v>30</v>
      </c>
      <c r="N264" t="s">
        <v>30</v>
      </c>
      <c r="O264" t="s">
        <v>30</v>
      </c>
      <c r="P264" t="s">
        <v>30</v>
      </c>
      <c r="Q264" t="s">
        <v>30</v>
      </c>
      <c r="R264" t="s">
        <v>30</v>
      </c>
      <c r="S264" t="s">
        <v>30</v>
      </c>
      <c r="T264" t="s">
        <v>30</v>
      </c>
      <c r="U264" t="s">
        <v>30</v>
      </c>
      <c r="V264" t="s">
        <v>30</v>
      </c>
      <c r="W264" t="s">
        <v>40</v>
      </c>
      <c r="X264" t="s">
        <v>29</v>
      </c>
      <c r="Y264" t="s">
        <v>30</v>
      </c>
      <c r="Z264" t="s">
        <v>29</v>
      </c>
      <c r="AA264" t="s">
        <v>29</v>
      </c>
      <c r="AB264" t="s">
        <v>32</v>
      </c>
    </row>
    <row r="265" spans="1:28" outlineLevel="1" x14ac:dyDescent="0.45">
      <c r="A265">
        <v>8882359005</v>
      </c>
      <c r="B265" s="1">
        <v>44345</v>
      </c>
      <c r="C265" t="s">
        <v>4701</v>
      </c>
      <c r="D265" t="s">
        <v>4702</v>
      </c>
      <c r="E265" t="s">
        <v>266</v>
      </c>
      <c r="F265" t="s">
        <v>5651</v>
      </c>
      <c r="G265" t="s">
        <v>5745</v>
      </c>
      <c r="H265" s="5">
        <v>168562</v>
      </c>
      <c r="J265" t="s">
        <v>28</v>
      </c>
      <c r="K265" t="s">
        <v>29</v>
      </c>
      <c r="L265" t="s">
        <v>161</v>
      </c>
      <c r="M265" t="s">
        <v>30</v>
      </c>
      <c r="N265" t="s">
        <v>30</v>
      </c>
      <c r="O265" t="s">
        <v>30</v>
      </c>
      <c r="P265" t="s">
        <v>30</v>
      </c>
      <c r="Q265" t="s">
        <v>30</v>
      </c>
      <c r="R265" t="s">
        <v>30</v>
      </c>
      <c r="S265" t="s">
        <v>30</v>
      </c>
      <c r="T265" t="s">
        <v>30</v>
      </c>
      <c r="U265" t="s">
        <v>30</v>
      </c>
      <c r="V265" t="s">
        <v>30</v>
      </c>
      <c r="W265" t="s">
        <v>31</v>
      </c>
      <c r="X265" t="s">
        <v>29</v>
      </c>
      <c r="Y265" t="s">
        <v>29</v>
      </c>
      <c r="Z265" t="s">
        <v>29</v>
      </c>
      <c r="AA265" t="s">
        <v>29</v>
      </c>
      <c r="AB265" t="s">
        <v>32</v>
      </c>
    </row>
    <row r="266" spans="1:28" outlineLevel="1" x14ac:dyDescent="0.45">
      <c r="A266">
        <v>7584378905</v>
      </c>
      <c r="B266" s="1">
        <v>44323</v>
      </c>
      <c r="C266" t="s">
        <v>3316</v>
      </c>
      <c r="D266" t="s">
        <v>3317</v>
      </c>
      <c r="E266" t="s">
        <v>266</v>
      </c>
      <c r="F266" t="s">
        <v>5651</v>
      </c>
      <c r="G266" t="s">
        <v>5745</v>
      </c>
      <c r="H266" s="5">
        <v>140978.56</v>
      </c>
      <c r="J266" t="s">
        <v>28</v>
      </c>
      <c r="K266" t="s">
        <v>29</v>
      </c>
      <c r="L266" t="s">
        <v>161</v>
      </c>
      <c r="M266" t="s">
        <v>30</v>
      </c>
      <c r="N266" t="s">
        <v>30</v>
      </c>
      <c r="O266" t="s">
        <v>30</v>
      </c>
      <c r="P266" t="s">
        <v>30</v>
      </c>
      <c r="Q266" t="s">
        <v>30</v>
      </c>
      <c r="R266" t="s">
        <v>30</v>
      </c>
      <c r="S266" t="s">
        <v>30</v>
      </c>
      <c r="T266" t="s">
        <v>30</v>
      </c>
      <c r="U266" t="s">
        <v>30</v>
      </c>
      <c r="V266" t="s">
        <v>30</v>
      </c>
      <c r="W266" t="s">
        <v>40</v>
      </c>
      <c r="X266" t="s">
        <v>29</v>
      </c>
      <c r="Y266" t="s">
        <v>30</v>
      </c>
      <c r="Z266" t="s">
        <v>29</v>
      </c>
      <c r="AA266" t="s">
        <v>29</v>
      </c>
      <c r="AB266" t="s">
        <v>32</v>
      </c>
    </row>
    <row r="267" spans="1:28" outlineLevel="1" x14ac:dyDescent="0.45">
      <c r="A267">
        <v>2481469005</v>
      </c>
      <c r="B267" s="1">
        <v>44332</v>
      </c>
      <c r="C267" t="s">
        <v>1136</v>
      </c>
      <c r="D267" t="s">
        <v>1137</v>
      </c>
      <c r="E267" t="s">
        <v>266</v>
      </c>
      <c r="F267" t="s">
        <v>5651</v>
      </c>
      <c r="G267" t="s">
        <v>5745</v>
      </c>
      <c r="H267" s="5">
        <v>139503.28</v>
      </c>
      <c r="J267" t="s">
        <v>28</v>
      </c>
      <c r="K267" t="s">
        <v>29</v>
      </c>
      <c r="L267" t="s">
        <v>161</v>
      </c>
      <c r="M267" t="s">
        <v>30</v>
      </c>
      <c r="N267" t="s">
        <v>30</v>
      </c>
      <c r="O267" t="s">
        <v>30</v>
      </c>
      <c r="P267" t="s">
        <v>30</v>
      </c>
      <c r="Q267" t="s">
        <v>30</v>
      </c>
      <c r="R267" t="s">
        <v>30</v>
      </c>
      <c r="S267" t="s">
        <v>30</v>
      </c>
      <c r="T267" t="s">
        <v>30</v>
      </c>
      <c r="U267" t="s">
        <v>30</v>
      </c>
      <c r="V267" t="s">
        <v>30</v>
      </c>
      <c r="W267" t="s">
        <v>40</v>
      </c>
      <c r="X267" t="s">
        <v>29</v>
      </c>
      <c r="Y267" t="s">
        <v>29</v>
      </c>
      <c r="Z267" t="s">
        <v>29</v>
      </c>
      <c r="AA267" t="s">
        <v>30</v>
      </c>
      <c r="AB267" t="s">
        <v>32</v>
      </c>
    </row>
    <row r="268" spans="1:28" outlineLevel="1" x14ac:dyDescent="0.45">
      <c r="A268">
        <v>4899949003</v>
      </c>
      <c r="B268" s="1">
        <v>44336</v>
      </c>
      <c r="C268" t="s">
        <v>2042</v>
      </c>
      <c r="D268" t="s">
        <v>2043</v>
      </c>
      <c r="E268" t="s">
        <v>266</v>
      </c>
      <c r="F268" t="s">
        <v>5651</v>
      </c>
      <c r="G268" t="s">
        <v>5745</v>
      </c>
      <c r="H268" s="5">
        <v>137940.26</v>
      </c>
      <c r="J268" t="s">
        <v>28</v>
      </c>
      <c r="K268" t="s">
        <v>30</v>
      </c>
      <c r="L268" t="s">
        <v>161</v>
      </c>
      <c r="M268" t="s">
        <v>30</v>
      </c>
      <c r="N268" t="s">
        <v>30</v>
      </c>
      <c r="O268" t="s">
        <v>29</v>
      </c>
      <c r="P268" t="s">
        <v>30</v>
      </c>
      <c r="Q268" t="s">
        <v>30</v>
      </c>
      <c r="R268" t="s">
        <v>30</v>
      </c>
      <c r="S268" t="s">
        <v>30</v>
      </c>
      <c r="T268" t="s">
        <v>30</v>
      </c>
      <c r="U268" t="s">
        <v>30</v>
      </c>
      <c r="V268" t="s">
        <v>30</v>
      </c>
      <c r="W268" t="s">
        <v>270</v>
      </c>
      <c r="X268" t="s">
        <v>29</v>
      </c>
      <c r="Y268" t="s">
        <v>29</v>
      </c>
      <c r="Z268" t="s">
        <v>29</v>
      </c>
      <c r="AA268" t="s">
        <v>30</v>
      </c>
      <c r="AB268" t="s">
        <v>43</v>
      </c>
    </row>
    <row r="269" spans="1:28" outlineLevel="1" x14ac:dyDescent="0.45">
      <c r="A269">
        <v>8866139009</v>
      </c>
      <c r="B269" s="1">
        <v>44345</v>
      </c>
      <c r="C269" t="s">
        <v>4600</v>
      </c>
      <c r="D269" t="s">
        <v>4601</v>
      </c>
      <c r="E269" t="s">
        <v>266</v>
      </c>
      <c r="F269" t="s">
        <v>5651</v>
      </c>
      <c r="G269" t="s">
        <v>5745</v>
      </c>
      <c r="H269" s="5">
        <v>125886.39</v>
      </c>
      <c r="J269" t="s">
        <v>28</v>
      </c>
      <c r="K269" t="s">
        <v>29</v>
      </c>
      <c r="L269" t="s">
        <v>161</v>
      </c>
      <c r="M269" t="s">
        <v>29</v>
      </c>
      <c r="N269" t="s">
        <v>30</v>
      </c>
      <c r="O269" t="s">
        <v>29</v>
      </c>
      <c r="P269" t="s">
        <v>30</v>
      </c>
      <c r="Q269" t="s">
        <v>30</v>
      </c>
      <c r="R269" t="s">
        <v>30</v>
      </c>
      <c r="S269" t="s">
        <v>30</v>
      </c>
      <c r="T269" t="s">
        <v>30</v>
      </c>
      <c r="U269" t="s">
        <v>30</v>
      </c>
      <c r="V269" t="s">
        <v>30</v>
      </c>
      <c r="W269" t="s">
        <v>40</v>
      </c>
      <c r="X269" t="s">
        <v>29</v>
      </c>
      <c r="Y269" t="s">
        <v>29</v>
      </c>
      <c r="Z269" t="s">
        <v>29</v>
      </c>
      <c r="AA269" t="s">
        <v>29</v>
      </c>
      <c r="AB269" t="s">
        <v>32</v>
      </c>
    </row>
    <row r="270" spans="1:28" outlineLevel="1" x14ac:dyDescent="0.45">
      <c r="A270">
        <v>8991419009</v>
      </c>
      <c r="B270" s="1">
        <v>44345</v>
      </c>
      <c r="C270" t="s">
        <v>5183</v>
      </c>
      <c r="D270" t="s">
        <v>5184</v>
      </c>
      <c r="E270" t="s">
        <v>266</v>
      </c>
      <c r="F270" t="s">
        <v>5651</v>
      </c>
      <c r="G270" t="s">
        <v>5927</v>
      </c>
      <c r="H270" s="5">
        <v>113115.38</v>
      </c>
      <c r="J270" t="s">
        <v>28</v>
      </c>
      <c r="K270" t="s">
        <v>29</v>
      </c>
      <c r="L270" t="s">
        <v>471</v>
      </c>
      <c r="M270" t="s">
        <v>29</v>
      </c>
      <c r="N270" t="s">
        <v>29</v>
      </c>
      <c r="O270" t="s">
        <v>29</v>
      </c>
      <c r="P270" t="s">
        <v>30</v>
      </c>
      <c r="Q270" t="s">
        <v>30</v>
      </c>
      <c r="R270" t="s">
        <v>30</v>
      </c>
      <c r="S270" t="s">
        <v>30</v>
      </c>
      <c r="T270" t="s">
        <v>30</v>
      </c>
      <c r="U270" t="s">
        <v>30</v>
      </c>
      <c r="V270" t="s">
        <v>30</v>
      </c>
      <c r="W270" t="s">
        <v>33</v>
      </c>
      <c r="X270" t="s">
        <v>29</v>
      </c>
      <c r="Y270" t="s">
        <v>29</v>
      </c>
      <c r="Z270" t="s">
        <v>29</v>
      </c>
      <c r="AA270" t="s">
        <v>29</v>
      </c>
      <c r="AB270" t="s">
        <v>32</v>
      </c>
    </row>
    <row r="271" spans="1:28" outlineLevel="1" x14ac:dyDescent="0.45">
      <c r="A271">
        <v>8894769007</v>
      </c>
      <c r="B271" s="1">
        <v>44345</v>
      </c>
      <c r="C271" t="s">
        <v>4751</v>
      </c>
      <c r="D271" t="s">
        <v>4752</v>
      </c>
      <c r="E271" t="s">
        <v>266</v>
      </c>
      <c r="F271" t="s">
        <v>5651</v>
      </c>
      <c r="G271" t="s">
        <v>5745</v>
      </c>
      <c r="H271" s="5">
        <v>91056</v>
      </c>
      <c r="J271" t="s">
        <v>28</v>
      </c>
      <c r="K271" t="s">
        <v>29</v>
      </c>
      <c r="L271" t="s">
        <v>161</v>
      </c>
      <c r="M271" t="s">
        <v>30</v>
      </c>
      <c r="N271" t="s">
        <v>30</v>
      </c>
      <c r="O271" t="s">
        <v>30</v>
      </c>
      <c r="P271" t="s">
        <v>30</v>
      </c>
      <c r="Q271" t="s">
        <v>30</v>
      </c>
      <c r="R271" t="s">
        <v>30</v>
      </c>
      <c r="S271" t="s">
        <v>30</v>
      </c>
      <c r="T271" t="s">
        <v>30</v>
      </c>
      <c r="U271" t="s">
        <v>30</v>
      </c>
      <c r="V271" t="s">
        <v>30</v>
      </c>
      <c r="W271" t="s">
        <v>31</v>
      </c>
      <c r="X271" t="s">
        <v>29</v>
      </c>
      <c r="Y271" t="s">
        <v>29</v>
      </c>
      <c r="Z271" t="s">
        <v>29</v>
      </c>
      <c r="AA271" t="s">
        <v>29</v>
      </c>
      <c r="AB271" t="s">
        <v>32</v>
      </c>
    </row>
    <row r="272" spans="1:28" outlineLevel="1" x14ac:dyDescent="0.45">
      <c r="A272">
        <v>2696229000</v>
      </c>
      <c r="B272" s="1">
        <v>44334</v>
      </c>
      <c r="C272" t="s">
        <v>1295</v>
      </c>
      <c r="D272" t="s">
        <v>1296</v>
      </c>
      <c r="E272" t="s">
        <v>266</v>
      </c>
      <c r="F272" t="s">
        <v>5651</v>
      </c>
      <c r="G272" t="s">
        <v>5745</v>
      </c>
      <c r="H272" s="5">
        <v>59232.13</v>
      </c>
      <c r="J272" t="s">
        <v>28</v>
      </c>
      <c r="K272" t="s">
        <v>29</v>
      </c>
      <c r="L272" t="s">
        <v>161</v>
      </c>
      <c r="M272" t="s">
        <v>29</v>
      </c>
      <c r="N272" t="s">
        <v>29</v>
      </c>
      <c r="O272" t="s">
        <v>29</v>
      </c>
      <c r="P272" t="s">
        <v>30</v>
      </c>
      <c r="Q272" t="s">
        <v>29</v>
      </c>
      <c r="R272" t="s">
        <v>29</v>
      </c>
      <c r="S272" t="s">
        <v>30</v>
      </c>
      <c r="T272" t="s">
        <v>30</v>
      </c>
      <c r="U272" t="s">
        <v>29</v>
      </c>
      <c r="V272" t="s">
        <v>30</v>
      </c>
      <c r="W272" t="s">
        <v>31</v>
      </c>
      <c r="X272" t="s">
        <v>29</v>
      </c>
      <c r="Y272" t="s">
        <v>29</v>
      </c>
      <c r="Z272" t="s">
        <v>30</v>
      </c>
      <c r="AA272" t="s">
        <v>29</v>
      </c>
      <c r="AB272" t="s">
        <v>62</v>
      </c>
    </row>
    <row r="273" spans="1:28" outlineLevel="1" x14ac:dyDescent="0.45">
      <c r="A273">
        <v>2691639006</v>
      </c>
      <c r="B273" s="1">
        <v>44334</v>
      </c>
      <c r="C273" t="s">
        <v>1283</v>
      </c>
      <c r="D273" t="s">
        <v>1284</v>
      </c>
      <c r="E273" t="s">
        <v>266</v>
      </c>
      <c r="F273" t="s">
        <v>5651</v>
      </c>
      <c r="G273" t="s">
        <v>5745</v>
      </c>
      <c r="H273" s="5">
        <v>44351</v>
      </c>
      <c r="J273" t="s">
        <v>28</v>
      </c>
      <c r="K273" t="s">
        <v>29</v>
      </c>
      <c r="L273" t="s">
        <v>161</v>
      </c>
      <c r="M273" t="s">
        <v>30</v>
      </c>
      <c r="N273" t="s">
        <v>30</v>
      </c>
      <c r="O273" t="s">
        <v>29</v>
      </c>
      <c r="P273" t="s">
        <v>30</v>
      </c>
      <c r="Q273" t="s">
        <v>30</v>
      </c>
      <c r="R273" t="s">
        <v>30</v>
      </c>
      <c r="S273" t="s">
        <v>30</v>
      </c>
      <c r="T273" t="s">
        <v>30</v>
      </c>
      <c r="U273" t="s">
        <v>30</v>
      </c>
      <c r="V273" t="s">
        <v>30</v>
      </c>
      <c r="W273" t="s">
        <v>31</v>
      </c>
      <c r="X273" t="s">
        <v>29</v>
      </c>
      <c r="Y273" t="s">
        <v>29</v>
      </c>
      <c r="Z273" t="s">
        <v>29</v>
      </c>
      <c r="AA273" t="s">
        <v>30</v>
      </c>
      <c r="AB273" t="s">
        <v>32</v>
      </c>
    </row>
    <row r="274" spans="1:28" outlineLevel="1" x14ac:dyDescent="0.45">
      <c r="A274">
        <v>9919619010</v>
      </c>
      <c r="B274" s="1">
        <v>44351</v>
      </c>
      <c r="C274" t="s">
        <v>5438</v>
      </c>
      <c r="D274" t="s">
        <v>5439</v>
      </c>
      <c r="E274" t="s">
        <v>266</v>
      </c>
      <c r="F274" t="s">
        <v>5651</v>
      </c>
      <c r="G274" t="s">
        <v>5745</v>
      </c>
      <c r="H274" s="5">
        <v>34602.120000000003</v>
      </c>
      <c r="J274" t="s">
        <v>28</v>
      </c>
      <c r="K274" t="s">
        <v>29</v>
      </c>
      <c r="L274" t="s">
        <v>161</v>
      </c>
      <c r="M274" t="s">
        <v>29</v>
      </c>
      <c r="N274" t="s">
        <v>29</v>
      </c>
      <c r="O274" t="s">
        <v>29</v>
      </c>
      <c r="P274" t="s">
        <v>29</v>
      </c>
      <c r="Q274" t="s">
        <v>29</v>
      </c>
      <c r="R274" t="s">
        <v>29</v>
      </c>
      <c r="S274" t="s">
        <v>30</v>
      </c>
      <c r="T274" t="s">
        <v>30</v>
      </c>
      <c r="U274" t="s">
        <v>29</v>
      </c>
      <c r="V274" t="s">
        <v>30</v>
      </c>
      <c r="W274" t="s">
        <v>40</v>
      </c>
      <c r="X274" t="s">
        <v>29</v>
      </c>
      <c r="Y274" t="s">
        <v>29</v>
      </c>
      <c r="Z274" t="s">
        <v>29</v>
      </c>
      <c r="AA274" t="s">
        <v>29</v>
      </c>
      <c r="AB274" t="s">
        <v>32</v>
      </c>
    </row>
    <row r="275" spans="1:28" outlineLevel="1" x14ac:dyDescent="0.45">
      <c r="A275">
        <v>7549328906</v>
      </c>
      <c r="B275" s="1">
        <v>44323</v>
      </c>
      <c r="C275" t="s">
        <v>2991</v>
      </c>
      <c r="D275" t="s">
        <v>2992</v>
      </c>
      <c r="E275" t="s">
        <v>266</v>
      </c>
      <c r="F275" t="s">
        <v>5651</v>
      </c>
      <c r="G275" t="s">
        <v>5745</v>
      </c>
      <c r="H275" s="5">
        <v>33960.910000000003</v>
      </c>
      <c r="I275" t="s">
        <v>1467</v>
      </c>
      <c r="J275" t="s">
        <v>28</v>
      </c>
      <c r="K275" t="s">
        <v>29</v>
      </c>
      <c r="L275" t="s">
        <v>161</v>
      </c>
      <c r="M275" t="s">
        <v>29</v>
      </c>
      <c r="N275" t="s">
        <v>29</v>
      </c>
      <c r="O275" t="s">
        <v>30</v>
      </c>
      <c r="P275" t="s">
        <v>29</v>
      </c>
      <c r="Q275" t="s">
        <v>29</v>
      </c>
      <c r="R275" t="s">
        <v>30</v>
      </c>
      <c r="S275" t="s">
        <v>29</v>
      </c>
      <c r="T275" t="s">
        <v>30</v>
      </c>
      <c r="U275" t="s">
        <v>29</v>
      </c>
      <c r="V275" t="s">
        <v>30</v>
      </c>
      <c r="W275" t="s">
        <v>31</v>
      </c>
      <c r="X275" t="s">
        <v>29</v>
      </c>
      <c r="Y275" t="s">
        <v>29</v>
      </c>
      <c r="Z275" t="s">
        <v>30</v>
      </c>
      <c r="AA275" t="s">
        <v>29</v>
      </c>
      <c r="AB275" t="s">
        <v>32</v>
      </c>
    </row>
    <row r="276" spans="1:28" outlineLevel="1" x14ac:dyDescent="0.45">
      <c r="A276">
        <v>5230929000</v>
      </c>
      <c r="B276" s="1">
        <v>44337</v>
      </c>
      <c r="C276" t="s">
        <v>2236</v>
      </c>
      <c r="D276" t="s">
        <v>2237</v>
      </c>
      <c r="E276" t="s">
        <v>266</v>
      </c>
      <c r="F276" t="s">
        <v>5651</v>
      </c>
      <c r="G276" t="s">
        <v>5745</v>
      </c>
      <c r="H276" s="5">
        <v>28178.36</v>
      </c>
      <c r="I276" t="s">
        <v>35</v>
      </c>
      <c r="J276" t="s">
        <v>28</v>
      </c>
      <c r="K276" t="s">
        <v>29</v>
      </c>
      <c r="L276" t="s">
        <v>161</v>
      </c>
      <c r="M276" t="s">
        <v>29</v>
      </c>
      <c r="N276" t="s">
        <v>29</v>
      </c>
      <c r="O276" t="s">
        <v>29</v>
      </c>
      <c r="P276" t="s">
        <v>30</v>
      </c>
      <c r="Q276" t="s">
        <v>29</v>
      </c>
      <c r="R276" t="s">
        <v>30</v>
      </c>
      <c r="S276" t="s">
        <v>30</v>
      </c>
      <c r="T276" t="s">
        <v>30</v>
      </c>
      <c r="U276" t="s">
        <v>29</v>
      </c>
      <c r="V276" t="s">
        <v>30</v>
      </c>
      <c r="W276" t="s">
        <v>33</v>
      </c>
      <c r="X276" t="s">
        <v>29</v>
      </c>
      <c r="Y276" t="s">
        <v>29</v>
      </c>
      <c r="Z276" t="s">
        <v>29</v>
      </c>
      <c r="AA276" t="s">
        <v>30</v>
      </c>
      <c r="AB276" t="s">
        <v>32</v>
      </c>
    </row>
    <row r="277" spans="1:28" outlineLevel="1" x14ac:dyDescent="0.45">
      <c r="A277">
        <v>8618599008</v>
      </c>
      <c r="B277" s="1">
        <v>44343</v>
      </c>
      <c r="C277" t="s">
        <v>4347</v>
      </c>
      <c r="D277" t="s">
        <v>4348</v>
      </c>
      <c r="E277" t="s">
        <v>266</v>
      </c>
      <c r="F277" t="s">
        <v>5651</v>
      </c>
      <c r="G277" t="s">
        <v>5927</v>
      </c>
      <c r="H277" s="5">
        <v>20480.240000000002</v>
      </c>
      <c r="J277" t="s">
        <v>28</v>
      </c>
      <c r="K277" t="s">
        <v>30</v>
      </c>
      <c r="L277" t="s">
        <v>471</v>
      </c>
      <c r="M277" t="s">
        <v>29</v>
      </c>
      <c r="N277" t="s">
        <v>29</v>
      </c>
      <c r="O277" t="s">
        <v>29</v>
      </c>
      <c r="P277" t="s">
        <v>30</v>
      </c>
      <c r="Q277" t="s">
        <v>29</v>
      </c>
      <c r="R277" t="s">
        <v>29</v>
      </c>
      <c r="S277" t="s">
        <v>30</v>
      </c>
      <c r="T277" t="s">
        <v>30</v>
      </c>
      <c r="U277" t="s">
        <v>29</v>
      </c>
      <c r="V277" t="s">
        <v>30</v>
      </c>
      <c r="W277" t="s">
        <v>31</v>
      </c>
      <c r="X277" t="s">
        <v>29</v>
      </c>
      <c r="Y277" t="s">
        <v>29</v>
      </c>
      <c r="Z277" t="s">
        <v>29</v>
      </c>
      <c r="AA277" t="s">
        <v>29</v>
      </c>
      <c r="AB277" t="s">
        <v>39</v>
      </c>
    </row>
    <row r="278" spans="1:28" outlineLevel="1" x14ac:dyDescent="0.45">
      <c r="A278">
        <v>8855239009</v>
      </c>
      <c r="B278" s="1">
        <v>44345</v>
      </c>
      <c r="C278" t="s">
        <v>4525</v>
      </c>
      <c r="D278" t="s">
        <v>4526</v>
      </c>
      <c r="E278" t="s">
        <v>266</v>
      </c>
      <c r="F278" t="s">
        <v>5651</v>
      </c>
      <c r="G278" t="s">
        <v>5927</v>
      </c>
      <c r="H278" s="5">
        <v>17381.34</v>
      </c>
      <c r="J278" t="s">
        <v>28</v>
      </c>
      <c r="K278" t="s">
        <v>30</v>
      </c>
      <c r="L278" t="s">
        <v>471</v>
      </c>
      <c r="M278" t="s">
        <v>29</v>
      </c>
      <c r="N278" t="s">
        <v>29</v>
      </c>
      <c r="O278" t="s">
        <v>29</v>
      </c>
      <c r="P278" t="s">
        <v>30</v>
      </c>
      <c r="Q278" t="s">
        <v>30</v>
      </c>
      <c r="R278" t="s">
        <v>29</v>
      </c>
      <c r="S278" t="s">
        <v>30</v>
      </c>
      <c r="T278" t="s">
        <v>29</v>
      </c>
      <c r="U278" t="s">
        <v>30</v>
      </c>
      <c r="V278" t="s">
        <v>29</v>
      </c>
      <c r="W278" t="s">
        <v>60</v>
      </c>
      <c r="X278" t="s">
        <v>29</v>
      </c>
      <c r="Y278" t="s">
        <v>29</v>
      </c>
      <c r="Z278" t="s">
        <v>29</v>
      </c>
      <c r="AA278" t="s">
        <v>29</v>
      </c>
      <c r="AB278" t="s">
        <v>39</v>
      </c>
    </row>
    <row r="279" spans="1:28" outlineLevel="1" x14ac:dyDescent="0.45">
      <c r="A279">
        <v>8958859010</v>
      </c>
      <c r="B279" s="1">
        <v>44345</v>
      </c>
      <c r="C279" t="s">
        <v>5015</v>
      </c>
      <c r="D279" t="s">
        <v>5016</v>
      </c>
      <c r="E279" t="s">
        <v>376</v>
      </c>
      <c r="F279" t="s">
        <v>5651</v>
      </c>
      <c r="G279" t="s">
        <v>6049</v>
      </c>
      <c r="H279" s="5">
        <v>109277</v>
      </c>
      <c r="J279" t="s">
        <v>42</v>
      </c>
      <c r="K279" t="s">
        <v>30</v>
      </c>
      <c r="L279" t="s">
        <v>127</v>
      </c>
      <c r="M279" t="s">
        <v>29</v>
      </c>
      <c r="N279" t="s">
        <v>30</v>
      </c>
      <c r="O279" t="s">
        <v>29</v>
      </c>
      <c r="P279" t="s">
        <v>30</v>
      </c>
      <c r="Q279" t="s">
        <v>30</v>
      </c>
      <c r="R279" t="s">
        <v>30</v>
      </c>
      <c r="S279" t="s">
        <v>30</v>
      </c>
      <c r="T279" t="s">
        <v>30</v>
      </c>
      <c r="U279" t="s">
        <v>30</v>
      </c>
      <c r="V279" t="s">
        <v>30</v>
      </c>
      <c r="W279" t="s">
        <v>33</v>
      </c>
      <c r="X279" t="s">
        <v>29</v>
      </c>
      <c r="Y279" t="s">
        <v>29</v>
      </c>
      <c r="Z279" t="s">
        <v>29</v>
      </c>
      <c r="AA279" t="s">
        <v>29</v>
      </c>
      <c r="AB279" t="s">
        <v>69</v>
      </c>
    </row>
    <row r="280" spans="1:28" outlineLevel="1" x14ac:dyDescent="0.45">
      <c r="A280">
        <v>8953809007</v>
      </c>
      <c r="B280" s="1">
        <v>44345</v>
      </c>
      <c r="C280" t="s">
        <v>4991</v>
      </c>
      <c r="D280" t="s">
        <v>4992</v>
      </c>
      <c r="E280" t="s">
        <v>376</v>
      </c>
      <c r="F280" t="s">
        <v>5651</v>
      </c>
      <c r="G280" t="s">
        <v>6049</v>
      </c>
      <c r="H280" s="5">
        <v>4218</v>
      </c>
      <c r="J280" t="s">
        <v>42</v>
      </c>
      <c r="K280" t="s">
        <v>30</v>
      </c>
      <c r="L280" t="s">
        <v>127</v>
      </c>
      <c r="M280" t="s">
        <v>29</v>
      </c>
      <c r="N280" t="s">
        <v>29</v>
      </c>
      <c r="O280" t="s">
        <v>29</v>
      </c>
      <c r="P280" t="s">
        <v>29</v>
      </c>
      <c r="Q280" t="s">
        <v>30</v>
      </c>
      <c r="R280" t="s">
        <v>30</v>
      </c>
      <c r="S280" t="s">
        <v>29</v>
      </c>
      <c r="T280" t="s">
        <v>29</v>
      </c>
      <c r="U280" t="s">
        <v>29</v>
      </c>
      <c r="V280" t="s">
        <v>29</v>
      </c>
      <c r="W280" t="s">
        <v>31</v>
      </c>
      <c r="X280" t="s">
        <v>29</v>
      </c>
      <c r="Y280" t="s">
        <v>29</v>
      </c>
      <c r="Z280" t="s">
        <v>29</v>
      </c>
      <c r="AA280" t="s">
        <v>29</v>
      </c>
      <c r="AB280" t="s">
        <v>32</v>
      </c>
    </row>
    <row r="281" spans="1:28" outlineLevel="1" x14ac:dyDescent="0.45">
      <c r="A281">
        <v>7515678908</v>
      </c>
      <c r="B281" s="1">
        <v>44323</v>
      </c>
      <c r="C281" t="s">
        <v>2606</v>
      </c>
      <c r="D281" t="s">
        <v>2607</v>
      </c>
      <c r="E281" t="s">
        <v>2608</v>
      </c>
      <c r="F281" t="s">
        <v>5651</v>
      </c>
      <c r="G281" t="s">
        <v>5946</v>
      </c>
      <c r="H281" s="5">
        <v>60311</v>
      </c>
      <c r="J281" t="s">
        <v>28</v>
      </c>
      <c r="K281" t="s">
        <v>30</v>
      </c>
      <c r="L281" t="s">
        <v>77</v>
      </c>
      <c r="M281" t="s">
        <v>29</v>
      </c>
      <c r="N281" t="s">
        <v>30</v>
      </c>
      <c r="O281" t="s">
        <v>29</v>
      </c>
      <c r="P281" t="s">
        <v>30</v>
      </c>
      <c r="Q281" t="s">
        <v>30</v>
      </c>
      <c r="R281" t="s">
        <v>30</v>
      </c>
      <c r="S281" t="s">
        <v>30</v>
      </c>
      <c r="T281" t="s">
        <v>30</v>
      </c>
      <c r="U281" t="s">
        <v>30</v>
      </c>
      <c r="V281" t="s">
        <v>30</v>
      </c>
      <c r="W281" t="s">
        <v>31</v>
      </c>
      <c r="X281" t="s">
        <v>29</v>
      </c>
      <c r="Y281" t="s">
        <v>29</v>
      </c>
      <c r="Z281" t="s">
        <v>29</v>
      </c>
      <c r="AA281" t="s">
        <v>30</v>
      </c>
      <c r="AB281" t="s">
        <v>32</v>
      </c>
    </row>
    <row r="282" spans="1:28" outlineLevel="1" x14ac:dyDescent="0.45">
      <c r="A282">
        <v>7523578902</v>
      </c>
      <c r="B282" s="1">
        <v>44323</v>
      </c>
      <c r="C282" t="s">
        <v>2688</v>
      </c>
      <c r="D282" t="s">
        <v>2689</v>
      </c>
      <c r="E282" t="s">
        <v>2690</v>
      </c>
      <c r="F282" t="s">
        <v>5651</v>
      </c>
      <c r="G282" t="s">
        <v>5951</v>
      </c>
      <c r="H282" s="5">
        <v>359518.17</v>
      </c>
      <c r="J282" t="s">
        <v>42</v>
      </c>
      <c r="K282" t="s">
        <v>29</v>
      </c>
      <c r="L282" t="s">
        <v>54</v>
      </c>
      <c r="M282" t="s">
        <v>29</v>
      </c>
      <c r="N282" t="s">
        <v>29</v>
      </c>
      <c r="O282" t="s">
        <v>29</v>
      </c>
      <c r="P282" t="s">
        <v>30</v>
      </c>
      <c r="Q282" t="s">
        <v>29</v>
      </c>
      <c r="R282" t="s">
        <v>30</v>
      </c>
      <c r="S282" t="s">
        <v>30</v>
      </c>
      <c r="T282" t="s">
        <v>30</v>
      </c>
      <c r="U282" t="s">
        <v>30</v>
      </c>
      <c r="V282" t="s">
        <v>30</v>
      </c>
      <c r="W282" t="s">
        <v>40</v>
      </c>
      <c r="X282" t="s">
        <v>29</v>
      </c>
      <c r="Y282" t="s">
        <v>30</v>
      </c>
      <c r="Z282" t="s">
        <v>29</v>
      </c>
      <c r="AA282" t="s">
        <v>29</v>
      </c>
      <c r="AB282" t="s">
        <v>32</v>
      </c>
    </row>
    <row r="283" spans="1:28" outlineLevel="1" x14ac:dyDescent="0.45">
      <c r="A283">
        <v>8870739004</v>
      </c>
      <c r="B283" s="1">
        <v>44345</v>
      </c>
      <c r="C283" t="s">
        <v>4637</v>
      </c>
      <c r="D283" t="s">
        <v>4638</v>
      </c>
      <c r="E283" t="s">
        <v>2690</v>
      </c>
      <c r="F283" t="s">
        <v>5651</v>
      </c>
      <c r="G283" t="s">
        <v>5951</v>
      </c>
      <c r="H283" s="5">
        <v>165960.5</v>
      </c>
      <c r="J283" t="s">
        <v>42</v>
      </c>
      <c r="K283" t="s">
        <v>29</v>
      </c>
      <c r="L283" t="s">
        <v>54</v>
      </c>
      <c r="M283" t="s">
        <v>29</v>
      </c>
      <c r="N283" t="s">
        <v>29</v>
      </c>
      <c r="O283" t="s">
        <v>30</v>
      </c>
      <c r="P283" t="s">
        <v>30</v>
      </c>
      <c r="Q283" t="s">
        <v>30</v>
      </c>
      <c r="R283" t="s">
        <v>30</v>
      </c>
      <c r="S283" t="s">
        <v>30</v>
      </c>
      <c r="T283" t="s">
        <v>30</v>
      </c>
      <c r="U283" t="s">
        <v>30</v>
      </c>
      <c r="V283" t="s">
        <v>30</v>
      </c>
      <c r="W283" t="s">
        <v>40</v>
      </c>
      <c r="X283" t="s">
        <v>29</v>
      </c>
      <c r="Y283" t="s">
        <v>29</v>
      </c>
      <c r="Z283" t="s">
        <v>29</v>
      </c>
      <c r="AA283" t="s">
        <v>29</v>
      </c>
      <c r="AB283" t="s">
        <v>38</v>
      </c>
    </row>
    <row r="284" spans="1:28" outlineLevel="1" x14ac:dyDescent="0.45">
      <c r="A284">
        <v>8834159010</v>
      </c>
      <c r="B284" s="1">
        <v>44345</v>
      </c>
      <c r="C284" t="s">
        <v>4411</v>
      </c>
      <c r="D284" t="s">
        <v>4412</v>
      </c>
      <c r="E284" t="s">
        <v>2690</v>
      </c>
      <c r="F284" t="s">
        <v>5651</v>
      </c>
      <c r="G284" t="s">
        <v>5951</v>
      </c>
      <c r="H284" s="5">
        <v>56347.23</v>
      </c>
      <c r="J284" t="s">
        <v>42</v>
      </c>
      <c r="K284" t="s">
        <v>29</v>
      </c>
      <c r="L284" t="s">
        <v>54</v>
      </c>
      <c r="M284" t="s">
        <v>30</v>
      </c>
      <c r="N284" t="s">
        <v>30</v>
      </c>
      <c r="O284" t="s">
        <v>29</v>
      </c>
      <c r="P284" t="s">
        <v>30</v>
      </c>
      <c r="Q284" t="s">
        <v>30</v>
      </c>
      <c r="R284" t="s">
        <v>30</v>
      </c>
      <c r="S284" t="s">
        <v>30</v>
      </c>
      <c r="T284" t="s">
        <v>30</v>
      </c>
      <c r="U284" t="s">
        <v>30</v>
      </c>
      <c r="V284" t="s">
        <v>30</v>
      </c>
      <c r="W284" t="s">
        <v>40</v>
      </c>
      <c r="X284" t="s">
        <v>29</v>
      </c>
      <c r="Y284" t="s">
        <v>29</v>
      </c>
      <c r="Z284" t="s">
        <v>29</v>
      </c>
      <c r="AA284" t="s">
        <v>29</v>
      </c>
      <c r="AB284" t="s">
        <v>32</v>
      </c>
    </row>
    <row r="285" spans="1:28" outlineLevel="1" x14ac:dyDescent="0.45">
      <c r="A285">
        <v>1091819003</v>
      </c>
      <c r="B285" s="1">
        <v>44329</v>
      </c>
      <c r="C285" t="s">
        <v>362</v>
      </c>
      <c r="D285" t="s">
        <v>363</v>
      </c>
      <c r="E285" t="s">
        <v>404</v>
      </c>
      <c r="F285" t="s">
        <v>5651</v>
      </c>
      <c r="G285" t="s">
        <v>5705</v>
      </c>
      <c r="H285" s="5">
        <v>30845</v>
      </c>
      <c r="J285" t="s">
        <v>42</v>
      </c>
      <c r="K285" t="s">
        <v>29</v>
      </c>
      <c r="L285" t="s">
        <v>77</v>
      </c>
      <c r="M285" t="s">
        <v>29</v>
      </c>
      <c r="N285" t="s">
        <v>30</v>
      </c>
      <c r="O285" t="s">
        <v>29</v>
      </c>
      <c r="P285" t="s">
        <v>30</v>
      </c>
      <c r="Q285" t="s">
        <v>30</v>
      </c>
      <c r="R285" t="s">
        <v>30</v>
      </c>
      <c r="S285" t="s">
        <v>30</v>
      </c>
      <c r="T285" t="s">
        <v>30</v>
      </c>
      <c r="U285" t="s">
        <v>30</v>
      </c>
      <c r="V285" t="s">
        <v>30</v>
      </c>
      <c r="W285" t="s">
        <v>33</v>
      </c>
      <c r="X285" t="s">
        <v>29</v>
      </c>
      <c r="Y285" t="s">
        <v>29</v>
      </c>
      <c r="Z285" t="s">
        <v>29</v>
      </c>
      <c r="AA285" t="s">
        <v>30</v>
      </c>
      <c r="AB285" t="s">
        <v>32</v>
      </c>
    </row>
    <row r="286" spans="1:28" outlineLevel="1" x14ac:dyDescent="0.45">
      <c r="A286">
        <v>7558828905</v>
      </c>
      <c r="B286" s="1">
        <v>44323</v>
      </c>
      <c r="C286" t="s">
        <v>3100</v>
      </c>
      <c r="D286" t="s">
        <v>3101</v>
      </c>
      <c r="E286" t="s">
        <v>3102</v>
      </c>
      <c r="F286" t="s">
        <v>5651</v>
      </c>
      <c r="G286" t="s">
        <v>5978</v>
      </c>
      <c r="H286" s="5">
        <v>161436.68</v>
      </c>
      <c r="J286" t="s">
        <v>28</v>
      </c>
      <c r="K286" t="s">
        <v>29</v>
      </c>
      <c r="L286" t="s">
        <v>127</v>
      </c>
      <c r="M286" t="s">
        <v>29</v>
      </c>
      <c r="N286" t="s">
        <v>29</v>
      </c>
      <c r="O286" t="s">
        <v>29</v>
      </c>
      <c r="P286" t="s">
        <v>30</v>
      </c>
      <c r="Q286" t="s">
        <v>30</v>
      </c>
      <c r="R286" t="s">
        <v>30</v>
      </c>
      <c r="S286" t="s">
        <v>30</v>
      </c>
      <c r="T286" t="s">
        <v>30</v>
      </c>
      <c r="U286" t="s">
        <v>30</v>
      </c>
      <c r="V286" t="s">
        <v>30</v>
      </c>
      <c r="W286" t="s">
        <v>31</v>
      </c>
      <c r="X286" t="s">
        <v>29</v>
      </c>
      <c r="Y286" t="s">
        <v>29</v>
      </c>
      <c r="Z286" t="s">
        <v>29</v>
      </c>
      <c r="AA286" t="s">
        <v>30</v>
      </c>
      <c r="AB286" t="s">
        <v>32</v>
      </c>
    </row>
    <row r="287" spans="1:28" outlineLevel="1" x14ac:dyDescent="0.45">
      <c r="A287">
        <v>7561269007</v>
      </c>
      <c r="B287" s="1">
        <v>44341</v>
      </c>
      <c r="C287" t="s">
        <v>3142</v>
      </c>
      <c r="D287" t="s">
        <v>3143</v>
      </c>
      <c r="E287" t="s">
        <v>3102</v>
      </c>
      <c r="F287" t="s">
        <v>5651</v>
      </c>
      <c r="G287" t="s">
        <v>5978</v>
      </c>
      <c r="H287" s="5">
        <v>16604</v>
      </c>
      <c r="J287" t="s">
        <v>28</v>
      </c>
      <c r="K287" t="s">
        <v>29</v>
      </c>
      <c r="L287" t="s">
        <v>127</v>
      </c>
      <c r="M287" t="s">
        <v>30</v>
      </c>
      <c r="N287" t="s">
        <v>29</v>
      </c>
      <c r="O287" t="s">
        <v>29</v>
      </c>
      <c r="P287" t="s">
        <v>30</v>
      </c>
      <c r="Q287" t="s">
        <v>29</v>
      </c>
      <c r="R287" t="s">
        <v>30</v>
      </c>
      <c r="S287" t="s">
        <v>30</v>
      </c>
      <c r="T287" t="s">
        <v>30</v>
      </c>
      <c r="U287" t="s">
        <v>29</v>
      </c>
      <c r="V287" t="s">
        <v>30</v>
      </c>
      <c r="W287" t="s">
        <v>31</v>
      </c>
      <c r="X287" t="s">
        <v>29</v>
      </c>
      <c r="Y287" t="s">
        <v>30</v>
      </c>
      <c r="Z287" t="s">
        <v>29</v>
      </c>
      <c r="AA287" t="s">
        <v>30</v>
      </c>
      <c r="AB287" t="s">
        <v>194</v>
      </c>
    </row>
    <row r="288" spans="1:28" outlineLevel="1" x14ac:dyDescent="0.45">
      <c r="A288">
        <v>9907039005</v>
      </c>
      <c r="B288" s="1">
        <v>44351</v>
      </c>
      <c r="C288" t="s">
        <v>5382</v>
      </c>
      <c r="D288" t="s">
        <v>5383</v>
      </c>
      <c r="E288" t="s">
        <v>6057</v>
      </c>
      <c r="F288" t="s">
        <v>5651</v>
      </c>
      <c r="G288" t="s">
        <v>6058</v>
      </c>
      <c r="H288" s="5">
        <v>88873</v>
      </c>
      <c r="J288" t="s">
        <v>42</v>
      </c>
      <c r="K288" t="s">
        <v>30</v>
      </c>
      <c r="L288" t="s">
        <v>275</v>
      </c>
      <c r="M288" t="s">
        <v>29</v>
      </c>
      <c r="N288" t="s">
        <v>29</v>
      </c>
      <c r="O288" t="s">
        <v>29</v>
      </c>
      <c r="P288" t="s">
        <v>30</v>
      </c>
      <c r="Q288" t="s">
        <v>29</v>
      </c>
      <c r="R288" t="s">
        <v>30</v>
      </c>
      <c r="S288" t="s">
        <v>30</v>
      </c>
      <c r="T288" t="s">
        <v>30</v>
      </c>
      <c r="U288" t="s">
        <v>30</v>
      </c>
      <c r="V288" t="s">
        <v>30</v>
      </c>
      <c r="W288" t="s">
        <v>40</v>
      </c>
      <c r="X288" t="s">
        <v>30</v>
      </c>
      <c r="Y288" t="s">
        <v>29</v>
      </c>
      <c r="Z288" t="s">
        <v>29</v>
      </c>
      <c r="AA288" t="s">
        <v>29</v>
      </c>
      <c r="AB288" t="s">
        <v>32</v>
      </c>
    </row>
    <row r="289" spans="1:28" outlineLevel="1" x14ac:dyDescent="0.45">
      <c r="A289">
        <v>5246859008</v>
      </c>
      <c r="B289" s="1">
        <v>44337</v>
      </c>
      <c r="C289" t="s">
        <v>2307</v>
      </c>
      <c r="D289" t="s">
        <v>2308</v>
      </c>
      <c r="E289" t="s">
        <v>82</v>
      </c>
      <c r="F289" t="s">
        <v>5651</v>
      </c>
      <c r="G289" t="s">
        <v>5789</v>
      </c>
      <c r="H289" s="5">
        <v>360730</v>
      </c>
      <c r="J289" t="s">
        <v>42</v>
      </c>
      <c r="K289" t="s">
        <v>29</v>
      </c>
      <c r="L289" t="s">
        <v>127</v>
      </c>
      <c r="M289" t="s">
        <v>30</v>
      </c>
      <c r="N289" t="s">
        <v>30</v>
      </c>
      <c r="O289" t="s">
        <v>30</v>
      </c>
      <c r="P289" t="s">
        <v>30</v>
      </c>
      <c r="Q289" t="s">
        <v>30</v>
      </c>
      <c r="R289" t="s">
        <v>30</v>
      </c>
      <c r="S289" t="s">
        <v>30</v>
      </c>
      <c r="T289" t="s">
        <v>30</v>
      </c>
      <c r="U289" t="s">
        <v>30</v>
      </c>
      <c r="V289" t="s">
        <v>30</v>
      </c>
      <c r="W289" t="s">
        <v>40</v>
      </c>
      <c r="X289" t="s">
        <v>29</v>
      </c>
      <c r="Y289" t="s">
        <v>29</v>
      </c>
      <c r="Z289" t="s">
        <v>29</v>
      </c>
      <c r="AA289" t="s">
        <v>30</v>
      </c>
      <c r="AB289" t="s">
        <v>32</v>
      </c>
    </row>
    <row r="290" spans="1:28" outlineLevel="1" x14ac:dyDescent="0.45">
      <c r="A290">
        <v>7591328910</v>
      </c>
      <c r="B290" s="1">
        <v>44323</v>
      </c>
      <c r="C290" t="s">
        <v>3342</v>
      </c>
      <c r="D290" t="s">
        <v>3343</v>
      </c>
      <c r="E290" t="s">
        <v>82</v>
      </c>
      <c r="F290" t="s">
        <v>5651</v>
      </c>
      <c r="G290" t="s">
        <v>5789</v>
      </c>
      <c r="H290" s="5">
        <v>231476</v>
      </c>
      <c r="J290" t="s">
        <v>42</v>
      </c>
      <c r="K290" t="s">
        <v>29</v>
      </c>
      <c r="L290" t="s">
        <v>127</v>
      </c>
      <c r="M290" t="s">
        <v>30</v>
      </c>
      <c r="N290" t="s">
        <v>30</v>
      </c>
      <c r="O290" t="s">
        <v>30</v>
      </c>
      <c r="P290" t="s">
        <v>30</v>
      </c>
      <c r="Q290" t="s">
        <v>30</v>
      </c>
      <c r="R290" t="s">
        <v>30</v>
      </c>
      <c r="S290" t="s">
        <v>29</v>
      </c>
      <c r="T290" t="s">
        <v>30</v>
      </c>
      <c r="U290" t="s">
        <v>30</v>
      </c>
      <c r="V290" t="s">
        <v>30</v>
      </c>
      <c r="W290" t="s">
        <v>40</v>
      </c>
      <c r="X290" t="s">
        <v>29</v>
      </c>
      <c r="Y290" t="s">
        <v>29</v>
      </c>
      <c r="Z290" t="s">
        <v>30</v>
      </c>
      <c r="AA290" t="s">
        <v>30</v>
      </c>
      <c r="AB290" t="s">
        <v>232</v>
      </c>
    </row>
    <row r="291" spans="1:28" outlineLevel="1" x14ac:dyDescent="0.45">
      <c r="A291">
        <v>2321179002</v>
      </c>
      <c r="B291" s="1">
        <v>44331</v>
      </c>
      <c r="C291" t="s">
        <v>787</v>
      </c>
      <c r="D291" t="s">
        <v>788</v>
      </c>
      <c r="E291" t="s">
        <v>82</v>
      </c>
      <c r="F291" t="s">
        <v>5651</v>
      </c>
      <c r="G291" t="s">
        <v>5789</v>
      </c>
      <c r="H291" s="5">
        <v>148514</v>
      </c>
      <c r="J291" t="s">
        <v>42</v>
      </c>
      <c r="K291" t="s">
        <v>29</v>
      </c>
      <c r="L291" t="s">
        <v>127</v>
      </c>
      <c r="M291" t="s">
        <v>29</v>
      </c>
      <c r="N291" t="s">
        <v>30</v>
      </c>
      <c r="O291" t="s">
        <v>29</v>
      </c>
      <c r="P291" t="s">
        <v>30</v>
      </c>
      <c r="Q291" t="s">
        <v>30</v>
      </c>
      <c r="R291" t="s">
        <v>30</v>
      </c>
      <c r="S291" t="s">
        <v>30</v>
      </c>
      <c r="T291" t="s">
        <v>30</v>
      </c>
      <c r="U291" t="s">
        <v>30</v>
      </c>
      <c r="V291" t="s">
        <v>30</v>
      </c>
      <c r="W291" t="s">
        <v>40</v>
      </c>
      <c r="X291" t="s">
        <v>29</v>
      </c>
      <c r="Y291" t="s">
        <v>30</v>
      </c>
      <c r="Z291" t="s">
        <v>29</v>
      </c>
      <c r="AA291" t="s">
        <v>29</v>
      </c>
      <c r="AB291" t="s">
        <v>32</v>
      </c>
    </row>
    <row r="292" spans="1:28" outlineLevel="1" x14ac:dyDescent="0.45">
      <c r="A292">
        <v>7664768904</v>
      </c>
      <c r="B292" s="1">
        <v>44323</v>
      </c>
      <c r="C292" t="s">
        <v>3785</v>
      </c>
      <c r="D292" t="s">
        <v>3786</v>
      </c>
      <c r="E292" t="s">
        <v>82</v>
      </c>
      <c r="F292" t="s">
        <v>5651</v>
      </c>
      <c r="G292" t="s">
        <v>5789</v>
      </c>
      <c r="H292" s="5">
        <v>16714.439999999999</v>
      </c>
      <c r="J292" t="s">
        <v>42</v>
      </c>
      <c r="K292" t="s">
        <v>29</v>
      </c>
      <c r="L292" t="s">
        <v>127</v>
      </c>
      <c r="M292" t="s">
        <v>29</v>
      </c>
      <c r="N292" t="s">
        <v>29</v>
      </c>
      <c r="O292" t="s">
        <v>29</v>
      </c>
      <c r="P292" t="s">
        <v>30</v>
      </c>
      <c r="Q292" t="s">
        <v>30</v>
      </c>
      <c r="R292" t="s">
        <v>30</v>
      </c>
      <c r="S292" t="s">
        <v>30</v>
      </c>
      <c r="T292" t="s">
        <v>29</v>
      </c>
      <c r="U292" t="s">
        <v>30</v>
      </c>
      <c r="V292" t="s">
        <v>29</v>
      </c>
      <c r="W292" t="s">
        <v>60</v>
      </c>
      <c r="X292" t="s">
        <v>29</v>
      </c>
      <c r="Y292" t="s">
        <v>29</v>
      </c>
      <c r="Z292" t="s">
        <v>29</v>
      </c>
      <c r="AA292" t="s">
        <v>30</v>
      </c>
      <c r="AB292" t="s">
        <v>234</v>
      </c>
    </row>
    <row r="293" spans="1:28" outlineLevel="1" x14ac:dyDescent="0.45">
      <c r="A293">
        <v>7644838904</v>
      </c>
      <c r="B293" s="1">
        <v>44323</v>
      </c>
      <c r="C293" t="s">
        <v>3661</v>
      </c>
      <c r="D293" t="s">
        <v>3662</v>
      </c>
      <c r="E293" t="s">
        <v>3009</v>
      </c>
      <c r="F293" t="s">
        <v>5651</v>
      </c>
      <c r="G293" t="s">
        <v>5872</v>
      </c>
      <c r="H293" s="5">
        <v>212012.2</v>
      </c>
      <c r="I293" t="s">
        <v>118</v>
      </c>
      <c r="J293" t="s">
        <v>28</v>
      </c>
      <c r="K293" t="s">
        <v>29</v>
      </c>
      <c r="L293" t="s">
        <v>77</v>
      </c>
      <c r="M293" t="s">
        <v>30</v>
      </c>
      <c r="N293" t="s">
        <v>30</v>
      </c>
      <c r="O293" t="s">
        <v>29</v>
      </c>
      <c r="P293" t="s">
        <v>30</v>
      </c>
      <c r="Q293" t="s">
        <v>30</v>
      </c>
      <c r="R293" t="s">
        <v>30</v>
      </c>
      <c r="S293" t="s">
        <v>30</v>
      </c>
      <c r="T293" t="s">
        <v>30</v>
      </c>
      <c r="U293" t="s">
        <v>30</v>
      </c>
      <c r="V293" t="s">
        <v>30</v>
      </c>
      <c r="W293" t="s">
        <v>40</v>
      </c>
      <c r="X293" t="s">
        <v>29</v>
      </c>
      <c r="Y293" t="s">
        <v>29</v>
      </c>
      <c r="Z293" t="s">
        <v>30</v>
      </c>
      <c r="AA293" t="s">
        <v>29</v>
      </c>
      <c r="AB293" t="s">
        <v>32</v>
      </c>
    </row>
    <row r="294" spans="1:28" outlineLevel="1" x14ac:dyDescent="0.45">
      <c r="A294">
        <v>7550808905</v>
      </c>
      <c r="B294" s="1">
        <v>44323</v>
      </c>
      <c r="C294" t="s">
        <v>3007</v>
      </c>
      <c r="D294" t="s">
        <v>3008</v>
      </c>
      <c r="E294" t="s">
        <v>3009</v>
      </c>
      <c r="F294" t="s">
        <v>5651</v>
      </c>
      <c r="G294" t="s">
        <v>5872</v>
      </c>
      <c r="H294" s="5">
        <v>105922.51</v>
      </c>
      <c r="J294" t="s">
        <v>28</v>
      </c>
      <c r="K294" t="s">
        <v>29</v>
      </c>
      <c r="L294" t="s">
        <v>77</v>
      </c>
      <c r="M294" t="s">
        <v>29</v>
      </c>
      <c r="N294" t="s">
        <v>29</v>
      </c>
      <c r="O294" t="s">
        <v>29</v>
      </c>
      <c r="P294" t="s">
        <v>29</v>
      </c>
      <c r="Q294" t="s">
        <v>29</v>
      </c>
      <c r="R294" t="s">
        <v>29</v>
      </c>
      <c r="S294" t="s">
        <v>30</v>
      </c>
      <c r="T294" t="s">
        <v>30</v>
      </c>
      <c r="U294" t="s">
        <v>30</v>
      </c>
      <c r="V294" t="s">
        <v>30</v>
      </c>
      <c r="W294" t="s">
        <v>40</v>
      </c>
      <c r="X294" t="s">
        <v>29</v>
      </c>
      <c r="Y294" t="s">
        <v>29</v>
      </c>
      <c r="Z294" t="s">
        <v>29</v>
      </c>
      <c r="AA294" t="s">
        <v>30</v>
      </c>
      <c r="AB294" t="s">
        <v>32</v>
      </c>
    </row>
    <row r="295" spans="1:28" outlineLevel="1" x14ac:dyDescent="0.45">
      <c r="A295">
        <v>3700919004</v>
      </c>
      <c r="B295" s="1">
        <v>44335</v>
      </c>
      <c r="C295" t="s">
        <v>1778</v>
      </c>
      <c r="D295" t="s">
        <v>1779</v>
      </c>
      <c r="E295" t="s">
        <v>872</v>
      </c>
      <c r="F295" t="s">
        <v>5651</v>
      </c>
      <c r="G295" t="s">
        <v>5802</v>
      </c>
      <c r="H295" s="5">
        <v>143500</v>
      </c>
      <c r="J295" t="s">
        <v>28</v>
      </c>
      <c r="K295" t="s">
        <v>29</v>
      </c>
      <c r="L295" t="s">
        <v>54</v>
      </c>
      <c r="M295" t="s">
        <v>29</v>
      </c>
      <c r="N295" t="s">
        <v>29</v>
      </c>
      <c r="O295" t="s">
        <v>30</v>
      </c>
      <c r="P295" t="s">
        <v>29</v>
      </c>
      <c r="Q295" t="s">
        <v>29</v>
      </c>
      <c r="R295" t="s">
        <v>29</v>
      </c>
      <c r="S295" t="s">
        <v>30</v>
      </c>
      <c r="T295" t="s">
        <v>30</v>
      </c>
      <c r="U295" t="s">
        <v>29</v>
      </c>
      <c r="V295" t="s">
        <v>30</v>
      </c>
      <c r="W295" t="s">
        <v>60</v>
      </c>
      <c r="X295" t="s">
        <v>29</v>
      </c>
      <c r="Y295" t="s">
        <v>29</v>
      </c>
      <c r="Z295" t="s">
        <v>29</v>
      </c>
      <c r="AA295" t="s">
        <v>30</v>
      </c>
      <c r="AB295" t="s">
        <v>32</v>
      </c>
    </row>
    <row r="296" spans="1:28" outlineLevel="1" x14ac:dyDescent="0.45">
      <c r="A296">
        <v>2505479003</v>
      </c>
      <c r="B296" s="1">
        <v>44332</v>
      </c>
      <c r="C296" t="s">
        <v>1247</v>
      </c>
      <c r="D296" t="s">
        <v>1248</v>
      </c>
      <c r="E296" t="s">
        <v>872</v>
      </c>
      <c r="F296" t="s">
        <v>5651</v>
      </c>
      <c r="G296" t="s">
        <v>5802</v>
      </c>
      <c r="H296" s="5">
        <v>81301</v>
      </c>
      <c r="J296" t="s">
        <v>28</v>
      </c>
      <c r="K296" t="s">
        <v>30</v>
      </c>
      <c r="L296" t="s">
        <v>54</v>
      </c>
      <c r="M296" t="s">
        <v>29</v>
      </c>
      <c r="N296" t="s">
        <v>30</v>
      </c>
      <c r="O296" t="s">
        <v>30</v>
      </c>
      <c r="P296" t="s">
        <v>30</v>
      </c>
      <c r="Q296" t="s">
        <v>30</v>
      </c>
      <c r="R296" t="s">
        <v>30</v>
      </c>
      <c r="S296" t="s">
        <v>30</v>
      </c>
      <c r="T296" t="s">
        <v>30</v>
      </c>
      <c r="U296" t="s">
        <v>30</v>
      </c>
      <c r="V296" t="s">
        <v>30</v>
      </c>
      <c r="W296" t="s">
        <v>33</v>
      </c>
      <c r="X296" t="s">
        <v>29</v>
      </c>
      <c r="Y296" t="s">
        <v>29</v>
      </c>
      <c r="Z296" t="s">
        <v>30</v>
      </c>
      <c r="AA296" t="s">
        <v>29</v>
      </c>
      <c r="AB296" t="s">
        <v>32</v>
      </c>
    </row>
    <row r="297" spans="1:28" outlineLevel="1" x14ac:dyDescent="0.45">
      <c r="A297">
        <v>2337269010</v>
      </c>
      <c r="B297" s="1">
        <v>44331</v>
      </c>
      <c r="C297" t="s">
        <v>870</v>
      </c>
      <c r="D297" t="s">
        <v>871</v>
      </c>
      <c r="E297" t="s">
        <v>872</v>
      </c>
      <c r="F297" t="s">
        <v>5651</v>
      </c>
      <c r="G297" t="s">
        <v>5802</v>
      </c>
      <c r="H297" s="5">
        <v>38830.03</v>
      </c>
      <c r="J297" t="s">
        <v>28</v>
      </c>
      <c r="K297" t="s">
        <v>29</v>
      </c>
      <c r="L297" t="s">
        <v>54</v>
      </c>
      <c r="M297" t="s">
        <v>29</v>
      </c>
      <c r="N297" t="s">
        <v>30</v>
      </c>
      <c r="O297" t="s">
        <v>30</v>
      </c>
      <c r="P297" t="s">
        <v>30</v>
      </c>
      <c r="Q297" t="s">
        <v>30</v>
      </c>
      <c r="R297" t="s">
        <v>30</v>
      </c>
      <c r="S297" t="s">
        <v>30</v>
      </c>
      <c r="T297" t="s">
        <v>30</v>
      </c>
      <c r="U297" t="s">
        <v>30</v>
      </c>
      <c r="V297" t="s">
        <v>30</v>
      </c>
      <c r="W297" t="s">
        <v>31</v>
      </c>
      <c r="X297" t="s">
        <v>29</v>
      </c>
      <c r="Y297" t="s">
        <v>29</v>
      </c>
      <c r="Z297" t="s">
        <v>29</v>
      </c>
      <c r="AA297" t="s">
        <v>30</v>
      </c>
      <c r="AB297" t="s">
        <v>32</v>
      </c>
    </row>
    <row r="298" spans="1:28" outlineLevel="1" x14ac:dyDescent="0.45">
      <c r="A298">
        <v>9952219010</v>
      </c>
      <c r="B298" s="1">
        <v>44354</v>
      </c>
      <c r="C298" t="s">
        <v>5575</v>
      </c>
      <c r="D298" t="s">
        <v>5576</v>
      </c>
      <c r="E298" t="s">
        <v>328</v>
      </c>
      <c r="F298" t="s">
        <v>5651</v>
      </c>
      <c r="G298" t="s">
        <v>5697</v>
      </c>
      <c r="H298" s="5">
        <v>468235</v>
      </c>
      <c r="J298" t="s">
        <v>28</v>
      </c>
      <c r="K298" t="s">
        <v>29</v>
      </c>
      <c r="L298" t="s">
        <v>96</v>
      </c>
      <c r="M298" t="s">
        <v>30</v>
      </c>
      <c r="N298" t="s">
        <v>29</v>
      </c>
      <c r="O298" t="s">
        <v>29</v>
      </c>
      <c r="P298" t="s">
        <v>30</v>
      </c>
      <c r="Q298" t="s">
        <v>30</v>
      </c>
      <c r="R298" t="s">
        <v>30</v>
      </c>
      <c r="S298" t="s">
        <v>30</v>
      </c>
      <c r="T298" t="s">
        <v>30</v>
      </c>
      <c r="U298" t="s">
        <v>29</v>
      </c>
      <c r="V298" t="s">
        <v>30</v>
      </c>
      <c r="W298" t="s">
        <v>31</v>
      </c>
      <c r="X298" t="s">
        <v>30</v>
      </c>
      <c r="Y298" t="s">
        <v>29</v>
      </c>
      <c r="Z298" t="s">
        <v>29</v>
      </c>
      <c r="AA298" t="s">
        <v>29</v>
      </c>
      <c r="AB298" t="s">
        <v>32</v>
      </c>
    </row>
    <row r="299" spans="1:28" outlineLevel="1" x14ac:dyDescent="0.45">
      <c r="A299">
        <v>1087939001</v>
      </c>
      <c r="B299" s="1">
        <v>44329</v>
      </c>
      <c r="C299" t="s">
        <v>326</v>
      </c>
      <c r="D299" t="s">
        <v>327</v>
      </c>
      <c r="E299" t="s">
        <v>328</v>
      </c>
      <c r="F299" t="s">
        <v>5651</v>
      </c>
      <c r="G299" t="s">
        <v>5697</v>
      </c>
      <c r="H299" s="5">
        <v>343755</v>
      </c>
      <c r="J299" t="s">
        <v>28</v>
      </c>
      <c r="K299" t="s">
        <v>29</v>
      </c>
      <c r="L299" t="s">
        <v>96</v>
      </c>
      <c r="M299" t="s">
        <v>30</v>
      </c>
      <c r="N299" t="s">
        <v>30</v>
      </c>
      <c r="O299" t="s">
        <v>30</v>
      </c>
      <c r="P299" t="s">
        <v>30</v>
      </c>
      <c r="Q299" t="s">
        <v>30</v>
      </c>
      <c r="R299" t="s">
        <v>30</v>
      </c>
      <c r="S299" t="s">
        <v>30</v>
      </c>
      <c r="T299" t="s">
        <v>30</v>
      </c>
      <c r="U299" t="s">
        <v>30</v>
      </c>
      <c r="V299" t="s">
        <v>30</v>
      </c>
      <c r="W299" t="s">
        <v>33</v>
      </c>
      <c r="X299" t="s">
        <v>30</v>
      </c>
      <c r="Y299" t="s">
        <v>29</v>
      </c>
      <c r="Z299" t="s">
        <v>29</v>
      </c>
      <c r="AA299" t="s">
        <v>30</v>
      </c>
      <c r="AB299" t="s">
        <v>43</v>
      </c>
    </row>
    <row r="300" spans="1:28" outlineLevel="1" x14ac:dyDescent="0.45">
      <c r="A300">
        <v>8842529003</v>
      </c>
      <c r="B300" s="1">
        <v>44345</v>
      </c>
      <c r="C300" t="s">
        <v>4457</v>
      </c>
      <c r="D300" t="s">
        <v>4458</v>
      </c>
      <c r="E300" t="s">
        <v>328</v>
      </c>
      <c r="F300" t="s">
        <v>5651</v>
      </c>
      <c r="G300" t="s">
        <v>5697</v>
      </c>
      <c r="H300" s="5">
        <v>324446.18</v>
      </c>
      <c r="J300" t="s">
        <v>28</v>
      </c>
      <c r="K300" t="s">
        <v>29</v>
      </c>
      <c r="L300" t="s">
        <v>96</v>
      </c>
      <c r="M300" t="s">
        <v>30</v>
      </c>
      <c r="N300" t="s">
        <v>30</v>
      </c>
      <c r="O300" t="s">
        <v>30</v>
      </c>
      <c r="P300" t="s">
        <v>30</v>
      </c>
      <c r="Q300" t="s">
        <v>30</v>
      </c>
      <c r="R300" t="s">
        <v>30</v>
      </c>
      <c r="S300" t="s">
        <v>30</v>
      </c>
      <c r="T300" t="s">
        <v>30</v>
      </c>
      <c r="U300" t="s">
        <v>30</v>
      </c>
      <c r="V300" t="s">
        <v>30</v>
      </c>
      <c r="W300" t="s">
        <v>31</v>
      </c>
      <c r="X300" t="s">
        <v>30</v>
      </c>
      <c r="Y300" t="s">
        <v>29</v>
      </c>
      <c r="Z300" t="s">
        <v>29</v>
      </c>
      <c r="AA300" t="s">
        <v>29</v>
      </c>
      <c r="AB300" t="s">
        <v>43</v>
      </c>
    </row>
    <row r="301" spans="1:28" outlineLevel="1" x14ac:dyDescent="0.45">
      <c r="A301">
        <v>8928839003</v>
      </c>
      <c r="B301" s="1">
        <v>44345</v>
      </c>
      <c r="C301" t="s">
        <v>4889</v>
      </c>
      <c r="D301" t="s">
        <v>4890</v>
      </c>
      <c r="E301" t="s">
        <v>328</v>
      </c>
      <c r="F301" t="s">
        <v>5651</v>
      </c>
      <c r="G301" t="s">
        <v>5697</v>
      </c>
      <c r="H301" s="5">
        <v>314953.87</v>
      </c>
      <c r="J301" t="s">
        <v>28</v>
      </c>
      <c r="K301" t="s">
        <v>29</v>
      </c>
      <c r="L301" t="s">
        <v>96</v>
      </c>
      <c r="M301" t="s">
        <v>29</v>
      </c>
      <c r="N301" t="s">
        <v>29</v>
      </c>
      <c r="O301" t="s">
        <v>30</v>
      </c>
      <c r="P301" t="s">
        <v>30</v>
      </c>
      <c r="Q301" t="s">
        <v>30</v>
      </c>
      <c r="R301" t="s">
        <v>30</v>
      </c>
      <c r="S301" t="s">
        <v>30</v>
      </c>
      <c r="T301" t="s">
        <v>30</v>
      </c>
      <c r="U301" t="s">
        <v>30</v>
      </c>
      <c r="V301" t="s">
        <v>30</v>
      </c>
      <c r="W301" t="s">
        <v>31</v>
      </c>
      <c r="X301" t="s">
        <v>30</v>
      </c>
      <c r="Y301" t="s">
        <v>29</v>
      </c>
      <c r="Z301" t="s">
        <v>29</v>
      </c>
      <c r="AA301" t="s">
        <v>29</v>
      </c>
      <c r="AB301" t="s">
        <v>32</v>
      </c>
    </row>
    <row r="302" spans="1:28" outlineLevel="1" x14ac:dyDescent="0.45">
      <c r="A302">
        <v>9881229004</v>
      </c>
      <c r="B302" s="1">
        <v>44351</v>
      </c>
      <c r="C302" t="s">
        <v>5244</v>
      </c>
      <c r="D302" t="s">
        <v>5245</v>
      </c>
      <c r="E302" t="s">
        <v>328</v>
      </c>
      <c r="F302" t="s">
        <v>5651</v>
      </c>
      <c r="G302" t="s">
        <v>5697</v>
      </c>
      <c r="H302" s="5">
        <v>312332</v>
      </c>
      <c r="J302" t="s">
        <v>28</v>
      </c>
      <c r="K302" t="s">
        <v>29</v>
      </c>
      <c r="L302" t="s">
        <v>96</v>
      </c>
      <c r="M302" t="s">
        <v>29</v>
      </c>
      <c r="N302" t="s">
        <v>29</v>
      </c>
      <c r="O302" t="s">
        <v>29</v>
      </c>
      <c r="P302" t="s">
        <v>30</v>
      </c>
      <c r="Q302" t="s">
        <v>30</v>
      </c>
      <c r="R302" t="s">
        <v>30</v>
      </c>
      <c r="S302" t="s">
        <v>30</v>
      </c>
      <c r="T302" t="s">
        <v>30</v>
      </c>
      <c r="U302" t="s">
        <v>30</v>
      </c>
      <c r="V302" t="s">
        <v>30</v>
      </c>
      <c r="W302" t="s">
        <v>31</v>
      </c>
      <c r="X302" t="s">
        <v>30</v>
      </c>
      <c r="Y302" t="s">
        <v>29</v>
      </c>
      <c r="Z302" t="s">
        <v>29</v>
      </c>
      <c r="AA302" t="s">
        <v>29</v>
      </c>
      <c r="AB302" t="s">
        <v>232</v>
      </c>
    </row>
    <row r="303" spans="1:28" outlineLevel="1" x14ac:dyDescent="0.45">
      <c r="A303">
        <v>4901469001</v>
      </c>
      <c r="B303" s="1">
        <v>44336</v>
      </c>
      <c r="C303" t="s">
        <v>2049</v>
      </c>
      <c r="D303" t="s">
        <v>2050</v>
      </c>
      <c r="E303" t="s">
        <v>328</v>
      </c>
      <c r="F303" t="s">
        <v>5651</v>
      </c>
      <c r="G303" t="s">
        <v>5697</v>
      </c>
      <c r="H303" s="5">
        <v>130485</v>
      </c>
      <c r="J303" t="s">
        <v>28</v>
      </c>
      <c r="K303" t="s">
        <v>29</v>
      </c>
      <c r="L303" t="s">
        <v>96</v>
      </c>
      <c r="M303" t="s">
        <v>29</v>
      </c>
      <c r="N303" t="s">
        <v>29</v>
      </c>
      <c r="O303" t="s">
        <v>29</v>
      </c>
      <c r="P303" t="s">
        <v>30</v>
      </c>
      <c r="Q303" t="s">
        <v>30</v>
      </c>
      <c r="R303" t="s">
        <v>30</v>
      </c>
      <c r="S303" t="s">
        <v>30</v>
      </c>
      <c r="T303" t="s">
        <v>30</v>
      </c>
      <c r="U303" t="s">
        <v>30</v>
      </c>
      <c r="V303" t="s">
        <v>30</v>
      </c>
      <c r="W303" t="s">
        <v>40</v>
      </c>
      <c r="X303" t="s">
        <v>30</v>
      </c>
      <c r="Y303" t="s">
        <v>29</v>
      </c>
      <c r="Z303" t="s">
        <v>29</v>
      </c>
      <c r="AA303" t="s">
        <v>30</v>
      </c>
      <c r="AB303" t="s">
        <v>43</v>
      </c>
    </row>
    <row r="304" spans="1:28" outlineLevel="1" x14ac:dyDescent="0.45">
      <c r="A304">
        <v>7559538903</v>
      </c>
      <c r="B304" s="1">
        <v>44323</v>
      </c>
      <c r="C304" t="s">
        <v>3111</v>
      </c>
      <c r="D304" t="s">
        <v>3112</v>
      </c>
      <c r="E304" t="s">
        <v>328</v>
      </c>
      <c r="F304" t="s">
        <v>5651</v>
      </c>
      <c r="G304" t="s">
        <v>5697</v>
      </c>
      <c r="H304" s="5">
        <v>127629</v>
      </c>
      <c r="J304" t="s">
        <v>28</v>
      </c>
      <c r="K304" t="s">
        <v>29</v>
      </c>
      <c r="L304" t="s">
        <v>96</v>
      </c>
      <c r="M304" t="s">
        <v>30</v>
      </c>
      <c r="N304" t="s">
        <v>29</v>
      </c>
      <c r="O304" t="s">
        <v>29</v>
      </c>
      <c r="P304" t="s">
        <v>29</v>
      </c>
      <c r="Q304" t="s">
        <v>30</v>
      </c>
      <c r="R304" t="s">
        <v>30</v>
      </c>
      <c r="S304" t="s">
        <v>30</v>
      </c>
      <c r="T304" t="s">
        <v>30</v>
      </c>
      <c r="U304" t="s">
        <v>29</v>
      </c>
      <c r="V304" t="s">
        <v>30</v>
      </c>
      <c r="W304" t="s">
        <v>31</v>
      </c>
      <c r="X304" t="s">
        <v>30</v>
      </c>
      <c r="Y304" t="s">
        <v>30</v>
      </c>
      <c r="Z304" t="s">
        <v>29</v>
      </c>
      <c r="AA304" t="s">
        <v>30</v>
      </c>
      <c r="AB304" t="s">
        <v>73</v>
      </c>
    </row>
    <row r="305" spans="1:28" outlineLevel="1" x14ac:dyDescent="0.45">
      <c r="A305">
        <v>2755699002</v>
      </c>
      <c r="B305" s="1">
        <v>44334</v>
      </c>
      <c r="C305" t="s">
        <v>1587</v>
      </c>
      <c r="D305" t="s">
        <v>1588</v>
      </c>
      <c r="E305" t="s">
        <v>328</v>
      </c>
      <c r="F305" t="s">
        <v>5651</v>
      </c>
      <c r="G305" t="s">
        <v>5697</v>
      </c>
      <c r="H305" s="5">
        <v>115882</v>
      </c>
      <c r="J305" t="s">
        <v>28</v>
      </c>
      <c r="K305" t="s">
        <v>29</v>
      </c>
      <c r="L305" t="s">
        <v>96</v>
      </c>
      <c r="M305" t="s">
        <v>29</v>
      </c>
      <c r="N305" t="s">
        <v>29</v>
      </c>
      <c r="O305" t="s">
        <v>29</v>
      </c>
      <c r="P305" t="s">
        <v>30</v>
      </c>
      <c r="Q305" t="s">
        <v>29</v>
      </c>
      <c r="R305" t="s">
        <v>29</v>
      </c>
      <c r="S305" t="s">
        <v>30</v>
      </c>
      <c r="T305" t="s">
        <v>30</v>
      </c>
      <c r="U305" t="s">
        <v>30</v>
      </c>
      <c r="V305" t="s">
        <v>30</v>
      </c>
      <c r="W305" t="s">
        <v>40</v>
      </c>
      <c r="X305" t="s">
        <v>30</v>
      </c>
      <c r="Y305" t="s">
        <v>29</v>
      </c>
      <c r="Z305" t="s">
        <v>29</v>
      </c>
      <c r="AA305" t="s">
        <v>30</v>
      </c>
      <c r="AB305" t="s">
        <v>47</v>
      </c>
    </row>
    <row r="306" spans="1:28" outlineLevel="1" x14ac:dyDescent="0.45">
      <c r="A306">
        <v>8870489001</v>
      </c>
      <c r="B306" s="1">
        <v>44345</v>
      </c>
      <c r="C306" t="s">
        <v>4631</v>
      </c>
      <c r="D306" t="s">
        <v>4632</v>
      </c>
      <c r="E306" t="s">
        <v>328</v>
      </c>
      <c r="F306" t="s">
        <v>5651</v>
      </c>
      <c r="G306" t="s">
        <v>5697</v>
      </c>
      <c r="H306" s="5">
        <v>86910.6</v>
      </c>
      <c r="J306" t="s">
        <v>28</v>
      </c>
      <c r="K306" t="s">
        <v>29</v>
      </c>
      <c r="L306" t="s">
        <v>96</v>
      </c>
      <c r="M306" t="s">
        <v>29</v>
      </c>
      <c r="N306" t="s">
        <v>29</v>
      </c>
      <c r="O306" t="s">
        <v>30</v>
      </c>
      <c r="P306" t="s">
        <v>30</v>
      </c>
      <c r="Q306" t="s">
        <v>30</v>
      </c>
      <c r="R306" t="s">
        <v>30</v>
      </c>
      <c r="S306" t="s">
        <v>30</v>
      </c>
      <c r="T306" t="s">
        <v>30</v>
      </c>
      <c r="U306" t="s">
        <v>30</v>
      </c>
      <c r="V306" t="s">
        <v>30</v>
      </c>
      <c r="W306" t="s">
        <v>31</v>
      </c>
      <c r="X306" t="s">
        <v>30</v>
      </c>
      <c r="Y306" t="s">
        <v>29</v>
      </c>
      <c r="Z306" t="s">
        <v>29</v>
      </c>
      <c r="AA306" t="s">
        <v>29</v>
      </c>
      <c r="AB306" t="s">
        <v>43</v>
      </c>
    </row>
    <row r="307" spans="1:28" outlineLevel="1" x14ac:dyDescent="0.45">
      <c r="A307">
        <v>9924949009</v>
      </c>
      <c r="B307" s="1">
        <v>44351</v>
      </c>
      <c r="C307" t="s">
        <v>5465</v>
      </c>
      <c r="D307" t="s">
        <v>5466</v>
      </c>
      <c r="E307" t="s">
        <v>328</v>
      </c>
      <c r="F307" t="s">
        <v>5651</v>
      </c>
      <c r="G307" t="s">
        <v>5697</v>
      </c>
      <c r="H307" s="5">
        <v>85273</v>
      </c>
      <c r="J307" t="s">
        <v>28</v>
      </c>
      <c r="K307" t="s">
        <v>29</v>
      </c>
      <c r="L307" t="s">
        <v>96</v>
      </c>
      <c r="M307" t="s">
        <v>29</v>
      </c>
      <c r="N307" t="s">
        <v>29</v>
      </c>
      <c r="O307" t="s">
        <v>29</v>
      </c>
      <c r="P307" t="s">
        <v>30</v>
      </c>
      <c r="Q307" t="s">
        <v>29</v>
      </c>
      <c r="R307" t="s">
        <v>30</v>
      </c>
      <c r="S307" t="s">
        <v>30</v>
      </c>
      <c r="T307" t="s">
        <v>30</v>
      </c>
      <c r="U307" t="s">
        <v>30</v>
      </c>
      <c r="V307" t="s">
        <v>30</v>
      </c>
      <c r="W307" t="s">
        <v>33</v>
      </c>
      <c r="X307" t="s">
        <v>30</v>
      </c>
      <c r="Y307" t="s">
        <v>29</v>
      </c>
      <c r="Z307" t="s">
        <v>29</v>
      </c>
      <c r="AA307" t="s">
        <v>29</v>
      </c>
      <c r="AB307" t="s">
        <v>32</v>
      </c>
    </row>
    <row r="308" spans="1:28" outlineLevel="1" x14ac:dyDescent="0.45">
      <c r="A308">
        <v>2740809006</v>
      </c>
      <c r="B308" s="1">
        <v>44334</v>
      </c>
      <c r="C308" t="s">
        <v>1514</v>
      </c>
      <c r="D308" t="s">
        <v>1325</v>
      </c>
      <c r="E308" t="s">
        <v>328</v>
      </c>
      <c r="F308" t="s">
        <v>5651</v>
      </c>
      <c r="G308" t="s">
        <v>5697</v>
      </c>
      <c r="H308" s="5">
        <v>71737</v>
      </c>
      <c r="J308" t="s">
        <v>28</v>
      </c>
      <c r="K308" t="s">
        <v>29</v>
      </c>
      <c r="L308" t="s">
        <v>96</v>
      </c>
      <c r="M308" t="s">
        <v>29</v>
      </c>
      <c r="N308" t="s">
        <v>29</v>
      </c>
      <c r="O308" t="s">
        <v>29</v>
      </c>
      <c r="P308" t="s">
        <v>30</v>
      </c>
      <c r="Q308" t="s">
        <v>30</v>
      </c>
      <c r="R308" t="s">
        <v>30</v>
      </c>
      <c r="S308" t="s">
        <v>30</v>
      </c>
      <c r="T308" t="s">
        <v>30</v>
      </c>
      <c r="U308" t="s">
        <v>30</v>
      </c>
      <c r="V308" t="s">
        <v>30</v>
      </c>
      <c r="W308" t="s">
        <v>33</v>
      </c>
      <c r="X308" t="s">
        <v>30</v>
      </c>
      <c r="Y308" t="s">
        <v>30</v>
      </c>
      <c r="Z308" t="s">
        <v>29</v>
      </c>
      <c r="AA308" t="s">
        <v>30</v>
      </c>
      <c r="AB308" t="s">
        <v>32</v>
      </c>
    </row>
    <row r="309" spans="1:28" outlineLevel="1" x14ac:dyDescent="0.45">
      <c r="A309">
        <v>8031479008</v>
      </c>
      <c r="B309" s="1">
        <v>44342</v>
      </c>
      <c r="C309" t="s">
        <v>4162</v>
      </c>
      <c r="D309" t="s">
        <v>4163</v>
      </c>
      <c r="E309" t="s">
        <v>328</v>
      </c>
      <c r="F309" t="s">
        <v>5651</v>
      </c>
      <c r="G309" t="s">
        <v>5697</v>
      </c>
      <c r="H309" s="5">
        <v>10457</v>
      </c>
      <c r="J309" t="s">
        <v>28</v>
      </c>
      <c r="K309" t="s">
        <v>29</v>
      </c>
      <c r="L309" t="s">
        <v>96</v>
      </c>
      <c r="M309" t="s">
        <v>29</v>
      </c>
      <c r="N309" t="s">
        <v>29</v>
      </c>
      <c r="O309" t="s">
        <v>29</v>
      </c>
      <c r="P309" t="s">
        <v>29</v>
      </c>
      <c r="Q309" t="s">
        <v>30</v>
      </c>
      <c r="R309" t="s">
        <v>30</v>
      </c>
      <c r="S309" t="s">
        <v>30</v>
      </c>
      <c r="T309" t="s">
        <v>30</v>
      </c>
      <c r="U309" t="s">
        <v>30</v>
      </c>
      <c r="V309" t="s">
        <v>30</v>
      </c>
      <c r="W309" t="s">
        <v>40</v>
      </c>
      <c r="X309" t="s">
        <v>30</v>
      </c>
      <c r="Y309" t="s">
        <v>29</v>
      </c>
      <c r="Z309" t="s">
        <v>30</v>
      </c>
      <c r="AA309" t="s">
        <v>29</v>
      </c>
      <c r="AB309" t="s">
        <v>164</v>
      </c>
    </row>
    <row r="310" spans="1:28" outlineLevel="1" x14ac:dyDescent="0.45">
      <c r="A310">
        <v>2237309001</v>
      </c>
      <c r="B310" s="1">
        <v>44330</v>
      </c>
      <c r="C310" t="s">
        <v>737</v>
      </c>
      <c r="D310" t="s">
        <v>738</v>
      </c>
      <c r="E310" t="s">
        <v>360</v>
      </c>
      <c r="F310" t="s">
        <v>5651</v>
      </c>
      <c r="G310" t="s">
        <v>5779</v>
      </c>
      <c r="H310" s="5">
        <v>142834</v>
      </c>
      <c r="J310" t="s">
        <v>42</v>
      </c>
      <c r="K310" t="s">
        <v>29</v>
      </c>
      <c r="L310" t="s">
        <v>275</v>
      </c>
      <c r="M310" t="s">
        <v>30</v>
      </c>
      <c r="N310" t="s">
        <v>30</v>
      </c>
      <c r="O310" t="s">
        <v>29</v>
      </c>
      <c r="P310" t="s">
        <v>30</v>
      </c>
      <c r="Q310" t="s">
        <v>30</v>
      </c>
      <c r="R310" t="s">
        <v>30</v>
      </c>
      <c r="S310" t="s">
        <v>30</v>
      </c>
      <c r="T310" t="s">
        <v>30</v>
      </c>
      <c r="U310" t="s">
        <v>30</v>
      </c>
      <c r="V310" t="s">
        <v>30</v>
      </c>
      <c r="W310" t="s">
        <v>31</v>
      </c>
      <c r="X310" t="s">
        <v>29</v>
      </c>
      <c r="Y310" t="s">
        <v>29</v>
      </c>
      <c r="Z310" t="s">
        <v>30</v>
      </c>
      <c r="AA310" t="s">
        <v>30</v>
      </c>
      <c r="AB310" t="s">
        <v>32</v>
      </c>
    </row>
    <row r="311" spans="1:28" outlineLevel="1" x14ac:dyDescent="0.45">
      <c r="A311">
        <v>7643348908</v>
      </c>
      <c r="B311" s="1">
        <v>44323</v>
      </c>
      <c r="C311" t="s">
        <v>3655</v>
      </c>
      <c r="D311" t="s">
        <v>3656</v>
      </c>
      <c r="E311" t="s">
        <v>360</v>
      </c>
      <c r="F311" t="s">
        <v>5651</v>
      </c>
      <c r="G311" t="s">
        <v>5779</v>
      </c>
      <c r="H311" s="5">
        <v>88154.39</v>
      </c>
      <c r="J311" t="s">
        <v>42</v>
      </c>
      <c r="K311" t="s">
        <v>29</v>
      </c>
      <c r="L311" t="s">
        <v>275</v>
      </c>
      <c r="M311" t="s">
        <v>29</v>
      </c>
      <c r="N311" t="s">
        <v>29</v>
      </c>
      <c r="O311" t="s">
        <v>29</v>
      </c>
      <c r="P311" t="s">
        <v>30</v>
      </c>
      <c r="Q311" t="s">
        <v>30</v>
      </c>
      <c r="R311" t="s">
        <v>30</v>
      </c>
      <c r="S311" t="s">
        <v>30</v>
      </c>
      <c r="T311" t="s">
        <v>30</v>
      </c>
      <c r="U311" t="s">
        <v>30</v>
      </c>
      <c r="V311" t="s">
        <v>30</v>
      </c>
      <c r="W311" t="s">
        <v>33</v>
      </c>
      <c r="X311" t="s">
        <v>29</v>
      </c>
      <c r="Y311" t="s">
        <v>29</v>
      </c>
      <c r="Z311" t="s">
        <v>30</v>
      </c>
      <c r="AA311" t="s">
        <v>30</v>
      </c>
      <c r="AB311" t="s">
        <v>73</v>
      </c>
    </row>
    <row r="312" spans="1:28" outlineLevel="1" x14ac:dyDescent="0.45">
      <c r="A312">
        <v>8979649005</v>
      </c>
      <c r="B312" s="1">
        <v>44345</v>
      </c>
      <c r="C312" t="s">
        <v>5134</v>
      </c>
      <c r="D312" t="s">
        <v>5135</v>
      </c>
      <c r="E312" t="s">
        <v>360</v>
      </c>
      <c r="F312" t="s">
        <v>5651</v>
      </c>
      <c r="G312" t="s">
        <v>5779</v>
      </c>
      <c r="H312" s="5">
        <v>45837</v>
      </c>
      <c r="J312" t="s">
        <v>42</v>
      </c>
      <c r="K312" t="s">
        <v>29</v>
      </c>
      <c r="L312" t="s">
        <v>275</v>
      </c>
      <c r="M312" t="s">
        <v>29</v>
      </c>
      <c r="N312" t="s">
        <v>30</v>
      </c>
      <c r="O312" t="s">
        <v>30</v>
      </c>
      <c r="P312" t="s">
        <v>30</v>
      </c>
      <c r="Q312" t="s">
        <v>30</v>
      </c>
      <c r="R312" t="s">
        <v>30</v>
      </c>
      <c r="S312" t="s">
        <v>30</v>
      </c>
      <c r="T312" t="s">
        <v>30</v>
      </c>
      <c r="U312" t="s">
        <v>30</v>
      </c>
      <c r="V312" t="s">
        <v>30</v>
      </c>
      <c r="W312" t="s">
        <v>40</v>
      </c>
      <c r="X312" t="s">
        <v>29</v>
      </c>
      <c r="Y312" t="s">
        <v>29</v>
      </c>
      <c r="Z312" t="s">
        <v>29</v>
      </c>
      <c r="AA312" t="s">
        <v>29</v>
      </c>
      <c r="AB312" t="s">
        <v>32</v>
      </c>
    </row>
    <row r="313" spans="1:28" outlineLevel="1" x14ac:dyDescent="0.45">
      <c r="A313">
        <v>2734629004</v>
      </c>
      <c r="B313" s="1">
        <v>44334</v>
      </c>
      <c r="C313" t="s">
        <v>1483</v>
      </c>
      <c r="D313" t="s">
        <v>1484</v>
      </c>
      <c r="E313" t="s">
        <v>302</v>
      </c>
      <c r="F313" t="s">
        <v>5651</v>
      </c>
      <c r="G313" t="s">
        <v>5786</v>
      </c>
      <c r="H313" s="5">
        <v>1234231</v>
      </c>
      <c r="J313" t="s">
        <v>28</v>
      </c>
      <c r="K313" t="s">
        <v>29</v>
      </c>
      <c r="L313" t="s">
        <v>88</v>
      </c>
      <c r="M313" t="s">
        <v>30</v>
      </c>
      <c r="N313" t="s">
        <v>30</v>
      </c>
      <c r="O313" t="s">
        <v>30</v>
      </c>
      <c r="P313" t="s">
        <v>30</v>
      </c>
      <c r="Q313" t="s">
        <v>30</v>
      </c>
      <c r="R313" t="s">
        <v>30</v>
      </c>
      <c r="S313" t="s">
        <v>30</v>
      </c>
      <c r="T313" t="s">
        <v>30</v>
      </c>
      <c r="U313" t="s">
        <v>30</v>
      </c>
      <c r="V313" t="s">
        <v>30</v>
      </c>
      <c r="W313" t="s">
        <v>31</v>
      </c>
      <c r="X313" t="s">
        <v>29</v>
      </c>
      <c r="Y313" t="s">
        <v>29</v>
      </c>
      <c r="Z313" t="s">
        <v>29</v>
      </c>
      <c r="AA313" t="s">
        <v>30</v>
      </c>
      <c r="AB313" t="s">
        <v>32</v>
      </c>
    </row>
    <row r="314" spans="1:28" outlineLevel="1" x14ac:dyDescent="0.45">
      <c r="A314">
        <v>3709479010</v>
      </c>
      <c r="B314" s="1">
        <v>44335</v>
      </c>
      <c r="C314" t="s">
        <v>1834</v>
      </c>
      <c r="D314" t="s">
        <v>1835</v>
      </c>
      <c r="E314" t="s">
        <v>302</v>
      </c>
      <c r="F314" t="s">
        <v>5651</v>
      </c>
      <c r="G314" t="s">
        <v>5786</v>
      </c>
      <c r="H314" s="5">
        <v>822215.26</v>
      </c>
      <c r="J314" t="s">
        <v>28</v>
      </c>
      <c r="K314" t="s">
        <v>29</v>
      </c>
      <c r="L314" t="s">
        <v>88</v>
      </c>
      <c r="M314" t="s">
        <v>30</v>
      </c>
      <c r="N314" t="s">
        <v>30</v>
      </c>
      <c r="O314" t="s">
        <v>30</v>
      </c>
      <c r="P314" t="s">
        <v>30</v>
      </c>
      <c r="Q314" t="s">
        <v>30</v>
      </c>
      <c r="R314" t="s">
        <v>30</v>
      </c>
      <c r="S314" t="s">
        <v>30</v>
      </c>
      <c r="T314" t="s">
        <v>30</v>
      </c>
      <c r="U314" t="s">
        <v>30</v>
      </c>
      <c r="V314" t="s">
        <v>30</v>
      </c>
      <c r="W314" t="s">
        <v>31</v>
      </c>
      <c r="X314" t="s">
        <v>29</v>
      </c>
      <c r="Y314" t="s">
        <v>29</v>
      </c>
      <c r="Z314" t="s">
        <v>29</v>
      </c>
      <c r="AA314" t="s">
        <v>30</v>
      </c>
      <c r="AB314" t="s">
        <v>32</v>
      </c>
    </row>
    <row r="315" spans="1:28" outlineLevel="1" x14ac:dyDescent="0.45">
      <c r="A315">
        <v>6613659004</v>
      </c>
      <c r="B315" s="1">
        <v>44338</v>
      </c>
      <c r="C315" t="s">
        <v>2458</v>
      </c>
      <c r="D315" t="s">
        <v>2459</v>
      </c>
      <c r="E315" t="s">
        <v>302</v>
      </c>
      <c r="F315" t="s">
        <v>5651</v>
      </c>
      <c r="G315" t="s">
        <v>5772</v>
      </c>
      <c r="H315" s="5">
        <v>807552.09</v>
      </c>
      <c r="I315" t="s">
        <v>146</v>
      </c>
      <c r="J315" t="s">
        <v>28</v>
      </c>
      <c r="K315" t="s">
        <v>29</v>
      </c>
      <c r="L315" t="s">
        <v>88</v>
      </c>
      <c r="M315" t="s">
        <v>30</v>
      </c>
      <c r="N315" t="s">
        <v>30</v>
      </c>
      <c r="O315" t="s">
        <v>30</v>
      </c>
      <c r="P315" t="s">
        <v>30</v>
      </c>
      <c r="Q315" t="s">
        <v>30</v>
      </c>
      <c r="R315" t="s">
        <v>30</v>
      </c>
      <c r="S315" t="s">
        <v>30</v>
      </c>
      <c r="T315" t="s">
        <v>30</v>
      </c>
      <c r="U315" t="s">
        <v>30</v>
      </c>
      <c r="V315" t="s">
        <v>30</v>
      </c>
      <c r="W315" t="s">
        <v>40</v>
      </c>
      <c r="X315" t="s">
        <v>29</v>
      </c>
      <c r="Y315" t="s">
        <v>30</v>
      </c>
      <c r="Z315" t="s">
        <v>29</v>
      </c>
      <c r="AA315" t="s">
        <v>29</v>
      </c>
      <c r="AB315" t="s">
        <v>32</v>
      </c>
    </row>
    <row r="316" spans="1:28" outlineLevel="1" x14ac:dyDescent="0.45">
      <c r="A316">
        <v>7546309008</v>
      </c>
      <c r="B316" s="1">
        <v>44341</v>
      </c>
      <c r="C316" t="s">
        <v>2963</v>
      </c>
      <c r="D316" t="s">
        <v>2964</v>
      </c>
      <c r="E316" t="s">
        <v>302</v>
      </c>
      <c r="F316" t="s">
        <v>5651</v>
      </c>
      <c r="G316" t="s">
        <v>5689</v>
      </c>
      <c r="H316" s="5">
        <v>682015</v>
      </c>
      <c r="J316" t="s">
        <v>28</v>
      </c>
      <c r="K316" t="s">
        <v>29</v>
      </c>
      <c r="L316" t="s">
        <v>88</v>
      </c>
      <c r="M316" t="s">
        <v>30</v>
      </c>
      <c r="N316" t="s">
        <v>30</v>
      </c>
      <c r="O316" t="s">
        <v>30</v>
      </c>
      <c r="P316" t="s">
        <v>30</v>
      </c>
      <c r="Q316" t="s">
        <v>30</v>
      </c>
      <c r="R316" t="s">
        <v>30</v>
      </c>
      <c r="S316" t="s">
        <v>30</v>
      </c>
      <c r="T316" t="s">
        <v>30</v>
      </c>
      <c r="U316" t="s">
        <v>30</v>
      </c>
      <c r="V316" t="s">
        <v>30</v>
      </c>
      <c r="W316" t="s">
        <v>31</v>
      </c>
      <c r="X316" t="s">
        <v>29</v>
      </c>
      <c r="Y316" t="s">
        <v>30</v>
      </c>
      <c r="Z316" t="s">
        <v>29</v>
      </c>
      <c r="AA316" t="s">
        <v>29</v>
      </c>
      <c r="AB316" t="s">
        <v>32</v>
      </c>
    </row>
    <row r="317" spans="1:28" outlineLevel="1" x14ac:dyDescent="0.45">
      <c r="A317">
        <v>2714789009</v>
      </c>
      <c r="B317" s="1">
        <v>44334</v>
      </c>
      <c r="C317" t="s">
        <v>939</v>
      </c>
      <c r="D317" t="s">
        <v>1397</v>
      </c>
      <c r="E317" t="s">
        <v>302</v>
      </c>
      <c r="F317" t="s">
        <v>5651</v>
      </c>
      <c r="G317" t="s">
        <v>5795</v>
      </c>
      <c r="H317" s="5">
        <v>489965.55</v>
      </c>
      <c r="J317" t="s">
        <v>28</v>
      </c>
      <c r="K317" t="s">
        <v>29</v>
      </c>
      <c r="L317" t="s">
        <v>88</v>
      </c>
      <c r="M317" t="s">
        <v>29</v>
      </c>
      <c r="N317" t="s">
        <v>30</v>
      </c>
      <c r="O317" t="s">
        <v>29</v>
      </c>
      <c r="P317" t="s">
        <v>30</v>
      </c>
      <c r="Q317" t="s">
        <v>30</v>
      </c>
      <c r="R317" t="s">
        <v>30</v>
      </c>
      <c r="S317" t="s">
        <v>30</v>
      </c>
      <c r="T317" t="s">
        <v>30</v>
      </c>
      <c r="U317" t="s">
        <v>30</v>
      </c>
      <c r="V317" t="s">
        <v>30</v>
      </c>
      <c r="W317" t="s">
        <v>33</v>
      </c>
      <c r="X317" t="s">
        <v>29</v>
      </c>
      <c r="Y317" t="s">
        <v>30</v>
      </c>
      <c r="Z317" t="s">
        <v>29</v>
      </c>
      <c r="AA317" t="s">
        <v>29</v>
      </c>
      <c r="AB317" t="s">
        <v>32</v>
      </c>
    </row>
    <row r="318" spans="1:28" outlineLevel="1" x14ac:dyDescent="0.45">
      <c r="A318">
        <v>7236659002</v>
      </c>
      <c r="B318" s="1">
        <v>44339</v>
      </c>
      <c r="C318" t="s">
        <v>2515</v>
      </c>
      <c r="D318" t="s">
        <v>2516</v>
      </c>
      <c r="E318" t="s">
        <v>302</v>
      </c>
      <c r="F318" t="s">
        <v>5651</v>
      </c>
      <c r="G318" t="s">
        <v>5689</v>
      </c>
      <c r="H318" s="5">
        <v>456186</v>
      </c>
      <c r="J318" t="s">
        <v>28</v>
      </c>
      <c r="K318" t="s">
        <v>29</v>
      </c>
      <c r="L318" t="s">
        <v>88</v>
      </c>
      <c r="M318" t="s">
        <v>30</v>
      </c>
      <c r="N318" t="s">
        <v>30</v>
      </c>
      <c r="O318" t="s">
        <v>30</v>
      </c>
      <c r="P318" t="s">
        <v>30</v>
      </c>
      <c r="Q318" t="s">
        <v>30</v>
      </c>
      <c r="R318" t="s">
        <v>30</v>
      </c>
      <c r="S318" t="s">
        <v>30</v>
      </c>
      <c r="T318" t="s">
        <v>30</v>
      </c>
      <c r="U318" t="s">
        <v>30</v>
      </c>
      <c r="V318" t="s">
        <v>30</v>
      </c>
      <c r="W318" t="s">
        <v>31</v>
      </c>
      <c r="X318" t="s">
        <v>29</v>
      </c>
      <c r="Y318" t="s">
        <v>29</v>
      </c>
      <c r="Z318" t="s">
        <v>30</v>
      </c>
      <c r="AA318" t="s">
        <v>29</v>
      </c>
      <c r="AB318" t="s">
        <v>32</v>
      </c>
    </row>
    <row r="319" spans="1:28" outlineLevel="1" x14ac:dyDescent="0.45">
      <c r="A319">
        <v>4894329006</v>
      </c>
      <c r="B319" s="1">
        <v>44336</v>
      </c>
      <c r="C319" t="s">
        <v>2015</v>
      </c>
      <c r="D319" t="s">
        <v>2016</v>
      </c>
      <c r="E319" t="s">
        <v>302</v>
      </c>
      <c r="F319" t="s">
        <v>5651</v>
      </c>
      <c r="G319" t="s">
        <v>5795</v>
      </c>
      <c r="H319" s="5">
        <v>412982</v>
      </c>
      <c r="J319" t="s">
        <v>28</v>
      </c>
      <c r="K319" t="s">
        <v>29</v>
      </c>
      <c r="L319" t="s">
        <v>88</v>
      </c>
      <c r="M319" t="s">
        <v>29</v>
      </c>
      <c r="N319" t="s">
        <v>30</v>
      </c>
      <c r="O319" t="s">
        <v>29</v>
      </c>
      <c r="P319" t="s">
        <v>30</v>
      </c>
      <c r="Q319" t="s">
        <v>29</v>
      </c>
      <c r="R319" t="s">
        <v>30</v>
      </c>
      <c r="S319" t="s">
        <v>30</v>
      </c>
      <c r="T319" t="s">
        <v>30</v>
      </c>
      <c r="U319" t="s">
        <v>30</v>
      </c>
      <c r="V319" t="s">
        <v>30</v>
      </c>
      <c r="W319" t="s">
        <v>40</v>
      </c>
      <c r="X319" t="s">
        <v>29</v>
      </c>
      <c r="Y319" t="s">
        <v>30</v>
      </c>
      <c r="Z319" t="s">
        <v>29</v>
      </c>
      <c r="AA319" t="s">
        <v>29</v>
      </c>
      <c r="AB319" t="s">
        <v>32</v>
      </c>
    </row>
    <row r="320" spans="1:28" outlineLevel="1" x14ac:dyDescent="0.45">
      <c r="A320">
        <v>8875469005</v>
      </c>
      <c r="B320" s="1">
        <v>44345</v>
      </c>
      <c r="C320" t="s">
        <v>4668</v>
      </c>
      <c r="D320" t="s">
        <v>4669</v>
      </c>
      <c r="E320" t="s">
        <v>302</v>
      </c>
      <c r="F320" t="s">
        <v>5651</v>
      </c>
      <c r="G320" t="s">
        <v>5786</v>
      </c>
      <c r="H320" s="5">
        <v>352214.04</v>
      </c>
      <c r="J320" t="s">
        <v>28</v>
      </c>
      <c r="K320" t="s">
        <v>29</v>
      </c>
      <c r="L320" t="s">
        <v>88</v>
      </c>
      <c r="M320" t="s">
        <v>30</v>
      </c>
      <c r="N320" t="s">
        <v>29</v>
      </c>
      <c r="O320" t="s">
        <v>29</v>
      </c>
      <c r="P320" t="s">
        <v>30</v>
      </c>
      <c r="Q320" t="s">
        <v>30</v>
      </c>
      <c r="R320" t="s">
        <v>30</v>
      </c>
      <c r="S320" t="s">
        <v>30</v>
      </c>
      <c r="T320" t="s">
        <v>30</v>
      </c>
      <c r="U320" t="s">
        <v>29</v>
      </c>
      <c r="V320" t="s">
        <v>30</v>
      </c>
      <c r="W320" t="s">
        <v>33</v>
      </c>
      <c r="X320" t="s">
        <v>29</v>
      </c>
      <c r="Y320" t="s">
        <v>29</v>
      </c>
      <c r="Z320" t="s">
        <v>29</v>
      </c>
      <c r="AA320" t="s">
        <v>29</v>
      </c>
      <c r="AB320" t="s">
        <v>38</v>
      </c>
    </row>
    <row r="321" spans="1:28" outlineLevel="1" x14ac:dyDescent="0.45">
      <c r="A321">
        <v>7578728907</v>
      </c>
      <c r="B321" s="1">
        <v>44323</v>
      </c>
      <c r="C321" t="s">
        <v>3294</v>
      </c>
      <c r="D321" t="s">
        <v>3295</v>
      </c>
      <c r="E321" t="s">
        <v>302</v>
      </c>
      <c r="F321" t="s">
        <v>5651</v>
      </c>
      <c r="G321" t="s">
        <v>5795</v>
      </c>
      <c r="H321" s="5">
        <v>333558</v>
      </c>
      <c r="J321" t="s">
        <v>28</v>
      </c>
      <c r="K321" t="s">
        <v>29</v>
      </c>
      <c r="L321" t="s">
        <v>88</v>
      </c>
      <c r="M321" t="s">
        <v>29</v>
      </c>
      <c r="N321" t="s">
        <v>29</v>
      </c>
      <c r="O321" t="s">
        <v>29</v>
      </c>
      <c r="P321" t="s">
        <v>30</v>
      </c>
      <c r="Q321" t="s">
        <v>30</v>
      </c>
      <c r="R321" t="s">
        <v>30</v>
      </c>
      <c r="S321" t="s">
        <v>30</v>
      </c>
      <c r="T321" t="s">
        <v>30</v>
      </c>
      <c r="U321" t="s">
        <v>30</v>
      </c>
      <c r="V321" t="s">
        <v>30</v>
      </c>
      <c r="W321" t="s">
        <v>33</v>
      </c>
      <c r="X321" t="s">
        <v>29</v>
      </c>
      <c r="Y321" t="s">
        <v>29</v>
      </c>
      <c r="Z321" t="s">
        <v>29</v>
      </c>
      <c r="AA321" t="s">
        <v>30</v>
      </c>
      <c r="AB321" t="s">
        <v>32</v>
      </c>
    </row>
    <row r="322" spans="1:28" outlineLevel="1" x14ac:dyDescent="0.45">
      <c r="A322">
        <v>8941379001</v>
      </c>
      <c r="B322" s="1">
        <v>44345</v>
      </c>
      <c r="C322" t="s">
        <v>4941</v>
      </c>
      <c r="D322" t="s">
        <v>4942</v>
      </c>
      <c r="E322" t="s">
        <v>302</v>
      </c>
      <c r="F322" t="s">
        <v>5651</v>
      </c>
      <c r="G322" t="s">
        <v>5795</v>
      </c>
      <c r="H322" s="5">
        <v>321107</v>
      </c>
      <c r="J322" t="s">
        <v>28</v>
      </c>
      <c r="K322" t="s">
        <v>29</v>
      </c>
      <c r="L322" t="s">
        <v>88</v>
      </c>
      <c r="M322" t="s">
        <v>29</v>
      </c>
      <c r="N322" t="s">
        <v>30</v>
      </c>
      <c r="O322" t="s">
        <v>30</v>
      </c>
      <c r="P322" t="s">
        <v>30</v>
      </c>
      <c r="Q322" t="s">
        <v>30</v>
      </c>
      <c r="R322" t="s">
        <v>30</v>
      </c>
      <c r="S322" t="s">
        <v>30</v>
      </c>
      <c r="T322" t="s">
        <v>30</v>
      </c>
      <c r="U322" t="s">
        <v>30</v>
      </c>
      <c r="V322" t="s">
        <v>30</v>
      </c>
      <c r="W322" t="s">
        <v>31</v>
      </c>
      <c r="X322" t="s">
        <v>29</v>
      </c>
      <c r="Y322" t="s">
        <v>29</v>
      </c>
      <c r="Z322" t="s">
        <v>29</v>
      </c>
      <c r="AA322" t="s">
        <v>29</v>
      </c>
      <c r="AB322" t="s">
        <v>32</v>
      </c>
    </row>
    <row r="323" spans="1:28" outlineLevel="1" x14ac:dyDescent="0.45">
      <c r="A323">
        <v>8922559001</v>
      </c>
      <c r="B323" s="1">
        <v>44345</v>
      </c>
      <c r="C323" t="s">
        <v>4857</v>
      </c>
      <c r="D323" t="s">
        <v>4858</v>
      </c>
      <c r="E323" t="s">
        <v>302</v>
      </c>
      <c r="F323" t="s">
        <v>5651</v>
      </c>
      <c r="G323" t="s">
        <v>5795</v>
      </c>
      <c r="H323" s="5">
        <v>310527</v>
      </c>
      <c r="J323" t="s">
        <v>28</v>
      </c>
      <c r="K323" t="s">
        <v>29</v>
      </c>
      <c r="L323" t="s">
        <v>88</v>
      </c>
      <c r="M323" t="s">
        <v>29</v>
      </c>
      <c r="N323" t="s">
        <v>29</v>
      </c>
      <c r="O323" t="s">
        <v>30</v>
      </c>
      <c r="P323" t="s">
        <v>29</v>
      </c>
      <c r="Q323" t="s">
        <v>29</v>
      </c>
      <c r="R323" t="s">
        <v>29</v>
      </c>
      <c r="S323" t="s">
        <v>29</v>
      </c>
      <c r="T323" t="s">
        <v>29</v>
      </c>
      <c r="U323" t="s">
        <v>29</v>
      </c>
      <c r="V323" t="s">
        <v>29</v>
      </c>
      <c r="W323" t="s">
        <v>31</v>
      </c>
      <c r="X323" t="s">
        <v>29</v>
      </c>
      <c r="Y323" t="s">
        <v>29</v>
      </c>
      <c r="Z323" t="s">
        <v>29</v>
      </c>
      <c r="AA323" t="s">
        <v>29</v>
      </c>
      <c r="AB323" t="s">
        <v>32</v>
      </c>
    </row>
    <row r="324" spans="1:28" outlineLevel="1" x14ac:dyDescent="0.45">
      <c r="A324">
        <v>7514989008</v>
      </c>
      <c r="B324" s="1">
        <v>44341</v>
      </c>
      <c r="C324" t="s">
        <v>2598</v>
      </c>
      <c r="D324" t="s">
        <v>2599</v>
      </c>
      <c r="E324" t="s">
        <v>302</v>
      </c>
      <c r="F324" t="s">
        <v>5651</v>
      </c>
      <c r="G324" t="s">
        <v>5689</v>
      </c>
      <c r="H324" s="5">
        <v>307437.76</v>
      </c>
      <c r="J324" t="s">
        <v>28</v>
      </c>
      <c r="K324" t="s">
        <v>29</v>
      </c>
      <c r="L324" t="s">
        <v>88</v>
      </c>
      <c r="M324" t="s">
        <v>29</v>
      </c>
      <c r="N324" t="s">
        <v>29</v>
      </c>
      <c r="O324" t="s">
        <v>29</v>
      </c>
      <c r="P324" t="s">
        <v>30</v>
      </c>
      <c r="Q324" t="s">
        <v>30</v>
      </c>
      <c r="R324" t="s">
        <v>30</v>
      </c>
      <c r="S324" t="s">
        <v>30</v>
      </c>
      <c r="T324" t="s">
        <v>30</v>
      </c>
      <c r="U324" t="s">
        <v>30</v>
      </c>
      <c r="V324" t="s">
        <v>30</v>
      </c>
      <c r="W324" t="s">
        <v>40</v>
      </c>
      <c r="X324" t="s">
        <v>29</v>
      </c>
      <c r="Y324" t="s">
        <v>30</v>
      </c>
      <c r="Z324" t="s">
        <v>29</v>
      </c>
      <c r="AA324" t="s">
        <v>30</v>
      </c>
      <c r="AB324" t="s">
        <v>32</v>
      </c>
    </row>
    <row r="325" spans="1:28" outlineLevel="1" x14ac:dyDescent="0.45">
      <c r="A325">
        <v>8922769005</v>
      </c>
      <c r="B325" s="1">
        <v>44345</v>
      </c>
      <c r="C325" t="s">
        <v>4859</v>
      </c>
      <c r="D325" t="s">
        <v>4860</v>
      </c>
      <c r="E325" t="s">
        <v>302</v>
      </c>
      <c r="F325" t="s">
        <v>5651</v>
      </c>
      <c r="G325" t="s">
        <v>5795</v>
      </c>
      <c r="H325" s="5">
        <v>263128</v>
      </c>
      <c r="J325" t="s">
        <v>28</v>
      </c>
      <c r="K325" t="s">
        <v>30</v>
      </c>
      <c r="L325" t="s">
        <v>88</v>
      </c>
      <c r="M325" t="s">
        <v>30</v>
      </c>
      <c r="N325" t="s">
        <v>30</v>
      </c>
      <c r="O325" t="s">
        <v>30</v>
      </c>
      <c r="P325" t="s">
        <v>30</v>
      </c>
      <c r="Q325" t="s">
        <v>30</v>
      </c>
      <c r="R325" t="s">
        <v>30</v>
      </c>
      <c r="S325" t="s">
        <v>29</v>
      </c>
      <c r="T325" t="s">
        <v>30</v>
      </c>
      <c r="U325" t="s">
        <v>30</v>
      </c>
      <c r="V325" t="s">
        <v>30</v>
      </c>
      <c r="W325" t="s">
        <v>33</v>
      </c>
      <c r="X325" t="s">
        <v>29</v>
      </c>
      <c r="Y325" t="s">
        <v>29</v>
      </c>
      <c r="Z325" t="s">
        <v>29</v>
      </c>
      <c r="AA325" t="s">
        <v>29</v>
      </c>
      <c r="AB325" t="s">
        <v>32</v>
      </c>
    </row>
    <row r="326" spans="1:28" outlineLevel="1" x14ac:dyDescent="0.45">
      <c r="A326">
        <v>7543029001</v>
      </c>
      <c r="B326" s="1">
        <v>44341</v>
      </c>
      <c r="C326" t="s">
        <v>2913</v>
      </c>
      <c r="D326" t="s">
        <v>2914</v>
      </c>
      <c r="E326" t="s">
        <v>302</v>
      </c>
      <c r="F326" t="s">
        <v>5651</v>
      </c>
      <c r="G326" t="s">
        <v>5795</v>
      </c>
      <c r="H326" s="5">
        <v>262934</v>
      </c>
      <c r="J326" t="s">
        <v>28</v>
      </c>
      <c r="K326" t="s">
        <v>29</v>
      </c>
      <c r="L326" t="s">
        <v>88</v>
      </c>
      <c r="M326" t="s">
        <v>29</v>
      </c>
      <c r="N326" t="s">
        <v>29</v>
      </c>
      <c r="O326" t="s">
        <v>29</v>
      </c>
      <c r="P326" t="s">
        <v>30</v>
      </c>
      <c r="Q326" t="s">
        <v>29</v>
      </c>
      <c r="R326" t="s">
        <v>30</v>
      </c>
      <c r="S326" t="s">
        <v>30</v>
      </c>
      <c r="T326" t="s">
        <v>30</v>
      </c>
      <c r="U326" t="s">
        <v>30</v>
      </c>
      <c r="V326" t="s">
        <v>30</v>
      </c>
      <c r="W326" t="s">
        <v>40</v>
      </c>
      <c r="X326" t="s">
        <v>29</v>
      </c>
      <c r="Y326" t="s">
        <v>29</v>
      </c>
      <c r="Z326" t="s">
        <v>29</v>
      </c>
      <c r="AA326" t="s">
        <v>30</v>
      </c>
      <c r="AB326" t="s">
        <v>32</v>
      </c>
    </row>
    <row r="327" spans="1:28" outlineLevel="1" x14ac:dyDescent="0.45">
      <c r="A327">
        <v>2486409008</v>
      </c>
      <c r="B327" s="1">
        <v>44332</v>
      </c>
      <c r="C327" t="s">
        <v>1155</v>
      </c>
      <c r="D327" t="s">
        <v>1156</v>
      </c>
      <c r="E327" t="s">
        <v>302</v>
      </c>
      <c r="F327" t="s">
        <v>5651</v>
      </c>
      <c r="G327" t="s">
        <v>5689</v>
      </c>
      <c r="H327" s="5">
        <v>259382</v>
      </c>
      <c r="J327" t="s">
        <v>28</v>
      </c>
      <c r="K327" t="s">
        <v>29</v>
      </c>
      <c r="L327" t="s">
        <v>88</v>
      </c>
      <c r="M327" t="s">
        <v>30</v>
      </c>
      <c r="N327" t="s">
        <v>29</v>
      </c>
      <c r="O327" t="s">
        <v>30</v>
      </c>
      <c r="P327" t="s">
        <v>30</v>
      </c>
      <c r="Q327" t="s">
        <v>30</v>
      </c>
      <c r="R327" t="s">
        <v>30</v>
      </c>
      <c r="S327" t="s">
        <v>30</v>
      </c>
      <c r="T327" t="s">
        <v>30</v>
      </c>
      <c r="U327" t="s">
        <v>30</v>
      </c>
      <c r="V327" t="s">
        <v>30</v>
      </c>
      <c r="W327" t="s">
        <v>31</v>
      </c>
      <c r="X327" t="s">
        <v>29</v>
      </c>
      <c r="Y327" t="s">
        <v>29</v>
      </c>
      <c r="Z327" t="s">
        <v>29</v>
      </c>
      <c r="AA327" t="s">
        <v>30</v>
      </c>
      <c r="AB327" t="s">
        <v>43</v>
      </c>
    </row>
    <row r="328" spans="1:28" outlineLevel="1" x14ac:dyDescent="0.45">
      <c r="A328">
        <v>7520578907</v>
      </c>
      <c r="B328" s="1">
        <v>44323</v>
      </c>
      <c r="C328" t="s">
        <v>2660</v>
      </c>
      <c r="D328" t="s">
        <v>2661</v>
      </c>
      <c r="E328" t="s">
        <v>302</v>
      </c>
      <c r="F328" t="s">
        <v>5651</v>
      </c>
      <c r="G328" t="s">
        <v>5786</v>
      </c>
      <c r="H328" s="5">
        <v>254634</v>
      </c>
      <c r="J328" t="s">
        <v>28</v>
      </c>
      <c r="K328" t="s">
        <v>29</v>
      </c>
      <c r="L328" t="s">
        <v>88</v>
      </c>
      <c r="M328" t="s">
        <v>30</v>
      </c>
      <c r="N328" t="s">
        <v>30</v>
      </c>
      <c r="O328" t="s">
        <v>29</v>
      </c>
      <c r="P328" t="s">
        <v>30</v>
      </c>
      <c r="Q328" t="s">
        <v>30</v>
      </c>
      <c r="R328" t="s">
        <v>30</v>
      </c>
      <c r="S328" t="s">
        <v>30</v>
      </c>
      <c r="T328" t="s">
        <v>30</v>
      </c>
      <c r="U328" t="s">
        <v>30</v>
      </c>
      <c r="V328" t="s">
        <v>30</v>
      </c>
      <c r="W328" t="s">
        <v>40</v>
      </c>
      <c r="X328" t="s">
        <v>29</v>
      </c>
      <c r="Y328" t="s">
        <v>29</v>
      </c>
      <c r="Z328" t="s">
        <v>29</v>
      </c>
      <c r="AA328" t="s">
        <v>30</v>
      </c>
      <c r="AB328" t="s">
        <v>130</v>
      </c>
    </row>
    <row r="329" spans="1:28" outlineLevel="1" x14ac:dyDescent="0.45">
      <c r="A329">
        <v>7531268903</v>
      </c>
      <c r="B329" s="1">
        <v>44323</v>
      </c>
      <c r="C329" t="s">
        <v>2783</v>
      </c>
      <c r="D329" t="s">
        <v>2784</v>
      </c>
      <c r="E329" t="s">
        <v>302</v>
      </c>
      <c r="F329" t="s">
        <v>5651</v>
      </c>
      <c r="G329" t="s">
        <v>5786</v>
      </c>
      <c r="H329" s="5">
        <v>221848</v>
      </c>
      <c r="J329" t="s">
        <v>28</v>
      </c>
      <c r="K329" t="s">
        <v>29</v>
      </c>
      <c r="L329" t="s">
        <v>88</v>
      </c>
      <c r="M329" t="s">
        <v>30</v>
      </c>
      <c r="N329" t="s">
        <v>30</v>
      </c>
      <c r="O329" t="s">
        <v>30</v>
      </c>
      <c r="P329" t="s">
        <v>30</v>
      </c>
      <c r="Q329" t="s">
        <v>30</v>
      </c>
      <c r="R329" t="s">
        <v>30</v>
      </c>
      <c r="S329" t="s">
        <v>30</v>
      </c>
      <c r="T329" t="s">
        <v>30</v>
      </c>
      <c r="U329" t="s">
        <v>30</v>
      </c>
      <c r="V329" t="s">
        <v>30</v>
      </c>
      <c r="W329" t="s">
        <v>31</v>
      </c>
      <c r="X329" t="s">
        <v>29</v>
      </c>
      <c r="Y329" t="s">
        <v>30</v>
      </c>
      <c r="Z329" t="s">
        <v>29</v>
      </c>
      <c r="AA329" t="s">
        <v>29</v>
      </c>
      <c r="AB329" t="s">
        <v>32</v>
      </c>
    </row>
    <row r="330" spans="1:28" outlineLevel="1" x14ac:dyDescent="0.45">
      <c r="A330">
        <v>2228279003</v>
      </c>
      <c r="B330" s="1">
        <v>44330</v>
      </c>
      <c r="C330" t="s">
        <v>694</v>
      </c>
      <c r="D330" t="s">
        <v>695</v>
      </c>
      <c r="E330" t="s">
        <v>302</v>
      </c>
      <c r="F330" t="s">
        <v>5651</v>
      </c>
      <c r="G330" t="s">
        <v>5772</v>
      </c>
      <c r="H330" s="5">
        <v>219230.92</v>
      </c>
      <c r="I330" t="s">
        <v>696</v>
      </c>
      <c r="J330" t="s">
        <v>28</v>
      </c>
      <c r="K330" t="s">
        <v>29</v>
      </c>
      <c r="L330" t="s">
        <v>88</v>
      </c>
      <c r="M330" t="s">
        <v>29</v>
      </c>
      <c r="N330" t="s">
        <v>29</v>
      </c>
      <c r="O330" t="s">
        <v>29</v>
      </c>
      <c r="P330" t="s">
        <v>29</v>
      </c>
      <c r="Q330" t="s">
        <v>29</v>
      </c>
      <c r="R330" t="s">
        <v>29</v>
      </c>
      <c r="S330" t="s">
        <v>30</v>
      </c>
      <c r="T330" t="s">
        <v>30</v>
      </c>
      <c r="U330" t="s">
        <v>29</v>
      </c>
      <c r="V330" t="s">
        <v>30</v>
      </c>
      <c r="W330" t="s">
        <v>40</v>
      </c>
      <c r="X330" t="s">
        <v>29</v>
      </c>
      <c r="Y330" t="s">
        <v>30</v>
      </c>
      <c r="Z330" t="s">
        <v>29</v>
      </c>
      <c r="AA330" t="s">
        <v>29</v>
      </c>
      <c r="AB330" t="s">
        <v>32</v>
      </c>
    </row>
    <row r="331" spans="1:28" outlineLevel="1" x14ac:dyDescent="0.45">
      <c r="A331">
        <v>2331359001</v>
      </c>
      <c r="B331" s="1">
        <v>44331</v>
      </c>
      <c r="C331" t="s">
        <v>846</v>
      </c>
      <c r="D331" t="s">
        <v>847</v>
      </c>
      <c r="E331" t="s">
        <v>302</v>
      </c>
      <c r="F331" t="s">
        <v>5651</v>
      </c>
      <c r="G331" t="s">
        <v>5795</v>
      </c>
      <c r="H331" s="5">
        <v>217941</v>
      </c>
      <c r="J331" t="s">
        <v>28</v>
      </c>
      <c r="K331" t="s">
        <v>29</v>
      </c>
      <c r="L331" t="s">
        <v>88</v>
      </c>
      <c r="M331" t="s">
        <v>29</v>
      </c>
      <c r="N331" t="s">
        <v>29</v>
      </c>
      <c r="O331" t="s">
        <v>30</v>
      </c>
      <c r="P331" t="s">
        <v>30</v>
      </c>
      <c r="Q331" t="s">
        <v>30</v>
      </c>
      <c r="R331" t="s">
        <v>30</v>
      </c>
      <c r="S331" t="s">
        <v>30</v>
      </c>
      <c r="T331" t="s">
        <v>30</v>
      </c>
      <c r="U331" t="s">
        <v>29</v>
      </c>
      <c r="V331" t="s">
        <v>30</v>
      </c>
      <c r="W331" t="s">
        <v>31</v>
      </c>
      <c r="X331" t="s">
        <v>29</v>
      </c>
      <c r="Y331" t="s">
        <v>29</v>
      </c>
      <c r="Z331" t="s">
        <v>29</v>
      </c>
      <c r="AA331" t="s">
        <v>30</v>
      </c>
      <c r="AB331" t="s">
        <v>32</v>
      </c>
    </row>
    <row r="332" spans="1:28" outlineLevel="1" x14ac:dyDescent="0.45">
      <c r="A332">
        <v>7630708910</v>
      </c>
      <c r="B332" s="1">
        <v>44323</v>
      </c>
      <c r="C332" t="s">
        <v>3567</v>
      </c>
      <c r="D332" t="s">
        <v>3568</v>
      </c>
      <c r="E332" t="s">
        <v>302</v>
      </c>
      <c r="F332" t="s">
        <v>5651</v>
      </c>
      <c r="G332" t="s">
        <v>5795</v>
      </c>
      <c r="H332" s="5">
        <v>215516</v>
      </c>
      <c r="J332" t="s">
        <v>28</v>
      </c>
      <c r="K332" t="s">
        <v>29</v>
      </c>
      <c r="L332" t="s">
        <v>88</v>
      </c>
      <c r="M332" t="s">
        <v>29</v>
      </c>
      <c r="N332" t="s">
        <v>30</v>
      </c>
      <c r="O332" t="s">
        <v>29</v>
      </c>
      <c r="P332" t="s">
        <v>30</v>
      </c>
      <c r="Q332" t="s">
        <v>30</v>
      </c>
      <c r="R332" t="s">
        <v>30</v>
      </c>
      <c r="S332" t="s">
        <v>30</v>
      </c>
      <c r="T332" t="s">
        <v>30</v>
      </c>
      <c r="U332" t="s">
        <v>30</v>
      </c>
      <c r="V332" t="s">
        <v>30</v>
      </c>
      <c r="W332" t="s">
        <v>60</v>
      </c>
      <c r="X332" t="s">
        <v>29</v>
      </c>
      <c r="Y332" t="s">
        <v>30</v>
      </c>
      <c r="Z332" t="s">
        <v>30</v>
      </c>
      <c r="AA332" t="s">
        <v>29</v>
      </c>
      <c r="AB332" t="s">
        <v>32</v>
      </c>
    </row>
    <row r="333" spans="1:28" outlineLevel="1" x14ac:dyDescent="0.45">
      <c r="A333">
        <v>1078159001</v>
      </c>
      <c r="B333" s="1">
        <v>44328</v>
      </c>
      <c r="C333" t="s">
        <v>300</v>
      </c>
      <c r="D333" t="s">
        <v>301</v>
      </c>
      <c r="E333" t="s">
        <v>302</v>
      </c>
      <c r="F333" t="s">
        <v>5651</v>
      </c>
      <c r="G333" t="s">
        <v>5689</v>
      </c>
      <c r="H333" s="5">
        <v>215163</v>
      </c>
      <c r="J333" t="s">
        <v>28</v>
      </c>
      <c r="K333" t="s">
        <v>29</v>
      </c>
      <c r="L333" t="s">
        <v>88</v>
      </c>
      <c r="M333" t="s">
        <v>29</v>
      </c>
      <c r="N333" t="s">
        <v>29</v>
      </c>
      <c r="O333" t="s">
        <v>29</v>
      </c>
      <c r="P333" t="s">
        <v>29</v>
      </c>
      <c r="Q333" t="s">
        <v>29</v>
      </c>
      <c r="R333" t="s">
        <v>30</v>
      </c>
      <c r="S333" t="s">
        <v>30</v>
      </c>
      <c r="T333" t="s">
        <v>30</v>
      </c>
      <c r="U333" t="s">
        <v>29</v>
      </c>
      <c r="V333" t="s">
        <v>30</v>
      </c>
      <c r="W333" t="s">
        <v>33</v>
      </c>
      <c r="X333" t="s">
        <v>29</v>
      </c>
      <c r="Y333" t="s">
        <v>29</v>
      </c>
      <c r="Z333" t="s">
        <v>29</v>
      </c>
      <c r="AA333" t="s">
        <v>30</v>
      </c>
      <c r="AB333" t="s">
        <v>32</v>
      </c>
    </row>
    <row r="334" spans="1:28" outlineLevel="1" x14ac:dyDescent="0.45">
      <c r="A334">
        <v>3721059005</v>
      </c>
      <c r="B334" s="1">
        <v>44335</v>
      </c>
      <c r="C334" t="s">
        <v>1895</v>
      </c>
      <c r="D334" t="s">
        <v>1896</v>
      </c>
      <c r="E334" t="s">
        <v>302</v>
      </c>
      <c r="F334" t="s">
        <v>5651</v>
      </c>
      <c r="G334" t="s">
        <v>5795</v>
      </c>
      <c r="H334" s="5">
        <v>205259.87</v>
      </c>
      <c r="J334" t="s">
        <v>28</v>
      </c>
      <c r="K334" t="s">
        <v>29</v>
      </c>
      <c r="L334" t="s">
        <v>88</v>
      </c>
      <c r="M334" t="s">
        <v>30</v>
      </c>
      <c r="N334" t="s">
        <v>30</v>
      </c>
      <c r="O334" t="s">
        <v>30</v>
      </c>
      <c r="P334" t="s">
        <v>30</v>
      </c>
      <c r="Q334" t="s">
        <v>30</v>
      </c>
      <c r="R334" t="s">
        <v>30</v>
      </c>
      <c r="S334" t="s">
        <v>30</v>
      </c>
      <c r="T334" t="s">
        <v>30</v>
      </c>
      <c r="U334" t="s">
        <v>30</v>
      </c>
      <c r="V334" t="s">
        <v>30</v>
      </c>
      <c r="W334" t="s">
        <v>31</v>
      </c>
      <c r="X334" t="s">
        <v>29</v>
      </c>
      <c r="Y334" t="s">
        <v>30</v>
      </c>
      <c r="Z334" t="s">
        <v>29</v>
      </c>
      <c r="AA334" t="s">
        <v>29</v>
      </c>
      <c r="AB334" t="s">
        <v>32</v>
      </c>
    </row>
    <row r="335" spans="1:28" outlineLevel="1" x14ac:dyDescent="0.45">
      <c r="A335">
        <v>2697169008</v>
      </c>
      <c r="B335" s="1">
        <v>44334</v>
      </c>
      <c r="C335" t="s">
        <v>1301</v>
      </c>
      <c r="D335" t="s">
        <v>1302</v>
      </c>
      <c r="E335" t="s">
        <v>302</v>
      </c>
      <c r="F335" t="s">
        <v>5651</v>
      </c>
      <c r="G335" t="s">
        <v>5689</v>
      </c>
      <c r="H335" s="5">
        <v>191308.88</v>
      </c>
      <c r="I335" t="s">
        <v>1303</v>
      </c>
      <c r="J335" t="s">
        <v>28</v>
      </c>
      <c r="K335" t="s">
        <v>29</v>
      </c>
      <c r="L335" t="s">
        <v>88</v>
      </c>
      <c r="M335" t="s">
        <v>30</v>
      </c>
      <c r="N335" t="s">
        <v>29</v>
      </c>
      <c r="O335" t="s">
        <v>29</v>
      </c>
      <c r="P335" t="s">
        <v>30</v>
      </c>
      <c r="Q335" t="s">
        <v>30</v>
      </c>
      <c r="R335" t="s">
        <v>30</v>
      </c>
      <c r="S335" t="s">
        <v>30</v>
      </c>
      <c r="T335" t="s">
        <v>30</v>
      </c>
      <c r="U335" t="s">
        <v>30</v>
      </c>
      <c r="V335" t="s">
        <v>30</v>
      </c>
      <c r="W335" t="s">
        <v>31</v>
      </c>
      <c r="X335" t="s">
        <v>29</v>
      </c>
      <c r="Y335" t="s">
        <v>30</v>
      </c>
      <c r="Z335" t="s">
        <v>29</v>
      </c>
      <c r="AA335" t="s">
        <v>29</v>
      </c>
      <c r="AB335" t="s">
        <v>32</v>
      </c>
    </row>
    <row r="336" spans="1:28" outlineLevel="1" x14ac:dyDescent="0.45">
      <c r="A336">
        <v>7503149008</v>
      </c>
      <c r="B336" s="1">
        <v>44341</v>
      </c>
      <c r="C336" t="s">
        <v>2554</v>
      </c>
      <c r="D336" t="s">
        <v>2555</v>
      </c>
      <c r="E336" t="s">
        <v>302</v>
      </c>
      <c r="F336" t="s">
        <v>5651</v>
      </c>
      <c r="G336" t="s">
        <v>5689</v>
      </c>
      <c r="H336" s="5">
        <v>161092</v>
      </c>
      <c r="I336" t="s">
        <v>1148</v>
      </c>
      <c r="J336" t="s">
        <v>28</v>
      </c>
      <c r="K336" t="s">
        <v>29</v>
      </c>
      <c r="L336" t="s">
        <v>88</v>
      </c>
      <c r="M336" t="s">
        <v>29</v>
      </c>
      <c r="N336" t="s">
        <v>29</v>
      </c>
      <c r="O336" t="s">
        <v>29</v>
      </c>
      <c r="P336" t="s">
        <v>30</v>
      </c>
      <c r="Q336" t="s">
        <v>29</v>
      </c>
      <c r="R336" t="s">
        <v>30</v>
      </c>
      <c r="S336" t="s">
        <v>30</v>
      </c>
      <c r="T336" t="s">
        <v>30</v>
      </c>
      <c r="U336" t="s">
        <v>29</v>
      </c>
      <c r="V336" t="s">
        <v>30</v>
      </c>
      <c r="W336" t="s">
        <v>40</v>
      </c>
      <c r="X336" t="s">
        <v>29</v>
      </c>
      <c r="Y336" t="s">
        <v>29</v>
      </c>
      <c r="Z336" t="s">
        <v>29</v>
      </c>
      <c r="AA336" t="s">
        <v>30</v>
      </c>
      <c r="AB336" t="s">
        <v>32</v>
      </c>
    </row>
    <row r="337" spans="1:28" outlineLevel="1" x14ac:dyDescent="0.45">
      <c r="A337">
        <v>8942909007</v>
      </c>
      <c r="B337" s="1">
        <v>44345</v>
      </c>
      <c r="C337" t="s">
        <v>4955</v>
      </c>
      <c r="D337" t="s">
        <v>4956</v>
      </c>
      <c r="E337" t="s">
        <v>302</v>
      </c>
      <c r="F337" t="s">
        <v>5651</v>
      </c>
      <c r="G337" t="s">
        <v>5772</v>
      </c>
      <c r="H337" s="5">
        <v>160980</v>
      </c>
      <c r="I337" t="s">
        <v>179</v>
      </c>
      <c r="J337" t="s">
        <v>28</v>
      </c>
      <c r="K337" t="s">
        <v>29</v>
      </c>
      <c r="L337" t="s">
        <v>88</v>
      </c>
      <c r="M337" t="s">
        <v>30</v>
      </c>
      <c r="N337" t="s">
        <v>29</v>
      </c>
      <c r="O337" t="s">
        <v>29</v>
      </c>
      <c r="P337" t="s">
        <v>29</v>
      </c>
      <c r="Q337" t="s">
        <v>29</v>
      </c>
      <c r="R337" t="s">
        <v>29</v>
      </c>
      <c r="S337" t="s">
        <v>30</v>
      </c>
      <c r="T337" t="s">
        <v>30</v>
      </c>
      <c r="U337" t="s">
        <v>29</v>
      </c>
      <c r="V337" t="s">
        <v>30</v>
      </c>
      <c r="W337" t="s">
        <v>31</v>
      </c>
      <c r="X337" t="s">
        <v>29</v>
      </c>
      <c r="Y337" t="s">
        <v>29</v>
      </c>
      <c r="Z337" t="s">
        <v>29</v>
      </c>
      <c r="AA337" t="s">
        <v>29</v>
      </c>
      <c r="AB337" t="s">
        <v>32</v>
      </c>
    </row>
    <row r="338" spans="1:28" outlineLevel="1" x14ac:dyDescent="0.45">
      <c r="A338">
        <v>2705229003</v>
      </c>
      <c r="B338" s="1">
        <v>44334</v>
      </c>
      <c r="C338" t="s">
        <v>1352</v>
      </c>
      <c r="D338" t="s">
        <v>1353</v>
      </c>
      <c r="E338" t="s">
        <v>302</v>
      </c>
      <c r="F338" t="s">
        <v>5651</v>
      </c>
      <c r="G338" t="s">
        <v>5786</v>
      </c>
      <c r="H338" s="5">
        <v>160754</v>
      </c>
      <c r="J338" t="s">
        <v>28</v>
      </c>
      <c r="K338" t="s">
        <v>29</v>
      </c>
      <c r="L338" t="s">
        <v>88</v>
      </c>
      <c r="M338" t="s">
        <v>30</v>
      </c>
      <c r="N338" t="s">
        <v>30</v>
      </c>
      <c r="O338" t="s">
        <v>29</v>
      </c>
      <c r="P338" t="s">
        <v>30</v>
      </c>
      <c r="Q338" t="s">
        <v>30</v>
      </c>
      <c r="R338" t="s">
        <v>30</v>
      </c>
      <c r="S338" t="s">
        <v>30</v>
      </c>
      <c r="T338" t="s">
        <v>30</v>
      </c>
      <c r="U338" t="s">
        <v>30</v>
      </c>
      <c r="V338" t="s">
        <v>30</v>
      </c>
      <c r="W338" t="s">
        <v>40</v>
      </c>
      <c r="X338" t="s">
        <v>29</v>
      </c>
      <c r="Y338" t="s">
        <v>29</v>
      </c>
      <c r="Z338" t="s">
        <v>29</v>
      </c>
      <c r="AA338" t="s">
        <v>30</v>
      </c>
      <c r="AB338" t="s">
        <v>32</v>
      </c>
    </row>
    <row r="339" spans="1:28" outlineLevel="1" x14ac:dyDescent="0.45">
      <c r="A339">
        <v>7553958910</v>
      </c>
      <c r="B339" s="1">
        <v>44323</v>
      </c>
      <c r="C339" t="s">
        <v>3042</v>
      </c>
      <c r="D339" t="s">
        <v>3043</v>
      </c>
      <c r="E339" t="s">
        <v>302</v>
      </c>
      <c r="F339" t="s">
        <v>5651</v>
      </c>
      <c r="G339" t="s">
        <v>5689</v>
      </c>
      <c r="H339" s="5">
        <v>156813</v>
      </c>
      <c r="J339" t="s">
        <v>28</v>
      </c>
      <c r="K339" t="s">
        <v>29</v>
      </c>
      <c r="L339" t="s">
        <v>88</v>
      </c>
      <c r="M339" t="s">
        <v>29</v>
      </c>
      <c r="N339" t="s">
        <v>30</v>
      </c>
      <c r="O339" t="s">
        <v>29</v>
      </c>
      <c r="P339" t="s">
        <v>30</v>
      </c>
      <c r="Q339" t="s">
        <v>30</v>
      </c>
      <c r="R339" t="s">
        <v>30</v>
      </c>
      <c r="S339" t="s">
        <v>30</v>
      </c>
      <c r="T339" t="s">
        <v>30</v>
      </c>
      <c r="U339" t="s">
        <v>30</v>
      </c>
      <c r="V339" t="s">
        <v>30</v>
      </c>
      <c r="W339" t="s">
        <v>31</v>
      </c>
      <c r="X339" t="s">
        <v>29</v>
      </c>
      <c r="Y339" t="s">
        <v>30</v>
      </c>
      <c r="Z339" t="s">
        <v>29</v>
      </c>
      <c r="AA339" t="s">
        <v>30</v>
      </c>
      <c r="AB339" t="s">
        <v>47</v>
      </c>
    </row>
    <row r="340" spans="1:28" outlineLevel="1" x14ac:dyDescent="0.45">
      <c r="A340">
        <v>2734369009</v>
      </c>
      <c r="B340" s="1">
        <v>44334</v>
      </c>
      <c r="C340" t="s">
        <v>1481</v>
      </c>
      <c r="D340" t="s">
        <v>1482</v>
      </c>
      <c r="E340" t="s">
        <v>302</v>
      </c>
      <c r="F340" t="s">
        <v>5651</v>
      </c>
      <c r="G340" t="s">
        <v>5795</v>
      </c>
      <c r="H340" s="5">
        <v>156643</v>
      </c>
      <c r="J340" t="s">
        <v>28</v>
      </c>
      <c r="K340" t="s">
        <v>29</v>
      </c>
      <c r="L340" t="s">
        <v>88</v>
      </c>
      <c r="M340" t="s">
        <v>29</v>
      </c>
      <c r="N340" t="s">
        <v>29</v>
      </c>
      <c r="O340" t="s">
        <v>29</v>
      </c>
      <c r="P340" t="s">
        <v>30</v>
      </c>
      <c r="Q340" t="s">
        <v>29</v>
      </c>
      <c r="R340" t="s">
        <v>30</v>
      </c>
      <c r="S340" t="s">
        <v>30</v>
      </c>
      <c r="T340" t="s">
        <v>30</v>
      </c>
      <c r="U340" t="s">
        <v>30</v>
      </c>
      <c r="V340" t="s">
        <v>29</v>
      </c>
      <c r="W340" t="s">
        <v>31</v>
      </c>
      <c r="X340" t="s">
        <v>29</v>
      </c>
      <c r="Y340" t="s">
        <v>29</v>
      </c>
      <c r="Z340" t="s">
        <v>29</v>
      </c>
      <c r="AA340" t="s">
        <v>30</v>
      </c>
      <c r="AB340" t="s">
        <v>73</v>
      </c>
    </row>
    <row r="341" spans="1:28" outlineLevel="1" x14ac:dyDescent="0.45">
      <c r="A341">
        <v>9993259007</v>
      </c>
      <c r="B341" s="1">
        <v>44358</v>
      </c>
      <c r="C341" t="s">
        <v>5628</v>
      </c>
      <c r="D341" t="s">
        <v>5629</v>
      </c>
      <c r="E341" t="s">
        <v>302</v>
      </c>
      <c r="F341" t="s">
        <v>5651</v>
      </c>
      <c r="G341" t="s">
        <v>5772</v>
      </c>
      <c r="H341" s="5">
        <v>153543.28</v>
      </c>
      <c r="J341" t="s">
        <v>28</v>
      </c>
      <c r="K341" t="s">
        <v>29</v>
      </c>
      <c r="L341" t="s">
        <v>88</v>
      </c>
      <c r="M341" t="s">
        <v>30</v>
      </c>
      <c r="N341" t="s">
        <v>30</v>
      </c>
      <c r="O341" t="s">
        <v>30</v>
      </c>
      <c r="P341" t="s">
        <v>30</v>
      </c>
      <c r="Q341" t="s">
        <v>30</v>
      </c>
      <c r="R341" t="s">
        <v>30</v>
      </c>
      <c r="S341" t="s">
        <v>30</v>
      </c>
      <c r="T341" t="s">
        <v>30</v>
      </c>
      <c r="U341" t="s">
        <v>30</v>
      </c>
      <c r="V341" t="s">
        <v>30</v>
      </c>
      <c r="W341" t="s">
        <v>40</v>
      </c>
      <c r="X341" t="s">
        <v>29</v>
      </c>
      <c r="Y341" t="s">
        <v>29</v>
      </c>
      <c r="Z341" t="s">
        <v>29</v>
      </c>
      <c r="AA341" t="s">
        <v>29</v>
      </c>
      <c r="AB341" t="s">
        <v>144</v>
      </c>
    </row>
    <row r="342" spans="1:28" outlineLevel="1" x14ac:dyDescent="0.45">
      <c r="A342">
        <v>5233829000</v>
      </c>
      <c r="B342" s="1">
        <v>44337</v>
      </c>
      <c r="C342" t="s">
        <v>2247</v>
      </c>
      <c r="D342" t="s">
        <v>2248</v>
      </c>
      <c r="E342" t="s">
        <v>302</v>
      </c>
      <c r="F342" t="s">
        <v>5651</v>
      </c>
      <c r="G342" t="s">
        <v>5786</v>
      </c>
      <c r="H342" s="5">
        <v>151922.95000000001</v>
      </c>
      <c r="J342" t="s">
        <v>28</v>
      </c>
      <c r="K342" t="s">
        <v>29</v>
      </c>
      <c r="L342" t="s">
        <v>88</v>
      </c>
      <c r="M342" t="s">
        <v>29</v>
      </c>
      <c r="N342" t="s">
        <v>29</v>
      </c>
      <c r="O342" t="s">
        <v>29</v>
      </c>
      <c r="P342" t="s">
        <v>30</v>
      </c>
      <c r="Q342" t="s">
        <v>29</v>
      </c>
      <c r="R342" t="s">
        <v>30</v>
      </c>
      <c r="S342" t="s">
        <v>30</v>
      </c>
      <c r="T342" t="s">
        <v>30</v>
      </c>
      <c r="U342" t="s">
        <v>30</v>
      </c>
      <c r="V342" t="s">
        <v>30</v>
      </c>
      <c r="W342" t="s">
        <v>40</v>
      </c>
      <c r="X342" t="s">
        <v>29</v>
      </c>
      <c r="Y342" t="s">
        <v>29</v>
      </c>
      <c r="Z342" t="s">
        <v>29</v>
      </c>
      <c r="AA342" t="s">
        <v>30</v>
      </c>
      <c r="AB342" t="s">
        <v>69</v>
      </c>
    </row>
    <row r="343" spans="1:28" outlineLevel="1" x14ac:dyDescent="0.45">
      <c r="A343">
        <v>8968399007</v>
      </c>
      <c r="B343" s="1">
        <v>44345</v>
      </c>
      <c r="C343" t="s">
        <v>5065</v>
      </c>
      <c r="D343" t="s">
        <v>5066</v>
      </c>
      <c r="E343" t="s">
        <v>302</v>
      </c>
      <c r="F343" t="s">
        <v>5651</v>
      </c>
      <c r="G343" t="s">
        <v>5795</v>
      </c>
      <c r="H343" s="5">
        <v>146223</v>
      </c>
      <c r="J343" t="s">
        <v>28</v>
      </c>
      <c r="K343" t="s">
        <v>29</v>
      </c>
      <c r="L343" t="s">
        <v>88</v>
      </c>
      <c r="M343" t="s">
        <v>30</v>
      </c>
      <c r="N343" t="s">
        <v>30</v>
      </c>
      <c r="O343" t="s">
        <v>30</v>
      </c>
      <c r="P343" t="s">
        <v>30</v>
      </c>
      <c r="Q343" t="s">
        <v>30</v>
      </c>
      <c r="R343" t="s">
        <v>30</v>
      </c>
      <c r="S343" t="s">
        <v>30</v>
      </c>
      <c r="T343" t="s">
        <v>30</v>
      </c>
      <c r="U343" t="s">
        <v>30</v>
      </c>
      <c r="V343" t="s">
        <v>30</v>
      </c>
      <c r="W343" t="s">
        <v>31</v>
      </c>
      <c r="X343" t="s">
        <v>29</v>
      </c>
      <c r="Y343" t="s">
        <v>29</v>
      </c>
      <c r="Z343" t="s">
        <v>29</v>
      </c>
      <c r="AA343" t="s">
        <v>29</v>
      </c>
      <c r="AB343" t="s">
        <v>32</v>
      </c>
    </row>
    <row r="344" spans="1:28" outlineLevel="1" x14ac:dyDescent="0.45">
      <c r="A344">
        <v>7531099003</v>
      </c>
      <c r="B344" s="1">
        <v>44341</v>
      </c>
      <c r="C344" t="s">
        <v>2780</v>
      </c>
      <c r="D344" t="s">
        <v>695</v>
      </c>
      <c r="E344" t="s">
        <v>302</v>
      </c>
      <c r="F344" t="s">
        <v>5651</v>
      </c>
      <c r="G344" t="s">
        <v>5772</v>
      </c>
      <c r="H344" s="5">
        <v>136479</v>
      </c>
      <c r="J344" t="s">
        <v>28</v>
      </c>
      <c r="K344" t="s">
        <v>29</v>
      </c>
      <c r="L344" t="s">
        <v>88</v>
      </c>
      <c r="M344" t="s">
        <v>30</v>
      </c>
      <c r="N344" t="s">
        <v>30</v>
      </c>
      <c r="O344" t="s">
        <v>30</v>
      </c>
      <c r="P344" t="s">
        <v>30</v>
      </c>
      <c r="Q344" t="s">
        <v>30</v>
      </c>
      <c r="R344" t="s">
        <v>30</v>
      </c>
      <c r="S344" t="s">
        <v>30</v>
      </c>
      <c r="T344" t="s">
        <v>30</v>
      </c>
      <c r="U344" t="s">
        <v>30</v>
      </c>
      <c r="V344" t="s">
        <v>30</v>
      </c>
      <c r="W344" t="s">
        <v>33</v>
      </c>
      <c r="X344" t="s">
        <v>29</v>
      </c>
      <c r="Y344" t="s">
        <v>30</v>
      </c>
      <c r="Z344" t="s">
        <v>29</v>
      </c>
      <c r="AA344" t="s">
        <v>29</v>
      </c>
      <c r="AB344" t="s">
        <v>32</v>
      </c>
    </row>
    <row r="345" spans="1:28" outlineLevel="1" x14ac:dyDescent="0.45">
      <c r="A345">
        <v>7876458907</v>
      </c>
      <c r="B345" s="1">
        <v>44327</v>
      </c>
      <c r="C345" t="s">
        <v>3881</v>
      </c>
      <c r="D345" t="s">
        <v>3882</v>
      </c>
      <c r="E345" t="s">
        <v>302</v>
      </c>
      <c r="F345" t="s">
        <v>5651</v>
      </c>
      <c r="G345" t="s">
        <v>5795</v>
      </c>
      <c r="H345" s="5">
        <v>129584</v>
      </c>
      <c r="J345" t="s">
        <v>28</v>
      </c>
      <c r="K345" t="s">
        <v>29</v>
      </c>
      <c r="L345" t="s">
        <v>88</v>
      </c>
      <c r="M345" t="s">
        <v>29</v>
      </c>
      <c r="N345" t="s">
        <v>30</v>
      </c>
      <c r="O345" t="s">
        <v>29</v>
      </c>
      <c r="P345" t="s">
        <v>30</v>
      </c>
      <c r="Q345" t="s">
        <v>29</v>
      </c>
      <c r="R345" t="s">
        <v>29</v>
      </c>
      <c r="S345" t="s">
        <v>30</v>
      </c>
      <c r="T345" t="s">
        <v>29</v>
      </c>
      <c r="U345" t="s">
        <v>30</v>
      </c>
      <c r="V345" t="s">
        <v>30</v>
      </c>
      <c r="W345" t="s">
        <v>60</v>
      </c>
      <c r="X345" t="s">
        <v>29</v>
      </c>
      <c r="Y345" t="s">
        <v>29</v>
      </c>
      <c r="Z345" t="s">
        <v>29</v>
      </c>
      <c r="AA345" t="s">
        <v>30</v>
      </c>
      <c r="AB345" t="s">
        <v>1314</v>
      </c>
    </row>
    <row r="346" spans="1:28" outlineLevel="1" x14ac:dyDescent="0.45">
      <c r="A346">
        <v>7544609000</v>
      </c>
      <c r="B346" s="1">
        <v>44341</v>
      </c>
      <c r="C346" t="s">
        <v>2939</v>
      </c>
      <c r="D346" t="s">
        <v>2940</v>
      </c>
      <c r="E346" t="s">
        <v>302</v>
      </c>
      <c r="F346" t="s">
        <v>5651</v>
      </c>
      <c r="G346" t="s">
        <v>5772</v>
      </c>
      <c r="H346" s="5">
        <v>122934.09</v>
      </c>
      <c r="J346" t="s">
        <v>28</v>
      </c>
      <c r="K346" t="s">
        <v>29</v>
      </c>
      <c r="L346" t="s">
        <v>88</v>
      </c>
      <c r="M346" t="s">
        <v>30</v>
      </c>
      <c r="N346" t="s">
        <v>30</v>
      </c>
      <c r="O346" t="s">
        <v>30</v>
      </c>
      <c r="P346" t="s">
        <v>30</v>
      </c>
      <c r="Q346" t="s">
        <v>30</v>
      </c>
      <c r="R346" t="s">
        <v>30</v>
      </c>
      <c r="S346" t="s">
        <v>30</v>
      </c>
      <c r="T346" t="s">
        <v>30</v>
      </c>
      <c r="U346" t="s">
        <v>30</v>
      </c>
      <c r="V346" t="s">
        <v>30</v>
      </c>
      <c r="W346" t="s">
        <v>31</v>
      </c>
      <c r="X346" t="s">
        <v>29</v>
      </c>
      <c r="Y346" t="s">
        <v>30</v>
      </c>
      <c r="Z346" t="s">
        <v>29</v>
      </c>
      <c r="AA346" t="s">
        <v>29</v>
      </c>
      <c r="AB346" t="s">
        <v>32</v>
      </c>
    </row>
    <row r="347" spans="1:28" outlineLevel="1" x14ac:dyDescent="0.45">
      <c r="A347">
        <v>8033849005</v>
      </c>
      <c r="B347" s="1">
        <v>44342</v>
      </c>
      <c r="C347" t="s">
        <v>4182</v>
      </c>
      <c r="D347" t="s">
        <v>4183</v>
      </c>
      <c r="E347" t="s">
        <v>302</v>
      </c>
      <c r="F347" t="s">
        <v>5651</v>
      </c>
      <c r="G347" t="s">
        <v>5689</v>
      </c>
      <c r="H347" s="5">
        <v>122622.9</v>
      </c>
      <c r="I347" t="s">
        <v>57</v>
      </c>
      <c r="J347" t="s">
        <v>28</v>
      </c>
      <c r="K347" t="s">
        <v>29</v>
      </c>
      <c r="L347" t="s">
        <v>88</v>
      </c>
      <c r="M347" t="s">
        <v>29</v>
      </c>
      <c r="N347" t="s">
        <v>30</v>
      </c>
      <c r="O347" t="s">
        <v>30</v>
      </c>
      <c r="P347" t="s">
        <v>30</v>
      </c>
      <c r="Q347" t="s">
        <v>30</v>
      </c>
      <c r="R347" t="s">
        <v>30</v>
      </c>
      <c r="S347" t="s">
        <v>30</v>
      </c>
      <c r="T347" t="s">
        <v>30</v>
      </c>
      <c r="U347" t="s">
        <v>30</v>
      </c>
      <c r="V347" t="s">
        <v>30</v>
      </c>
      <c r="W347" t="s">
        <v>40</v>
      </c>
      <c r="X347" t="s">
        <v>29</v>
      </c>
      <c r="Y347" t="s">
        <v>29</v>
      </c>
      <c r="Z347" t="s">
        <v>30</v>
      </c>
      <c r="AA347" t="s">
        <v>29</v>
      </c>
      <c r="AB347" t="s">
        <v>32</v>
      </c>
    </row>
    <row r="348" spans="1:28" outlineLevel="1" x14ac:dyDescent="0.45">
      <c r="A348">
        <v>7522919009</v>
      </c>
      <c r="B348" s="1">
        <v>44341</v>
      </c>
      <c r="C348" t="s">
        <v>2679</v>
      </c>
      <c r="D348" t="s">
        <v>2680</v>
      </c>
      <c r="E348" t="s">
        <v>302</v>
      </c>
      <c r="F348" t="s">
        <v>5651</v>
      </c>
      <c r="G348" t="s">
        <v>5786</v>
      </c>
      <c r="H348" s="5">
        <v>121359</v>
      </c>
      <c r="J348" t="s">
        <v>28</v>
      </c>
      <c r="K348" t="s">
        <v>29</v>
      </c>
      <c r="L348" t="s">
        <v>88</v>
      </c>
      <c r="M348" t="s">
        <v>29</v>
      </c>
      <c r="N348" t="s">
        <v>29</v>
      </c>
      <c r="O348" t="s">
        <v>29</v>
      </c>
      <c r="P348" t="s">
        <v>30</v>
      </c>
      <c r="Q348" t="s">
        <v>30</v>
      </c>
      <c r="R348" t="s">
        <v>30</v>
      </c>
      <c r="S348" t="s">
        <v>30</v>
      </c>
      <c r="T348" t="s">
        <v>30</v>
      </c>
      <c r="U348" t="s">
        <v>30</v>
      </c>
      <c r="V348" t="s">
        <v>30</v>
      </c>
      <c r="W348" t="s">
        <v>60</v>
      </c>
      <c r="X348" t="s">
        <v>29</v>
      </c>
      <c r="Y348" t="s">
        <v>29</v>
      </c>
      <c r="Z348" t="s">
        <v>29</v>
      </c>
      <c r="AA348" t="s">
        <v>30</v>
      </c>
      <c r="AB348" t="s">
        <v>45</v>
      </c>
    </row>
    <row r="349" spans="1:28" outlineLevel="1" x14ac:dyDescent="0.45">
      <c r="A349">
        <v>7533248901</v>
      </c>
      <c r="B349" s="1">
        <v>44323</v>
      </c>
      <c r="C349" t="s">
        <v>2812</v>
      </c>
      <c r="D349" t="s">
        <v>2813</v>
      </c>
      <c r="E349" t="s">
        <v>302</v>
      </c>
      <c r="F349" t="s">
        <v>5651</v>
      </c>
      <c r="G349" t="s">
        <v>5795</v>
      </c>
      <c r="H349" s="5">
        <v>117081</v>
      </c>
      <c r="J349" t="s">
        <v>28</v>
      </c>
      <c r="K349" t="s">
        <v>29</v>
      </c>
      <c r="L349" t="s">
        <v>88</v>
      </c>
      <c r="M349" t="s">
        <v>30</v>
      </c>
      <c r="N349" t="s">
        <v>30</v>
      </c>
      <c r="O349" t="s">
        <v>29</v>
      </c>
      <c r="P349" t="s">
        <v>30</v>
      </c>
      <c r="Q349" t="s">
        <v>30</v>
      </c>
      <c r="R349" t="s">
        <v>30</v>
      </c>
      <c r="S349" t="s">
        <v>30</v>
      </c>
      <c r="T349" t="s">
        <v>30</v>
      </c>
      <c r="U349" t="s">
        <v>30</v>
      </c>
      <c r="V349" t="s">
        <v>30</v>
      </c>
      <c r="W349" t="s">
        <v>31</v>
      </c>
      <c r="X349" t="s">
        <v>29</v>
      </c>
      <c r="Y349" t="s">
        <v>29</v>
      </c>
      <c r="Z349" t="s">
        <v>29</v>
      </c>
      <c r="AA349" t="s">
        <v>30</v>
      </c>
      <c r="AB349" t="s">
        <v>32</v>
      </c>
    </row>
    <row r="350" spans="1:28" outlineLevel="1" x14ac:dyDescent="0.45">
      <c r="A350">
        <v>2320049007</v>
      </c>
      <c r="B350" s="1">
        <v>44331</v>
      </c>
      <c r="C350" t="s">
        <v>775</v>
      </c>
      <c r="D350" t="s">
        <v>776</v>
      </c>
      <c r="E350" t="s">
        <v>302</v>
      </c>
      <c r="F350" t="s">
        <v>5651</v>
      </c>
      <c r="G350" t="s">
        <v>5786</v>
      </c>
      <c r="H350" s="5">
        <v>114645</v>
      </c>
      <c r="J350" t="s">
        <v>28</v>
      </c>
      <c r="K350" t="s">
        <v>29</v>
      </c>
      <c r="L350" t="s">
        <v>88</v>
      </c>
      <c r="M350" t="s">
        <v>30</v>
      </c>
      <c r="N350" t="s">
        <v>30</v>
      </c>
      <c r="O350" t="s">
        <v>29</v>
      </c>
      <c r="P350" t="s">
        <v>30</v>
      </c>
      <c r="Q350" t="s">
        <v>30</v>
      </c>
      <c r="R350" t="s">
        <v>30</v>
      </c>
      <c r="S350" t="s">
        <v>30</v>
      </c>
      <c r="T350" t="s">
        <v>30</v>
      </c>
      <c r="U350" t="s">
        <v>30</v>
      </c>
      <c r="V350" t="s">
        <v>30</v>
      </c>
      <c r="W350" t="s">
        <v>33</v>
      </c>
      <c r="X350" t="s">
        <v>29</v>
      </c>
      <c r="Y350" t="s">
        <v>29</v>
      </c>
      <c r="Z350" t="s">
        <v>29</v>
      </c>
      <c r="AA350" t="s">
        <v>30</v>
      </c>
      <c r="AB350" t="s">
        <v>32</v>
      </c>
    </row>
    <row r="351" spans="1:28" outlineLevel="1" x14ac:dyDescent="0.45">
      <c r="A351">
        <v>8918889003</v>
      </c>
      <c r="B351" s="1">
        <v>44345</v>
      </c>
      <c r="C351" t="s">
        <v>4843</v>
      </c>
      <c r="D351" t="s">
        <v>4844</v>
      </c>
      <c r="E351" t="s">
        <v>302</v>
      </c>
      <c r="F351" t="s">
        <v>5651</v>
      </c>
      <c r="G351" t="s">
        <v>5772</v>
      </c>
      <c r="H351" s="5">
        <v>111267.21</v>
      </c>
      <c r="I351" t="s">
        <v>213</v>
      </c>
      <c r="J351" t="s">
        <v>28</v>
      </c>
      <c r="K351" t="s">
        <v>29</v>
      </c>
      <c r="L351" t="s">
        <v>88</v>
      </c>
      <c r="M351" t="s">
        <v>29</v>
      </c>
      <c r="N351" t="s">
        <v>30</v>
      </c>
      <c r="O351" t="s">
        <v>29</v>
      </c>
      <c r="P351" t="s">
        <v>30</v>
      </c>
      <c r="Q351" t="s">
        <v>30</v>
      </c>
      <c r="R351" t="s">
        <v>30</v>
      </c>
      <c r="S351" t="s">
        <v>29</v>
      </c>
      <c r="T351" t="s">
        <v>30</v>
      </c>
      <c r="U351" t="s">
        <v>30</v>
      </c>
      <c r="V351" t="s">
        <v>30</v>
      </c>
      <c r="W351" t="s">
        <v>31</v>
      </c>
      <c r="X351" t="s">
        <v>29</v>
      </c>
      <c r="Y351" t="s">
        <v>29</v>
      </c>
      <c r="Z351" t="s">
        <v>29</v>
      </c>
      <c r="AA351" t="s">
        <v>29</v>
      </c>
      <c r="AB351" t="s">
        <v>32</v>
      </c>
    </row>
    <row r="352" spans="1:28" outlineLevel="1" x14ac:dyDescent="0.45">
      <c r="A352">
        <v>7618108904</v>
      </c>
      <c r="B352" s="1">
        <v>44323</v>
      </c>
      <c r="C352" t="s">
        <v>3507</v>
      </c>
      <c r="D352" t="s">
        <v>3508</v>
      </c>
      <c r="E352" t="s">
        <v>302</v>
      </c>
      <c r="F352" t="s">
        <v>5651</v>
      </c>
      <c r="G352" t="s">
        <v>5772</v>
      </c>
      <c r="H352" s="5">
        <v>108220.63</v>
      </c>
      <c r="J352" t="s">
        <v>28</v>
      </c>
      <c r="K352" t="s">
        <v>29</v>
      </c>
      <c r="L352" t="s">
        <v>88</v>
      </c>
      <c r="M352" t="s">
        <v>30</v>
      </c>
      <c r="N352" t="s">
        <v>29</v>
      </c>
      <c r="O352" t="s">
        <v>30</v>
      </c>
      <c r="P352" t="s">
        <v>29</v>
      </c>
      <c r="Q352" t="s">
        <v>29</v>
      </c>
      <c r="R352" t="s">
        <v>29</v>
      </c>
      <c r="S352" t="s">
        <v>30</v>
      </c>
      <c r="T352" t="s">
        <v>30</v>
      </c>
      <c r="U352" t="s">
        <v>29</v>
      </c>
      <c r="V352" t="s">
        <v>29</v>
      </c>
      <c r="W352" t="s">
        <v>31</v>
      </c>
      <c r="X352" t="s">
        <v>29</v>
      </c>
      <c r="Y352" t="s">
        <v>29</v>
      </c>
      <c r="Z352" t="s">
        <v>29</v>
      </c>
      <c r="AA352" t="s">
        <v>30</v>
      </c>
      <c r="AB352" t="s">
        <v>43</v>
      </c>
    </row>
    <row r="353" spans="1:28" outlineLevel="1" x14ac:dyDescent="0.45">
      <c r="A353">
        <v>8965739007</v>
      </c>
      <c r="B353" s="1">
        <v>44345</v>
      </c>
      <c r="C353" t="s">
        <v>5054</v>
      </c>
      <c r="D353" t="s">
        <v>5055</v>
      </c>
      <c r="E353" t="s">
        <v>302</v>
      </c>
      <c r="F353" t="s">
        <v>5651</v>
      </c>
      <c r="G353" t="s">
        <v>5772</v>
      </c>
      <c r="H353" s="5">
        <v>106242</v>
      </c>
      <c r="J353" t="s">
        <v>28</v>
      </c>
      <c r="K353" t="s">
        <v>29</v>
      </c>
      <c r="L353" t="s">
        <v>88</v>
      </c>
      <c r="M353" t="s">
        <v>29</v>
      </c>
      <c r="N353" t="s">
        <v>30</v>
      </c>
      <c r="O353" t="s">
        <v>29</v>
      </c>
      <c r="P353" t="s">
        <v>30</v>
      </c>
      <c r="Q353" t="s">
        <v>30</v>
      </c>
      <c r="R353" t="s">
        <v>30</v>
      </c>
      <c r="S353" t="s">
        <v>30</v>
      </c>
      <c r="T353" t="s">
        <v>30</v>
      </c>
      <c r="U353" t="s">
        <v>30</v>
      </c>
      <c r="V353" t="s">
        <v>30</v>
      </c>
      <c r="W353" t="s">
        <v>31</v>
      </c>
      <c r="X353" t="s">
        <v>29</v>
      </c>
      <c r="Y353" t="s">
        <v>29</v>
      </c>
      <c r="Z353" t="s">
        <v>29</v>
      </c>
      <c r="AA353" t="s">
        <v>29</v>
      </c>
      <c r="AB353" t="s">
        <v>59</v>
      </c>
    </row>
    <row r="354" spans="1:28" outlineLevel="1" x14ac:dyDescent="0.45">
      <c r="A354">
        <v>7574899007</v>
      </c>
      <c r="B354" s="1">
        <v>44341</v>
      </c>
      <c r="C354" t="s">
        <v>3274</v>
      </c>
      <c r="D354" t="s">
        <v>3275</v>
      </c>
      <c r="E354" t="s">
        <v>302</v>
      </c>
      <c r="F354" t="s">
        <v>5651</v>
      </c>
      <c r="G354" t="s">
        <v>5772</v>
      </c>
      <c r="H354" s="5">
        <v>106100</v>
      </c>
      <c r="J354" t="s">
        <v>28</v>
      </c>
      <c r="K354" t="s">
        <v>29</v>
      </c>
      <c r="L354" t="s">
        <v>88</v>
      </c>
      <c r="M354" t="s">
        <v>30</v>
      </c>
      <c r="N354" t="s">
        <v>30</v>
      </c>
      <c r="O354" t="s">
        <v>29</v>
      </c>
      <c r="P354" t="s">
        <v>30</v>
      </c>
      <c r="Q354" t="s">
        <v>30</v>
      </c>
      <c r="R354" t="s">
        <v>30</v>
      </c>
      <c r="S354" t="s">
        <v>30</v>
      </c>
      <c r="T354" t="s">
        <v>30</v>
      </c>
      <c r="U354" t="s">
        <v>30</v>
      </c>
      <c r="V354" t="s">
        <v>30</v>
      </c>
      <c r="W354" t="s">
        <v>40</v>
      </c>
      <c r="X354" t="s">
        <v>29</v>
      </c>
      <c r="Y354" t="s">
        <v>29</v>
      </c>
      <c r="Z354" t="s">
        <v>29</v>
      </c>
      <c r="AA354" t="s">
        <v>30</v>
      </c>
      <c r="AB354" t="s">
        <v>32</v>
      </c>
    </row>
    <row r="355" spans="1:28" outlineLevel="1" x14ac:dyDescent="0.45">
      <c r="A355">
        <v>2475659007</v>
      </c>
      <c r="B355" s="1">
        <v>44332</v>
      </c>
      <c r="C355" t="s">
        <v>1102</v>
      </c>
      <c r="D355" t="s">
        <v>1103</v>
      </c>
      <c r="E355" t="s">
        <v>302</v>
      </c>
      <c r="F355" t="s">
        <v>5651</v>
      </c>
      <c r="G355" t="s">
        <v>5795</v>
      </c>
      <c r="H355" s="5">
        <v>106077</v>
      </c>
      <c r="J355" t="s">
        <v>28</v>
      </c>
      <c r="K355" t="s">
        <v>29</v>
      </c>
      <c r="L355" t="s">
        <v>88</v>
      </c>
      <c r="M355" t="s">
        <v>29</v>
      </c>
      <c r="N355" t="s">
        <v>29</v>
      </c>
      <c r="O355" t="s">
        <v>29</v>
      </c>
      <c r="P355" t="s">
        <v>30</v>
      </c>
      <c r="Q355" t="s">
        <v>30</v>
      </c>
      <c r="R355" t="s">
        <v>30</v>
      </c>
      <c r="S355" t="s">
        <v>30</v>
      </c>
      <c r="T355" t="s">
        <v>30</v>
      </c>
      <c r="U355" t="s">
        <v>30</v>
      </c>
      <c r="V355" t="s">
        <v>30</v>
      </c>
      <c r="W355" t="s">
        <v>33</v>
      </c>
      <c r="X355" t="s">
        <v>29</v>
      </c>
      <c r="Y355" t="s">
        <v>30</v>
      </c>
      <c r="Z355" t="s">
        <v>29</v>
      </c>
      <c r="AA355" t="s">
        <v>29</v>
      </c>
      <c r="AB355" t="s">
        <v>32</v>
      </c>
    </row>
    <row r="356" spans="1:28" outlineLevel="1" x14ac:dyDescent="0.45">
      <c r="A356">
        <v>7664508907</v>
      </c>
      <c r="B356" s="1">
        <v>44323</v>
      </c>
      <c r="C356" t="s">
        <v>3783</v>
      </c>
      <c r="D356" t="s">
        <v>3784</v>
      </c>
      <c r="E356" t="s">
        <v>302</v>
      </c>
      <c r="F356" t="s">
        <v>5651</v>
      </c>
      <c r="G356" t="s">
        <v>5786</v>
      </c>
      <c r="H356" s="5">
        <v>97722.98</v>
      </c>
      <c r="J356" t="s">
        <v>28</v>
      </c>
      <c r="K356" t="s">
        <v>29</v>
      </c>
      <c r="L356" t="s">
        <v>88</v>
      </c>
      <c r="M356" t="s">
        <v>29</v>
      </c>
      <c r="N356" t="s">
        <v>29</v>
      </c>
      <c r="O356" t="s">
        <v>29</v>
      </c>
      <c r="P356" t="s">
        <v>29</v>
      </c>
      <c r="Q356" t="s">
        <v>30</v>
      </c>
      <c r="R356" t="s">
        <v>30</v>
      </c>
      <c r="S356" t="s">
        <v>30</v>
      </c>
      <c r="T356" t="s">
        <v>29</v>
      </c>
      <c r="U356" t="s">
        <v>30</v>
      </c>
      <c r="V356" t="s">
        <v>29</v>
      </c>
      <c r="W356" t="s">
        <v>31</v>
      </c>
      <c r="X356" t="s">
        <v>29</v>
      </c>
      <c r="Y356" t="s">
        <v>30</v>
      </c>
      <c r="Z356" t="s">
        <v>29</v>
      </c>
      <c r="AA356" t="s">
        <v>30</v>
      </c>
      <c r="AB356" t="s">
        <v>32</v>
      </c>
    </row>
    <row r="357" spans="1:28" outlineLevel="1" x14ac:dyDescent="0.45">
      <c r="A357">
        <v>2226429007</v>
      </c>
      <c r="B357" s="1">
        <v>44330</v>
      </c>
      <c r="C357" t="s">
        <v>680</v>
      </c>
      <c r="D357" t="s">
        <v>681</v>
      </c>
      <c r="E357" t="s">
        <v>302</v>
      </c>
      <c r="F357" t="s">
        <v>5651</v>
      </c>
      <c r="G357" t="s">
        <v>5689</v>
      </c>
      <c r="H357" s="5">
        <v>88449</v>
      </c>
      <c r="J357" t="s">
        <v>28</v>
      </c>
      <c r="K357" t="s">
        <v>29</v>
      </c>
      <c r="L357" t="s">
        <v>88</v>
      </c>
      <c r="M357" t="s">
        <v>29</v>
      </c>
      <c r="N357" t="s">
        <v>29</v>
      </c>
      <c r="O357" t="s">
        <v>29</v>
      </c>
      <c r="P357" t="s">
        <v>30</v>
      </c>
      <c r="Q357" t="s">
        <v>29</v>
      </c>
      <c r="R357" t="s">
        <v>29</v>
      </c>
      <c r="S357" t="s">
        <v>30</v>
      </c>
      <c r="T357" t="s">
        <v>30</v>
      </c>
      <c r="U357" t="s">
        <v>30</v>
      </c>
      <c r="V357" t="s">
        <v>30</v>
      </c>
      <c r="W357" t="s">
        <v>40</v>
      </c>
      <c r="X357" t="s">
        <v>29</v>
      </c>
      <c r="Y357" t="s">
        <v>30</v>
      </c>
      <c r="Z357" t="s">
        <v>29</v>
      </c>
      <c r="AA357" t="s">
        <v>30</v>
      </c>
      <c r="AB357" t="s">
        <v>32</v>
      </c>
    </row>
    <row r="358" spans="1:28" outlineLevel="1" x14ac:dyDescent="0.45">
      <c r="A358">
        <v>8864389010</v>
      </c>
      <c r="B358" s="1">
        <v>44345</v>
      </c>
      <c r="C358" t="s">
        <v>4587</v>
      </c>
      <c r="D358" t="s">
        <v>4588</v>
      </c>
      <c r="E358" t="s">
        <v>302</v>
      </c>
      <c r="F358" t="s">
        <v>5651</v>
      </c>
      <c r="G358" t="s">
        <v>5786</v>
      </c>
      <c r="H358" s="5">
        <v>87665</v>
      </c>
      <c r="J358" t="s">
        <v>28</v>
      </c>
      <c r="K358" t="s">
        <v>29</v>
      </c>
      <c r="L358" t="s">
        <v>88</v>
      </c>
      <c r="M358" t="s">
        <v>30</v>
      </c>
      <c r="N358" t="s">
        <v>30</v>
      </c>
      <c r="O358" t="s">
        <v>30</v>
      </c>
      <c r="P358" t="s">
        <v>30</v>
      </c>
      <c r="Q358" t="s">
        <v>30</v>
      </c>
      <c r="R358" t="s">
        <v>30</v>
      </c>
      <c r="S358" t="s">
        <v>30</v>
      </c>
      <c r="T358" t="s">
        <v>30</v>
      </c>
      <c r="U358" t="s">
        <v>30</v>
      </c>
      <c r="V358" t="s">
        <v>30</v>
      </c>
      <c r="W358" t="s">
        <v>31</v>
      </c>
      <c r="X358" t="s">
        <v>29</v>
      </c>
      <c r="Y358" t="s">
        <v>29</v>
      </c>
      <c r="Z358" t="s">
        <v>29</v>
      </c>
      <c r="AA358" t="s">
        <v>29</v>
      </c>
      <c r="AB358" t="s">
        <v>32</v>
      </c>
    </row>
    <row r="359" spans="1:28" outlineLevel="1" x14ac:dyDescent="0.45">
      <c r="A359">
        <v>7605128900</v>
      </c>
      <c r="B359" s="1">
        <v>44323</v>
      </c>
      <c r="C359" t="s">
        <v>1030</v>
      </c>
      <c r="D359" t="s">
        <v>3423</v>
      </c>
      <c r="E359" t="s">
        <v>302</v>
      </c>
      <c r="F359" t="s">
        <v>5651</v>
      </c>
      <c r="G359" t="s">
        <v>5795</v>
      </c>
      <c r="H359" s="5">
        <v>82420</v>
      </c>
      <c r="J359" t="s">
        <v>28</v>
      </c>
      <c r="K359" t="s">
        <v>29</v>
      </c>
      <c r="L359" t="s">
        <v>88</v>
      </c>
      <c r="M359" t="s">
        <v>29</v>
      </c>
      <c r="N359" t="s">
        <v>30</v>
      </c>
      <c r="O359" t="s">
        <v>30</v>
      </c>
      <c r="P359" t="s">
        <v>30</v>
      </c>
      <c r="Q359" t="s">
        <v>30</v>
      </c>
      <c r="R359" t="s">
        <v>30</v>
      </c>
      <c r="S359" t="s">
        <v>30</v>
      </c>
      <c r="T359" t="s">
        <v>30</v>
      </c>
      <c r="U359" t="s">
        <v>30</v>
      </c>
      <c r="V359" t="s">
        <v>30</v>
      </c>
      <c r="W359" t="s">
        <v>31</v>
      </c>
      <c r="X359" t="s">
        <v>29</v>
      </c>
      <c r="Y359" t="s">
        <v>30</v>
      </c>
      <c r="Z359" t="s">
        <v>29</v>
      </c>
      <c r="AA359" t="s">
        <v>29</v>
      </c>
      <c r="AB359" t="s">
        <v>32</v>
      </c>
    </row>
    <row r="360" spans="1:28" outlineLevel="1" x14ac:dyDescent="0.45">
      <c r="A360">
        <v>7531919000</v>
      </c>
      <c r="B360" s="1">
        <v>44341</v>
      </c>
      <c r="C360" t="s">
        <v>2794</v>
      </c>
      <c r="D360" t="s">
        <v>2795</v>
      </c>
      <c r="E360" t="s">
        <v>302</v>
      </c>
      <c r="F360" t="s">
        <v>5651</v>
      </c>
      <c r="G360" t="s">
        <v>5786</v>
      </c>
      <c r="H360" s="5">
        <v>81677.91</v>
      </c>
      <c r="J360" t="s">
        <v>28</v>
      </c>
      <c r="K360" t="s">
        <v>29</v>
      </c>
      <c r="L360" t="s">
        <v>88</v>
      </c>
      <c r="M360" t="s">
        <v>29</v>
      </c>
      <c r="N360" t="s">
        <v>30</v>
      </c>
      <c r="O360" t="s">
        <v>29</v>
      </c>
      <c r="P360" t="s">
        <v>29</v>
      </c>
      <c r="Q360" t="s">
        <v>30</v>
      </c>
      <c r="R360" t="s">
        <v>30</v>
      </c>
      <c r="S360" t="s">
        <v>30</v>
      </c>
      <c r="T360" t="s">
        <v>30</v>
      </c>
      <c r="U360" t="s">
        <v>30</v>
      </c>
      <c r="V360" t="s">
        <v>30</v>
      </c>
      <c r="W360" t="s">
        <v>40</v>
      </c>
      <c r="X360" t="s">
        <v>29</v>
      </c>
      <c r="Y360" t="s">
        <v>29</v>
      </c>
      <c r="Z360" t="s">
        <v>29</v>
      </c>
      <c r="AA360" t="s">
        <v>30</v>
      </c>
      <c r="AB360" t="s">
        <v>32</v>
      </c>
    </row>
    <row r="361" spans="1:28" outlineLevel="1" x14ac:dyDescent="0.45">
      <c r="A361">
        <v>7570899010</v>
      </c>
      <c r="B361" s="1">
        <v>44341</v>
      </c>
      <c r="C361" t="s">
        <v>3239</v>
      </c>
      <c r="D361" t="s">
        <v>3240</v>
      </c>
      <c r="E361" t="s">
        <v>302</v>
      </c>
      <c r="F361" t="s">
        <v>5651</v>
      </c>
      <c r="G361" t="s">
        <v>5689</v>
      </c>
      <c r="H361" s="5">
        <v>79839.679999999993</v>
      </c>
      <c r="I361" t="s">
        <v>57</v>
      </c>
      <c r="J361" t="s">
        <v>28</v>
      </c>
      <c r="K361" t="s">
        <v>29</v>
      </c>
      <c r="L361" t="s">
        <v>88</v>
      </c>
      <c r="M361" t="s">
        <v>29</v>
      </c>
      <c r="N361" t="s">
        <v>30</v>
      </c>
      <c r="O361" t="s">
        <v>30</v>
      </c>
      <c r="P361" t="s">
        <v>30</v>
      </c>
      <c r="Q361" t="s">
        <v>30</v>
      </c>
      <c r="R361" t="s">
        <v>30</v>
      </c>
      <c r="S361" t="s">
        <v>30</v>
      </c>
      <c r="T361" t="s">
        <v>30</v>
      </c>
      <c r="U361" t="s">
        <v>30</v>
      </c>
      <c r="V361" t="s">
        <v>30</v>
      </c>
      <c r="W361" t="s">
        <v>40</v>
      </c>
      <c r="X361" t="s">
        <v>29</v>
      </c>
      <c r="Y361" t="s">
        <v>29</v>
      </c>
      <c r="Z361" t="s">
        <v>30</v>
      </c>
      <c r="AA361" t="s">
        <v>29</v>
      </c>
      <c r="AB361" t="s">
        <v>32</v>
      </c>
    </row>
    <row r="362" spans="1:28" outlineLevel="1" x14ac:dyDescent="0.45">
      <c r="A362">
        <v>4884019003</v>
      </c>
      <c r="B362" s="1">
        <v>44336</v>
      </c>
      <c r="C362" t="s">
        <v>1951</v>
      </c>
      <c r="D362" t="s">
        <v>1952</v>
      </c>
      <c r="E362" t="s">
        <v>302</v>
      </c>
      <c r="F362" t="s">
        <v>5651</v>
      </c>
      <c r="G362" t="s">
        <v>5772</v>
      </c>
      <c r="H362" s="5">
        <v>77490.81</v>
      </c>
      <c r="J362" t="s">
        <v>28</v>
      </c>
      <c r="K362" t="s">
        <v>29</v>
      </c>
      <c r="L362" t="s">
        <v>88</v>
      </c>
      <c r="M362" t="s">
        <v>29</v>
      </c>
      <c r="N362" t="s">
        <v>30</v>
      </c>
      <c r="O362" t="s">
        <v>29</v>
      </c>
      <c r="P362" t="s">
        <v>30</v>
      </c>
      <c r="Q362" t="s">
        <v>30</v>
      </c>
      <c r="R362" t="s">
        <v>30</v>
      </c>
      <c r="S362" t="s">
        <v>30</v>
      </c>
      <c r="T362" t="s">
        <v>30</v>
      </c>
      <c r="U362" t="s">
        <v>30</v>
      </c>
      <c r="V362" t="s">
        <v>30</v>
      </c>
      <c r="W362" t="s">
        <v>60</v>
      </c>
      <c r="X362" t="s">
        <v>29</v>
      </c>
      <c r="Y362" t="s">
        <v>29</v>
      </c>
      <c r="Z362" t="s">
        <v>29</v>
      </c>
      <c r="AA362" t="s">
        <v>30</v>
      </c>
      <c r="AB362" t="s">
        <v>43</v>
      </c>
    </row>
    <row r="363" spans="1:28" outlineLevel="1" x14ac:dyDescent="0.45">
      <c r="A363">
        <v>8036159005</v>
      </c>
      <c r="B363" s="1">
        <v>44342</v>
      </c>
      <c r="C363" t="s">
        <v>4197</v>
      </c>
      <c r="D363" t="s">
        <v>4198</v>
      </c>
      <c r="E363" t="s">
        <v>302</v>
      </c>
      <c r="F363" t="s">
        <v>5651</v>
      </c>
      <c r="G363" t="s">
        <v>5795</v>
      </c>
      <c r="H363" s="5">
        <v>76452</v>
      </c>
      <c r="J363" t="s">
        <v>28</v>
      </c>
      <c r="K363" t="s">
        <v>29</v>
      </c>
      <c r="L363" t="s">
        <v>88</v>
      </c>
      <c r="M363" t="s">
        <v>29</v>
      </c>
      <c r="N363" t="s">
        <v>29</v>
      </c>
      <c r="O363" t="s">
        <v>29</v>
      </c>
      <c r="P363" t="s">
        <v>30</v>
      </c>
      <c r="Q363" t="s">
        <v>30</v>
      </c>
      <c r="R363" t="s">
        <v>30</v>
      </c>
      <c r="S363" t="s">
        <v>30</v>
      </c>
      <c r="T363" t="s">
        <v>30</v>
      </c>
      <c r="U363" t="s">
        <v>30</v>
      </c>
      <c r="V363" t="s">
        <v>30</v>
      </c>
      <c r="W363" t="s">
        <v>270</v>
      </c>
      <c r="X363" t="s">
        <v>29</v>
      </c>
      <c r="Y363" t="s">
        <v>30</v>
      </c>
      <c r="Z363" t="s">
        <v>29</v>
      </c>
      <c r="AA363" t="s">
        <v>29</v>
      </c>
      <c r="AB363" t="s">
        <v>32</v>
      </c>
    </row>
    <row r="364" spans="1:28" outlineLevel="1" x14ac:dyDescent="0.45">
      <c r="A364">
        <v>2237879008</v>
      </c>
      <c r="B364" s="1">
        <v>44330</v>
      </c>
      <c r="C364" t="s">
        <v>742</v>
      </c>
      <c r="D364" t="s">
        <v>743</v>
      </c>
      <c r="E364" t="s">
        <v>302</v>
      </c>
      <c r="F364" t="s">
        <v>5651</v>
      </c>
      <c r="G364" t="s">
        <v>5689</v>
      </c>
      <c r="H364" s="5">
        <v>71894.83</v>
      </c>
      <c r="I364" t="s">
        <v>35</v>
      </c>
      <c r="J364" t="s">
        <v>28</v>
      </c>
      <c r="K364" t="s">
        <v>29</v>
      </c>
      <c r="L364" t="s">
        <v>88</v>
      </c>
      <c r="M364" t="s">
        <v>29</v>
      </c>
      <c r="N364" t="s">
        <v>29</v>
      </c>
      <c r="O364" t="s">
        <v>29</v>
      </c>
      <c r="P364" t="s">
        <v>29</v>
      </c>
      <c r="Q364" t="s">
        <v>29</v>
      </c>
      <c r="R364" t="s">
        <v>30</v>
      </c>
      <c r="S364" t="s">
        <v>29</v>
      </c>
      <c r="T364" t="s">
        <v>29</v>
      </c>
      <c r="U364" t="s">
        <v>29</v>
      </c>
      <c r="V364" t="s">
        <v>29</v>
      </c>
      <c r="W364" t="s">
        <v>31</v>
      </c>
      <c r="X364" t="s">
        <v>29</v>
      </c>
      <c r="Y364" t="s">
        <v>29</v>
      </c>
      <c r="Z364" t="s">
        <v>29</v>
      </c>
      <c r="AA364" t="s">
        <v>30</v>
      </c>
      <c r="AB364" t="s">
        <v>32</v>
      </c>
    </row>
    <row r="365" spans="1:28" outlineLevel="1" x14ac:dyDescent="0.45">
      <c r="A365">
        <v>9880349003</v>
      </c>
      <c r="B365" s="1">
        <v>44351</v>
      </c>
      <c r="C365" t="s">
        <v>5238</v>
      </c>
      <c r="D365" t="s">
        <v>5239</v>
      </c>
      <c r="E365" t="s">
        <v>302</v>
      </c>
      <c r="F365" t="s">
        <v>5651</v>
      </c>
      <c r="G365" t="s">
        <v>5772</v>
      </c>
      <c r="H365" s="5">
        <v>68966</v>
      </c>
      <c r="I365" t="s">
        <v>35</v>
      </c>
      <c r="J365" t="s">
        <v>28</v>
      </c>
      <c r="K365" t="s">
        <v>29</v>
      </c>
      <c r="L365" t="s">
        <v>88</v>
      </c>
      <c r="M365" t="s">
        <v>29</v>
      </c>
      <c r="N365" t="s">
        <v>29</v>
      </c>
      <c r="O365" t="s">
        <v>29</v>
      </c>
      <c r="P365" t="s">
        <v>30</v>
      </c>
      <c r="Q365" t="s">
        <v>30</v>
      </c>
      <c r="R365" t="s">
        <v>30</v>
      </c>
      <c r="S365" t="s">
        <v>30</v>
      </c>
      <c r="T365" t="s">
        <v>30</v>
      </c>
      <c r="U365" t="s">
        <v>30</v>
      </c>
      <c r="V365" t="s">
        <v>30</v>
      </c>
      <c r="W365" t="s">
        <v>40</v>
      </c>
      <c r="X365" t="s">
        <v>29</v>
      </c>
      <c r="Y365" t="s">
        <v>29</v>
      </c>
      <c r="Z365" t="s">
        <v>29</v>
      </c>
      <c r="AA365" t="s">
        <v>29</v>
      </c>
      <c r="AB365" t="s">
        <v>32</v>
      </c>
    </row>
    <row r="366" spans="1:28" outlineLevel="1" x14ac:dyDescent="0.45">
      <c r="A366">
        <v>7586198903</v>
      </c>
      <c r="B366" s="1">
        <v>44323</v>
      </c>
      <c r="C366" t="s">
        <v>3322</v>
      </c>
      <c r="D366" t="s">
        <v>3323</v>
      </c>
      <c r="E366" t="s">
        <v>302</v>
      </c>
      <c r="F366" t="s">
        <v>5651</v>
      </c>
      <c r="G366" t="s">
        <v>5689</v>
      </c>
      <c r="H366" s="5">
        <v>68909</v>
      </c>
      <c r="J366" t="s">
        <v>28</v>
      </c>
      <c r="K366" t="s">
        <v>29</v>
      </c>
      <c r="L366" t="s">
        <v>88</v>
      </c>
      <c r="M366" t="s">
        <v>29</v>
      </c>
      <c r="N366" t="s">
        <v>29</v>
      </c>
      <c r="O366" t="s">
        <v>29</v>
      </c>
      <c r="P366" t="s">
        <v>30</v>
      </c>
      <c r="Q366" t="s">
        <v>30</v>
      </c>
      <c r="R366" t="s">
        <v>30</v>
      </c>
      <c r="S366" t="s">
        <v>30</v>
      </c>
      <c r="T366" t="s">
        <v>30</v>
      </c>
      <c r="U366" t="s">
        <v>30</v>
      </c>
      <c r="V366" t="s">
        <v>30</v>
      </c>
      <c r="W366" t="s">
        <v>40</v>
      </c>
      <c r="X366" t="s">
        <v>29</v>
      </c>
      <c r="Y366" t="s">
        <v>30</v>
      </c>
      <c r="Z366" t="s">
        <v>29</v>
      </c>
      <c r="AA366" t="s">
        <v>29</v>
      </c>
      <c r="AB366" t="s">
        <v>32</v>
      </c>
    </row>
    <row r="367" spans="1:28" outlineLevel="1" x14ac:dyDescent="0.45">
      <c r="A367">
        <v>7651948900</v>
      </c>
      <c r="B367" s="1">
        <v>44323</v>
      </c>
      <c r="C367" t="s">
        <v>3711</v>
      </c>
      <c r="D367" t="s">
        <v>3712</v>
      </c>
      <c r="E367" t="s">
        <v>302</v>
      </c>
      <c r="F367" t="s">
        <v>5651</v>
      </c>
      <c r="G367" t="s">
        <v>5795</v>
      </c>
      <c r="H367" s="5">
        <v>68412.84</v>
      </c>
      <c r="J367" t="s">
        <v>28</v>
      </c>
      <c r="K367" t="s">
        <v>29</v>
      </c>
      <c r="L367" t="s">
        <v>88</v>
      </c>
      <c r="M367" t="s">
        <v>29</v>
      </c>
      <c r="N367" t="s">
        <v>29</v>
      </c>
      <c r="O367" t="s">
        <v>29</v>
      </c>
      <c r="P367" t="s">
        <v>30</v>
      </c>
      <c r="Q367" t="s">
        <v>30</v>
      </c>
      <c r="R367" t="s">
        <v>30</v>
      </c>
      <c r="S367" t="s">
        <v>30</v>
      </c>
      <c r="T367" t="s">
        <v>30</v>
      </c>
      <c r="U367" t="s">
        <v>30</v>
      </c>
      <c r="V367" t="s">
        <v>30</v>
      </c>
      <c r="W367" t="s">
        <v>31</v>
      </c>
      <c r="X367" t="s">
        <v>29</v>
      </c>
      <c r="Y367" t="s">
        <v>29</v>
      </c>
      <c r="Z367" t="s">
        <v>29</v>
      </c>
      <c r="AA367" t="s">
        <v>30</v>
      </c>
      <c r="AB367" t="s">
        <v>228</v>
      </c>
    </row>
    <row r="368" spans="1:28" outlineLevel="1" x14ac:dyDescent="0.45">
      <c r="A368">
        <v>9918169004</v>
      </c>
      <c r="B368" s="1">
        <v>44351</v>
      </c>
      <c r="C368" t="s">
        <v>5426</v>
      </c>
      <c r="D368" t="s">
        <v>5427</v>
      </c>
      <c r="E368" t="s">
        <v>302</v>
      </c>
      <c r="F368" t="s">
        <v>5651</v>
      </c>
      <c r="G368" t="s">
        <v>5689</v>
      </c>
      <c r="H368" s="5">
        <v>66991.429999999993</v>
      </c>
      <c r="I368" t="s">
        <v>2275</v>
      </c>
      <c r="J368" t="s">
        <v>28</v>
      </c>
      <c r="K368" t="s">
        <v>29</v>
      </c>
      <c r="L368" t="s">
        <v>88</v>
      </c>
      <c r="M368" t="s">
        <v>29</v>
      </c>
      <c r="N368" t="s">
        <v>29</v>
      </c>
      <c r="O368" t="s">
        <v>29</v>
      </c>
      <c r="P368" t="s">
        <v>30</v>
      </c>
      <c r="Q368" t="s">
        <v>30</v>
      </c>
      <c r="R368" t="s">
        <v>30</v>
      </c>
      <c r="S368" t="s">
        <v>30</v>
      </c>
      <c r="T368" t="s">
        <v>30</v>
      </c>
      <c r="U368" t="s">
        <v>30</v>
      </c>
      <c r="V368" t="s">
        <v>30</v>
      </c>
      <c r="W368" t="s">
        <v>40</v>
      </c>
      <c r="X368" t="s">
        <v>29</v>
      </c>
      <c r="Y368" t="s">
        <v>29</v>
      </c>
      <c r="Z368" t="s">
        <v>29</v>
      </c>
      <c r="AA368" t="s">
        <v>29</v>
      </c>
      <c r="AB368" t="s">
        <v>32</v>
      </c>
    </row>
    <row r="369" spans="1:28" outlineLevel="1" x14ac:dyDescent="0.45">
      <c r="A369">
        <v>8976799009</v>
      </c>
      <c r="B369" s="1">
        <v>44345</v>
      </c>
      <c r="C369" t="s">
        <v>5119</v>
      </c>
      <c r="D369" t="s">
        <v>5120</v>
      </c>
      <c r="E369" t="s">
        <v>302</v>
      </c>
      <c r="F369" t="s">
        <v>5651</v>
      </c>
      <c r="G369" t="s">
        <v>5689</v>
      </c>
      <c r="H369" s="5">
        <v>61091.89</v>
      </c>
      <c r="J369" t="s">
        <v>28</v>
      </c>
      <c r="K369" t="s">
        <v>29</v>
      </c>
      <c r="L369" t="s">
        <v>88</v>
      </c>
      <c r="M369" t="s">
        <v>30</v>
      </c>
      <c r="N369" t="s">
        <v>29</v>
      </c>
      <c r="O369" t="s">
        <v>30</v>
      </c>
      <c r="P369" t="s">
        <v>30</v>
      </c>
      <c r="Q369" t="s">
        <v>30</v>
      </c>
      <c r="R369" t="s">
        <v>30</v>
      </c>
      <c r="S369" t="s">
        <v>30</v>
      </c>
      <c r="T369" t="s">
        <v>30</v>
      </c>
      <c r="U369" t="s">
        <v>30</v>
      </c>
      <c r="V369" t="s">
        <v>30</v>
      </c>
      <c r="W369" t="s">
        <v>31</v>
      </c>
      <c r="X369" t="s">
        <v>29</v>
      </c>
      <c r="Y369" t="s">
        <v>29</v>
      </c>
      <c r="Z369" t="s">
        <v>29</v>
      </c>
      <c r="AA369" t="s">
        <v>29</v>
      </c>
      <c r="AB369" t="s">
        <v>38</v>
      </c>
    </row>
    <row r="370" spans="1:28" outlineLevel="1" x14ac:dyDescent="0.45">
      <c r="A370">
        <v>7648958902</v>
      </c>
      <c r="B370" s="1">
        <v>44323</v>
      </c>
      <c r="C370" t="s">
        <v>3687</v>
      </c>
      <c r="D370" t="s">
        <v>3688</v>
      </c>
      <c r="E370" t="s">
        <v>302</v>
      </c>
      <c r="F370" t="s">
        <v>5651</v>
      </c>
      <c r="G370" t="s">
        <v>5786</v>
      </c>
      <c r="H370" s="5">
        <v>55407.96</v>
      </c>
      <c r="J370" t="s">
        <v>28</v>
      </c>
      <c r="K370" t="s">
        <v>29</v>
      </c>
      <c r="L370" t="s">
        <v>88</v>
      </c>
      <c r="M370" t="s">
        <v>29</v>
      </c>
      <c r="N370" t="s">
        <v>30</v>
      </c>
      <c r="O370" t="s">
        <v>29</v>
      </c>
      <c r="P370" t="s">
        <v>30</v>
      </c>
      <c r="Q370" t="s">
        <v>30</v>
      </c>
      <c r="R370" t="s">
        <v>30</v>
      </c>
      <c r="S370" t="s">
        <v>30</v>
      </c>
      <c r="T370" t="s">
        <v>30</v>
      </c>
      <c r="U370" t="s">
        <v>30</v>
      </c>
      <c r="V370" t="s">
        <v>30</v>
      </c>
      <c r="W370" t="s">
        <v>31</v>
      </c>
      <c r="X370" t="s">
        <v>29</v>
      </c>
      <c r="Y370" t="s">
        <v>30</v>
      </c>
      <c r="Z370" t="s">
        <v>29</v>
      </c>
      <c r="AA370" t="s">
        <v>29</v>
      </c>
      <c r="AB370" t="s">
        <v>32</v>
      </c>
    </row>
    <row r="371" spans="1:28" outlineLevel="1" x14ac:dyDescent="0.45">
      <c r="A371">
        <v>7518159003</v>
      </c>
      <c r="B371" s="1">
        <v>44341</v>
      </c>
      <c r="C371" t="s">
        <v>2638</v>
      </c>
      <c r="D371" t="s">
        <v>2639</v>
      </c>
      <c r="E371" t="s">
        <v>302</v>
      </c>
      <c r="F371" t="s">
        <v>5651</v>
      </c>
      <c r="G371" t="s">
        <v>5795</v>
      </c>
      <c r="H371" s="5">
        <v>50565</v>
      </c>
      <c r="J371" t="s">
        <v>28</v>
      </c>
      <c r="K371" t="s">
        <v>29</v>
      </c>
      <c r="L371" t="s">
        <v>88</v>
      </c>
      <c r="M371" t="s">
        <v>30</v>
      </c>
      <c r="N371" t="s">
        <v>30</v>
      </c>
      <c r="O371" t="s">
        <v>30</v>
      </c>
      <c r="P371" t="s">
        <v>30</v>
      </c>
      <c r="Q371" t="s">
        <v>30</v>
      </c>
      <c r="R371" t="s">
        <v>30</v>
      </c>
      <c r="S371" t="s">
        <v>30</v>
      </c>
      <c r="T371" t="s">
        <v>30</v>
      </c>
      <c r="U371" t="s">
        <v>30</v>
      </c>
      <c r="V371" t="s">
        <v>30</v>
      </c>
      <c r="W371" t="s">
        <v>40</v>
      </c>
      <c r="X371" t="s">
        <v>29</v>
      </c>
      <c r="Y371" t="s">
        <v>30</v>
      </c>
      <c r="Z371" t="s">
        <v>29</v>
      </c>
      <c r="AA371" t="s">
        <v>29</v>
      </c>
      <c r="AB371" t="s">
        <v>32</v>
      </c>
    </row>
    <row r="372" spans="1:28" outlineLevel="1" x14ac:dyDescent="0.45">
      <c r="A372">
        <v>7606898910</v>
      </c>
      <c r="B372" s="1">
        <v>44323</v>
      </c>
      <c r="C372" t="s">
        <v>3438</v>
      </c>
      <c r="D372" t="s">
        <v>3439</v>
      </c>
      <c r="E372" t="s">
        <v>302</v>
      </c>
      <c r="F372" t="s">
        <v>5651</v>
      </c>
      <c r="G372" t="s">
        <v>5689</v>
      </c>
      <c r="H372" s="5">
        <v>47605.5</v>
      </c>
      <c r="J372" t="s">
        <v>28</v>
      </c>
      <c r="K372" t="s">
        <v>29</v>
      </c>
      <c r="L372" t="s">
        <v>88</v>
      </c>
      <c r="M372" t="s">
        <v>29</v>
      </c>
      <c r="N372" t="s">
        <v>29</v>
      </c>
      <c r="O372" t="s">
        <v>29</v>
      </c>
      <c r="P372" t="s">
        <v>29</v>
      </c>
      <c r="Q372" t="s">
        <v>29</v>
      </c>
      <c r="R372" t="s">
        <v>30</v>
      </c>
      <c r="S372" t="s">
        <v>30</v>
      </c>
      <c r="T372" t="s">
        <v>30</v>
      </c>
      <c r="U372" t="s">
        <v>29</v>
      </c>
      <c r="V372" t="s">
        <v>30</v>
      </c>
      <c r="W372" t="s">
        <v>40</v>
      </c>
      <c r="X372" t="s">
        <v>29</v>
      </c>
      <c r="Y372" t="s">
        <v>29</v>
      </c>
      <c r="Z372" t="s">
        <v>29</v>
      </c>
      <c r="AA372" t="s">
        <v>30</v>
      </c>
      <c r="AB372" t="s">
        <v>32</v>
      </c>
    </row>
    <row r="373" spans="1:28" outlineLevel="1" x14ac:dyDescent="0.45">
      <c r="A373">
        <v>2474249000</v>
      </c>
      <c r="B373" s="1">
        <v>44332</v>
      </c>
      <c r="C373" t="s">
        <v>1100</v>
      </c>
      <c r="D373" t="s">
        <v>1101</v>
      </c>
      <c r="E373" t="s">
        <v>302</v>
      </c>
      <c r="F373" t="s">
        <v>5651</v>
      </c>
      <c r="G373" t="s">
        <v>5795</v>
      </c>
      <c r="H373" s="5">
        <v>45957.599999999999</v>
      </c>
      <c r="J373" t="s">
        <v>28</v>
      </c>
      <c r="K373" t="s">
        <v>29</v>
      </c>
      <c r="L373" t="s">
        <v>88</v>
      </c>
      <c r="M373" t="s">
        <v>29</v>
      </c>
      <c r="N373" t="s">
        <v>30</v>
      </c>
      <c r="O373" t="s">
        <v>29</v>
      </c>
      <c r="P373" t="s">
        <v>30</v>
      </c>
      <c r="Q373" t="s">
        <v>30</v>
      </c>
      <c r="R373" t="s">
        <v>30</v>
      </c>
      <c r="S373" t="s">
        <v>29</v>
      </c>
      <c r="T373" t="s">
        <v>30</v>
      </c>
      <c r="U373" t="s">
        <v>30</v>
      </c>
      <c r="V373" t="s">
        <v>30</v>
      </c>
      <c r="W373" t="s">
        <v>31</v>
      </c>
      <c r="X373" t="s">
        <v>29</v>
      </c>
      <c r="Y373" t="s">
        <v>30</v>
      </c>
      <c r="Z373" t="s">
        <v>29</v>
      </c>
      <c r="AA373" t="s">
        <v>29</v>
      </c>
      <c r="AB373" t="s">
        <v>32</v>
      </c>
    </row>
    <row r="374" spans="1:28" outlineLevel="1" x14ac:dyDescent="0.45">
      <c r="A374">
        <v>5246689005</v>
      </c>
      <c r="B374" s="1">
        <v>44337</v>
      </c>
      <c r="C374" t="s">
        <v>2305</v>
      </c>
      <c r="D374" t="s">
        <v>2306</v>
      </c>
      <c r="E374" t="s">
        <v>302</v>
      </c>
      <c r="F374" t="s">
        <v>5651</v>
      </c>
      <c r="G374" t="s">
        <v>5772</v>
      </c>
      <c r="H374" s="5">
        <v>43141.94</v>
      </c>
      <c r="I374" t="s">
        <v>369</v>
      </c>
      <c r="J374" t="s">
        <v>28</v>
      </c>
      <c r="K374" t="s">
        <v>29</v>
      </c>
      <c r="L374" t="s">
        <v>88</v>
      </c>
      <c r="M374" t="s">
        <v>29</v>
      </c>
      <c r="N374" t="s">
        <v>30</v>
      </c>
      <c r="O374" t="s">
        <v>29</v>
      </c>
      <c r="P374" t="s">
        <v>30</v>
      </c>
      <c r="Q374" t="s">
        <v>29</v>
      </c>
      <c r="R374" t="s">
        <v>30</v>
      </c>
      <c r="S374" t="s">
        <v>30</v>
      </c>
      <c r="T374" t="s">
        <v>30</v>
      </c>
      <c r="U374" t="s">
        <v>29</v>
      </c>
      <c r="V374" t="s">
        <v>30</v>
      </c>
      <c r="W374" t="s">
        <v>31</v>
      </c>
      <c r="X374" t="s">
        <v>29</v>
      </c>
      <c r="Y374" t="s">
        <v>30</v>
      </c>
      <c r="Z374" t="s">
        <v>29</v>
      </c>
      <c r="AA374" t="s">
        <v>29</v>
      </c>
      <c r="AB374" t="s">
        <v>32</v>
      </c>
    </row>
    <row r="375" spans="1:28" outlineLevel="1" x14ac:dyDescent="0.45">
      <c r="A375">
        <v>8918259002</v>
      </c>
      <c r="B375" s="1">
        <v>44345</v>
      </c>
      <c r="C375" t="s">
        <v>4841</v>
      </c>
      <c r="D375" t="s">
        <v>4842</v>
      </c>
      <c r="E375" t="s">
        <v>302</v>
      </c>
      <c r="F375" t="s">
        <v>5651</v>
      </c>
      <c r="G375" t="s">
        <v>5795</v>
      </c>
      <c r="H375" s="5">
        <v>41954</v>
      </c>
      <c r="J375" t="s">
        <v>28</v>
      </c>
      <c r="K375" t="s">
        <v>29</v>
      </c>
      <c r="L375" t="s">
        <v>88</v>
      </c>
      <c r="M375" t="s">
        <v>30</v>
      </c>
      <c r="N375" t="s">
        <v>29</v>
      </c>
      <c r="O375" t="s">
        <v>29</v>
      </c>
      <c r="P375" t="s">
        <v>29</v>
      </c>
      <c r="Q375" t="s">
        <v>29</v>
      </c>
      <c r="R375" t="s">
        <v>29</v>
      </c>
      <c r="S375" t="s">
        <v>30</v>
      </c>
      <c r="T375" t="s">
        <v>30</v>
      </c>
      <c r="U375" t="s">
        <v>30</v>
      </c>
      <c r="V375" t="s">
        <v>30</v>
      </c>
      <c r="W375" t="s">
        <v>31</v>
      </c>
      <c r="X375" t="s">
        <v>29</v>
      </c>
      <c r="Y375" t="s">
        <v>29</v>
      </c>
      <c r="Z375" t="s">
        <v>29</v>
      </c>
      <c r="AA375" t="s">
        <v>29</v>
      </c>
      <c r="AB375" t="s">
        <v>48</v>
      </c>
    </row>
    <row r="376" spans="1:28" outlineLevel="1" x14ac:dyDescent="0.45">
      <c r="A376">
        <v>7592778907</v>
      </c>
      <c r="B376" s="1">
        <v>44323</v>
      </c>
      <c r="C376" t="s">
        <v>3352</v>
      </c>
      <c r="D376" t="s">
        <v>3353</v>
      </c>
      <c r="E376" t="s">
        <v>302</v>
      </c>
      <c r="F376" t="s">
        <v>5651</v>
      </c>
      <c r="G376" t="s">
        <v>5786</v>
      </c>
      <c r="H376" s="5">
        <v>40434</v>
      </c>
      <c r="J376" t="s">
        <v>28</v>
      </c>
      <c r="K376" t="s">
        <v>29</v>
      </c>
      <c r="L376" t="s">
        <v>88</v>
      </c>
      <c r="M376" t="s">
        <v>29</v>
      </c>
      <c r="N376" t="s">
        <v>29</v>
      </c>
      <c r="O376" t="s">
        <v>29</v>
      </c>
      <c r="P376" t="s">
        <v>30</v>
      </c>
      <c r="Q376" t="s">
        <v>30</v>
      </c>
      <c r="R376" t="s">
        <v>30</v>
      </c>
      <c r="S376" t="s">
        <v>30</v>
      </c>
      <c r="T376" t="s">
        <v>30</v>
      </c>
      <c r="U376" t="s">
        <v>30</v>
      </c>
      <c r="V376" t="s">
        <v>30</v>
      </c>
      <c r="W376" t="s">
        <v>40</v>
      </c>
      <c r="X376" t="s">
        <v>29</v>
      </c>
      <c r="Y376" t="s">
        <v>29</v>
      </c>
      <c r="Z376" t="s">
        <v>29</v>
      </c>
      <c r="AA376" t="s">
        <v>30</v>
      </c>
      <c r="AB376" t="s">
        <v>32</v>
      </c>
    </row>
    <row r="377" spans="1:28" outlineLevel="1" x14ac:dyDescent="0.45">
      <c r="A377">
        <v>2479239007</v>
      </c>
      <c r="B377" s="1">
        <v>44332</v>
      </c>
      <c r="C377" t="s">
        <v>1123</v>
      </c>
      <c r="D377" t="s">
        <v>1124</v>
      </c>
      <c r="E377" t="s">
        <v>302</v>
      </c>
      <c r="F377" t="s">
        <v>5651</v>
      </c>
      <c r="G377" t="s">
        <v>5689</v>
      </c>
      <c r="H377" s="5">
        <v>37179.269999999997</v>
      </c>
      <c r="J377" t="s">
        <v>28</v>
      </c>
      <c r="K377" t="s">
        <v>29</v>
      </c>
      <c r="L377" t="s">
        <v>88</v>
      </c>
      <c r="M377" t="s">
        <v>30</v>
      </c>
      <c r="N377" t="s">
        <v>30</v>
      </c>
      <c r="O377" t="s">
        <v>30</v>
      </c>
      <c r="P377" t="s">
        <v>30</v>
      </c>
      <c r="Q377" t="s">
        <v>30</v>
      </c>
      <c r="R377" t="s">
        <v>30</v>
      </c>
      <c r="S377" t="s">
        <v>30</v>
      </c>
      <c r="T377" t="s">
        <v>30</v>
      </c>
      <c r="U377" t="s">
        <v>30</v>
      </c>
      <c r="V377" t="s">
        <v>30</v>
      </c>
      <c r="W377" t="s">
        <v>40</v>
      </c>
      <c r="X377" t="s">
        <v>29</v>
      </c>
      <c r="Y377" t="s">
        <v>30</v>
      </c>
      <c r="Z377" t="s">
        <v>29</v>
      </c>
      <c r="AA377" t="s">
        <v>30</v>
      </c>
      <c r="AB377" t="s">
        <v>32</v>
      </c>
    </row>
    <row r="378" spans="1:28" outlineLevel="1" x14ac:dyDescent="0.45">
      <c r="A378">
        <v>5249239005</v>
      </c>
      <c r="B378" s="1">
        <v>44337</v>
      </c>
      <c r="C378" t="s">
        <v>2321</v>
      </c>
      <c r="D378" t="s">
        <v>2322</v>
      </c>
      <c r="E378" t="s">
        <v>302</v>
      </c>
      <c r="F378" t="s">
        <v>5651</v>
      </c>
      <c r="G378" t="s">
        <v>5689</v>
      </c>
      <c r="H378" s="5">
        <v>34659.919999999998</v>
      </c>
      <c r="J378" t="s">
        <v>28</v>
      </c>
      <c r="K378" t="s">
        <v>29</v>
      </c>
      <c r="L378" t="s">
        <v>88</v>
      </c>
      <c r="M378" t="s">
        <v>30</v>
      </c>
      <c r="N378" t="s">
        <v>29</v>
      </c>
      <c r="O378" t="s">
        <v>29</v>
      </c>
      <c r="P378" t="s">
        <v>29</v>
      </c>
      <c r="Q378" t="s">
        <v>30</v>
      </c>
      <c r="R378" t="s">
        <v>29</v>
      </c>
      <c r="S378" t="s">
        <v>29</v>
      </c>
      <c r="T378" t="s">
        <v>30</v>
      </c>
      <c r="U378" t="s">
        <v>29</v>
      </c>
      <c r="V378" t="s">
        <v>30</v>
      </c>
      <c r="W378" t="s">
        <v>33</v>
      </c>
      <c r="X378" t="s">
        <v>29</v>
      </c>
      <c r="Y378" t="s">
        <v>29</v>
      </c>
      <c r="Z378" t="s">
        <v>29</v>
      </c>
      <c r="AA378" t="s">
        <v>30</v>
      </c>
      <c r="AB378" t="s">
        <v>43</v>
      </c>
    </row>
    <row r="379" spans="1:28" outlineLevel="1" x14ac:dyDescent="0.45">
      <c r="A379">
        <v>7528629006</v>
      </c>
      <c r="B379" s="1">
        <v>44341</v>
      </c>
      <c r="C379" t="s">
        <v>2746</v>
      </c>
      <c r="D379" t="s">
        <v>2747</v>
      </c>
      <c r="E379" t="s">
        <v>302</v>
      </c>
      <c r="F379" t="s">
        <v>5651</v>
      </c>
      <c r="G379" t="s">
        <v>5689</v>
      </c>
      <c r="H379" s="5">
        <v>33021</v>
      </c>
      <c r="J379" t="s">
        <v>28</v>
      </c>
      <c r="K379" t="s">
        <v>29</v>
      </c>
      <c r="L379" t="s">
        <v>88</v>
      </c>
      <c r="M379" t="s">
        <v>29</v>
      </c>
      <c r="N379" t="s">
        <v>29</v>
      </c>
      <c r="O379" t="s">
        <v>30</v>
      </c>
      <c r="P379" t="s">
        <v>30</v>
      </c>
      <c r="Q379" t="s">
        <v>29</v>
      </c>
      <c r="R379" t="s">
        <v>29</v>
      </c>
      <c r="S379" t="s">
        <v>30</v>
      </c>
      <c r="T379" t="s">
        <v>30</v>
      </c>
      <c r="U379" t="s">
        <v>29</v>
      </c>
      <c r="V379" t="s">
        <v>30</v>
      </c>
      <c r="W379" t="s">
        <v>40</v>
      </c>
      <c r="X379" t="s">
        <v>29</v>
      </c>
      <c r="Y379" t="s">
        <v>30</v>
      </c>
      <c r="Z379" t="s">
        <v>29</v>
      </c>
      <c r="AA379" t="s">
        <v>29</v>
      </c>
      <c r="AB379" t="s">
        <v>32</v>
      </c>
    </row>
    <row r="380" spans="1:28" outlineLevel="1" x14ac:dyDescent="0.45">
      <c r="A380">
        <v>7514898902</v>
      </c>
      <c r="B380" s="1">
        <v>44323</v>
      </c>
      <c r="C380" t="s">
        <v>2592</v>
      </c>
      <c r="D380" t="s">
        <v>2593</v>
      </c>
      <c r="E380" t="s">
        <v>302</v>
      </c>
      <c r="F380" t="s">
        <v>5651</v>
      </c>
      <c r="G380" t="s">
        <v>5772</v>
      </c>
      <c r="H380" s="5">
        <v>21615</v>
      </c>
      <c r="J380" t="s">
        <v>28</v>
      </c>
      <c r="K380" t="s">
        <v>29</v>
      </c>
      <c r="L380" t="s">
        <v>88</v>
      </c>
      <c r="M380" t="s">
        <v>29</v>
      </c>
      <c r="N380" t="s">
        <v>30</v>
      </c>
      <c r="O380" t="s">
        <v>29</v>
      </c>
      <c r="P380" t="s">
        <v>29</v>
      </c>
      <c r="Q380" t="s">
        <v>29</v>
      </c>
      <c r="R380" t="s">
        <v>30</v>
      </c>
      <c r="S380" t="s">
        <v>30</v>
      </c>
      <c r="T380" t="s">
        <v>29</v>
      </c>
      <c r="U380" t="s">
        <v>30</v>
      </c>
      <c r="V380" t="s">
        <v>29</v>
      </c>
      <c r="W380" t="s">
        <v>60</v>
      </c>
      <c r="X380" t="s">
        <v>29</v>
      </c>
      <c r="Y380" t="s">
        <v>29</v>
      </c>
      <c r="Z380" t="s">
        <v>29</v>
      </c>
      <c r="AA380" t="s">
        <v>30</v>
      </c>
      <c r="AB380" t="s">
        <v>45</v>
      </c>
    </row>
    <row r="381" spans="1:28" outlineLevel="1" x14ac:dyDescent="0.45">
      <c r="A381">
        <v>8879939001</v>
      </c>
      <c r="B381" s="1">
        <v>44345</v>
      </c>
      <c r="C381" t="s">
        <v>4691</v>
      </c>
      <c r="D381" t="s">
        <v>4692</v>
      </c>
      <c r="E381" t="s">
        <v>302</v>
      </c>
      <c r="F381" t="s">
        <v>5651</v>
      </c>
      <c r="G381" t="s">
        <v>5795</v>
      </c>
      <c r="H381" s="5">
        <v>21075</v>
      </c>
      <c r="J381" t="s">
        <v>28</v>
      </c>
      <c r="K381" t="s">
        <v>30</v>
      </c>
      <c r="L381" t="s">
        <v>88</v>
      </c>
      <c r="M381" t="s">
        <v>29</v>
      </c>
      <c r="N381" t="s">
        <v>30</v>
      </c>
      <c r="O381" t="s">
        <v>29</v>
      </c>
      <c r="P381" t="s">
        <v>30</v>
      </c>
      <c r="Q381" t="s">
        <v>29</v>
      </c>
      <c r="R381" t="s">
        <v>30</v>
      </c>
      <c r="S381" t="s">
        <v>30</v>
      </c>
      <c r="T381" t="s">
        <v>30</v>
      </c>
      <c r="U381" t="s">
        <v>30</v>
      </c>
      <c r="V381" t="s">
        <v>30</v>
      </c>
      <c r="W381" t="s">
        <v>31</v>
      </c>
      <c r="X381" t="s">
        <v>29</v>
      </c>
      <c r="Y381" t="s">
        <v>29</v>
      </c>
      <c r="Z381" t="s">
        <v>29</v>
      </c>
      <c r="AA381" t="s">
        <v>29</v>
      </c>
      <c r="AB381" t="s">
        <v>32</v>
      </c>
    </row>
    <row r="382" spans="1:28" outlineLevel="1" x14ac:dyDescent="0.45">
      <c r="A382">
        <v>7883348907</v>
      </c>
      <c r="B382" s="1">
        <v>44327</v>
      </c>
      <c r="C382" t="s">
        <v>3913</v>
      </c>
      <c r="D382" t="s">
        <v>3914</v>
      </c>
      <c r="E382" t="s">
        <v>302</v>
      </c>
      <c r="F382" t="s">
        <v>5651</v>
      </c>
      <c r="G382" t="s">
        <v>5689</v>
      </c>
      <c r="H382" s="5">
        <v>20207</v>
      </c>
      <c r="I382" t="s">
        <v>35</v>
      </c>
      <c r="J382" t="s">
        <v>28</v>
      </c>
      <c r="K382" t="s">
        <v>29</v>
      </c>
      <c r="L382" t="s">
        <v>88</v>
      </c>
      <c r="M382" t="s">
        <v>30</v>
      </c>
      <c r="N382" t="s">
        <v>30</v>
      </c>
      <c r="O382" t="s">
        <v>30</v>
      </c>
      <c r="P382" t="s">
        <v>30</v>
      </c>
      <c r="Q382" t="s">
        <v>30</v>
      </c>
      <c r="R382" t="s">
        <v>30</v>
      </c>
      <c r="S382" t="s">
        <v>30</v>
      </c>
      <c r="T382" t="s">
        <v>30</v>
      </c>
      <c r="U382" t="s">
        <v>30</v>
      </c>
      <c r="V382" t="s">
        <v>30</v>
      </c>
      <c r="W382" t="s">
        <v>40</v>
      </c>
      <c r="X382" t="s">
        <v>29</v>
      </c>
      <c r="Y382" t="s">
        <v>30</v>
      </c>
      <c r="Z382" t="s">
        <v>29</v>
      </c>
      <c r="AA382" t="s">
        <v>29</v>
      </c>
      <c r="AB382" t="s">
        <v>32</v>
      </c>
    </row>
    <row r="383" spans="1:28" outlineLevel="1" x14ac:dyDescent="0.45">
      <c r="A383">
        <v>7523669008</v>
      </c>
      <c r="B383" s="1">
        <v>44341</v>
      </c>
      <c r="C383" t="s">
        <v>2695</v>
      </c>
      <c r="D383" t="s">
        <v>2696</v>
      </c>
      <c r="E383" t="s">
        <v>302</v>
      </c>
      <c r="F383" t="s">
        <v>5651</v>
      </c>
      <c r="G383" t="s">
        <v>5689</v>
      </c>
      <c r="H383" s="5">
        <v>19475</v>
      </c>
      <c r="J383" t="s">
        <v>28</v>
      </c>
      <c r="K383" t="s">
        <v>29</v>
      </c>
      <c r="L383" t="s">
        <v>88</v>
      </c>
      <c r="M383" t="s">
        <v>29</v>
      </c>
      <c r="N383" t="s">
        <v>30</v>
      </c>
      <c r="O383" t="s">
        <v>30</v>
      </c>
      <c r="P383" t="s">
        <v>30</v>
      </c>
      <c r="Q383" t="s">
        <v>30</v>
      </c>
      <c r="R383" t="s">
        <v>30</v>
      </c>
      <c r="S383" t="s">
        <v>30</v>
      </c>
      <c r="T383" t="s">
        <v>30</v>
      </c>
      <c r="U383" t="s">
        <v>30</v>
      </c>
      <c r="V383" t="s">
        <v>30</v>
      </c>
      <c r="W383" t="s">
        <v>40</v>
      </c>
      <c r="X383" t="s">
        <v>29</v>
      </c>
      <c r="Y383" t="s">
        <v>29</v>
      </c>
      <c r="Z383" t="s">
        <v>29</v>
      </c>
      <c r="AA383" t="s">
        <v>30</v>
      </c>
      <c r="AB383" t="s">
        <v>32</v>
      </c>
    </row>
    <row r="384" spans="1:28" outlineLevel="1" x14ac:dyDescent="0.45">
      <c r="A384">
        <v>8852199004</v>
      </c>
      <c r="B384" s="1">
        <v>44345</v>
      </c>
      <c r="C384" t="s">
        <v>4510</v>
      </c>
      <c r="D384" t="s">
        <v>4511</v>
      </c>
      <c r="E384" t="s">
        <v>302</v>
      </c>
      <c r="F384" t="s">
        <v>5651</v>
      </c>
      <c r="G384" t="s">
        <v>5689</v>
      </c>
      <c r="H384" s="5">
        <v>18508</v>
      </c>
      <c r="J384" t="s">
        <v>28</v>
      </c>
      <c r="K384" t="s">
        <v>29</v>
      </c>
      <c r="L384" t="s">
        <v>88</v>
      </c>
      <c r="M384" t="s">
        <v>29</v>
      </c>
      <c r="N384" t="s">
        <v>29</v>
      </c>
      <c r="O384" t="s">
        <v>30</v>
      </c>
      <c r="P384" t="s">
        <v>30</v>
      </c>
      <c r="Q384" t="s">
        <v>29</v>
      </c>
      <c r="R384" t="s">
        <v>30</v>
      </c>
      <c r="S384" t="s">
        <v>30</v>
      </c>
      <c r="T384" t="s">
        <v>30</v>
      </c>
      <c r="U384" t="s">
        <v>29</v>
      </c>
      <c r="V384" t="s">
        <v>30</v>
      </c>
      <c r="W384" t="s">
        <v>31</v>
      </c>
      <c r="X384" t="s">
        <v>29</v>
      </c>
      <c r="Y384" t="s">
        <v>29</v>
      </c>
      <c r="Z384" t="s">
        <v>29</v>
      </c>
      <c r="AA384" t="s">
        <v>29</v>
      </c>
      <c r="AB384" t="s">
        <v>32</v>
      </c>
    </row>
    <row r="385" spans="1:28" outlineLevel="1" x14ac:dyDescent="0.45">
      <c r="A385">
        <v>7608708903</v>
      </c>
      <c r="B385" s="1">
        <v>44323</v>
      </c>
      <c r="C385" t="s">
        <v>3452</v>
      </c>
      <c r="D385" t="s">
        <v>3453</v>
      </c>
      <c r="E385" t="s">
        <v>302</v>
      </c>
      <c r="F385" t="s">
        <v>5651</v>
      </c>
      <c r="G385" t="s">
        <v>5795</v>
      </c>
      <c r="H385" s="5">
        <v>17774.03</v>
      </c>
      <c r="J385" t="s">
        <v>28</v>
      </c>
      <c r="K385" t="s">
        <v>29</v>
      </c>
      <c r="L385" t="s">
        <v>88</v>
      </c>
      <c r="M385" t="s">
        <v>29</v>
      </c>
      <c r="N385" t="s">
        <v>30</v>
      </c>
      <c r="O385" t="s">
        <v>30</v>
      </c>
      <c r="P385" t="s">
        <v>30</v>
      </c>
      <c r="Q385" t="s">
        <v>30</v>
      </c>
      <c r="R385" t="s">
        <v>30</v>
      </c>
      <c r="S385" t="s">
        <v>30</v>
      </c>
      <c r="T385" t="s">
        <v>30</v>
      </c>
      <c r="U385" t="s">
        <v>30</v>
      </c>
      <c r="V385" t="s">
        <v>30</v>
      </c>
      <c r="W385" t="s">
        <v>31</v>
      </c>
      <c r="X385" t="s">
        <v>29</v>
      </c>
      <c r="Y385" t="s">
        <v>30</v>
      </c>
      <c r="Z385" t="s">
        <v>29</v>
      </c>
      <c r="AA385" t="s">
        <v>30</v>
      </c>
      <c r="AB385" t="s">
        <v>32</v>
      </c>
    </row>
    <row r="386" spans="1:28" outlineLevel="1" x14ac:dyDescent="0.45">
      <c r="A386">
        <v>2755959008</v>
      </c>
      <c r="B386" s="1">
        <v>44334</v>
      </c>
      <c r="C386" t="s">
        <v>1589</v>
      </c>
      <c r="D386" t="s">
        <v>1590</v>
      </c>
      <c r="E386" t="s">
        <v>302</v>
      </c>
      <c r="F386" t="s">
        <v>5651</v>
      </c>
      <c r="G386" t="s">
        <v>5795</v>
      </c>
      <c r="H386" s="5">
        <v>17199</v>
      </c>
      <c r="J386" t="s">
        <v>28</v>
      </c>
      <c r="K386" t="s">
        <v>29</v>
      </c>
      <c r="L386" t="s">
        <v>88</v>
      </c>
      <c r="M386" t="s">
        <v>29</v>
      </c>
      <c r="N386" t="s">
        <v>29</v>
      </c>
      <c r="O386" t="s">
        <v>30</v>
      </c>
      <c r="P386" t="s">
        <v>30</v>
      </c>
      <c r="Q386" t="s">
        <v>30</v>
      </c>
      <c r="R386" t="s">
        <v>30</v>
      </c>
      <c r="S386" t="s">
        <v>30</v>
      </c>
      <c r="T386" t="s">
        <v>30</v>
      </c>
      <c r="U386" t="s">
        <v>30</v>
      </c>
      <c r="V386" t="s">
        <v>30</v>
      </c>
      <c r="W386" t="s">
        <v>40</v>
      </c>
      <c r="X386" t="s">
        <v>29</v>
      </c>
      <c r="Y386" t="s">
        <v>29</v>
      </c>
      <c r="Z386" t="s">
        <v>29</v>
      </c>
      <c r="AA386" t="s">
        <v>30</v>
      </c>
      <c r="AB386" t="s">
        <v>32</v>
      </c>
    </row>
    <row r="387" spans="1:28" outlineLevel="1" x14ac:dyDescent="0.45">
      <c r="A387">
        <v>9930599007</v>
      </c>
      <c r="B387" s="1">
        <v>44351</v>
      </c>
      <c r="C387" t="s">
        <v>5508</v>
      </c>
      <c r="D387" t="s">
        <v>5509</v>
      </c>
      <c r="E387" t="s">
        <v>302</v>
      </c>
      <c r="F387" t="s">
        <v>5651</v>
      </c>
      <c r="G387" t="s">
        <v>5786</v>
      </c>
      <c r="H387" s="5">
        <v>12622.15</v>
      </c>
      <c r="J387" t="s">
        <v>28</v>
      </c>
      <c r="K387" t="s">
        <v>29</v>
      </c>
      <c r="L387" t="s">
        <v>88</v>
      </c>
      <c r="M387" t="s">
        <v>29</v>
      </c>
      <c r="N387" t="s">
        <v>29</v>
      </c>
      <c r="O387" t="s">
        <v>29</v>
      </c>
      <c r="P387" t="s">
        <v>29</v>
      </c>
      <c r="Q387" t="s">
        <v>29</v>
      </c>
      <c r="R387" t="s">
        <v>29</v>
      </c>
      <c r="S387" t="s">
        <v>30</v>
      </c>
      <c r="T387" t="s">
        <v>30</v>
      </c>
      <c r="U387" t="s">
        <v>29</v>
      </c>
      <c r="V387" t="s">
        <v>30</v>
      </c>
      <c r="W387" t="s">
        <v>40</v>
      </c>
      <c r="X387" t="s">
        <v>29</v>
      </c>
      <c r="Y387" t="s">
        <v>29</v>
      </c>
      <c r="Z387" t="s">
        <v>29</v>
      </c>
      <c r="AA387" t="s">
        <v>29</v>
      </c>
      <c r="AB387" t="s">
        <v>32</v>
      </c>
    </row>
    <row r="388" spans="1:28" outlineLevel="1" x14ac:dyDescent="0.45">
      <c r="A388">
        <v>7559149007</v>
      </c>
      <c r="B388" s="1">
        <v>44341</v>
      </c>
      <c r="C388" t="s">
        <v>3107</v>
      </c>
      <c r="D388" t="s">
        <v>3108</v>
      </c>
      <c r="E388" t="s">
        <v>302</v>
      </c>
      <c r="F388" t="s">
        <v>5651</v>
      </c>
      <c r="G388" t="s">
        <v>5786</v>
      </c>
      <c r="H388" s="5">
        <v>12320</v>
      </c>
      <c r="J388" t="s">
        <v>28</v>
      </c>
      <c r="K388" t="s">
        <v>29</v>
      </c>
      <c r="L388" t="s">
        <v>88</v>
      </c>
      <c r="M388" t="s">
        <v>29</v>
      </c>
      <c r="N388" t="s">
        <v>30</v>
      </c>
      <c r="O388" t="s">
        <v>30</v>
      </c>
      <c r="P388" t="s">
        <v>30</v>
      </c>
      <c r="Q388" t="s">
        <v>29</v>
      </c>
      <c r="R388" t="s">
        <v>30</v>
      </c>
      <c r="S388" t="s">
        <v>29</v>
      </c>
      <c r="T388" t="s">
        <v>30</v>
      </c>
      <c r="U388" t="s">
        <v>29</v>
      </c>
      <c r="V388" t="s">
        <v>30</v>
      </c>
      <c r="W388" t="s">
        <v>270</v>
      </c>
      <c r="X388" t="s">
        <v>29</v>
      </c>
      <c r="Y388" t="s">
        <v>30</v>
      </c>
      <c r="Z388" t="s">
        <v>29</v>
      </c>
      <c r="AA388" t="s">
        <v>29</v>
      </c>
      <c r="AB388" t="s">
        <v>39</v>
      </c>
    </row>
    <row r="389" spans="1:28" outlineLevel="1" x14ac:dyDescent="0.45">
      <c r="A389">
        <v>2232329008</v>
      </c>
      <c r="B389" s="1">
        <v>44330</v>
      </c>
      <c r="C389" t="s">
        <v>712</v>
      </c>
      <c r="D389" t="s">
        <v>713</v>
      </c>
      <c r="E389" t="s">
        <v>302</v>
      </c>
      <c r="F389" t="s">
        <v>5651</v>
      </c>
      <c r="G389" t="s">
        <v>5772</v>
      </c>
      <c r="H389" s="5">
        <v>12173</v>
      </c>
      <c r="J389" t="s">
        <v>28</v>
      </c>
      <c r="K389" t="s">
        <v>29</v>
      </c>
      <c r="L389" t="s">
        <v>88</v>
      </c>
      <c r="M389" t="s">
        <v>29</v>
      </c>
      <c r="N389" t="s">
        <v>29</v>
      </c>
      <c r="O389" t="s">
        <v>29</v>
      </c>
      <c r="P389" t="s">
        <v>30</v>
      </c>
      <c r="Q389" t="s">
        <v>29</v>
      </c>
      <c r="R389" t="s">
        <v>29</v>
      </c>
      <c r="S389" t="s">
        <v>30</v>
      </c>
      <c r="T389" t="s">
        <v>30</v>
      </c>
      <c r="U389" t="s">
        <v>30</v>
      </c>
      <c r="V389" t="s">
        <v>30</v>
      </c>
      <c r="W389" t="s">
        <v>40</v>
      </c>
      <c r="X389" t="s">
        <v>29</v>
      </c>
      <c r="Y389" t="s">
        <v>30</v>
      </c>
      <c r="Z389" t="s">
        <v>29</v>
      </c>
      <c r="AA389" t="s">
        <v>29</v>
      </c>
      <c r="AB389" t="s">
        <v>32</v>
      </c>
    </row>
    <row r="390" spans="1:28" outlineLevel="1" x14ac:dyDescent="0.45">
      <c r="A390">
        <v>7590348903</v>
      </c>
      <c r="B390" s="1">
        <v>44323</v>
      </c>
      <c r="C390" t="s">
        <v>3339</v>
      </c>
      <c r="D390" t="s">
        <v>3340</v>
      </c>
      <c r="E390" t="s">
        <v>302</v>
      </c>
      <c r="F390" t="s">
        <v>5651</v>
      </c>
      <c r="G390" t="s">
        <v>5689</v>
      </c>
      <c r="H390" s="5">
        <v>8349.7900000000009</v>
      </c>
      <c r="I390" t="s">
        <v>190</v>
      </c>
      <c r="J390" t="s">
        <v>28</v>
      </c>
      <c r="K390" t="s">
        <v>29</v>
      </c>
      <c r="L390" t="s">
        <v>88</v>
      </c>
      <c r="M390" t="s">
        <v>29</v>
      </c>
      <c r="N390" t="s">
        <v>29</v>
      </c>
      <c r="O390" t="s">
        <v>29</v>
      </c>
      <c r="P390" t="s">
        <v>29</v>
      </c>
      <c r="Q390" t="s">
        <v>29</v>
      </c>
      <c r="R390" t="s">
        <v>29</v>
      </c>
      <c r="S390" t="s">
        <v>30</v>
      </c>
      <c r="T390" t="s">
        <v>29</v>
      </c>
      <c r="U390" t="s">
        <v>29</v>
      </c>
      <c r="V390" t="s">
        <v>29</v>
      </c>
      <c r="W390" t="s">
        <v>31</v>
      </c>
      <c r="X390" t="s">
        <v>29</v>
      </c>
      <c r="Y390" t="s">
        <v>29</v>
      </c>
      <c r="Z390" t="s">
        <v>29</v>
      </c>
      <c r="AA390" t="s">
        <v>30</v>
      </c>
      <c r="AB390" t="s">
        <v>62</v>
      </c>
    </row>
    <row r="391" spans="1:28" outlineLevel="1" x14ac:dyDescent="0.45">
      <c r="A391">
        <v>8968099000</v>
      </c>
      <c r="B391" s="1">
        <v>44345</v>
      </c>
      <c r="C391" t="s">
        <v>5063</v>
      </c>
      <c r="D391" t="s">
        <v>5064</v>
      </c>
      <c r="E391" t="s">
        <v>689</v>
      </c>
      <c r="F391" t="s">
        <v>5651</v>
      </c>
      <c r="G391" t="s">
        <v>5771</v>
      </c>
      <c r="H391" s="5">
        <v>146068</v>
      </c>
      <c r="J391" t="s">
        <v>42</v>
      </c>
      <c r="K391" t="s">
        <v>29</v>
      </c>
      <c r="L391" t="s">
        <v>127</v>
      </c>
      <c r="M391" t="s">
        <v>29</v>
      </c>
      <c r="N391" t="s">
        <v>29</v>
      </c>
      <c r="O391" t="s">
        <v>29</v>
      </c>
      <c r="P391" t="s">
        <v>30</v>
      </c>
      <c r="Q391" t="s">
        <v>30</v>
      </c>
      <c r="R391" t="s">
        <v>30</v>
      </c>
      <c r="S391" t="s">
        <v>29</v>
      </c>
      <c r="T391" t="s">
        <v>30</v>
      </c>
      <c r="U391" t="s">
        <v>29</v>
      </c>
      <c r="V391" t="s">
        <v>30</v>
      </c>
      <c r="W391" t="s">
        <v>40</v>
      </c>
      <c r="X391" t="s">
        <v>29</v>
      </c>
      <c r="Y391" t="s">
        <v>29</v>
      </c>
      <c r="Z391" t="s">
        <v>29</v>
      </c>
      <c r="AA391" t="s">
        <v>29</v>
      </c>
      <c r="AB391" t="s">
        <v>32</v>
      </c>
    </row>
    <row r="392" spans="1:28" outlineLevel="1" x14ac:dyDescent="0.45">
      <c r="A392">
        <v>2227789001</v>
      </c>
      <c r="B392" s="1">
        <v>44330</v>
      </c>
      <c r="C392" t="s">
        <v>687</v>
      </c>
      <c r="D392" t="s">
        <v>688</v>
      </c>
      <c r="E392" t="s">
        <v>689</v>
      </c>
      <c r="F392" t="s">
        <v>5651</v>
      </c>
      <c r="G392" t="s">
        <v>5771</v>
      </c>
      <c r="H392" s="5">
        <v>54603</v>
      </c>
      <c r="I392" t="s">
        <v>35</v>
      </c>
      <c r="J392" t="s">
        <v>42</v>
      </c>
      <c r="K392" t="s">
        <v>29</v>
      </c>
      <c r="L392" t="s">
        <v>127</v>
      </c>
      <c r="M392" t="s">
        <v>29</v>
      </c>
      <c r="N392" t="s">
        <v>29</v>
      </c>
      <c r="O392" t="s">
        <v>30</v>
      </c>
      <c r="P392" t="s">
        <v>29</v>
      </c>
      <c r="Q392" t="s">
        <v>29</v>
      </c>
      <c r="R392" t="s">
        <v>30</v>
      </c>
      <c r="S392" t="s">
        <v>30</v>
      </c>
      <c r="T392" t="s">
        <v>30</v>
      </c>
      <c r="U392" t="s">
        <v>29</v>
      </c>
      <c r="V392" t="s">
        <v>30</v>
      </c>
      <c r="W392" t="s">
        <v>33</v>
      </c>
      <c r="X392" t="s">
        <v>29</v>
      </c>
      <c r="Y392" t="s">
        <v>29</v>
      </c>
      <c r="Z392" t="s">
        <v>29</v>
      </c>
      <c r="AA392" t="s">
        <v>30</v>
      </c>
      <c r="AB392" t="s">
        <v>32</v>
      </c>
    </row>
    <row r="393" spans="1:28" outlineLevel="1" x14ac:dyDescent="0.45">
      <c r="A393">
        <v>8970459000</v>
      </c>
      <c r="B393" s="1">
        <v>44345</v>
      </c>
      <c r="C393" t="s">
        <v>5076</v>
      </c>
      <c r="D393" t="s">
        <v>5077</v>
      </c>
      <c r="E393" t="s">
        <v>689</v>
      </c>
      <c r="F393" t="s">
        <v>5651</v>
      </c>
      <c r="G393" t="s">
        <v>5771</v>
      </c>
      <c r="H393" s="5">
        <v>27486.89</v>
      </c>
      <c r="J393" t="s">
        <v>42</v>
      </c>
      <c r="K393" t="s">
        <v>29</v>
      </c>
      <c r="L393" t="s">
        <v>127</v>
      </c>
      <c r="M393" t="s">
        <v>29</v>
      </c>
      <c r="N393" t="s">
        <v>29</v>
      </c>
      <c r="O393" t="s">
        <v>29</v>
      </c>
      <c r="P393" t="s">
        <v>29</v>
      </c>
      <c r="Q393" t="s">
        <v>29</v>
      </c>
      <c r="R393" t="s">
        <v>30</v>
      </c>
      <c r="S393" t="s">
        <v>30</v>
      </c>
      <c r="T393" t="s">
        <v>30</v>
      </c>
      <c r="U393" t="s">
        <v>29</v>
      </c>
      <c r="V393" t="s">
        <v>30</v>
      </c>
      <c r="W393" t="s">
        <v>31</v>
      </c>
      <c r="X393" t="s">
        <v>29</v>
      </c>
      <c r="Y393" t="s">
        <v>29</v>
      </c>
      <c r="Z393" t="s">
        <v>29</v>
      </c>
      <c r="AA393" t="s">
        <v>29</v>
      </c>
      <c r="AB393" t="s">
        <v>47</v>
      </c>
    </row>
    <row r="394" spans="1:28" outlineLevel="1" x14ac:dyDescent="0.45">
      <c r="A394">
        <v>1101089003</v>
      </c>
      <c r="B394" s="1">
        <v>44329</v>
      </c>
      <c r="C394" t="s">
        <v>427</v>
      </c>
      <c r="D394" t="s">
        <v>428</v>
      </c>
      <c r="E394" t="s">
        <v>429</v>
      </c>
      <c r="F394" t="s">
        <v>5651</v>
      </c>
      <c r="G394" t="s">
        <v>5716</v>
      </c>
      <c r="H394" s="5">
        <v>211085</v>
      </c>
      <c r="J394" t="s">
        <v>42</v>
      </c>
      <c r="K394" t="s">
        <v>29</v>
      </c>
      <c r="L394" t="s">
        <v>127</v>
      </c>
      <c r="M394" t="s">
        <v>30</v>
      </c>
      <c r="N394" t="s">
        <v>30</v>
      </c>
      <c r="O394" t="s">
        <v>29</v>
      </c>
      <c r="P394" t="s">
        <v>30</v>
      </c>
      <c r="Q394" t="s">
        <v>30</v>
      </c>
      <c r="R394" t="s">
        <v>30</v>
      </c>
      <c r="S394" t="s">
        <v>30</v>
      </c>
      <c r="T394" t="s">
        <v>29</v>
      </c>
      <c r="U394" t="s">
        <v>30</v>
      </c>
      <c r="V394" t="s">
        <v>30</v>
      </c>
      <c r="W394" t="s">
        <v>31</v>
      </c>
      <c r="X394" t="s">
        <v>29</v>
      </c>
      <c r="Y394" t="s">
        <v>29</v>
      </c>
      <c r="Z394" t="s">
        <v>29</v>
      </c>
      <c r="AA394" t="s">
        <v>30</v>
      </c>
      <c r="AB394" t="s">
        <v>32</v>
      </c>
    </row>
    <row r="395" spans="1:28" outlineLevel="1" x14ac:dyDescent="0.45">
      <c r="A395">
        <v>2481119005</v>
      </c>
      <c r="B395" s="1">
        <v>44332</v>
      </c>
      <c r="C395" t="s">
        <v>1132</v>
      </c>
      <c r="D395" t="s">
        <v>1133</v>
      </c>
      <c r="E395" t="s">
        <v>5840</v>
      </c>
      <c r="F395" t="s">
        <v>5651</v>
      </c>
      <c r="G395" t="s">
        <v>5841</v>
      </c>
      <c r="H395" s="5">
        <v>16560.990000000002</v>
      </c>
      <c r="J395" t="s">
        <v>42</v>
      </c>
      <c r="K395" t="s">
        <v>30</v>
      </c>
      <c r="L395" t="s">
        <v>54</v>
      </c>
      <c r="M395" t="s">
        <v>30</v>
      </c>
      <c r="N395" t="s">
        <v>30</v>
      </c>
      <c r="O395" t="s">
        <v>30</v>
      </c>
      <c r="P395" t="s">
        <v>30</v>
      </c>
      <c r="Q395" t="s">
        <v>30</v>
      </c>
      <c r="R395" t="s">
        <v>30</v>
      </c>
      <c r="S395" t="s">
        <v>30</v>
      </c>
      <c r="T395" t="s">
        <v>30</v>
      </c>
      <c r="U395" t="s">
        <v>30</v>
      </c>
      <c r="V395" t="s">
        <v>30</v>
      </c>
      <c r="W395" t="s">
        <v>40</v>
      </c>
      <c r="X395" t="s">
        <v>29</v>
      </c>
      <c r="Y395" t="s">
        <v>30</v>
      </c>
      <c r="Z395" t="s">
        <v>29</v>
      </c>
      <c r="AA395" t="s">
        <v>29</v>
      </c>
      <c r="AB395" t="s">
        <v>32</v>
      </c>
    </row>
    <row r="396" spans="1:28" outlineLevel="1" x14ac:dyDescent="0.45">
      <c r="A396">
        <v>4906549000</v>
      </c>
      <c r="B396" s="1">
        <v>44336</v>
      </c>
      <c r="C396" t="s">
        <v>2076</v>
      </c>
      <c r="D396" t="s">
        <v>2077</v>
      </c>
      <c r="E396" t="s">
        <v>95</v>
      </c>
      <c r="F396" t="s">
        <v>5651</v>
      </c>
      <c r="G396" t="s">
        <v>5792</v>
      </c>
      <c r="H396" s="5">
        <v>2444799</v>
      </c>
      <c r="J396" t="s">
        <v>28</v>
      </c>
      <c r="K396" t="s">
        <v>30</v>
      </c>
      <c r="L396" t="s">
        <v>96</v>
      </c>
      <c r="M396" t="s">
        <v>30</v>
      </c>
      <c r="N396" t="s">
        <v>30</v>
      </c>
      <c r="O396" t="s">
        <v>30</v>
      </c>
      <c r="P396" t="s">
        <v>30</v>
      </c>
      <c r="Q396" t="s">
        <v>30</v>
      </c>
      <c r="R396" t="s">
        <v>30</v>
      </c>
      <c r="S396" t="s">
        <v>30</v>
      </c>
      <c r="T396" t="s">
        <v>30</v>
      </c>
      <c r="U396" t="s">
        <v>30</v>
      </c>
      <c r="V396" t="s">
        <v>30</v>
      </c>
      <c r="W396" t="s">
        <v>31</v>
      </c>
      <c r="X396" t="s">
        <v>29</v>
      </c>
      <c r="Y396" t="s">
        <v>29</v>
      </c>
      <c r="Z396" t="s">
        <v>30</v>
      </c>
      <c r="AA396" t="s">
        <v>29</v>
      </c>
      <c r="AB396" t="s">
        <v>252</v>
      </c>
    </row>
    <row r="397" spans="1:28" outlineLevel="1" x14ac:dyDescent="0.45">
      <c r="A397">
        <v>3709959001</v>
      </c>
      <c r="B397" s="1">
        <v>44335</v>
      </c>
      <c r="C397" t="s">
        <v>1838</v>
      </c>
      <c r="D397" t="s">
        <v>1839</v>
      </c>
      <c r="E397" t="s">
        <v>95</v>
      </c>
      <c r="F397" t="s">
        <v>5651</v>
      </c>
      <c r="G397" t="s">
        <v>5816</v>
      </c>
      <c r="H397" s="5">
        <v>816707.5</v>
      </c>
      <c r="I397" t="s">
        <v>157</v>
      </c>
      <c r="J397" t="s">
        <v>28</v>
      </c>
      <c r="K397" t="s">
        <v>30</v>
      </c>
      <c r="L397" t="s">
        <v>96</v>
      </c>
      <c r="M397" t="s">
        <v>30</v>
      </c>
      <c r="N397" t="s">
        <v>30</v>
      </c>
      <c r="O397" t="s">
        <v>30</v>
      </c>
      <c r="P397" t="s">
        <v>30</v>
      </c>
      <c r="Q397" t="s">
        <v>30</v>
      </c>
      <c r="R397" t="s">
        <v>30</v>
      </c>
      <c r="S397" t="s">
        <v>30</v>
      </c>
      <c r="T397" t="s">
        <v>30</v>
      </c>
      <c r="U397" t="s">
        <v>30</v>
      </c>
      <c r="V397" t="s">
        <v>30</v>
      </c>
      <c r="W397" t="s">
        <v>31</v>
      </c>
      <c r="X397" t="s">
        <v>29</v>
      </c>
      <c r="Y397" t="s">
        <v>30</v>
      </c>
      <c r="Z397" t="s">
        <v>29</v>
      </c>
      <c r="AA397" t="s">
        <v>29</v>
      </c>
      <c r="AB397" t="s">
        <v>32</v>
      </c>
    </row>
    <row r="398" spans="1:28" outlineLevel="1" x14ac:dyDescent="0.45">
      <c r="A398">
        <v>4890369010</v>
      </c>
      <c r="B398" s="1">
        <v>44336</v>
      </c>
      <c r="C398" t="s">
        <v>1988</v>
      </c>
      <c r="D398" t="s">
        <v>1989</v>
      </c>
      <c r="E398" t="s">
        <v>95</v>
      </c>
      <c r="F398" t="s">
        <v>5651</v>
      </c>
      <c r="G398" t="s">
        <v>5655</v>
      </c>
      <c r="H398" s="5">
        <v>813913.5</v>
      </c>
      <c r="J398" t="s">
        <v>28</v>
      </c>
      <c r="K398" t="s">
        <v>30</v>
      </c>
      <c r="L398" t="s">
        <v>96</v>
      </c>
      <c r="M398" t="s">
        <v>29</v>
      </c>
      <c r="N398" t="s">
        <v>29</v>
      </c>
      <c r="O398" t="s">
        <v>29</v>
      </c>
      <c r="P398" t="s">
        <v>30</v>
      </c>
      <c r="Q398" t="s">
        <v>30</v>
      </c>
      <c r="R398" t="s">
        <v>30</v>
      </c>
      <c r="S398" t="s">
        <v>30</v>
      </c>
      <c r="T398" t="s">
        <v>29</v>
      </c>
      <c r="U398" t="s">
        <v>30</v>
      </c>
      <c r="V398" t="s">
        <v>30</v>
      </c>
      <c r="W398" t="s">
        <v>40</v>
      </c>
      <c r="X398" t="s">
        <v>29</v>
      </c>
      <c r="Y398" t="s">
        <v>30</v>
      </c>
      <c r="Z398" t="s">
        <v>29</v>
      </c>
      <c r="AA398" t="s">
        <v>29</v>
      </c>
      <c r="AB398" t="s">
        <v>47</v>
      </c>
    </row>
    <row r="399" spans="1:28" outlineLevel="1" x14ac:dyDescent="0.45">
      <c r="A399">
        <v>5242939000</v>
      </c>
      <c r="B399" s="1">
        <v>44337</v>
      </c>
      <c r="C399" t="s">
        <v>2283</v>
      </c>
      <c r="D399" t="s">
        <v>2284</v>
      </c>
      <c r="E399" t="s">
        <v>95</v>
      </c>
      <c r="F399" t="s">
        <v>5651</v>
      </c>
      <c r="G399" t="s">
        <v>5655</v>
      </c>
      <c r="H399" s="5">
        <v>781926</v>
      </c>
      <c r="J399" t="s">
        <v>28</v>
      </c>
      <c r="K399" t="s">
        <v>29</v>
      </c>
      <c r="L399" t="s">
        <v>96</v>
      </c>
      <c r="M399" t="s">
        <v>30</v>
      </c>
      <c r="N399" t="s">
        <v>30</v>
      </c>
      <c r="O399" t="s">
        <v>29</v>
      </c>
      <c r="P399" t="s">
        <v>30</v>
      </c>
      <c r="Q399" t="s">
        <v>30</v>
      </c>
      <c r="R399" t="s">
        <v>30</v>
      </c>
      <c r="S399" t="s">
        <v>30</v>
      </c>
      <c r="T399" t="s">
        <v>30</v>
      </c>
      <c r="U399" t="s">
        <v>30</v>
      </c>
      <c r="V399" t="s">
        <v>30</v>
      </c>
      <c r="W399" t="s">
        <v>31</v>
      </c>
      <c r="X399" t="s">
        <v>29</v>
      </c>
      <c r="Y399" t="s">
        <v>30</v>
      </c>
      <c r="Z399" t="s">
        <v>29</v>
      </c>
      <c r="AA399" t="s">
        <v>29</v>
      </c>
      <c r="AB399" t="s">
        <v>32</v>
      </c>
    </row>
    <row r="400" spans="1:28" outlineLevel="1" x14ac:dyDescent="0.45">
      <c r="A400">
        <v>7571379009</v>
      </c>
      <c r="B400" s="1">
        <v>44341</v>
      </c>
      <c r="C400" t="s">
        <v>3249</v>
      </c>
      <c r="D400" t="s">
        <v>3250</v>
      </c>
      <c r="E400" t="s">
        <v>95</v>
      </c>
      <c r="F400" t="s">
        <v>5651</v>
      </c>
      <c r="G400" t="s">
        <v>5655</v>
      </c>
      <c r="H400" s="5">
        <v>759050</v>
      </c>
      <c r="J400" t="s">
        <v>28</v>
      </c>
      <c r="K400" t="s">
        <v>30</v>
      </c>
      <c r="L400" t="s">
        <v>96</v>
      </c>
      <c r="M400" t="s">
        <v>30</v>
      </c>
      <c r="N400" t="s">
        <v>30</v>
      </c>
      <c r="O400" t="s">
        <v>29</v>
      </c>
      <c r="P400" t="s">
        <v>30</v>
      </c>
      <c r="Q400" t="s">
        <v>30</v>
      </c>
      <c r="R400" t="s">
        <v>30</v>
      </c>
      <c r="S400" t="s">
        <v>30</v>
      </c>
      <c r="T400" t="s">
        <v>30</v>
      </c>
      <c r="U400" t="s">
        <v>30</v>
      </c>
      <c r="V400" t="s">
        <v>30</v>
      </c>
      <c r="W400" t="s">
        <v>40</v>
      </c>
      <c r="X400" t="s">
        <v>29</v>
      </c>
      <c r="Y400" t="s">
        <v>30</v>
      </c>
      <c r="Z400" t="s">
        <v>29</v>
      </c>
      <c r="AA400" t="s">
        <v>29</v>
      </c>
      <c r="AB400" t="s">
        <v>32</v>
      </c>
    </row>
    <row r="401" spans="1:28" outlineLevel="1" x14ac:dyDescent="0.45">
      <c r="A401">
        <v>7231549005</v>
      </c>
      <c r="B401" s="1">
        <v>44339</v>
      </c>
      <c r="C401" t="s">
        <v>2492</v>
      </c>
      <c r="D401" t="s">
        <v>2493</v>
      </c>
      <c r="E401" t="s">
        <v>95</v>
      </c>
      <c r="F401" t="s">
        <v>5651</v>
      </c>
      <c r="G401" t="s">
        <v>5655</v>
      </c>
      <c r="H401" s="5">
        <v>610904</v>
      </c>
      <c r="J401" t="s">
        <v>28</v>
      </c>
      <c r="K401" t="s">
        <v>30</v>
      </c>
      <c r="L401" t="s">
        <v>96</v>
      </c>
      <c r="M401" t="s">
        <v>30</v>
      </c>
      <c r="N401" t="s">
        <v>30</v>
      </c>
      <c r="O401" t="s">
        <v>30</v>
      </c>
      <c r="P401" t="s">
        <v>30</v>
      </c>
      <c r="Q401" t="s">
        <v>30</v>
      </c>
      <c r="R401" t="s">
        <v>30</v>
      </c>
      <c r="S401" t="s">
        <v>30</v>
      </c>
      <c r="T401" t="s">
        <v>30</v>
      </c>
      <c r="U401" t="s">
        <v>30</v>
      </c>
      <c r="V401" t="s">
        <v>30</v>
      </c>
      <c r="W401" t="s">
        <v>31</v>
      </c>
      <c r="X401" t="s">
        <v>29</v>
      </c>
      <c r="Y401" t="s">
        <v>29</v>
      </c>
      <c r="Z401" t="s">
        <v>30</v>
      </c>
      <c r="AA401" t="s">
        <v>29</v>
      </c>
      <c r="AB401" t="s">
        <v>43</v>
      </c>
    </row>
    <row r="402" spans="1:28" outlineLevel="1" x14ac:dyDescent="0.45">
      <c r="A402">
        <v>1038939103</v>
      </c>
      <c r="B402" s="1">
        <v>44364</v>
      </c>
      <c r="C402" t="s">
        <v>93</v>
      </c>
      <c r="D402" t="s">
        <v>94</v>
      </c>
      <c r="E402" t="s">
        <v>95</v>
      </c>
      <c r="F402" t="s">
        <v>5651</v>
      </c>
      <c r="G402" t="s">
        <v>5655</v>
      </c>
      <c r="H402" s="5">
        <v>577369</v>
      </c>
      <c r="J402" t="s">
        <v>28</v>
      </c>
      <c r="K402" t="s">
        <v>30</v>
      </c>
      <c r="L402" t="s">
        <v>96</v>
      </c>
      <c r="M402" t="s">
        <v>30</v>
      </c>
      <c r="N402" t="s">
        <v>30</v>
      </c>
      <c r="O402" t="s">
        <v>30</v>
      </c>
      <c r="P402" t="s">
        <v>30</v>
      </c>
      <c r="Q402" t="s">
        <v>30</v>
      </c>
      <c r="R402" t="s">
        <v>30</v>
      </c>
      <c r="S402" t="s">
        <v>30</v>
      </c>
      <c r="T402" t="s">
        <v>30</v>
      </c>
      <c r="U402" t="s">
        <v>30</v>
      </c>
      <c r="V402" t="s">
        <v>30</v>
      </c>
      <c r="W402" t="s">
        <v>31</v>
      </c>
      <c r="X402" t="s">
        <v>29</v>
      </c>
      <c r="Y402" t="s">
        <v>29</v>
      </c>
      <c r="Z402" t="s">
        <v>29</v>
      </c>
      <c r="AA402" t="s">
        <v>29</v>
      </c>
      <c r="AB402" t="s">
        <v>43</v>
      </c>
    </row>
    <row r="403" spans="1:28" outlineLevel="1" x14ac:dyDescent="0.45">
      <c r="A403">
        <v>7888678900</v>
      </c>
      <c r="B403" s="1">
        <v>44327</v>
      </c>
      <c r="C403" t="s">
        <v>3941</v>
      </c>
      <c r="D403" t="s">
        <v>3942</v>
      </c>
      <c r="E403" t="s">
        <v>95</v>
      </c>
      <c r="F403" t="s">
        <v>5651</v>
      </c>
      <c r="G403" t="s">
        <v>5792</v>
      </c>
      <c r="H403" s="5">
        <v>335510</v>
      </c>
      <c r="J403" t="s">
        <v>28</v>
      </c>
      <c r="K403" t="s">
        <v>29</v>
      </c>
      <c r="L403" t="s">
        <v>96</v>
      </c>
      <c r="M403" t="s">
        <v>30</v>
      </c>
      <c r="N403" t="s">
        <v>30</v>
      </c>
      <c r="O403" t="s">
        <v>30</v>
      </c>
      <c r="P403" t="s">
        <v>30</v>
      </c>
      <c r="Q403" t="s">
        <v>30</v>
      </c>
      <c r="R403" t="s">
        <v>30</v>
      </c>
      <c r="S403" t="s">
        <v>30</v>
      </c>
      <c r="T403" t="s">
        <v>30</v>
      </c>
      <c r="U403" t="s">
        <v>30</v>
      </c>
      <c r="V403" t="s">
        <v>30</v>
      </c>
      <c r="W403" t="s">
        <v>40</v>
      </c>
      <c r="X403" t="s">
        <v>29</v>
      </c>
      <c r="Y403" t="s">
        <v>30</v>
      </c>
      <c r="Z403" t="s">
        <v>29</v>
      </c>
      <c r="AA403" t="s">
        <v>29</v>
      </c>
      <c r="AB403" t="s">
        <v>32</v>
      </c>
    </row>
    <row r="404" spans="1:28" outlineLevel="1" x14ac:dyDescent="0.45">
      <c r="A404">
        <v>8830649007</v>
      </c>
      <c r="B404" s="1">
        <v>44345</v>
      </c>
      <c r="C404" t="s">
        <v>4387</v>
      </c>
      <c r="D404" t="s">
        <v>4388</v>
      </c>
      <c r="E404" t="s">
        <v>95</v>
      </c>
      <c r="F404" t="s">
        <v>5651</v>
      </c>
      <c r="G404" t="s">
        <v>5792</v>
      </c>
      <c r="H404" s="5">
        <v>332112.01</v>
      </c>
      <c r="J404" t="s">
        <v>28</v>
      </c>
      <c r="K404" t="s">
        <v>29</v>
      </c>
      <c r="L404" t="s">
        <v>96</v>
      </c>
      <c r="M404" t="s">
        <v>29</v>
      </c>
      <c r="N404" t="s">
        <v>30</v>
      </c>
      <c r="O404" t="s">
        <v>29</v>
      </c>
      <c r="P404" t="s">
        <v>30</v>
      </c>
      <c r="Q404" t="s">
        <v>30</v>
      </c>
      <c r="R404" t="s">
        <v>30</v>
      </c>
      <c r="S404" t="s">
        <v>30</v>
      </c>
      <c r="T404" t="s">
        <v>30</v>
      </c>
      <c r="U404" t="s">
        <v>30</v>
      </c>
      <c r="V404" t="s">
        <v>30</v>
      </c>
      <c r="W404" t="s">
        <v>31</v>
      </c>
      <c r="X404" t="s">
        <v>29</v>
      </c>
      <c r="Y404" t="s">
        <v>29</v>
      </c>
      <c r="Z404" t="s">
        <v>29</v>
      </c>
      <c r="AA404" t="s">
        <v>29</v>
      </c>
      <c r="AB404" t="s">
        <v>45</v>
      </c>
    </row>
    <row r="405" spans="1:28" outlineLevel="1" x14ac:dyDescent="0.45">
      <c r="A405">
        <v>8606769003</v>
      </c>
      <c r="B405" s="1">
        <v>44343</v>
      </c>
      <c r="C405" t="s">
        <v>4274</v>
      </c>
      <c r="D405" t="s">
        <v>4275</v>
      </c>
      <c r="E405" t="s">
        <v>95</v>
      </c>
      <c r="F405" t="s">
        <v>5651</v>
      </c>
      <c r="G405" t="s">
        <v>5792</v>
      </c>
      <c r="H405" s="5">
        <v>304317</v>
      </c>
      <c r="I405" t="s">
        <v>1428</v>
      </c>
      <c r="J405" t="s">
        <v>28</v>
      </c>
      <c r="K405" t="s">
        <v>29</v>
      </c>
      <c r="L405" t="s">
        <v>96</v>
      </c>
      <c r="M405" t="s">
        <v>30</v>
      </c>
      <c r="N405" t="s">
        <v>30</v>
      </c>
      <c r="O405" t="s">
        <v>29</v>
      </c>
      <c r="P405" t="s">
        <v>30</v>
      </c>
      <c r="Q405" t="s">
        <v>30</v>
      </c>
      <c r="R405" t="s">
        <v>30</v>
      </c>
      <c r="S405" t="s">
        <v>30</v>
      </c>
      <c r="T405" t="s">
        <v>30</v>
      </c>
      <c r="U405" t="s">
        <v>30</v>
      </c>
      <c r="V405" t="s">
        <v>30</v>
      </c>
      <c r="W405" t="s">
        <v>31</v>
      </c>
      <c r="X405" t="s">
        <v>29</v>
      </c>
      <c r="Y405" t="s">
        <v>29</v>
      </c>
      <c r="Z405" t="s">
        <v>29</v>
      </c>
      <c r="AA405" t="s">
        <v>29</v>
      </c>
      <c r="AB405" t="s">
        <v>69</v>
      </c>
    </row>
    <row r="406" spans="1:28" outlineLevel="1" x14ac:dyDescent="0.45">
      <c r="A406">
        <v>9886759009</v>
      </c>
      <c r="B406" s="1">
        <v>44351</v>
      </c>
      <c r="C406" t="s">
        <v>5274</v>
      </c>
      <c r="D406" t="s">
        <v>5275</v>
      </c>
      <c r="E406" t="s">
        <v>95</v>
      </c>
      <c r="F406" t="s">
        <v>5651</v>
      </c>
      <c r="G406" t="s">
        <v>5792</v>
      </c>
      <c r="H406" s="5">
        <v>299962</v>
      </c>
      <c r="J406" t="s">
        <v>28</v>
      </c>
      <c r="K406" t="s">
        <v>30</v>
      </c>
      <c r="L406" t="s">
        <v>96</v>
      </c>
      <c r="M406" t="s">
        <v>30</v>
      </c>
      <c r="N406" t="s">
        <v>30</v>
      </c>
      <c r="O406" t="s">
        <v>29</v>
      </c>
      <c r="P406" t="s">
        <v>30</v>
      </c>
      <c r="Q406" t="s">
        <v>30</v>
      </c>
      <c r="R406" t="s">
        <v>30</v>
      </c>
      <c r="S406" t="s">
        <v>30</v>
      </c>
      <c r="T406" t="s">
        <v>30</v>
      </c>
      <c r="U406" t="s">
        <v>30</v>
      </c>
      <c r="V406" t="s">
        <v>30</v>
      </c>
      <c r="W406" t="s">
        <v>31</v>
      </c>
      <c r="X406" t="s">
        <v>29</v>
      </c>
      <c r="Y406" t="s">
        <v>29</v>
      </c>
      <c r="Z406" t="s">
        <v>29</v>
      </c>
      <c r="AA406" t="s">
        <v>29</v>
      </c>
      <c r="AB406" t="s">
        <v>32</v>
      </c>
    </row>
    <row r="407" spans="1:28" outlineLevel="1" x14ac:dyDescent="0.45">
      <c r="A407">
        <v>4875939006</v>
      </c>
      <c r="B407" s="1">
        <v>44336</v>
      </c>
      <c r="C407" t="s">
        <v>1909</v>
      </c>
      <c r="D407" t="s">
        <v>1839</v>
      </c>
      <c r="E407" t="s">
        <v>95</v>
      </c>
      <c r="F407" t="s">
        <v>5651</v>
      </c>
      <c r="G407" t="s">
        <v>5755</v>
      </c>
      <c r="H407" s="5">
        <v>298976.34999999998</v>
      </c>
      <c r="I407" t="s">
        <v>157</v>
      </c>
      <c r="J407" t="s">
        <v>28</v>
      </c>
      <c r="K407" t="s">
        <v>29</v>
      </c>
      <c r="L407" t="s">
        <v>88</v>
      </c>
      <c r="M407" t="s">
        <v>30</v>
      </c>
      <c r="N407" t="s">
        <v>30</v>
      </c>
      <c r="O407" t="s">
        <v>30</v>
      </c>
      <c r="P407" t="s">
        <v>30</v>
      </c>
      <c r="Q407" t="s">
        <v>30</v>
      </c>
      <c r="R407" t="s">
        <v>30</v>
      </c>
      <c r="S407" t="s">
        <v>30</v>
      </c>
      <c r="T407" t="s">
        <v>30</v>
      </c>
      <c r="U407" t="s">
        <v>30</v>
      </c>
      <c r="V407" t="s">
        <v>30</v>
      </c>
      <c r="W407" t="s">
        <v>31</v>
      </c>
      <c r="X407" t="s">
        <v>29</v>
      </c>
      <c r="Y407" t="s">
        <v>30</v>
      </c>
      <c r="Z407" t="s">
        <v>29</v>
      </c>
      <c r="AA407" t="s">
        <v>29</v>
      </c>
      <c r="AB407" t="s">
        <v>32</v>
      </c>
    </row>
    <row r="408" spans="1:28" outlineLevel="1" x14ac:dyDescent="0.45">
      <c r="A408">
        <v>8940969010</v>
      </c>
      <c r="B408" s="1">
        <v>44345</v>
      </c>
      <c r="C408" t="s">
        <v>4935</v>
      </c>
      <c r="D408" t="s">
        <v>4936</v>
      </c>
      <c r="E408" t="s">
        <v>95</v>
      </c>
      <c r="F408" t="s">
        <v>5651</v>
      </c>
      <c r="G408" t="s">
        <v>5792</v>
      </c>
      <c r="H408" s="5">
        <v>291374.53999999998</v>
      </c>
      <c r="J408" t="s">
        <v>28</v>
      </c>
      <c r="K408" t="s">
        <v>30</v>
      </c>
      <c r="L408" t="s">
        <v>96</v>
      </c>
      <c r="M408" t="s">
        <v>30</v>
      </c>
      <c r="N408" t="s">
        <v>29</v>
      </c>
      <c r="O408" t="s">
        <v>29</v>
      </c>
      <c r="P408" t="s">
        <v>29</v>
      </c>
      <c r="Q408" t="s">
        <v>29</v>
      </c>
      <c r="R408" t="s">
        <v>29</v>
      </c>
      <c r="S408" t="s">
        <v>30</v>
      </c>
      <c r="T408" t="s">
        <v>30</v>
      </c>
      <c r="U408" t="s">
        <v>29</v>
      </c>
      <c r="V408" t="s">
        <v>29</v>
      </c>
      <c r="W408" t="s">
        <v>31</v>
      </c>
      <c r="X408" t="s">
        <v>29</v>
      </c>
      <c r="Y408" t="s">
        <v>29</v>
      </c>
      <c r="Z408" t="s">
        <v>29</v>
      </c>
      <c r="AA408" t="s">
        <v>29</v>
      </c>
      <c r="AB408" t="s">
        <v>32</v>
      </c>
    </row>
    <row r="409" spans="1:28" outlineLevel="1" x14ac:dyDescent="0.45">
      <c r="A409">
        <v>8858009005</v>
      </c>
      <c r="B409" s="1">
        <v>44345</v>
      </c>
      <c r="C409" t="s">
        <v>4541</v>
      </c>
      <c r="D409" t="s">
        <v>4542</v>
      </c>
      <c r="E409" t="s">
        <v>95</v>
      </c>
      <c r="F409" t="s">
        <v>5651</v>
      </c>
      <c r="G409" t="s">
        <v>5816</v>
      </c>
      <c r="H409" s="5">
        <v>289939.83</v>
      </c>
      <c r="J409" t="s">
        <v>28</v>
      </c>
      <c r="K409" t="s">
        <v>29</v>
      </c>
      <c r="L409" t="s">
        <v>96</v>
      </c>
      <c r="M409" t="s">
        <v>30</v>
      </c>
      <c r="N409" t="s">
        <v>30</v>
      </c>
      <c r="O409" t="s">
        <v>30</v>
      </c>
      <c r="P409" t="s">
        <v>30</v>
      </c>
      <c r="Q409" t="s">
        <v>30</v>
      </c>
      <c r="R409" t="s">
        <v>30</v>
      </c>
      <c r="S409" t="s">
        <v>30</v>
      </c>
      <c r="T409" t="s">
        <v>30</v>
      </c>
      <c r="U409" t="s">
        <v>30</v>
      </c>
      <c r="V409" t="s">
        <v>30</v>
      </c>
      <c r="W409" t="s">
        <v>40</v>
      </c>
      <c r="X409" t="s">
        <v>29</v>
      </c>
      <c r="Y409" t="s">
        <v>29</v>
      </c>
      <c r="Z409" t="s">
        <v>29</v>
      </c>
      <c r="AA409" t="s">
        <v>29</v>
      </c>
      <c r="AB409" t="s">
        <v>102</v>
      </c>
    </row>
    <row r="410" spans="1:28" outlineLevel="1" x14ac:dyDescent="0.45">
      <c r="A410">
        <v>8880699009</v>
      </c>
      <c r="B410" s="1">
        <v>44345</v>
      </c>
      <c r="C410" t="s">
        <v>4695</v>
      </c>
      <c r="D410" t="s">
        <v>4696</v>
      </c>
      <c r="E410" t="s">
        <v>95</v>
      </c>
      <c r="F410" t="s">
        <v>5651</v>
      </c>
      <c r="G410" t="s">
        <v>5792</v>
      </c>
      <c r="H410" s="5">
        <v>278372</v>
      </c>
      <c r="J410" t="s">
        <v>28</v>
      </c>
      <c r="K410" t="s">
        <v>29</v>
      </c>
      <c r="L410" t="s">
        <v>96</v>
      </c>
      <c r="M410" t="s">
        <v>29</v>
      </c>
      <c r="N410" t="s">
        <v>30</v>
      </c>
      <c r="O410" t="s">
        <v>30</v>
      </c>
      <c r="P410" t="s">
        <v>30</v>
      </c>
      <c r="Q410" t="s">
        <v>30</v>
      </c>
      <c r="R410" t="s">
        <v>30</v>
      </c>
      <c r="S410" t="s">
        <v>30</v>
      </c>
      <c r="T410" t="s">
        <v>30</v>
      </c>
      <c r="U410" t="s">
        <v>30</v>
      </c>
      <c r="V410" t="s">
        <v>30</v>
      </c>
      <c r="W410" t="s">
        <v>40</v>
      </c>
      <c r="X410" t="s">
        <v>29</v>
      </c>
      <c r="Y410" t="s">
        <v>29</v>
      </c>
      <c r="Z410" t="s">
        <v>29</v>
      </c>
      <c r="AA410" t="s">
        <v>29</v>
      </c>
      <c r="AB410" t="s">
        <v>45</v>
      </c>
    </row>
    <row r="411" spans="1:28" outlineLevel="1" x14ac:dyDescent="0.45">
      <c r="A411">
        <v>7624428902</v>
      </c>
      <c r="B411" s="1">
        <v>44323</v>
      </c>
      <c r="C411" t="s">
        <v>3541</v>
      </c>
      <c r="D411" t="s">
        <v>3542</v>
      </c>
      <c r="E411" t="s">
        <v>95</v>
      </c>
      <c r="F411" t="s">
        <v>5651</v>
      </c>
      <c r="G411" t="s">
        <v>5655</v>
      </c>
      <c r="H411" s="5">
        <v>278165.98</v>
      </c>
      <c r="J411" t="s">
        <v>28</v>
      </c>
      <c r="K411" t="s">
        <v>29</v>
      </c>
      <c r="L411" t="s">
        <v>96</v>
      </c>
      <c r="M411" t="s">
        <v>29</v>
      </c>
      <c r="N411" t="s">
        <v>30</v>
      </c>
      <c r="O411" t="s">
        <v>30</v>
      </c>
      <c r="P411" t="s">
        <v>30</v>
      </c>
      <c r="Q411" t="s">
        <v>30</v>
      </c>
      <c r="R411" t="s">
        <v>30</v>
      </c>
      <c r="S411" t="s">
        <v>30</v>
      </c>
      <c r="T411" t="s">
        <v>30</v>
      </c>
      <c r="U411" t="s">
        <v>30</v>
      </c>
      <c r="V411" t="s">
        <v>30</v>
      </c>
      <c r="W411" t="s">
        <v>40</v>
      </c>
      <c r="X411" t="s">
        <v>29</v>
      </c>
      <c r="Y411" t="s">
        <v>29</v>
      </c>
      <c r="Z411" t="s">
        <v>29</v>
      </c>
      <c r="AA411" t="s">
        <v>30</v>
      </c>
      <c r="AB411" t="s">
        <v>32</v>
      </c>
    </row>
    <row r="412" spans="1:28" outlineLevel="1" x14ac:dyDescent="0.45">
      <c r="A412">
        <v>2497559002</v>
      </c>
      <c r="B412" s="1">
        <v>44332</v>
      </c>
      <c r="C412" t="s">
        <v>1208</v>
      </c>
      <c r="D412" t="s">
        <v>1209</v>
      </c>
      <c r="E412" t="s">
        <v>95</v>
      </c>
      <c r="F412" t="s">
        <v>5651</v>
      </c>
      <c r="G412" t="s">
        <v>5792</v>
      </c>
      <c r="H412" s="5">
        <v>277351</v>
      </c>
      <c r="J412" t="s">
        <v>28</v>
      </c>
      <c r="K412" t="s">
        <v>30</v>
      </c>
      <c r="L412" t="s">
        <v>96</v>
      </c>
      <c r="M412" t="s">
        <v>29</v>
      </c>
      <c r="N412" t="s">
        <v>29</v>
      </c>
      <c r="O412" t="s">
        <v>30</v>
      </c>
      <c r="P412" t="s">
        <v>30</v>
      </c>
      <c r="Q412" t="s">
        <v>30</v>
      </c>
      <c r="R412" t="s">
        <v>30</v>
      </c>
      <c r="S412" t="s">
        <v>30</v>
      </c>
      <c r="T412" t="s">
        <v>30</v>
      </c>
      <c r="U412" t="s">
        <v>30</v>
      </c>
      <c r="V412" t="s">
        <v>30</v>
      </c>
      <c r="W412" t="s">
        <v>31</v>
      </c>
      <c r="X412" t="s">
        <v>29</v>
      </c>
      <c r="Y412" t="s">
        <v>30</v>
      </c>
      <c r="Z412" t="s">
        <v>29</v>
      </c>
      <c r="AA412" t="s">
        <v>29</v>
      </c>
      <c r="AB412" t="s">
        <v>32</v>
      </c>
    </row>
    <row r="413" spans="1:28" outlineLevel="1" x14ac:dyDescent="0.45">
      <c r="A413">
        <v>7587348902</v>
      </c>
      <c r="B413" s="1">
        <v>44323</v>
      </c>
      <c r="C413" t="s">
        <v>3324</v>
      </c>
      <c r="D413" t="s">
        <v>3325</v>
      </c>
      <c r="E413" t="s">
        <v>95</v>
      </c>
      <c r="F413" t="s">
        <v>5651</v>
      </c>
      <c r="G413" t="s">
        <v>5655</v>
      </c>
      <c r="H413" s="5">
        <v>266628</v>
      </c>
      <c r="J413" t="s">
        <v>28</v>
      </c>
      <c r="K413" t="s">
        <v>30</v>
      </c>
      <c r="L413" t="s">
        <v>96</v>
      </c>
      <c r="M413" t="s">
        <v>30</v>
      </c>
      <c r="N413" t="s">
        <v>30</v>
      </c>
      <c r="O413" t="s">
        <v>29</v>
      </c>
      <c r="P413" t="s">
        <v>30</v>
      </c>
      <c r="Q413" t="s">
        <v>30</v>
      </c>
      <c r="R413" t="s">
        <v>30</v>
      </c>
      <c r="S413" t="s">
        <v>30</v>
      </c>
      <c r="T413" t="s">
        <v>30</v>
      </c>
      <c r="U413" t="s">
        <v>30</v>
      </c>
      <c r="V413" t="s">
        <v>30</v>
      </c>
      <c r="W413" t="s">
        <v>31</v>
      </c>
      <c r="X413" t="s">
        <v>29</v>
      </c>
      <c r="Y413" t="s">
        <v>29</v>
      </c>
      <c r="Z413" t="s">
        <v>29</v>
      </c>
      <c r="AA413" t="s">
        <v>30</v>
      </c>
      <c r="AB413" t="s">
        <v>32</v>
      </c>
    </row>
    <row r="414" spans="1:28" outlineLevel="1" x14ac:dyDescent="0.45">
      <c r="A414">
        <v>7613888905</v>
      </c>
      <c r="B414" s="1">
        <v>44323</v>
      </c>
      <c r="C414" t="s">
        <v>3480</v>
      </c>
      <c r="D414" t="s">
        <v>3481</v>
      </c>
      <c r="E414" t="s">
        <v>95</v>
      </c>
      <c r="F414" t="s">
        <v>5651</v>
      </c>
      <c r="G414" t="s">
        <v>5816</v>
      </c>
      <c r="H414" s="5">
        <v>261804.21</v>
      </c>
      <c r="J414" t="s">
        <v>28</v>
      </c>
      <c r="K414" t="s">
        <v>29</v>
      </c>
      <c r="L414" t="s">
        <v>96</v>
      </c>
      <c r="M414" t="s">
        <v>30</v>
      </c>
      <c r="N414" t="s">
        <v>30</v>
      </c>
      <c r="O414" t="s">
        <v>30</v>
      </c>
      <c r="P414" t="s">
        <v>30</v>
      </c>
      <c r="Q414" t="s">
        <v>30</v>
      </c>
      <c r="R414" t="s">
        <v>30</v>
      </c>
      <c r="S414" t="s">
        <v>30</v>
      </c>
      <c r="T414" t="s">
        <v>30</v>
      </c>
      <c r="U414" t="s">
        <v>30</v>
      </c>
      <c r="V414" t="s">
        <v>30</v>
      </c>
      <c r="W414" t="s">
        <v>31</v>
      </c>
      <c r="X414" t="s">
        <v>29</v>
      </c>
      <c r="Y414" t="s">
        <v>29</v>
      </c>
      <c r="Z414" t="s">
        <v>30</v>
      </c>
      <c r="AA414" t="s">
        <v>30</v>
      </c>
      <c r="AB414" t="s">
        <v>38</v>
      </c>
    </row>
    <row r="415" spans="1:28" outlineLevel="1" x14ac:dyDescent="0.45">
      <c r="A415">
        <v>2753569005</v>
      </c>
      <c r="B415" s="1">
        <v>44334</v>
      </c>
      <c r="C415" t="s">
        <v>1577</v>
      </c>
      <c r="D415" t="s">
        <v>1578</v>
      </c>
      <c r="E415" t="s">
        <v>95</v>
      </c>
      <c r="F415" t="s">
        <v>5651</v>
      </c>
      <c r="G415" t="s">
        <v>5816</v>
      </c>
      <c r="H415" s="5">
        <v>258329</v>
      </c>
      <c r="J415" t="s">
        <v>28</v>
      </c>
      <c r="K415" t="s">
        <v>29</v>
      </c>
      <c r="L415" t="s">
        <v>96</v>
      </c>
      <c r="M415" t="s">
        <v>30</v>
      </c>
      <c r="N415" t="s">
        <v>30</v>
      </c>
      <c r="O415" t="s">
        <v>30</v>
      </c>
      <c r="P415" t="s">
        <v>30</v>
      </c>
      <c r="Q415" t="s">
        <v>30</v>
      </c>
      <c r="R415" t="s">
        <v>30</v>
      </c>
      <c r="S415" t="s">
        <v>30</v>
      </c>
      <c r="T415" t="s">
        <v>30</v>
      </c>
      <c r="U415" t="s">
        <v>30</v>
      </c>
      <c r="V415" t="s">
        <v>30</v>
      </c>
      <c r="W415" t="s">
        <v>31</v>
      </c>
      <c r="X415" t="s">
        <v>29</v>
      </c>
      <c r="Y415" t="s">
        <v>30</v>
      </c>
      <c r="Z415" t="s">
        <v>29</v>
      </c>
      <c r="AA415" t="s">
        <v>30</v>
      </c>
      <c r="AB415" t="s">
        <v>129</v>
      </c>
    </row>
    <row r="416" spans="1:28" outlineLevel="1" x14ac:dyDescent="0.45">
      <c r="A416">
        <v>7620748907</v>
      </c>
      <c r="B416" s="1">
        <v>44323</v>
      </c>
      <c r="C416" t="s">
        <v>3524</v>
      </c>
      <c r="D416" t="s">
        <v>3525</v>
      </c>
      <c r="E416" t="s">
        <v>95</v>
      </c>
      <c r="F416" t="s">
        <v>5651</v>
      </c>
      <c r="G416" t="s">
        <v>5792</v>
      </c>
      <c r="H416" s="5">
        <v>256977</v>
      </c>
      <c r="J416" t="s">
        <v>28</v>
      </c>
      <c r="K416" t="s">
        <v>30</v>
      </c>
      <c r="L416" t="s">
        <v>96</v>
      </c>
      <c r="M416" t="s">
        <v>30</v>
      </c>
      <c r="N416" t="s">
        <v>29</v>
      </c>
      <c r="O416" t="s">
        <v>29</v>
      </c>
      <c r="P416" t="s">
        <v>29</v>
      </c>
      <c r="Q416" t="s">
        <v>30</v>
      </c>
      <c r="R416" t="s">
        <v>30</v>
      </c>
      <c r="S416" t="s">
        <v>30</v>
      </c>
      <c r="T416" t="s">
        <v>30</v>
      </c>
      <c r="U416" t="s">
        <v>29</v>
      </c>
      <c r="V416" t="s">
        <v>30</v>
      </c>
      <c r="W416" t="s">
        <v>40</v>
      </c>
      <c r="X416" t="s">
        <v>29</v>
      </c>
      <c r="Y416" t="s">
        <v>30</v>
      </c>
      <c r="Z416" t="s">
        <v>29</v>
      </c>
      <c r="AA416" t="s">
        <v>30</v>
      </c>
      <c r="AB416" t="s">
        <v>73</v>
      </c>
    </row>
    <row r="417" spans="1:28" outlineLevel="1" x14ac:dyDescent="0.45">
      <c r="A417">
        <v>7572618908</v>
      </c>
      <c r="B417" s="1">
        <v>44323</v>
      </c>
      <c r="C417" t="s">
        <v>3255</v>
      </c>
      <c r="D417" t="s">
        <v>3256</v>
      </c>
      <c r="E417" t="s">
        <v>95</v>
      </c>
      <c r="F417" t="s">
        <v>5651</v>
      </c>
      <c r="G417" t="s">
        <v>5792</v>
      </c>
      <c r="H417" s="5">
        <v>247940</v>
      </c>
      <c r="J417" t="s">
        <v>28</v>
      </c>
      <c r="K417" t="s">
        <v>29</v>
      </c>
      <c r="L417" t="s">
        <v>96</v>
      </c>
      <c r="M417" t="s">
        <v>30</v>
      </c>
      <c r="N417" t="s">
        <v>30</v>
      </c>
      <c r="O417" t="s">
        <v>30</v>
      </c>
      <c r="P417" t="s">
        <v>30</v>
      </c>
      <c r="Q417" t="s">
        <v>30</v>
      </c>
      <c r="R417" t="s">
        <v>30</v>
      </c>
      <c r="S417" t="s">
        <v>30</v>
      </c>
      <c r="T417" t="s">
        <v>30</v>
      </c>
      <c r="U417" t="s">
        <v>30</v>
      </c>
      <c r="V417" t="s">
        <v>30</v>
      </c>
      <c r="W417" t="s">
        <v>31</v>
      </c>
      <c r="X417" t="s">
        <v>29</v>
      </c>
      <c r="Y417" t="s">
        <v>29</v>
      </c>
      <c r="Z417" t="s">
        <v>29</v>
      </c>
      <c r="AA417" t="s">
        <v>30</v>
      </c>
      <c r="AB417" t="s">
        <v>32</v>
      </c>
    </row>
    <row r="418" spans="1:28" outlineLevel="1" x14ac:dyDescent="0.45">
      <c r="A418">
        <v>2343319008</v>
      </c>
      <c r="B418" s="1">
        <v>44331</v>
      </c>
      <c r="C418" t="s">
        <v>898</v>
      </c>
      <c r="D418" t="s">
        <v>899</v>
      </c>
      <c r="E418" t="s">
        <v>95</v>
      </c>
      <c r="F418" t="s">
        <v>5651</v>
      </c>
      <c r="G418" t="s">
        <v>5655</v>
      </c>
      <c r="H418" s="5">
        <v>226303</v>
      </c>
      <c r="I418" t="s">
        <v>128</v>
      </c>
      <c r="J418" t="s">
        <v>28</v>
      </c>
      <c r="K418" t="s">
        <v>29</v>
      </c>
      <c r="L418" t="s">
        <v>96</v>
      </c>
      <c r="M418" t="s">
        <v>30</v>
      </c>
      <c r="N418" t="s">
        <v>30</v>
      </c>
      <c r="O418" t="s">
        <v>29</v>
      </c>
      <c r="P418" t="s">
        <v>30</v>
      </c>
      <c r="Q418" t="s">
        <v>30</v>
      </c>
      <c r="R418" t="s">
        <v>30</v>
      </c>
      <c r="S418" t="s">
        <v>30</v>
      </c>
      <c r="T418" t="s">
        <v>30</v>
      </c>
      <c r="U418" t="s">
        <v>30</v>
      </c>
      <c r="V418" t="s">
        <v>30</v>
      </c>
      <c r="W418" t="s">
        <v>31</v>
      </c>
      <c r="X418" t="s">
        <v>29</v>
      </c>
      <c r="Y418" t="s">
        <v>30</v>
      </c>
      <c r="Z418" t="s">
        <v>29</v>
      </c>
      <c r="AA418" t="s">
        <v>30</v>
      </c>
      <c r="AB418" t="s">
        <v>32</v>
      </c>
    </row>
    <row r="419" spans="1:28" outlineLevel="1" x14ac:dyDescent="0.45">
      <c r="A419">
        <v>7631318902</v>
      </c>
      <c r="B419" s="1">
        <v>44323</v>
      </c>
      <c r="C419" t="s">
        <v>3575</v>
      </c>
      <c r="D419" t="s">
        <v>3576</v>
      </c>
      <c r="E419" t="s">
        <v>95</v>
      </c>
      <c r="F419" t="s">
        <v>5651</v>
      </c>
      <c r="G419" t="s">
        <v>5655</v>
      </c>
      <c r="H419" s="5">
        <v>220454</v>
      </c>
      <c r="J419" t="s">
        <v>28</v>
      </c>
      <c r="K419" t="s">
        <v>30</v>
      </c>
      <c r="L419" t="s">
        <v>96</v>
      </c>
      <c r="M419" t="s">
        <v>30</v>
      </c>
      <c r="N419" t="s">
        <v>30</v>
      </c>
      <c r="O419" t="s">
        <v>29</v>
      </c>
      <c r="P419" t="s">
        <v>30</v>
      </c>
      <c r="Q419" t="s">
        <v>30</v>
      </c>
      <c r="R419" t="s">
        <v>30</v>
      </c>
      <c r="S419" t="s">
        <v>30</v>
      </c>
      <c r="T419" t="s">
        <v>30</v>
      </c>
      <c r="U419" t="s">
        <v>30</v>
      </c>
      <c r="V419" t="s">
        <v>30</v>
      </c>
      <c r="W419" t="s">
        <v>40</v>
      </c>
      <c r="X419" t="s">
        <v>29</v>
      </c>
      <c r="Y419" t="s">
        <v>29</v>
      </c>
      <c r="Z419" t="s">
        <v>29</v>
      </c>
      <c r="AA419" t="s">
        <v>30</v>
      </c>
      <c r="AB419" t="s">
        <v>32</v>
      </c>
    </row>
    <row r="420" spans="1:28" outlineLevel="1" x14ac:dyDescent="0.45">
      <c r="A420">
        <v>2215079003</v>
      </c>
      <c r="B420" s="1">
        <v>44330</v>
      </c>
      <c r="C420" t="s">
        <v>615</v>
      </c>
      <c r="D420" t="s">
        <v>616</v>
      </c>
      <c r="E420" t="s">
        <v>95</v>
      </c>
      <c r="F420" t="s">
        <v>5651</v>
      </c>
      <c r="G420" t="s">
        <v>5655</v>
      </c>
      <c r="H420" s="5">
        <v>185776.34</v>
      </c>
      <c r="J420" t="s">
        <v>28</v>
      </c>
      <c r="K420" t="s">
        <v>30</v>
      </c>
      <c r="L420" t="s">
        <v>96</v>
      </c>
      <c r="M420" t="s">
        <v>29</v>
      </c>
      <c r="N420" t="s">
        <v>29</v>
      </c>
      <c r="O420" t="s">
        <v>29</v>
      </c>
      <c r="P420" t="s">
        <v>30</v>
      </c>
      <c r="Q420" t="s">
        <v>30</v>
      </c>
      <c r="R420" t="s">
        <v>30</v>
      </c>
      <c r="S420" t="s">
        <v>29</v>
      </c>
      <c r="T420" t="s">
        <v>29</v>
      </c>
      <c r="U420" t="s">
        <v>29</v>
      </c>
      <c r="V420" t="s">
        <v>29</v>
      </c>
      <c r="W420" t="s">
        <v>40</v>
      </c>
      <c r="X420" t="s">
        <v>29</v>
      </c>
      <c r="Y420" t="s">
        <v>30</v>
      </c>
      <c r="Z420" t="s">
        <v>29</v>
      </c>
      <c r="AA420" t="s">
        <v>29</v>
      </c>
      <c r="AB420" t="s">
        <v>32</v>
      </c>
    </row>
    <row r="421" spans="1:28" outlineLevel="1" x14ac:dyDescent="0.45">
      <c r="A421">
        <v>8912699004</v>
      </c>
      <c r="B421" s="1">
        <v>44345</v>
      </c>
      <c r="C421" t="s">
        <v>4818</v>
      </c>
      <c r="D421" t="s">
        <v>4819</v>
      </c>
      <c r="E421" t="s">
        <v>95</v>
      </c>
      <c r="F421" t="s">
        <v>5651</v>
      </c>
      <c r="G421" t="s">
        <v>5655</v>
      </c>
      <c r="H421" s="5">
        <v>185425.14</v>
      </c>
      <c r="J421" t="s">
        <v>28</v>
      </c>
      <c r="K421" t="s">
        <v>30</v>
      </c>
      <c r="L421" t="s">
        <v>96</v>
      </c>
      <c r="M421" t="s">
        <v>30</v>
      </c>
      <c r="N421" t="s">
        <v>30</v>
      </c>
      <c r="O421" t="s">
        <v>29</v>
      </c>
      <c r="P421" t="s">
        <v>30</v>
      </c>
      <c r="Q421" t="s">
        <v>30</v>
      </c>
      <c r="R421" t="s">
        <v>30</v>
      </c>
      <c r="S421" t="s">
        <v>30</v>
      </c>
      <c r="T421" t="s">
        <v>30</v>
      </c>
      <c r="U421" t="s">
        <v>30</v>
      </c>
      <c r="V421" t="s">
        <v>30</v>
      </c>
      <c r="W421" t="s">
        <v>31</v>
      </c>
      <c r="X421" t="s">
        <v>29</v>
      </c>
      <c r="Y421" t="s">
        <v>29</v>
      </c>
      <c r="Z421" t="s">
        <v>29</v>
      </c>
      <c r="AA421" t="s">
        <v>29</v>
      </c>
      <c r="AB421" t="s">
        <v>32</v>
      </c>
    </row>
    <row r="422" spans="1:28" outlineLevel="1" x14ac:dyDescent="0.45">
      <c r="A422">
        <v>4886639005</v>
      </c>
      <c r="B422" s="1">
        <v>44336</v>
      </c>
      <c r="C422" t="s">
        <v>1969</v>
      </c>
      <c r="D422" t="s">
        <v>1970</v>
      </c>
      <c r="E422" t="s">
        <v>95</v>
      </c>
      <c r="F422" t="s">
        <v>5651</v>
      </c>
      <c r="G422" t="s">
        <v>5792</v>
      </c>
      <c r="H422" s="5">
        <v>179281</v>
      </c>
      <c r="J422" t="s">
        <v>28</v>
      </c>
      <c r="K422" t="s">
        <v>29</v>
      </c>
      <c r="L422" t="s">
        <v>96</v>
      </c>
      <c r="M422" t="s">
        <v>30</v>
      </c>
      <c r="N422" t="s">
        <v>30</v>
      </c>
      <c r="O422" t="s">
        <v>30</v>
      </c>
      <c r="P422" t="s">
        <v>30</v>
      </c>
      <c r="Q422" t="s">
        <v>30</v>
      </c>
      <c r="R422" t="s">
        <v>30</v>
      </c>
      <c r="S422" t="s">
        <v>30</v>
      </c>
      <c r="T422" t="s">
        <v>30</v>
      </c>
      <c r="U422" t="s">
        <v>30</v>
      </c>
      <c r="V422" t="s">
        <v>30</v>
      </c>
      <c r="W422" t="s">
        <v>40</v>
      </c>
      <c r="X422" t="s">
        <v>29</v>
      </c>
      <c r="Y422" t="s">
        <v>29</v>
      </c>
      <c r="Z422" t="s">
        <v>29</v>
      </c>
      <c r="AA422" t="s">
        <v>30</v>
      </c>
      <c r="AB422" t="s">
        <v>32</v>
      </c>
    </row>
    <row r="423" spans="1:28" outlineLevel="1" x14ac:dyDescent="0.45">
      <c r="A423">
        <v>2761489005</v>
      </c>
      <c r="B423" s="1">
        <v>44334</v>
      </c>
      <c r="C423" t="s">
        <v>1617</v>
      </c>
      <c r="D423" t="s">
        <v>1618</v>
      </c>
      <c r="E423" t="s">
        <v>95</v>
      </c>
      <c r="F423" t="s">
        <v>5651</v>
      </c>
      <c r="G423" t="s">
        <v>5655</v>
      </c>
      <c r="H423" s="5">
        <v>177426.17</v>
      </c>
      <c r="J423" t="s">
        <v>28</v>
      </c>
      <c r="K423" t="s">
        <v>30</v>
      </c>
      <c r="L423" t="s">
        <v>96</v>
      </c>
      <c r="M423" t="s">
        <v>30</v>
      </c>
      <c r="N423" t="s">
        <v>30</v>
      </c>
      <c r="O423" t="s">
        <v>30</v>
      </c>
      <c r="P423" t="s">
        <v>30</v>
      </c>
      <c r="Q423" t="s">
        <v>30</v>
      </c>
      <c r="R423" t="s">
        <v>30</v>
      </c>
      <c r="S423" t="s">
        <v>30</v>
      </c>
      <c r="T423" t="s">
        <v>30</v>
      </c>
      <c r="U423" t="s">
        <v>30</v>
      </c>
      <c r="V423" t="s">
        <v>30</v>
      </c>
      <c r="W423" t="s">
        <v>40</v>
      </c>
      <c r="X423" t="s">
        <v>29</v>
      </c>
      <c r="Y423" t="s">
        <v>30</v>
      </c>
      <c r="Z423" t="s">
        <v>29</v>
      </c>
      <c r="AA423" t="s">
        <v>29</v>
      </c>
      <c r="AB423" t="s">
        <v>32</v>
      </c>
    </row>
    <row r="424" spans="1:28" outlineLevel="1" x14ac:dyDescent="0.45">
      <c r="A424">
        <v>7636138906</v>
      </c>
      <c r="B424" s="1">
        <v>44323</v>
      </c>
      <c r="C424" t="s">
        <v>3616</v>
      </c>
      <c r="D424" t="s">
        <v>3617</v>
      </c>
      <c r="E424" t="s">
        <v>95</v>
      </c>
      <c r="F424" t="s">
        <v>5651</v>
      </c>
      <c r="G424" t="s">
        <v>5792</v>
      </c>
      <c r="H424" s="5">
        <v>164681</v>
      </c>
      <c r="J424" t="s">
        <v>28</v>
      </c>
      <c r="K424" t="s">
        <v>30</v>
      </c>
      <c r="L424" t="s">
        <v>96</v>
      </c>
      <c r="M424" t="s">
        <v>29</v>
      </c>
      <c r="N424" t="s">
        <v>30</v>
      </c>
      <c r="O424" t="s">
        <v>30</v>
      </c>
      <c r="P424" t="s">
        <v>30</v>
      </c>
      <c r="Q424" t="s">
        <v>30</v>
      </c>
      <c r="R424" t="s">
        <v>30</v>
      </c>
      <c r="S424" t="s">
        <v>30</v>
      </c>
      <c r="T424" t="s">
        <v>30</v>
      </c>
      <c r="U424" t="s">
        <v>30</v>
      </c>
      <c r="V424" t="s">
        <v>30</v>
      </c>
      <c r="W424" t="s">
        <v>40</v>
      </c>
      <c r="X424" t="s">
        <v>29</v>
      </c>
      <c r="Y424" t="s">
        <v>29</v>
      </c>
      <c r="Z424" t="s">
        <v>29</v>
      </c>
      <c r="AA424" t="s">
        <v>30</v>
      </c>
      <c r="AB424" t="s">
        <v>32</v>
      </c>
    </row>
    <row r="425" spans="1:28" outlineLevel="1" x14ac:dyDescent="0.45">
      <c r="A425">
        <v>7564728906</v>
      </c>
      <c r="B425" s="1">
        <v>44323</v>
      </c>
      <c r="C425" t="s">
        <v>3179</v>
      </c>
      <c r="D425" t="s">
        <v>3180</v>
      </c>
      <c r="E425" t="s">
        <v>95</v>
      </c>
      <c r="F425" t="s">
        <v>5651</v>
      </c>
      <c r="G425" t="s">
        <v>5816</v>
      </c>
      <c r="H425" s="5">
        <v>155272</v>
      </c>
      <c r="J425" t="s">
        <v>28</v>
      </c>
      <c r="K425" t="s">
        <v>29</v>
      </c>
      <c r="L425" t="s">
        <v>96</v>
      </c>
      <c r="M425" t="s">
        <v>29</v>
      </c>
      <c r="N425" t="s">
        <v>29</v>
      </c>
      <c r="O425" t="s">
        <v>29</v>
      </c>
      <c r="P425" t="s">
        <v>29</v>
      </c>
      <c r="Q425" t="s">
        <v>29</v>
      </c>
      <c r="R425" t="s">
        <v>30</v>
      </c>
      <c r="S425" t="s">
        <v>30</v>
      </c>
      <c r="T425" t="s">
        <v>30</v>
      </c>
      <c r="U425" t="s">
        <v>29</v>
      </c>
      <c r="V425" t="s">
        <v>30</v>
      </c>
      <c r="W425" t="s">
        <v>31</v>
      </c>
      <c r="X425" t="s">
        <v>29</v>
      </c>
      <c r="Y425" t="s">
        <v>29</v>
      </c>
      <c r="Z425" t="s">
        <v>29</v>
      </c>
      <c r="AA425" t="s">
        <v>30</v>
      </c>
      <c r="AB425" t="s">
        <v>32</v>
      </c>
    </row>
    <row r="426" spans="1:28" outlineLevel="1" x14ac:dyDescent="0.45">
      <c r="A426">
        <v>7530769001</v>
      </c>
      <c r="B426" s="1">
        <v>44341</v>
      </c>
      <c r="C426" t="s">
        <v>2778</v>
      </c>
      <c r="D426" t="s">
        <v>2779</v>
      </c>
      <c r="E426" t="s">
        <v>95</v>
      </c>
      <c r="F426" t="s">
        <v>5651</v>
      </c>
      <c r="G426" t="s">
        <v>5655</v>
      </c>
      <c r="H426" s="5">
        <v>140679</v>
      </c>
      <c r="J426" t="s">
        <v>28</v>
      </c>
      <c r="K426" t="s">
        <v>30</v>
      </c>
      <c r="L426" t="s">
        <v>96</v>
      </c>
      <c r="M426" t="s">
        <v>30</v>
      </c>
      <c r="N426" t="s">
        <v>29</v>
      </c>
      <c r="O426" t="s">
        <v>29</v>
      </c>
      <c r="P426" t="s">
        <v>30</v>
      </c>
      <c r="Q426" t="s">
        <v>30</v>
      </c>
      <c r="R426" t="s">
        <v>30</v>
      </c>
      <c r="S426" t="s">
        <v>30</v>
      </c>
      <c r="T426" t="s">
        <v>30</v>
      </c>
      <c r="U426" t="s">
        <v>30</v>
      </c>
      <c r="V426" t="s">
        <v>30</v>
      </c>
      <c r="W426" t="s">
        <v>31</v>
      </c>
      <c r="X426" t="s">
        <v>29</v>
      </c>
      <c r="Y426" t="s">
        <v>30</v>
      </c>
      <c r="Z426" t="s">
        <v>29</v>
      </c>
      <c r="AA426" t="s">
        <v>29</v>
      </c>
      <c r="AB426" t="s">
        <v>38</v>
      </c>
    </row>
    <row r="427" spans="1:28" outlineLevel="1" x14ac:dyDescent="0.45">
      <c r="A427">
        <v>8042549000</v>
      </c>
      <c r="B427" s="1">
        <v>44342</v>
      </c>
      <c r="C427" t="s">
        <v>4218</v>
      </c>
      <c r="D427" t="s">
        <v>4219</v>
      </c>
      <c r="E427" t="s">
        <v>95</v>
      </c>
      <c r="F427" t="s">
        <v>5651</v>
      </c>
      <c r="G427" t="s">
        <v>5816</v>
      </c>
      <c r="H427" s="5">
        <v>138678.5</v>
      </c>
      <c r="J427" t="s">
        <v>28</v>
      </c>
      <c r="K427" t="s">
        <v>29</v>
      </c>
      <c r="L427" t="s">
        <v>96</v>
      </c>
      <c r="M427" t="s">
        <v>29</v>
      </c>
      <c r="N427" t="s">
        <v>29</v>
      </c>
      <c r="O427" t="s">
        <v>29</v>
      </c>
      <c r="P427" t="s">
        <v>30</v>
      </c>
      <c r="Q427" t="s">
        <v>30</v>
      </c>
      <c r="R427" t="s">
        <v>30</v>
      </c>
      <c r="S427" t="s">
        <v>30</v>
      </c>
      <c r="T427" t="s">
        <v>30</v>
      </c>
      <c r="U427" t="s">
        <v>29</v>
      </c>
      <c r="V427" t="s">
        <v>30</v>
      </c>
      <c r="W427" t="s">
        <v>60</v>
      </c>
      <c r="X427" t="s">
        <v>29</v>
      </c>
      <c r="Y427" t="s">
        <v>29</v>
      </c>
      <c r="Z427" t="s">
        <v>29</v>
      </c>
      <c r="AA427" t="s">
        <v>30</v>
      </c>
      <c r="AB427" t="s">
        <v>32</v>
      </c>
    </row>
    <row r="428" spans="1:28" outlineLevel="1" x14ac:dyDescent="0.45">
      <c r="A428">
        <v>7243139008</v>
      </c>
      <c r="B428" s="1">
        <v>44339</v>
      </c>
      <c r="C428" t="s">
        <v>2545</v>
      </c>
      <c r="D428" t="s">
        <v>2546</v>
      </c>
      <c r="E428" t="s">
        <v>95</v>
      </c>
      <c r="F428" t="s">
        <v>5651</v>
      </c>
      <c r="G428" t="s">
        <v>5816</v>
      </c>
      <c r="H428" s="5">
        <v>129500</v>
      </c>
      <c r="J428" t="s">
        <v>28</v>
      </c>
      <c r="K428" t="s">
        <v>29</v>
      </c>
      <c r="L428" t="s">
        <v>96</v>
      </c>
      <c r="M428" t="s">
        <v>29</v>
      </c>
      <c r="N428" t="s">
        <v>30</v>
      </c>
      <c r="O428" t="s">
        <v>29</v>
      </c>
      <c r="P428" t="s">
        <v>30</v>
      </c>
      <c r="Q428" t="s">
        <v>30</v>
      </c>
      <c r="R428" t="s">
        <v>30</v>
      </c>
      <c r="S428" t="s">
        <v>30</v>
      </c>
      <c r="T428" t="s">
        <v>30</v>
      </c>
      <c r="U428" t="s">
        <v>30</v>
      </c>
      <c r="V428" t="s">
        <v>30</v>
      </c>
      <c r="W428" t="s">
        <v>40</v>
      </c>
      <c r="X428" t="s">
        <v>29</v>
      </c>
      <c r="Y428" t="s">
        <v>30</v>
      </c>
      <c r="Z428" t="s">
        <v>29</v>
      </c>
      <c r="AA428" t="s">
        <v>29</v>
      </c>
      <c r="AB428" t="s">
        <v>47</v>
      </c>
    </row>
    <row r="429" spans="1:28" outlineLevel="1" x14ac:dyDescent="0.45">
      <c r="A429">
        <v>2360729004</v>
      </c>
      <c r="B429" s="1">
        <v>44331</v>
      </c>
      <c r="C429" t="s">
        <v>976</v>
      </c>
      <c r="D429" t="s">
        <v>977</v>
      </c>
      <c r="E429" t="s">
        <v>95</v>
      </c>
      <c r="F429" t="s">
        <v>5651</v>
      </c>
      <c r="G429" t="s">
        <v>5655</v>
      </c>
      <c r="H429" s="5">
        <v>113936.36</v>
      </c>
      <c r="J429" t="s">
        <v>28</v>
      </c>
      <c r="K429" t="s">
        <v>30</v>
      </c>
      <c r="L429" t="s">
        <v>96</v>
      </c>
      <c r="M429" t="s">
        <v>30</v>
      </c>
      <c r="N429" t="s">
        <v>30</v>
      </c>
      <c r="O429" t="s">
        <v>30</v>
      </c>
      <c r="P429" t="s">
        <v>30</v>
      </c>
      <c r="Q429" t="s">
        <v>30</v>
      </c>
      <c r="R429" t="s">
        <v>30</v>
      </c>
      <c r="S429" t="s">
        <v>30</v>
      </c>
      <c r="T429" t="s">
        <v>30</v>
      </c>
      <c r="U429" t="s">
        <v>30</v>
      </c>
      <c r="V429" t="s">
        <v>30</v>
      </c>
      <c r="W429" t="s">
        <v>31</v>
      </c>
      <c r="X429" t="s">
        <v>29</v>
      </c>
      <c r="Y429" t="s">
        <v>29</v>
      </c>
      <c r="Z429" t="s">
        <v>29</v>
      </c>
      <c r="AA429" t="s">
        <v>30</v>
      </c>
      <c r="AB429" t="s">
        <v>43</v>
      </c>
    </row>
    <row r="430" spans="1:28" outlineLevel="1" x14ac:dyDescent="0.45">
      <c r="A430">
        <v>2324109009</v>
      </c>
      <c r="B430" s="1">
        <v>44331</v>
      </c>
      <c r="C430" t="s">
        <v>805</v>
      </c>
      <c r="D430" t="s">
        <v>806</v>
      </c>
      <c r="E430" t="s">
        <v>95</v>
      </c>
      <c r="F430" t="s">
        <v>5651</v>
      </c>
      <c r="G430" t="s">
        <v>5792</v>
      </c>
      <c r="H430" s="5">
        <v>93644</v>
      </c>
      <c r="J430" t="s">
        <v>28</v>
      </c>
      <c r="K430" t="s">
        <v>29</v>
      </c>
      <c r="L430" t="s">
        <v>96</v>
      </c>
      <c r="M430" t="s">
        <v>30</v>
      </c>
      <c r="N430" t="s">
        <v>30</v>
      </c>
      <c r="O430" t="s">
        <v>30</v>
      </c>
      <c r="P430" t="s">
        <v>30</v>
      </c>
      <c r="Q430" t="s">
        <v>30</v>
      </c>
      <c r="R430" t="s">
        <v>30</v>
      </c>
      <c r="S430" t="s">
        <v>30</v>
      </c>
      <c r="T430" t="s">
        <v>30</v>
      </c>
      <c r="U430" t="s">
        <v>30</v>
      </c>
      <c r="V430" t="s">
        <v>30</v>
      </c>
      <c r="W430" t="s">
        <v>31</v>
      </c>
      <c r="X430" t="s">
        <v>29</v>
      </c>
      <c r="Y430" t="s">
        <v>30</v>
      </c>
      <c r="Z430" t="s">
        <v>29</v>
      </c>
      <c r="AA430" t="s">
        <v>30</v>
      </c>
      <c r="AB430" t="s">
        <v>32</v>
      </c>
    </row>
    <row r="431" spans="1:28" outlineLevel="1" x14ac:dyDescent="0.45">
      <c r="A431">
        <v>8869419005</v>
      </c>
      <c r="B431" s="1">
        <v>44345</v>
      </c>
      <c r="C431" t="s">
        <v>4621</v>
      </c>
      <c r="D431" t="s">
        <v>4622</v>
      </c>
      <c r="E431" t="s">
        <v>95</v>
      </c>
      <c r="F431" t="s">
        <v>5651</v>
      </c>
      <c r="G431" t="s">
        <v>5792</v>
      </c>
      <c r="H431" s="5">
        <v>78827</v>
      </c>
      <c r="J431" t="s">
        <v>28</v>
      </c>
      <c r="K431" t="s">
        <v>30</v>
      </c>
      <c r="L431" t="s">
        <v>96</v>
      </c>
      <c r="M431" t="s">
        <v>29</v>
      </c>
      <c r="N431" t="s">
        <v>29</v>
      </c>
      <c r="O431" t="s">
        <v>29</v>
      </c>
      <c r="P431" t="s">
        <v>30</v>
      </c>
      <c r="Q431" t="s">
        <v>29</v>
      </c>
      <c r="R431" t="s">
        <v>30</v>
      </c>
      <c r="S431" t="s">
        <v>30</v>
      </c>
      <c r="T431" t="s">
        <v>29</v>
      </c>
      <c r="U431" t="s">
        <v>29</v>
      </c>
      <c r="V431" t="s">
        <v>29</v>
      </c>
      <c r="W431" t="s">
        <v>40</v>
      </c>
      <c r="X431" t="s">
        <v>29</v>
      </c>
      <c r="Y431" t="s">
        <v>29</v>
      </c>
      <c r="Z431" t="s">
        <v>29</v>
      </c>
      <c r="AA431" t="s">
        <v>29</v>
      </c>
      <c r="AB431" t="s">
        <v>32</v>
      </c>
    </row>
    <row r="432" spans="1:28" outlineLevel="1" x14ac:dyDescent="0.45">
      <c r="A432">
        <v>2724299008</v>
      </c>
      <c r="B432" s="1">
        <v>44334</v>
      </c>
      <c r="C432" t="s">
        <v>1446</v>
      </c>
      <c r="D432" t="s">
        <v>1447</v>
      </c>
      <c r="E432" t="s">
        <v>95</v>
      </c>
      <c r="F432" t="s">
        <v>5651</v>
      </c>
      <c r="G432" t="s">
        <v>5792</v>
      </c>
      <c r="H432" s="5">
        <v>78138</v>
      </c>
      <c r="J432" t="s">
        <v>28</v>
      </c>
      <c r="K432" t="s">
        <v>29</v>
      </c>
      <c r="L432" t="s">
        <v>96</v>
      </c>
      <c r="M432" t="s">
        <v>29</v>
      </c>
      <c r="N432" t="s">
        <v>30</v>
      </c>
      <c r="O432" t="s">
        <v>29</v>
      </c>
      <c r="P432" t="s">
        <v>30</v>
      </c>
      <c r="Q432" t="s">
        <v>29</v>
      </c>
      <c r="R432" t="s">
        <v>30</v>
      </c>
      <c r="S432" t="s">
        <v>29</v>
      </c>
      <c r="T432" t="s">
        <v>30</v>
      </c>
      <c r="U432" t="s">
        <v>30</v>
      </c>
      <c r="V432" t="s">
        <v>30</v>
      </c>
      <c r="W432" t="s">
        <v>60</v>
      </c>
      <c r="X432" t="s">
        <v>29</v>
      </c>
      <c r="Y432" t="s">
        <v>30</v>
      </c>
      <c r="Z432" t="s">
        <v>29</v>
      </c>
      <c r="AA432" t="s">
        <v>29</v>
      </c>
      <c r="AB432" t="s">
        <v>39</v>
      </c>
    </row>
    <row r="433" spans="1:28" outlineLevel="1" x14ac:dyDescent="0.45">
      <c r="A433">
        <v>1110829002</v>
      </c>
      <c r="B433" s="1">
        <v>44329</v>
      </c>
      <c r="C433" t="s">
        <v>502</v>
      </c>
      <c r="D433" t="s">
        <v>503</v>
      </c>
      <c r="E433" t="s">
        <v>95</v>
      </c>
      <c r="F433" t="s">
        <v>5651</v>
      </c>
      <c r="G433" t="s">
        <v>5655</v>
      </c>
      <c r="H433" s="5">
        <v>77014</v>
      </c>
      <c r="J433" t="s">
        <v>28</v>
      </c>
      <c r="K433" t="s">
        <v>30</v>
      </c>
      <c r="L433" t="s">
        <v>96</v>
      </c>
      <c r="M433" t="s">
        <v>30</v>
      </c>
      <c r="N433" t="s">
        <v>29</v>
      </c>
      <c r="O433" t="s">
        <v>29</v>
      </c>
      <c r="P433" t="s">
        <v>30</v>
      </c>
      <c r="Q433" t="s">
        <v>30</v>
      </c>
      <c r="R433" t="s">
        <v>30</v>
      </c>
      <c r="S433" t="s">
        <v>30</v>
      </c>
      <c r="T433" t="s">
        <v>30</v>
      </c>
      <c r="U433" t="s">
        <v>30</v>
      </c>
      <c r="V433" t="s">
        <v>30</v>
      </c>
      <c r="W433" t="s">
        <v>40</v>
      </c>
      <c r="X433" t="s">
        <v>29</v>
      </c>
      <c r="Y433" t="s">
        <v>29</v>
      </c>
      <c r="Z433" t="s">
        <v>29</v>
      </c>
      <c r="AA433" t="s">
        <v>30</v>
      </c>
      <c r="AB433" t="s">
        <v>73</v>
      </c>
    </row>
    <row r="434" spans="1:28" outlineLevel="1" x14ac:dyDescent="0.45">
      <c r="A434">
        <v>8602799004</v>
      </c>
      <c r="B434" s="1">
        <v>44343</v>
      </c>
      <c r="C434" t="s">
        <v>4249</v>
      </c>
      <c r="D434" t="s">
        <v>4250</v>
      </c>
      <c r="E434" t="s">
        <v>95</v>
      </c>
      <c r="F434" t="s">
        <v>5651</v>
      </c>
      <c r="G434" t="s">
        <v>5816</v>
      </c>
      <c r="H434" s="5">
        <v>61907.49</v>
      </c>
      <c r="I434" t="s">
        <v>4251</v>
      </c>
      <c r="J434" t="s">
        <v>28</v>
      </c>
      <c r="K434" t="s">
        <v>29</v>
      </c>
      <c r="L434" t="s">
        <v>96</v>
      </c>
      <c r="M434" t="s">
        <v>29</v>
      </c>
      <c r="N434" t="s">
        <v>30</v>
      </c>
      <c r="O434" t="s">
        <v>30</v>
      </c>
      <c r="P434" t="s">
        <v>30</v>
      </c>
      <c r="Q434" t="s">
        <v>30</v>
      </c>
      <c r="R434" t="s">
        <v>30</v>
      </c>
      <c r="S434" t="s">
        <v>30</v>
      </c>
      <c r="T434" t="s">
        <v>30</v>
      </c>
      <c r="U434" t="s">
        <v>30</v>
      </c>
      <c r="V434" t="s">
        <v>30</v>
      </c>
      <c r="W434" t="s">
        <v>40</v>
      </c>
      <c r="X434" t="s">
        <v>29</v>
      </c>
      <c r="Y434" t="s">
        <v>30</v>
      </c>
      <c r="Z434" t="s">
        <v>29</v>
      </c>
      <c r="AA434" t="s">
        <v>29</v>
      </c>
      <c r="AB434" t="s">
        <v>32</v>
      </c>
    </row>
    <row r="435" spans="1:28" outlineLevel="1" x14ac:dyDescent="0.45">
      <c r="A435">
        <v>8915219006</v>
      </c>
      <c r="B435" s="1">
        <v>44345</v>
      </c>
      <c r="C435" t="s">
        <v>4826</v>
      </c>
      <c r="D435" t="s">
        <v>4827</v>
      </c>
      <c r="E435" t="s">
        <v>95</v>
      </c>
      <c r="F435" t="s">
        <v>5651</v>
      </c>
      <c r="G435" t="s">
        <v>5792</v>
      </c>
      <c r="H435" s="5">
        <v>48160</v>
      </c>
      <c r="I435" t="s">
        <v>317</v>
      </c>
      <c r="J435" t="s">
        <v>28</v>
      </c>
      <c r="K435" t="s">
        <v>29</v>
      </c>
      <c r="L435" t="s">
        <v>96</v>
      </c>
      <c r="M435" t="s">
        <v>29</v>
      </c>
      <c r="N435" t="s">
        <v>29</v>
      </c>
      <c r="O435" t="s">
        <v>29</v>
      </c>
      <c r="P435" t="s">
        <v>30</v>
      </c>
      <c r="Q435" t="s">
        <v>30</v>
      </c>
      <c r="R435" t="s">
        <v>30</v>
      </c>
      <c r="S435" t="s">
        <v>30</v>
      </c>
      <c r="T435" t="s">
        <v>30</v>
      </c>
      <c r="U435" t="s">
        <v>30</v>
      </c>
      <c r="V435" t="s">
        <v>30</v>
      </c>
      <c r="W435" t="s">
        <v>40</v>
      </c>
      <c r="X435" t="s">
        <v>29</v>
      </c>
      <c r="Y435" t="s">
        <v>29</v>
      </c>
      <c r="Z435" t="s">
        <v>29</v>
      </c>
      <c r="AA435" t="s">
        <v>29</v>
      </c>
      <c r="AB435" t="s">
        <v>32</v>
      </c>
    </row>
    <row r="436" spans="1:28" outlineLevel="1" x14ac:dyDescent="0.45">
      <c r="A436">
        <v>2360959003</v>
      </c>
      <c r="B436" s="1">
        <v>44331</v>
      </c>
      <c r="C436" t="s">
        <v>978</v>
      </c>
      <c r="D436" t="s">
        <v>979</v>
      </c>
      <c r="E436" t="s">
        <v>95</v>
      </c>
      <c r="F436" t="s">
        <v>5651</v>
      </c>
      <c r="G436" t="s">
        <v>5816</v>
      </c>
      <c r="H436" s="5">
        <v>39477</v>
      </c>
      <c r="J436" t="s">
        <v>28</v>
      </c>
      <c r="K436" t="s">
        <v>29</v>
      </c>
      <c r="L436" t="s">
        <v>96</v>
      </c>
      <c r="M436" t="s">
        <v>30</v>
      </c>
      <c r="N436" t="s">
        <v>30</v>
      </c>
      <c r="O436" t="s">
        <v>29</v>
      </c>
      <c r="P436" t="s">
        <v>30</v>
      </c>
      <c r="Q436" t="s">
        <v>30</v>
      </c>
      <c r="R436" t="s">
        <v>30</v>
      </c>
      <c r="S436" t="s">
        <v>30</v>
      </c>
      <c r="T436" t="s">
        <v>30</v>
      </c>
      <c r="U436" t="s">
        <v>30</v>
      </c>
      <c r="V436" t="s">
        <v>30</v>
      </c>
      <c r="W436" t="s">
        <v>40</v>
      </c>
      <c r="X436" t="s">
        <v>29</v>
      </c>
      <c r="Y436" t="s">
        <v>29</v>
      </c>
      <c r="Z436" t="s">
        <v>29</v>
      </c>
      <c r="AA436" t="s">
        <v>30</v>
      </c>
      <c r="AB436" t="s">
        <v>32</v>
      </c>
    </row>
    <row r="437" spans="1:28" outlineLevel="1" x14ac:dyDescent="0.45">
      <c r="A437">
        <v>8850369003</v>
      </c>
      <c r="B437" s="1">
        <v>44345</v>
      </c>
      <c r="C437" t="s">
        <v>4497</v>
      </c>
      <c r="D437" t="s">
        <v>4498</v>
      </c>
      <c r="E437" t="s">
        <v>95</v>
      </c>
      <c r="F437" t="s">
        <v>5651</v>
      </c>
      <c r="G437" t="s">
        <v>5792</v>
      </c>
      <c r="H437" s="5">
        <v>29491.23</v>
      </c>
      <c r="J437" t="s">
        <v>28</v>
      </c>
      <c r="K437" t="s">
        <v>30</v>
      </c>
      <c r="L437" t="s">
        <v>96</v>
      </c>
      <c r="M437" t="s">
        <v>29</v>
      </c>
      <c r="N437" t="s">
        <v>29</v>
      </c>
      <c r="O437" t="s">
        <v>29</v>
      </c>
      <c r="P437" t="s">
        <v>30</v>
      </c>
      <c r="Q437" t="s">
        <v>29</v>
      </c>
      <c r="R437" t="s">
        <v>30</v>
      </c>
      <c r="S437" t="s">
        <v>30</v>
      </c>
      <c r="T437" t="s">
        <v>30</v>
      </c>
      <c r="U437" t="s">
        <v>29</v>
      </c>
      <c r="V437" t="s">
        <v>30</v>
      </c>
      <c r="W437" t="s">
        <v>40</v>
      </c>
      <c r="X437" t="s">
        <v>29</v>
      </c>
      <c r="Y437" t="s">
        <v>29</v>
      </c>
      <c r="Z437" t="s">
        <v>29</v>
      </c>
      <c r="AA437" t="s">
        <v>29</v>
      </c>
      <c r="AB437" t="s">
        <v>32</v>
      </c>
    </row>
    <row r="438" spans="1:28" outlineLevel="1" x14ac:dyDescent="0.45">
      <c r="A438">
        <v>8916189001</v>
      </c>
      <c r="B438" s="1">
        <v>44345</v>
      </c>
      <c r="C438" t="s">
        <v>4832</v>
      </c>
      <c r="D438" t="s">
        <v>4833</v>
      </c>
      <c r="E438" t="s">
        <v>95</v>
      </c>
      <c r="F438" t="s">
        <v>5651</v>
      </c>
      <c r="G438" t="s">
        <v>5816</v>
      </c>
      <c r="H438" s="5">
        <v>29483.75</v>
      </c>
      <c r="I438" t="s">
        <v>317</v>
      </c>
      <c r="J438" t="s">
        <v>28</v>
      </c>
      <c r="K438" t="s">
        <v>29</v>
      </c>
      <c r="L438" t="s">
        <v>96</v>
      </c>
      <c r="M438" t="s">
        <v>29</v>
      </c>
      <c r="N438" t="s">
        <v>29</v>
      </c>
      <c r="O438" t="s">
        <v>29</v>
      </c>
      <c r="P438" t="s">
        <v>30</v>
      </c>
      <c r="Q438" t="s">
        <v>30</v>
      </c>
      <c r="R438" t="s">
        <v>30</v>
      </c>
      <c r="S438" t="s">
        <v>30</v>
      </c>
      <c r="T438" t="s">
        <v>30</v>
      </c>
      <c r="U438" t="s">
        <v>30</v>
      </c>
      <c r="V438" t="s">
        <v>30</v>
      </c>
      <c r="W438" t="s">
        <v>40</v>
      </c>
      <c r="X438" t="s">
        <v>29</v>
      </c>
      <c r="Y438" t="s">
        <v>29</v>
      </c>
      <c r="Z438" t="s">
        <v>29</v>
      </c>
      <c r="AA438" t="s">
        <v>29</v>
      </c>
      <c r="AB438" t="s">
        <v>32</v>
      </c>
    </row>
    <row r="439" spans="1:28" outlineLevel="1" x14ac:dyDescent="0.45">
      <c r="A439">
        <v>7516979009</v>
      </c>
      <c r="B439" s="1">
        <v>44341</v>
      </c>
      <c r="C439" t="s">
        <v>2624</v>
      </c>
      <c r="D439" t="s">
        <v>2625</v>
      </c>
      <c r="E439" t="s">
        <v>95</v>
      </c>
      <c r="F439" t="s">
        <v>5651</v>
      </c>
      <c r="G439" t="s">
        <v>5792</v>
      </c>
      <c r="H439" s="5">
        <v>28475</v>
      </c>
      <c r="J439" t="s">
        <v>28</v>
      </c>
      <c r="K439" t="s">
        <v>29</v>
      </c>
      <c r="L439" t="s">
        <v>96</v>
      </c>
      <c r="M439" t="s">
        <v>30</v>
      </c>
      <c r="N439" t="s">
        <v>30</v>
      </c>
      <c r="O439" t="s">
        <v>30</v>
      </c>
      <c r="P439" t="s">
        <v>30</v>
      </c>
      <c r="Q439" t="s">
        <v>30</v>
      </c>
      <c r="R439" t="s">
        <v>30</v>
      </c>
      <c r="S439" t="s">
        <v>30</v>
      </c>
      <c r="T439" t="s">
        <v>30</v>
      </c>
      <c r="U439" t="s">
        <v>30</v>
      </c>
      <c r="V439" t="s">
        <v>30</v>
      </c>
      <c r="W439" t="s">
        <v>31</v>
      </c>
      <c r="X439" t="s">
        <v>29</v>
      </c>
      <c r="Y439" t="s">
        <v>30</v>
      </c>
      <c r="Z439" t="s">
        <v>29</v>
      </c>
      <c r="AA439" t="s">
        <v>29</v>
      </c>
      <c r="AB439" t="s">
        <v>32</v>
      </c>
    </row>
    <row r="440" spans="1:28" outlineLevel="1" x14ac:dyDescent="0.45">
      <c r="A440">
        <v>4908999010</v>
      </c>
      <c r="B440" s="1">
        <v>44336</v>
      </c>
      <c r="C440" t="s">
        <v>2090</v>
      </c>
      <c r="D440" t="s">
        <v>2091</v>
      </c>
      <c r="E440" t="s">
        <v>95</v>
      </c>
      <c r="F440" t="s">
        <v>5651</v>
      </c>
      <c r="G440" t="s">
        <v>5792</v>
      </c>
      <c r="H440" s="5">
        <v>26137.98</v>
      </c>
      <c r="J440" t="s">
        <v>28</v>
      </c>
      <c r="K440" t="s">
        <v>29</v>
      </c>
      <c r="L440" t="s">
        <v>96</v>
      </c>
      <c r="M440" t="s">
        <v>30</v>
      </c>
      <c r="N440" t="s">
        <v>30</v>
      </c>
      <c r="O440" t="s">
        <v>29</v>
      </c>
      <c r="P440" t="s">
        <v>30</v>
      </c>
      <c r="Q440" t="s">
        <v>30</v>
      </c>
      <c r="R440" t="s">
        <v>30</v>
      </c>
      <c r="S440" t="s">
        <v>30</v>
      </c>
      <c r="T440" t="s">
        <v>30</v>
      </c>
      <c r="U440" t="s">
        <v>30</v>
      </c>
      <c r="V440" t="s">
        <v>30</v>
      </c>
      <c r="W440" t="s">
        <v>40</v>
      </c>
      <c r="X440" t="s">
        <v>29</v>
      </c>
      <c r="Y440" t="s">
        <v>30</v>
      </c>
      <c r="Z440" t="s">
        <v>29</v>
      </c>
      <c r="AA440" t="s">
        <v>29</v>
      </c>
      <c r="AB440" t="s">
        <v>32</v>
      </c>
    </row>
    <row r="441" spans="1:28" outlineLevel="1" x14ac:dyDescent="0.45">
      <c r="A441">
        <v>7914108909</v>
      </c>
      <c r="B441" s="1">
        <v>44327</v>
      </c>
      <c r="C441" t="s">
        <v>4086</v>
      </c>
      <c r="D441" t="s">
        <v>4087</v>
      </c>
      <c r="E441" t="s">
        <v>95</v>
      </c>
      <c r="F441" t="s">
        <v>5651</v>
      </c>
      <c r="G441" t="s">
        <v>5655</v>
      </c>
      <c r="H441" s="5">
        <v>23917.040000000001</v>
      </c>
      <c r="J441" t="s">
        <v>28</v>
      </c>
      <c r="K441" t="s">
        <v>30</v>
      </c>
      <c r="L441" t="s">
        <v>96</v>
      </c>
      <c r="M441" t="s">
        <v>29</v>
      </c>
      <c r="N441" t="s">
        <v>30</v>
      </c>
      <c r="O441" t="s">
        <v>29</v>
      </c>
      <c r="P441" t="s">
        <v>30</v>
      </c>
      <c r="Q441" t="s">
        <v>30</v>
      </c>
      <c r="R441" t="s">
        <v>30</v>
      </c>
      <c r="S441" t="s">
        <v>30</v>
      </c>
      <c r="T441" t="s">
        <v>30</v>
      </c>
      <c r="U441" t="s">
        <v>30</v>
      </c>
      <c r="V441" t="s">
        <v>29</v>
      </c>
      <c r="W441" t="s">
        <v>33</v>
      </c>
      <c r="X441" t="s">
        <v>29</v>
      </c>
      <c r="Y441" t="s">
        <v>30</v>
      </c>
      <c r="Z441" t="s">
        <v>29</v>
      </c>
      <c r="AA441" t="s">
        <v>29</v>
      </c>
      <c r="AB441" t="s">
        <v>291</v>
      </c>
    </row>
    <row r="442" spans="1:28" outlineLevel="1" x14ac:dyDescent="0.45">
      <c r="A442">
        <v>7589898907</v>
      </c>
      <c r="B442" s="1">
        <v>44323</v>
      </c>
      <c r="C442" t="s">
        <v>3337</v>
      </c>
      <c r="D442" t="s">
        <v>3338</v>
      </c>
      <c r="E442" t="s">
        <v>95</v>
      </c>
      <c r="F442" t="s">
        <v>5651</v>
      </c>
      <c r="G442" t="s">
        <v>5655</v>
      </c>
      <c r="H442" s="5">
        <v>22043.279999999999</v>
      </c>
      <c r="J442" t="s">
        <v>28</v>
      </c>
      <c r="K442" t="s">
        <v>30</v>
      </c>
      <c r="L442" t="s">
        <v>96</v>
      </c>
      <c r="M442" t="s">
        <v>29</v>
      </c>
      <c r="N442" t="s">
        <v>29</v>
      </c>
      <c r="O442" t="s">
        <v>29</v>
      </c>
      <c r="P442" t="s">
        <v>30</v>
      </c>
      <c r="Q442" t="s">
        <v>29</v>
      </c>
      <c r="R442" t="s">
        <v>30</v>
      </c>
      <c r="S442" t="s">
        <v>30</v>
      </c>
      <c r="T442" t="s">
        <v>30</v>
      </c>
      <c r="U442" t="s">
        <v>29</v>
      </c>
      <c r="V442" t="s">
        <v>29</v>
      </c>
      <c r="W442" t="s">
        <v>31</v>
      </c>
      <c r="X442" t="s">
        <v>29</v>
      </c>
      <c r="Y442" t="s">
        <v>30</v>
      </c>
      <c r="Z442" t="s">
        <v>29</v>
      </c>
      <c r="AA442" t="s">
        <v>29</v>
      </c>
      <c r="AB442" t="s">
        <v>32</v>
      </c>
    </row>
    <row r="443" spans="1:28" outlineLevel="1" x14ac:dyDescent="0.45">
      <c r="A443">
        <v>2744979008</v>
      </c>
      <c r="B443" s="1">
        <v>44334</v>
      </c>
      <c r="C443" t="s">
        <v>1537</v>
      </c>
      <c r="D443" t="s">
        <v>1538</v>
      </c>
      <c r="E443" t="s">
        <v>95</v>
      </c>
      <c r="F443" t="s">
        <v>5651</v>
      </c>
      <c r="G443" t="s">
        <v>5655</v>
      </c>
      <c r="H443" s="5">
        <v>19582</v>
      </c>
      <c r="J443" t="s">
        <v>28</v>
      </c>
      <c r="K443" t="s">
        <v>29</v>
      </c>
      <c r="L443" t="s">
        <v>96</v>
      </c>
      <c r="M443" t="s">
        <v>30</v>
      </c>
      <c r="N443" t="s">
        <v>29</v>
      </c>
      <c r="O443" t="s">
        <v>29</v>
      </c>
      <c r="P443" t="s">
        <v>30</v>
      </c>
      <c r="Q443" t="s">
        <v>29</v>
      </c>
      <c r="R443" t="s">
        <v>30</v>
      </c>
      <c r="S443" t="s">
        <v>30</v>
      </c>
      <c r="T443" t="s">
        <v>30</v>
      </c>
      <c r="U443" t="s">
        <v>29</v>
      </c>
      <c r="V443" t="s">
        <v>30</v>
      </c>
      <c r="W443" t="s">
        <v>31</v>
      </c>
      <c r="X443" t="s">
        <v>29</v>
      </c>
      <c r="Y443" t="s">
        <v>29</v>
      </c>
      <c r="Z443" t="s">
        <v>29</v>
      </c>
      <c r="AA443" t="s">
        <v>30</v>
      </c>
      <c r="AB443" t="s">
        <v>73</v>
      </c>
    </row>
    <row r="444" spans="1:28" outlineLevel="1" x14ac:dyDescent="0.45">
      <c r="A444">
        <v>2776679006</v>
      </c>
      <c r="B444" s="1">
        <v>44334</v>
      </c>
      <c r="C444" t="s">
        <v>1675</v>
      </c>
      <c r="D444" t="s">
        <v>1676</v>
      </c>
      <c r="E444" t="s">
        <v>95</v>
      </c>
      <c r="F444" t="s">
        <v>5651</v>
      </c>
      <c r="G444" t="s">
        <v>5816</v>
      </c>
      <c r="H444" s="5">
        <v>18378</v>
      </c>
      <c r="J444" t="s">
        <v>28</v>
      </c>
      <c r="K444" t="s">
        <v>29</v>
      </c>
      <c r="L444" t="s">
        <v>96</v>
      </c>
      <c r="M444" t="s">
        <v>30</v>
      </c>
      <c r="N444" t="s">
        <v>30</v>
      </c>
      <c r="O444" t="s">
        <v>30</v>
      </c>
      <c r="P444" t="s">
        <v>30</v>
      </c>
      <c r="Q444" t="s">
        <v>30</v>
      </c>
      <c r="R444" t="s">
        <v>30</v>
      </c>
      <c r="S444" t="s">
        <v>30</v>
      </c>
      <c r="T444" t="s">
        <v>30</v>
      </c>
      <c r="U444" t="s">
        <v>30</v>
      </c>
      <c r="V444" t="s">
        <v>30</v>
      </c>
      <c r="W444" t="s">
        <v>31</v>
      </c>
      <c r="X444" t="s">
        <v>29</v>
      </c>
      <c r="Y444" t="s">
        <v>30</v>
      </c>
      <c r="Z444" t="s">
        <v>29</v>
      </c>
      <c r="AA444" t="s">
        <v>29</v>
      </c>
      <c r="AB444" t="s">
        <v>32</v>
      </c>
    </row>
    <row r="445" spans="1:28" outlineLevel="1" x14ac:dyDescent="0.45">
      <c r="A445">
        <v>2765809002</v>
      </c>
      <c r="B445" s="1">
        <v>44334</v>
      </c>
      <c r="C445" t="s">
        <v>1635</v>
      </c>
      <c r="D445" t="s">
        <v>1636</v>
      </c>
      <c r="E445" t="s">
        <v>95</v>
      </c>
      <c r="F445" t="s">
        <v>5651</v>
      </c>
      <c r="G445" t="s">
        <v>5792</v>
      </c>
      <c r="H445" s="5">
        <v>14731</v>
      </c>
      <c r="J445" t="s">
        <v>28</v>
      </c>
      <c r="K445" t="s">
        <v>29</v>
      </c>
      <c r="L445" t="s">
        <v>96</v>
      </c>
      <c r="M445" t="s">
        <v>29</v>
      </c>
      <c r="N445" t="s">
        <v>29</v>
      </c>
      <c r="O445" t="s">
        <v>29</v>
      </c>
      <c r="P445" t="s">
        <v>29</v>
      </c>
      <c r="Q445" t="s">
        <v>30</v>
      </c>
      <c r="R445" t="s">
        <v>30</v>
      </c>
      <c r="S445" t="s">
        <v>30</v>
      </c>
      <c r="T445" t="s">
        <v>30</v>
      </c>
      <c r="U445" t="s">
        <v>30</v>
      </c>
      <c r="V445" t="s">
        <v>30</v>
      </c>
      <c r="W445" t="s">
        <v>60</v>
      </c>
      <c r="X445" t="s">
        <v>29</v>
      </c>
      <c r="Y445" t="s">
        <v>30</v>
      </c>
      <c r="Z445" t="s">
        <v>29</v>
      </c>
      <c r="AA445" t="s">
        <v>29</v>
      </c>
      <c r="AB445" t="s">
        <v>59</v>
      </c>
    </row>
    <row r="446" spans="1:28" outlineLevel="1" x14ac:dyDescent="0.45">
      <c r="A446">
        <v>1044339107</v>
      </c>
      <c r="B446" s="1">
        <v>44364</v>
      </c>
      <c r="C446" t="s">
        <v>171</v>
      </c>
      <c r="D446" t="s">
        <v>172</v>
      </c>
      <c r="E446" t="s">
        <v>154</v>
      </c>
      <c r="F446" t="s">
        <v>5651</v>
      </c>
      <c r="G446" t="s">
        <v>5667</v>
      </c>
      <c r="H446" s="5">
        <v>8972406</v>
      </c>
      <c r="J446" t="s">
        <v>28</v>
      </c>
      <c r="K446" t="s">
        <v>30</v>
      </c>
      <c r="L446" t="s">
        <v>173</v>
      </c>
      <c r="M446" t="s">
        <v>30</v>
      </c>
      <c r="N446" t="s">
        <v>30</v>
      </c>
      <c r="O446" t="s">
        <v>30</v>
      </c>
      <c r="P446" t="s">
        <v>30</v>
      </c>
      <c r="Q446" t="s">
        <v>30</v>
      </c>
      <c r="R446" t="s">
        <v>30</v>
      </c>
      <c r="S446" t="s">
        <v>30</v>
      </c>
      <c r="T446" t="s">
        <v>30</v>
      </c>
      <c r="U446" t="s">
        <v>30</v>
      </c>
      <c r="V446" t="s">
        <v>30</v>
      </c>
      <c r="W446" t="s">
        <v>31</v>
      </c>
      <c r="X446" t="s">
        <v>29</v>
      </c>
      <c r="Y446" t="s">
        <v>29</v>
      </c>
      <c r="Z446" t="s">
        <v>29</v>
      </c>
      <c r="AA446" t="s">
        <v>29</v>
      </c>
      <c r="AB446" t="s">
        <v>45</v>
      </c>
    </row>
    <row r="447" spans="1:28" outlineLevel="1" x14ac:dyDescent="0.45">
      <c r="A447">
        <v>2730149005</v>
      </c>
      <c r="B447" s="1">
        <v>44334</v>
      </c>
      <c r="C447" t="s">
        <v>1465</v>
      </c>
      <c r="D447" t="s">
        <v>1466</v>
      </c>
      <c r="E447" t="s">
        <v>154</v>
      </c>
      <c r="F447" t="s">
        <v>5651</v>
      </c>
      <c r="G447" t="s">
        <v>5691</v>
      </c>
      <c r="H447" s="5">
        <v>7726171</v>
      </c>
      <c r="J447" t="s">
        <v>28</v>
      </c>
      <c r="K447" t="s">
        <v>29</v>
      </c>
      <c r="L447" t="s">
        <v>155</v>
      </c>
      <c r="M447" t="s">
        <v>29</v>
      </c>
      <c r="N447" t="s">
        <v>30</v>
      </c>
      <c r="O447" t="s">
        <v>29</v>
      </c>
      <c r="P447" t="s">
        <v>29</v>
      </c>
      <c r="Q447" t="s">
        <v>30</v>
      </c>
      <c r="R447" t="s">
        <v>30</v>
      </c>
      <c r="S447" t="s">
        <v>30</v>
      </c>
      <c r="T447" t="s">
        <v>30</v>
      </c>
      <c r="U447" t="s">
        <v>30</v>
      </c>
      <c r="V447" t="s">
        <v>30</v>
      </c>
      <c r="W447" t="s">
        <v>31</v>
      </c>
      <c r="X447" t="s">
        <v>30</v>
      </c>
      <c r="Y447" t="s">
        <v>30</v>
      </c>
      <c r="Z447" t="s">
        <v>29</v>
      </c>
      <c r="AA447" t="s">
        <v>29</v>
      </c>
      <c r="AB447" t="s">
        <v>32</v>
      </c>
    </row>
    <row r="448" spans="1:28" outlineLevel="1" x14ac:dyDescent="0.45">
      <c r="A448">
        <v>1133899102</v>
      </c>
      <c r="B448" s="1">
        <v>44372</v>
      </c>
      <c r="C448" t="s">
        <v>591</v>
      </c>
      <c r="D448" t="s">
        <v>592</v>
      </c>
      <c r="E448" t="s">
        <v>154</v>
      </c>
      <c r="F448" t="s">
        <v>5651</v>
      </c>
      <c r="G448" t="s">
        <v>5750</v>
      </c>
      <c r="H448" s="5">
        <v>4852416.42</v>
      </c>
      <c r="J448" t="s">
        <v>28</v>
      </c>
      <c r="K448" t="s">
        <v>29</v>
      </c>
      <c r="L448" t="s">
        <v>173</v>
      </c>
      <c r="M448" t="s">
        <v>29</v>
      </c>
      <c r="N448" t="s">
        <v>30</v>
      </c>
      <c r="O448" t="s">
        <v>29</v>
      </c>
      <c r="P448" t="s">
        <v>30</v>
      </c>
      <c r="Q448" t="s">
        <v>30</v>
      </c>
      <c r="R448" t="s">
        <v>30</v>
      </c>
      <c r="S448" t="s">
        <v>30</v>
      </c>
      <c r="T448" t="s">
        <v>30</v>
      </c>
      <c r="U448" t="s">
        <v>30</v>
      </c>
      <c r="V448" t="s">
        <v>30</v>
      </c>
      <c r="W448" t="s">
        <v>40</v>
      </c>
      <c r="X448" t="s">
        <v>29</v>
      </c>
      <c r="Y448" t="s">
        <v>29</v>
      </c>
      <c r="Z448" t="s">
        <v>29</v>
      </c>
      <c r="AA448" t="s">
        <v>29</v>
      </c>
      <c r="AB448" t="s">
        <v>32</v>
      </c>
    </row>
    <row r="449" spans="1:28" outlineLevel="1" x14ac:dyDescent="0.45">
      <c r="A449">
        <v>6613499004</v>
      </c>
      <c r="B449" s="1">
        <v>44338</v>
      </c>
      <c r="C449" t="s">
        <v>2457</v>
      </c>
      <c r="D449" t="s">
        <v>2054</v>
      </c>
      <c r="E449" t="s">
        <v>154</v>
      </c>
      <c r="F449" t="s">
        <v>5651</v>
      </c>
      <c r="G449" t="s">
        <v>5824</v>
      </c>
      <c r="H449" s="5">
        <v>3920171</v>
      </c>
      <c r="J449" t="s">
        <v>28</v>
      </c>
      <c r="K449" t="s">
        <v>30</v>
      </c>
      <c r="L449" t="s">
        <v>173</v>
      </c>
      <c r="M449" t="s">
        <v>30</v>
      </c>
      <c r="N449" t="s">
        <v>30</v>
      </c>
      <c r="O449" t="s">
        <v>30</v>
      </c>
      <c r="P449" t="s">
        <v>30</v>
      </c>
      <c r="Q449" t="s">
        <v>30</v>
      </c>
      <c r="R449" t="s">
        <v>30</v>
      </c>
      <c r="S449" t="s">
        <v>30</v>
      </c>
      <c r="T449" t="s">
        <v>30</v>
      </c>
      <c r="U449" t="s">
        <v>30</v>
      </c>
      <c r="V449" t="s">
        <v>30</v>
      </c>
      <c r="W449" t="s">
        <v>40</v>
      </c>
      <c r="X449" t="s">
        <v>30</v>
      </c>
      <c r="Y449" t="s">
        <v>29</v>
      </c>
      <c r="Z449" t="s">
        <v>29</v>
      </c>
      <c r="AA449" t="s">
        <v>30</v>
      </c>
      <c r="AB449" t="s">
        <v>130</v>
      </c>
    </row>
    <row r="450" spans="1:28" outlineLevel="1" x14ac:dyDescent="0.45">
      <c r="A450">
        <v>6611109010</v>
      </c>
      <c r="B450" s="1">
        <v>44338</v>
      </c>
      <c r="C450" t="s">
        <v>2442</v>
      </c>
      <c r="D450" t="s">
        <v>2443</v>
      </c>
      <c r="E450" t="s">
        <v>154</v>
      </c>
      <c r="F450" t="s">
        <v>5651</v>
      </c>
      <c r="G450" t="s">
        <v>5885</v>
      </c>
      <c r="H450" s="5">
        <v>3718840</v>
      </c>
      <c r="J450" t="s">
        <v>28</v>
      </c>
      <c r="K450" t="s">
        <v>30</v>
      </c>
      <c r="L450" t="s">
        <v>173</v>
      </c>
      <c r="M450" t="s">
        <v>29</v>
      </c>
      <c r="N450" t="s">
        <v>29</v>
      </c>
      <c r="O450" t="s">
        <v>29</v>
      </c>
      <c r="P450" t="s">
        <v>30</v>
      </c>
      <c r="Q450" t="s">
        <v>30</v>
      </c>
      <c r="R450" t="s">
        <v>30</v>
      </c>
      <c r="S450" t="s">
        <v>30</v>
      </c>
      <c r="T450" t="s">
        <v>30</v>
      </c>
      <c r="U450" t="s">
        <v>30</v>
      </c>
      <c r="V450" t="s">
        <v>30</v>
      </c>
      <c r="W450" t="s">
        <v>31</v>
      </c>
      <c r="X450" t="s">
        <v>30</v>
      </c>
      <c r="Y450" t="s">
        <v>29</v>
      </c>
      <c r="Z450" t="s">
        <v>30</v>
      </c>
      <c r="AA450" t="s">
        <v>30</v>
      </c>
      <c r="AB450" t="s">
        <v>32</v>
      </c>
    </row>
    <row r="451" spans="1:28" outlineLevel="1" x14ac:dyDescent="0.45">
      <c r="A451">
        <v>3716909006</v>
      </c>
      <c r="B451" s="1">
        <v>44335</v>
      </c>
      <c r="C451" t="s">
        <v>1876</v>
      </c>
      <c r="D451" t="s">
        <v>1877</v>
      </c>
      <c r="E451" t="s">
        <v>154</v>
      </c>
      <c r="F451" t="s">
        <v>5651</v>
      </c>
      <c r="G451" t="s">
        <v>5825</v>
      </c>
      <c r="H451" s="5">
        <v>3223964.75</v>
      </c>
      <c r="J451" t="s">
        <v>28</v>
      </c>
      <c r="K451" t="s">
        <v>29</v>
      </c>
      <c r="L451" t="s">
        <v>275</v>
      </c>
      <c r="M451" t="s">
        <v>29</v>
      </c>
      <c r="N451" t="s">
        <v>30</v>
      </c>
      <c r="O451" t="s">
        <v>30</v>
      </c>
      <c r="P451" t="s">
        <v>30</v>
      </c>
      <c r="Q451" t="s">
        <v>30</v>
      </c>
      <c r="R451" t="s">
        <v>30</v>
      </c>
      <c r="S451" t="s">
        <v>30</v>
      </c>
      <c r="T451" t="s">
        <v>30</v>
      </c>
      <c r="U451" t="s">
        <v>30</v>
      </c>
      <c r="V451" t="s">
        <v>30</v>
      </c>
      <c r="W451" t="s">
        <v>40</v>
      </c>
      <c r="X451" t="s">
        <v>29</v>
      </c>
      <c r="Y451" t="s">
        <v>30</v>
      </c>
      <c r="Z451" t="s">
        <v>29</v>
      </c>
      <c r="AA451" t="s">
        <v>29</v>
      </c>
      <c r="AB451" t="s">
        <v>1294</v>
      </c>
    </row>
    <row r="452" spans="1:28" outlineLevel="1" x14ac:dyDescent="0.45">
      <c r="A452">
        <v>2372619003</v>
      </c>
      <c r="B452" s="1">
        <v>44331</v>
      </c>
      <c r="C452" t="s">
        <v>1044</v>
      </c>
      <c r="D452" t="s">
        <v>1045</v>
      </c>
      <c r="E452" t="s">
        <v>154</v>
      </c>
      <c r="F452" t="s">
        <v>5651</v>
      </c>
      <c r="G452" t="s">
        <v>5827</v>
      </c>
      <c r="H452" s="5">
        <v>2866462</v>
      </c>
      <c r="J452" t="s">
        <v>28</v>
      </c>
      <c r="K452" t="s">
        <v>30</v>
      </c>
      <c r="L452" t="s">
        <v>173</v>
      </c>
      <c r="M452" t="s">
        <v>29</v>
      </c>
      <c r="N452" t="s">
        <v>30</v>
      </c>
      <c r="O452" t="s">
        <v>30</v>
      </c>
      <c r="P452" t="s">
        <v>30</v>
      </c>
      <c r="Q452" t="s">
        <v>30</v>
      </c>
      <c r="R452" t="s">
        <v>30</v>
      </c>
      <c r="S452" t="s">
        <v>30</v>
      </c>
      <c r="T452" t="s">
        <v>30</v>
      </c>
      <c r="U452" t="s">
        <v>30</v>
      </c>
      <c r="V452" t="s">
        <v>30</v>
      </c>
      <c r="W452" t="s">
        <v>40</v>
      </c>
      <c r="X452" t="s">
        <v>30</v>
      </c>
      <c r="Y452" t="s">
        <v>30</v>
      </c>
      <c r="Z452" t="s">
        <v>29</v>
      </c>
      <c r="AA452" t="s">
        <v>29</v>
      </c>
      <c r="AB452" t="s">
        <v>129</v>
      </c>
    </row>
    <row r="453" spans="1:28" outlineLevel="1" x14ac:dyDescent="0.45">
      <c r="A453">
        <v>9884959006</v>
      </c>
      <c r="B453" s="1">
        <v>44351</v>
      </c>
      <c r="C453" t="s">
        <v>5262</v>
      </c>
      <c r="D453" t="s">
        <v>5263</v>
      </c>
      <c r="E453" t="s">
        <v>154</v>
      </c>
      <c r="F453" t="s">
        <v>5651</v>
      </c>
      <c r="G453" t="s">
        <v>5691</v>
      </c>
      <c r="H453" s="5">
        <v>2427791</v>
      </c>
      <c r="J453" t="s">
        <v>28</v>
      </c>
      <c r="K453" t="s">
        <v>30</v>
      </c>
      <c r="L453" t="s">
        <v>155</v>
      </c>
      <c r="M453" t="s">
        <v>30</v>
      </c>
      <c r="N453" t="s">
        <v>30</v>
      </c>
      <c r="O453" t="s">
        <v>30</v>
      </c>
      <c r="P453" t="s">
        <v>30</v>
      </c>
      <c r="Q453" t="s">
        <v>30</v>
      </c>
      <c r="R453" t="s">
        <v>30</v>
      </c>
      <c r="S453" t="s">
        <v>30</v>
      </c>
      <c r="T453" t="s">
        <v>30</v>
      </c>
      <c r="U453" t="s">
        <v>30</v>
      </c>
      <c r="V453" t="s">
        <v>30</v>
      </c>
      <c r="W453" t="s">
        <v>31</v>
      </c>
      <c r="X453" t="s">
        <v>30</v>
      </c>
      <c r="Y453" t="s">
        <v>29</v>
      </c>
      <c r="Z453" t="s">
        <v>29</v>
      </c>
      <c r="AA453" t="s">
        <v>29</v>
      </c>
      <c r="AB453" t="s">
        <v>38</v>
      </c>
    </row>
    <row r="454" spans="1:28" outlineLevel="1" x14ac:dyDescent="0.45">
      <c r="A454">
        <v>9900019007</v>
      </c>
      <c r="B454" s="1">
        <v>44351</v>
      </c>
      <c r="C454" t="s">
        <v>5342</v>
      </c>
      <c r="D454" t="s">
        <v>5343</v>
      </c>
      <c r="E454" t="s">
        <v>154</v>
      </c>
      <c r="F454" t="s">
        <v>5651</v>
      </c>
      <c r="G454" t="s">
        <v>5668</v>
      </c>
      <c r="H454" s="5">
        <v>2307988.7599999998</v>
      </c>
      <c r="J454" t="s">
        <v>28</v>
      </c>
      <c r="K454" t="s">
        <v>29</v>
      </c>
      <c r="L454" t="s">
        <v>173</v>
      </c>
      <c r="M454" t="s">
        <v>29</v>
      </c>
      <c r="N454" t="s">
        <v>30</v>
      </c>
      <c r="O454" t="s">
        <v>29</v>
      </c>
      <c r="P454" t="s">
        <v>30</v>
      </c>
      <c r="Q454" t="s">
        <v>30</v>
      </c>
      <c r="R454" t="s">
        <v>30</v>
      </c>
      <c r="S454" t="s">
        <v>30</v>
      </c>
      <c r="T454" t="s">
        <v>30</v>
      </c>
      <c r="U454" t="s">
        <v>29</v>
      </c>
      <c r="V454" t="s">
        <v>30</v>
      </c>
      <c r="W454" t="s">
        <v>31</v>
      </c>
      <c r="X454" t="s">
        <v>29</v>
      </c>
      <c r="Y454" t="s">
        <v>29</v>
      </c>
      <c r="Z454" t="s">
        <v>29</v>
      </c>
      <c r="AA454" t="s">
        <v>29</v>
      </c>
      <c r="AB454" t="s">
        <v>32</v>
      </c>
    </row>
    <row r="455" spans="1:28" outlineLevel="1" x14ac:dyDescent="0.45">
      <c r="A455">
        <v>7557809000</v>
      </c>
      <c r="B455" s="1">
        <v>44341</v>
      </c>
      <c r="C455" t="s">
        <v>3088</v>
      </c>
      <c r="D455" t="s">
        <v>3089</v>
      </c>
      <c r="E455" t="s">
        <v>154</v>
      </c>
      <c r="F455" t="s">
        <v>5651</v>
      </c>
      <c r="G455" t="s">
        <v>5668</v>
      </c>
      <c r="H455" s="5">
        <v>2261629.77</v>
      </c>
      <c r="J455" t="s">
        <v>28</v>
      </c>
      <c r="K455" t="s">
        <v>29</v>
      </c>
      <c r="L455" t="s">
        <v>173</v>
      </c>
      <c r="M455" t="s">
        <v>29</v>
      </c>
      <c r="N455" t="s">
        <v>29</v>
      </c>
      <c r="O455" t="s">
        <v>29</v>
      </c>
      <c r="P455" t="s">
        <v>30</v>
      </c>
      <c r="Q455" t="s">
        <v>30</v>
      </c>
      <c r="R455" t="s">
        <v>30</v>
      </c>
      <c r="S455" t="s">
        <v>30</v>
      </c>
      <c r="T455" t="s">
        <v>30</v>
      </c>
      <c r="U455" t="s">
        <v>30</v>
      </c>
      <c r="V455" t="s">
        <v>30</v>
      </c>
      <c r="W455" t="s">
        <v>31</v>
      </c>
      <c r="X455" t="s">
        <v>29</v>
      </c>
      <c r="Y455" t="s">
        <v>29</v>
      </c>
      <c r="Z455" t="s">
        <v>29</v>
      </c>
      <c r="AA455" t="s">
        <v>30</v>
      </c>
      <c r="AB455" t="s">
        <v>59</v>
      </c>
    </row>
    <row r="456" spans="1:28" outlineLevel="1" x14ac:dyDescent="0.45">
      <c r="A456">
        <v>9900559005</v>
      </c>
      <c r="B456" s="1">
        <v>44351</v>
      </c>
      <c r="C456" t="s">
        <v>5344</v>
      </c>
      <c r="D456" t="s">
        <v>5345</v>
      </c>
      <c r="E456" t="s">
        <v>154</v>
      </c>
      <c r="F456" t="s">
        <v>5651</v>
      </c>
      <c r="G456" t="s">
        <v>5824</v>
      </c>
      <c r="H456" s="5">
        <v>2220492.88</v>
      </c>
      <c r="J456" t="s">
        <v>28</v>
      </c>
      <c r="K456" t="s">
        <v>30</v>
      </c>
      <c r="L456" t="s">
        <v>173</v>
      </c>
      <c r="M456" t="s">
        <v>29</v>
      </c>
      <c r="N456" t="s">
        <v>30</v>
      </c>
      <c r="O456" t="s">
        <v>29</v>
      </c>
      <c r="P456" t="s">
        <v>30</v>
      </c>
      <c r="Q456" t="s">
        <v>30</v>
      </c>
      <c r="R456" t="s">
        <v>30</v>
      </c>
      <c r="S456" t="s">
        <v>30</v>
      </c>
      <c r="T456" t="s">
        <v>30</v>
      </c>
      <c r="U456" t="s">
        <v>30</v>
      </c>
      <c r="V456" t="s">
        <v>30</v>
      </c>
      <c r="W456" t="s">
        <v>33</v>
      </c>
      <c r="X456" t="s">
        <v>30</v>
      </c>
      <c r="Y456" t="s">
        <v>29</v>
      </c>
      <c r="Z456" t="s">
        <v>29</v>
      </c>
      <c r="AA456" t="s">
        <v>29</v>
      </c>
      <c r="AB456" t="s">
        <v>45</v>
      </c>
    </row>
    <row r="457" spans="1:28" outlineLevel="1" x14ac:dyDescent="0.45">
      <c r="A457">
        <v>9996159007</v>
      </c>
      <c r="B457" s="1">
        <v>44358</v>
      </c>
      <c r="C457" t="s">
        <v>5640</v>
      </c>
      <c r="D457" t="s">
        <v>5641</v>
      </c>
      <c r="E457" t="s">
        <v>154</v>
      </c>
      <c r="F457" t="s">
        <v>5651</v>
      </c>
      <c r="G457" t="s">
        <v>5668</v>
      </c>
      <c r="H457" s="5">
        <v>2167645</v>
      </c>
      <c r="J457" t="s">
        <v>28</v>
      </c>
      <c r="K457" t="s">
        <v>29</v>
      </c>
      <c r="L457" t="s">
        <v>173</v>
      </c>
      <c r="M457" t="s">
        <v>30</v>
      </c>
      <c r="N457" t="s">
        <v>30</v>
      </c>
      <c r="O457" t="s">
        <v>29</v>
      </c>
      <c r="P457" t="s">
        <v>30</v>
      </c>
      <c r="Q457" t="s">
        <v>30</v>
      </c>
      <c r="R457" t="s">
        <v>30</v>
      </c>
      <c r="S457" t="s">
        <v>30</v>
      </c>
      <c r="T457" t="s">
        <v>30</v>
      </c>
      <c r="U457" t="s">
        <v>30</v>
      </c>
      <c r="V457" t="s">
        <v>30</v>
      </c>
      <c r="W457" t="s">
        <v>31</v>
      </c>
      <c r="X457" t="s">
        <v>29</v>
      </c>
      <c r="Y457" t="s">
        <v>29</v>
      </c>
      <c r="Z457" t="s">
        <v>29</v>
      </c>
      <c r="AA457" t="s">
        <v>29</v>
      </c>
      <c r="AB457" t="s">
        <v>38</v>
      </c>
    </row>
    <row r="458" spans="1:28" outlineLevel="1" x14ac:dyDescent="0.45">
      <c r="A458">
        <v>3714019006</v>
      </c>
      <c r="B458" s="1">
        <v>44335</v>
      </c>
      <c r="C458" t="s">
        <v>1858</v>
      </c>
      <c r="D458" t="s">
        <v>1859</v>
      </c>
      <c r="E458" t="s">
        <v>154</v>
      </c>
      <c r="F458" t="s">
        <v>5651</v>
      </c>
      <c r="G458" t="s">
        <v>5668</v>
      </c>
      <c r="H458" s="5">
        <v>1942894.59</v>
      </c>
      <c r="J458" t="s">
        <v>28</v>
      </c>
      <c r="K458" t="s">
        <v>29</v>
      </c>
      <c r="L458" t="s">
        <v>173</v>
      </c>
      <c r="M458" t="s">
        <v>30</v>
      </c>
      <c r="N458" t="s">
        <v>30</v>
      </c>
      <c r="O458" t="s">
        <v>30</v>
      </c>
      <c r="P458" t="s">
        <v>30</v>
      </c>
      <c r="Q458" t="s">
        <v>30</v>
      </c>
      <c r="R458" t="s">
        <v>30</v>
      </c>
      <c r="S458" t="s">
        <v>30</v>
      </c>
      <c r="T458" t="s">
        <v>30</v>
      </c>
      <c r="U458" t="s">
        <v>30</v>
      </c>
      <c r="V458" t="s">
        <v>30</v>
      </c>
      <c r="W458" t="s">
        <v>31</v>
      </c>
      <c r="X458" t="s">
        <v>29</v>
      </c>
      <c r="Y458" t="s">
        <v>29</v>
      </c>
      <c r="Z458" t="s">
        <v>29</v>
      </c>
      <c r="AA458" t="s">
        <v>30</v>
      </c>
      <c r="AB458" t="s">
        <v>32</v>
      </c>
    </row>
    <row r="459" spans="1:28" outlineLevel="1" x14ac:dyDescent="0.45">
      <c r="A459">
        <v>7543929000</v>
      </c>
      <c r="B459" s="1">
        <v>44341</v>
      </c>
      <c r="C459" t="s">
        <v>2921</v>
      </c>
      <c r="D459" t="s">
        <v>2922</v>
      </c>
      <c r="E459" t="s">
        <v>154</v>
      </c>
      <c r="F459" t="s">
        <v>5651</v>
      </c>
      <c r="G459" t="s">
        <v>5825</v>
      </c>
      <c r="H459" s="5">
        <v>1757124.94</v>
      </c>
      <c r="J459" t="s">
        <v>28</v>
      </c>
      <c r="K459" t="s">
        <v>29</v>
      </c>
      <c r="L459" t="s">
        <v>275</v>
      </c>
      <c r="M459" t="s">
        <v>30</v>
      </c>
      <c r="N459" t="s">
        <v>30</v>
      </c>
      <c r="O459" t="s">
        <v>30</v>
      </c>
      <c r="P459" t="s">
        <v>30</v>
      </c>
      <c r="Q459" t="s">
        <v>30</v>
      </c>
      <c r="R459" t="s">
        <v>30</v>
      </c>
      <c r="S459" t="s">
        <v>30</v>
      </c>
      <c r="T459" t="s">
        <v>30</v>
      </c>
      <c r="U459" t="s">
        <v>30</v>
      </c>
      <c r="V459" t="s">
        <v>30</v>
      </c>
      <c r="W459" t="s">
        <v>40</v>
      </c>
      <c r="X459" t="s">
        <v>29</v>
      </c>
      <c r="Y459" t="s">
        <v>30</v>
      </c>
      <c r="Z459" t="s">
        <v>29</v>
      </c>
      <c r="AA459" t="s">
        <v>29</v>
      </c>
      <c r="AB459" t="s">
        <v>32</v>
      </c>
    </row>
    <row r="460" spans="1:28" outlineLevel="1" x14ac:dyDescent="0.45">
      <c r="A460">
        <v>1043609103</v>
      </c>
      <c r="B460" s="1">
        <v>44364</v>
      </c>
      <c r="C460" t="s">
        <v>152</v>
      </c>
      <c r="D460" t="s">
        <v>153</v>
      </c>
      <c r="E460" t="s">
        <v>154</v>
      </c>
      <c r="F460" t="s">
        <v>5651</v>
      </c>
      <c r="G460" t="s">
        <v>5665</v>
      </c>
      <c r="H460" s="5">
        <v>1675814</v>
      </c>
      <c r="J460" t="s">
        <v>28</v>
      </c>
      <c r="K460" t="s">
        <v>29</v>
      </c>
      <c r="L460" t="s">
        <v>155</v>
      </c>
      <c r="M460" t="s">
        <v>30</v>
      </c>
      <c r="N460" t="s">
        <v>30</v>
      </c>
      <c r="O460" t="s">
        <v>30</v>
      </c>
      <c r="P460" t="s">
        <v>30</v>
      </c>
      <c r="Q460" t="s">
        <v>30</v>
      </c>
      <c r="R460" t="s">
        <v>30</v>
      </c>
      <c r="S460" t="s">
        <v>30</v>
      </c>
      <c r="T460" t="s">
        <v>30</v>
      </c>
      <c r="U460" t="s">
        <v>30</v>
      </c>
      <c r="V460" t="s">
        <v>30</v>
      </c>
      <c r="W460" t="s">
        <v>31</v>
      </c>
      <c r="X460" t="s">
        <v>29</v>
      </c>
      <c r="Y460" t="s">
        <v>29</v>
      </c>
      <c r="Z460" t="s">
        <v>29</v>
      </c>
      <c r="AA460" t="s">
        <v>29</v>
      </c>
      <c r="AB460" t="s">
        <v>32</v>
      </c>
    </row>
    <row r="461" spans="1:28" outlineLevel="1" x14ac:dyDescent="0.45">
      <c r="A461">
        <v>8032699006</v>
      </c>
      <c r="B461" s="1">
        <v>44342</v>
      </c>
      <c r="C461" t="s">
        <v>4174</v>
      </c>
      <c r="D461" t="s">
        <v>4175</v>
      </c>
      <c r="E461" t="s">
        <v>154</v>
      </c>
      <c r="F461" t="s">
        <v>5651</v>
      </c>
      <c r="G461" t="s">
        <v>5827</v>
      </c>
      <c r="H461" s="5">
        <v>1612888.37</v>
      </c>
      <c r="J461" t="s">
        <v>28</v>
      </c>
      <c r="K461" t="s">
        <v>29</v>
      </c>
      <c r="L461" t="s">
        <v>173</v>
      </c>
      <c r="M461" t="s">
        <v>29</v>
      </c>
      <c r="N461" t="s">
        <v>29</v>
      </c>
      <c r="O461" t="s">
        <v>29</v>
      </c>
      <c r="P461" t="s">
        <v>30</v>
      </c>
      <c r="Q461" t="s">
        <v>30</v>
      </c>
      <c r="R461" t="s">
        <v>30</v>
      </c>
      <c r="S461" t="s">
        <v>30</v>
      </c>
      <c r="T461" t="s">
        <v>30</v>
      </c>
      <c r="U461" t="s">
        <v>30</v>
      </c>
      <c r="V461" t="s">
        <v>30</v>
      </c>
      <c r="W461" t="s">
        <v>40</v>
      </c>
      <c r="X461" t="s">
        <v>30</v>
      </c>
      <c r="Y461" t="s">
        <v>30</v>
      </c>
      <c r="Z461" t="s">
        <v>29</v>
      </c>
      <c r="AA461" t="s">
        <v>29</v>
      </c>
      <c r="AB461" t="s">
        <v>38</v>
      </c>
    </row>
    <row r="462" spans="1:28" outlineLevel="1" x14ac:dyDescent="0.45">
      <c r="A462">
        <v>3708379002</v>
      </c>
      <c r="B462" s="1">
        <v>44335</v>
      </c>
      <c r="C462" t="s">
        <v>1821</v>
      </c>
      <c r="D462" t="s">
        <v>1822</v>
      </c>
      <c r="E462" t="s">
        <v>154</v>
      </c>
      <c r="F462" t="s">
        <v>5651</v>
      </c>
      <c r="G462" t="s">
        <v>5752</v>
      </c>
      <c r="H462" s="5">
        <v>1581406.48</v>
      </c>
      <c r="J462" t="s">
        <v>28</v>
      </c>
      <c r="K462" t="s">
        <v>29</v>
      </c>
      <c r="L462" t="s">
        <v>155</v>
      </c>
      <c r="M462" t="s">
        <v>30</v>
      </c>
      <c r="N462" t="s">
        <v>30</v>
      </c>
      <c r="O462" t="s">
        <v>30</v>
      </c>
      <c r="P462" t="s">
        <v>30</v>
      </c>
      <c r="Q462" t="s">
        <v>30</v>
      </c>
      <c r="R462" t="s">
        <v>30</v>
      </c>
      <c r="S462" t="s">
        <v>30</v>
      </c>
      <c r="T462" t="s">
        <v>30</v>
      </c>
      <c r="U462" t="s">
        <v>30</v>
      </c>
      <c r="V462" t="s">
        <v>30</v>
      </c>
      <c r="W462" t="s">
        <v>31</v>
      </c>
      <c r="X462" t="s">
        <v>29</v>
      </c>
      <c r="Y462" t="s">
        <v>29</v>
      </c>
      <c r="Z462" t="s">
        <v>29</v>
      </c>
      <c r="AA462" t="s">
        <v>30</v>
      </c>
      <c r="AB462" t="s">
        <v>32</v>
      </c>
    </row>
    <row r="463" spans="1:28" outlineLevel="1" x14ac:dyDescent="0.45">
      <c r="A463">
        <v>3712829009</v>
      </c>
      <c r="B463" s="1">
        <v>44335</v>
      </c>
      <c r="C463" t="s">
        <v>1855</v>
      </c>
      <c r="D463" t="s">
        <v>222</v>
      </c>
      <c r="E463" t="s">
        <v>154</v>
      </c>
      <c r="F463" t="s">
        <v>5651</v>
      </c>
      <c r="G463" t="s">
        <v>5885</v>
      </c>
      <c r="H463" s="5">
        <v>1549830</v>
      </c>
      <c r="J463" t="s">
        <v>28</v>
      </c>
      <c r="K463" t="s">
        <v>29</v>
      </c>
      <c r="L463" t="s">
        <v>173</v>
      </c>
      <c r="M463" t="s">
        <v>30</v>
      </c>
      <c r="N463" t="s">
        <v>30</v>
      </c>
      <c r="O463" t="s">
        <v>29</v>
      </c>
      <c r="P463" t="s">
        <v>30</v>
      </c>
      <c r="Q463" t="s">
        <v>30</v>
      </c>
      <c r="R463" t="s">
        <v>30</v>
      </c>
      <c r="S463" t="s">
        <v>30</v>
      </c>
      <c r="T463" t="s">
        <v>30</v>
      </c>
      <c r="U463" t="s">
        <v>30</v>
      </c>
      <c r="V463" t="s">
        <v>30</v>
      </c>
      <c r="W463" t="s">
        <v>31</v>
      </c>
      <c r="X463" t="s">
        <v>30</v>
      </c>
      <c r="Y463" t="s">
        <v>29</v>
      </c>
      <c r="Z463" t="s">
        <v>29</v>
      </c>
      <c r="AA463" t="s">
        <v>30</v>
      </c>
      <c r="AB463" t="s">
        <v>46</v>
      </c>
    </row>
    <row r="464" spans="1:28" outlineLevel="1" x14ac:dyDescent="0.45">
      <c r="A464">
        <v>1044479103</v>
      </c>
      <c r="B464" s="1">
        <v>44364</v>
      </c>
      <c r="C464" t="s">
        <v>175</v>
      </c>
      <c r="D464" t="s">
        <v>176</v>
      </c>
      <c r="E464" t="s">
        <v>154</v>
      </c>
      <c r="F464" t="s">
        <v>5651</v>
      </c>
      <c r="G464" t="s">
        <v>5668</v>
      </c>
      <c r="H464" s="5">
        <v>1508365</v>
      </c>
      <c r="J464" t="s">
        <v>28</v>
      </c>
      <c r="K464" t="s">
        <v>29</v>
      </c>
      <c r="L464" t="s">
        <v>173</v>
      </c>
      <c r="M464" t="s">
        <v>30</v>
      </c>
      <c r="N464" t="s">
        <v>30</v>
      </c>
      <c r="O464" t="s">
        <v>29</v>
      </c>
      <c r="P464" t="s">
        <v>30</v>
      </c>
      <c r="Q464" t="s">
        <v>30</v>
      </c>
      <c r="R464" t="s">
        <v>30</v>
      </c>
      <c r="S464" t="s">
        <v>30</v>
      </c>
      <c r="T464" t="s">
        <v>30</v>
      </c>
      <c r="U464" t="s">
        <v>30</v>
      </c>
      <c r="V464" t="s">
        <v>30</v>
      </c>
      <c r="W464" t="s">
        <v>31</v>
      </c>
      <c r="X464" t="s">
        <v>29</v>
      </c>
      <c r="Y464" t="s">
        <v>29</v>
      </c>
      <c r="Z464" t="s">
        <v>29</v>
      </c>
      <c r="AA464" t="s">
        <v>29</v>
      </c>
      <c r="AB464" t="s">
        <v>43</v>
      </c>
    </row>
    <row r="465" spans="1:28" outlineLevel="1" x14ac:dyDescent="0.45">
      <c r="A465">
        <v>6597389005</v>
      </c>
      <c r="B465" s="1">
        <v>44338</v>
      </c>
      <c r="C465" t="s">
        <v>2372</v>
      </c>
      <c r="D465" t="s">
        <v>2373</v>
      </c>
      <c r="E465" t="s">
        <v>154</v>
      </c>
      <c r="F465" t="s">
        <v>5651</v>
      </c>
      <c r="G465" t="s">
        <v>5665</v>
      </c>
      <c r="H465" s="5">
        <v>1481871.5</v>
      </c>
      <c r="J465" t="s">
        <v>28</v>
      </c>
      <c r="K465" t="s">
        <v>29</v>
      </c>
      <c r="L465" t="s">
        <v>155</v>
      </c>
      <c r="M465" t="s">
        <v>30</v>
      </c>
      <c r="N465" t="s">
        <v>30</v>
      </c>
      <c r="O465" t="s">
        <v>30</v>
      </c>
      <c r="P465" t="s">
        <v>30</v>
      </c>
      <c r="Q465" t="s">
        <v>30</v>
      </c>
      <c r="R465" t="s">
        <v>30</v>
      </c>
      <c r="S465" t="s">
        <v>30</v>
      </c>
      <c r="T465" t="s">
        <v>30</v>
      </c>
      <c r="U465" t="s">
        <v>30</v>
      </c>
      <c r="V465" t="s">
        <v>30</v>
      </c>
      <c r="W465" t="s">
        <v>40</v>
      </c>
      <c r="X465" t="s">
        <v>29</v>
      </c>
      <c r="Y465" t="s">
        <v>30</v>
      </c>
      <c r="Z465" t="s">
        <v>29</v>
      </c>
      <c r="AA465" t="s">
        <v>30</v>
      </c>
      <c r="AB465" t="s">
        <v>32</v>
      </c>
    </row>
    <row r="466" spans="1:28" outlineLevel="1" x14ac:dyDescent="0.45">
      <c r="A466">
        <v>9952659002</v>
      </c>
      <c r="B466" s="1">
        <v>44354</v>
      </c>
      <c r="C466" t="s">
        <v>5579</v>
      </c>
      <c r="D466" t="s">
        <v>5580</v>
      </c>
      <c r="E466" t="s">
        <v>154</v>
      </c>
      <c r="F466" t="s">
        <v>5651</v>
      </c>
      <c r="G466" t="s">
        <v>5674</v>
      </c>
      <c r="H466" s="5">
        <v>1458278</v>
      </c>
      <c r="J466" t="s">
        <v>28</v>
      </c>
      <c r="K466" t="s">
        <v>29</v>
      </c>
      <c r="L466" t="s">
        <v>155</v>
      </c>
      <c r="M466" t="s">
        <v>30</v>
      </c>
      <c r="N466" t="s">
        <v>29</v>
      </c>
      <c r="O466" t="s">
        <v>29</v>
      </c>
      <c r="P466" t="s">
        <v>30</v>
      </c>
      <c r="Q466" t="s">
        <v>30</v>
      </c>
      <c r="R466" t="s">
        <v>30</v>
      </c>
      <c r="S466" t="s">
        <v>30</v>
      </c>
      <c r="T466" t="s">
        <v>30</v>
      </c>
      <c r="U466" t="s">
        <v>30</v>
      </c>
      <c r="V466" t="s">
        <v>30</v>
      </c>
      <c r="W466" t="s">
        <v>31</v>
      </c>
      <c r="X466" t="s">
        <v>29</v>
      </c>
      <c r="Y466" t="s">
        <v>29</v>
      </c>
      <c r="Z466" t="s">
        <v>29</v>
      </c>
      <c r="AA466" t="s">
        <v>29</v>
      </c>
      <c r="AB466" t="s">
        <v>32</v>
      </c>
    </row>
    <row r="467" spans="1:28" outlineLevel="1" x14ac:dyDescent="0.45">
      <c r="A467">
        <v>9929709006</v>
      </c>
      <c r="B467" s="1">
        <v>44351</v>
      </c>
      <c r="C467" t="s">
        <v>5498</v>
      </c>
      <c r="D467" t="s">
        <v>5499</v>
      </c>
      <c r="E467" t="s">
        <v>154</v>
      </c>
      <c r="F467" t="s">
        <v>5651</v>
      </c>
      <c r="G467" t="s">
        <v>5668</v>
      </c>
      <c r="H467" s="5">
        <v>1449396</v>
      </c>
      <c r="J467" t="s">
        <v>28</v>
      </c>
      <c r="K467" t="s">
        <v>29</v>
      </c>
      <c r="L467" t="s">
        <v>173</v>
      </c>
      <c r="M467" t="s">
        <v>30</v>
      </c>
      <c r="N467" t="s">
        <v>30</v>
      </c>
      <c r="O467" t="s">
        <v>30</v>
      </c>
      <c r="P467" t="s">
        <v>30</v>
      </c>
      <c r="Q467" t="s">
        <v>30</v>
      </c>
      <c r="R467" t="s">
        <v>30</v>
      </c>
      <c r="S467" t="s">
        <v>30</v>
      </c>
      <c r="T467" t="s">
        <v>30</v>
      </c>
      <c r="U467" t="s">
        <v>30</v>
      </c>
      <c r="V467" t="s">
        <v>30</v>
      </c>
      <c r="W467" t="s">
        <v>31</v>
      </c>
      <c r="X467" t="s">
        <v>29</v>
      </c>
      <c r="Y467" t="s">
        <v>29</v>
      </c>
      <c r="Z467" t="s">
        <v>29</v>
      </c>
      <c r="AA467" t="s">
        <v>29</v>
      </c>
      <c r="AB467" t="s">
        <v>32</v>
      </c>
    </row>
    <row r="468" spans="1:28" outlineLevel="1" x14ac:dyDescent="0.45">
      <c r="A468">
        <v>3695429004</v>
      </c>
      <c r="B468" s="1">
        <v>44335</v>
      </c>
      <c r="C468" t="s">
        <v>1755</v>
      </c>
      <c r="D468" t="s">
        <v>1756</v>
      </c>
      <c r="E468" t="s">
        <v>154</v>
      </c>
      <c r="F468" t="s">
        <v>5651</v>
      </c>
      <c r="G468" t="s">
        <v>5885</v>
      </c>
      <c r="H468" s="5">
        <v>1380352</v>
      </c>
      <c r="J468" t="s">
        <v>28</v>
      </c>
      <c r="K468" t="s">
        <v>29</v>
      </c>
      <c r="L468" t="s">
        <v>173</v>
      </c>
      <c r="M468" t="s">
        <v>30</v>
      </c>
      <c r="N468" t="s">
        <v>30</v>
      </c>
      <c r="O468" t="s">
        <v>29</v>
      </c>
      <c r="P468" t="s">
        <v>30</v>
      </c>
      <c r="Q468" t="s">
        <v>30</v>
      </c>
      <c r="R468" t="s">
        <v>30</v>
      </c>
      <c r="S468" t="s">
        <v>30</v>
      </c>
      <c r="T468" t="s">
        <v>30</v>
      </c>
      <c r="U468" t="s">
        <v>30</v>
      </c>
      <c r="V468" t="s">
        <v>30</v>
      </c>
      <c r="W468" t="s">
        <v>31</v>
      </c>
      <c r="X468" t="s">
        <v>30</v>
      </c>
      <c r="Y468" t="s">
        <v>29</v>
      </c>
      <c r="Z468" t="s">
        <v>29</v>
      </c>
      <c r="AA468" t="s">
        <v>30</v>
      </c>
      <c r="AB468" t="s">
        <v>47</v>
      </c>
    </row>
    <row r="469" spans="1:28" outlineLevel="1" x14ac:dyDescent="0.45">
      <c r="A469">
        <v>1125369107</v>
      </c>
      <c r="B469" s="1">
        <v>44372</v>
      </c>
      <c r="C469" t="s">
        <v>533</v>
      </c>
      <c r="D469" t="s">
        <v>534</v>
      </c>
      <c r="E469" t="s">
        <v>154</v>
      </c>
      <c r="F469" t="s">
        <v>5651</v>
      </c>
      <c r="G469" t="s">
        <v>5668</v>
      </c>
      <c r="H469" s="5">
        <v>1270929</v>
      </c>
      <c r="J469" t="s">
        <v>28</v>
      </c>
      <c r="K469" t="s">
        <v>29</v>
      </c>
      <c r="L469" t="s">
        <v>173</v>
      </c>
      <c r="M469" t="s">
        <v>29</v>
      </c>
      <c r="N469" t="s">
        <v>29</v>
      </c>
      <c r="O469" t="s">
        <v>29</v>
      </c>
      <c r="P469" t="s">
        <v>30</v>
      </c>
      <c r="Q469" t="s">
        <v>29</v>
      </c>
      <c r="R469" t="s">
        <v>30</v>
      </c>
      <c r="S469" t="s">
        <v>30</v>
      </c>
      <c r="T469" t="s">
        <v>30</v>
      </c>
      <c r="U469" t="s">
        <v>29</v>
      </c>
      <c r="V469" t="s">
        <v>30</v>
      </c>
      <c r="W469" t="s">
        <v>31</v>
      </c>
      <c r="X469" t="s">
        <v>29</v>
      </c>
      <c r="Y469" t="s">
        <v>29</v>
      </c>
      <c r="Z469" t="s">
        <v>29</v>
      </c>
      <c r="AA469" t="s">
        <v>29</v>
      </c>
      <c r="AB469" t="s">
        <v>32</v>
      </c>
    </row>
    <row r="470" spans="1:28" outlineLevel="1" x14ac:dyDescent="0.45">
      <c r="A470">
        <v>8618239005</v>
      </c>
      <c r="B470" s="1">
        <v>44343</v>
      </c>
      <c r="C470" t="s">
        <v>4345</v>
      </c>
      <c r="D470" t="s">
        <v>4346</v>
      </c>
      <c r="E470" t="s">
        <v>154</v>
      </c>
      <c r="F470" t="s">
        <v>5651</v>
      </c>
      <c r="G470" t="s">
        <v>5827</v>
      </c>
      <c r="H470" s="5">
        <v>1187271.1299999999</v>
      </c>
      <c r="J470" t="s">
        <v>28</v>
      </c>
      <c r="K470" t="s">
        <v>30</v>
      </c>
      <c r="L470" t="s">
        <v>173</v>
      </c>
      <c r="M470" t="s">
        <v>30</v>
      </c>
      <c r="N470" t="s">
        <v>30</v>
      </c>
      <c r="O470" t="s">
        <v>30</v>
      </c>
      <c r="P470" t="s">
        <v>30</v>
      </c>
      <c r="Q470" t="s">
        <v>30</v>
      </c>
      <c r="R470" t="s">
        <v>30</v>
      </c>
      <c r="S470" t="s">
        <v>30</v>
      </c>
      <c r="T470" t="s">
        <v>30</v>
      </c>
      <c r="U470" t="s">
        <v>30</v>
      </c>
      <c r="V470" t="s">
        <v>30</v>
      </c>
      <c r="W470" t="s">
        <v>40</v>
      </c>
      <c r="X470" t="s">
        <v>30</v>
      </c>
      <c r="Y470" t="s">
        <v>30</v>
      </c>
      <c r="Z470" t="s">
        <v>29</v>
      </c>
      <c r="AA470" t="s">
        <v>29</v>
      </c>
      <c r="AB470" t="s">
        <v>32</v>
      </c>
    </row>
    <row r="471" spans="1:28" outlineLevel="1" x14ac:dyDescent="0.45">
      <c r="A471">
        <v>9962299005</v>
      </c>
      <c r="B471" s="1">
        <v>44354</v>
      </c>
      <c r="C471" t="s">
        <v>5617</v>
      </c>
      <c r="D471" t="s">
        <v>5618</v>
      </c>
      <c r="E471" t="s">
        <v>154</v>
      </c>
      <c r="F471" t="s">
        <v>5651</v>
      </c>
      <c r="G471" t="s">
        <v>5691</v>
      </c>
      <c r="H471" s="5">
        <v>1110604.27</v>
      </c>
      <c r="I471" t="s">
        <v>90</v>
      </c>
      <c r="J471" t="s">
        <v>28</v>
      </c>
      <c r="K471" t="s">
        <v>29</v>
      </c>
      <c r="L471" t="s">
        <v>155</v>
      </c>
      <c r="M471" t="s">
        <v>29</v>
      </c>
      <c r="N471" t="s">
        <v>30</v>
      </c>
      <c r="O471" t="s">
        <v>30</v>
      </c>
      <c r="P471" t="s">
        <v>30</v>
      </c>
      <c r="Q471" t="s">
        <v>30</v>
      </c>
      <c r="R471" t="s">
        <v>30</v>
      </c>
      <c r="S471" t="s">
        <v>30</v>
      </c>
      <c r="T471" t="s">
        <v>30</v>
      </c>
      <c r="U471" t="s">
        <v>30</v>
      </c>
      <c r="V471" t="s">
        <v>30</v>
      </c>
      <c r="W471" t="s">
        <v>31</v>
      </c>
      <c r="X471" t="s">
        <v>30</v>
      </c>
      <c r="Y471" t="s">
        <v>29</v>
      </c>
      <c r="Z471" t="s">
        <v>29</v>
      </c>
      <c r="AA471" t="s">
        <v>29</v>
      </c>
      <c r="AB471" t="s">
        <v>32</v>
      </c>
    </row>
    <row r="472" spans="1:28" outlineLevel="1" x14ac:dyDescent="0.45">
      <c r="A472">
        <v>5253779006</v>
      </c>
      <c r="B472" s="1">
        <v>44337</v>
      </c>
      <c r="C472" t="s">
        <v>2345</v>
      </c>
      <c r="D472" t="s">
        <v>2346</v>
      </c>
      <c r="E472" t="s">
        <v>154</v>
      </c>
      <c r="F472" t="s">
        <v>5651</v>
      </c>
      <c r="G472" t="s">
        <v>5820</v>
      </c>
      <c r="H472" s="5">
        <v>1087688</v>
      </c>
      <c r="I472" t="s">
        <v>831</v>
      </c>
      <c r="J472" t="s">
        <v>28</v>
      </c>
      <c r="K472" t="s">
        <v>29</v>
      </c>
      <c r="L472" t="s">
        <v>155</v>
      </c>
      <c r="M472" t="s">
        <v>29</v>
      </c>
      <c r="N472" t="s">
        <v>29</v>
      </c>
      <c r="O472" t="s">
        <v>29</v>
      </c>
      <c r="P472" t="s">
        <v>29</v>
      </c>
      <c r="Q472" t="s">
        <v>30</v>
      </c>
      <c r="R472" t="s">
        <v>30</v>
      </c>
      <c r="S472" t="s">
        <v>30</v>
      </c>
      <c r="T472" t="s">
        <v>30</v>
      </c>
      <c r="U472" t="s">
        <v>29</v>
      </c>
      <c r="V472" t="s">
        <v>30</v>
      </c>
      <c r="W472" t="s">
        <v>31</v>
      </c>
      <c r="X472" t="s">
        <v>29</v>
      </c>
      <c r="Y472" t="s">
        <v>29</v>
      </c>
      <c r="Z472" t="s">
        <v>29</v>
      </c>
      <c r="AA472" t="s">
        <v>30</v>
      </c>
      <c r="AB472" t="s">
        <v>32</v>
      </c>
    </row>
    <row r="473" spans="1:28" outlineLevel="1" x14ac:dyDescent="0.45">
      <c r="A473">
        <v>1129399102</v>
      </c>
      <c r="B473" s="1">
        <v>44372</v>
      </c>
      <c r="C473" t="s">
        <v>557</v>
      </c>
      <c r="D473" t="s">
        <v>558</v>
      </c>
      <c r="E473" t="s">
        <v>154</v>
      </c>
      <c r="F473" t="s">
        <v>5651</v>
      </c>
      <c r="G473" t="s">
        <v>5668</v>
      </c>
      <c r="H473" s="5">
        <v>1040565.97</v>
      </c>
      <c r="J473" t="s">
        <v>28</v>
      </c>
      <c r="K473" t="s">
        <v>29</v>
      </c>
      <c r="L473" t="s">
        <v>173</v>
      </c>
      <c r="M473" t="s">
        <v>29</v>
      </c>
      <c r="N473" t="s">
        <v>30</v>
      </c>
      <c r="O473" t="s">
        <v>29</v>
      </c>
      <c r="P473" t="s">
        <v>30</v>
      </c>
      <c r="Q473" t="s">
        <v>30</v>
      </c>
      <c r="R473" t="s">
        <v>30</v>
      </c>
      <c r="S473" t="s">
        <v>30</v>
      </c>
      <c r="T473" t="s">
        <v>30</v>
      </c>
      <c r="U473" t="s">
        <v>30</v>
      </c>
      <c r="V473" t="s">
        <v>30</v>
      </c>
      <c r="W473" t="s">
        <v>31</v>
      </c>
      <c r="X473" t="s">
        <v>29</v>
      </c>
      <c r="Y473" t="s">
        <v>29</v>
      </c>
      <c r="Z473" t="s">
        <v>29</v>
      </c>
      <c r="AA473" t="s">
        <v>29</v>
      </c>
      <c r="AB473" t="s">
        <v>43</v>
      </c>
    </row>
    <row r="474" spans="1:28" outlineLevel="1" x14ac:dyDescent="0.45">
      <c r="A474">
        <v>6600299004</v>
      </c>
      <c r="B474" s="1">
        <v>44338</v>
      </c>
      <c r="C474" t="s">
        <v>2386</v>
      </c>
      <c r="D474" t="s">
        <v>2387</v>
      </c>
      <c r="E474" t="s">
        <v>154</v>
      </c>
      <c r="F474" t="s">
        <v>5651</v>
      </c>
      <c r="G474" t="s">
        <v>5668</v>
      </c>
      <c r="H474" s="5">
        <v>1006843</v>
      </c>
      <c r="J474" t="s">
        <v>28</v>
      </c>
      <c r="K474" t="s">
        <v>29</v>
      </c>
      <c r="L474" t="s">
        <v>173</v>
      </c>
      <c r="M474" t="s">
        <v>30</v>
      </c>
      <c r="N474" t="s">
        <v>30</v>
      </c>
      <c r="O474" t="s">
        <v>30</v>
      </c>
      <c r="P474" t="s">
        <v>30</v>
      </c>
      <c r="Q474" t="s">
        <v>30</v>
      </c>
      <c r="R474" t="s">
        <v>30</v>
      </c>
      <c r="S474" t="s">
        <v>30</v>
      </c>
      <c r="T474" t="s">
        <v>30</v>
      </c>
      <c r="U474" t="s">
        <v>30</v>
      </c>
      <c r="V474" t="s">
        <v>30</v>
      </c>
      <c r="W474" t="s">
        <v>33</v>
      </c>
      <c r="X474" t="s">
        <v>29</v>
      </c>
      <c r="Y474" t="s">
        <v>30</v>
      </c>
      <c r="Z474" t="s">
        <v>29</v>
      </c>
      <c r="AA474" t="s">
        <v>30</v>
      </c>
      <c r="AB474" t="s">
        <v>32</v>
      </c>
    </row>
    <row r="475" spans="1:28" outlineLevel="1" x14ac:dyDescent="0.45">
      <c r="A475">
        <v>9946969005</v>
      </c>
      <c r="B475" s="1">
        <v>44354</v>
      </c>
      <c r="C475" t="s">
        <v>5557</v>
      </c>
      <c r="D475" t="s">
        <v>5558</v>
      </c>
      <c r="E475" t="s">
        <v>154</v>
      </c>
      <c r="F475" t="s">
        <v>5651</v>
      </c>
      <c r="G475" t="s">
        <v>5994</v>
      </c>
      <c r="H475" s="5">
        <v>1000747.84</v>
      </c>
      <c r="J475" t="s">
        <v>28</v>
      </c>
      <c r="K475" t="s">
        <v>29</v>
      </c>
      <c r="L475" t="s">
        <v>173</v>
      </c>
      <c r="M475" t="s">
        <v>30</v>
      </c>
      <c r="N475" t="s">
        <v>29</v>
      </c>
      <c r="O475" t="s">
        <v>29</v>
      </c>
      <c r="P475" t="s">
        <v>29</v>
      </c>
      <c r="Q475" t="s">
        <v>30</v>
      </c>
      <c r="R475" t="s">
        <v>29</v>
      </c>
      <c r="S475" t="s">
        <v>29</v>
      </c>
      <c r="T475" t="s">
        <v>30</v>
      </c>
      <c r="U475" t="s">
        <v>29</v>
      </c>
      <c r="V475" t="s">
        <v>30</v>
      </c>
      <c r="W475" t="s">
        <v>31</v>
      </c>
      <c r="X475" t="s">
        <v>29</v>
      </c>
      <c r="Y475" t="s">
        <v>29</v>
      </c>
      <c r="Z475" t="s">
        <v>29</v>
      </c>
      <c r="AA475" t="s">
        <v>29</v>
      </c>
      <c r="AB475" t="s">
        <v>32</v>
      </c>
    </row>
    <row r="476" spans="1:28" outlineLevel="1" x14ac:dyDescent="0.45">
      <c r="A476">
        <v>9894439007</v>
      </c>
      <c r="B476" s="1">
        <v>44351</v>
      </c>
      <c r="C476" t="s">
        <v>5315</v>
      </c>
      <c r="D476" t="s">
        <v>5316</v>
      </c>
      <c r="E476" t="s">
        <v>154</v>
      </c>
      <c r="F476" t="s">
        <v>5651</v>
      </c>
      <c r="G476" t="s">
        <v>5691</v>
      </c>
      <c r="H476" s="5">
        <v>937842.5</v>
      </c>
      <c r="J476" t="s">
        <v>28</v>
      </c>
      <c r="K476" t="s">
        <v>29</v>
      </c>
      <c r="L476" t="s">
        <v>155</v>
      </c>
      <c r="M476" t="s">
        <v>30</v>
      </c>
      <c r="N476" t="s">
        <v>30</v>
      </c>
      <c r="O476" t="s">
        <v>30</v>
      </c>
      <c r="P476" t="s">
        <v>30</v>
      </c>
      <c r="Q476" t="s">
        <v>30</v>
      </c>
      <c r="R476" t="s">
        <v>30</v>
      </c>
      <c r="S476" t="s">
        <v>30</v>
      </c>
      <c r="T476" t="s">
        <v>30</v>
      </c>
      <c r="U476" t="s">
        <v>30</v>
      </c>
      <c r="V476" t="s">
        <v>30</v>
      </c>
      <c r="W476" t="s">
        <v>40</v>
      </c>
      <c r="X476" t="s">
        <v>30</v>
      </c>
      <c r="Y476" t="s">
        <v>29</v>
      </c>
      <c r="Z476" t="s">
        <v>29</v>
      </c>
      <c r="AA476" t="s">
        <v>29</v>
      </c>
      <c r="AB476" t="s">
        <v>32</v>
      </c>
    </row>
    <row r="477" spans="1:28" outlineLevel="1" x14ac:dyDescent="0.45">
      <c r="A477">
        <v>7557539002</v>
      </c>
      <c r="B477" s="1">
        <v>44341</v>
      </c>
      <c r="C477" t="s">
        <v>3084</v>
      </c>
      <c r="D477" t="s">
        <v>3085</v>
      </c>
      <c r="E477" t="s">
        <v>154</v>
      </c>
      <c r="F477" t="s">
        <v>5651</v>
      </c>
      <c r="G477" t="s">
        <v>5668</v>
      </c>
      <c r="H477" s="5">
        <v>933712</v>
      </c>
      <c r="J477" t="s">
        <v>28</v>
      </c>
      <c r="K477" t="s">
        <v>29</v>
      </c>
      <c r="L477" t="s">
        <v>173</v>
      </c>
      <c r="M477" t="s">
        <v>30</v>
      </c>
      <c r="N477" t="s">
        <v>29</v>
      </c>
      <c r="O477" t="s">
        <v>29</v>
      </c>
      <c r="P477" t="s">
        <v>30</v>
      </c>
      <c r="Q477" t="s">
        <v>30</v>
      </c>
      <c r="R477" t="s">
        <v>30</v>
      </c>
      <c r="S477" t="s">
        <v>29</v>
      </c>
      <c r="T477" t="s">
        <v>30</v>
      </c>
      <c r="U477" t="s">
        <v>30</v>
      </c>
      <c r="V477" t="s">
        <v>30</v>
      </c>
      <c r="W477" t="s">
        <v>31</v>
      </c>
      <c r="X477" t="s">
        <v>29</v>
      </c>
      <c r="Y477" t="s">
        <v>30</v>
      </c>
      <c r="Z477" t="s">
        <v>29</v>
      </c>
      <c r="AA477" t="s">
        <v>29</v>
      </c>
      <c r="AB477" t="s">
        <v>43</v>
      </c>
    </row>
    <row r="478" spans="1:28" outlineLevel="1" x14ac:dyDescent="0.45">
      <c r="A478">
        <v>7572819001</v>
      </c>
      <c r="B478" s="1">
        <v>44341</v>
      </c>
      <c r="C478" t="s">
        <v>3259</v>
      </c>
      <c r="D478" t="s">
        <v>3260</v>
      </c>
      <c r="E478" t="s">
        <v>154</v>
      </c>
      <c r="F478" t="s">
        <v>5651</v>
      </c>
      <c r="G478" t="s">
        <v>5824</v>
      </c>
      <c r="H478" s="5">
        <v>905423</v>
      </c>
      <c r="J478" t="s">
        <v>28</v>
      </c>
      <c r="K478" t="s">
        <v>30</v>
      </c>
      <c r="L478" t="s">
        <v>173</v>
      </c>
      <c r="M478" t="s">
        <v>29</v>
      </c>
      <c r="N478" t="s">
        <v>29</v>
      </c>
      <c r="O478" t="s">
        <v>29</v>
      </c>
      <c r="P478" t="s">
        <v>30</v>
      </c>
      <c r="Q478" t="s">
        <v>30</v>
      </c>
      <c r="R478" t="s">
        <v>30</v>
      </c>
      <c r="S478" t="s">
        <v>30</v>
      </c>
      <c r="T478" t="s">
        <v>30</v>
      </c>
      <c r="U478" t="s">
        <v>30</v>
      </c>
      <c r="V478" t="s">
        <v>30</v>
      </c>
      <c r="W478" t="s">
        <v>40</v>
      </c>
      <c r="X478" t="s">
        <v>30</v>
      </c>
      <c r="Y478" t="s">
        <v>30</v>
      </c>
      <c r="Z478" t="s">
        <v>29</v>
      </c>
      <c r="AA478" t="s">
        <v>29</v>
      </c>
      <c r="AB478" t="s">
        <v>32</v>
      </c>
    </row>
    <row r="479" spans="1:28" outlineLevel="1" x14ac:dyDescent="0.45">
      <c r="A479">
        <v>6594069008</v>
      </c>
      <c r="B479" s="1">
        <v>44338</v>
      </c>
      <c r="C479" t="s">
        <v>2358</v>
      </c>
      <c r="D479" t="s">
        <v>2359</v>
      </c>
      <c r="E479" t="s">
        <v>154</v>
      </c>
      <c r="F479" t="s">
        <v>5651</v>
      </c>
      <c r="G479" t="s">
        <v>5820</v>
      </c>
      <c r="H479" s="5">
        <v>902079.84</v>
      </c>
      <c r="J479" t="s">
        <v>28</v>
      </c>
      <c r="K479" t="s">
        <v>30</v>
      </c>
      <c r="L479" t="s">
        <v>155</v>
      </c>
      <c r="M479" t="s">
        <v>30</v>
      </c>
      <c r="N479" t="s">
        <v>30</v>
      </c>
      <c r="O479" t="s">
        <v>30</v>
      </c>
      <c r="P479" t="s">
        <v>30</v>
      </c>
      <c r="Q479" t="s">
        <v>30</v>
      </c>
      <c r="R479" t="s">
        <v>30</v>
      </c>
      <c r="S479" t="s">
        <v>30</v>
      </c>
      <c r="T479" t="s">
        <v>30</v>
      </c>
      <c r="U479" t="s">
        <v>30</v>
      </c>
      <c r="V479" t="s">
        <v>30</v>
      </c>
      <c r="W479" t="s">
        <v>31</v>
      </c>
      <c r="X479" t="s">
        <v>29</v>
      </c>
      <c r="Y479" t="s">
        <v>30</v>
      </c>
      <c r="Z479" t="s">
        <v>29</v>
      </c>
      <c r="AA479" t="s">
        <v>29</v>
      </c>
      <c r="AB479" t="s">
        <v>32</v>
      </c>
    </row>
    <row r="480" spans="1:28" outlineLevel="1" x14ac:dyDescent="0.45">
      <c r="A480">
        <v>6601969006</v>
      </c>
      <c r="B480" s="1">
        <v>44338</v>
      </c>
      <c r="C480" t="s">
        <v>2401</v>
      </c>
      <c r="D480" t="s">
        <v>2402</v>
      </c>
      <c r="E480" t="s">
        <v>154</v>
      </c>
      <c r="F480" t="s">
        <v>5651</v>
      </c>
      <c r="G480" t="s">
        <v>5668</v>
      </c>
      <c r="H480" s="5">
        <v>896274</v>
      </c>
      <c r="J480" t="s">
        <v>28</v>
      </c>
      <c r="K480" t="s">
        <v>29</v>
      </c>
      <c r="L480" t="s">
        <v>173</v>
      </c>
      <c r="M480" t="s">
        <v>29</v>
      </c>
      <c r="N480" t="s">
        <v>30</v>
      </c>
      <c r="O480" t="s">
        <v>30</v>
      </c>
      <c r="P480" t="s">
        <v>30</v>
      </c>
      <c r="Q480" t="s">
        <v>30</v>
      </c>
      <c r="R480" t="s">
        <v>30</v>
      </c>
      <c r="S480" t="s">
        <v>30</v>
      </c>
      <c r="T480" t="s">
        <v>30</v>
      </c>
      <c r="U480" t="s">
        <v>30</v>
      </c>
      <c r="V480" t="s">
        <v>30</v>
      </c>
      <c r="W480" t="s">
        <v>40</v>
      </c>
      <c r="X480" t="s">
        <v>29</v>
      </c>
      <c r="Y480" t="s">
        <v>30</v>
      </c>
      <c r="Z480" t="s">
        <v>29</v>
      </c>
      <c r="AA480" t="s">
        <v>29</v>
      </c>
      <c r="AB480" t="s">
        <v>32</v>
      </c>
    </row>
    <row r="481" spans="1:28" outlineLevel="1" x14ac:dyDescent="0.45">
      <c r="A481">
        <v>9887909008</v>
      </c>
      <c r="B481" s="1">
        <v>44351</v>
      </c>
      <c r="C481" t="s">
        <v>5281</v>
      </c>
      <c r="D481" t="s">
        <v>5282</v>
      </c>
      <c r="E481" t="s">
        <v>154</v>
      </c>
      <c r="F481" t="s">
        <v>5651</v>
      </c>
      <c r="G481" t="s">
        <v>5820</v>
      </c>
      <c r="H481" s="5">
        <v>874977</v>
      </c>
      <c r="J481" t="s">
        <v>28</v>
      </c>
      <c r="K481" t="s">
        <v>30</v>
      </c>
      <c r="L481" t="s">
        <v>155</v>
      </c>
      <c r="M481" t="s">
        <v>29</v>
      </c>
      <c r="N481" t="s">
        <v>30</v>
      </c>
      <c r="O481" t="s">
        <v>29</v>
      </c>
      <c r="P481" t="s">
        <v>30</v>
      </c>
      <c r="Q481" t="s">
        <v>30</v>
      </c>
      <c r="R481" t="s">
        <v>30</v>
      </c>
      <c r="S481" t="s">
        <v>30</v>
      </c>
      <c r="T481" t="s">
        <v>30</v>
      </c>
      <c r="U481" t="s">
        <v>30</v>
      </c>
      <c r="V481" t="s">
        <v>30</v>
      </c>
      <c r="W481" t="s">
        <v>31</v>
      </c>
      <c r="X481" t="s">
        <v>29</v>
      </c>
      <c r="Y481" t="s">
        <v>29</v>
      </c>
      <c r="Z481" t="s">
        <v>29</v>
      </c>
      <c r="AA481" t="s">
        <v>29</v>
      </c>
      <c r="AB481" t="s">
        <v>32</v>
      </c>
    </row>
    <row r="482" spans="1:28" outlineLevel="1" x14ac:dyDescent="0.45">
      <c r="A482">
        <v>9961899006</v>
      </c>
      <c r="B482" s="1">
        <v>44354</v>
      </c>
      <c r="C482" t="s">
        <v>5612</v>
      </c>
      <c r="D482" t="s">
        <v>5613</v>
      </c>
      <c r="E482" t="s">
        <v>154</v>
      </c>
      <c r="F482" t="s">
        <v>5651</v>
      </c>
      <c r="G482" t="s">
        <v>5674</v>
      </c>
      <c r="H482" s="5">
        <v>870316.05</v>
      </c>
      <c r="J482" t="s">
        <v>28</v>
      </c>
      <c r="K482" t="s">
        <v>29</v>
      </c>
      <c r="L482" t="s">
        <v>155</v>
      </c>
      <c r="M482" t="s">
        <v>30</v>
      </c>
      <c r="N482" t="s">
        <v>29</v>
      </c>
      <c r="O482" t="s">
        <v>29</v>
      </c>
      <c r="P482" t="s">
        <v>30</v>
      </c>
      <c r="Q482" t="s">
        <v>29</v>
      </c>
      <c r="R482" t="s">
        <v>29</v>
      </c>
      <c r="S482" t="s">
        <v>30</v>
      </c>
      <c r="T482" t="s">
        <v>30</v>
      </c>
      <c r="U482" t="s">
        <v>29</v>
      </c>
      <c r="V482" t="s">
        <v>30</v>
      </c>
      <c r="W482" t="s">
        <v>31</v>
      </c>
      <c r="X482" t="s">
        <v>29</v>
      </c>
      <c r="Y482" t="s">
        <v>29</v>
      </c>
      <c r="Z482" t="s">
        <v>29</v>
      </c>
      <c r="AA482" t="s">
        <v>29</v>
      </c>
      <c r="AB482" t="s">
        <v>32</v>
      </c>
    </row>
    <row r="483" spans="1:28" outlineLevel="1" x14ac:dyDescent="0.45">
      <c r="A483">
        <v>9928019009</v>
      </c>
      <c r="B483" s="1">
        <v>44351</v>
      </c>
      <c r="C483" t="s">
        <v>5492</v>
      </c>
      <c r="D483" t="s">
        <v>5493</v>
      </c>
      <c r="E483" t="s">
        <v>154</v>
      </c>
      <c r="F483" t="s">
        <v>5651</v>
      </c>
      <c r="G483" t="s">
        <v>5665</v>
      </c>
      <c r="H483" s="5">
        <v>839384</v>
      </c>
      <c r="J483" t="s">
        <v>28</v>
      </c>
      <c r="K483" t="s">
        <v>29</v>
      </c>
      <c r="L483" t="s">
        <v>155</v>
      </c>
      <c r="M483" t="s">
        <v>30</v>
      </c>
      <c r="N483" t="s">
        <v>30</v>
      </c>
      <c r="O483" t="s">
        <v>29</v>
      </c>
      <c r="P483" t="s">
        <v>30</v>
      </c>
      <c r="Q483" t="s">
        <v>30</v>
      </c>
      <c r="R483" t="s">
        <v>30</v>
      </c>
      <c r="S483" t="s">
        <v>30</v>
      </c>
      <c r="T483" t="s">
        <v>30</v>
      </c>
      <c r="U483" t="s">
        <v>30</v>
      </c>
      <c r="V483" t="s">
        <v>30</v>
      </c>
      <c r="W483" t="s">
        <v>31</v>
      </c>
      <c r="X483" t="s">
        <v>29</v>
      </c>
      <c r="Y483" t="s">
        <v>29</v>
      </c>
      <c r="Z483" t="s">
        <v>29</v>
      </c>
      <c r="AA483" t="s">
        <v>29</v>
      </c>
      <c r="AB483" t="s">
        <v>32</v>
      </c>
    </row>
    <row r="484" spans="1:28" outlineLevel="1" x14ac:dyDescent="0.45">
      <c r="A484">
        <v>3719539008</v>
      </c>
      <c r="B484" s="1">
        <v>44335</v>
      </c>
      <c r="C484" t="s">
        <v>1889</v>
      </c>
      <c r="D484" t="s">
        <v>1890</v>
      </c>
      <c r="E484" t="s">
        <v>154</v>
      </c>
      <c r="F484" t="s">
        <v>5651</v>
      </c>
      <c r="G484" t="s">
        <v>5668</v>
      </c>
      <c r="H484" s="5">
        <v>819156</v>
      </c>
      <c r="J484" t="s">
        <v>28</v>
      </c>
      <c r="K484" t="s">
        <v>29</v>
      </c>
      <c r="L484" t="s">
        <v>173</v>
      </c>
      <c r="M484" t="s">
        <v>30</v>
      </c>
      <c r="N484" t="s">
        <v>30</v>
      </c>
      <c r="O484" t="s">
        <v>30</v>
      </c>
      <c r="P484" t="s">
        <v>30</v>
      </c>
      <c r="Q484" t="s">
        <v>30</v>
      </c>
      <c r="R484" t="s">
        <v>30</v>
      </c>
      <c r="S484" t="s">
        <v>30</v>
      </c>
      <c r="T484" t="s">
        <v>30</v>
      </c>
      <c r="U484" t="s">
        <v>30</v>
      </c>
      <c r="V484" t="s">
        <v>30</v>
      </c>
      <c r="W484" t="s">
        <v>40</v>
      </c>
      <c r="X484" t="s">
        <v>29</v>
      </c>
      <c r="Y484" t="s">
        <v>29</v>
      </c>
      <c r="Z484" t="s">
        <v>29</v>
      </c>
      <c r="AA484" t="s">
        <v>30</v>
      </c>
      <c r="AB484" t="s">
        <v>32</v>
      </c>
    </row>
    <row r="485" spans="1:28" outlineLevel="1" x14ac:dyDescent="0.45">
      <c r="A485">
        <v>5245159008</v>
      </c>
      <c r="B485" s="1">
        <v>44337</v>
      </c>
      <c r="C485" t="s">
        <v>2299</v>
      </c>
      <c r="D485" t="s">
        <v>2300</v>
      </c>
      <c r="E485" t="s">
        <v>154</v>
      </c>
      <c r="F485" t="s">
        <v>5651</v>
      </c>
      <c r="G485" t="s">
        <v>5918</v>
      </c>
      <c r="H485" s="5">
        <v>808559.69</v>
      </c>
      <c r="I485" t="s">
        <v>196</v>
      </c>
      <c r="J485" t="s">
        <v>28</v>
      </c>
      <c r="K485" t="s">
        <v>29</v>
      </c>
      <c r="L485" t="s">
        <v>275</v>
      </c>
      <c r="M485" t="s">
        <v>29</v>
      </c>
      <c r="N485" t="s">
        <v>30</v>
      </c>
      <c r="O485" t="s">
        <v>30</v>
      </c>
      <c r="P485" t="s">
        <v>30</v>
      </c>
      <c r="Q485" t="s">
        <v>30</v>
      </c>
      <c r="R485" t="s">
        <v>30</v>
      </c>
      <c r="S485" t="s">
        <v>30</v>
      </c>
      <c r="T485" t="s">
        <v>30</v>
      </c>
      <c r="U485" t="s">
        <v>30</v>
      </c>
      <c r="V485" t="s">
        <v>30</v>
      </c>
      <c r="W485" t="s">
        <v>40</v>
      </c>
      <c r="X485" t="s">
        <v>29</v>
      </c>
      <c r="Y485" t="s">
        <v>30</v>
      </c>
      <c r="Z485" t="s">
        <v>30</v>
      </c>
      <c r="AA485" t="s">
        <v>30</v>
      </c>
      <c r="AB485" t="s">
        <v>32</v>
      </c>
    </row>
    <row r="486" spans="1:28" outlineLevel="1" x14ac:dyDescent="0.45">
      <c r="A486">
        <v>7525789002</v>
      </c>
      <c r="B486" s="1">
        <v>44341</v>
      </c>
      <c r="C486" t="s">
        <v>2719</v>
      </c>
      <c r="D486" t="s">
        <v>2720</v>
      </c>
      <c r="E486" t="s">
        <v>154</v>
      </c>
      <c r="F486" t="s">
        <v>5651</v>
      </c>
      <c r="G486" t="s">
        <v>5936</v>
      </c>
      <c r="H486" s="5">
        <v>797620</v>
      </c>
      <c r="J486" t="s">
        <v>28</v>
      </c>
      <c r="K486" t="s">
        <v>29</v>
      </c>
      <c r="L486" t="s">
        <v>275</v>
      </c>
      <c r="M486" t="s">
        <v>30</v>
      </c>
      <c r="N486" t="s">
        <v>30</v>
      </c>
      <c r="O486" t="s">
        <v>30</v>
      </c>
      <c r="P486" t="s">
        <v>30</v>
      </c>
      <c r="Q486" t="s">
        <v>30</v>
      </c>
      <c r="R486" t="s">
        <v>30</v>
      </c>
      <c r="S486" t="s">
        <v>30</v>
      </c>
      <c r="T486" t="s">
        <v>30</v>
      </c>
      <c r="U486" t="s">
        <v>30</v>
      </c>
      <c r="V486" t="s">
        <v>30</v>
      </c>
      <c r="W486" t="s">
        <v>33</v>
      </c>
      <c r="X486" t="s">
        <v>29</v>
      </c>
      <c r="Y486" t="s">
        <v>30</v>
      </c>
      <c r="Z486" t="s">
        <v>29</v>
      </c>
      <c r="AA486" t="s">
        <v>29</v>
      </c>
      <c r="AB486" t="s">
        <v>32</v>
      </c>
    </row>
    <row r="487" spans="1:28" outlineLevel="1" x14ac:dyDescent="0.45">
      <c r="A487">
        <v>9936819002</v>
      </c>
      <c r="B487" s="1">
        <v>44351</v>
      </c>
      <c r="C487" t="s">
        <v>5553</v>
      </c>
      <c r="D487" t="s">
        <v>5554</v>
      </c>
      <c r="E487" t="s">
        <v>154</v>
      </c>
      <c r="F487" t="s">
        <v>5651</v>
      </c>
      <c r="G487" t="s">
        <v>5885</v>
      </c>
      <c r="H487" s="5">
        <v>795265.96</v>
      </c>
      <c r="J487" t="s">
        <v>28</v>
      </c>
      <c r="K487" t="s">
        <v>30</v>
      </c>
      <c r="L487" t="s">
        <v>173</v>
      </c>
      <c r="M487" t="s">
        <v>30</v>
      </c>
      <c r="N487" t="s">
        <v>30</v>
      </c>
      <c r="O487" t="s">
        <v>30</v>
      </c>
      <c r="P487" t="s">
        <v>30</v>
      </c>
      <c r="Q487" t="s">
        <v>30</v>
      </c>
      <c r="R487" t="s">
        <v>30</v>
      </c>
      <c r="S487" t="s">
        <v>30</v>
      </c>
      <c r="T487" t="s">
        <v>30</v>
      </c>
      <c r="U487" t="s">
        <v>30</v>
      </c>
      <c r="V487" t="s">
        <v>30</v>
      </c>
      <c r="W487" t="s">
        <v>31</v>
      </c>
      <c r="X487" t="s">
        <v>30</v>
      </c>
      <c r="Y487" t="s">
        <v>29</v>
      </c>
      <c r="Z487" t="s">
        <v>29</v>
      </c>
      <c r="AA487" t="s">
        <v>29</v>
      </c>
      <c r="AB487" t="s">
        <v>38</v>
      </c>
    </row>
    <row r="488" spans="1:28" outlineLevel="1" x14ac:dyDescent="0.45">
      <c r="A488">
        <v>7229759010</v>
      </c>
      <c r="B488" s="1">
        <v>44339</v>
      </c>
      <c r="C488" t="s">
        <v>2482</v>
      </c>
      <c r="D488" t="s">
        <v>2483</v>
      </c>
      <c r="E488" t="s">
        <v>154</v>
      </c>
      <c r="F488" t="s">
        <v>5651</v>
      </c>
      <c r="G488" t="s">
        <v>5691</v>
      </c>
      <c r="H488" s="5">
        <v>771294.25</v>
      </c>
      <c r="J488" t="s">
        <v>28</v>
      </c>
      <c r="K488" t="s">
        <v>30</v>
      </c>
      <c r="L488" t="s">
        <v>155</v>
      </c>
      <c r="M488" t="s">
        <v>30</v>
      </c>
      <c r="N488" t="s">
        <v>30</v>
      </c>
      <c r="O488" t="s">
        <v>29</v>
      </c>
      <c r="P488" t="s">
        <v>30</v>
      </c>
      <c r="Q488" t="s">
        <v>30</v>
      </c>
      <c r="R488" t="s">
        <v>30</v>
      </c>
      <c r="S488" t="s">
        <v>30</v>
      </c>
      <c r="T488" t="s">
        <v>30</v>
      </c>
      <c r="U488" t="s">
        <v>30</v>
      </c>
      <c r="V488" t="s">
        <v>30</v>
      </c>
      <c r="W488" t="s">
        <v>40</v>
      </c>
      <c r="X488" t="s">
        <v>30</v>
      </c>
      <c r="Y488" t="s">
        <v>30</v>
      </c>
      <c r="Z488" t="s">
        <v>29</v>
      </c>
      <c r="AA488" t="s">
        <v>29</v>
      </c>
      <c r="AB488" t="s">
        <v>32</v>
      </c>
    </row>
    <row r="489" spans="1:28" outlineLevel="1" x14ac:dyDescent="0.45">
      <c r="A489">
        <v>6596769010</v>
      </c>
      <c r="B489" s="1">
        <v>44338</v>
      </c>
      <c r="C489" t="s">
        <v>2370</v>
      </c>
      <c r="D489" t="s">
        <v>2371</v>
      </c>
      <c r="E489" t="s">
        <v>154</v>
      </c>
      <c r="F489" t="s">
        <v>5651</v>
      </c>
      <c r="G489" t="s">
        <v>5711</v>
      </c>
      <c r="H489" s="5">
        <v>755275</v>
      </c>
      <c r="J489" t="s">
        <v>28</v>
      </c>
      <c r="K489" t="s">
        <v>29</v>
      </c>
      <c r="L489" t="s">
        <v>155</v>
      </c>
      <c r="M489" t="s">
        <v>29</v>
      </c>
      <c r="N489" t="s">
        <v>29</v>
      </c>
      <c r="O489" t="s">
        <v>29</v>
      </c>
      <c r="P489" t="s">
        <v>30</v>
      </c>
      <c r="Q489" t="s">
        <v>29</v>
      </c>
      <c r="R489" t="s">
        <v>30</v>
      </c>
      <c r="S489" t="s">
        <v>30</v>
      </c>
      <c r="T489" t="s">
        <v>30</v>
      </c>
      <c r="U489" t="s">
        <v>29</v>
      </c>
      <c r="V489" t="s">
        <v>30</v>
      </c>
      <c r="W489" t="s">
        <v>31</v>
      </c>
      <c r="X489" t="s">
        <v>29</v>
      </c>
      <c r="Y489" t="s">
        <v>29</v>
      </c>
      <c r="Z489" t="s">
        <v>29</v>
      </c>
      <c r="AA489" t="s">
        <v>30</v>
      </c>
      <c r="AB489" t="s">
        <v>32</v>
      </c>
    </row>
    <row r="490" spans="1:28" outlineLevel="1" x14ac:dyDescent="0.45">
      <c r="A490">
        <v>5244349004</v>
      </c>
      <c r="B490" s="1">
        <v>44337</v>
      </c>
      <c r="C490" t="s">
        <v>2292</v>
      </c>
      <c r="D490" t="s">
        <v>2293</v>
      </c>
      <c r="E490" t="s">
        <v>154</v>
      </c>
      <c r="F490" t="s">
        <v>5651</v>
      </c>
      <c r="G490" t="s">
        <v>5827</v>
      </c>
      <c r="H490" s="5">
        <v>744381</v>
      </c>
      <c r="J490" t="s">
        <v>28</v>
      </c>
      <c r="K490" t="s">
        <v>29</v>
      </c>
      <c r="L490" t="s">
        <v>173</v>
      </c>
      <c r="M490" t="s">
        <v>30</v>
      </c>
      <c r="N490" t="s">
        <v>29</v>
      </c>
      <c r="O490" t="s">
        <v>29</v>
      </c>
      <c r="P490" t="s">
        <v>30</v>
      </c>
      <c r="Q490" t="s">
        <v>30</v>
      </c>
      <c r="R490" t="s">
        <v>30</v>
      </c>
      <c r="S490" t="s">
        <v>30</v>
      </c>
      <c r="T490" t="s">
        <v>30</v>
      </c>
      <c r="U490" t="s">
        <v>30</v>
      </c>
      <c r="V490" t="s">
        <v>30</v>
      </c>
      <c r="W490" t="s">
        <v>37</v>
      </c>
      <c r="X490" t="s">
        <v>30</v>
      </c>
      <c r="Y490" t="s">
        <v>29</v>
      </c>
      <c r="Z490" t="s">
        <v>29</v>
      </c>
      <c r="AA490" t="s">
        <v>30</v>
      </c>
      <c r="AB490" t="s">
        <v>32</v>
      </c>
    </row>
    <row r="491" spans="1:28" outlineLevel="1" x14ac:dyDescent="0.45">
      <c r="A491">
        <v>5224929004</v>
      </c>
      <c r="B491" s="1">
        <v>44337</v>
      </c>
      <c r="C491" t="s">
        <v>2196</v>
      </c>
      <c r="D491" t="s">
        <v>2197</v>
      </c>
      <c r="E491" t="s">
        <v>154</v>
      </c>
      <c r="F491" t="s">
        <v>5651</v>
      </c>
      <c r="G491" t="s">
        <v>5704</v>
      </c>
      <c r="H491" s="5">
        <v>738534</v>
      </c>
      <c r="J491" t="s">
        <v>28</v>
      </c>
      <c r="K491" t="s">
        <v>29</v>
      </c>
      <c r="L491" t="s">
        <v>155</v>
      </c>
      <c r="M491" t="s">
        <v>29</v>
      </c>
      <c r="N491" t="s">
        <v>30</v>
      </c>
      <c r="O491" t="s">
        <v>29</v>
      </c>
      <c r="P491" t="s">
        <v>30</v>
      </c>
      <c r="Q491" t="s">
        <v>30</v>
      </c>
      <c r="R491" t="s">
        <v>30</v>
      </c>
      <c r="S491" t="s">
        <v>30</v>
      </c>
      <c r="T491" t="s">
        <v>30</v>
      </c>
      <c r="U491" t="s">
        <v>30</v>
      </c>
      <c r="V491" t="s">
        <v>30</v>
      </c>
      <c r="W491" t="s">
        <v>40</v>
      </c>
      <c r="X491" t="s">
        <v>29</v>
      </c>
      <c r="Y491" t="s">
        <v>30</v>
      </c>
      <c r="Z491" t="s">
        <v>29</v>
      </c>
      <c r="AA491" t="s">
        <v>29</v>
      </c>
      <c r="AB491" t="s">
        <v>32</v>
      </c>
    </row>
    <row r="492" spans="1:28" outlineLevel="1" x14ac:dyDescent="0.45">
      <c r="A492">
        <v>9954919001</v>
      </c>
      <c r="B492" s="1">
        <v>44354</v>
      </c>
      <c r="C492" t="s">
        <v>5591</v>
      </c>
      <c r="D492" t="s">
        <v>5592</v>
      </c>
      <c r="E492" t="s">
        <v>154</v>
      </c>
      <c r="F492" t="s">
        <v>5651</v>
      </c>
      <c r="G492" t="s">
        <v>5827</v>
      </c>
      <c r="H492" s="5">
        <v>725212</v>
      </c>
      <c r="J492" t="s">
        <v>28</v>
      </c>
      <c r="K492" t="s">
        <v>30</v>
      </c>
      <c r="L492" t="s">
        <v>173</v>
      </c>
      <c r="M492" t="s">
        <v>30</v>
      </c>
      <c r="N492" t="s">
        <v>30</v>
      </c>
      <c r="O492" t="s">
        <v>30</v>
      </c>
      <c r="P492" t="s">
        <v>30</v>
      </c>
      <c r="Q492" t="s">
        <v>30</v>
      </c>
      <c r="R492" t="s">
        <v>30</v>
      </c>
      <c r="S492" t="s">
        <v>30</v>
      </c>
      <c r="T492" t="s">
        <v>30</v>
      </c>
      <c r="U492" t="s">
        <v>30</v>
      </c>
      <c r="V492" t="s">
        <v>30</v>
      </c>
      <c r="W492" t="s">
        <v>31</v>
      </c>
      <c r="X492" t="s">
        <v>30</v>
      </c>
      <c r="Y492" t="s">
        <v>29</v>
      </c>
      <c r="Z492" t="s">
        <v>29</v>
      </c>
      <c r="AA492" t="s">
        <v>29</v>
      </c>
      <c r="AB492" t="s">
        <v>232</v>
      </c>
    </row>
    <row r="493" spans="1:28" outlineLevel="1" x14ac:dyDescent="0.45">
      <c r="A493">
        <v>5237479010</v>
      </c>
      <c r="B493" s="1">
        <v>44337</v>
      </c>
      <c r="C493" t="s">
        <v>2265</v>
      </c>
      <c r="D493" t="s">
        <v>2266</v>
      </c>
      <c r="E493" t="s">
        <v>154</v>
      </c>
      <c r="F493" t="s">
        <v>5651</v>
      </c>
      <c r="G493" t="s">
        <v>5668</v>
      </c>
      <c r="H493" s="5">
        <v>708448</v>
      </c>
      <c r="J493" t="s">
        <v>28</v>
      </c>
      <c r="K493" t="s">
        <v>29</v>
      </c>
      <c r="L493" t="s">
        <v>173</v>
      </c>
      <c r="M493" t="s">
        <v>29</v>
      </c>
      <c r="N493" t="s">
        <v>30</v>
      </c>
      <c r="O493" t="s">
        <v>29</v>
      </c>
      <c r="P493" t="s">
        <v>30</v>
      </c>
      <c r="Q493" t="s">
        <v>30</v>
      </c>
      <c r="R493" t="s">
        <v>30</v>
      </c>
      <c r="S493" t="s">
        <v>30</v>
      </c>
      <c r="T493" t="s">
        <v>30</v>
      </c>
      <c r="U493" t="s">
        <v>30</v>
      </c>
      <c r="V493" t="s">
        <v>30</v>
      </c>
      <c r="W493" t="s">
        <v>40</v>
      </c>
      <c r="X493" t="s">
        <v>29</v>
      </c>
      <c r="Y493" t="s">
        <v>30</v>
      </c>
      <c r="Z493" t="s">
        <v>29</v>
      </c>
      <c r="AA493" t="s">
        <v>29</v>
      </c>
      <c r="AB493" t="s">
        <v>32</v>
      </c>
    </row>
    <row r="494" spans="1:28" outlineLevel="1" x14ac:dyDescent="0.45">
      <c r="A494">
        <v>2707009000</v>
      </c>
      <c r="B494" s="1">
        <v>44334</v>
      </c>
      <c r="C494" t="s">
        <v>1357</v>
      </c>
      <c r="D494" t="s">
        <v>1358</v>
      </c>
      <c r="E494" t="s">
        <v>154</v>
      </c>
      <c r="F494" t="s">
        <v>5651</v>
      </c>
      <c r="G494" t="s">
        <v>5752</v>
      </c>
      <c r="H494" s="5">
        <v>706465.65</v>
      </c>
      <c r="J494" t="s">
        <v>28</v>
      </c>
      <c r="K494" t="s">
        <v>29</v>
      </c>
      <c r="L494" t="s">
        <v>155</v>
      </c>
      <c r="M494" t="s">
        <v>30</v>
      </c>
      <c r="N494" t="s">
        <v>29</v>
      </c>
      <c r="O494" t="s">
        <v>29</v>
      </c>
      <c r="P494" t="s">
        <v>30</v>
      </c>
      <c r="Q494" t="s">
        <v>30</v>
      </c>
      <c r="R494" t="s">
        <v>30</v>
      </c>
      <c r="S494" t="s">
        <v>30</v>
      </c>
      <c r="T494" t="s">
        <v>30</v>
      </c>
      <c r="U494" t="s">
        <v>30</v>
      </c>
      <c r="V494" t="s">
        <v>30</v>
      </c>
      <c r="W494" t="s">
        <v>31</v>
      </c>
      <c r="X494" t="s">
        <v>29</v>
      </c>
      <c r="Y494" t="s">
        <v>29</v>
      </c>
      <c r="Z494" t="s">
        <v>30</v>
      </c>
      <c r="AA494" t="s">
        <v>29</v>
      </c>
      <c r="AB494" t="s">
        <v>48</v>
      </c>
    </row>
    <row r="495" spans="1:28" outlineLevel="1" x14ac:dyDescent="0.45">
      <c r="A495">
        <v>2226749009</v>
      </c>
      <c r="B495" s="1">
        <v>44330</v>
      </c>
      <c r="C495" t="s">
        <v>682</v>
      </c>
      <c r="D495" t="s">
        <v>683</v>
      </c>
      <c r="E495" t="s">
        <v>154</v>
      </c>
      <c r="F495" t="s">
        <v>5651</v>
      </c>
      <c r="G495" t="s">
        <v>5668</v>
      </c>
      <c r="H495" s="5">
        <v>688258</v>
      </c>
      <c r="J495" t="s">
        <v>28</v>
      </c>
      <c r="K495" t="s">
        <v>29</v>
      </c>
      <c r="L495" t="s">
        <v>173</v>
      </c>
      <c r="M495" t="s">
        <v>30</v>
      </c>
      <c r="N495" t="s">
        <v>29</v>
      </c>
      <c r="O495" t="s">
        <v>29</v>
      </c>
      <c r="P495" t="s">
        <v>30</v>
      </c>
      <c r="Q495" t="s">
        <v>30</v>
      </c>
      <c r="R495" t="s">
        <v>30</v>
      </c>
      <c r="S495" t="s">
        <v>30</v>
      </c>
      <c r="T495" t="s">
        <v>30</v>
      </c>
      <c r="U495" t="s">
        <v>30</v>
      </c>
      <c r="V495" t="s">
        <v>30</v>
      </c>
      <c r="W495" t="s">
        <v>31</v>
      </c>
      <c r="X495" t="s">
        <v>29</v>
      </c>
      <c r="Y495" t="s">
        <v>29</v>
      </c>
      <c r="Z495" t="s">
        <v>29</v>
      </c>
      <c r="AA495" t="s">
        <v>30</v>
      </c>
      <c r="AB495" t="s">
        <v>32</v>
      </c>
    </row>
    <row r="496" spans="1:28" outlineLevel="1" x14ac:dyDescent="0.45">
      <c r="A496">
        <v>2369389005</v>
      </c>
      <c r="B496" s="1">
        <v>44331</v>
      </c>
      <c r="C496" t="s">
        <v>1028</v>
      </c>
      <c r="D496" t="s">
        <v>1029</v>
      </c>
      <c r="E496" t="s">
        <v>154</v>
      </c>
      <c r="F496" t="s">
        <v>5651</v>
      </c>
      <c r="G496" t="s">
        <v>5825</v>
      </c>
      <c r="H496" s="5">
        <v>679579</v>
      </c>
      <c r="J496" t="s">
        <v>28</v>
      </c>
      <c r="K496" t="s">
        <v>29</v>
      </c>
      <c r="L496" t="s">
        <v>275</v>
      </c>
      <c r="M496" t="s">
        <v>29</v>
      </c>
      <c r="N496" t="s">
        <v>29</v>
      </c>
      <c r="O496" t="s">
        <v>29</v>
      </c>
      <c r="P496" t="s">
        <v>30</v>
      </c>
      <c r="Q496" t="s">
        <v>30</v>
      </c>
      <c r="R496" t="s">
        <v>30</v>
      </c>
      <c r="S496" t="s">
        <v>30</v>
      </c>
      <c r="T496" t="s">
        <v>30</v>
      </c>
      <c r="U496" t="s">
        <v>30</v>
      </c>
      <c r="V496" t="s">
        <v>30</v>
      </c>
      <c r="W496" t="s">
        <v>31</v>
      </c>
      <c r="X496" t="s">
        <v>29</v>
      </c>
      <c r="Y496" t="s">
        <v>30</v>
      </c>
      <c r="Z496" t="s">
        <v>29</v>
      </c>
      <c r="AA496" t="s">
        <v>29</v>
      </c>
      <c r="AB496" t="s">
        <v>32</v>
      </c>
    </row>
    <row r="497" spans="1:28" outlineLevel="1" x14ac:dyDescent="0.45">
      <c r="A497">
        <v>4876379006</v>
      </c>
      <c r="B497" s="1">
        <v>44336</v>
      </c>
      <c r="C497" t="s">
        <v>1910</v>
      </c>
      <c r="D497" t="s">
        <v>1911</v>
      </c>
      <c r="E497" t="s">
        <v>154</v>
      </c>
      <c r="F497" t="s">
        <v>5651</v>
      </c>
      <c r="G497" t="s">
        <v>5909</v>
      </c>
      <c r="H497" s="5">
        <v>676597.52</v>
      </c>
      <c r="J497" t="s">
        <v>28</v>
      </c>
      <c r="K497" t="s">
        <v>29</v>
      </c>
      <c r="L497" t="s">
        <v>173</v>
      </c>
      <c r="M497" t="s">
        <v>29</v>
      </c>
      <c r="N497" t="s">
        <v>29</v>
      </c>
      <c r="O497" t="s">
        <v>30</v>
      </c>
      <c r="P497" t="s">
        <v>30</v>
      </c>
      <c r="Q497" t="s">
        <v>30</v>
      </c>
      <c r="R497" t="s">
        <v>30</v>
      </c>
      <c r="S497" t="s">
        <v>30</v>
      </c>
      <c r="T497" t="s">
        <v>30</v>
      </c>
      <c r="U497" t="s">
        <v>29</v>
      </c>
      <c r="V497" t="s">
        <v>30</v>
      </c>
      <c r="W497" t="s">
        <v>31</v>
      </c>
      <c r="X497" t="s">
        <v>29</v>
      </c>
      <c r="Y497" t="s">
        <v>29</v>
      </c>
      <c r="Z497" t="s">
        <v>30</v>
      </c>
      <c r="AA497" t="s">
        <v>29</v>
      </c>
      <c r="AB497" t="s">
        <v>32</v>
      </c>
    </row>
    <row r="498" spans="1:28" outlineLevel="1" x14ac:dyDescent="0.45">
      <c r="A498">
        <v>2733769009</v>
      </c>
      <c r="B498" s="1">
        <v>44334</v>
      </c>
      <c r="C498" t="s">
        <v>1477</v>
      </c>
      <c r="D498" t="s">
        <v>1478</v>
      </c>
      <c r="E498" t="s">
        <v>154</v>
      </c>
      <c r="F498" t="s">
        <v>5651</v>
      </c>
      <c r="G498" t="s">
        <v>5691</v>
      </c>
      <c r="H498" s="5">
        <v>674533</v>
      </c>
      <c r="J498" t="s">
        <v>28</v>
      </c>
      <c r="K498" t="s">
        <v>30</v>
      </c>
      <c r="L498" t="s">
        <v>155</v>
      </c>
      <c r="M498" t="s">
        <v>30</v>
      </c>
      <c r="N498" t="s">
        <v>30</v>
      </c>
      <c r="O498" t="s">
        <v>30</v>
      </c>
      <c r="P498" t="s">
        <v>30</v>
      </c>
      <c r="Q498" t="s">
        <v>30</v>
      </c>
      <c r="R498" t="s">
        <v>30</v>
      </c>
      <c r="S498" t="s">
        <v>30</v>
      </c>
      <c r="T498" t="s">
        <v>30</v>
      </c>
      <c r="U498" t="s">
        <v>30</v>
      </c>
      <c r="V498" t="s">
        <v>30</v>
      </c>
      <c r="W498" t="s">
        <v>31</v>
      </c>
      <c r="X498" t="s">
        <v>30</v>
      </c>
      <c r="Y498" t="s">
        <v>29</v>
      </c>
      <c r="Z498" t="s">
        <v>30</v>
      </c>
      <c r="AA498" t="s">
        <v>29</v>
      </c>
      <c r="AB498" t="s">
        <v>43</v>
      </c>
    </row>
    <row r="499" spans="1:28" outlineLevel="1" x14ac:dyDescent="0.45">
      <c r="A499">
        <v>2719439008</v>
      </c>
      <c r="B499" s="1">
        <v>44334</v>
      </c>
      <c r="C499" t="s">
        <v>1418</v>
      </c>
      <c r="D499" t="s">
        <v>1419</v>
      </c>
      <c r="E499" t="s">
        <v>154</v>
      </c>
      <c r="F499" t="s">
        <v>5651</v>
      </c>
      <c r="G499" t="s">
        <v>5824</v>
      </c>
      <c r="H499" s="5">
        <v>646393</v>
      </c>
      <c r="J499" t="s">
        <v>28</v>
      </c>
      <c r="K499" t="s">
        <v>30</v>
      </c>
      <c r="L499" t="s">
        <v>173</v>
      </c>
      <c r="M499" t="s">
        <v>30</v>
      </c>
      <c r="N499" t="s">
        <v>30</v>
      </c>
      <c r="O499" t="s">
        <v>30</v>
      </c>
      <c r="P499" t="s">
        <v>30</v>
      </c>
      <c r="Q499" t="s">
        <v>30</v>
      </c>
      <c r="R499" t="s">
        <v>30</v>
      </c>
      <c r="S499" t="s">
        <v>30</v>
      </c>
      <c r="T499" t="s">
        <v>30</v>
      </c>
      <c r="U499" t="s">
        <v>30</v>
      </c>
      <c r="V499" t="s">
        <v>30</v>
      </c>
      <c r="W499" t="s">
        <v>40</v>
      </c>
      <c r="X499" t="s">
        <v>30</v>
      </c>
      <c r="Y499" t="s">
        <v>29</v>
      </c>
      <c r="Z499" t="s">
        <v>29</v>
      </c>
      <c r="AA499" t="s">
        <v>30</v>
      </c>
      <c r="AB499" t="s">
        <v>45</v>
      </c>
    </row>
    <row r="500" spans="1:28" outlineLevel="1" x14ac:dyDescent="0.45">
      <c r="A500">
        <v>2748819003</v>
      </c>
      <c r="B500" s="1">
        <v>44334</v>
      </c>
      <c r="C500" t="s">
        <v>1555</v>
      </c>
      <c r="D500" t="s">
        <v>1556</v>
      </c>
      <c r="E500" t="s">
        <v>154</v>
      </c>
      <c r="F500" t="s">
        <v>5651</v>
      </c>
      <c r="G500" t="s">
        <v>5827</v>
      </c>
      <c r="H500" s="5">
        <v>643501</v>
      </c>
      <c r="J500" t="s">
        <v>28</v>
      </c>
      <c r="K500" t="s">
        <v>30</v>
      </c>
      <c r="L500" t="s">
        <v>173</v>
      </c>
      <c r="M500" t="s">
        <v>29</v>
      </c>
      <c r="N500" t="s">
        <v>30</v>
      </c>
      <c r="O500" t="s">
        <v>30</v>
      </c>
      <c r="P500" t="s">
        <v>30</v>
      </c>
      <c r="Q500" t="s">
        <v>30</v>
      </c>
      <c r="R500" t="s">
        <v>30</v>
      </c>
      <c r="S500" t="s">
        <v>30</v>
      </c>
      <c r="T500" t="s">
        <v>30</v>
      </c>
      <c r="U500" t="s">
        <v>30</v>
      </c>
      <c r="V500" t="s">
        <v>30</v>
      </c>
      <c r="W500" t="s">
        <v>40</v>
      </c>
      <c r="X500" t="s">
        <v>30</v>
      </c>
      <c r="Y500" t="s">
        <v>29</v>
      </c>
      <c r="Z500" t="s">
        <v>29</v>
      </c>
      <c r="AA500" t="s">
        <v>30</v>
      </c>
      <c r="AB500" t="s">
        <v>45</v>
      </c>
    </row>
    <row r="501" spans="1:28" outlineLevel="1" x14ac:dyDescent="0.45">
      <c r="A501">
        <v>9955079000</v>
      </c>
      <c r="B501" s="1">
        <v>44354</v>
      </c>
      <c r="C501" t="s">
        <v>5593</v>
      </c>
      <c r="D501" t="s">
        <v>5594</v>
      </c>
      <c r="E501" t="s">
        <v>154</v>
      </c>
      <c r="F501" t="s">
        <v>5651</v>
      </c>
      <c r="G501" t="s">
        <v>5691</v>
      </c>
      <c r="H501" s="5">
        <v>642148</v>
      </c>
      <c r="J501" t="s">
        <v>28</v>
      </c>
      <c r="K501" t="s">
        <v>30</v>
      </c>
      <c r="L501" t="s">
        <v>155</v>
      </c>
      <c r="M501" t="s">
        <v>30</v>
      </c>
      <c r="N501" t="s">
        <v>29</v>
      </c>
      <c r="O501" t="s">
        <v>30</v>
      </c>
      <c r="P501" t="s">
        <v>30</v>
      </c>
      <c r="Q501" t="s">
        <v>30</v>
      </c>
      <c r="R501" t="s">
        <v>30</v>
      </c>
      <c r="S501" t="s">
        <v>30</v>
      </c>
      <c r="T501" t="s">
        <v>30</v>
      </c>
      <c r="U501" t="s">
        <v>30</v>
      </c>
      <c r="V501" t="s">
        <v>30</v>
      </c>
      <c r="W501" t="s">
        <v>40</v>
      </c>
      <c r="X501" t="s">
        <v>30</v>
      </c>
      <c r="Y501" t="s">
        <v>29</v>
      </c>
      <c r="Z501" t="s">
        <v>29</v>
      </c>
      <c r="AA501" t="s">
        <v>29</v>
      </c>
      <c r="AB501" t="s">
        <v>45</v>
      </c>
    </row>
    <row r="502" spans="1:28" outlineLevel="1" x14ac:dyDescent="0.45">
      <c r="A502">
        <v>9922429002</v>
      </c>
      <c r="B502" s="1">
        <v>44351</v>
      </c>
      <c r="C502" t="s">
        <v>5447</v>
      </c>
      <c r="D502" t="s">
        <v>5448</v>
      </c>
      <c r="E502" t="s">
        <v>154</v>
      </c>
      <c r="F502" t="s">
        <v>5651</v>
      </c>
      <c r="G502" t="s">
        <v>5674</v>
      </c>
      <c r="H502" s="5">
        <v>627339</v>
      </c>
      <c r="J502" t="s">
        <v>28</v>
      </c>
      <c r="K502" t="s">
        <v>29</v>
      </c>
      <c r="L502" t="s">
        <v>155</v>
      </c>
      <c r="M502" t="s">
        <v>29</v>
      </c>
      <c r="N502" t="s">
        <v>29</v>
      </c>
      <c r="O502" t="s">
        <v>29</v>
      </c>
      <c r="P502" t="s">
        <v>30</v>
      </c>
      <c r="Q502" t="s">
        <v>30</v>
      </c>
      <c r="R502" t="s">
        <v>30</v>
      </c>
      <c r="S502" t="s">
        <v>30</v>
      </c>
      <c r="T502" t="s">
        <v>30</v>
      </c>
      <c r="U502" t="s">
        <v>30</v>
      </c>
      <c r="V502" t="s">
        <v>30</v>
      </c>
      <c r="W502" t="s">
        <v>40</v>
      </c>
      <c r="X502" t="s">
        <v>29</v>
      </c>
      <c r="Y502" t="s">
        <v>29</v>
      </c>
      <c r="Z502" t="s">
        <v>29</v>
      </c>
      <c r="AA502" t="s">
        <v>29</v>
      </c>
      <c r="AB502" t="s">
        <v>32</v>
      </c>
    </row>
    <row r="503" spans="1:28" outlineLevel="1" x14ac:dyDescent="0.45">
      <c r="A503">
        <v>7563219007</v>
      </c>
      <c r="B503" s="1">
        <v>44341</v>
      </c>
      <c r="C503" t="s">
        <v>3158</v>
      </c>
      <c r="D503" t="s">
        <v>3159</v>
      </c>
      <c r="E503" t="s">
        <v>154</v>
      </c>
      <c r="F503" t="s">
        <v>5651</v>
      </c>
      <c r="G503" t="s">
        <v>5827</v>
      </c>
      <c r="H503" s="5">
        <v>620929.96</v>
      </c>
      <c r="J503" t="s">
        <v>28</v>
      </c>
      <c r="K503" t="s">
        <v>30</v>
      </c>
      <c r="L503" t="s">
        <v>173</v>
      </c>
      <c r="M503" t="s">
        <v>29</v>
      </c>
      <c r="N503" t="s">
        <v>29</v>
      </c>
      <c r="O503" t="s">
        <v>29</v>
      </c>
      <c r="P503" t="s">
        <v>30</v>
      </c>
      <c r="Q503" t="s">
        <v>30</v>
      </c>
      <c r="R503" t="s">
        <v>30</v>
      </c>
      <c r="S503" t="s">
        <v>30</v>
      </c>
      <c r="T503" t="s">
        <v>30</v>
      </c>
      <c r="U503" t="s">
        <v>30</v>
      </c>
      <c r="V503" t="s">
        <v>30</v>
      </c>
      <c r="W503" t="s">
        <v>40</v>
      </c>
      <c r="X503" t="s">
        <v>30</v>
      </c>
      <c r="Y503" t="s">
        <v>30</v>
      </c>
      <c r="Z503" t="s">
        <v>29</v>
      </c>
      <c r="AA503" t="s">
        <v>29</v>
      </c>
      <c r="AB503" t="s">
        <v>38</v>
      </c>
    </row>
    <row r="504" spans="1:28" outlineLevel="1" x14ac:dyDescent="0.45">
      <c r="A504">
        <v>9932649002</v>
      </c>
      <c r="B504" s="1">
        <v>44351</v>
      </c>
      <c r="C504" t="s">
        <v>5523</v>
      </c>
      <c r="D504" t="s">
        <v>383</v>
      </c>
      <c r="E504" t="s">
        <v>154</v>
      </c>
      <c r="F504" t="s">
        <v>5651</v>
      </c>
      <c r="G504" t="s">
        <v>5704</v>
      </c>
      <c r="H504" s="5">
        <v>617336.56000000006</v>
      </c>
      <c r="I504" t="s">
        <v>5524</v>
      </c>
      <c r="J504" t="s">
        <v>28</v>
      </c>
      <c r="K504" t="s">
        <v>29</v>
      </c>
      <c r="L504" t="s">
        <v>155</v>
      </c>
      <c r="M504" t="s">
        <v>29</v>
      </c>
      <c r="N504" t="s">
        <v>30</v>
      </c>
      <c r="O504" t="s">
        <v>30</v>
      </c>
      <c r="P504" t="s">
        <v>30</v>
      </c>
      <c r="Q504" t="s">
        <v>30</v>
      </c>
      <c r="R504" t="s">
        <v>30</v>
      </c>
      <c r="S504" t="s">
        <v>30</v>
      </c>
      <c r="T504" t="s">
        <v>30</v>
      </c>
      <c r="U504" t="s">
        <v>30</v>
      </c>
      <c r="V504" t="s">
        <v>30</v>
      </c>
      <c r="W504" t="s">
        <v>31</v>
      </c>
      <c r="X504" t="s">
        <v>29</v>
      </c>
      <c r="Y504" t="s">
        <v>29</v>
      </c>
      <c r="Z504" t="s">
        <v>29</v>
      </c>
      <c r="AA504" t="s">
        <v>29</v>
      </c>
      <c r="AB504" t="s">
        <v>32</v>
      </c>
    </row>
    <row r="505" spans="1:28" outlineLevel="1" x14ac:dyDescent="0.45">
      <c r="A505">
        <v>9934729006</v>
      </c>
      <c r="B505" s="1">
        <v>44351</v>
      </c>
      <c r="C505" t="s">
        <v>5535</v>
      </c>
      <c r="D505" t="s">
        <v>5536</v>
      </c>
      <c r="E505" t="s">
        <v>154</v>
      </c>
      <c r="F505" t="s">
        <v>5651</v>
      </c>
      <c r="G505" t="s">
        <v>5704</v>
      </c>
      <c r="H505" s="5">
        <v>605065</v>
      </c>
      <c r="J505" t="s">
        <v>28</v>
      </c>
      <c r="K505" t="s">
        <v>29</v>
      </c>
      <c r="L505" t="s">
        <v>155</v>
      </c>
      <c r="M505" t="s">
        <v>29</v>
      </c>
      <c r="N505" t="s">
        <v>30</v>
      </c>
      <c r="O505" t="s">
        <v>29</v>
      </c>
      <c r="P505" t="s">
        <v>30</v>
      </c>
      <c r="Q505" t="s">
        <v>30</v>
      </c>
      <c r="R505" t="s">
        <v>30</v>
      </c>
      <c r="S505" t="s">
        <v>30</v>
      </c>
      <c r="T505" t="s">
        <v>30</v>
      </c>
      <c r="U505" t="s">
        <v>30</v>
      </c>
      <c r="V505" t="s">
        <v>30</v>
      </c>
      <c r="W505" t="s">
        <v>40</v>
      </c>
      <c r="X505" t="s">
        <v>29</v>
      </c>
      <c r="Y505" t="s">
        <v>29</v>
      </c>
      <c r="Z505" t="s">
        <v>29</v>
      </c>
      <c r="AA505" t="s">
        <v>29</v>
      </c>
      <c r="AB505" t="s">
        <v>102</v>
      </c>
    </row>
    <row r="506" spans="1:28" outlineLevel="1" x14ac:dyDescent="0.45">
      <c r="A506">
        <v>4891999002</v>
      </c>
      <c r="B506" s="1">
        <v>44336</v>
      </c>
      <c r="C506" t="s">
        <v>1998</v>
      </c>
      <c r="D506" t="s">
        <v>1999</v>
      </c>
      <c r="E506" t="s">
        <v>154</v>
      </c>
      <c r="F506" t="s">
        <v>5651</v>
      </c>
      <c r="G506" t="s">
        <v>5674</v>
      </c>
      <c r="H506" s="5">
        <v>592058.6</v>
      </c>
      <c r="I506" t="s">
        <v>157</v>
      </c>
      <c r="J506" t="s">
        <v>28</v>
      </c>
      <c r="K506" t="s">
        <v>29</v>
      </c>
      <c r="L506" t="s">
        <v>155</v>
      </c>
      <c r="M506" t="s">
        <v>30</v>
      </c>
      <c r="N506" t="s">
        <v>30</v>
      </c>
      <c r="O506" t="s">
        <v>29</v>
      </c>
      <c r="P506" t="s">
        <v>30</v>
      </c>
      <c r="Q506" t="s">
        <v>30</v>
      </c>
      <c r="R506" t="s">
        <v>30</v>
      </c>
      <c r="S506" t="s">
        <v>30</v>
      </c>
      <c r="T506" t="s">
        <v>30</v>
      </c>
      <c r="U506" t="s">
        <v>30</v>
      </c>
      <c r="V506" t="s">
        <v>30</v>
      </c>
      <c r="W506" t="s">
        <v>31</v>
      </c>
      <c r="X506" t="s">
        <v>29</v>
      </c>
      <c r="Y506" t="s">
        <v>29</v>
      </c>
      <c r="Z506" t="s">
        <v>30</v>
      </c>
      <c r="AA506" t="s">
        <v>30</v>
      </c>
      <c r="AB506" t="s">
        <v>73</v>
      </c>
    </row>
    <row r="507" spans="1:28" outlineLevel="1" x14ac:dyDescent="0.45">
      <c r="A507">
        <v>4903039005</v>
      </c>
      <c r="B507" s="1">
        <v>44336</v>
      </c>
      <c r="C507" t="s">
        <v>2053</v>
      </c>
      <c r="D507" t="s">
        <v>2054</v>
      </c>
      <c r="E507" t="s">
        <v>154</v>
      </c>
      <c r="F507" t="s">
        <v>5651</v>
      </c>
      <c r="G507" t="s">
        <v>5824</v>
      </c>
      <c r="H507" s="5">
        <v>585028</v>
      </c>
      <c r="J507" t="s">
        <v>28</v>
      </c>
      <c r="K507" t="s">
        <v>30</v>
      </c>
      <c r="L507" t="s">
        <v>173</v>
      </c>
      <c r="M507" t="s">
        <v>30</v>
      </c>
      <c r="N507" t="s">
        <v>30</v>
      </c>
      <c r="O507" t="s">
        <v>30</v>
      </c>
      <c r="P507" t="s">
        <v>30</v>
      </c>
      <c r="Q507" t="s">
        <v>30</v>
      </c>
      <c r="R507" t="s">
        <v>30</v>
      </c>
      <c r="S507" t="s">
        <v>30</v>
      </c>
      <c r="T507" t="s">
        <v>30</v>
      </c>
      <c r="U507" t="s">
        <v>30</v>
      </c>
      <c r="V507" t="s">
        <v>30</v>
      </c>
      <c r="W507" t="s">
        <v>40</v>
      </c>
      <c r="X507" t="s">
        <v>30</v>
      </c>
      <c r="Y507" t="s">
        <v>29</v>
      </c>
      <c r="Z507" t="s">
        <v>29</v>
      </c>
      <c r="AA507" t="s">
        <v>30</v>
      </c>
      <c r="AB507" t="s">
        <v>47</v>
      </c>
    </row>
    <row r="508" spans="1:28" outlineLevel="1" x14ac:dyDescent="0.45">
      <c r="A508">
        <v>3710459001</v>
      </c>
      <c r="B508" s="1">
        <v>44335</v>
      </c>
      <c r="C508" t="s">
        <v>1844</v>
      </c>
      <c r="D508" t="s">
        <v>1845</v>
      </c>
      <c r="E508" t="s">
        <v>154</v>
      </c>
      <c r="F508" t="s">
        <v>5651</v>
      </c>
      <c r="G508" t="s">
        <v>5668</v>
      </c>
      <c r="H508" s="5">
        <v>518372.75</v>
      </c>
      <c r="J508" t="s">
        <v>28</v>
      </c>
      <c r="K508" t="s">
        <v>29</v>
      </c>
      <c r="L508" t="s">
        <v>173</v>
      </c>
      <c r="M508" t="s">
        <v>30</v>
      </c>
      <c r="N508" t="s">
        <v>29</v>
      </c>
      <c r="O508" t="s">
        <v>29</v>
      </c>
      <c r="P508" t="s">
        <v>30</v>
      </c>
      <c r="Q508" t="s">
        <v>30</v>
      </c>
      <c r="R508" t="s">
        <v>30</v>
      </c>
      <c r="S508" t="s">
        <v>30</v>
      </c>
      <c r="T508" t="s">
        <v>30</v>
      </c>
      <c r="U508" t="s">
        <v>30</v>
      </c>
      <c r="V508" t="s">
        <v>30</v>
      </c>
      <c r="W508" t="s">
        <v>31</v>
      </c>
      <c r="X508" t="s">
        <v>29</v>
      </c>
      <c r="Y508" t="s">
        <v>29</v>
      </c>
      <c r="Z508" t="s">
        <v>29</v>
      </c>
      <c r="AA508" t="s">
        <v>30</v>
      </c>
      <c r="AB508" t="s">
        <v>32</v>
      </c>
    </row>
    <row r="509" spans="1:28" outlineLevel="1" x14ac:dyDescent="0.45">
      <c r="A509">
        <v>6596729009</v>
      </c>
      <c r="B509" s="1">
        <v>44338</v>
      </c>
      <c r="C509" t="s">
        <v>2368</v>
      </c>
      <c r="D509" t="s">
        <v>2369</v>
      </c>
      <c r="E509" t="s">
        <v>154</v>
      </c>
      <c r="F509" t="s">
        <v>5651</v>
      </c>
      <c r="G509" t="s">
        <v>5665</v>
      </c>
      <c r="H509" s="5">
        <v>501273</v>
      </c>
      <c r="J509" t="s">
        <v>28</v>
      </c>
      <c r="K509" t="s">
        <v>29</v>
      </c>
      <c r="L509" t="s">
        <v>155</v>
      </c>
      <c r="M509" t="s">
        <v>30</v>
      </c>
      <c r="N509" t="s">
        <v>30</v>
      </c>
      <c r="O509" t="s">
        <v>30</v>
      </c>
      <c r="P509" t="s">
        <v>30</v>
      </c>
      <c r="Q509" t="s">
        <v>30</v>
      </c>
      <c r="R509" t="s">
        <v>30</v>
      </c>
      <c r="S509" t="s">
        <v>30</v>
      </c>
      <c r="T509" t="s">
        <v>30</v>
      </c>
      <c r="U509" t="s">
        <v>30</v>
      </c>
      <c r="V509" t="s">
        <v>30</v>
      </c>
      <c r="W509" t="s">
        <v>40</v>
      </c>
      <c r="X509" t="s">
        <v>29</v>
      </c>
      <c r="Y509" t="s">
        <v>30</v>
      </c>
      <c r="Z509" t="s">
        <v>29</v>
      </c>
      <c r="AA509" t="s">
        <v>29</v>
      </c>
      <c r="AB509" t="s">
        <v>32</v>
      </c>
    </row>
    <row r="510" spans="1:28" outlineLevel="1" x14ac:dyDescent="0.45">
      <c r="A510">
        <v>4912699006</v>
      </c>
      <c r="B510" s="1">
        <v>44336</v>
      </c>
      <c r="C510" t="s">
        <v>2106</v>
      </c>
      <c r="D510" t="s">
        <v>2107</v>
      </c>
      <c r="E510" t="s">
        <v>154</v>
      </c>
      <c r="F510" t="s">
        <v>5651</v>
      </c>
      <c r="G510" t="s">
        <v>5668</v>
      </c>
      <c r="H510" s="5">
        <v>499627</v>
      </c>
      <c r="J510" t="s">
        <v>28</v>
      </c>
      <c r="K510" t="s">
        <v>29</v>
      </c>
      <c r="L510" t="s">
        <v>173</v>
      </c>
      <c r="M510" t="s">
        <v>29</v>
      </c>
      <c r="N510" t="s">
        <v>30</v>
      </c>
      <c r="O510" t="s">
        <v>29</v>
      </c>
      <c r="P510" t="s">
        <v>30</v>
      </c>
      <c r="Q510" t="s">
        <v>30</v>
      </c>
      <c r="R510" t="s">
        <v>30</v>
      </c>
      <c r="S510" t="s">
        <v>30</v>
      </c>
      <c r="T510" t="s">
        <v>30</v>
      </c>
      <c r="U510" t="s">
        <v>30</v>
      </c>
      <c r="V510" t="s">
        <v>30</v>
      </c>
      <c r="W510" t="s">
        <v>40</v>
      </c>
      <c r="X510" t="s">
        <v>29</v>
      </c>
      <c r="Y510" t="s">
        <v>30</v>
      </c>
      <c r="Z510" t="s">
        <v>29</v>
      </c>
      <c r="AA510" t="s">
        <v>30</v>
      </c>
      <c r="AB510" t="s">
        <v>32</v>
      </c>
    </row>
    <row r="511" spans="1:28" outlineLevel="1" x14ac:dyDescent="0.45">
      <c r="A511">
        <v>3709849003</v>
      </c>
      <c r="B511" s="1">
        <v>44335</v>
      </c>
      <c r="C511" t="s">
        <v>1836</v>
      </c>
      <c r="D511" t="s">
        <v>1837</v>
      </c>
      <c r="E511" t="s">
        <v>154</v>
      </c>
      <c r="F511" t="s">
        <v>5651</v>
      </c>
      <c r="G511" t="s">
        <v>5820</v>
      </c>
      <c r="H511" s="5">
        <v>498397</v>
      </c>
      <c r="J511" t="s">
        <v>28</v>
      </c>
      <c r="K511" t="s">
        <v>30</v>
      </c>
      <c r="L511" t="s">
        <v>155</v>
      </c>
      <c r="M511" t="s">
        <v>29</v>
      </c>
      <c r="N511" t="s">
        <v>30</v>
      </c>
      <c r="O511" t="s">
        <v>30</v>
      </c>
      <c r="P511" t="s">
        <v>30</v>
      </c>
      <c r="Q511" t="s">
        <v>30</v>
      </c>
      <c r="R511" t="s">
        <v>30</v>
      </c>
      <c r="S511" t="s">
        <v>30</v>
      </c>
      <c r="T511" t="s">
        <v>30</v>
      </c>
      <c r="U511" t="s">
        <v>30</v>
      </c>
      <c r="V511" t="s">
        <v>30</v>
      </c>
      <c r="W511" t="s">
        <v>40</v>
      </c>
      <c r="X511" t="s">
        <v>29</v>
      </c>
      <c r="Y511" t="s">
        <v>30</v>
      </c>
      <c r="Z511" t="s">
        <v>29</v>
      </c>
      <c r="AA511" t="s">
        <v>29</v>
      </c>
      <c r="AB511" t="s">
        <v>32</v>
      </c>
    </row>
    <row r="512" spans="1:28" outlineLevel="1" x14ac:dyDescent="0.45">
      <c r="A512">
        <v>2504449003</v>
      </c>
      <c r="B512" s="1">
        <v>44332</v>
      </c>
      <c r="C512" t="s">
        <v>1236</v>
      </c>
      <c r="D512" t="s">
        <v>1237</v>
      </c>
      <c r="E512" t="s">
        <v>154</v>
      </c>
      <c r="F512" t="s">
        <v>5651</v>
      </c>
      <c r="G512" t="s">
        <v>5667</v>
      </c>
      <c r="H512" s="5">
        <v>494391</v>
      </c>
      <c r="J512" t="s">
        <v>28</v>
      </c>
      <c r="K512" t="s">
        <v>29</v>
      </c>
      <c r="L512" t="s">
        <v>173</v>
      </c>
      <c r="M512" t="s">
        <v>29</v>
      </c>
      <c r="N512" t="s">
        <v>29</v>
      </c>
      <c r="O512" t="s">
        <v>29</v>
      </c>
      <c r="P512" t="s">
        <v>30</v>
      </c>
      <c r="Q512" t="s">
        <v>29</v>
      </c>
      <c r="R512" t="s">
        <v>30</v>
      </c>
      <c r="S512" t="s">
        <v>30</v>
      </c>
      <c r="T512" t="s">
        <v>29</v>
      </c>
      <c r="U512" t="s">
        <v>30</v>
      </c>
      <c r="V512" t="s">
        <v>30</v>
      </c>
      <c r="W512" t="s">
        <v>40</v>
      </c>
      <c r="X512" t="s">
        <v>29</v>
      </c>
      <c r="Y512" t="s">
        <v>29</v>
      </c>
      <c r="Z512" t="s">
        <v>29</v>
      </c>
      <c r="AA512" t="s">
        <v>30</v>
      </c>
      <c r="AB512" t="s">
        <v>45</v>
      </c>
    </row>
    <row r="513" spans="1:28" outlineLevel="1" x14ac:dyDescent="0.45">
      <c r="A513">
        <v>5212669001</v>
      </c>
      <c r="B513" s="1">
        <v>44337</v>
      </c>
      <c r="C513" t="s">
        <v>2123</v>
      </c>
      <c r="D513" t="s">
        <v>2124</v>
      </c>
      <c r="E513" t="s">
        <v>154</v>
      </c>
      <c r="F513" t="s">
        <v>5651</v>
      </c>
      <c r="G513" t="s">
        <v>5825</v>
      </c>
      <c r="H513" s="5">
        <v>492049.19</v>
      </c>
      <c r="I513" t="s">
        <v>596</v>
      </c>
      <c r="J513" t="s">
        <v>28</v>
      </c>
      <c r="K513" t="s">
        <v>29</v>
      </c>
      <c r="L513" t="s">
        <v>275</v>
      </c>
      <c r="M513" t="s">
        <v>30</v>
      </c>
      <c r="N513" t="s">
        <v>30</v>
      </c>
      <c r="O513" t="s">
        <v>30</v>
      </c>
      <c r="P513" t="s">
        <v>30</v>
      </c>
      <c r="Q513" t="s">
        <v>30</v>
      </c>
      <c r="R513" t="s">
        <v>30</v>
      </c>
      <c r="S513" t="s">
        <v>30</v>
      </c>
      <c r="T513" t="s">
        <v>30</v>
      </c>
      <c r="U513" t="s">
        <v>30</v>
      </c>
      <c r="V513" t="s">
        <v>30</v>
      </c>
      <c r="W513" t="s">
        <v>31</v>
      </c>
      <c r="X513" t="s">
        <v>29</v>
      </c>
      <c r="Y513" t="s">
        <v>30</v>
      </c>
      <c r="Z513" t="s">
        <v>29</v>
      </c>
      <c r="AA513" t="s">
        <v>29</v>
      </c>
      <c r="AB513" t="s">
        <v>32</v>
      </c>
    </row>
    <row r="514" spans="1:28" outlineLevel="1" x14ac:dyDescent="0.45">
      <c r="A514">
        <v>7544039006</v>
      </c>
      <c r="B514" s="1">
        <v>44341</v>
      </c>
      <c r="C514" t="s">
        <v>2927</v>
      </c>
      <c r="D514" t="s">
        <v>2928</v>
      </c>
      <c r="E514" t="s">
        <v>154</v>
      </c>
      <c r="F514" t="s">
        <v>5651</v>
      </c>
      <c r="G514" t="s">
        <v>5667</v>
      </c>
      <c r="H514" s="5">
        <v>477779.17</v>
      </c>
      <c r="J514" t="s">
        <v>28</v>
      </c>
      <c r="K514" t="s">
        <v>29</v>
      </c>
      <c r="L514" t="s">
        <v>173</v>
      </c>
      <c r="M514" t="s">
        <v>30</v>
      </c>
      <c r="N514" t="s">
        <v>29</v>
      </c>
      <c r="O514" t="s">
        <v>29</v>
      </c>
      <c r="P514" t="s">
        <v>29</v>
      </c>
      <c r="Q514" t="s">
        <v>30</v>
      </c>
      <c r="R514" t="s">
        <v>30</v>
      </c>
      <c r="S514" t="s">
        <v>30</v>
      </c>
      <c r="T514" t="s">
        <v>30</v>
      </c>
      <c r="U514" t="s">
        <v>30</v>
      </c>
      <c r="V514" t="s">
        <v>30</v>
      </c>
      <c r="W514" t="s">
        <v>40</v>
      </c>
      <c r="X514" t="s">
        <v>29</v>
      </c>
      <c r="Y514" t="s">
        <v>30</v>
      </c>
      <c r="Z514" t="s">
        <v>29</v>
      </c>
      <c r="AA514" t="s">
        <v>29</v>
      </c>
      <c r="AB514" t="s">
        <v>43</v>
      </c>
    </row>
    <row r="515" spans="1:28" outlineLevel="1" x14ac:dyDescent="0.45">
      <c r="A515">
        <v>3694799008</v>
      </c>
      <c r="B515" s="1">
        <v>44335</v>
      </c>
      <c r="C515" t="s">
        <v>1749</v>
      </c>
      <c r="D515" t="s">
        <v>1750</v>
      </c>
      <c r="E515" t="s">
        <v>154</v>
      </c>
      <c r="F515" t="s">
        <v>5651</v>
      </c>
      <c r="G515" t="s">
        <v>5888</v>
      </c>
      <c r="H515" s="5">
        <v>471728</v>
      </c>
      <c r="J515" t="s">
        <v>28</v>
      </c>
      <c r="K515" t="s">
        <v>29</v>
      </c>
      <c r="L515" t="s">
        <v>173</v>
      </c>
      <c r="M515" t="s">
        <v>29</v>
      </c>
      <c r="N515" t="s">
        <v>29</v>
      </c>
      <c r="O515" t="s">
        <v>29</v>
      </c>
      <c r="P515" t="s">
        <v>30</v>
      </c>
      <c r="Q515" t="s">
        <v>29</v>
      </c>
      <c r="R515" t="s">
        <v>29</v>
      </c>
      <c r="S515" t="s">
        <v>30</v>
      </c>
      <c r="T515" t="s">
        <v>30</v>
      </c>
      <c r="U515" t="s">
        <v>30</v>
      </c>
      <c r="V515" t="s">
        <v>30</v>
      </c>
      <c r="W515" t="s">
        <v>229</v>
      </c>
      <c r="X515" t="s">
        <v>30</v>
      </c>
      <c r="Y515" t="s">
        <v>29</v>
      </c>
      <c r="Z515" t="s">
        <v>29</v>
      </c>
      <c r="AA515" t="s">
        <v>30</v>
      </c>
      <c r="AB515" t="s">
        <v>45</v>
      </c>
    </row>
    <row r="516" spans="1:28" outlineLevel="1" x14ac:dyDescent="0.45">
      <c r="A516">
        <v>5247709000</v>
      </c>
      <c r="B516" s="1">
        <v>44337</v>
      </c>
      <c r="C516" t="s">
        <v>2311</v>
      </c>
      <c r="D516" t="s">
        <v>2312</v>
      </c>
      <c r="E516" t="s">
        <v>154</v>
      </c>
      <c r="F516" t="s">
        <v>5651</v>
      </c>
      <c r="G516" t="s">
        <v>5668</v>
      </c>
      <c r="H516" s="5">
        <v>471207.2</v>
      </c>
      <c r="J516" t="s">
        <v>28</v>
      </c>
      <c r="K516" t="s">
        <v>29</v>
      </c>
      <c r="L516" t="s">
        <v>173</v>
      </c>
      <c r="M516" t="s">
        <v>29</v>
      </c>
      <c r="N516" t="s">
        <v>29</v>
      </c>
      <c r="O516" t="s">
        <v>30</v>
      </c>
      <c r="P516" t="s">
        <v>30</v>
      </c>
      <c r="Q516" t="s">
        <v>30</v>
      </c>
      <c r="R516" t="s">
        <v>30</v>
      </c>
      <c r="S516" t="s">
        <v>30</v>
      </c>
      <c r="T516" t="s">
        <v>30</v>
      </c>
      <c r="U516" t="s">
        <v>29</v>
      </c>
      <c r="V516" t="s">
        <v>30</v>
      </c>
      <c r="W516" t="s">
        <v>31</v>
      </c>
      <c r="X516" t="s">
        <v>29</v>
      </c>
      <c r="Y516" t="s">
        <v>29</v>
      </c>
      <c r="Z516" t="s">
        <v>30</v>
      </c>
      <c r="AA516" t="s">
        <v>29</v>
      </c>
      <c r="AB516" t="s">
        <v>32</v>
      </c>
    </row>
    <row r="517" spans="1:28" outlineLevel="1" x14ac:dyDescent="0.45">
      <c r="A517">
        <v>4900349009</v>
      </c>
      <c r="B517" s="1">
        <v>44336</v>
      </c>
      <c r="C517" t="s">
        <v>2044</v>
      </c>
      <c r="D517" t="s">
        <v>2045</v>
      </c>
      <c r="E517" t="s">
        <v>154</v>
      </c>
      <c r="F517" t="s">
        <v>5651</v>
      </c>
      <c r="G517" t="s">
        <v>5865</v>
      </c>
      <c r="H517" s="5">
        <v>460686.3</v>
      </c>
      <c r="I517" t="s">
        <v>103</v>
      </c>
      <c r="J517" t="s">
        <v>28</v>
      </c>
      <c r="K517" t="s">
        <v>29</v>
      </c>
      <c r="L517" t="s">
        <v>155</v>
      </c>
      <c r="M517" t="s">
        <v>29</v>
      </c>
      <c r="N517" t="s">
        <v>30</v>
      </c>
      <c r="O517" t="s">
        <v>29</v>
      </c>
      <c r="P517" t="s">
        <v>30</v>
      </c>
      <c r="Q517" t="s">
        <v>30</v>
      </c>
      <c r="R517" t="s">
        <v>30</v>
      </c>
      <c r="S517" t="s">
        <v>30</v>
      </c>
      <c r="T517" t="s">
        <v>30</v>
      </c>
      <c r="U517" t="s">
        <v>30</v>
      </c>
      <c r="V517" t="s">
        <v>30</v>
      </c>
      <c r="W517" t="s">
        <v>31</v>
      </c>
      <c r="X517" t="s">
        <v>29</v>
      </c>
      <c r="Y517" t="s">
        <v>30</v>
      </c>
      <c r="Z517" t="s">
        <v>29</v>
      </c>
      <c r="AA517" t="s">
        <v>30</v>
      </c>
      <c r="AB517" t="s">
        <v>32</v>
      </c>
    </row>
    <row r="518" spans="1:28" outlineLevel="1" x14ac:dyDescent="0.45">
      <c r="A518">
        <v>9996709006</v>
      </c>
      <c r="B518" s="1">
        <v>44358</v>
      </c>
      <c r="C518" t="s">
        <v>5644</v>
      </c>
      <c r="D518" t="s">
        <v>5645</v>
      </c>
      <c r="E518" t="s">
        <v>154</v>
      </c>
      <c r="F518" t="s">
        <v>5651</v>
      </c>
      <c r="G518" t="s">
        <v>5667</v>
      </c>
      <c r="H518" s="5">
        <v>435128.02</v>
      </c>
      <c r="J518" t="s">
        <v>28</v>
      </c>
      <c r="K518" t="s">
        <v>30</v>
      </c>
      <c r="L518" t="s">
        <v>173</v>
      </c>
      <c r="M518" t="s">
        <v>30</v>
      </c>
      <c r="N518" t="s">
        <v>29</v>
      </c>
      <c r="O518" t="s">
        <v>29</v>
      </c>
      <c r="P518" t="s">
        <v>30</v>
      </c>
      <c r="Q518" t="s">
        <v>30</v>
      </c>
      <c r="R518" t="s">
        <v>30</v>
      </c>
      <c r="S518" t="s">
        <v>30</v>
      </c>
      <c r="T518" t="s">
        <v>30</v>
      </c>
      <c r="U518" t="s">
        <v>30</v>
      </c>
      <c r="V518" t="s">
        <v>30</v>
      </c>
      <c r="W518" t="s">
        <v>31</v>
      </c>
      <c r="X518" t="s">
        <v>29</v>
      </c>
      <c r="Y518" t="s">
        <v>29</v>
      </c>
      <c r="Z518" t="s">
        <v>29</v>
      </c>
      <c r="AA518" t="s">
        <v>29</v>
      </c>
      <c r="AB518" t="s">
        <v>32</v>
      </c>
    </row>
    <row r="519" spans="1:28" outlineLevel="1" x14ac:dyDescent="0.45">
      <c r="A519">
        <v>7908218900</v>
      </c>
      <c r="B519" s="1">
        <v>44327</v>
      </c>
      <c r="C519" t="s">
        <v>4050</v>
      </c>
      <c r="D519" t="s">
        <v>4051</v>
      </c>
      <c r="E519" t="s">
        <v>154</v>
      </c>
      <c r="F519" t="s">
        <v>5651</v>
      </c>
      <c r="G519" t="s">
        <v>5668</v>
      </c>
      <c r="H519" s="5">
        <v>435101.54</v>
      </c>
      <c r="J519" t="s">
        <v>28</v>
      </c>
      <c r="K519" t="s">
        <v>29</v>
      </c>
      <c r="L519" t="s">
        <v>173</v>
      </c>
      <c r="M519" t="s">
        <v>29</v>
      </c>
      <c r="N519" t="s">
        <v>30</v>
      </c>
      <c r="O519" t="s">
        <v>29</v>
      </c>
      <c r="P519" t="s">
        <v>30</v>
      </c>
      <c r="Q519" t="s">
        <v>30</v>
      </c>
      <c r="R519" t="s">
        <v>30</v>
      </c>
      <c r="S519" t="s">
        <v>30</v>
      </c>
      <c r="T519" t="s">
        <v>30</v>
      </c>
      <c r="U519" t="s">
        <v>30</v>
      </c>
      <c r="V519" t="s">
        <v>30</v>
      </c>
      <c r="W519" t="s">
        <v>31</v>
      </c>
      <c r="X519" t="s">
        <v>29</v>
      </c>
      <c r="Y519" t="s">
        <v>30</v>
      </c>
      <c r="Z519" t="s">
        <v>29</v>
      </c>
      <c r="AA519" t="s">
        <v>29</v>
      </c>
      <c r="AB519" t="s">
        <v>32</v>
      </c>
    </row>
    <row r="520" spans="1:28" outlineLevel="1" x14ac:dyDescent="0.45">
      <c r="A520">
        <v>9894919009</v>
      </c>
      <c r="B520" s="1">
        <v>44351</v>
      </c>
      <c r="C520" t="s">
        <v>5321</v>
      </c>
      <c r="D520" t="s">
        <v>5322</v>
      </c>
      <c r="E520" t="s">
        <v>154</v>
      </c>
      <c r="F520" t="s">
        <v>5651</v>
      </c>
      <c r="G520" t="s">
        <v>5691</v>
      </c>
      <c r="H520" s="5">
        <v>427834</v>
      </c>
      <c r="J520" t="s">
        <v>28</v>
      </c>
      <c r="K520" t="s">
        <v>29</v>
      </c>
      <c r="L520" t="s">
        <v>155</v>
      </c>
      <c r="M520" t="s">
        <v>30</v>
      </c>
      <c r="N520" t="s">
        <v>30</v>
      </c>
      <c r="O520" t="s">
        <v>29</v>
      </c>
      <c r="P520" t="s">
        <v>30</v>
      </c>
      <c r="Q520" t="s">
        <v>29</v>
      </c>
      <c r="R520" t="s">
        <v>30</v>
      </c>
      <c r="S520" t="s">
        <v>30</v>
      </c>
      <c r="T520" t="s">
        <v>30</v>
      </c>
      <c r="U520" t="s">
        <v>29</v>
      </c>
      <c r="V520" t="s">
        <v>30</v>
      </c>
      <c r="W520" t="s">
        <v>31</v>
      </c>
      <c r="X520" t="s">
        <v>30</v>
      </c>
      <c r="Y520" t="s">
        <v>29</v>
      </c>
      <c r="Z520" t="s">
        <v>29</v>
      </c>
      <c r="AA520" t="s">
        <v>29</v>
      </c>
      <c r="AB520" t="s">
        <v>132</v>
      </c>
    </row>
    <row r="521" spans="1:28" outlineLevel="1" x14ac:dyDescent="0.45">
      <c r="A521">
        <v>3714609006</v>
      </c>
      <c r="B521" s="1">
        <v>44335</v>
      </c>
      <c r="C521" t="s">
        <v>1863</v>
      </c>
      <c r="D521" t="s">
        <v>1864</v>
      </c>
      <c r="E521" t="s">
        <v>154</v>
      </c>
      <c r="F521" t="s">
        <v>5651</v>
      </c>
      <c r="G521" t="s">
        <v>5704</v>
      </c>
      <c r="H521" s="5">
        <v>425903.74</v>
      </c>
      <c r="J521" t="s">
        <v>28</v>
      </c>
      <c r="K521" t="s">
        <v>29</v>
      </c>
      <c r="L521" t="s">
        <v>155</v>
      </c>
      <c r="M521" t="s">
        <v>30</v>
      </c>
      <c r="N521" t="s">
        <v>30</v>
      </c>
      <c r="O521" t="s">
        <v>30</v>
      </c>
      <c r="P521" t="s">
        <v>30</v>
      </c>
      <c r="Q521" t="s">
        <v>30</v>
      </c>
      <c r="R521" t="s">
        <v>30</v>
      </c>
      <c r="S521" t="s">
        <v>30</v>
      </c>
      <c r="T521" t="s">
        <v>30</v>
      </c>
      <c r="U521" t="s">
        <v>30</v>
      </c>
      <c r="V521" t="s">
        <v>30</v>
      </c>
      <c r="W521" t="s">
        <v>40</v>
      </c>
      <c r="X521" t="s">
        <v>29</v>
      </c>
      <c r="Y521" t="s">
        <v>30</v>
      </c>
      <c r="Z521" t="s">
        <v>29</v>
      </c>
      <c r="AA521" t="s">
        <v>29</v>
      </c>
      <c r="AB521" t="s">
        <v>32</v>
      </c>
    </row>
    <row r="522" spans="1:28" outlineLevel="1" x14ac:dyDescent="0.45">
      <c r="A522">
        <v>8611549001</v>
      </c>
      <c r="B522" s="1">
        <v>44343</v>
      </c>
      <c r="C522" t="s">
        <v>4304</v>
      </c>
      <c r="D522" t="s">
        <v>4305</v>
      </c>
      <c r="E522" t="s">
        <v>154</v>
      </c>
      <c r="F522" t="s">
        <v>5651</v>
      </c>
      <c r="G522" t="s">
        <v>5704</v>
      </c>
      <c r="H522" s="5">
        <v>421035</v>
      </c>
      <c r="J522" t="s">
        <v>28</v>
      </c>
      <c r="K522" t="s">
        <v>29</v>
      </c>
      <c r="L522" t="s">
        <v>155</v>
      </c>
      <c r="M522" t="s">
        <v>29</v>
      </c>
      <c r="N522" t="s">
        <v>29</v>
      </c>
      <c r="O522" t="s">
        <v>30</v>
      </c>
      <c r="P522" t="s">
        <v>30</v>
      </c>
      <c r="Q522" t="s">
        <v>30</v>
      </c>
      <c r="R522" t="s">
        <v>30</v>
      </c>
      <c r="S522" t="s">
        <v>30</v>
      </c>
      <c r="T522" t="s">
        <v>30</v>
      </c>
      <c r="U522" t="s">
        <v>30</v>
      </c>
      <c r="V522" t="s">
        <v>30</v>
      </c>
      <c r="W522" t="s">
        <v>31</v>
      </c>
      <c r="X522" t="s">
        <v>29</v>
      </c>
      <c r="Y522" t="s">
        <v>29</v>
      </c>
      <c r="Z522" t="s">
        <v>29</v>
      </c>
      <c r="AA522" t="s">
        <v>30</v>
      </c>
      <c r="AB522" t="s">
        <v>32</v>
      </c>
    </row>
    <row r="523" spans="1:28" outlineLevel="1" x14ac:dyDescent="0.45">
      <c r="A523">
        <v>1149289101</v>
      </c>
      <c r="B523" s="1">
        <v>44375</v>
      </c>
      <c r="C523" t="s">
        <v>601</v>
      </c>
      <c r="D523" t="s">
        <v>602</v>
      </c>
      <c r="E523" t="s">
        <v>154</v>
      </c>
      <c r="F523" t="s">
        <v>5651</v>
      </c>
      <c r="G523" t="s">
        <v>5752</v>
      </c>
      <c r="H523" s="5">
        <v>416583.57</v>
      </c>
      <c r="J523" t="s">
        <v>28</v>
      </c>
      <c r="K523" t="s">
        <v>29</v>
      </c>
      <c r="L523" t="s">
        <v>155</v>
      </c>
      <c r="M523" t="s">
        <v>30</v>
      </c>
      <c r="N523" t="s">
        <v>30</v>
      </c>
      <c r="O523" t="s">
        <v>30</v>
      </c>
      <c r="P523" t="s">
        <v>30</v>
      </c>
      <c r="Q523" t="s">
        <v>30</v>
      </c>
      <c r="R523" t="s">
        <v>30</v>
      </c>
      <c r="S523" t="s">
        <v>30</v>
      </c>
      <c r="T523" t="s">
        <v>30</v>
      </c>
      <c r="U523" t="s">
        <v>30</v>
      </c>
      <c r="V523" t="s">
        <v>30</v>
      </c>
      <c r="W523" t="s">
        <v>31</v>
      </c>
      <c r="X523" t="s">
        <v>29</v>
      </c>
      <c r="Y523" t="s">
        <v>29</v>
      </c>
      <c r="Z523" t="s">
        <v>29</v>
      </c>
      <c r="AA523" t="s">
        <v>29</v>
      </c>
      <c r="AB523" t="s">
        <v>32</v>
      </c>
    </row>
    <row r="524" spans="1:28" outlineLevel="1" x14ac:dyDescent="0.45">
      <c r="A524">
        <v>5215079007</v>
      </c>
      <c r="B524" s="1">
        <v>44337</v>
      </c>
      <c r="C524" t="s">
        <v>2140</v>
      </c>
      <c r="D524" t="s">
        <v>2141</v>
      </c>
      <c r="E524" t="s">
        <v>154</v>
      </c>
      <c r="F524" t="s">
        <v>5651</v>
      </c>
      <c r="G524" t="s">
        <v>5750</v>
      </c>
      <c r="H524" s="5">
        <v>415736.8</v>
      </c>
      <c r="J524" t="s">
        <v>28</v>
      </c>
      <c r="K524" t="s">
        <v>29</v>
      </c>
      <c r="L524" t="s">
        <v>173</v>
      </c>
      <c r="M524" t="s">
        <v>29</v>
      </c>
      <c r="N524" t="s">
        <v>30</v>
      </c>
      <c r="O524" t="s">
        <v>29</v>
      </c>
      <c r="P524" t="s">
        <v>30</v>
      </c>
      <c r="Q524" t="s">
        <v>30</v>
      </c>
      <c r="R524" t="s">
        <v>30</v>
      </c>
      <c r="S524" t="s">
        <v>30</v>
      </c>
      <c r="T524" t="s">
        <v>30</v>
      </c>
      <c r="U524" t="s">
        <v>30</v>
      </c>
      <c r="V524" t="s">
        <v>30</v>
      </c>
      <c r="W524" t="s">
        <v>33</v>
      </c>
      <c r="X524" t="s">
        <v>29</v>
      </c>
      <c r="Y524" t="s">
        <v>30</v>
      </c>
      <c r="Z524" t="s">
        <v>29</v>
      </c>
      <c r="AA524" t="s">
        <v>29</v>
      </c>
      <c r="AB524" t="s">
        <v>32</v>
      </c>
    </row>
    <row r="525" spans="1:28" outlineLevel="1" x14ac:dyDescent="0.45">
      <c r="A525">
        <v>7565979005</v>
      </c>
      <c r="B525" s="1">
        <v>44341</v>
      </c>
      <c r="C525" t="s">
        <v>3183</v>
      </c>
      <c r="D525" t="s">
        <v>3184</v>
      </c>
      <c r="E525" t="s">
        <v>154</v>
      </c>
      <c r="F525" t="s">
        <v>5651</v>
      </c>
      <c r="G525" t="s">
        <v>5668</v>
      </c>
      <c r="H525" s="5">
        <v>412182</v>
      </c>
      <c r="J525" t="s">
        <v>28</v>
      </c>
      <c r="K525" t="s">
        <v>29</v>
      </c>
      <c r="L525" t="s">
        <v>173</v>
      </c>
      <c r="M525" t="s">
        <v>29</v>
      </c>
      <c r="N525" t="s">
        <v>30</v>
      </c>
      <c r="O525" t="s">
        <v>30</v>
      </c>
      <c r="P525" t="s">
        <v>30</v>
      </c>
      <c r="Q525" t="s">
        <v>30</v>
      </c>
      <c r="R525" t="s">
        <v>30</v>
      </c>
      <c r="S525" t="s">
        <v>30</v>
      </c>
      <c r="T525" t="s">
        <v>30</v>
      </c>
      <c r="U525" t="s">
        <v>30</v>
      </c>
      <c r="V525" t="s">
        <v>30</v>
      </c>
      <c r="W525" t="s">
        <v>31</v>
      </c>
      <c r="X525" t="s">
        <v>29</v>
      </c>
      <c r="Y525" t="s">
        <v>29</v>
      </c>
      <c r="Z525" t="s">
        <v>30</v>
      </c>
      <c r="AA525" t="s">
        <v>29</v>
      </c>
      <c r="AB525" t="s">
        <v>192</v>
      </c>
    </row>
    <row r="526" spans="1:28" outlineLevel="1" x14ac:dyDescent="0.45">
      <c r="A526">
        <v>1124979100</v>
      </c>
      <c r="B526" s="1">
        <v>44372</v>
      </c>
      <c r="C526" t="s">
        <v>530</v>
      </c>
      <c r="D526" t="s">
        <v>531</v>
      </c>
      <c r="E526" t="s">
        <v>154</v>
      </c>
      <c r="F526" t="s">
        <v>5651</v>
      </c>
      <c r="G526" t="s">
        <v>5668</v>
      </c>
      <c r="H526" s="5">
        <v>394604</v>
      </c>
      <c r="J526" t="s">
        <v>28</v>
      </c>
      <c r="K526" t="s">
        <v>29</v>
      </c>
      <c r="L526" t="s">
        <v>173</v>
      </c>
      <c r="M526" t="s">
        <v>30</v>
      </c>
      <c r="N526" t="s">
        <v>30</v>
      </c>
      <c r="O526" t="s">
        <v>30</v>
      </c>
      <c r="P526" t="s">
        <v>30</v>
      </c>
      <c r="Q526" t="s">
        <v>30</v>
      </c>
      <c r="R526" t="s">
        <v>30</v>
      </c>
      <c r="S526" t="s">
        <v>30</v>
      </c>
      <c r="T526" t="s">
        <v>30</v>
      </c>
      <c r="U526" t="s">
        <v>30</v>
      </c>
      <c r="V526" t="s">
        <v>30</v>
      </c>
      <c r="W526" t="s">
        <v>31</v>
      </c>
      <c r="X526" t="s">
        <v>29</v>
      </c>
      <c r="Y526" t="s">
        <v>29</v>
      </c>
      <c r="Z526" t="s">
        <v>29</v>
      </c>
      <c r="AA526" t="s">
        <v>29</v>
      </c>
      <c r="AB526" t="s">
        <v>32</v>
      </c>
    </row>
    <row r="527" spans="1:28" outlineLevel="1" x14ac:dyDescent="0.45">
      <c r="A527">
        <v>2481319006</v>
      </c>
      <c r="B527" s="1">
        <v>44332</v>
      </c>
      <c r="C527" t="s">
        <v>1134</v>
      </c>
      <c r="D527" t="s">
        <v>1135</v>
      </c>
      <c r="E527" t="s">
        <v>154</v>
      </c>
      <c r="F527" t="s">
        <v>5651</v>
      </c>
      <c r="G527" t="s">
        <v>5667</v>
      </c>
      <c r="H527" s="5">
        <v>365388</v>
      </c>
      <c r="J527" t="s">
        <v>28</v>
      </c>
      <c r="K527" t="s">
        <v>29</v>
      </c>
      <c r="L527" t="s">
        <v>173</v>
      </c>
      <c r="M527" t="s">
        <v>30</v>
      </c>
      <c r="N527" t="s">
        <v>30</v>
      </c>
      <c r="O527" t="s">
        <v>30</v>
      </c>
      <c r="P527" t="s">
        <v>30</v>
      </c>
      <c r="Q527" t="s">
        <v>30</v>
      </c>
      <c r="R527" t="s">
        <v>30</v>
      </c>
      <c r="S527" t="s">
        <v>30</v>
      </c>
      <c r="T527" t="s">
        <v>30</v>
      </c>
      <c r="U527" t="s">
        <v>30</v>
      </c>
      <c r="V527" t="s">
        <v>30</v>
      </c>
      <c r="W527" t="s">
        <v>40</v>
      </c>
      <c r="X527" t="s">
        <v>29</v>
      </c>
      <c r="Y527" t="s">
        <v>29</v>
      </c>
      <c r="Z527" t="s">
        <v>29</v>
      </c>
      <c r="AA527" t="s">
        <v>30</v>
      </c>
      <c r="AB527" t="s">
        <v>32</v>
      </c>
    </row>
    <row r="528" spans="1:28" outlineLevel="1" x14ac:dyDescent="0.45">
      <c r="A528">
        <v>5227429002</v>
      </c>
      <c r="B528" s="1">
        <v>44337</v>
      </c>
      <c r="C528" t="s">
        <v>2211</v>
      </c>
      <c r="D528" t="s">
        <v>2212</v>
      </c>
      <c r="E528" t="s">
        <v>154</v>
      </c>
      <c r="F528" t="s">
        <v>5651</v>
      </c>
      <c r="G528" t="s">
        <v>5674</v>
      </c>
      <c r="H528" s="5">
        <v>364932.5</v>
      </c>
      <c r="J528" t="s">
        <v>28</v>
      </c>
      <c r="K528" t="s">
        <v>29</v>
      </c>
      <c r="L528" t="s">
        <v>155</v>
      </c>
      <c r="M528" t="s">
        <v>29</v>
      </c>
      <c r="N528" t="s">
        <v>29</v>
      </c>
      <c r="O528" t="s">
        <v>30</v>
      </c>
      <c r="P528" t="s">
        <v>30</v>
      </c>
      <c r="Q528" t="s">
        <v>30</v>
      </c>
      <c r="R528" t="s">
        <v>30</v>
      </c>
      <c r="S528" t="s">
        <v>30</v>
      </c>
      <c r="T528" t="s">
        <v>30</v>
      </c>
      <c r="U528" t="s">
        <v>29</v>
      </c>
      <c r="V528" t="s">
        <v>30</v>
      </c>
      <c r="W528" t="s">
        <v>31</v>
      </c>
      <c r="X528" t="s">
        <v>29</v>
      </c>
      <c r="Y528" t="s">
        <v>29</v>
      </c>
      <c r="Z528" t="s">
        <v>30</v>
      </c>
      <c r="AA528" t="s">
        <v>29</v>
      </c>
      <c r="AB528" t="s">
        <v>32</v>
      </c>
    </row>
    <row r="529" spans="1:28" outlineLevel="1" x14ac:dyDescent="0.45">
      <c r="A529">
        <v>8025659007</v>
      </c>
      <c r="B529" s="1">
        <v>44342</v>
      </c>
      <c r="C529" t="s">
        <v>4128</v>
      </c>
      <c r="D529" t="s">
        <v>4129</v>
      </c>
      <c r="E529" t="s">
        <v>154</v>
      </c>
      <c r="F529" t="s">
        <v>5651</v>
      </c>
      <c r="G529" t="s">
        <v>5665</v>
      </c>
      <c r="H529" s="5">
        <v>362896</v>
      </c>
      <c r="J529" t="s">
        <v>28</v>
      </c>
      <c r="K529" t="s">
        <v>29</v>
      </c>
      <c r="L529" t="s">
        <v>155</v>
      </c>
      <c r="M529" t="s">
        <v>30</v>
      </c>
      <c r="N529" t="s">
        <v>30</v>
      </c>
      <c r="O529" t="s">
        <v>29</v>
      </c>
      <c r="P529" t="s">
        <v>30</v>
      </c>
      <c r="Q529" t="s">
        <v>30</v>
      </c>
      <c r="R529" t="s">
        <v>30</v>
      </c>
      <c r="S529" t="s">
        <v>30</v>
      </c>
      <c r="T529" t="s">
        <v>30</v>
      </c>
      <c r="U529" t="s">
        <v>30</v>
      </c>
      <c r="V529" t="s">
        <v>30</v>
      </c>
      <c r="W529" t="s">
        <v>40</v>
      </c>
      <c r="X529" t="s">
        <v>29</v>
      </c>
      <c r="Y529" t="s">
        <v>30</v>
      </c>
      <c r="Z529" t="s">
        <v>29</v>
      </c>
      <c r="AA529" t="s">
        <v>29</v>
      </c>
      <c r="AB529" t="s">
        <v>32</v>
      </c>
    </row>
    <row r="530" spans="1:28" outlineLevel="1" x14ac:dyDescent="0.45">
      <c r="A530">
        <v>7646908905</v>
      </c>
      <c r="B530" s="1">
        <v>44323</v>
      </c>
      <c r="C530" t="s">
        <v>3671</v>
      </c>
      <c r="D530" t="s">
        <v>3672</v>
      </c>
      <c r="E530" t="s">
        <v>154</v>
      </c>
      <c r="F530" t="s">
        <v>5651</v>
      </c>
      <c r="G530" t="s">
        <v>5668</v>
      </c>
      <c r="H530" s="5">
        <v>350733</v>
      </c>
      <c r="J530" t="s">
        <v>28</v>
      </c>
      <c r="K530" t="s">
        <v>29</v>
      </c>
      <c r="L530" t="s">
        <v>173</v>
      </c>
      <c r="M530" t="s">
        <v>29</v>
      </c>
      <c r="N530" t="s">
        <v>30</v>
      </c>
      <c r="O530" t="s">
        <v>29</v>
      </c>
      <c r="P530" t="s">
        <v>30</v>
      </c>
      <c r="Q530" t="s">
        <v>30</v>
      </c>
      <c r="R530" t="s">
        <v>30</v>
      </c>
      <c r="S530" t="s">
        <v>30</v>
      </c>
      <c r="T530" t="s">
        <v>30</v>
      </c>
      <c r="U530" t="s">
        <v>30</v>
      </c>
      <c r="V530" t="s">
        <v>30</v>
      </c>
      <c r="W530" t="s">
        <v>40</v>
      </c>
      <c r="X530" t="s">
        <v>29</v>
      </c>
      <c r="Y530" t="s">
        <v>29</v>
      </c>
      <c r="Z530" t="s">
        <v>29</v>
      </c>
      <c r="AA530" t="s">
        <v>30</v>
      </c>
      <c r="AB530" t="s">
        <v>32</v>
      </c>
    </row>
    <row r="531" spans="1:28" outlineLevel="1" x14ac:dyDescent="0.45">
      <c r="A531">
        <v>7624198905</v>
      </c>
      <c r="B531" s="1">
        <v>44323</v>
      </c>
      <c r="C531" t="s">
        <v>3536</v>
      </c>
      <c r="D531" t="s">
        <v>3537</v>
      </c>
      <c r="E531" t="s">
        <v>154</v>
      </c>
      <c r="F531" t="s">
        <v>5651</v>
      </c>
      <c r="G531" t="s">
        <v>5994</v>
      </c>
      <c r="H531" s="5">
        <v>349901</v>
      </c>
      <c r="J531" t="s">
        <v>28</v>
      </c>
      <c r="K531" t="s">
        <v>29</v>
      </c>
      <c r="L531" t="s">
        <v>173</v>
      </c>
      <c r="M531" t="s">
        <v>29</v>
      </c>
      <c r="N531" t="s">
        <v>30</v>
      </c>
      <c r="O531" t="s">
        <v>29</v>
      </c>
      <c r="P531" t="s">
        <v>30</v>
      </c>
      <c r="Q531" t="s">
        <v>30</v>
      </c>
      <c r="R531" t="s">
        <v>30</v>
      </c>
      <c r="S531" t="s">
        <v>30</v>
      </c>
      <c r="T531" t="s">
        <v>30</v>
      </c>
      <c r="U531" t="s">
        <v>30</v>
      </c>
      <c r="V531" t="s">
        <v>30</v>
      </c>
      <c r="W531" t="s">
        <v>40</v>
      </c>
      <c r="X531" t="s">
        <v>29</v>
      </c>
      <c r="Y531" t="s">
        <v>29</v>
      </c>
      <c r="Z531" t="s">
        <v>30</v>
      </c>
      <c r="AA531" t="s">
        <v>29</v>
      </c>
      <c r="AB531" t="s">
        <v>32</v>
      </c>
    </row>
    <row r="532" spans="1:28" outlineLevel="1" x14ac:dyDescent="0.45">
      <c r="A532">
        <v>5219859002</v>
      </c>
      <c r="B532" s="1">
        <v>44337</v>
      </c>
      <c r="C532" t="s">
        <v>2165</v>
      </c>
      <c r="D532" t="s">
        <v>2166</v>
      </c>
      <c r="E532" t="s">
        <v>154</v>
      </c>
      <c r="F532" t="s">
        <v>5651</v>
      </c>
      <c r="G532" t="s">
        <v>5691</v>
      </c>
      <c r="H532" s="5">
        <v>342007</v>
      </c>
      <c r="J532" t="s">
        <v>28</v>
      </c>
      <c r="K532" t="s">
        <v>30</v>
      </c>
      <c r="L532" t="s">
        <v>155</v>
      </c>
      <c r="M532" t="s">
        <v>30</v>
      </c>
      <c r="N532" t="s">
        <v>30</v>
      </c>
      <c r="O532" t="s">
        <v>30</v>
      </c>
      <c r="P532" t="s">
        <v>30</v>
      </c>
      <c r="Q532" t="s">
        <v>30</v>
      </c>
      <c r="R532" t="s">
        <v>30</v>
      </c>
      <c r="S532" t="s">
        <v>30</v>
      </c>
      <c r="T532" t="s">
        <v>30</v>
      </c>
      <c r="U532" t="s">
        <v>30</v>
      </c>
      <c r="V532" t="s">
        <v>30</v>
      </c>
      <c r="W532" t="s">
        <v>33</v>
      </c>
      <c r="X532" t="s">
        <v>30</v>
      </c>
      <c r="Y532" t="s">
        <v>30</v>
      </c>
      <c r="Z532" t="s">
        <v>29</v>
      </c>
      <c r="AA532" t="s">
        <v>29</v>
      </c>
      <c r="AB532" t="s">
        <v>32</v>
      </c>
    </row>
    <row r="533" spans="1:28" outlineLevel="1" x14ac:dyDescent="0.45">
      <c r="A533">
        <v>9960279006</v>
      </c>
      <c r="B533" s="1">
        <v>44354</v>
      </c>
      <c r="C533" t="s">
        <v>5602</v>
      </c>
      <c r="D533" t="s">
        <v>5603</v>
      </c>
      <c r="E533" t="s">
        <v>154</v>
      </c>
      <c r="F533" t="s">
        <v>5651</v>
      </c>
      <c r="G533" t="s">
        <v>5820</v>
      </c>
      <c r="H533" s="5">
        <v>340981</v>
      </c>
      <c r="I533" t="s">
        <v>5237</v>
      </c>
      <c r="J533" t="s">
        <v>28</v>
      </c>
      <c r="K533" t="s">
        <v>29</v>
      </c>
      <c r="L533" t="s">
        <v>155</v>
      </c>
      <c r="M533" t="s">
        <v>29</v>
      </c>
      <c r="N533" t="s">
        <v>29</v>
      </c>
      <c r="O533" t="s">
        <v>29</v>
      </c>
      <c r="P533" t="s">
        <v>30</v>
      </c>
      <c r="Q533" t="s">
        <v>30</v>
      </c>
      <c r="R533" t="s">
        <v>30</v>
      </c>
      <c r="S533" t="s">
        <v>30</v>
      </c>
      <c r="T533" t="s">
        <v>30</v>
      </c>
      <c r="U533" t="s">
        <v>30</v>
      </c>
      <c r="V533" t="s">
        <v>30</v>
      </c>
      <c r="W533" t="s">
        <v>40</v>
      </c>
      <c r="X533" t="s">
        <v>29</v>
      </c>
      <c r="Y533" t="s">
        <v>29</v>
      </c>
      <c r="Z533" t="s">
        <v>29</v>
      </c>
      <c r="AA533" t="s">
        <v>29</v>
      </c>
      <c r="AB533" t="s">
        <v>47</v>
      </c>
    </row>
    <row r="534" spans="1:28" outlineLevel="1" x14ac:dyDescent="0.45">
      <c r="A534">
        <v>8928919003</v>
      </c>
      <c r="B534" s="1">
        <v>44345</v>
      </c>
      <c r="C534" t="s">
        <v>4891</v>
      </c>
      <c r="D534" t="s">
        <v>4892</v>
      </c>
      <c r="E534" t="s">
        <v>154</v>
      </c>
      <c r="F534" t="s">
        <v>5651</v>
      </c>
      <c r="G534" t="s">
        <v>5674</v>
      </c>
      <c r="H534" s="5">
        <v>339277.58</v>
      </c>
      <c r="J534" t="s">
        <v>28</v>
      </c>
      <c r="K534" t="s">
        <v>29</v>
      </c>
      <c r="L534" t="s">
        <v>155</v>
      </c>
      <c r="M534" t="s">
        <v>30</v>
      </c>
      <c r="N534" t="s">
        <v>29</v>
      </c>
      <c r="O534" t="s">
        <v>29</v>
      </c>
      <c r="P534" t="s">
        <v>30</v>
      </c>
      <c r="Q534" t="s">
        <v>30</v>
      </c>
      <c r="R534" t="s">
        <v>30</v>
      </c>
      <c r="S534" t="s">
        <v>30</v>
      </c>
      <c r="T534" t="s">
        <v>30</v>
      </c>
      <c r="U534" t="s">
        <v>30</v>
      </c>
      <c r="V534" t="s">
        <v>30</v>
      </c>
      <c r="W534" t="s">
        <v>31</v>
      </c>
      <c r="X534" t="s">
        <v>29</v>
      </c>
      <c r="Y534" t="s">
        <v>29</v>
      </c>
      <c r="Z534" t="s">
        <v>29</v>
      </c>
      <c r="AA534" t="s">
        <v>29</v>
      </c>
      <c r="AB534" t="s">
        <v>32</v>
      </c>
    </row>
    <row r="535" spans="1:28" outlineLevel="1" x14ac:dyDescent="0.45">
      <c r="A535">
        <v>8867589006</v>
      </c>
      <c r="B535" s="1">
        <v>44345</v>
      </c>
      <c r="C535" t="s">
        <v>4613</v>
      </c>
      <c r="D535" t="s">
        <v>4614</v>
      </c>
      <c r="E535" t="s">
        <v>154</v>
      </c>
      <c r="F535" t="s">
        <v>5651</v>
      </c>
      <c r="G535" t="s">
        <v>5704</v>
      </c>
      <c r="H535" s="5">
        <v>331744.78999999998</v>
      </c>
      <c r="J535" t="s">
        <v>28</v>
      </c>
      <c r="K535" t="s">
        <v>29</v>
      </c>
      <c r="L535" t="s">
        <v>155</v>
      </c>
      <c r="M535" t="s">
        <v>30</v>
      </c>
      <c r="N535" t="s">
        <v>30</v>
      </c>
      <c r="O535" t="s">
        <v>30</v>
      </c>
      <c r="P535" t="s">
        <v>30</v>
      </c>
      <c r="Q535" t="s">
        <v>30</v>
      </c>
      <c r="R535" t="s">
        <v>30</v>
      </c>
      <c r="S535" t="s">
        <v>29</v>
      </c>
      <c r="T535" t="s">
        <v>29</v>
      </c>
      <c r="U535" t="s">
        <v>30</v>
      </c>
      <c r="V535" t="s">
        <v>29</v>
      </c>
      <c r="W535" t="s">
        <v>40</v>
      </c>
      <c r="X535" t="s">
        <v>29</v>
      </c>
      <c r="Y535" t="s">
        <v>29</v>
      </c>
      <c r="Z535" t="s">
        <v>29</v>
      </c>
      <c r="AA535" t="s">
        <v>29</v>
      </c>
      <c r="AB535" t="s">
        <v>32</v>
      </c>
    </row>
    <row r="536" spans="1:28" outlineLevel="1" x14ac:dyDescent="0.45">
      <c r="A536">
        <v>8837669005</v>
      </c>
      <c r="B536" s="1">
        <v>44345</v>
      </c>
      <c r="C536" t="s">
        <v>4423</v>
      </c>
      <c r="D536" t="s">
        <v>4424</v>
      </c>
      <c r="E536" t="s">
        <v>154</v>
      </c>
      <c r="F536" t="s">
        <v>5651</v>
      </c>
      <c r="G536" t="s">
        <v>5668</v>
      </c>
      <c r="H536" s="5">
        <v>323312</v>
      </c>
      <c r="J536" t="s">
        <v>28</v>
      </c>
      <c r="K536" t="s">
        <v>29</v>
      </c>
      <c r="L536" t="s">
        <v>173</v>
      </c>
      <c r="M536" t="s">
        <v>29</v>
      </c>
      <c r="N536" t="s">
        <v>30</v>
      </c>
      <c r="O536" t="s">
        <v>29</v>
      </c>
      <c r="P536" t="s">
        <v>30</v>
      </c>
      <c r="Q536" t="s">
        <v>30</v>
      </c>
      <c r="R536" t="s">
        <v>30</v>
      </c>
      <c r="S536" t="s">
        <v>30</v>
      </c>
      <c r="T536" t="s">
        <v>30</v>
      </c>
      <c r="U536" t="s">
        <v>30</v>
      </c>
      <c r="V536" t="s">
        <v>30</v>
      </c>
      <c r="W536" t="s">
        <v>40</v>
      </c>
      <c r="X536" t="s">
        <v>29</v>
      </c>
      <c r="Y536" t="s">
        <v>29</v>
      </c>
      <c r="Z536" t="s">
        <v>29</v>
      </c>
      <c r="AA536" t="s">
        <v>29</v>
      </c>
      <c r="AB536" t="s">
        <v>100</v>
      </c>
    </row>
    <row r="537" spans="1:28" outlineLevel="1" x14ac:dyDescent="0.45">
      <c r="A537">
        <v>2320009006</v>
      </c>
      <c r="B537" s="1">
        <v>44331</v>
      </c>
      <c r="C537" t="s">
        <v>773</v>
      </c>
      <c r="D537" t="s">
        <v>774</v>
      </c>
      <c r="E537" t="s">
        <v>154</v>
      </c>
      <c r="F537" t="s">
        <v>5651</v>
      </c>
      <c r="G537" t="s">
        <v>5752</v>
      </c>
      <c r="H537" s="5">
        <v>316293</v>
      </c>
      <c r="J537" t="s">
        <v>28</v>
      </c>
      <c r="K537" t="s">
        <v>30</v>
      </c>
      <c r="L537" t="s">
        <v>155</v>
      </c>
      <c r="M537" t="s">
        <v>29</v>
      </c>
      <c r="N537" t="s">
        <v>30</v>
      </c>
      <c r="O537" t="s">
        <v>29</v>
      </c>
      <c r="P537" t="s">
        <v>30</v>
      </c>
      <c r="Q537" t="s">
        <v>30</v>
      </c>
      <c r="R537" t="s">
        <v>30</v>
      </c>
      <c r="S537" t="s">
        <v>30</v>
      </c>
      <c r="T537" t="s">
        <v>30</v>
      </c>
      <c r="U537" t="s">
        <v>30</v>
      </c>
      <c r="V537" t="s">
        <v>30</v>
      </c>
      <c r="W537" t="s">
        <v>40</v>
      </c>
      <c r="X537" t="s">
        <v>29</v>
      </c>
      <c r="Y537" t="s">
        <v>29</v>
      </c>
      <c r="Z537" t="s">
        <v>29</v>
      </c>
      <c r="AA537" t="s">
        <v>30</v>
      </c>
      <c r="AB537" t="s">
        <v>32</v>
      </c>
    </row>
    <row r="538" spans="1:28" outlineLevel="1" x14ac:dyDescent="0.45">
      <c r="A538">
        <v>1091109002</v>
      </c>
      <c r="B538" s="1">
        <v>44329</v>
      </c>
      <c r="C538" t="s">
        <v>351</v>
      </c>
      <c r="D538" t="s">
        <v>352</v>
      </c>
      <c r="E538" t="s">
        <v>154</v>
      </c>
      <c r="F538" t="s">
        <v>5651</v>
      </c>
      <c r="G538" t="s">
        <v>5668</v>
      </c>
      <c r="H538" s="5">
        <v>312479</v>
      </c>
      <c r="J538" t="s">
        <v>28</v>
      </c>
      <c r="K538" t="s">
        <v>29</v>
      </c>
      <c r="L538" t="s">
        <v>173</v>
      </c>
      <c r="M538" t="s">
        <v>29</v>
      </c>
      <c r="N538" t="s">
        <v>30</v>
      </c>
      <c r="O538" t="s">
        <v>29</v>
      </c>
      <c r="P538" t="s">
        <v>30</v>
      </c>
      <c r="Q538" t="s">
        <v>30</v>
      </c>
      <c r="R538" t="s">
        <v>30</v>
      </c>
      <c r="S538" t="s">
        <v>30</v>
      </c>
      <c r="T538" t="s">
        <v>30</v>
      </c>
      <c r="U538" t="s">
        <v>30</v>
      </c>
      <c r="V538" t="s">
        <v>30</v>
      </c>
      <c r="W538" t="s">
        <v>40</v>
      </c>
      <c r="X538" t="s">
        <v>29</v>
      </c>
      <c r="Y538" t="s">
        <v>29</v>
      </c>
      <c r="Z538" t="s">
        <v>30</v>
      </c>
      <c r="AA538" t="s">
        <v>29</v>
      </c>
      <c r="AB538" t="s">
        <v>32</v>
      </c>
    </row>
    <row r="539" spans="1:28" outlineLevel="1" x14ac:dyDescent="0.45">
      <c r="A539">
        <v>1091459002</v>
      </c>
      <c r="B539" s="1">
        <v>44329</v>
      </c>
      <c r="C539" t="s">
        <v>355</v>
      </c>
      <c r="D539" t="s">
        <v>356</v>
      </c>
      <c r="E539" t="s">
        <v>154</v>
      </c>
      <c r="F539" t="s">
        <v>5651</v>
      </c>
      <c r="G539" t="s">
        <v>5704</v>
      </c>
      <c r="H539" s="5">
        <v>311991</v>
      </c>
      <c r="J539" t="s">
        <v>28</v>
      </c>
      <c r="K539" t="s">
        <v>29</v>
      </c>
      <c r="L539" t="s">
        <v>155</v>
      </c>
      <c r="M539" t="s">
        <v>29</v>
      </c>
      <c r="N539" t="s">
        <v>30</v>
      </c>
      <c r="O539" t="s">
        <v>29</v>
      </c>
      <c r="P539" t="s">
        <v>30</v>
      </c>
      <c r="Q539" t="s">
        <v>30</v>
      </c>
      <c r="R539" t="s">
        <v>30</v>
      </c>
      <c r="S539" t="s">
        <v>30</v>
      </c>
      <c r="T539" t="s">
        <v>30</v>
      </c>
      <c r="U539" t="s">
        <v>30</v>
      </c>
      <c r="V539" t="s">
        <v>30</v>
      </c>
      <c r="W539" t="s">
        <v>40</v>
      </c>
      <c r="X539" t="s">
        <v>29</v>
      </c>
      <c r="Y539" t="s">
        <v>29</v>
      </c>
      <c r="Z539" t="s">
        <v>29</v>
      </c>
      <c r="AA539" t="s">
        <v>30</v>
      </c>
      <c r="AB539" t="s">
        <v>32</v>
      </c>
    </row>
    <row r="540" spans="1:28" outlineLevel="1" x14ac:dyDescent="0.45">
      <c r="A540">
        <v>8850979009</v>
      </c>
      <c r="B540" s="1">
        <v>44345</v>
      </c>
      <c r="C540" t="s">
        <v>4501</v>
      </c>
      <c r="D540" t="s">
        <v>4502</v>
      </c>
      <c r="E540" t="s">
        <v>154</v>
      </c>
      <c r="F540" t="s">
        <v>5651</v>
      </c>
      <c r="G540" t="s">
        <v>5668</v>
      </c>
      <c r="H540" s="5">
        <v>306843</v>
      </c>
      <c r="J540" t="s">
        <v>28</v>
      </c>
      <c r="K540" t="s">
        <v>29</v>
      </c>
      <c r="L540" t="s">
        <v>173</v>
      </c>
      <c r="M540" t="s">
        <v>29</v>
      </c>
      <c r="N540" t="s">
        <v>30</v>
      </c>
      <c r="O540" t="s">
        <v>30</v>
      </c>
      <c r="P540" t="s">
        <v>30</v>
      </c>
      <c r="Q540" t="s">
        <v>30</v>
      </c>
      <c r="R540" t="s">
        <v>30</v>
      </c>
      <c r="S540" t="s">
        <v>30</v>
      </c>
      <c r="T540" t="s">
        <v>30</v>
      </c>
      <c r="U540" t="s">
        <v>30</v>
      </c>
      <c r="V540" t="s">
        <v>30</v>
      </c>
      <c r="W540" t="s">
        <v>31</v>
      </c>
      <c r="X540" t="s">
        <v>29</v>
      </c>
      <c r="Y540" t="s">
        <v>29</v>
      </c>
      <c r="Z540" t="s">
        <v>29</v>
      </c>
      <c r="AA540" t="s">
        <v>29</v>
      </c>
      <c r="AB540" t="s">
        <v>32</v>
      </c>
    </row>
    <row r="541" spans="1:28" outlineLevel="1" x14ac:dyDescent="0.45">
      <c r="A541">
        <v>8988869003</v>
      </c>
      <c r="B541" s="1">
        <v>44345</v>
      </c>
      <c r="C541" t="s">
        <v>5169</v>
      </c>
      <c r="D541" t="s">
        <v>5170</v>
      </c>
      <c r="E541" t="s">
        <v>154</v>
      </c>
      <c r="F541" t="s">
        <v>5651</v>
      </c>
      <c r="G541" t="s">
        <v>5668</v>
      </c>
      <c r="H541" s="5">
        <v>305278.89</v>
      </c>
      <c r="J541" t="s">
        <v>28</v>
      </c>
      <c r="K541" t="s">
        <v>29</v>
      </c>
      <c r="L541" t="s">
        <v>173</v>
      </c>
      <c r="M541" t="s">
        <v>30</v>
      </c>
      <c r="N541" t="s">
        <v>29</v>
      </c>
      <c r="O541" t="s">
        <v>30</v>
      </c>
      <c r="P541" t="s">
        <v>30</v>
      </c>
      <c r="Q541" t="s">
        <v>30</v>
      </c>
      <c r="R541" t="s">
        <v>30</v>
      </c>
      <c r="S541" t="s">
        <v>30</v>
      </c>
      <c r="T541" t="s">
        <v>30</v>
      </c>
      <c r="U541" t="s">
        <v>30</v>
      </c>
      <c r="V541" t="s">
        <v>30</v>
      </c>
      <c r="W541" t="s">
        <v>31</v>
      </c>
      <c r="X541" t="s">
        <v>29</v>
      </c>
      <c r="Y541" t="s">
        <v>29</v>
      </c>
      <c r="Z541" t="s">
        <v>29</v>
      </c>
      <c r="AA541" t="s">
        <v>29</v>
      </c>
      <c r="AB541" t="s">
        <v>38</v>
      </c>
    </row>
    <row r="542" spans="1:28" outlineLevel="1" x14ac:dyDescent="0.45">
      <c r="A542">
        <v>7607798906</v>
      </c>
      <c r="B542" s="1">
        <v>44323</v>
      </c>
      <c r="C542" t="s">
        <v>3446</v>
      </c>
      <c r="D542" t="s">
        <v>3447</v>
      </c>
      <c r="E542" t="s">
        <v>154</v>
      </c>
      <c r="F542" t="s">
        <v>5651</v>
      </c>
      <c r="G542" t="s">
        <v>5825</v>
      </c>
      <c r="H542" s="5">
        <v>303764</v>
      </c>
      <c r="J542" t="s">
        <v>28</v>
      </c>
      <c r="K542" t="s">
        <v>29</v>
      </c>
      <c r="L542" t="s">
        <v>275</v>
      </c>
      <c r="M542" t="s">
        <v>29</v>
      </c>
      <c r="N542" t="s">
        <v>29</v>
      </c>
      <c r="O542" t="s">
        <v>30</v>
      </c>
      <c r="P542" t="s">
        <v>30</v>
      </c>
      <c r="Q542" t="s">
        <v>29</v>
      </c>
      <c r="R542" t="s">
        <v>30</v>
      </c>
      <c r="S542" t="s">
        <v>30</v>
      </c>
      <c r="T542" t="s">
        <v>30</v>
      </c>
      <c r="U542" t="s">
        <v>30</v>
      </c>
      <c r="V542" t="s">
        <v>30</v>
      </c>
      <c r="W542" t="s">
        <v>31</v>
      </c>
      <c r="X542" t="s">
        <v>29</v>
      </c>
      <c r="Y542" t="s">
        <v>30</v>
      </c>
      <c r="Z542" t="s">
        <v>29</v>
      </c>
      <c r="AA542" t="s">
        <v>30</v>
      </c>
      <c r="AB542" t="s">
        <v>67</v>
      </c>
    </row>
    <row r="543" spans="1:28" outlineLevel="1" x14ac:dyDescent="0.45">
      <c r="A543">
        <v>7910118904</v>
      </c>
      <c r="B543" s="1">
        <v>44327</v>
      </c>
      <c r="C543" t="s">
        <v>4064</v>
      </c>
      <c r="D543" t="s">
        <v>4065</v>
      </c>
      <c r="E543" t="s">
        <v>154</v>
      </c>
      <c r="F543" t="s">
        <v>5651</v>
      </c>
      <c r="G543" t="s">
        <v>5668</v>
      </c>
      <c r="H543" s="5">
        <v>303179.32</v>
      </c>
      <c r="J543" t="s">
        <v>28</v>
      </c>
      <c r="K543" t="s">
        <v>29</v>
      </c>
      <c r="L543" t="s">
        <v>173</v>
      </c>
      <c r="M543" t="s">
        <v>29</v>
      </c>
      <c r="N543" t="s">
        <v>30</v>
      </c>
      <c r="O543" t="s">
        <v>30</v>
      </c>
      <c r="P543" t="s">
        <v>30</v>
      </c>
      <c r="Q543" t="s">
        <v>30</v>
      </c>
      <c r="R543" t="s">
        <v>30</v>
      </c>
      <c r="S543" t="s">
        <v>30</v>
      </c>
      <c r="T543" t="s">
        <v>30</v>
      </c>
      <c r="U543" t="s">
        <v>30</v>
      </c>
      <c r="V543" t="s">
        <v>30</v>
      </c>
      <c r="W543" t="s">
        <v>40</v>
      </c>
      <c r="X543" t="s">
        <v>29</v>
      </c>
      <c r="Y543" t="s">
        <v>30</v>
      </c>
      <c r="Z543" t="s">
        <v>29</v>
      </c>
      <c r="AA543" t="s">
        <v>29</v>
      </c>
      <c r="AB543" t="s">
        <v>69</v>
      </c>
    </row>
    <row r="544" spans="1:28" outlineLevel="1" x14ac:dyDescent="0.45">
      <c r="A544">
        <v>7611858903</v>
      </c>
      <c r="B544" s="1">
        <v>44323</v>
      </c>
      <c r="C544" t="s">
        <v>3474</v>
      </c>
      <c r="D544" t="s">
        <v>3475</v>
      </c>
      <c r="E544" t="s">
        <v>154</v>
      </c>
      <c r="F544" t="s">
        <v>5651</v>
      </c>
      <c r="G544" t="s">
        <v>5885</v>
      </c>
      <c r="H544" s="5">
        <v>302368.15999999997</v>
      </c>
      <c r="J544" t="s">
        <v>28</v>
      </c>
      <c r="K544" t="s">
        <v>29</v>
      </c>
      <c r="L544" t="s">
        <v>173</v>
      </c>
      <c r="M544" t="s">
        <v>30</v>
      </c>
      <c r="N544" t="s">
        <v>30</v>
      </c>
      <c r="O544" t="s">
        <v>30</v>
      </c>
      <c r="P544" t="s">
        <v>30</v>
      </c>
      <c r="Q544" t="s">
        <v>30</v>
      </c>
      <c r="R544" t="s">
        <v>30</v>
      </c>
      <c r="S544" t="s">
        <v>30</v>
      </c>
      <c r="T544" t="s">
        <v>30</v>
      </c>
      <c r="U544" t="s">
        <v>30</v>
      </c>
      <c r="V544" t="s">
        <v>30</v>
      </c>
      <c r="W544" t="s">
        <v>40</v>
      </c>
      <c r="X544" t="s">
        <v>30</v>
      </c>
      <c r="Y544" t="s">
        <v>30</v>
      </c>
      <c r="Z544" t="s">
        <v>29</v>
      </c>
      <c r="AA544" t="s">
        <v>29</v>
      </c>
      <c r="AB544" t="s">
        <v>32</v>
      </c>
    </row>
    <row r="545" spans="1:28" outlineLevel="1" x14ac:dyDescent="0.45">
      <c r="A545">
        <v>7624818901</v>
      </c>
      <c r="B545" s="1">
        <v>44323</v>
      </c>
      <c r="C545" t="s">
        <v>3543</v>
      </c>
      <c r="D545" t="s">
        <v>3544</v>
      </c>
      <c r="E545" t="s">
        <v>154</v>
      </c>
      <c r="F545" t="s">
        <v>5651</v>
      </c>
      <c r="G545" t="s">
        <v>5711</v>
      </c>
      <c r="H545" s="5">
        <v>302026.5</v>
      </c>
      <c r="I545" t="s">
        <v>350</v>
      </c>
      <c r="J545" t="s">
        <v>28</v>
      </c>
      <c r="K545" t="s">
        <v>29</v>
      </c>
      <c r="L545" t="s">
        <v>155</v>
      </c>
      <c r="M545" t="s">
        <v>30</v>
      </c>
      <c r="N545" t="s">
        <v>30</v>
      </c>
      <c r="O545" t="s">
        <v>29</v>
      </c>
      <c r="P545" t="s">
        <v>30</v>
      </c>
      <c r="Q545" t="s">
        <v>30</v>
      </c>
      <c r="R545" t="s">
        <v>30</v>
      </c>
      <c r="S545" t="s">
        <v>30</v>
      </c>
      <c r="T545" t="s">
        <v>30</v>
      </c>
      <c r="U545" t="s">
        <v>30</v>
      </c>
      <c r="V545" t="s">
        <v>30</v>
      </c>
      <c r="W545" t="s">
        <v>40</v>
      </c>
      <c r="X545" t="s">
        <v>29</v>
      </c>
      <c r="Y545" t="s">
        <v>29</v>
      </c>
      <c r="Z545" t="s">
        <v>29</v>
      </c>
      <c r="AA545" t="s">
        <v>30</v>
      </c>
      <c r="AB545" t="s">
        <v>32</v>
      </c>
    </row>
    <row r="546" spans="1:28" outlineLevel="1" x14ac:dyDescent="0.45">
      <c r="A546">
        <v>8831899003</v>
      </c>
      <c r="B546" s="1">
        <v>44345</v>
      </c>
      <c r="C546" t="s">
        <v>4397</v>
      </c>
      <c r="D546" t="s">
        <v>4398</v>
      </c>
      <c r="E546" t="s">
        <v>154</v>
      </c>
      <c r="F546" t="s">
        <v>5651</v>
      </c>
      <c r="G546" t="s">
        <v>5848</v>
      </c>
      <c r="H546" s="5">
        <v>299426.28000000003</v>
      </c>
      <c r="J546" t="s">
        <v>28</v>
      </c>
      <c r="K546" t="s">
        <v>29</v>
      </c>
      <c r="L546" t="s">
        <v>173</v>
      </c>
      <c r="M546" t="s">
        <v>30</v>
      </c>
      <c r="N546" t="s">
        <v>30</v>
      </c>
      <c r="O546" t="s">
        <v>30</v>
      </c>
      <c r="P546" t="s">
        <v>30</v>
      </c>
      <c r="Q546" t="s">
        <v>30</v>
      </c>
      <c r="R546" t="s">
        <v>30</v>
      </c>
      <c r="S546" t="s">
        <v>30</v>
      </c>
      <c r="T546" t="s">
        <v>30</v>
      </c>
      <c r="U546" t="s">
        <v>30</v>
      </c>
      <c r="V546" t="s">
        <v>30</v>
      </c>
      <c r="W546" t="s">
        <v>40</v>
      </c>
      <c r="X546" t="s">
        <v>29</v>
      </c>
      <c r="Y546" t="s">
        <v>29</v>
      </c>
      <c r="Z546" t="s">
        <v>29</v>
      </c>
      <c r="AA546" t="s">
        <v>29</v>
      </c>
      <c r="AB546" t="s">
        <v>32</v>
      </c>
    </row>
    <row r="547" spans="1:28" outlineLevel="1" x14ac:dyDescent="0.45">
      <c r="A547">
        <v>2374089003</v>
      </c>
      <c r="B547" s="1">
        <v>44331</v>
      </c>
      <c r="C547" t="s">
        <v>1057</v>
      </c>
      <c r="D547" t="s">
        <v>1058</v>
      </c>
      <c r="E547" t="s">
        <v>154</v>
      </c>
      <c r="F547" t="s">
        <v>5651</v>
      </c>
      <c r="G547" t="s">
        <v>5668</v>
      </c>
      <c r="H547" s="5">
        <v>294628.09000000003</v>
      </c>
      <c r="J547" t="s">
        <v>28</v>
      </c>
      <c r="K547" t="s">
        <v>29</v>
      </c>
      <c r="L547" t="s">
        <v>173</v>
      </c>
      <c r="M547" t="s">
        <v>29</v>
      </c>
      <c r="N547" t="s">
        <v>29</v>
      </c>
      <c r="O547" t="s">
        <v>30</v>
      </c>
      <c r="P547" t="s">
        <v>30</v>
      </c>
      <c r="Q547" t="s">
        <v>30</v>
      </c>
      <c r="R547" t="s">
        <v>30</v>
      </c>
      <c r="S547" t="s">
        <v>30</v>
      </c>
      <c r="T547" t="s">
        <v>30</v>
      </c>
      <c r="U547" t="s">
        <v>30</v>
      </c>
      <c r="V547" t="s">
        <v>30</v>
      </c>
      <c r="W547" t="s">
        <v>31</v>
      </c>
      <c r="X547" t="s">
        <v>29</v>
      </c>
      <c r="Y547" t="s">
        <v>29</v>
      </c>
      <c r="Z547" t="s">
        <v>29</v>
      </c>
      <c r="AA547" t="s">
        <v>30</v>
      </c>
      <c r="AB547" t="s">
        <v>32</v>
      </c>
    </row>
    <row r="548" spans="1:28" outlineLevel="1" x14ac:dyDescent="0.45">
      <c r="A548">
        <v>7575838910</v>
      </c>
      <c r="B548" s="1">
        <v>44323</v>
      </c>
      <c r="C548" t="s">
        <v>3282</v>
      </c>
      <c r="D548" t="s">
        <v>3283</v>
      </c>
      <c r="E548" t="s">
        <v>154</v>
      </c>
      <c r="F548" t="s">
        <v>5651</v>
      </c>
      <c r="G548" t="s">
        <v>5704</v>
      </c>
      <c r="H548" s="5">
        <v>294441</v>
      </c>
      <c r="J548" t="s">
        <v>28</v>
      </c>
      <c r="K548" t="s">
        <v>29</v>
      </c>
      <c r="L548" t="s">
        <v>155</v>
      </c>
      <c r="M548" t="s">
        <v>29</v>
      </c>
      <c r="N548" t="s">
        <v>30</v>
      </c>
      <c r="O548" t="s">
        <v>29</v>
      </c>
      <c r="P548" t="s">
        <v>30</v>
      </c>
      <c r="Q548" t="s">
        <v>30</v>
      </c>
      <c r="R548" t="s">
        <v>30</v>
      </c>
      <c r="S548" t="s">
        <v>30</v>
      </c>
      <c r="T548" t="s">
        <v>30</v>
      </c>
      <c r="U548" t="s">
        <v>30</v>
      </c>
      <c r="V548" t="s">
        <v>30</v>
      </c>
      <c r="W548" t="s">
        <v>33</v>
      </c>
      <c r="X548" t="s">
        <v>29</v>
      </c>
      <c r="Y548" t="s">
        <v>30</v>
      </c>
      <c r="Z548" t="s">
        <v>29</v>
      </c>
      <c r="AA548" t="s">
        <v>29</v>
      </c>
      <c r="AB548" t="s">
        <v>32</v>
      </c>
    </row>
    <row r="549" spans="1:28" outlineLevel="1" x14ac:dyDescent="0.45">
      <c r="A549">
        <v>7628818909</v>
      </c>
      <c r="B549" s="1">
        <v>44323</v>
      </c>
      <c r="C549" t="s">
        <v>3563</v>
      </c>
      <c r="D549" t="s">
        <v>3564</v>
      </c>
      <c r="E549" t="s">
        <v>154</v>
      </c>
      <c r="F549" t="s">
        <v>5651</v>
      </c>
      <c r="G549" t="s">
        <v>5827</v>
      </c>
      <c r="H549" s="5">
        <v>293037</v>
      </c>
      <c r="J549" t="s">
        <v>28</v>
      </c>
      <c r="K549" t="s">
        <v>29</v>
      </c>
      <c r="L549" t="s">
        <v>173</v>
      </c>
      <c r="M549" t="s">
        <v>29</v>
      </c>
      <c r="N549" t="s">
        <v>29</v>
      </c>
      <c r="O549" t="s">
        <v>29</v>
      </c>
      <c r="P549" t="s">
        <v>30</v>
      </c>
      <c r="Q549" t="s">
        <v>30</v>
      </c>
      <c r="R549" t="s">
        <v>30</v>
      </c>
      <c r="S549" t="s">
        <v>30</v>
      </c>
      <c r="T549" t="s">
        <v>30</v>
      </c>
      <c r="U549" t="s">
        <v>30</v>
      </c>
      <c r="V549" t="s">
        <v>30</v>
      </c>
      <c r="W549" t="s">
        <v>40</v>
      </c>
      <c r="X549" t="s">
        <v>30</v>
      </c>
      <c r="Y549" t="s">
        <v>29</v>
      </c>
      <c r="Z549" t="s">
        <v>29</v>
      </c>
      <c r="AA549" t="s">
        <v>30</v>
      </c>
      <c r="AB549" t="s">
        <v>32</v>
      </c>
    </row>
    <row r="550" spans="1:28" outlineLevel="1" x14ac:dyDescent="0.45">
      <c r="A550">
        <v>8851519002</v>
      </c>
      <c r="B550" s="1">
        <v>44345</v>
      </c>
      <c r="C550" t="s">
        <v>4503</v>
      </c>
      <c r="D550" t="s">
        <v>4504</v>
      </c>
      <c r="E550" t="s">
        <v>154</v>
      </c>
      <c r="F550" t="s">
        <v>5651</v>
      </c>
      <c r="G550" t="s">
        <v>6036</v>
      </c>
      <c r="H550" s="5">
        <v>292388.15999999997</v>
      </c>
      <c r="J550" t="s">
        <v>28</v>
      </c>
      <c r="K550" t="s">
        <v>29</v>
      </c>
      <c r="L550" t="s">
        <v>173</v>
      </c>
      <c r="M550" t="s">
        <v>29</v>
      </c>
      <c r="N550" t="s">
        <v>30</v>
      </c>
      <c r="O550" t="s">
        <v>30</v>
      </c>
      <c r="P550" t="s">
        <v>30</v>
      </c>
      <c r="Q550" t="s">
        <v>30</v>
      </c>
      <c r="R550" t="s">
        <v>30</v>
      </c>
      <c r="S550" t="s">
        <v>30</v>
      </c>
      <c r="T550" t="s">
        <v>30</v>
      </c>
      <c r="U550" t="s">
        <v>30</v>
      </c>
      <c r="V550" t="s">
        <v>30</v>
      </c>
      <c r="W550" t="s">
        <v>31</v>
      </c>
      <c r="X550" t="s">
        <v>29</v>
      </c>
      <c r="Y550" t="s">
        <v>29</v>
      </c>
      <c r="Z550" t="s">
        <v>29</v>
      </c>
      <c r="AA550" t="s">
        <v>29</v>
      </c>
      <c r="AB550" t="s">
        <v>47</v>
      </c>
    </row>
    <row r="551" spans="1:28" outlineLevel="1" x14ac:dyDescent="0.45">
      <c r="A551">
        <v>8872669000</v>
      </c>
      <c r="B551" s="1">
        <v>44345</v>
      </c>
      <c r="C551" t="s">
        <v>4651</v>
      </c>
      <c r="D551" t="s">
        <v>4652</v>
      </c>
      <c r="E551" t="s">
        <v>154</v>
      </c>
      <c r="F551" t="s">
        <v>5651</v>
      </c>
      <c r="G551" t="s">
        <v>5752</v>
      </c>
      <c r="H551" s="5">
        <v>291162</v>
      </c>
      <c r="J551" t="s">
        <v>28</v>
      </c>
      <c r="K551" t="s">
        <v>29</v>
      </c>
      <c r="L551" t="s">
        <v>155</v>
      </c>
      <c r="M551" t="s">
        <v>29</v>
      </c>
      <c r="N551" t="s">
        <v>29</v>
      </c>
      <c r="O551" t="s">
        <v>29</v>
      </c>
      <c r="P551" t="s">
        <v>30</v>
      </c>
      <c r="Q551" t="s">
        <v>30</v>
      </c>
      <c r="R551" t="s">
        <v>29</v>
      </c>
      <c r="S551" t="s">
        <v>30</v>
      </c>
      <c r="T551" t="s">
        <v>30</v>
      </c>
      <c r="U551" t="s">
        <v>30</v>
      </c>
      <c r="V551" t="s">
        <v>30</v>
      </c>
      <c r="W551" t="s">
        <v>31</v>
      </c>
      <c r="X551" t="s">
        <v>29</v>
      </c>
      <c r="Y551" t="s">
        <v>29</v>
      </c>
      <c r="Z551" t="s">
        <v>29</v>
      </c>
      <c r="AA551" t="s">
        <v>29</v>
      </c>
      <c r="AB551" t="s">
        <v>46</v>
      </c>
    </row>
    <row r="552" spans="1:28" outlineLevel="1" x14ac:dyDescent="0.45">
      <c r="A552">
        <v>4907269001</v>
      </c>
      <c r="B552" s="1">
        <v>44336</v>
      </c>
      <c r="C552" t="s">
        <v>2082</v>
      </c>
      <c r="D552" t="s">
        <v>2083</v>
      </c>
      <c r="E552" t="s">
        <v>154</v>
      </c>
      <c r="F552" t="s">
        <v>5651</v>
      </c>
      <c r="G552" t="s">
        <v>5825</v>
      </c>
      <c r="H552" s="5">
        <v>290302.42</v>
      </c>
      <c r="J552" t="s">
        <v>28</v>
      </c>
      <c r="K552" t="s">
        <v>30</v>
      </c>
      <c r="L552" t="s">
        <v>275</v>
      </c>
      <c r="M552" t="s">
        <v>29</v>
      </c>
      <c r="N552" t="s">
        <v>29</v>
      </c>
      <c r="O552" t="s">
        <v>29</v>
      </c>
      <c r="P552" t="s">
        <v>30</v>
      </c>
      <c r="Q552" t="s">
        <v>30</v>
      </c>
      <c r="R552" t="s">
        <v>30</v>
      </c>
      <c r="S552" t="s">
        <v>30</v>
      </c>
      <c r="T552" t="s">
        <v>30</v>
      </c>
      <c r="U552" t="s">
        <v>29</v>
      </c>
      <c r="V552" t="s">
        <v>30</v>
      </c>
      <c r="W552" t="s">
        <v>31</v>
      </c>
      <c r="X552" t="s">
        <v>29</v>
      </c>
      <c r="Y552" t="s">
        <v>29</v>
      </c>
      <c r="Z552" t="s">
        <v>29</v>
      </c>
      <c r="AA552" t="s">
        <v>30</v>
      </c>
      <c r="AB552" t="s">
        <v>32</v>
      </c>
    </row>
    <row r="553" spans="1:28" outlineLevel="1" x14ac:dyDescent="0.45">
      <c r="A553">
        <v>8939149003</v>
      </c>
      <c r="B553" s="1">
        <v>44345</v>
      </c>
      <c r="C553" t="s">
        <v>4927</v>
      </c>
      <c r="D553" t="s">
        <v>4928</v>
      </c>
      <c r="E553" t="s">
        <v>154</v>
      </c>
      <c r="F553" t="s">
        <v>5651</v>
      </c>
      <c r="G553" t="s">
        <v>5691</v>
      </c>
      <c r="H553" s="5">
        <v>289277</v>
      </c>
      <c r="J553" t="s">
        <v>28</v>
      </c>
      <c r="K553" t="s">
        <v>29</v>
      </c>
      <c r="L553" t="s">
        <v>155</v>
      </c>
      <c r="M553" t="s">
        <v>29</v>
      </c>
      <c r="N553" t="s">
        <v>30</v>
      </c>
      <c r="O553" t="s">
        <v>30</v>
      </c>
      <c r="P553" t="s">
        <v>30</v>
      </c>
      <c r="Q553" t="s">
        <v>30</v>
      </c>
      <c r="R553" t="s">
        <v>30</v>
      </c>
      <c r="S553" t="s">
        <v>30</v>
      </c>
      <c r="T553" t="s">
        <v>30</v>
      </c>
      <c r="U553" t="s">
        <v>30</v>
      </c>
      <c r="V553" t="s">
        <v>30</v>
      </c>
      <c r="W553" t="s">
        <v>40</v>
      </c>
      <c r="X553" t="s">
        <v>30</v>
      </c>
      <c r="Y553" t="s">
        <v>29</v>
      </c>
      <c r="Z553" t="s">
        <v>29</v>
      </c>
      <c r="AA553" t="s">
        <v>29</v>
      </c>
      <c r="AB553" t="s">
        <v>130</v>
      </c>
    </row>
    <row r="554" spans="1:28" outlineLevel="1" x14ac:dyDescent="0.45">
      <c r="A554">
        <v>2351809002</v>
      </c>
      <c r="B554" s="1">
        <v>44331</v>
      </c>
      <c r="C554" t="s">
        <v>934</v>
      </c>
      <c r="D554" t="s">
        <v>935</v>
      </c>
      <c r="E554" t="s">
        <v>154</v>
      </c>
      <c r="F554" t="s">
        <v>5651</v>
      </c>
      <c r="G554" t="s">
        <v>5810</v>
      </c>
      <c r="H554" s="5">
        <v>284607</v>
      </c>
      <c r="J554" t="s">
        <v>28</v>
      </c>
      <c r="K554" t="s">
        <v>30</v>
      </c>
      <c r="L554" t="s">
        <v>275</v>
      </c>
      <c r="M554" t="s">
        <v>29</v>
      </c>
      <c r="N554" t="s">
        <v>29</v>
      </c>
      <c r="O554" t="s">
        <v>29</v>
      </c>
      <c r="P554" t="s">
        <v>30</v>
      </c>
      <c r="Q554" t="s">
        <v>30</v>
      </c>
      <c r="R554" t="s">
        <v>30</v>
      </c>
      <c r="S554" t="s">
        <v>30</v>
      </c>
      <c r="T554" t="s">
        <v>30</v>
      </c>
      <c r="U554" t="s">
        <v>30</v>
      </c>
      <c r="V554" t="s">
        <v>30</v>
      </c>
      <c r="W554" t="s">
        <v>60</v>
      </c>
      <c r="X554" t="s">
        <v>30</v>
      </c>
      <c r="Y554" t="s">
        <v>30</v>
      </c>
      <c r="Z554" t="s">
        <v>29</v>
      </c>
      <c r="AA554" t="s">
        <v>29</v>
      </c>
      <c r="AB554" t="s">
        <v>32</v>
      </c>
    </row>
    <row r="555" spans="1:28" outlineLevel="1" x14ac:dyDescent="0.45">
      <c r="A555">
        <v>7625818903</v>
      </c>
      <c r="B555" s="1">
        <v>44323</v>
      </c>
      <c r="C555" t="s">
        <v>3545</v>
      </c>
      <c r="D555" t="s">
        <v>3546</v>
      </c>
      <c r="E555" t="s">
        <v>154</v>
      </c>
      <c r="F555" t="s">
        <v>5651</v>
      </c>
      <c r="G555" t="s">
        <v>5885</v>
      </c>
      <c r="H555" s="5">
        <v>275948.13</v>
      </c>
      <c r="J555" t="s">
        <v>28</v>
      </c>
      <c r="K555" t="s">
        <v>29</v>
      </c>
      <c r="L555" t="s">
        <v>173</v>
      </c>
      <c r="M555" t="s">
        <v>29</v>
      </c>
      <c r="N555" t="s">
        <v>30</v>
      </c>
      <c r="O555" t="s">
        <v>30</v>
      </c>
      <c r="P555" t="s">
        <v>30</v>
      </c>
      <c r="Q555" t="s">
        <v>30</v>
      </c>
      <c r="R555" t="s">
        <v>30</v>
      </c>
      <c r="S555" t="s">
        <v>30</v>
      </c>
      <c r="T555" t="s">
        <v>30</v>
      </c>
      <c r="U555" t="s">
        <v>30</v>
      </c>
      <c r="V555" t="s">
        <v>30</v>
      </c>
      <c r="W555" t="s">
        <v>31</v>
      </c>
      <c r="X555" t="s">
        <v>30</v>
      </c>
      <c r="Y555" t="s">
        <v>30</v>
      </c>
      <c r="Z555" t="s">
        <v>29</v>
      </c>
      <c r="AA555" t="s">
        <v>30</v>
      </c>
      <c r="AB555" t="s">
        <v>32</v>
      </c>
    </row>
    <row r="556" spans="1:28" outlineLevel="1" x14ac:dyDescent="0.45">
      <c r="A556">
        <v>7673608904</v>
      </c>
      <c r="B556" s="1">
        <v>44323</v>
      </c>
      <c r="C556" t="s">
        <v>3816</v>
      </c>
      <c r="D556" t="s">
        <v>3817</v>
      </c>
      <c r="E556" t="s">
        <v>154</v>
      </c>
      <c r="F556" t="s">
        <v>5651</v>
      </c>
      <c r="G556" t="s">
        <v>5918</v>
      </c>
      <c r="H556" s="5">
        <v>274490</v>
      </c>
      <c r="J556" t="s">
        <v>28</v>
      </c>
      <c r="K556" t="s">
        <v>29</v>
      </c>
      <c r="L556" t="s">
        <v>275</v>
      </c>
      <c r="M556" t="s">
        <v>29</v>
      </c>
      <c r="N556" t="s">
        <v>30</v>
      </c>
      <c r="O556" t="s">
        <v>29</v>
      </c>
      <c r="P556" t="s">
        <v>30</v>
      </c>
      <c r="Q556" t="s">
        <v>30</v>
      </c>
      <c r="R556" t="s">
        <v>30</v>
      </c>
      <c r="S556" t="s">
        <v>30</v>
      </c>
      <c r="T556" t="s">
        <v>30</v>
      </c>
      <c r="U556" t="s">
        <v>30</v>
      </c>
      <c r="V556" t="s">
        <v>30</v>
      </c>
      <c r="W556" t="s">
        <v>31</v>
      </c>
      <c r="X556" t="s">
        <v>29</v>
      </c>
      <c r="Y556" t="s">
        <v>30</v>
      </c>
      <c r="Z556" t="s">
        <v>29</v>
      </c>
      <c r="AA556" t="s">
        <v>29</v>
      </c>
      <c r="AB556" t="s">
        <v>47</v>
      </c>
    </row>
    <row r="557" spans="1:28" outlineLevel="1" x14ac:dyDescent="0.45">
      <c r="A557">
        <v>2731429008</v>
      </c>
      <c r="B557" s="1">
        <v>44334</v>
      </c>
      <c r="C557" t="s">
        <v>1471</v>
      </c>
      <c r="D557" t="s">
        <v>1472</v>
      </c>
      <c r="E557" t="s">
        <v>154</v>
      </c>
      <c r="F557" t="s">
        <v>5651</v>
      </c>
      <c r="G557" t="s">
        <v>5825</v>
      </c>
      <c r="H557" s="5">
        <v>271767.56</v>
      </c>
      <c r="J557" t="s">
        <v>28</v>
      </c>
      <c r="K557" t="s">
        <v>29</v>
      </c>
      <c r="L557" t="s">
        <v>275</v>
      </c>
      <c r="M557" t="s">
        <v>30</v>
      </c>
      <c r="N557" t="s">
        <v>29</v>
      </c>
      <c r="O557" t="s">
        <v>30</v>
      </c>
      <c r="P557" t="s">
        <v>30</v>
      </c>
      <c r="Q557" t="s">
        <v>30</v>
      </c>
      <c r="R557" t="s">
        <v>30</v>
      </c>
      <c r="S557" t="s">
        <v>30</v>
      </c>
      <c r="T557" t="s">
        <v>30</v>
      </c>
      <c r="U557" t="s">
        <v>30</v>
      </c>
      <c r="V557" t="s">
        <v>30</v>
      </c>
      <c r="W557" t="s">
        <v>31</v>
      </c>
      <c r="X557" t="s">
        <v>29</v>
      </c>
      <c r="Y557" t="s">
        <v>30</v>
      </c>
      <c r="Z557" t="s">
        <v>29</v>
      </c>
      <c r="AA557" t="s">
        <v>30</v>
      </c>
      <c r="AB557" t="s">
        <v>32</v>
      </c>
    </row>
    <row r="558" spans="1:28" outlineLevel="1" x14ac:dyDescent="0.45">
      <c r="A558">
        <v>8895409006</v>
      </c>
      <c r="B558" s="1">
        <v>44345</v>
      </c>
      <c r="C558" t="s">
        <v>4753</v>
      </c>
      <c r="D558" t="s">
        <v>4754</v>
      </c>
      <c r="E558" t="s">
        <v>154</v>
      </c>
      <c r="F558" t="s">
        <v>5651</v>
      </c>
      <c r="G558" t="s">
        <v>5825</v>
      </c>
      <c r="H558" s="5">
        <v>271722</v>
      </c>
      <c r="J558" t="s">
        <v>28</v>
      </c>
      <c r="K558" t="s">
        <v>29</v>
      </c>
      <c r="L558" t="s">
        <v>275</v>
      </c>
      <c r="M558" t="s">
        <v>30</v>
      </c>
      <c r="N558" t="s">
        <v>30</v>
      </c>
      <c r="O558" t="s">
        <v>30</v>
      </c>
      <c r="P558" t="s">
        <v>30</v>
      </c>
      <c r="Q558" t="s">
        <v>29</v>
      </c>
      <c r="R558" t="s">
        <v>30</v>
      </c>
      <c r="S558" t="s">
        <v>30</v>
      </c>
      <c r="T558" t="s">
        <v>30</v>
      </c>
      <c r="U558" t="s">
        <v>30</v>
      </c>
      <c r="V558" t="s">
        <v>30</v>
      </c>
      <c r="W558" t="s">
        <v>31</v>
      </c>
      <c r="X558" t="s">
        <v>29</v>
      </c>
      <c r="Y558" t="s">
        <v>29</v>
      </c>
      <c r="Z558" t="s">
        <v>29</v>
      </c>
      <c r="AA558" t="s">
        <v>29</v>
      </c>
      <c r="AB558" t="s">
        <v>41</v>
      </c>
    </row>
    <row r="559" spans="1:28" outlineLevel="1" x14ac:dyDescent="0.45">
      <c r="A559">
        <v>1094589001</v>
      </c>
      <c r="B559" s="1">
        <v>44329</v>
      </c>
      <c r="C559" t="s">
        <v>382</v>
      </c>
      <c r="D559" t="s">
        <v>383</v>
      </c>
      <c r="E559" t="s">
        <v>154</v>
      </c>
      <c r="F559" t="s">
        <v>5651</v>
      </c>
      <c r="G559" t="s">
        <v>5704</v>
      </c>
      <c r="H559" s="5">
        <v>270053.96000000002</v>
      </c>
      <c r="I559" t="s">
        <v>369</v>
      </c>
      <c r="J559" t="s">
        <v>28</v>
      </c>
      <c r="K559" t="s">
        <v>29</v>
      </c>
      <c r="L559" t="s">
        <v>155</v>
      </c>
      <c r="M559" t="s">
        <v>29</v>
      </c>
      <c r="N559" t="s">
        <v>30</v>
      </c>
      <c r="O559" t="s">
        <v>30</v>
      </c>
      <c r="P559" t="s">
        <v>30</v>
      </c>
      <c r="Q559" t="s">
        <v>30</v>
      </c>
      <c r="R559" t="s">
        <v>30</v>
      </c>
      <c r="S559" t="s">
        <v>30</v>
      </c>
      <c r="T559" t="s">
        <v>30</v>
      </c>
      <c r="U559" t="s">
        <v>30</v>
      </c>
      <c r="V559" t="s">
        <v>30</v>
      </c>
      <c r="W559" t="s">
        <v>31</v>
      </c>
      <c r="X559" t="s">
        <v>29</v>
      </c>
      <c r="Y559" t="s">
        <v>30</v>
      </c>
      <c r="Z559" t="s">
        <v>29</v>
      </c>
      <c r="AA559" t="s">
        <v>29</v>
      </c>
      <c r="AB559" t="s">
        <v>32</v>
      </c>
    </row>
    <row r="560" spans="1:28" outlineLevel="1" x14ac:dyDescent="0.45">
      <c r="A560">
        <v>7554818905</v>
      </c>
      <c r="B560" s="1">
        <v>44323</v>
      </c>
      <c r="C560" t="s">
        <v>3057</v>
      </c>
      <c r="D560" t="s">
        <v>3058</v>
      </c>
      <c r="E560" t="s">
        <v>154</v>
      </c>
      <c r="F560" t="s">
        <v>5651</v>
      </c>
      <c r="G560" t="s">
        <v>5936</v>
      </c>
      <c r="H560" s="5">
        <v>265028.09999999998</v>
      </c>
      <c r="J560" t="s">
        <v>28</v>
      </c>
      <c r="K560" t="s">
        <v>29</v>
      </c>
      <c r="L560" t="s">
        <v>275</v>
      </c>
      <c r="M560" t="s">
        <v>29</v>
      </c>
      <c r="N560" t="s">
        <v>30</v>
      </c>
      <c r="O560" t="s">
        <v>30</v>
      </c>
      <c r="P560" t="s">
        <v>30</v>
      </c>
      <c r="Q560" t="s">
        <v>30</v>
      </c>
      <c r="R560" t="s">
        <v>30</v>
      </c>
      <c r="S560" t="s">
        <v>30</v>
      </c>
      <c r="T560" t="s">
        <v>30</v>
      </c>
      <c r="U560" t="s">
        <v>30</v>
      </c>
      <c r="V560" t="s">
        <v>30</v>
      </c>
      <c r="W560" t="s">
        <v>33</v>
      </c>
      <c r="X560" t="s">
        <v>29</v>
      </c>
      <c r="Y560" t="s">
        <v>30</v>
      </c>
      <c r="Z560" t="s">
        <v>29</v>
      </c>
      <c r="AA560" t="s">
        <v>30</v>
      </c>
      <c r="AB560" t="s">
        <v>32</v>
      </c>
    </row>
    <row r="561" spans="1:28" outlineLevel="1" x14ac:dyDescent="0.45">
      <c r="A561">
        <v>8877019003</v>
      </c>
      <c r="B561" s="1">
        <v>44345</v>
      </c>
      <c r="C561" t="s">
        <v>4681</v>
      </c>
      <c r="D561" t="s">
        <v>4682</v>
      </c>
      <c r="E561" t="s">
        <v>154</v>
      </c>
      <c r="F561" t="s">
        <v>5651</v>
      </c>
      <c r="G561" t="s">
        <v>5750</v>
      </c>
      <c r="H561" s="5">
        <v>263208.34999999998</v>
      </c>
      <c r="J561" t="s">
        <v>28</v>
      </c>
      <c r="K561" t="s">
        <v>29</v>
      </c>
      <c r="L561" t="s">
        <v>173</v>
      </c>
      <c r="M561" t="s">
        <v>29</v>
      </c>
      <c r="N561" t="s">
        <v>29</v>
      </c>
      <c r="O561" t="s">
        <v>29</v>
      </c>
      <c r="P561" t="s">
        <v>29</v>
      </c>
      <c r="Q561" t="s">
        <v>29</v>
      </c>
      <c r="R561" t="s">
        <v>30</v>
      </c>
      <c r="S561" t="s">
        <v>30</v>
      </c>
      <c r="T561" t="s">
        <v>30</v>
      </c>
      <c r="U561" t="s">
        <v>29</v>
      </c>
      <c r="V561" t="s">
        <v>30</v>
      </c>
      <c r="W561" t="s">
        <v>31</v>
      </c>
      <c r="X561" t="s">
        <v>29</v>
      </c>
      <c r="Y561" t="s">
        <v>29</v>
      </c>
      <c r="Z561" t="s">
        <v>29</v>
      </c>
      <c r="AA561" t="s">
        <v>29</v>
      </c>
      <c r="AB561" t="s">
        <v>139</v>
      </c>
    </row>
    <row r="562" spans="1:28" outlineLevel="1" x14ac:dyDescent="0.45">
      <c r="A562">
        <v>2743619003</v>
      </c>
      <c r="B562" s="1">
        <v>44334</v>
      </c>
      <c r="C562" t="s">
        <v>1526</v>
      </c>
      <c r="D562" t="s">
        <v>1527</v>
      </c>
      <c r="E562" t="s">
        <v>154</v>
      </c>
      <c r="F562" t="s">
        <v>5651</v>
      </c>
      <c r="G562" t="s">
        <v>5667</v>
      </c>
      <c r="H562" s="5">
        <v>262404</v>
      </c>
      <c r="J562" t="s">
        <v>28</v>
      </c>
      <c r="K562" t="s">
        <v>29</v>
      </c>
      <c r="L562" t="s">
        <v>173</v>
      </c>
      <c r="M562" t="s">
        <v>29</v>
      </c>
      <c r="N562" t="s">
        <v>30</v>
      </c>
      <c r="O562" t="s">
        <v>29</v>
      </c>
      <c r="P562" t="s">
        <v>30</v>
      </c>
      <c r="Q562" t="s">
        <v>30</v>
      </c>
      <c r="R562" t="s">
        <v>30</v>
      </c>
      <c r="S562" t="s">
        <v>30</v>
      </c>
      <c r="T562" t="s">
        <v>30</v>
      </c>
      <c r="U562" t="s">
        <v>30</v>
      </c>
      <c r="V562" t="s">
        <v>30</v>
      </c>
      <c r="W562" t="s">
        <v>40</v>
      </c>
      <c r="X562" t="s">
        <v>29</v>
      </c>
      <c r="Y562" t="s">
        <v>30</v>
      </c>
      <c r="Z562" t="s">
        <v>29</v>
      </c>
      <c r="AA562" t="s">
        <v>29</v>
      </c>
      <c r="AB562" t="s">
        <v>32</v>
      </c>
    </row>
    <row r="563" spans="1:28" outlineLevel="1" x14ac:dyDescent="0.45">
      <c r="A563">
        <v>8850069007</v>
      </c>
      <c r="B563" s="1">
        <v>44345</v>
      </c>
      <c r="C563" t="s">
        <v>4493</v>
      </c>
      <c r="D563" t="s">
        <v>4494</v>
      </c>
      <c r="E563" t="s">
        <v>154</v>
      </c>
      <c r="F563" t="s">
        <v>5651</v>
      </c>
      <c r="G563" t="s">
        <v>5825</v>
      </c>
      <c r="H563" s="5">
        <v>260164.4</v>
      </c>
      <c r="J563" t="s">
        <v>28</v>
      </c>
      <c r="K563" t="s">
        <v>29</v>
      </c>
      <c r="L563" t="s">
        <v>275</v>
      </c>
      <c r="M563" t="s">
        <v>29</v>
      </c>
      <c r="N563" t="s">
        <v>30</v>
      </c>
      <c r="O563" t="s">
        <v>30</v>
      </c>
      <c r="P563" t="s">
        <v>30</v>
      </c>
      <c r="Q563" t="s">
        <v>30</v>
      </c>
      <c r="R563" t="s">
        <v>30</v>
      </c>
      <c r="S563" t="s">
        <v>30</v>
      </c>
      <c r="T563" t="s">
        <v>30</v>
      </c>
      <c r="U563" t="s">
        <v>30</v>
      </c>
      <c r="V563" t="s">
        <v>30</v>
      </c>
      <c r="W563" t="s">
        <v>40</v>
      </c>
      <c r="X563" t="s">
        <v>29</v>
      </c>
      <c r="Y563" t="s">
        <v>29</v>
      </c>
      <c r="Z563" t="s">
        <v>29</v>
      </c>
      <c r="AA563" t="s">
        <v>29</v>
      </c>
      <c r="AB563" t="s">
        <v>73</v>
      </c>
    </row>
    <row r="564" spans="1:28" outlineLevel="1" x14ac:dyDescent="0.45">
      <c r="A564">
        <v>7503729005</v>
      </c>
      <c r="B564" s="1">
        <v>44341</v>
      </c>
      <c r="C564" t="s">
        <v>2556</v>
      </c>
      <c r="D564" t="s">
        <v>2557</v>
      </c>
      <c r="E564" t="s">
        <v>154</v>
      </c>
      <c r="F564" t="s">
        <v>5651</v>
      </c>
      <c r="G564" t="s">
        <v>5711</v>
      </c>
      <c r="H564" s="5">
        <v>259150.56</v>
      </c>
      <c r="J564" t="s">
        <v>28</v>
      </c>
      <c r="K564" t="s">
        <v>30</v>
      </c>
      <c r="L564" t="s">
        <v>155</v>
      </c>
      <c r="M564" t="s">
        <v>29</v>
      </c>
      <c r="N564" t="s">
        <v>30</v>
      </c>
      <c r="O564" t="s">
        <v>29</v>
      </c>
      <c r="P564" t="s">
        <v>30</v>
      </c>
      <c r="Q564" t="s">
        <v>30</v>
      </c>
      <c r="R564" t="s">
        <v>30</v>
      </c>
      <c r="S564" t="s">
        <v>30</v>
      </c>
      <c r="T564" t="s">
        <v>30</v>
      </c>
      <c r="U564" t="s">
        <v>30</v>
      </c>
      <c r="V564" t="s">
        <v>30</v>
      </c>
      <c r="W564" t="s">
        <v>33</v>
      </c>
      <c r="X564" t="s">
        <v>29</v>
      </c>
      <c r="Y564" t="s">
        <v>30</v>
      </c>
      <c r="Z564" t="s">
        <v>29</v>
      </c>
      <c r="AA564" t="s">
        <v>29</v>
      </c>
      <c r="AB564" t="s">
        <v>102</v>
      </c>
    </row>
    <row r="565" spans="1:28" outlineLevel="1" x14ac:dyDescent="0.45">
      <c r="A565">
        <v>8844729008</v>
      </c>
      <c r="B565" s="1">
        <v>44345</v>
      </c>
      <c r="C565" t="s">
        <v>4473</v>
      </c>
      <c r="D565" t="s">
        <v>4474</v>
      </c>
      <c r="E565" t="s">
        <v>154</v>
      </c>
      <c r="F565" t="s">
        <v>5651</v>
      </c>
      <c r="G565" t="s">
        <v>5667</v>
      </c>
      <c r="H565" s="5">
        <v>257272.84</v>
      </c>
      <c r="J565" t="s">
        <v>28</v>
      </c>
      <c r="K565" t="s">
        <v>29</v>
      </c>
      <c r="L565" t="s">
        <v>173</v>
      </c>
      <c r="M565" t="s">
        <v>29</v>
      </c>
      <c r="N565" t="s">
        <v>29</v>
      </c>
      <c r="O565" t="s">
        <v>29</v>
      </c>
      <c r="P565" t="s">
        <v>29</v>
      </c>
      <c r="Q565" t="s">
        <v>29</v>
      </c>
      <c r="R565" t="s">
        <v>29</v>
      </c>
      <c r="S565" t="s">
        <v>30</v>
      </c>
      <c r="T565" t="s">
        <v>30</v>
      </c>
      <c r="U565" t="s">
        <v>29</v>
      </c>
      <c r="V565" t="s">
        <v>29</v>
      </c>
      <c r="W565" t="s">
        <v>31</v>
      </c>
      <c r="X565" t="s">
        <v>29</v>
      </c>
      <c r="Y565" t="s">
        <v>29</v>
      </c>
      <c r="Z565" t="s">
        <v>29</v>
      </c>
      <c r="AA565" t="s">
        <v>29</v>
      </c>
      <c r="AB565" t="s">
        <v>48</v>
      </c>
    </row>
    <row r="566" spans="1:28" outlineLevel="1" x14ac:dyDescent="0.45">
      <c r="A566">
        <v>1094379008</v>
      </c>
      <c r="B566" s="1">
        <v>44329</v>
      </c>
      <c r="C566" t="s">
        <v>380</v>
      </c>
      <c r="D566" t="s">
        <v>381</v>
      </c>
      <c r="E566" t="s">
        <v>154</v>
      </c>
      <c r="F566" t="s">
        <v>5651</v>
      </c>
      <c r="G566" t="s">
        <v>5691</v>
      </c>
      <c r="H566" s="5">
        <v>251493</v>
      </c>
      <c r="J566" t="s">
        <v>28</v>
      </c>
      <c r="K566" t="s">
        <v>30</v>
      </c>
      <c r="L566" t="s">
        <v>155</v>
      </c>
      <c r="M566" t="s">
        <v>30</v>
      </c>
      <c r="N566" t="s">
        <v>30</v>
      </c>
      <c r="O566" t="s">
        <v>30</v>
      </c>
      <c r="P566" t="s">
        <v>30</v>
      </c>
      <c r="Q566" t="s">
        <v>30</v>
      </c>
      <c r="R566" t="s">
        <v>30</v>
      </c>
      <c r="S566" t="s">
        <v>30</v>
      </c>
      <c r="T566" t="s">
        <v>30</v>
      </c>
      <c r="U566" t="s">
        <v>30</v>
      </c>
      <c r="V566" t="s">
        <v>30</v>
      </c>
      <c r="W566" t="s">
        <v>31</v>
      </c>
      <c r="X566" t="s">
        <v>30</v>
      </c>
      <c r="Y566" t="s">
        <v>29</v>
      </c>
      <c r="Z566" t="s">
        <v>30</v>
      </c>
      <c r="AA566" t="s">
        <v>30</v>
      </c>
      <c r="AB566" t="s">
        <v>364</v>
      </c>
    </row>
    <row r="567" spans="1:28" outlineLevel="1" x14ac:dyDescent="0.45">
      <c r="A567">
        <v>8851809006</v>
      </c>
      <c r="B567" s="1">
        <v>44345</v>
      </c>
      <c r="C567" t="s">
        <v>4505</v>
      </c>
      <c r="D567" t="s">
        <v>4506</v>
      </c>
      <c r="E567" t="s">
        <v>154</v>
      </c>
      <c r="F567" t="s">
        <v>5651</v>
      </c>
      <c r="G567" t="s">
        <v>5848</v>
      </c>
      <c r="H567" s="5">
        <v>248882</v>
      </c>
      <c r="J567" t="s">
        <v>28</v>
      </c>
      <c r="K567" t="s">
        <v>29</v>
      </c>
      <c r="L567" t="s">
        <v>173</v>
      </c>
      <c r="M567" t="s">
        <v>29</v>
      </c>
      <c r="N567" t="s">
        <v>30</v>
      </c>
      <c r="O567" t="s">
        <v>29</v>
      </c>
      <c r="P567" t="s">
        <v>30</v>
      </c>
      <c r="Q567" t="s">
        <v>30</v>
      </c>
      <c r="R567" t="s">
        <v>30</v>
      </c>
      <c r="S567" t="s">
        <v>30</v>
      </c>
      <c r="T567" t="s">
        <v>30</v>
      </c>
      <c r="U567" t="s">
        <v>30</v>
      </c>
      <c r="V567" t="s">
        <v>30</v>
      </c>
      <c r="W567" t="s">
        <v>31</v>
      </c>
      <c r="X567" t="s">
        <v>29</v>
      </c>
      <c r="Y567" t="s">
        <v>29</v>
      </c>
      <c r="Z567" t="s">
        <v>29</v>
      </c>
      <c r="AA567" t="s">
        <v>29</v>
      </c>
      <c r="AB567" t="s">
        <v>32</v>
      </c>
    </row>
    <row r="568" spans="1:28" outlineLevel="1" x14ac:dyDescent="0.45">
      <c r="A568">
        <v>7601098907</v>
      </c>
      <c r="B568" s="1">
        <v>44323</v>
      </c>
      <c r="C568" t="s">
        <v>3407</v>
      </c>
      <c r="D568" t="s">
        <v>3408</v>
      </c>
      <c r="E568" t="s">
        <v>154</v>
      </c>
      <c r="F568" t="s">
        <v>5651</v>
      </c>
      <c r="G568" t="s">
        <v>5704</v>
      </c>
      <c r="H568" s="5">
        <v>245230.5</v>
      </c>
      <c r="J568" t="s">
        <v>28</v>
      </c>
      <c r="K568" t="s">
        <v>29</v>
      </c>
      <c r="L568" t="s">
        <v>155</v>
      </c>
      <c r="M568" t="s">
        <v>30</v>
      </c>
      <c r="N568" t="s">
        <v>29</v>
      </c>
      <c r="O568" t="s">
        <v>29</v>
      </c>
      <c r="P568" t="s">
        <v>30</v>
      </c>
      <c r="Q568" t="s">
        <v>30</v>
      </c>
      <c r="R568" t="s">
        <v>30</v>
      </c>
      <c r="S568" t="s">
        <v>30</v>
      </c>
      <c r="T568" t="s">
        <v>30</v>
      </c>
      <c r="U568" t="s">
        <v>30</v>
      </c>
      <c r="V568" t="s">
        <v>30</v>
      </c>
      <c r="W568" t="s">
        <v>31</v>
      </c>
      <c r="X568" t="s">
        <v>29</v>
      </c>
      <c r="Y568" t="s">
        <v>29</v>
      </c>
      <c r="Z568" t="s">
        <v>29</v>
      </c>
      <c r="AA568" t="s">
        <v>30</v>
      </c>
      <c r="AB568" t="s">
        <v>43</v>
      </c>
    </row>
    <row r="569" spans="1:28" outlineLevel="1" x14ac:dyDescent="0.45">
      <c r="A569">
        <v>7650238908</v>
      </c>
      <c r="B569" s="1">
        <v>44323</v>
      </c>
      <c r="C569" t="s">
        <v>3697</v>
      </c>
      <c r="D569" t="s">
        <v>3698</v>
      </c>
      <c r="E569" t="s">
        <v>154</v>
      </c>
      <c r="F569" t="s">
        <v>5651</v>
      </c>
      <c r="G569" t="s">
        <v>5885</v>
      </c>
      <c r="H569" s="5">
        <v>242629.5</v>
      </c>
      <c r="J569" t="s">
        <v>28</v>
      </c>
      <c r="K569" t="s">
        <v>30</v>
      </c>
      <c r="L569" t="s">
        <v>173</v>
      </c>
      <c r="M569" t="s">
        <v>29</v>
      </c>
      <c r="N569" t="s">
        <v>30</v>
      </c>
      <c r="O569" t="s">
        <v>30</v>
      </c>
      <c r="P569" t="s">
        <v>30</v>
      </c>
      <c r="Q569" t="s">
        <v>30</v>
      </c>
      <c r="R569" t="s">
        <v>30</v>
      </c>
      <c r="S569" t="s">
        <v>30</v>
      </c>
      <c r="T569" t="s">
        <v>30</v>
      </c>
      <c r="U569" t="s">
        <v>30</v>
      </c>
      <c r="V569" t="s">
        <v>30</v>
      </c>
      <c r="W569" t="s">
        <v>31</v>
      </c>
      <c r="X569" t="s">
        <v>30</v>
      </c>
      <c r="Y569" t="s">
        <v>29</v>
      </c>
      <c r="Z569" t="s">
        <v>29</v>
      </c>
      <c r="AA569" t="s">
        <v>30</v>
      </c>
      <c r="AB569" t="s">
        <v>73</v>
      </c>
    </row>
    <row r="570" spans="1:28" outlineLevel="1" x14ac:dyDescent="0.45">
      <c r="A570">
        <v>7525178904</v>
      </c>
      <c r="B570" s="1">
        <v>44323</v>
      </c>
      <c r="C570" t="s">
        <v>2711</v>
      </c>
      <c r="D570" t="s">
        <v>2712</v>
      </c>
      <c r="E570" t="s">
        <v>154</v>
      </c>
      <c r="F570" t="s">
        <v>5651</v>
      </c>
      <c r="G570" t="s">
        <v>5827</v>
      </c>
      <c r="H570" s="5">
        <v>240828.1</v>
      </c>
      <c r="J570" t="s">
        <v>28</v>
      </c>
      <c r="K570" t="s">
        <v>29</v>
      </c>
      <c r="L570" t="s">
        <v>173</v>
      </c>
      <c r="M570" t="s">
        <v>29</v>
      </c>
      <c r="N570" t="s">
        <v>30</v>
      </c>
      <c r="O570" t="s">
        <v>29</v>
      </c>
      <c r="P570" t="s">
        <v>30</v>
      </c>
      <c r="Q570" t="s">
        <v>30</v>
      </c>
      <c r="R570" t="s">
        <v>30</v>
      </c>
      <c r="S570" t="s">
        <v>30</v>
      </c>
      <c r="T570" t="s">
        <v>30</v>
      </c>
      <c r="U570" t="s">
        <v>30</v>
      </c>
      <c r="V570" t="s">
        <v>30</v>
      </c>
      <c r="W570" t="s">
        <v>31</v>
      </c>
      <c r="X570" t="s">
        <v>29</v>
      </c>
      <c r="Y570" t="s">
        <v>30</v>
      </c>
      <c r="Z570" t="s">
        <v>29</v>
      </c>
      <c r="AA570" t="s">
        <v>29</v>
      </c>
      <c r="AB570" t="s">
        <v>32</v>
      </c>
    </row>
    <row r="571" spans="1:28" outlineLevel="1" x14ac:dyDescent="0.45">
      <c r="A571">
        <v>2486099000</v>
      </c>
      <c r="B571" s="1">
        <v>44332</v>
      </c>
      <c r="C571" t="s">
        <v>1153</v>
      </c>
      <c r="D571" t="s">
        <v>1154</v>
      </c>
      <c r="E571" t="s">
        <v>154</v>
      </c>
      <c r="F571" t="s">
        <v>5651</v>
      </c>
      <c r="G571" t="s">
        <v>5810</v>
      </c>
      <c r="H571" s="5">
        <v>240111</v>
      </c>
      <c r="J571" t="s">
        <v>28</v>
      </c>
      <c r="K571" t="s">
        <v>30</v>
      </c>
      <c r="L571" t="s">
        <v>275</v>
      </c>
      <c r="M571" t="s">
        <v>30</v>
      </c>
      <c r="N571" t="s">
        <v>30</v>
      </c>
      <c r="O571" t="s">
        <v>30</v>
      </c>
      <c r="P571" t="s">
        <v>30</v>
      </c>
      <c r="Q571" t="s">
        <v>30</v>
      </c>
      <c r="R571" t="s">
        <v>30</v>
      </c>
      <c r="S571" t="s">
        <v>30</v>
      </c>
      <c r="T571" t="s">
        <v>30</v>
      </c>
      <c r="U571" t="s">
        <v>30</v>
      </c>
      <c r="V571" t="s">
        <v>30</v>
      </c>
      <c r="W571" t="s">
        <v>40</v>
      </c>
      <c r="X571" t="s">
        <v>30</v>
      </c>
      <c r="Y571" t="s">
        <v>29</v>
      </c>
      <c r="Z571" t="s">
        <v>29</v>
      </c>
      <c r="AA571" t="s">
        <v>30</v>
      </c>
      <c r="AB571" t="s">
        <v>32</v>
      </c>
    </row>
    <row r="572" spans="1:28" outlineLevel="1" x14ac:dyDescent="0.45">
      <c r="A572">
        <v>2337509010</v>
      </c>
      <c r="B572" s="1">
        <v>44331</v>
      </c>
      <c r="C572" t="s">
        <v>873</v>
      </c>
      <c r="D572" t="s">
        <v>874</v>
      </c>
      <c r="E572" t="s">
        <v>154</v>
      </c>
      <c r="F572" t="s">
        <v>5651</v>
      </c>
      <c r="G572" t="s">
        <v>5674</v>
      </c>
      <c r="H572" s="5">
        <v>239417</v>
      </c>
      <c r="I572" t="s">
        <v>875</v>
      </c>
      <c r="J572" t="s">
        <v>28</v>
      </c>
      <c r="K572" t="s">
        <v>29</v>
      </c>
      <c r="L572" t="s">
        <v>155</v>
      </c>
      <c r="M572" t="s">
        <v>30</v>
      </c>
      <c r="N572" t="s">
        <v>30</v>
      </c>
      <c r="O572" t="s">
        <v>30</v>
      </c>
      <c r="P572" t="s">
        <v>30</v>
      </c>
      <c r="Q572" t="s">
        <v>30</v>
      </c>
      <c r="R572" t="s">
        <v>30</v>
      </c>
      <c r="S572" t="s">
        <v>30</v>
      </c>
      <c r="T572" t="s">
        <v>30</v>
      </c>
      <c r="U572" t="s">
        <v>30</v>
      </c>
      <c r="V572" t="s">
        <v>30</v>
      </c>
      <c r="W572" t="s">
        <v>31</v>
      </c>
      <c r="X572" t="s">
        <v>29</v>
      </c>
      <c r="Y572" t="s">
        <v>29</v>
      </c>
      <c r="Z572" t="s">
        <v>30</v>
      </c>
      <c r="AA572" t="s">
        <v>29</v>
      </c>
      <c r="AB572" t="s">
        <v>32</v>
      </c>
    </row>
    <row r="573" spans="1:28" outlineLevel="1" x14ac:dyDescent="0.45">
      <c r="A573">
        <v>8906199000</v>
      </c>
      <c r="B573" s="1">
        <v>44345</v>
      </c>
      <c r="C573" t="s">
        <v>4792</v>
      </c>
      <c r="D573" t="s">
        <v>4793</v>
      </c>
      <c r="E573" t="s">
        <v>154</v>
      </c>
      <c r="F573" t="s">
        <v>5651</v>
      </c>
      <c r="G573" t="s">
        <v>5667</v>
      </c>
      <c r="H573" s="5">
        <v>239358.64</v>
      </c>
      <c r="J573" t="s">
        <v>28</v>
      </c>
      <c r="K573" t="s">
        <v>29</v>
      </c>
      <c r="L573" t="s">
        <v>173</v>
      </c>
      <c r="M573" t="s">
        <v>29</v>
      </c>
      <c r="N573" t="s">
        <v>29</v>
      </c>
      <c r="O573" t="s">
        <v>29</v>
      </c>
      <c r="P573" t="s">
        <v>30</v>
      </c>
      <c r="Q573" t="s">
        <v>29</v>
      </c>
      <c r="R573" t="s">
        <v>29</v>
      </c>
      <c r="S573" t="s">
        <v>30</v>
      </c>
      <c r="T573" t="s">
        <v>30</v>
      </c>
      <c r="U573" t="s">
        <v>29</v>
      </c>
      <c r="V573" t="s">
        <v>30</v>
      </c>
      <c r="W573" t="s">
        <v>31</v>
      </c>
      <c r="X573" t="s">
        <v>29</v>
      </c>
      <c r="Y573" t="s">
        <v>29</v>
      </c>
      <c r="Z573" t="s">
        <v>29</v>
      </c>
      <c r="AA573" t="s">
        <v>29</v>
      </c>
      <c r="AB573" t="s">
        <v>32</v>
      </c>
    </row>
    <row r="574" spans="1:28" outlineLevel="1" x14ac:dyDescent="0.45">
      <c r="A574">
        <v>8833949009</v>
      </c>
      <c r="B574" s="1">
        <v>44345</v>
      </c>
      <c r="C574" t="s">
        <v>4409</v>
      </c>
      <c r="D574" t="s">
        <v>4410</v>
      </c>
      <c r="E574" t="s">
        <v>154</v>
      </c>
      <c r="F574" t="s">
        <v>5651</v>
      </c>
      <c r="G574" t="s">
        <v>5668</v>
      </c>
      <c r="H574" s="5">
        <v>237828</v>
      </c>
      <c r="I574" t="s">
        <v>35</v>
      </c>
      <c r="J574" t="s">
        <v>28</v>
      </c>
      <c r="K574" t="s">
        <v>29</v>
      </c>
      <c r="L574" t="s">
        <v>173</v>
      </c>
      <c r="M574" t="s">
        <v>29</v>
      </c>
      <c r="N574" t="s">
        <v>30</v>
      </c>
      <c r="O574" t="s">
        <v>29</v>
      </c>
      <c r="P574" t="s">
        <v>30</v>
      </c>
      <c r="Q574" t="s">
        <v>30</v>
      </c>
      <c r="R574" t="s">
        <v>30</v>
      </c>
      <c r="S574" t="s">
        <v>30</v>
      </c>
      <c r="T574" t="s">
        <v>30</v>
      </c>
      <c r="U574" t="s">
        <v>30</v>
      </c>
      <c r="V574" t="s">
        <v>30</v>
      </c>
      <c r="W574" t="s">
        <v>33</v>
      </c>
      <c r="X574" t="s">
        <v>29</v>
      </c>
      <c r="Y574" t="s">
        <v>29</v>
      </c>
      <c r="Z574" t="s">
        <v>29</v>
      </c>
      <c r="AA574" t="s">
        <v>29</v>
      </c>
      <c r="AB574" t="s">
        <v>32</v>
      </c>
    </row>
    <row r="575" spans="1:28" outlineLevel="1" x14ac:dyDescent="0.45">
      <c r="A575">
        <v>1098289002</v>
      </c>
      <c r="B575" s="1">
        <v>44329</v>
      </c>
      <c r="C575" t="s">
        <v>402</v>
      </c>
      <c r="D575" t="s">
        <v>403</v>
      </c>
      <c r="E575" t="s">
        <v>154</v>
      </c>
      <c r="F575" t="s">
        <v>5651</v>
      </c>
      <c r="G575" t="s">
        <v>5711</v>
      </c>
      <c r="H575" s="5">
        <v>234656</v>
      </c>
      <c r="I575" t="s">
        <v>369</v>
      </c>
      <c r="J575" t="s">
        <v>28</v>
      </c>
      <c r="K575" t="s">
        <v>29</v>
      </c>
      <c r="L575" t="s">
        <v>155</v>
      </c>
      <c r="M575" t="s">
        <v>29</v>
      </c>
      <c r="N575" t="s">
        <v>30</v>
      </c>
      <c r="O575" t="s">
        <v>30</v>
      </c>
      <c r="P575" t="s">
        <v>30</v>
      </c>
      <c r="Q575" t="s">
        <v>30</v>
      </c>
      <c r="R575" t="s">
        <v>30</v>
      </c>
      <c r="S575" t="s">
        <v>30</v>
      </c>
      <c r="T575" t="s">
        <v>30</v>
      </c>
      <c r="U575" t="s">
        <v>30</v>
      </c>
      <c r="V575" t="s">
        <v>30</v>
      </c>
      <c r="W575" t="s">
        <v>31</v>
      </c>
      <c r="X575" t="s">
        <v>29</v>
      </c>
      <c r="Y575" t="s">
        <v>30</v>
      </c>
      <c r="Z575" t="s">
        <v>29</v>
      </c>
      <c r="AA575" t="s">
        <v>29</v>
      </c>
      <c r="AB575" t="s">
        <v>32</v>
      </c>
    </row>
    <row r="576" spans="1:28" outlineLevel="1" x14ac:dyDescent="0.45">
      <c r="A576">
        <v>2368609008</v>
      </c>
      <c r="B576" s="1">
        <v>44331</v>
      </c>
      <c r="C576" t="s">
        <v>1024</v>
      </c>
      <c r="D576" t="s">
        <v>1025</v>
      </c>
      <c r="E576" t="s">
        <v>154</v>
      </c>
      <c r="F576" t="s">
        <v>5651</v>
      </c>
      <c r="G576" t="s">
        <v>5824</v>
      </c>
      <c r="H576" s="5">
        <v>232473.29</v>
      </c>
      <c r="J576" t="s">
        <v>28</v>
      </c>
      <c r="K576" t="s">
        <v>30</v>
      </c>
      <c r="L576" t="s">
        <v>173</v>
      </c>
      <c r="M576" t="s">
        <v>29</v>
      </c>
      <c r="N576" t="s">
        <v>30</v>
      </c>
      <c r="O576" t="s">
        <v>29</v>
      </c>
      <c r="P576" t="s">
        <v>30</v>
      </c>
      <c r="Q576" t="s">
        <v>30</v>
      </c>
      <c r="R576" t="s">
        <v>30</v>
      </c>
      <c r="S576" t="s">
        <v>30</v>
      </c>
      <c r="T576" t="s">
        <v>30</v>
      </c>
      <c r="U576" t="s">
        <v>30</v>
      </c>
      <c r="V576" t="s">
        <v>30</v>
      </c>
      <c r="W576" t="s">
        <v>31</v>
      </c>
      <c r="X576" t="s">
        <v>30</v>
      </c>
      <c r="Y576" t="s">
        <v>30</v>
      </c>
      <c r="Z576" t="s">
        <v>29</v>
      </c>
      <c r="AA576" t="s">
        <v>29</v>
      </c>
      <c r="AB576" t="s">
        <v>129</v>
      </c>
    </row>
    <row r="577" spans="1:28" outlineLevel="1" x14ac:dyDescent="0.45">
      <c r="A577">
        <v>2363749005</v>
      </c>
      <c r="B577" s="1">
        <v>44331</v>
      </c>
      <c r="C577" t="s">
        <v>993</v>
      </c>
      <c r="D577" t="s">
        <v>994</v>
      </c>
      <c r="E577" t="s">
        <v>154</v>
      </c>
      <c r="F577" t="s">
        <v>5651</v>
      </c>
      <c r="G577" t="s">
        <v>5820</v>
      </c>
      <c r="H577" s="5">
        <v>231939.15</v>
      </c>
      <c r="J577" t="s">
        <v>28</v>
      </c>
      <c r="K577" t="s">
        <v>29</v>
      </c>
      <c r="L577" t="s">
        <v>155</v>
      </c>
      <c r="M577" t="s">
        <v>30</v>
      </c>
      <c r="N577" t="s">
        <v>30</v>
      </c>
      <c r="O577" t="s">
        <v>30</v>
      </c>
      <c r="P577" t="s">
        <v>30</v>
      </c>
      <c r="Q577" t="s">
        <v>30</v>
      </c>
      <c r="R577" t="s">
        <v>30</v>
      </c>
      <c r="S577" t="s">
        <v>30</v>
      </c>
      <c r="T577" t="s">
        <v>30</v>
      </c>
      <c r="U577" t="s">
        <v>30</v>
      </c>
      <c r="V577" t="s">
        <v>30</v>
      </c>
      <c r="W577" t="s">
        <v>40</v>
      </c>
      <c r="X577" t="s">
        <v>29</v>
      </c>
      <c r="Y577" t="s">
        <v>30</v>
      </c>
      <c r="Z577" t="s">
        <v>29</v>
      </c>
      <c r="AA577" t="s">
        <v>30</v>
      </c>
      <c r="AB577" t="s">
        <v>32</v>
      </c>
    </row>
    <row r="578" spans="1:28" outlineLevel="1" x14ac:dyDescent="0.45">
      <c r="A578">
        <v>2493759006</v>
      </c>
      <c r="B578" s="1">
        <v>44332</v>
      </c>
      <c r="C578" t="s">
        <v>1193</v>
      </c>
      <c r="D578" t="s">
        <v>1194</v>
      </c>
      <c r="E578" t="s">
        <v>154</v>
      </c>
      <c r="F578" t="s">
        <v>5651</v>
      </c>
      <c r="G578" t="s">
        <v>5691</v>
      </c>
      <c r="H578" s="5">
        <v>226135.1</v>
      </c>
      <c r="J578" t="s">
        <v>28</v>
      </c>
      <c r="K578" t="s">
        <v>29</v>
      </c>
      <c r="L578" t="s">
        <v>155</v>
      </c>
      <c r="M578" t="s">
        <v>30</v>
      </c>
      <c r="N578" t="s">
        <v>29</v>
      </c>
      <c r="O578" t="s">
        <v>30</v>
      </c>
      <c r="P578" t="s">
        <v>29</v>
      </c>
      <c r="Q578" t="s">
        <v>30</v>
      </c>
      <c r="R578" t="s">
        <v>30</v>
      </c>
      <c r="S578" t="s">
        <v>30</v>
      </c>
      <c r="T578" t="s">
        <v>30</v>
      </c>
      <c r="U578" t="s">
        <v>29</v>
      </c>
      <c r="V578" t="s">
        <v>30</v>
      </c>
      <c r="W578" t="s">
        <v>40</v>
      </c>
      <c r="X578" t="s">
        <v>30</v>
      </c>
      <c r="Y578" t="s">
        <v>30</v>
      </c>
      <c r="Z578" t="s">
        <v>29</v>
      </c>
      <c r="AA578" t="s">
        <v>29</v>
      </c>
      <c r="AB578" t="s">
        <v>32</v>
      </c>
    </row>
    <row r="579" spans="1:28" outlineLevel="1" x14ac:dyDescent="0.45">
      <c r="A579">
        <v>8912279007</v>
      </c>
      <c r="B579" s="1">
        <v>44345</v>
      </c>
      <c r="C579" t="s">
        <v>4268</v>
      </c>
      <c r="D579" t="s">
        <v>4814</v>
      </c>
      <c r="E579" t="s">
        <v>154</v>
      </c>
      <c r="F579" t="s">
        <v>5651</v>
      </c>
      <c r="G579" t="s">
        <v>5728</v>
      </c>
      <c r="H579" s="5">
        <v>226128.28</v>
      </c>
      <c r="J579" t="s">
        <v>28</v>
      </c>
      <c r="K579" t="s">
        <v>29</v>
      </c>
      <c r="L579" t="s">
        <v>173</v>
      </c>
      <c r="M579" t="s">
        <v>29</v>
      </c>
      <c r="N579" t="s">
        <v>29</v>
      </c>
      <c r="O579" t="s">
        <v>30</v>
      </c>
      <c r="P579" t="s">
        <v>29</v>
      </c>
      <c r="Q579" t="s">
        <v>29</v>
      </c>
      <c r="R579" t="s">
        <v>29</v>
      </c>
      <c r="S579" t="s">
        <v>30</v>
      </c>
      <c r="T579" t="s">
        <v>30</v>
      </c>
      <c r="U579" t="s">
        <v>29</v>
      </c>
      <c r="V579" t="s">
        <v>30</v>
      </c>
      <c r="W579" t="s">
        <v>31</v>
      </c>
      <c r="X579" t="s">
        <v>29</v>
      </c>
      <c r="Y579" t="s">
        <v>29</v>
      </c>
      <c r="Z579" t="s">
        <v>29</v>
      </c>
      <c r="AA579" t="s">
        <v>29</v>
      </c>
      <c r="AB579" t="s">
        <v>43</v>
      </c>
    </row>
    <row r="580" spans="1:28" outlineLevel="1" x14ac:dyDescent="0.45">
      <c r="A580">
        <v>8824489000</v>
      </c>
      <c r="B580" s="1">
        <v>44345</v>
      </c>
      <c r="C580" t="s">
        <v>4358</v>
      </c>
      <c r="D580" t="s">
        <v>4359</v>
      </c>
      <c r="E580" t="s">
        <v>154</v>
      </c>
      <c r="F580" t="s">
        <v>5651</v>
      </c>
      <c r="G580" t="s">
        <v>6030</v>
      </c>
      <c r="H580" s="5">
        <v>225368</v>
      </c>
      <c r="J580" t="s">
        <v>28</v>
      </c>
      <c r="K580" t="s">
        <v>29</v>
      </c>
      <c r="L580" t="s">
        <v>173</v>
      </c>
      <c r="M580" t="s">
        <v>30</v>
      </c>
      <c r="N580" t="s">
        <v>30</v>
      </c>
      <c r="O580" t="s">
        <v>30</v>
      </c>
      <c r="P580" t="s">
        <v>30</v>
      </c>
      <c r="Q580" t="s">
        <v>30</v>
      </c>
      <c r="R580" t="s">
        <v>30</v>
      </c>
      <c r="S580" t="s">
        <v>30</v>
      </c>
      <c r="T580" t="s">
        <v>30</v>
      </c>
      <c r="U580" t="s">
        <v>30</v>
      </c>
      <c r="V580" t="s">
        <v>30</v>
      </c>
      <c r="W580" t="s">
        <v>31</v>
      </c>
      <c r="X580" t="s">
        <v>30</v>
      </c>
      <c r="Y580" t="s">
        <v>29</v>
      </c>
      <c r="Z580" t="s">
        <v>29</v>
      </c>
      <c r="AA580" t="s">
        <v>29</v>
      </c>
      <c r="AB580" t="s">
        <v>79</v>
      </c>
    </row>
    <row r="581" spans="1:28" outlineLevel="1" x14ac:dyDescent="0.45">
      <c r="A581">
        <v>9995029001</v>
      </c>
      <c r="B581" s="1">
        <v>44358</v>
      </c>
      <c r="C581" t="s">
        <v>5636</v>
      </c>
      <c r="D581" t="s">
        <v>5637</v>
      </c>
      <c r="E581" t="s">
        <v>154</v>
      </c>
      <c r="F581" t="s">
        <v>5651</v>
      </c>
      <c r="G581" t="s">
        <v>5885</v>
      </c>
      <c r="H581" s="5">
        <v>225145.60000000001</v>
      </c>
      <c r="J581" t="s">
        <v>28</v>
      </c>
      <c r="K581" t="s">
        <v>30</v>
      </c>
      <c r="L581" t="s">
        <v>173</v>
      </c>
      <c r="M581" t="s">
        <v>29</v>
      </c>
      <c r="N581" t="s">
        <v>30</v>
      </c>
      <c r="O581" t="s">
        <v>29</v>
      </c>
      <c r="P581" t="s">
        <v>30</v>
      </c>
      <c r="Q581" t="s">
        <v>30</v>
      </c>
      <c r="R581" t="s">
        <v>30</v>
      </c>
      <c r="S581" t="s">
        <v>30</v>
      </c>
      <c r="T581" t="s">
        <v>30</v>
      </c>
      <c r="U581" t="s">
        <v>30</v>
      </c>
      <c r="V581" t="s">
        <v>30</v>
      </c>
      <c r="W581" t="s">
        <v>31</v>
      </c>
      <c r="X581" t="s">
        <v>30</v>
      </c>
      <c r="Y581" t="s">
        <v>29</v>
      </c>
      <c r="Z581" t="s">
        <v>29</v>
      </c>
      <c r="AA581" t="s">
        <v>29</v>
      </c>
      <c r="AB581" t="s">
        <v>32</v>
      </c>
    </row>
    <row r="582" spans="1:28" outlineLevel="1" x14ac:dyDescent="0.45">
      <c r="A582">
        <v>7230509002</v>
      </c>
      <c r="B582" s="1">
        <v>44339</v>
      </c>
      <c r="C582" t="s">
        <v>2488</v>
      </c>
      <c r="D582" t="s">
        <v>2489</v>
      </c>
      <c r="E582" t="s">
        <v>154</v>
      </c>
      <c r="F582" t="s">
        <v>5651</v>
      </c>
      <c r="G582" t="s">
        <v>5827</v>
      </c>
      <c r="H582" s="5">
        <v>224083</v>
      </c>
      <c r="J582" t="s">
        <v>28</v>
      </c>
      <c r="K582" t="s">
        <v>30</v>
      </c>
      <c r="L582" t="s">
        <v>173</v>
      </c>
      <c r="M582" t="s">
        <v>29</v>
      </c>
      <c r="N582" t="s">
        <v>30</v>
      </c>
      <c r="O582" t="s">
        <v>29</v>
      </c>
      <c r="P582" t="s">
        <v>30</v>
      </c>
      <c r="Q582" t="s">
        <v>30</v>
      </c>
      <c r="R582" t="s">
        <v>30</v>
      </c>
      <c r="S582" t="s">
        <v>30</v>
      </c>
      <c r="T582" t="s">
        <v>30</v>
      </c>
      <c r="U582" t="s">
        <v>30</v>
      </c>
      <c r="V582" t="s">
        <v>30</v>
      </c>
      <c r="W582" t="s">
        <v>33</v>
      </c>
      <c r="X582" t="s">
        <v>30</v>
      </c>
      <c r="Y582" t="s">
        <v>30</v>
      </c>
      <c r="Z582" t="s">
        <v>29</v>
      </c>
      <c r="AA582" t="s">
        <v>29</v>
      </c>
      <c r="AB582" t="s">
        <v>38</v>
      </c>
    </row>
    <row r="583" spans="1:28" outlineLevel="1" x14ac:dyDescent="0.45">
      <c r="A583">
        <v>8984819002</v>
      </c>
      <c r="B583" s="1">
        <v>44345</v>
      </c>
      <c r="C583" t="s">
        <v>5159</v>
      </c>
      <c r="D583" t="s">
        <v>5160</v>
      </c>
      <c r="E583" t="s">
        <v>154</v>
      </c>
      <c r="F583" t="s">
        <v>5651</v>
      </c>
      <c r="G583" t="s">
        <v>5667</v>
      </c>
      <c r="H583" s="5">
        <v>221738.46</v>
      </c>
      <c r="J583" t="s">
        <v>28</v>
      </c>
      <c r="K583" t="s">
        <v>29</v>
      </c>
      <c r="L583" t="s">
        <v>173</v>
      </c>
      <c r="M583" t="s">
        <v>29</v>
      </c>
      <c r="N583" t="s">
        <v>30</v>
      </c>
      <c r="O583" t="s">
        <v>29</v>
      </c>
      <c r="P583" t="s">
        <v>30</v>
      </c>
      <c r="Q583" t="s">
        <v>30</v>
      </c>
      <c r="R583" t="s">
        <v>30</v>
      </c>
      <c r="S583" t="s">
        <v>30</v>
      </c>
      <c r="T583" t="s">
        <v>30</v>
      </c>
      <c r="U583" t="s">
        <v>30</v>
      </c>
      <c r="V583" t="s">
        <v>30</v>
      </c>
      <c r="W583" t="s">
        <v>31</v>
      </c>
      <c r="X583" t="s">
        <v>29</v>
      </c>
      <c r="Y583" t="s">
        <v>29</v>
      </c>
      <c r="Z583" t="s">
        <v>29</v>
      </c>
      <c r="AA583" t="s">
        <v>29</v>
      </c>
      <c r="AB583" t="s">
        <v>32</v>
      </c>
    </row>
    <row r="584" spans="1:28" outlineLevel="1" x14ac:dyDescent="0.45">
      <c r="A584">
        <v>8859589006</v>
      </c>
      <c r="B584" s="1">
        <v>44345</v>
      </c>
      <c r="C584" t="s">
        <v>4552</v>
      </c>
      <c r="D584" t="s">
        <v>4553</v>
      </c>
      <c r="E584" t="s">
        <v>154</v>
      </c>
      <c r="F584" t="s">
        <v>5651</v>
      </c>
      <c r="G584" t="s">
        <v>5827</v>
      </c>
      <c r="H584" s="5">
        <v>216479</v>
      </c>
      <c r="J584" t="s">
        <v>28</v>
      </c>
      <c r="K584" t="s">
        <v>29</v>
      </c>
      <c r="L584" t="s">
        <v>173</v>
      </c>
      <c r="M584" t="s">
        <v>29</v>
      </c>
      <c r="N584" t="s">
        <v>29</v>
      </c>
      <c r="O584" t="s">
        <v>29</v>
      </c>
      <c r="P584" t="s">
        <v>29</v>
      </c>
      <c r="Q584" t="s">
        <v>29</v>
      </c>
      <c r="R584" t="s">
        <v>29</v>
      </c>
      <c r="S584" t="s">
        <v>30</v>
      </c>
      <c r="T584" t="s">
        <v>30</v>
      </c>
      <c r="U584" t="s">
        <v>29</v>
      </c>
      <c r="V584" t="s">
        <v>30</v>
      </c>
      <c r="W584" t="s">
        <v>31</v>
      </c>
      <c r="X584" t="s">
        <v>30</v>
      </c>
      <c r="Y584" t="s">
        <v>29</v>
      </c>
      <c r="Z584" t="s">
        <v>29</v>
      </c>
      <c r="AA584" t="s">
        <v>29</v>
      </c>
      <c r="AB584" t="s">
        <v>32</v>
      </c>
    </row>
    <row r="585" spans="1:28" outlineLevel="1" x14ac:dyDescent="0.45">
      <c r="A585">
        <v>2738799006</v>
      </c>
      <c r="B585" s="1">
        <v>44334</v>
      </c>
      <c r="C585" t="s">
        <v>1501</v>
      </c>
      <c r="D585" t="s">
        <v>1502</v>
      </c>
      <c r="E585" t="s">
        <v>154</v>
      </c>
      <c r="F585" t="s">
        <v>5651</v>
      </c>
      <c r="G585" t="s">
        <v>5665</v>
      </c>
      <c r="H585" s="5">
        <v>208407.5</v>
      </c>
      <c r="J585" t="s">
        <v>28</v>
      </c>
      <c r="K585" t="s">
        <v>29</v>
      </c>
      <c r="L585" t="s">
        <v>155</v>
      </c>
      <c r="M585" t="s">
        <v>29</v>
      </c>
      <c r="N585" t="s">
        <v>30</v>
      </c>
      <c r="O585" t="s">
        <v>29</v>
      </c>
      <c r="P585" t="s">
        <v>30</v>
      </c>
      <c r="Q585" t="s">
        <v>30</v>
      </c>
      <c r="R585" t="s">
        <v>30</v>
      </c>
      <c r="S585" t="s">
        <v>30</v>
      </c>
      <c r="T585" t="s">
        <v>30</v>
      </c>
      <c r="U585" t="s">
        <v>30</v>
      </c>
      <c r="V585" t="s">
        <v>30</v>
      </c>
      <c r="W585" t="s">
        <v>60</v>
      </c>
      <c r="X585" t="s">
        <v>29</v>
      </c>
      <c r="Y585" t="s">
        <v>29</v>
      </c>
      <c r="Z585" t="s">
        <v>29</v>
      </c>
      <c r="AA585" t="s">
        <v>30</v>
      </c>
      <c r="AB585" t="s">
        <v>32</v>
      </c>
    </row>
    <row r="586" spans="1:28" outlineLevel="1" x14ac:dyDescent="0.45">
      <c r="A586">
        <v>8822379009</v>
      </c>
      <c r="B586" s="1">
        <v>44345</v>
      </c>
      <c r="C586" t="s">
        <v>4353</v>
      </c>
      <c r="D586" t="s">
        <v>3698</v>
      </c>
      <c r="E586" t="s">
        <v>154</v>
      </c>
      <c r="F586" t="s">
        <v>5651</v>
      </c>
      <c r="G586" t="s">
        <v>5885</v>
      </c>
      <c r="H586" s="5">
        <v>207425.5</v>
      </c>
      <c r="J586" t="s">
        <v>28</v>
      </c>
      <c r="K586" t="s">
        <v>30</v>
      </c>
      <c r="L586" t="s">
        <v>173</v>
      </c>
      <c r="M586" t="s">
        <v>29</v>
      </c>
      <c r="N586" t="s">
        <v>30</v>
      </c>
      <c r="O586" t="s">
        <v>30</v>
      </c>
      <c r="P586" t="s">
        <v>30</v>
      </c>
      <c r="Q586" t="s">
        <v>30</v>
      </c>
      <c r="R586" t="s">
        <v>30</v>
      </c>
      <c r="S586" t="s">
        <v>30</v>
      </c>
      <c r="T586" t="s">
        <v>30</v>
      </c>
      <c r="U586" t="s">
        <v>30</v>
      </c>
      <c r="V586" t="s">
        <v>30</v>
      </c>
      <c r="W586" t="s">
        <v>31</v>
      </c>
      <c r="X586" t="s">
        <v>30</v>
      </c>
      <c r="Y586" t="s">
        <v>29</v>
      </c>
      <c r="Z586" t="s">
        <v>29</v>
      </c>
      <c r="AA586" t="s">
        <v>29</v>
      </c>
      <c r="AB586" t="s">
        <v>102</v>
      </c>
    </row>
    <row r="587" spans="1:28" outlineLevel="1" x14ac:dyDescent="0.45">
      <c r="A587">
        <v>7626848903</v>
      </c>
      <c r="B587" s="1">
        <v>44323</v>
      </c>
      <c r="C587" t="s">
        <v>3553</v>
      </c>
      <c r="D587" t="s">
        <v>3554</v>
      </c>
      <c r="E587" t="s">
        <v>154</v>
      </c>
      <c r="F587" t="s">
        <v>5651</v>
      </c>
      <c r="G587" t="s">
        <v>5743</v>
      </c>
      <c r="H587" s="5">
        <v>205093.22</v>
      </c>
      <c r="I587" t="s">
        <v>589</v>
      </c>
      <c r="J587" t="s">
        <v>28</v>
      </c>
      <c r="K587" t="s">
        <v>29</v>
      </c>
      <c r="L587" t="s">
        <v>173</v>
      </c>
      <c r="M587" t="s">
        <v>30</v>
      </c>
      <c r="N587" t="s">
        <v>30</v>
      </c>
      <c r="O587" t="s">
        <v>30</v>
      </c>
      <c r="P587" t="s">
        <v>30</v>
      </c>
      <c r="Q587" t="s">
        <v>30</v>
      </c>
      <c r="R587" t="s">
        <v>30</v>
      </c>
      <c r="S587" t="s">
        <v>30</v>
      </c>
      <c r="T587" t="s">
        <v>30</v>
      </c>
      <c r="U587" t="s">
        <v>30</v>
      </c>
      <c r="V587" t="s">
        <v>30</v>
      </c>
      <c r="W587" t="s">
        <v>31</v>
      </c>
      <c r="X587" t="s">
        <v>29</v>
      </c>
      <c r="Y587" t="s">
        <v>30</v>
      </c>
      <c r="Z587" t="s">
        <v>29</v>
      </c>
      <c r="AA587" t="s">
        <v>29</v>
      </c>
      <c r="AB587" t="s">
        <v>32</v>
      </c>
    </row>
    <row r="588" spans="1:28" outlineLevel="1" x14ac:dyDescent="0.45">
      <c r="A588">
        <v>8960589000</v>
      </c>
      <c r="B588" s="1">
        <v>44345</v>
      </c>
      <c r="C588" t="s">
        <v>5027</v>
      </c>
      <c r="D588" t="s">
        <v>5028</v>
      </c>
      <c r="E588" t="s">
        <v>154</v>
      </c>
      <c r="F588" t="s">
        <v>5651</v>
      </c>
      <c r="G588" t="s">
        <v>6030</v>
      </c>
      <c r="H588" s="5">
        <v>200048.04</v>
      </c>
      <c r="J588" t="s">
        <v>28</v>
      </c>
      <c r="K588" t="s">
        <v>30</v>
      </c>
      <c r="L588" t="s">
        <v>173</v>
      </c>
      <c r="M588" t="s">
        <v>29</v>
      </c>
      <c r="N588" t="s">
        <v>30</v>
      </c>
      <c r="O588" t="s">
        <v>29</v>
      </c>
      <c r="P588" t="s">
        <v>30</v>
      </c>
      <c r="Q588" t="s">
        <v>29</v>
      </c>
      <c r="R588" t="s">
        <v>30</v>
      </c>
      <c r="S588" t="s">
        <v>30</v>
      </c>
      <c r="T588" t="s">
        <v>30</v>
      </c>
      <c r="U588" t="s">
        <v>30</v>
      </c>
      <c r="V588" t="s">
        <v>30</v>
      </c>
      <c r="W588" t="s">
        <v>40</v>
      </c>
      <c r="X588" t="s">
        <v>30</v>
      </c>
      <c r="Y588" t="s">
        <v>29</v>
      </c>
      <c r="Z588" t="s">
        <v>29</v>
      </c>
      <c r="AA588" t="s">
        <v>29</v>
      </c>
      <c r="AB588" t="s">
        <v>43</v>
      </c>
    </row>
    <row r="589" spans="1:28" outlineLevel="1" x14ac:dyDescent="0.45">
      <c r="A589">
        <v>2353049003</v>
      </c>
      <c r="B589" s="1">
        <v>44331</v>
      </c>
      <c r="C589" t="s">
        <v>940</v>
      </c>
      <c r="D589" t="s">
        <v>941</v>
      </c>
      <c r="E589" t="s">
        <v>154</v>
      </c>
      <c r="F589" t="s">
        <v>5651</v>
      </c>
      <c r="G589" t="s">
        <v>5668</v>
      </c>
      <c r="H589" s="5">
        <v>199749</v>
      </c>
      <c r="J589" t="s">
        <v>28</v>
      </c>
      <c r="K589" t="s">
        <v>29</v>
      </c>
      <c r="L589" t="s">
        <v>173</v>
      </c>
      <c r="M589" t="s">
        <v>29</v>
      </c>
      <c r="N589" t="s">
        <v>29</v>
      </c>
      <c r="O589" t="s">
        <v>29</v>
      </c>
      <c r="P589" t="s">
        <v>29</v>
      </c>
      <c r="Q589" t="s">
        <v>29</v>
      </c>
      <c r="R589" t="s">
        <v>29</v>
      </c>
      <c r="S589" t="s">
        <v>30</v>
      </c>
      <c r="T589" t="s">
        <v>30</v>
      </c>
      <c r="U589" t="s">
        <v>29</v>
      </c>
      <c r="V589" t="s">
        <v>30</v>
      </c>
      <c r="W589" t="s">
        <v>33</v>
      </c>
      <c r="X589" t="s">
        <v>29</v>
      </c>
      <c r="Y589" t="s">
        <v>29</v>
      </c>
      <c r="Z589" t="s">
        <v>29</v>
      </c>
      <c r="AA589" t="s">
        <v>30</v>
      </c>
      <c r="AB589" t="s">
        <v>32</v>
      </c>
    </row>
    <row r="590" spans="1:28" outlineLevel="1" x14ac:dyDescent="0.45">
      <c r="A590">
        <v>2482849003</v>
      </c>
      <c r="B590" s="1">
        <v>44332</v>
      </c>
      <c r="C590" t="s">
        <v>1141</v>
      </c>
      <c r="D590" t="s">
        <v>1142</v>
      </c>
      <c r="E590" t="s">
        <v>154</v>
      </c>
      <c r="F590" t="s">
        <v>5651</v>
      </c>
      <c r="G590" t="s">
        <v>5810</v>
      </c>
      <c r="H590" s="5">
        <v>197698</v>
      </c>
      <c r="J590" t="s">
        <v>28</v>
      </c>
      <c r="K590" t="s">
        <v>30</v>
      </c>
      <c r="L590" t="s">
        <v>275</v>
      </c>
      <c r="M590" t="s">
        <v>29</v>
      </c>
      <c r="N590" t="s">
        <v>30</v>
      </c>
      <c r="O590" t="s">
        <v>30</v>
      </c>
      <c r="P590" t="s">
        <v>30</v>
      </c>
      <c r="Q590" t="s">
        <v>30</v>
      </c>
      <c r="R590" t="s">
        <v>30</v>
      </c>
      <c r="S590" t="s">
        <v>30</v>
      </c>
      <c r="T590" t="s">
        <v>30</v>
      </c>
      <c r="U590" t="s">
        <v>30</v>
      </c>
      <c r="V590" t="s">
        <v>30</v>
      </c>
      <c r="W590" t="s">
        <v>31</v>
      </c>
      <c r="X590" t="s">
        <v>30</v>
      </c>
      <c r="Y590" t="s">
        <v>30</v>
      </c>
      <c r="Z590" t="s">
        <v>29</v>
      </c>
      <c r="AA590" t="s">
        <v>30</v>
      </c>
      <c r="AB590" t="s">
        <v>32</v>
      </c>
    </row>
    <row r="591" spans="1:28" outlineLevel="1" x14ac:dyDescent="0.45">
      <c r="A591">
        <v>2736529002</v>
      </c>
      <c r="B591" s="1">
        <v>44334</v>
      </c>
      <c r="C591" t="s">
        <v>1489</v>
      </c>
      <c r="D591" t="s">
        <v>1490</v>
      </c>
      <c r="E591" t="s">
        <v>154</v>
      </c>
      <c r="F591" t="s">
        <v>5651</v>
      </c>
      <c r="G591" t="s">
        <v>5704</v>
      </c>
      <c r="H591" s="5">
        <v>195757</v>
      </c>
      <c r="J591" t="s">
        <v>28</v>
      </c>
      <c r="K591" t="s">
        <v>29</v>
      </c>
      <c r="L591" t="s">
        <v>155</v>
      </c>
      <c r="M591" t="s">
        <v>30</v>
      </c>
      <c r="N591" t="s">
        <v>30</v>
      </c>
      <c r="O591" t="s">
        <v>29</v>
      </c>
      <c r="P591" t="s">
        <v>30</v>
      </c>
      <c r="Q591" t="s">
        <v>30</v>
      </c>
      <c r="R591" t="s">
        <v>30</v>
      </c>
      <c r="S591" t="s">
        <v>30</v>
      </c>
      <c r="T591" t="s">
        <v>30</v>
      </c>
      <c r="U591" t="s">
        <v>30</v>
      </c>
      <c r="V591" t="s">
        <v>30</v>
      </c>
      <c r="W591" t="s">
        <v>33</v>
      </c>
      <c r="X591" t="s">
        <v>29</v>
      </c>
      <c r="Y591" t="s">
        <v>30</v>
      </c>
      <c r="Z591" t="s">
        <v>29</v>
      </c>
      <c r="AA591" t="s">
        <v>29</v>
      </c>
      <c r="AB591" t="s">
        <v>32</v>
      </c>
    </row>
    <row r="592" spans="1:28" outlineLevel="1" x14ac:dyDescent="0.45">
      <c r="A592">
        <v>4887259000</v>
      </c>
      <c r="B592" s="1">
        <v>44336</v>
      </c>
      <c r="C592" t="s">
        <v>1973</v>
      </c>
      <c r="D592" t="s">
        <v>1974</v>
      </c>
      <c r="E592" t="s">
        <v>154</v>
      </c>
      <c r="F592" t="s">
        <v>5651</v>
      </c>
      <c r="G592" t="s">
        <v>5667</v>
      </c>
      <c r="H592" s="5">
        <v>195726</v>
      </c>
      <c r="J592" t="s">
        <v>28</v>
      </c>
      <c r="K592" t="s">
        <v>29</v>
      </c>
      <c r="L592" t="s">
        <v>173</v>
      </c>
      <c r="M592" t="s">
        <v>29</v>
      </c>
      <c r="N592" t="s">
        <v>29</v>
      </c>
      <c r="O592" t="s">
        <v>29</v>
      </c>
      <c r="P592" t="s">
        <v>30</v>
      </c>
      <c r="Q592" t="s">
        <v>29</v>
      </c>
      <c r="R592" t="s">
        <v>30</v>
      </c>
      <c r="S592" t="s">
        <v>30</v>
      </c>
      <c r="T592" t="s">
        <v>30</v>
      </c>
      <c r="U592" t="s">
        <v>29</v>
      </c>
      <c r="V592" t="s">
        <v>30</v>
      </c>
      <c r="W592" t="s">
        <v>60</v>
      </c>
      <c r="X592" t="s">
        <v>29</v>
      </c>
      <c r="Y592" t="s">
        <v>30</v>
      </c>
      <c r="Z592" t="s">
        <v>29</v>
      </c>
      <c r="AA592" t="s">
        <v>29</v>
      </c>
      <c r="AB592" t="s">
        <v>38</v>
      </c>
    </row>
    <row r="593" spans="1:28" outlineLevel="1" x14ac:dyDescent="0.45">
      <c r="A593">
        <v>4903229003</v>
      </c>
      <c r="B593" s="1">
        <v>44336</v>
      </c>
      <c r="C593" t="s">
        <v>2060</v>
      </c>
      <c r="D593" t="s">
        <v>2061</v>
      </c>
      <c r="E593" t="s">
        <v>154</v>
      </c>
      <c r="F593" t="s">
        <v>5651</v>
      </c>
      <c r="G593" t="s">
        <v>5918</v>
      </c>
      <c r="H593" s="5">
        <v>195427</v>
      </c>
      <c r="J593" t="s">
        <v>28</v>
      </c>
      <c r="K593" t="s">
        <v>29</v>
      </c>
      <c r="L593" t="s">
        <v>275</v>
      </c>
      <c r="M593" t="s">
        <v>29</v>
      </c>
      <c r="N593" t="s">
        <v>29</v>
      </c>
      <c r="O593" t="s">
        <v>29</v>
      </c>
      <c r="P593" t="s">
        <v>30</v>
      </c>
      <c r="Q593" t="s">
        <v>29</v>
      </c>
      <c r="R593" t="s">
        <v>29</v>
      </c>
      <c r="S593" t="s">
        <v>30</v>
      </c>
      <c r="T593" t="s">
        <v>30</v>
      </c>
      <c r="U593" t="s">
        <v>29</v>
      </c>
      <c r="V593" t="s">
        <v>30</v>
      </c>
      <c r="W593" t="s">
        <v>40</v>
      </c>
      <c r="X593" t="s">
        <v>29</v>
      </c>
      <c r="Y593" t="s">
        <v>30</v>
      </c>
      <c r="Z593" t="s">
        <v>29</v>
      </c>
      <c r="AA593" t="s">
        <v>29</v>
      </c>
      <c r="AB593" t="s">
        <v>32</v>
      </c>
    </row>
    <row r="594" spans="1:28" outlineLevel="1" x14ac:dyDescent="0.45">
      <c r="A594">
        <v>7630818908</v>
      </c>
      <c r="B594" s="1">
        <v>44323</v>
      </c>
      <c r="C594" t="s">
        <v>3569</v>
      </c>
      <c r="D594" t="s">
        <v>3570</v>
      </c>
      <c r="E594" t="s">
        <v>154</v>
      </c>
      <c r="F594" t="s">
        <v>5651</v>
      </c>
      <c r="G594" t="s">
        <v>5704</v>
      </c>
      <c r="H594" s="5">
        <v>194311</v>
      </c>
      <c r="J594" t="s">
        <v>28</v>
      </c>
      <c r="K594" t="s">
        <v>29</v>
      </c>
      <c r="L594" t="s">
        <v>155</v>
      </c>
      <c r="M594" t="s">
        <v>30</v>
      </c>
      <c r="N594" t="s">
        <v>30</v>
      </c>
      <c r="O594" t="s">
        <v>30</v>
      </c>
      <c r="P594" t="s">
        <v>30</v>
      </c>
      <c r="Q594" t="s">
        <v>30</v>
      </c>
      <c r="R594" t="s">
        <v>30</v>
      </c>
      <c r="S594" t="s">
        <v>30</v>
      </c>
      <c r="T594" t="s">
        <v>30</v>
      </c>
      <c r="U594" t="s">
        <v>30</v>
      </c>
      <c r="V594" t="s">
        <v>30</v>
      </c>
      <c r="W594" t="s">
        <v>40</v>
      </c>
      <c r="X594" t="s">
        <v>29</v>
      </c>
      <c r="Y594" t="s">
        <v>30</v>
      </c>
      <c r="Z594" t="s">
        <v>29</v>
      </c>
      <c r="AA594" t="s">
        <v>29</v>
      </c>
      <c r="AB594" t="s">
        <v>32</v>
      </c>
    </row>
    <row r="595" spans="1:28" outlineLevel="1" x14ac:dyDescent="0.45">
      <c r="A595">
        <v>8831199005</v>
      </c>
      <c r="B595" s="1">
        <v>44345</v>
      </c>
      <c r="C595" t="s">
        <v>4389</v>
      </c>
      <c r="D595" t="s">
        <v>4390</v>
      </c>
      <c r="E595" t="s">
        <v>154</v>
      </c>
      <c r="F595" t="s">
        <v>5651</v>
      </c>
      <c r="G595" t="s">
        <v>5704</v>
      </c>
      <c r="H595" s="5">
        <v>188153.96</v>
      </c>
      <c r="J595" t="s">
        <v>28</v>
      </c>
      <c r="K595" t="s">
        <v>29</v>
      </c>
      <c r="L595" t="s">
        <v>155</v>
      </c>
      <c r="M595" t="s">
        <v>30</v>
      </c>
      <c r="N595" t="s">
        <v>30</v>
      </c>
      <c r="O595" t="s">
        <v>30</v>
      </c>
      <c r="P595" t="s">
        <v>30</v>
      </c>
      <c r="Q595" t="s">
        <v>30</v>
      </c>
      <c r="R595" t="s">
        <v>30</v>
      </c>
      <c r="S595" t="s">
        <v>30</v>
      </c>
      <c r="T595" t="s">
        <v>30</v>
      </c>
      <c r="U595" t="s">
        <v>30</v>
      </c>
      <c r="V595" t="s">
        <v>30</v>
      </c>
      <c r="W595" t="s">
        <v>31</v>
      </c>
      <c r="X595" t="s">
        <v>29</v>
      </c>
      <c r="Y595" t="s">
        <v>29</v>
      </c>
      <c r="Z595" t="s">
        <v>29</v>
      </c>
      <c r="AA595" t="s">
        <v>29</v>
      </c>
      <c r="AB595" t="s">
        <v>32</v>
      </c>
    </row>
    <row r="596" spans="1:28" outlineLevel="1" x14ac:dyDescent="0.45">
      <c r="A596">
        <v>5230289009</v>
      </c>
      <c r="B596" s="1">
        <v>44337</v>
      </c>
      <c r="C596" t="s">
        <v>2227</v>
      </c>
      <c r="D596" t="s">
        <v>2228</v>
      </c>
      <c r="E596" t="s">
        <v>154</v>
      </c>
      <c r="F596" t="s">
        <v>5651</v>
      </c>
      <c r="G596" t="s">
        <v>5936</v>
      </c>
      <c r="H596" s="5">
        <v>188114</v>
      </c>
      <c r="J596" t="s">
        <v>28</v>
      </c>
      <c r="K596" t="s">
        <v>29</v>
      </c>
      <c r="L596" t="s">
        <v>275</v>
      </c>
      <c r="M596" t="s">
        <v>29</v>
      </c>
      <c r="N596" t="s">
        <v>29</v>
      </c>
      <c r="O596" t="s">
        <v>29</v>
      </c>
      <c r="P596" t="s">
        <v>30</v>
      </c>
      <c r="Q596" t="s">
        <v>29</v>
      </c>
      <c r="R596" t="s">
        <v>30</v>
      </c>
      <c r="S596" t="s">
        <v>30</v>
      </c>
      <c r="T596" t="s">
        <v>30</v>
      </c>
      <c r="U596" t="s">
        <v>30</v>
      </c>
      <c r="V596" t="s">
        <v>30</v>
      </c>
      <c r="W596" t="s">
        <v>33</v>
      </c>
      <c r="X596" t="s">
        <v>29</v>
      </c>
      <c r="Y596" t="s">
        <v>30</v>
      </c>
      <c r="Z596" t="s">
        <v>29</v>
      </c>
      <c r="AA596" t="s">
        <v>30</v>
      </c>
      <c r="AB596" t="s">
        <v>32</v>
      </c>
    </row>
    <row r="597" spans="1:28" outlineLevel="1" x14ac:dyDescent="0.45">
      <c r="A597">
        <v>5219909004</v>
      </c>
      <c r="B597" s="1">
        <v>44337</v>
      </c>
      <c r="C597" t="s">
        <v>2167</v>
      </c>
      <c r="D597" t="s">
        <v>2168</v>
      </c>
      <c r="E597" t="s">
        <v>154</v>
      </c>
      <c r="F597" t="s">
        <v>5651</v>
      </c>
      <c r="G597" t="s">
        <v>5918</v>
      </c>
      <c r="H597" s="5">
        <v>187312.06</v>
      </c>
      <c r="J597" t="s">
        <v>28</v>
      </c>
      <c r="K597" t="s">
        <v>29</v>
      </c>
      <c r="L597" t="s">
        <v>275</v>
      </c>
      <c r="M597" t="s">
        <v>30</v>
      </c>
      <c r="N597" t="s">
        <v>29</v>
      </c>
      <c r="O597" t="s">
        <v>29</v>
      </c>
      <c r="P597" t="s">
        <v>29</v>
      </c>
      <c r="Q597" t="s">
        <v>30</v>
      </c>
      <c r="R597" t="s">
        <v>30</v>
      </c>
      <c r="S597" t="s">
        <v>30</v>
      </c>
      <c r="T597" t="s">
        <v>30</v>
      </c>
      <c r="U597" t="s">
        <v>30</v>
      </c>
      <c r="V597" t="s">
        <v>30</v>
      </c>
      <c r="W597" t="s">
        <v>31</v>
      </c>
      <c r="X597" t="s">
        <v>29</v>
      </c>
      <c r="Y597" t="s">
        <v>30</v>
      </c>
      <c r="Z597" t="s">
        <v>29</v>
      </c>
      <c r="AA597" t="s">
        <v>29</v>
      </c>
      <c r="AB597" t="s">
        <v>32</v>
      </c>
    </row>
    <row r="598" spans="1:28" outlineLevel="1" x14ac:dyDescent="0.45">
      <c r="A598">
        <v>7529858904</v>
      </c>
      <c r="B598" s="1">
        <v>44323</v>
      </c>
      <c r="C598" t="s">
        <v>2764</v>
      </c>
      <c r="D598" t="s">
        <v>2765</v>
      </c>
      <c r="E598" t="s">
        <v>154</v>
      </c>
      <c r="F598" t="s">
        <v>5651</v>
      </c>
      <c r="G598" t="s">
        <v>5918</v>
      </c>
      <c r="H598" s="5">
        <v>186392.42</v>
      </c>
      <c r="I598" t="s">
        <v>432</v>
      </c>
      <c r="J598" t="s">
        <v>28</v>
      </c>
      <c r="K598" t="s">
        <v>29</v>
      </c>
      <c r="L598" t="s">
        <v>275</v>
      </c>
      <c r="M598" t="s">
        <v>29</v>
      </c>
      <c r="N598" t="s">
        <v>29</v>
      </c>
      <c r="O598" t="s">
        <v>30</v>
      </c>
      <c r="P598" t="s">
        <v>30</v>
      </c>
      <c r="Q598" t="s">
        <v>30</v>
      </c>
      <c r="R598" t="s">
        <v>30</v>
      </c>
      <c r="S598" t="s">
        <v>30</v>
      </c>
      <c r="T598" t="s">
        <v>30</v>
      </c>
      <c r="U598" t="s">
        <v>30</v>
      </c>
      <c r="V598" t="s">
        <v>30</v>
      </c>
      <c r="W598" t="s">
        <v>31</v>
      </c>
      <c r="X598" t="s">
        <v>29</v>
      </c>
      <c r="Y598" t="s">
        <v>30</v>
      </c>
      <c r="Z598" t="s">
        <v>29</v>
      </c>
      <c r="AA598" t="s">
        <v>29</v>
      </c>
      <c r="AB598" t="s">
        <v>32</v>
      </c>
    </row>
    <row r="599" spans="1:28" outlineLevel="1" x14ac:dyDescent="0.45">
      <c r="A599">
        <v>2358799004</v>
      </c>
      <c r="B599" s="1">
        <v>44331</v>
      </c>
      <c r="C599" t="s">
        <v>970</v>
      </c>
      <c r="D599" t="s">
        <v>971</v>
      </c>
      <c r="E599" t="s">
        <v>154</v>
      </c>
      <c r="F599" t="s">
        <v>5651</v>
      </c>
      <c r="G599" t="s">
        <v>5668</v>
      </c>
      <c r="H599" s="5">
        <v>186039.5</v>
      </c>
      <c r="J599" t="s">
        <v>28</v>
      </c>
      <c r="K599" t="s">
        <v>29</v>
      </c>
      <c r="L599" t="s">
        <v>173</v>
      </c>
      <c r="M599" t="s">
        <v>30</v>
      </c>
      <c r="N599" t="s">
        <v>30</v>
      </c>
      <c r="O599" t="s">
        <v>30</v>
      </c>
      <c r="P599" t="s">
        <v>30</v>
      </c>
      <c r="Q599" t="s">
        <v>30</v>
      </c>
      <c r="R599" t="s">
        <v>30</v>
      </c>
      <c r="S599" t="s">
        <v>30</v>
      </c>
      <c r="T599" t="s">
        <v>30</v>
      </c>
      <c r="U599" t="s">
        <v>30</v>
      </c>
      <c r="V599" t="s">
        <v>30</v>
      </c>
      <c r="W599" t="s">
        <v>40</v>
      </c>
      <c r="X599" t="s">
        <v>29</v>
      </c>
      <c r="Y599" t="s">
        <v>30</v>
      </c>
      <c r="Z599" t="s">
        <v>29</v>
      </c>
      <c r="AA599" t="s">
        <v>29</v>
      </c>
      <c r="AB599" t="s">
        <v>32</v>
      </c>
    </row>
    <row r="600" spans="1:28" outlineLevel="1" x14ac:dyDescent="0.45">
      <c r="A600">
        <v>7636538908</v>
      </c>
      <c r="B600" s="1">
        <v>44323</v>
      </c>
      <c r="C600" t="s">
        <v>3618</v>
      </c>
      <c r="D600" t="s">
        <v>3619</v>
      </c>
      <c r="E600" t="s">
        <v>154</v>
      </c>
      <c r="F600" t="s">
        <v>5651</v>
      </c>
      <c r="G600" t="s">
        <v>5704</v>
      </c>
      <c r="H600" s="5">
        <v>184262.62</v>
      </c>
      <c r="I600" t="s">
        <v>618</v>
      </c>
      <c r="J600" t="s">
        <v>28</v>
      </c>
      <c r="K600" t="s">
        <v>29</v>
      </c>
      <c r="L600" t="s">
        <v>155</v>
      </c>
      <c r="M600" t="s">
        <v>29</v>
      </c>
      <c r="N600" t="s">
        <v>29</v>
      </c>
      <c r="O600" t="s">
        <v>30</v>
      </c>
      <c r="P600" t="s">
        <v>30</v>
      </c>
      <c r="Q600" t="s">
        <v>29</v>
      </c>
      <c r="R600" t="s">
        <v>30</v>
      </c>
      <c r="S600" t="s">
        <v>30</v>
      </c>
      <c r="T600" t="s">
        <v>30</v>
      </c>
      <c r="U600" t="s">
        <v>30</v>
      </c>
      <c r="V600" t="s">
        <v>30</v>
      </c>
      <c r="W600" t="s">
        <v>40</v>
      </c>
      <c r="X600" t="s">
        <v>29</v>
      </c>
      <c r="Y600" t="s">
        <v>29</v>
      </c>
      <c r="Z600" t="s">
        <v>29</v>
      </c>
      <c r="AA600" t="s">
        <v>30</v>
      </c>
      <c r="AB600" t="s">
        <v>32</v>
      </c>
    </row>
    <row r="601" spans="1:28" outlineLevel="1" x14ac:dyDescent="0.45">
      <c r="A601">
        <v>9885659001</v>
      </c>
      <c r="B601" s="1">
        <v>44351</v>
      </c>
      <c r="C601" t="s">
        <v>5268</v>
      </c>
      <c r="D601" t="s">
        <v>5269</v>
      </c>
      <c r="E601" t="s">
        <v>154</v>
      </c>
      <c r="F601" t="s">
        <v>5651</v>
      </c>
      <c r="G601" t="s">
        <v>5704</v>
      </c>
      <c r="H601" s="5">
        <v>183552</v>
      </c>
      <c r="J601" t="s">
        <v>28</v>
      </c>
      <c r="K601" t="s">
        <v>29</v>
      </c>
      <c r="L601" t="s">
        <v>155</v>
      </c>
      <c r="M601" t="s">
        <v>30</v>
      </c>
      <c r="N601" t="s">
        <v>30</v>
      </c>
      <c r="O601" t="s">
        <v>30</v>
      </c>
      <c r="P601" t="s">
        <v>30</v>
      </c>
      <c r="Q601" t="s">
        <v>30</v>
      </c>
      <c r="R601" t="s">
        <v>30</v>
      </c>
      <c r="S601" t="s">
        <v>30</v>
      </c>
      <c r="T601" t="s">
        <v>30</v>
      </c>
      <c r="U601" t="s">
        <v>30</v>
      </c>
      <c r="V601" t="s">
        <v>30</v>
      </c>
      <c r="W601" t="s">
        <v>31</v>
      </c>
      <c r="X601" t="s">
        <v>29</v>
      </c>
      <c r="Y601" t="s">
        <v>29</v>
      </c>
      <c r="Z601" t="s">
        <v>29</v>
      </c>
      <c r="AA601" t="s">
        <v>29</v>
      </c>
      <c r="AB601" t="s">
        <v>32</v>
      </c>
    </row>
    <row r="602" spans="1:28" outlineLevel="1" x14ac:dyDescent="0.45">
      <c r="A602">
        <v>8947899005</v>
      </c>
      <c r="B602" s="1">
        <v>44345</v>
      </c>
      <c r="C602" t="s">
        <v>4975</v>
      </c>
      <c r="D602" t="s">
        <v>4976</v>
      </c>
      <c r="E602" t="s">
        <v>154</v>
      </c>
      <c r="F602" t="s">
        <v>5651</v>
      </c>
      <c r="G602" t="s">
        <v>5848</v>
      </c>
      <c r="H602" s="5">
        <v>178646.6</v>
      </c>
      <c r="J602" t="s">
        <v>28</v>
      </c>
      <c r="K602" t="s">
        <v>29</v>
      </c>
      <c r="L602" t="s">
        <v>173</v>
      </c>
      <c r="M602" t="s">
        <v>30</v>
      </c>
      <c r="N602" t="s">
        <v>30</v>
      </c>
      <c r="O602" t="s">
        <v>29</v>
      </c>
      <c r="P602" t="s">
        <v>30</v>
      </c>
      <c r="Q602" t="s">
        <v>30</v>
      </c>
      <c r="R602" t="s">
        <v>30</v>
      </c>
      <c r="S602" t="s">
        <v>30</v>
      </c>
      <c r="T602" t="s">
        <v>30</v>
      </c>
      <c r="U602" t="s">
        <v>30</v>
      </c>
      <c r="V602" t="s">
        <v>30</v>
      </c>
      <c r="W602" t="s">
        <v>31</v>
      </c>
      <c r="X602" t="s">
        <v>29</v>
      </c>
      <c r="Y602" t="s">
        <v>29</v>
      </c>
      <c r="Z602" t="s">
        <v>29</v>
      </c>
      <c r="AA602" t="s">
        <v>29</v>
      </c>
      <c r="AB602" t="s">
        <v>32</v>
      </c>
    </row>
    <row r="603" spans="1:28" outlineLevel="1" x14ac:dyDescent="0.45">
      <c r="A603">
        <v>7663298903</v>
      </c>
      <c r="B603" s="1">
        <v>44323</v>
      </c>
      <c r="C603" t="s">
        <v>3776</v>
      </c>
      <c r="D603" t="s">
        <v>2765</v>
      </c>
      <c r="E603" t="s">
        <v>154</v>
      </c>
      <c r="F603" t="s">
        <v>5651</v>
      </c>
      <c r="G603" t="s">
        <v>5918</v>
      </c>
      <c r="H603" s="5">
        <v>178255.46</v>
      </c>
      <c r="I603" t="s">
        <v>432</v>
      </c>
      <c r="J603" t="s">
        <v>28</v>
      </c>
      <c r="K603" t="s">
        <v>29</v>
      </c>
      <c r="L603" t="s">
        <v>275</v>
      </c>
      <c r="M603" t="s">
        <v>29</v>
      </c>
      <c r="N603" t="s">
        <v>29</v>
      </c>
      <c r="O603" t="s">
        <v>30</v>
      </c>
      <c r="P603" t="s">
        <v>30</v>
      </c>
      <c r="Q603" t="s">
        <v>30</v>
      </c>
      <c r="R603" t="s">
        <v>30</v>
      </c>
      <c r="S603" t="s">
        <v>30</v>
      </c>
      <c r="T603" t="s">
        <v>30</v>
      </c>
      <c r="U603" t="s">
        <v>30</v>
      </c>
      <c r="V603" t="s">
        <v>30</v>
      </c>
      <c r="W603" t="s">
        <v>31</v>
      </c>
      <c r="X603" t="s">
        <v>29</v>
      </c>
      <c r="Y603" t="s">
        <v>30</v>
      </c>
      <c r="Z603" t="s">
        <v>29</v>
      </c>
      <c r="AA603" t="s">
        <v>29</v>
      </c>
      <c r="AB603" t="s">
        <v>32</v>
      </c>
    </row>
    <row r="604" spans="1:28" outlineLevel="1" x14ac:dyDescent="0.45">
      <c r="A604">
        <v>2498899001</v>
      </c>
      <c r="B604" s="1">
        <v>44332</v>
      </c>
      <c r="C604" t="s">
        <v>1214</v>
      </c>
      <c r="D604" t="s">
        <v>1215</v>
      </c>
      <c r="E604" t="s">
        <v>154</v>
      </c>
      <c r="F604" t="s">
        <v>5651</v>
      </c>
      <c r="G604" t="s">
        <v>5848</v>
      </c>
      <c r="H604" s="5">
        <v>176275</v>
      </c>
      <c r="J604" t="s">
        <v>28</v>
      </c>
      <c r="K604" t="s">
        <v>29</v>
      </c>
      <c r="L604" t="s">
        <v>173</v>
      </c>
      <c r="M604" t="s">
        <v>30</v>
      </c>
      <c r="N604" t="s">
        <v>30</v>
      </c>
      <c r="O604" t="s">
        <v>30</v>
      </c>
      <c r="P604" t="s">
        <v>30</v>
      </c>
      <c r="Q604" t="s">
        <v>30</v>
      </c>
      <c r="R604" t="s">
        <v>30</v>
      </c>
      <c r="S604" t="s">
        <v>30</v>
      </c>
      <c r="T604" t="s">
        <v>30</v>
      </c>
      <c r="U604" t="s">
        <v>30</v>
      </c>
      <c r="V604" t="s">
        <v>30</v>
      </c>
      <c r="W604" t="s">
        <v>40</v>
      </c>
      <c r="X604" t="s">
        <v>29</v>
      </c>
      <c r="Y604" t="s">
        <v>30</v>
      </c>
      <c r="Z604" t="s">
        <v>29</v>
      </c>
      <c r="AA604" t="s">
        <v>29</v>
      </c>
      <c r="AB604" t="s">
        <v>32</v>
      </c>
    </row>
    <row r="605" spans="1:28" outlineLevel="1" x14ac:dyDescent="0.45">
      <c r="A605">
        <v>2775589001</v>
      </c>
      <c r="B605" s="1">
        <v>44334</v>
      </c>
      <c r="C605" t="s">
        <v>1673</v>
      </c>
      <c r="D605" t="s">
        <v>1674</v>
      </c>
      <c r="E605" t="s">
        <v>154</v>
      </c>
      <c r="F605" t="s">
        <v>5651</v>
      </c>
      <c r="G605" t="s">
        <v>5704</v>
      </c>
      <c r="H605" s="5">
        <v>172155</v>
      </c>
      <c r="J605" t="s">
        <v>28</v>
      </c>
      <c r="K605" t="s">
        <v>29</v>
      </c>
      <c r="L605" t="s">
        <v>155</v>
      </c>
      <c r="M605" t="s">
        <v>30</v>
      </c>
      <c r="N605" t="s">
        <v>30</v>
      </c>
      <c r="O605" t="s">
        <v>30</v>
      </c>
      <c r="P605" t="s">
        <v>30</v>
      </c>
      <c r="Q605" t="s">
        <v>30</v>
      </c>
      <c r="R605" t="s">
        <v>30</v>
      </c>
      <c r="S605" t="s">
        <v>30</v>
      </c>
      <c r="T605" t="s">
        <v>30</v>
      </c>
      <c r="U605" t="s">
        <v>30</v>
      </c>
      <c r="V605" t="s">
        <v>30</v>
      </c>
      <c r="W605" t="s">
        <v>40</v>
      </c>
      <c r="X605" t="s">
        <v>29</v>
      </c>
      <c r="Y605" t="s">
        <v>29</v>
      </c>
      <c r="Z605" t="s">
        <v>29</v>
      </c>
      <c r="AA605" t="s">
        <v>30</v>
      </c>
      <c r="AB605" t="s">
        <v>32</v>
      </c>
    </row>
    <row r="606" spans="1:28" outlineLevel="1" x14ac:dyDescent="0.45">
      <c r="A606">
        <v>7668598909</v>
      </c>
      <c r="B606" s="1">
        <v>44323</v>
      </c>
      <c r="C606" t="s">
        <v>3799</v>
      </c>
      <c r="D606" t="s">
        <v>3800</v>
      </c>
      <c r="E606" t="s">
        <v>154</v>
      </c>
      <c r="F606" t="s">
        <v>5651</v>
      </c>
      <c r="G606" t="s">
        <v>5827</v>
      </c>
      <c r="H606" s="5">
        <v>172047</v>
      </c>
      <c r="J606" t="s">
        <v>28</v>
      </c>
      <c r="K606" t="s">
        <v>30</v>
      </c>
      <c r="L606" t="s">
        <v>173</v>
      </c>
      <c r="M606" t="s">
        <v>29</v>
      </c>
      <c r="N606" t="s">
        <v>30</v>
      </c>
      <c r="O606" t="s">
        <v>29</v>
      </c>
      <c r="P606" t="s">
        <v>30</v>
      </c>
      <c r="Q606" t="s">
        <v>30</v>
      </c>
      <c r="R606" t="s">
        <v>30</v>
      </c>
      <c r="S606" t="s">
        <v>30</v>
      </c>
      <c r="T606" t="s">
        <v>30</v>
      </c>
      <c r="U606" t="s">
        <v>30</v>
      </c>
      <c r="V606" t="s">
        <v>30</v>
      </c>
      <c r="W606" t="s">
        <v>31</v>
      </c>
      <c r="X606" t="s">
        <v>30</v>
      </c>
      <c r="Y606" t="s">
        <v>30</v>
      </c>
      <c r="Z606" t="s">
        <v>29</v>
      </c>
      <c r="AA606" t="s">
        <v>30</v>
      </c>
      <c r="AB606" t="s">
        <v>32</v>
      </c>
    </row>
    <row r="607" spans="1:28" outlineLevel="1" x14ac:dyDescent="0.45">
      <c r="A607">
        <v>8849239002</v>
      </c>
      <c r="B607" s="1">
        <v>44345</v>
      </c>
      <c r="C607" t="s">
        <v>4487</v>
      </c>
      <c r="D607" t="s">
        <v>4488</v>
      </c>
      <c r="E607" t="s">
        <v>154</v>
      </c>
      <c r="F607" t="s">
        <v>5651</v>
      </c>
      <c r="G607" t="s">
        <v>5824</v>
      </c>
      <c r="H607" s="5">
        <v>170541.81</v>
      </c>
      <c r="J607" t="s">
        <v>28</v>
      </c>
      <c r="K607" t="s">
        <v>30</v>
      </c>
      <c r="L607" t="s">
        <v>173</v>
      </c>
      <c r="M607" t="s">
        <v>29</v>
      </c>
      <c r="N607" t="s">
        <v>30</v>
      </c>
      <c r="O607" t="s">
        <v>29</v>
      </c>
      <c r="P607" t="s">
        <v>30</v>
      </c>
      <c r="Q607" t="s">
        <v>30</v>
      </c>
      <c r="R607" t="s">
        <v>30</v>
      </c>
      <c r="S607" t="s">
        <v>30</v>
      </c>
      <c r="T607" t="s">
        <v>30</v>
      </c>
      <c r="U607" t="s">
        <v>30</v>
      </c>
      <c r="V607" t="s">
        <v>30</v>
      </c>
      <c r="W607" t="s">
        <v>33</v>
      </c>
      <c r="X607" t="s">
        <v>30</v>
      </c>
      <c r="Y607" t="s">
        <v>29</v>
      </c>
      <c r="Z607" t="s">
        <v>29</v>
      </c>
      <c r="AA607" t="s">
        <v>29</v>
      </c>
      <c r="AB607" t="s">
        <v>214</v>
      </c>
    </row>
    <row r="608" spans="1:28" outlineLevel="1" x14ac:dyDescent="0.45">
      <c r="A608">
        <v>2704679007</v>
      </c>
      <c r="B608" s="1">
        <v>44334</v>
      </c>
      <c r="C608" t="s">
        <v>1346</v>
      </c>
      <c r="D608" t="s">
        <v>1347</v>
      </c>
      <c r="E608" t="s">
        <v>154</v>
      </c>
      <c r="F608" t="s">
        <v>5651</v>
      </c>
      <c r="G608" t="s">
        <v>5865</v>
      </c>
      <c r="H608" s="5">
        <v>169837</v>
      </c>
      <c r="J608" t="s">
        <v>28</v>
      </c>
      <c r="K608" t="s">
        <v>29</v>
      </c>
      <c r="L608" t="s">
        <v>155</v>
      </c>
      <c r="M608" t="s">
        <v>30</v>
      </c>
      <c r="N608" t="s">
        <v>30</v>
      </c>
      <c r="O608" t="s">
        <v>30</v>
      </c>
      <c r="P608" t="s">
        <v>30</v>
      </c>
      <c r="Q608" t="s">
        <v>30</v>
      </c>
      <c r="R608" t="s">
        <v>30</v>
      </c>
      <c r="S608" t="s">
        <v>30</v>
      </c>
      <c r="T608" t="s">
        <v>30</v>
      </c>
      <c r="U608" t="s">
        <v>30</v>
      </c>
      <c r="V608" t="s">
        <v>30</v>
      </c>
      <c r="W608" t="s">
        <v>31</v>
      </c>
      <c r="X608" t="s">
        <v>29</v>
      </c>
      <c r="Y608" t="s">
        <v>30</v>
      </c>
      <c r="Z608" t="s">
        <v>29</v>
      </c>
      <c r="AA608" t="s">
        <v>30</v>
      </c>
      <c r="AB608" t="s">
        <v>47</v>
      </c>
    </row>
    <row r="609" spans="1:28" outlineLevel="1" x14ac:dyDescent="0.45">
      <c r="A609">
        <v>7228379001</v>
      </c>
      <c r="B609" s="1">
        <v>44339</v>
      </c>
      <c r="C609" t="s">
        <v>2478</v>
      </c>
      <c r="D609" t="s">
        <v>2479</v>
      </c>
      <c r="E609" t="s">
        <v>154</v>
      </c>
      <c r="F609" t="s">
        <v>5651</v>
      </c>
      <c r="G609" t="s">
        <v>5665</v>
      </c>
      <c r="H609" s="5">
        <v>169479</v>
      </c>
      <c r="J609" t="s">
        <v>28</v>
      </c>
      <c r="K609" t="s">
        <v>29</v>
      </c>
      <c r="L609" t="s">
        <v>173</v>
      </c>
      <c r="M609" t="s">
        <v>29</v>
      </c>
      <c r="N609" t="s">
        <v>29</v>
      </c>
      <c r="O609" t="s">
        <v>29</v>
      </c>
      <c r="P609" t="s">
        <v>29</v>
      </c>
      <c r="Q609" t="s">
        <v>30</v>
      </c>
      <c r="R609" t="s">
        <v>30</v>
      </c>
      <c r="S609" t="s">
        <v>30</v>
      </c>
      <c r="T609" t="s">
        <v>30</v>
      </c>
      <c r="U609" t="s">
        <v>30</v>
      </c>
      <c r="V609" t="s">
        <v>29</v>
      </c>
      <c r="W609" t="s">
        <v>31</v>
      </c>
      <c r="X609" t="s">
        <v>29</v>
      </c>
      <c r="Y609" t="s">
        <v>30</v>
      </c>
      <c r="Z609" t="s">
        <v>29</v>
      </c>
      <c r="AA609" t="s">
        <v>29</v>
      </c>
      <c r="AB609" t="s">
        <v>113</v>
      </c>
    </row>
    <row r="610" spans="1:28" outlineLevel="1" x14ac:dyDescent="0.45">
      <c r="A610">
        <v>2230009002</v>
      </c>
      <c r="B610" s="1">
        <v>44330</v>
      </c>
      <c r="C610" t="s">
        <v>700</v>
      </c>
      <c r="D610" t="s">
        <v>701</v>
      </c>
      <c r="E610" t="s">
        <v>154</v>
      </c>
      <c r="F610" t="s">
        <v>5651</v>
      </c>
      <c r="G610" t="s">
        <v>5774</v>
      </c>
      <c r="H610" s="5">
        <v>168161</v>
      </c>
      <c r="I610" t="s">
        <v>35</v>
      </c>
      <c r="J610" t="s">
        <v>28</v>
      </c>
      <c r="K610" t="s">
        <v>29</v>
      </c>
      <c r="L610" t="s">
        <v>275</v>
      </c>
      <c r="M610" t="s">
        <v>29</v>
      </c>
      <c r="N610" t="s">
        <v>29</v>
      </c>
      <c r="O610" t="s">
        <v>30</v>
      </c>
      <c r="P610" t="s">
        <v>30</v>
      </c>
      <c r="Q610" t="s">
        <v>30</v>
      </c>
      <c r="R610" t="s">
        <v>30</v>
      </c>
      <c r="S610" t="s">
        <v>30</v>
      </c>
      <c r="T610" t="s">
        <v>30</v>
      </c>
      <c r="U610" t="s">
        <v>30</v>
      </c>
      <c r="V610" t="s">
        <v>30</v>
      </c>
      <c r="W610" t="s">
        <v>40</v>
      </c>
      <c r="X610" t="s">
        <v>29</v>
      </c>
      <c r="Y610" t="s">
        <v>30</v>
      </c>
      <c r="Z610" t="s">
        <v>30</v>
      </c>
      <c r="AA610" t="s">
        <v>30</v>
      </c>
      <c r="AB610" t="s">
        <v>32</v>
      </c>
    </row>
    <row r="611" spans="1:28" outlineLevel="1" x14ac:dyDescent="0.45">
      <c r="A611">
        <v>8028069002</v>
      </c>
      <c r="B611" s="1">
        <v>44342</v>
      </c>
      <c r="C611" t="s">
        <v>4140</v>
      </c>
      <c r="D611" t="s">
        <v>4141</v>
      </c>
      <c r="E611" t="s">
        <v>154</v>
      </c>
      <c r="F611" t="s">
        <v>5651</v>
      </c>
      <c r="G611" t="s">
        <v>5665</v>
      </c>
      <c r="H611" s="5">
        <v>167505</v>
      </c>
      <c r="J611" t="s">
        <v>28</v>
      </c>
      <c r="K611" t="s">
        <v>29</v>
      </c>
      <c r="L611" t="s">
        <v>155</v>
      </c>
      <c r="M611" t="s">
        <v>30</v>
      </c>
      <c r="N611" t="s">
        <v>30</v>
      </c>
      <c r="O611" t="s">
        <v>30</v>
      </c>
      <c r="P611" t="s">
        <v>30</v>
      </c>
      <c r="Q611" t="s">
        <v>30</v>
      </c>
      <c r="R611" t="s">
        <v>30</v>
      </c>
      <c r="S611" t="s">
        <v>30</v>
      </c>
      <c r="T611" t="s">
        <v>30</v>
      </c>
      <c r="U611" t="s">
        <v>30</v>
      </c>
      <c r="V611" t="s">
        <v>30</v>
      </c>
      <c r="W611" t="s">
        <v>33</v>
      </c>
      <c r="X611" t="s">
        <v>29</v>
      </c>
      <c r="Y611" t="s">
        <v>30</v>
      </c>
      <c r="Z611" t="s">
        <v>29</v>
      </c>
      <c r="AA611" t="s">
        <v>29</v>
      </c>
      <c r="AB611" t="s">
        <v>32</v>
      </c>
    </row>
    <row r="612" spans="1:28" outlineLevel="1" x14ac:dyDescent="0.45">
      <c r="A612">
        <v>7560688910</v>
      </c>
      <c r="B612" s="1">
        <v>44323</v>
      </c>
      <c r="C612" t="s">
        <v>3132</v>
      </c>
      <c r="D612" t="s">
        <v>3133</v>
      </c>
      <c r="E612" t="s">
        <v>154</v>
      </c>
      <c r="F612" t="s">
        <v>5651</v>
      </c>
      <c r="G612" t="s">
        <v>5750</v>
      </c>
      <c r="H612" s="5">
        <v>165854</v>
      </c>
      <c r="I612" t="s">
        <v>350</v>
      </c>
      <c r="J612" t="s">
        <v>28</v>
      </c>
      <c r="K612" t="s">
        <v>29</v>
      </c>
      <c r="L612" t="s">
        <v>173</v>
      </c>
      <c r="M612" t="s">
        <v>29</v>
      </c>
      <c r="N612" t="s">
        <v>30</v>
      </c>
      <c r="O612" t="s">
        <v>29</v>
      </c>
      <c r="P612" t="s">
        <v>30</v>
      </c>
      <c r="Q612" t="s">
        <v>30</v>
      </c>
      <c r="R612" t="s">
        <v>30</v>
      </c>
      <c r="S612" t="s">
        <v>30</v>
      </c>
      <c r="T612" t="s">
        <v>30</v>
      </c>
      <c r="U612" t="s">
        <v>30</v>
      </c>
      <c r="V612" t="s">
        <v>30</v>
      </c>
      <c r="W612" t="s">
        <v>31</v>
      </c>
      <c r="X612" t="s">
        <v>29</v>
      </c>
      <c r="Y612" t="s">
        <v>29</v>
      </c>
      <c r="Z612" t="s">
        <v>29</v>
      </c>
      <c r="AA612" t="s">
        <v>30</v>
      </c>
      <c r="AB612" t="s">
        <v>32</v>
      </c>
    </row>
    <row r="613" spans="1:28" outlineLevel="1" x14ac:dyDescent="0.45">
      <c r="A613">
        <v>7534588900</v>
      </c>
      <c r="B613" s="1">
        <v>44323</v>
      </c>
      <c r="C613" t="s">
        <v>2822</v>
      </c>
      <c r="D613" t="s">
        <v>2823</v>
      </c>
      <c r="E613" t="s">
        <v>154</v>
      </c>
      <c r="F613" t="s">
        <v>5651</v>
      </c>
      <c r="G613" t="s">
        <v>5668</v>
      </c>
      <c r="H613" s="5">
        <v>165549</v>
      </c>
      <c r="J613" t="s">
        <v>28</v>
      </c>
      <c r="K613" t="s">
        <v>29</v>
      </c>
      <c r="L613" t="s">
        <v>173</v>
      </c>
      <c r="M613" t="s">
        <v>29</v>
      </c>
      <c r="N613" t="s">
        <v>29</v>
      </c>
      <c r="O613" t="s">
        <v>29</v>
      </c>
      <c r="P613" t="s">
        <v>30</v>
      </c>
      <c r="Q613" t="s">
        <v>30</v>
      </c>
      <c r="R613" t="s">
        <v>30</v>
      </c>
      <c r="S613" t="s">
        <v>30</v>
      </c>
      <c r="T613" t="s">
        <v>30</v>
      </c>
      <c r="U613" t="s">
        <v>30</v>
      </c>
      <c r="V613" t="s">
        <v>30</v>
      </c>
      <c r="W613" t="s">
        <v>40</v>
      </c>
      <c r="X613" t="s">
        <v>29</v>
      </c>
      <c r="Y613" t="s">
        <v>30</v>
      </c>
      <c r="Z613" t="s">
        <v>29</v>
      </c>
      <c r="AA613" t="s">
        <v>29</v>
      </c>
      <c r="AB613" t="s">
        <v>62</v>
      </c>
    </row>
    <row r="614" spans="1:28" outlineLevel="1" x14ac:dyDescent="0.45">
      <c r="A614">
        <v>7869318902</v>
      </c>
      <c r="B614" s="1">
        <v>44327</v>
      </c>
      <c r="C614" t="s">
        <v>3843</v>
      </c>
      <c r="D614" t="s">
        <v>3844</v>
      </c>
      <c r="E614" t="s">
        <v>154</v>
      </c>
      <c r="F614" t="s">
        <v>5651</v>
      </c>
      <c r="G614" t="s">
        <v>5750</v>
      </c>
      <c r="H614" s="5">
        <v>163985</v>
      </c>
      <c r="J614" t="s">
        <v>28</v>
      </c>
      <c r="K614" t="s">
        <v>29</v>
      </c>
      <c r="L614" t="s">
        <v>173</v>
      </c>
      <c r="M614" t="s">
        <v>29</v>
      </c>
      <c r="N614" t="s">
        <v>30</v>
      </c>
      <c r="O614" t="s">
        <v>29</v>
      </c>
      <c r="P614" t="s">
        <v>30</v>
      </c>
      <c r="Q614" t="s">
        <v>30</v>
      </c>
      <c r="R614" t="s">
        <v>30</v>
      </c>
      <c r="S614" t="s">
        <v>30</v>
      </c>
      <c r="T614" t="s">
        <v>30</v>
      </c>
      <c r="U614" t="s">
        <v>30</v>
      </c>
      <c r="V614" t="s">
        <v>30</v>
      </c>
      <c r="W614" t="s">
        <v>31</v>
      </c>
      <c r="X614" t="s">
        <v>29</v>
      </c>
      <c r="Y614" t="s">
        <v>29</v>
      </c>
      <c r="Z614" t="s">
        <v>29</v>
      </c>
      <c r="AA614" t="s">
        <v>30</v>
      </c>
      <c r="AB614" t="s">
        <v>32</v>
      </c>
    </row>
    <row r="615" spans="1:28" outlineLevel="1" x14ac:dyDescent="0.45">
      <c r="A615">
        <v>7892198901</v>
      </c>
      <c r="B615" s="1">
        <v>44327</v>
      </c>
      <c r="C615" t="s">
        <v>3959</v>
      </c>
      <c r="D615" t="s">
        <v>3960</v>
      </c>
      <c r="E615" t="s">
        <v>154</v>
      </c>
      <c r="F615" t="s">
        <v>5651</v>
      </c>
      <c r="G615" t="s">
        <v>5704</v>
      </c>
      <c r="H615" s="5">
        <v>163824.74</v>
      </c>
      <c r="J615" t="s">
        <v>28</v>
      </c>
      <c r="K615" t="s">
        <v>29</v>
      </c>
      <c r="L615" t="s">
        <v>155</v>
      </c>
      <c r="M615" t="s">
        <v>30</v>
      </c>
      <c r="N615" t="s">
        <v>29</v>
      </c>
      <c r="O615" t="s">
        <v>29</v>
      </c>
      <c r="P615" t="s">
        <v>30</v>
      </c>
      <c r="Q615" t="s">
        <v>30</v>
      </c>
      <c r="R615" t="s">
        <v>30</v>
      </c>
      <c r="S615" t="s">
        <v>30</v>
      </c>
      <c r="T615" t="s">
        <v>30</v>
      </c>
      <c r="U615" t="s">
        <v>30</v>
      </c>
      <c r="V615" t="s">
        <v>30</v>
      </c>
      <c r="W615" t="s">
        <v>31</v>
      </c>
      <c r="X615" t="s">
        <v>29</v>
      </c>
      <c r="Y615" t="s">
        <v>29</v>
      </c>
      <c r="Z615" t="s">
        <v>29</v>
      </c>
      <c r="AA615" t="s">
        <v>30</v>
      </c>
      <c r="AB615" t="s">
        <v>32</v>
      </c>
    </row>
    <row r="616" spans="1:28" outlineLevel="1" x14ac:dyDescent="0.45">
      <c r="A616">
        <v>7608718906</v>
      </c>
      <c r="B616" s="1">
        <v>44323</v>
      </c>
      <c r="C616" t="s">
        <v>3454</v>
      </c>
      <c r="D616" t="s">
        <v>3455</v>
      </c>
      <c r="E616" t="s">
        <v>154</v>
      </c>
      <c r="F616" t="s">
        <v>5651</v>
      </c>
      <c r="G616" t="s">
        <v>5667</v>
      </c>
      <c r="H616" s="5">
        <v>160397.28</v>
      </c>
      <c r="J616" t="s">
        <v>28</v>
      </c>
      <c r="K616" t="s">
        <v>29</v>
      </c>
      <c r="L616" t="s">
        <v>173</v>
      </c>
      <c r="M616" t="s">
        <v>29</v>
      </c>
      <c r="N616" t="s">
        <v>30</v>
      </c>
      <c r="O616" t="s">
        <v>29</v>
      </c>
      <c r="P616" t="s">
        <v>30</v>
      </c>
      <c r="Q616" t="s">
        <v>30</v>
      </c>
      <c r="R616" t="s">
        <v>30</v>
      </c>
      <c r="S616" t="s">
        <v>30</v>
      </c>
      <c r="T616" t="s">
        <v>30</v>
      </c>
      <c r="U616" t="s">
        <v>30</v>
      </c>
      <c r="V616" t="s">
        <v>30</v>
      </c>
      <c r="W616" t="s">
        <v>40</v>
      </c>
      <c r="X616" t="s">
        <v>29</v>
      </c>
      <c r="Y616" t="s">
        <v>29</v>
      </c>
      <c r="Z616" t="s">
        <v>29</v>
      </c>
      <c r="AA616" t="s">
        <v>30</v>
      </c>
      <c r="AB616" t="s">
        <v>32</v>
      </c>
    </row>
    <row r="617" spans="1:28" outlineLevel="1" x14ac:dyDescent="0.45">
      <c r="A617">
        <v>7583948908</v>
      </c>
      <c r="B617" s="1">
        <v>44323</v>
      </c>
      <c r="C617" t="s">
        <v>3310</v>
      </c>
      <c r="D617" t="s">
        <v>3311</v>
      </c>
      <c r="E617" t="s">
        <v>154</v>
      </c>
      <c r="F617" t="s">
        <v>5651</v>
      </c>
      <c r="G617" t="s">
        <v>5668</v>
      </c>
      <c r="H617" s="5">
        <v>156970</v>
      </c>
      <c r="J617" t="s">
        <v>28</v>
      </c>
      <c r="K617" t="s">
        <v>29</v>
      </c>
      <c r="L617" t="s">
        <v>173</v>
      </c>
      <c r="M617" t="s">
        <v>30</v>
      </c>
      <c r="N617" t="s">
        <v>30</v>
      </c>
      <c r="O617" t="s">
        <v>30</v>
      </c>
      <c r="P617" t="s">
        <v>30</v>
      </c>
      <c r="Q617" t="s">
        <v>30</v>
      </c>
      <c r="R617" t="s">
        <v>30</v>
      </c>
      <c r="S617" t="s">
        <v>30</v>
      </c>
      <c r="T617" t="s">
        <v>30</v>
      </c>
      <c r="U617" t="s">
        <v>30</v>
      </c>
      <c r="V617" t="s">
        <v>30</v>
      </c>
      <c r="W617" t="s">
        <v>40</v>
      </c>
      <c r="X617" t="s">
        <v>29</v>
      </c>
      <c r="Y617" t="s">
        <v>30</v>
      </c>
      <c r="Z617" t="s">
        <v>29</v>
      </c>
      <c r="AA617" t="s">
        <v>29</v>
      </c>
      <c r="AB617" t="s">
        <v>32</v>
      </c>
    </row>
    <row r="618" spans="1:28" outlineLevel="1" x14ac:dyDescent="0.45">
      <c r="A618">
        <v>7647178902</v>
      </c>
      <c r="B618" s="1">
        <v>44323</v>
      </c>
      <c r="C618" t="s">
        <v>3677</v>
      </c>
      <c r="D618" t="s">
        <v>3678</v>
      </c>
      <c r="E618" t="s">
        <v>154</v>
      </c>
      <c r="F618" t="s">
        <v>5651</v>
      </c>
      <c r="G618" t="s">
        <v>5667</v>
      </c>
      <c r="H618" s="5">
        <v>153463.49</v>
      </c>
      <c r="J618" t="s">
        <v>28</v>
      </c>
      <c r="K618" t="s">
        <v>30</v>
      </c>
      <c r="L618" t="s">
        <v>173</v>
      </c>
      <c r="M618" t="s">
        <v>29</v>
      </c>
      <c r="N618" t="s">
        <v>29</v>
      </c>
      <c r="O618" t="s">
        <v>29</v>
      </c>
      <c r="P618" t="s">
        <v>29</v>
      </c>
      <c r="Q618" t="s">
        <v>30</v>
      </c>
      <c r="R618" t="s">
        <v>30</v>
      </c>
      <c r="S618" t="s">
        <v>30</v>
      </c>
      <c r="T618" t="s">
        <v>30</v>
      </c>
      <c r="U618" t="s">
        <v>29</v>
      </c>
      <c r="V618" t="s">
        <v>30</v>
      </c>
      <c r="W618" t="s">
        <v>40</v>
      </c>
      <c r="X618" t="s">
        <v>29</v>
      </c>
      <c r="Y618" t="s">
        <v>29</v>
      </c>
      <c r="Z618" t="s">
        <v>29</v>
      </c>
      <c r="AA618" t="s">
        <v>30</v>
      </c>
      <c r="AB618" t="s">
        <v>32</v>
      </c>
    </row>
    <row r="619" spans="1:28" outlineLevel="1" x14ac:dyDescent="0.45">
      <c r="A619">
        <v>7566828905</v>
      </c>
      <c r="B619" s="1">
        <v>44323</v>
      </c>
      <c r="C619" t="s">
        <v>3198</v>
      </c>
      <c r="D619" t="s">
        <v>3199</v>
      </c>
      <c r="E619" t="s">
        <v>154</v>
      </c>
      <c r="F619" t="s">
        <v>5651</v>
      </c>
      <c r="G619" t="s">
        <v>5691</v>
      </c>
      <c r="H619" s="5">
        <v>150681</v>
      </c>
      <c r="J619" t="s">
        <v>28</v>
      </c>
      <c r="K619" t="s">
        <v>30</v>
      </c>
      <c r="L619" t="s">
        <v>155</v>
      </c>
      <c r="M619" t="s">
        <v>30</v>
      </c>
      <c r="N619" t="s">
        <v>29</v>
      </c>
      <c r="O619" t="s">
        <v>29</v>
      </c>
      <c r="P619" t="s">
        <v>29</v>
      </c>
      <c r="Q619" t="s">
        <v>30</v>
      </c>
      <c r="R619" t="s">
        <v>30</v>
      </c>
      <c r="S619" t="s">
        <v>30</v>
      </c>
      <c r="T619" t="s">
        <v>30</v>
      </c>
      <c r="U619" t="s">
        <v>30</v>
      </c>
      <c r="V619" t="s">
        <v>30</v>
      </c>
      <c r="W619" t="s">
        <v>40</v>
      </c>
      <c r="X619" t="s">
        <v>30</v>
      </c>
      <c r="Y619" t="s">
        <v>29</v>
      </c>
      <c r="Z619" t="s">
        <v>29</v>
      </c>
      <c r="AA619" t="s">
        <v>30</v>
      </c>
      <c r="AB619" t="s">
        <v>47</v>
      </c>
    </row>
    <row r="620" spans="1:28" outlineLevel="1" x14ac:dyDescent="0.45">
      <c r="A620">
        <v>2498039001</v>
      </c>
      <c r="B620" s="1">
        <v>44332</v>
      </c>
      <c r="C620" t="s">
        <v>1210</v>
      </c>
      <c r="D620" t="s">
        <v>1211</v>
      </c>
      <c r="E620" t="s">
        <v>154</v>
      </c>
      <c r="F620" t="s">
        <v>5651</v>
      </c>
      <c r="G620" t="s">
        <v>5827</v>
      </c>
      <c r="H620" s="5">
        <v>150127.88</v>
      </c>
      <c r="J620" t="s">
        <v>28</v>
      </c>
      <c r="K620" t="s">
        <v>30</v>
      </c>
      <c r="L620" t="s">
        <v>173</v>
      </c>
      <c r="M620" t="s">
        <v>30</v>
      </c>
      <c r="N620" t="s">
        <v>30</v>
      </c>
      <c r="O620" t="s">
        <v>30</v>
      </c>
      <c r="P620" t="s">
        <v>30</v>
      </c>
      <c r="Q620" t="s">
        <v>30</v>
      </c>
      <c r="R620" t="s">
        <v>30</v>
      </c>
      <c r="S620" t="s">
        <v>30</v>
      </c>
      <c r="T620" t="s">
        <v>30</v>
      </c>
      <c r="U620" t="s">
        <v>30</v>
      </c>
      <c r="V620" t="s">
        <v>30</v>
      </c>
      <c r="W620" t="s">
        <v>37</v>
      </c>
      <c r="X620" t="s">
        <v>30</v>
      </c>
      <c r="Y620" t="s">
        <v>30</v>
      </c>
      <c r="Z620" t="s">
        <v>29</v>
      </c>
      <c r="AA620" t="s">
        <v>29</v>
      </c>
      <c r="AB620" t="s">
        <v>32</v>
      </c>
    </row>
    <row r="621" spans="1:28" outlineLevel="1" x14ac:dyDescent="0.45">
      <c r="A621">
        <v>5212569006</v>
      </c>
      <c r="B621" s="1">
        <v>44337</v>
      </c>
      <c r="C621" t="s">
        <v>2121</v>
      </c>
      <c r="D621" t="s">
        <v>2122</v>
      </c>
      <c r="E621" t="s">
        <v>154</v>
      </c>
      <c r="F621" t="s">
        <v>5651</v>
      </c>
      <c r="G621" t="s">
        <v>5820</v>
      </c>
      <c r="H621" s="5">
        <v>144548.79999999999</v>
      </c>
      <c r="J621" t="s">
        <v>28</v>
      </c>
      <c r="K621" t="s">
        <v>30</v>
      </c>
      <c r="L621" t="s">
        <v>155</v>
      </c>
      <c r="M621" t="s">
        <v>30</v>
      </c>
      <c r="N621" t="s">
        <v>30</v>
      </c>
      <c r="O621" t="s">
        <v>30</v>
      </c>
      <c r="P621" t="s">
        <v>30</v>
      </c>
      <c r="Q621" t="s">
        <v>30</v>
      </c>
      <c r="R621" t="s">
        <v>30</v>
      </c>
      <c r="S621" t="s">
        <v>30</v>
      </c>
      <c r="T621" t="s">
        <v>30</v>
      </c>
      <c r="U621" t="s">
        <v>30</v>
      </c>
      <c r="V621" t="s">
        <v>30</v>
      </c>
      <c r="W621" t="s">
        <v>31</v>
      </c>
      <c r="X621" t="s">
        <v>29</v>
      </c>
      <c r="Y621" t="s">
        <v>30</v>
      </c>
      <c r="Z621" t="s">
        <v>29</v>
      </c>
      <c r="AA621" t="s">
        <v>30</v>
      </c>
      <c r="AB621" t="s">
        <v>32</v>
      </c>
    </row>
    <row r="622" spans="1:28" outlineLevel="1" x14ac:dyDescent="0.45">
      <c r="A622">
        <v>7637788904</v>
      </c>
      <c r="B622" s="1">
        <v>44323</v>
      </c>
      <c r="C622" t="s">
        <v>3620</v>
      </c>
      <c r="D622" t="s">
        <v>3621</v>
      </c>
      <c r="E622" t="s">
        <v>154</v>
      </c>
      <c r="F622" t="s">
        <v>5651</v>
      </c>
      <c r="G622" t="s">
        <v>5810</v>
      </c>
      <c r="H622" s="5">
        <v>144176.84</v>
      </c>
      <c r="J622" t="s">
        <v>28</v>
      </c>
      <c r="K622" t="s">
        <v>29</v>
      </c>
      <c r="L622" t="s">
        <v>275</v>
      </c>
      <c r="M622" t="s">
        <v>29</v>
      </c>
      <c r="N622" t="s">
        <v>29</v>
      </c>
      <c r="O622" t="s">
        <v>29</v>
      </c>
      <c r="P622" t="s">
        <v>30</v>
      </c>
      <c r="Q622" t="s">
        <v>30</v>
      </c>
      <c r="R622" t="s">
        <v>30</v>
      </c>
      <c r="S622" t="s">
        <v>30</v>
      </c>
      <c r="T622" t="s">
        <v>30</v>
      </c>
      <c r="U622" t="s">
        <v>30</v>
      </c>
      <c r="V622" t="s">
        <v>30</v>
      </c>
      <c r="W622" t="s">
        <v>40</v>
      </c>
      <c r="X622" t="s">
        <v>30</v>
      </c>
      <c r="Y622" t="s">
        <v>30</v>
      </c>
      <c r="Z622" t="s">
        <v>29</v>
      </c>
      <c r="AA622" t="s">
        <v>29</v>
      </c>
      <c r="AB622" t="s">
        <v>32</v>
      </c>
    </row>
    <row r="623" spans="1:28" outlineLevel="1" x14ac:dyDescent="0.45">
      <c r="A623">
        <v>2717309000</v>
      </c>
      <c r="B623" s="1">
        <v>44334</v>
      </c>
      <c r="C623" t="s">
        <v>1401</v>
      </c>
      <c r="D623" t="s">
        <v>1402</v>
      </c>
      <c r="E623" t="s">
        <v>154</v>
      </c>
      <c r="F623" t="s">
        <v>5651</v>
      </c>
      <c r="G623" t="s">
        <v>5827</v>
      </c>
      <c r="H623" s="5">
        <v>142884</v>
      </c>
      <c r="J623" t="s">
        <v>28</v>
      </c>
      <c r="K623" t="s">
        <v>29</v>
      </c>
      <c r="L623" t="s">
        <v>173</v>
      </c>
      <c r="M623" t="s">
        <v>30</v>
      </c>
      <c r="N623" t="s">
        <v>30</v>
      </c>
      <c r="O623" t="s">
        <v>30</v>
      </c>
      <c r="P623" t="s">
        <v>30</v>
      </c>
      <c r="Q623" t="s">
        <v>30</v>
      </c>
      <c r="R623" t="s">
        <v>30</v>
      </c>
      <c r="S623" t="s">
        <v>30</v>
      </c>
      <c r="T623" t="s">
        <v>30</v>
      </c>
      <c r="U623" t="s">
        <v>30</v>
      </c>
      <c r="V623" t="s">
        <v>30</v>
      </c>
      <c r="W623" t="s">
        <v>31</v>
      </c>
      <c r="X623" t="s">
        <v>30</v>
      </c>
      <c r="Y623" t="s">
        <v>29</v>
      </c>
      <c r="Z623" t="s">
        <v>29</v>
      </c>
      <c r="AA623" t="s">
        <v>30</v>
      </c>
      <c r="AB623" t="s">
        <v>32</v>
      </c>
    </row>
    <row r="624" spans="1:28" outlineLevel="1" x14ac:dyDescent="0.45">
      <c r="A624">
        <v>7890398909</v>
      </c>
      <c r="B624" s="1">
        <v>44327</v>
      </c>
      <c r="C624" t="s">
        <v>3951</v>
      </c>
      <c r="D624" t="s">
        <v>3952</v>
      </c>
      <c r="E624" t="s">
        <v>154</v>
      </c>
      <c r="F624" t="s">
        <v>5651</v>
      </c>
      <c r="G624" t="s">
        <v>5825</v>
      </c>
      <c r="H624" s="5">
        <v>141769</v>
      </c>
      <c r="J624" t="s">
        <v>28</v>
      </c>
      <c r="K624" t="s">
        <v>29</v>
      </c>
      <c r="L624" t="s">
        <v>275</v>
      </c>
      <c r="M624" t="s">
        <v>29</v>
      </c>
      <c r="N624" t="s">
        <v>30</v>
      </c>
      <c r="O624" t="s">
        <v>29</v>
      </c>
      <c r="P624" t="s">
        <v>30</v>
      </c>
      <c r="Q624" t="s">
        <v>30</v>
      </c>
      <c r="R624" t="s">
        <v>30</v>
      </c>
      <c r="S624" t="s">
        <v>30</v>
      </c>
      <c r="T624" t="s">
        <v>30</v>
      </c>
      <c r="U624" t="s">
        <v>30</v>
      </c>
      <c r="V624" t="s">
        <v>30</v>
      </c>
      <c r="W624" t="s">
        <v>31</v>
      </c>
      <c r="X624" t="s">
        <v>29</v>
      </c>
      <c r="Y624" t="s">
        <v>30</v>
      </c>
      <c r="Z624" t="s">
        <v>29</v>
      </c>
      <c r="AA624" t="s">
        <v>29</v>
      </c>
      <c r="AB624" t="s">
        <v>32</v>
      </c>
    </row>
    <row r="625" spans="1:28" outlineLevel="1" x14ac:dyDescent="0.45">
      <c r="A625">
        <v>7589088900</v>
      </c>
      <c r="B625" s="1">
        <v>44323</v>
      </c>
      <c r="C625" t="s">
        <v>3333</v>
      </c>
      <c r="D625" t="s">
        <v>3334</v>
      </c>
      <c r="E625" t="s">
        <v>154</v>
      </c>
      <c r="F625" t="s">
        <v>5651</v>
      </c>
      <c r="G625" t="s">
        <v>5825</v>
      </c>
      <c r="H625" s="5">
        <v>141626</v>
      </c>
      <c r="J625" t="s">
        <v>28</v>
      </c>
      <c r="K625" t="s">
        <v>29</v>
      </c>
      <c r="L625" t="s">
        <v>275</v>
      </c>
      <c r="M625" t="s">
        <v>30</v>
      </c>
      <c r="N625" t="s">
        <v>30</v>
      </c>
      <c r="O625" t="s">
        <v>29</v>
      </c>
      <c r="P625" t="s">
        <v>30</v>
      </c>
      <c r="Q625" t="s">
        <v>30</v>
      </c>
      <c r="R625" t="s">
        <v>30</v>
      </c>
      <c r="S625" t="s">
        <v>30</v>
      </c>
      <c r="T625" t="s">
        <v>30</v>
      </c>
      <c r="U625" t="s">
        <v>30</v>
      </c>
      <c r="V625" t="s">
        <v>30</v>
      </c>
      <c r="W625" t="s">
        <v>31</v>
      </c>
      <c r="X625" t="s">
        <v>29</v>
      </c>
      <c r="Y625" t="s">
        <v>30</v>
      </c>
      <c r="Z625" t="s">
        <v>29</v>
      </c>
      <c r="AA625" t="s">
        <v>29</v>
      </c>
      <c r="AB625" t="s">
        <v>32</v>
      </c>
    </row>
    <row r="626" spans="1:28" outlineLevel="1" x14ac:dyDescent="0.45">
      <c r="A626">
        <v>7568938907</v>
      </c>
      <c r="B626" s="1">
        <v>44323</v>
      </c>
      <c r="C626" t="s">
        <v>3221</v>
      </c>
      <c r="D626" t="s">
        <v>3222</v>
      </c>
      <c r="E626" t="s">
        <v>154</v>
      </c>
      <c r="F626" t="s">
        <v>5651</v>
      </c>
      <c r="G626" t="s">
        <v>5667</v>
      </c>
      <c r="H626" s="5">
        <v>141137.5</v>
      </c>
      <c r="J626" t="s">
        <v>28</v>
      </c>
      <c r="K626" t="s">
        <v>29</v>
      </c>
      <c r="L626" t="s">
        <v>173</v>
      </c>
      <c r="M626" t="s">
        <v>30</v>
      </c>
      <c r="N626" t="s">
        <v>30</v>
      </c>
      <c r="O626" t="s">
        <v>30</v>
      </c>
      <c r="P626" t="s">
        <v>30</v>
      </c>
      <c r="Q626" t="s">
        <v>30</v>
      </c>
      <c r="R626" t="s">
        <v>30</v>
      </c>
      <c r="S626" t="s">
        <v>30</v>
      </c>
      <c r="T626" t="s">
        <v>30</v>
      </c>
      <c r="U626" t="s">
        <v>30</v>
      </c>
      <c r="V626" t="s">
        <v>30</v>
      </c>
      <c r="W626" t="s">
        <v>40</v>
      </c>
      <c r="X626" t="s">
        <v>29</v>
      </c>
      <c r="Y626" t="s">
        <v>30</v>
      </c>
      <c r="Z626" t="s">
        <v>29</v>
      </c>
      <c r="AA626" t="s">
        <v>29</v>
      </c>
      <c r="AB626" t="s">
        <v>32</v>
      </c>
    </row>
    <row r="627" spans="1:28" outlineLevel="1" x14ac:dyDescent="0.45">
      <c r="A627">
        <v>2366609004</v>
      </c>
      <c r="B627" s="1">
        <v>44331</v>
      </c>
      <c r="C627" t="s">
        <v>1009</v>
      </c>
      <c r="D627" t="s">
        <v>1010</v>
      </c>
      <c r="E627" t="s">
        <v>154</v>
      </c>
      <c r="F627" t="s">
        <v>5651</v>
      </c>
      <c r="G627" t="s">
        <v>5810</v>
      </c>
      <c r="H627" s="5">
        <v>139778.20000000001</v>
      </c>
      <c r="J627" t="s">
        <v>28</v>
      </c>
      <c r="K627" t="s">
        <v>30</v>
      </c>
      <c r="L627" t="s">
        <v>275</v>
      </c>
      <c r="M627" t="s">
        <v>29</v>
      </c>
      <c r="N627" t="s">
        <v>30</v>
      </c>
      <c r="O627" t="s">
        <v>29</v>
      </c>
      <c r="P627" t="s">
        <v>30</v>
      </c>
      <c r="Q627" t="s">
        <v>30</v>
      </c>
      <c r="R627" t="s">
        <v>30</v>
      </c>
      <c r="S627" t="s">
        <v>30</v>
      </c>
      <c r="T627" t="s">
        <v>30</v>
      </c>
      <c r="U627" t="s">
        <v>30</v>
      </c>
      <c r="V627" t="s">
        <v>30</v>
      </c>
      <c r="W627" t="s">
        <v>31</v>
      </c>
      <c r="X627" t="s">
        <v>30</v>
      </c>
      <c r="Y627" t="s">
        <v>30</v>
      </c>
      <c r="Z627" t="s">
        <v>29</v>
      </c>
      <c r="AA627" t="s">
        <v>29</v>
      </c>
      <c r="AB627" t="s">
        <v>32</v>
      </c>
    </row>
    <row r="628" spans="1:28" outlineLevel="1" x14ac:dyDescent="0.45">
      <c r="A628">
        <v>7243429001</v>
      </c>
      <c r="B628" s="1">
        <v>44339</v>
      </c>
      <c r="C628" t="s">
        <v>2547</v>
      </c>
      <c r="D628" t="s">
        <v>2548</v>
      </c>
      <c r="E628" t="s">
        <v>154</v>
      </c>
      <c r="F628" t="s">
        <v>5651</v>
      </c>
      <c r="G628" t="s">
        <v>5825</v>
      </c>
      <c r="H628" s="5">
        <v>138830.28</v>
      </c>
      <c r="J628" t="s">
        <v>28</v>
      </c>
      <c r="K628" t="s">
        <v>29</v>
      </c>
      <c r="L628" t="s">
        <v>173</v>
      </c>
      <c r="M628" t="s">
        <v>30</v>
      </c>
      <c r="N628" t="s">
        <v>30</v>
      </c>
      <c r="O628" t="s">
        <v>30</v>
      </c>
      <c r="P628" t="s">
        <v>30</v>
      </c>
      <c r="Q628" t="s">
        <v>30</v>
      </c>
      <c r="R628" t="s">
        <v>30</v>
      </c>
      <c r="S628" t="s">
        <v>30</v>
      </c>
      <c r="T628" t="s">
        <v>30</v>
      </c>
      <c r="U628" t="s">
        <v>30</v>
      </c>
      <c r="V628" t="s">
        <v>30</v>
      </c>
      <c r="W628" t="s">
        <v>31</v>
      </c>
      <c r="X628" t="s">
        <v>29</v>
      </c>
      <c r="Y628" t="s">
        <v>30</v>
      </c>
      <c r="Z628" t="s">
        <v>29</v>
      </c>
      <c r="AA628" t="s">
        <v>29</v>
      </c>
      <c r="AB628" t="s">
        <v>32</v>
      </c>
    </row>
    <row r="629" spans="1:28" outlineLevel="1" x14ac:dyDescent="0.45">
      <c r="A629">
        <v>6598769003</v>
      </c>
      <c r="B629" s="1">
        <v>44338</v>
      </c>
      <c r="C629" t="s">
        <v>2378</v>
      </c>
      <c r="D629" t="s">
        <v>2379</v>
      </c>
      <c r="E629" t="s">
        <v>154</v>
      </c>
      <c r="F629" t="s">
        <v>5651</v>
      </c>
      <c r="G629" t="s">
        <v>5668</v>
      </c>
      <c r="H629" s="5">
        <v>137837</v>
      </c>
      <c r="J629" t="s">
        <v>28</v>
      </c>
      <c r="K629" t="s">
        <v>29</v>
      </c>
      <c r="L629" t="s">
        <v>173</v>
      </c>
      <c r="M629" t="s">
        <v>29</v>
      </c>
      <c r="N629" t="s">
        <v>30</v>
      </c>
      <c r="O629" t="s">
        <v>30</v>
      </c>
      <c r="P629" t="s">
        <v>30</v>
      </c>
      <c r="Q629" t="s">
        <v>30</v>
      </c>
      <c r="R629" t="s">
        <v>30</v>
      </c>
      <c r="S629" t="s">
        <v>30</v>
      </c>
      <c r="T629" t="s">
        <v>30</v>
      </c>
      <c r="U629" t="s">
        <v>30</v>
      </c>
      <c r="V629" t="s">
        <v>30</v>
      </c>
      <c r="W629" t="s">
        <v>31</v>
      </c>
      <c r="X629" t="s">
        <v>29</v>
      </c>
      <c r="Y629" t="s">
        <v>30</v>
      </c>
      <c r="Z629" t="s">
        <v>29</v>
      </c>
      <c r="AA629" t="s">
        <v>29</v>
      </c>
      <c r="AB629" t="s">
        <v>59</v>
      </c>
    </row>
    <row r="630" spans="1:28" outlineLevel="1" x14ac:dyDescent="0.45">
      <c r="A630">
        <v>2701169001</v>
      </c>
      <c r="B630" s="1">
        <v>44334</v>
      </c>
      <c r="C630" t="s">
        <v>1321</v>
      </c>
      <c r="D630" t="s">
        <v>1322</v>
      </c>
      <c r="E630" t="s">
        <v>154</v>
      </c>
      <c r="F630" t="s">
        <v>5651</v>
      </c>
      <c r="G630" t="s">
        <v>5691</v>
      </c>
      <c r="H630" s="5">
        <v>136059.01999999999</v>
      </c>
      <c r="J630" t="s">
        <v>28</v>
      </c>
      <c r="K630" t="s">
        <v>30</v>
      </c>
      <c r="L630" t="s">
        <v>155</v>
      </c>
      <c r="M630" t="s">
        <v>29</v>
      </c>
      <c r="N630" t="s">
        <v>29</v>
      </c>
      <c r="O630" t="s">
        <v>29</v>
      </c>
      <c r="P630" t="s">
        <v>30</v>
      </c>
      <c r="Q630" t="s">
        <v>30</v>
      </c>
      <c r="R630" t="s">
        <v>30</v>
      </c>
      <c r="S630" t="s">
        <v>30</v>
      </c>
      <c r="T630" t="s">
        <v>30</v>
      </c>
      <c r="U630" t="s">
        <v>30</v>
      </c>
      <c r="V630" t="s">
        <v>30</v>
      </c>
      <c r="W630" t="s">
        <v>40</v>
      </c>
      <c r="X630" t="s">
        <v>30</v>
      </c>
      <c r="Y630" t="s">
        <v>30</v>
      </c>
      <c r="Z630" t="s">
        <v>29</v>
      </c>
      <c r="AA630" t="s">
        <v>29</v>
      </c>
      <c r="AB630" t="s">
        <v>43</v>
      </c>
    </row>
    <row r="631" spans="1:28" outlineLevel="1" x14ac:dyDescent="0.45">
      <c r="A631">
        <v>3706579010</v>
      </c>
      <c r="B631" s="1">
        <v>44335</v>
      </c>
      <c r="C631" t="s">
        <v>1812</v>
      </c>
      <c r="D631" t="s">
        <v>1813</v>
      </c>
      <c r="E631" t="s">
        <v>154</v>
      </c>
      <c r="F631" t="s">
        <v>5651</v>
      </c>
      <c r="G631" t="s">
        <v>5665</v>
      </c>
      <c r="H631" s="5">
        <v>135048</v>
      </c>
      <c r="J631" t="s">
        <v>28</v>
      </c>
      <c r="K631" t="s">
        <v>29</v>
      </c>
      <c r="L631" t="s">
        <v>155</v>
      </c>
      <c r="M631" t="s">
        <v>29</v>
      </c>
      <c r="N631" t="s">
        <v>29</v>
      </c>
      <c r="O631" t="s">
        <v>29</v>
      </c>
      <c r="P631" t="s">
        <v>30</v>
      </c>
      <c r="Q631" t="s">
        <v>29</v>
      </c>
      <c r="R631" t="s">
        <v>30</v>
      </c>
      <c r="S631" t="s">
        <v>30</v>
      </c>
      <c r="T631" t="s">
        <v>30</v>
      </c>
      <c r="U631" t="s">
        <v>30</v>
      </c>
      <c r="V631" t="s">
        <v>30</v>
      </c>
      <c r="W631" t="s">
        <v>60</v>
      </c>
      <c r="X631" t="s">
        <v>29</v>
      </c>
      <c r="Y631" t="s">
        <v>30</v>
      </c>
      <c r="Z631" t="s">
        <v>29</v>
      </c>
      <c r="AA631" t="s">
        <v>29</v>
      </c>
      <c r="AB631" t="s">
        <v>32</v>
      </c>
    </row>
    <row r="632" spans="1:28" outlineLevel="1" x14ac:dyDescent="0.45">
      <c r="A632">
        <v>7570418903</v>
      </c>
      <c r="B632" s="1">
        <v>44323</v>
      </c>
      <c r="C632" t="s">
        <v>3235</v>
      </c>
      <c r="D632" t="s">
        <v>3236</v>
      </c>
      <c r="E632" t="s">
        <v>154</v>
      </c>
      <c r="F632" t="s">
        <v>5651</v>
      </c>
      <c r="G632" t="s">
        <v>5820</v>
      </c>
      <c r="H632" s="5">
        <v>134444</v>
      </c>
      <c r="J632" t="s">
        <v>28</v>
      </c>
      <c r="K632" t="s">
        <v>30</v>
      </c>
      <c r="L632" t="s">
        <v>155</v>
      </c>
      <c r="M632" t="s">
        <v>30</v>
      </c>
      <c r="N632" t="s">
        <v>30</v>
      </c>
      <c r="O632" t="s">
        <v>29</v>
      </c>
      <c r="P632" t="s">
        <v>30</v>
      </c>
      <c r="Q632" t="s">
        <v>30</v>
      </c>
      <c r="R632" t="s">
        <v>30</v>
      </c>
      <c r="S632" t="s">
        <v>30</v>
      </c>
      <c r="T632" t="s">
        <v>30</v>
      </c>
      <c r="U632" t="s">
        <v>30</v>
      </c>
      <c r="V632" t="s">
        <v>30</v>
      </c>
      <c r="W632" t="s">
        <v>40</v>
      </c>
      <c r="X632" t="s">
        <v>29</v>
      </c>
      <c r="Y632" t="s">
        <v>30</v>
      </c>
      <c r="Z632" t="s">
        <v>29</v>
      </c>
      <c r="AA632" t="s">
        <v>29</v>
      </c>
      <c r="AB632" t="s">
        <v>32</v>
      </c>
    </row>
    <row r="633" spans="1:28" outlineLevel="1" x14ac:dyDescent="0.45">
      <c r="A633">
        <v>8827619008</v>
      </c>
      <c r="B633" s="1">
        <v>44345</v>
      </c>
      <c r="C633" t="s">
        <v>4381</v>
      </c>
      <c r="D633" t="s">
        <v>4382</v>
      </c>
      <c r="E633" t="s">
        <v>154</v>
      </c>
      <c r="F633" t="s">
        <v>5651</v>
      </c>
      <c r="G633" t="s">
        <v>5827</v>
      </c>
      <c r="H633" s="5">
        <v>133225.91</v>
      </c>
      <c r="J633" t="s">
        <v>28</v>
      </c>
      <c r="K633" t="s">
        <v>30</v>
      </c>
      <c r="L633" t="s">
        <v>173</v>
      </c>
      <c r="M633" t="s">
        <v>29</v>
      </c>
      <c r="N633" t="s">
        <v>30</v>
      </c>
      <c r="O633" t="s">
        <v>30</v>
      </c>
      <c r="P633" t="s">
        <v>30</v>
      </c>
      <c r="Q633" t="s">
        <v>30</v>
      </c>
      <c r="R633" t="s">
        <v>30</v>
      </c>
      <c r="S633" t="s">
        <v>30</v>
      </c>
      <c r="T633" t="s">
        <v>30</v>
      </c>
      <c r="U633" t="s">
        <v>30</v>
      </c>
      <c r="V633" t="s">
        <v>30</v>
      </c>
      <c r="W633" t="s">
        <v>31</v>
      </c>
      <c r="X633" t="s">
        <v>30</v>
      </c>
      <c r="Y633" t="s">
        <v>29</v>
      </c>
      <c r="Z633" t="s">
        <v>29</v>
      </c>
      <c r="AA633" t="s">
        <v>29</v>
      </c>
      <c r="AB633" t="s">
        <v>32</v>
      </c>
    </row>
    <row r="634" spans="1:28" outlineLevel="1" x14ac:dyDescent="0.45">
      <c r="A634">
        <v>5222709004</v>
      </c>
      <c r="B634" s="1">
        <v>44337</v>
      </c>
      <c r="C634" t="s">
        <v>2184</v>
      </c>
      <c r="D634" t="s">
        <v>2185</v>
      </c>
      <c r="E634" t="s">
        <v>154</v>
      </c>
      <c r="F634" t="s">
        <v>5651</v>
      </c>
      <c r="G634" t="s">
        <v>5750</v>
      </c>
      <c r="H634" s="5">
        <v>130765.61</v>
      </c>
      <c r="J634" t="s">
        <v>28</v>
      </c>
      <c r="K634" t="s">
        <v>29</v>
      </c>
      <c r="L634" t="s">
        <v>173</v>
      </c>
      <c r="M634" t="s">
        <v>29</v>
      </c>
      <c r="N634" t="s">
        <v>29</v>
      </c>
      <c r="O634" t="s">
        <v>30</v>
      </c>
      <c r="P634" t="s">
        <v>30</v>
      </c>
      <c r="Q634" t="s">
        <v>30</v>
      </c>
      <c r="R634" t="s">
        <v>30</v>
      </c>
      <c r="S634" t="s">
        <v>30</v>
      </c>
      <c r="T634" t="s">
        <v>30</v>
      </c>
      <c r="U634" t="s">
        <v>29</v>
      </c>
      <c r="V634" t="s">
        <v>30</v>
      </c>
      <c r="W634" t="s">
        <v>31</v>
      </c>
      <c r="X634" t="s">
        <v>29</v>
      </c>
      <c r="Y634" t="s">
        <v>29</v>
      </c>
      <c r="Z634" t="s">
        <v>30</v>
      </c>
      <c r="AA634" t="s">
        <v>29</v>
      </c>
      <c r="AB634" t="s">
        <v>32</v>
      </c>
    </row>
    <row r="635" spans="1:28" outlineLevel="1" x14ac:dyDescent="0.45">
      <c r="A635">
        <v>2714649002</v>
      </c>
      <c r="B635" s="1">
        <v>44334</v>
      </c>
      <c r="C635" t="s">
        <v>1395</v>
      </c>
      <c r="D635" t="s">
        <v>1396</v>
      </c>
      <c r="E635" t="s">
        <v>154</v>
      </c>
      <c r="F635" t="s">
        <v>5651</v>
      </c>
      <c r="G635" t="s">
        <v>5827</v>
      </c>
      <c r="H635" s="5">
        <v>130230</v>
      </c>
      <c r="J635" t="s">
        <v>28</v>
      </c>
      <c r="K635" t="s">
        <v>30</v>
      </c>
      <c r="L635" t="s">
        <v>173</v>
      </c>
      <c r="M635" t="s">
        <v>29</v>
      </c>
      <c r="N635" t="s">
        <v>30</v>
      </c>
      <c r="O635" t="s">
        <v>30</v>
      </c>
      <c r="P635" t="s">
        <v>30</v>
      </c>
      <c r="Q635" t="s">
        <v>30</v>
      </c>
      <c r="R635" t="s">
        <v>30</v>
      </c>
      <c r="S635" t="s">
        <v>30</v>
      </c>
      <c r="T635" t="s">
        <v>30</v>
      </c>
      <c r="U635" t="s">
        <v>30</v>
      </c>
      <c r="V635" t="s">
        <v>30</v>
      </c>
      <c r="W635" t="s">
        <v>31</v>
      </c>
      <c r="X635" t="s">
        <v>30</v>
      </c>
      <c r="Y635" t="s">
        <v>30</v>
      </c>
      <c r="Z635" t="s">
        <v>29</v>
      </c>
      <c r="AA635" t="s">
        <v>29</v>
      </c>
      <c r="AB635" t="s">
        <v>198</v>
      </c>
    </row>
    <row r="636" spans="1:28" outlineLevel="1" x14ac:dyDescent="0.45">
      <c r="A636">
        <v>2338329006</v>
      </c>
      <c r="B636" s="1">
        <v>44331</v>
      </c>
      <c r="C636" t="s">
        <v>876</v>
      </c>
      <c r="D636" t="s">
        <v>877</v>
      </c>
      <c r="E636" t="s">
        <v>154</v>
      </c>
      <c r="F636" t="s">
        <v>5651</v>
      </c>
      <c r="G636" t="s">
        <v>5668</v>
      </c>
      <c r="H636" s="5">
        <v>129999.96</v>
      </c>
      <c r="J636" t="s">
        <v>28</v>
      </c>
      <c r="K636" t="s">
        <v>29</v>
      </c>
      <c r="L636" t="s">
        <v>173</v>
      </c>
      <c r="M636" t="s">
        <v>29</v>
      </c>
      <c r="N636" t="s">
        <v>29</v>
      </c>
      <c r="O636" t="s">
        <v>29</v>
      </c>
      <c r="P636" t="s">
        <v>30</v>
      </c>
      <c r="Q636" t="s">
        <v>29</v>
      </c>
      <c r="R636" t="s">
        <v>30</v>
      </c>
      <c r="S636" t="s">
        <v>30</v>
      </c>
      <c r="T636" t="s">
        <v>30</v>
      </c>
      <c r="U636" t="s">
        <v>29</v>
      </c>
      <c r="V636" t="s">
        <v>30</v>
      </c>
      <c r="W636" t="s">
        <v>40</v>
      </c>
      <c r="X636" t="s">
        <v>29</v>
      </c>
      <c r="Y636" t="s">
        <v>30</v>
      </c>
      <c r="Z636" t="s">
        <v>29</v>
      </c>
      <c r="AA636" t="s">
        <v>30</v>
      </c>
      <c r="AB636" t="s">
        <v>32</v>
      </c>
    </row>
    <row r="637" spans="1:28" outlineLevel="1" x14ac:dyDescent="0.45">
      <c r="A637">
        <v>2504639001</v>
      </c>
      <c r="B637" s="1">
        <v>44332</v>
      </c>
      <c r="C637" t="s">
        <v>1240</v>
      </c>
      <c r="D637" t="s">
        <v>1241</v>
      </c>
      <c r="E637" t="s">
        <v>154</v>
      </c>
      <c r="F637" t="s">
        <v>5651</v>
      </c>
      <c r="G637" t="s">
        <v>5665</v>
      </c>
      <c r="H637" s="5">
        <v>128661</v>
      </c>
      <c r="J637" t="s">
        <v>28</v>
      </c>
      <c r="K637" t="s">
        <v>29</v>
      </c>
      <c r="L637" t="s">
        <v>155</v>
      </c>
      <c r="M637" t="s">
        <v>30</v>
      </c>
      <c r="N637" t="s">
        <v>30</v>
      </c>
      <c r="O637" t="s">
        <v>30</v>
      </c>
      <c r="P637" t="s">
        <v>30</v>
      </c>
      <c r="Q637" t="s">
        <v>30</v>
      </c>
      <c r="R637" t="s">
        <v>30</v>
      </c>
      <c r="S637" t="s">
        <v>30</v>
      </c>
      <c r="T637" t="s">
        <v>30</v>
      </c>
      <c r="U637" t="s">
        <v>30</v>
      </c>
      <c r="V637" t="s">
        <v>30</v>
      </c>
      <c r="W637" t="s">
        <v>40</v>
      </c>
      <c r="X637" t="s">
        <v>29</v>
      </c>
      <c r="Y637" t="s">
        <v>30</v>
      </c>
      <c r="Z637" t="s">
        <v>29</v>
      </c>
      <c r="AA637" t="s">
        <v>30</v>
      </c>
      <c r="AB637" t="s">
        <v>32</v>
      </c>
    </row>
    <row r="638" spans="1:28" outlineLevel="1" x14ac:dyDescent="0.45">
      <c r="A638">
        <v>7638168908</v>
      </c>
      <c r="B638" s="1">
        <v>44323</v>
      </c>
      <c r="C638" t="s">
        <v>3622</v>
      </c>
      <c r="D638" t="s">
        <v>3623</v>
      </c>
      <c r="E638" t="s">
        <v>154</v>
      </c>
      <c r="F638" t="s">
        <v>5651</v>
      </c>
      <c r="G638" t="s">
        <v>5668</v>
      </c>
      <c r="H638" s="5">
        <v>126449</v>
      </c>
      <c r="J638" t="s">
        <v>28</v>
      </c>
      <c r="K638" t="s">
        <v>29</v>
      </c>
      <c r="L638" t="s">
        <v>173</v>
      </c>
      <c r="M638" t="s">
        <v>29</v>
      </c>
      <c r="N638" t="s">
        <v>29</v>
      </c>
      <c r="O638" t="s">
        <v>30</v>
      </c>
      <c r="P638" t="s">
        <v>30</v>
      </c>
      <c r="Q638" t="s">
        <v>30</v>
      </c>
      <c r="R638" t="s">
        <v>30</v>
      </c>
      <c r="S638" t="s">
        <v>30</v>
      </c>
      <c r="T638" t="s">
        <v>30</v>
      </c>
      <c r="U638" t="s">
        <v>30</v>
      </c>
      <c r="V638" t="s">
        <v>30</v>
      </c>
      <c r="W638" t="s">
        <v>40</v>
      </c>
      <c r="X638" t="s">
        <v>29</v>
      </c>
      <c r="Y638" t="s">
        <v>30</v>
      </c>
      <c r="Z638" t="s">
        <v>29</v>
      </c>
      <c r="AA638" t="s">
        <v>29</v>
      </c>
      <c r="AB638" t="s">
        <v>32</v>
      </c>
    </row>
    <row r="639" spans="1:28" outlineLevel="1" x14ac:dyDescent="0.45">
      <c r="A639">
        <v>1079969010</v>
      </c>
      <c r="B639" s="1">
        <v>44328</v>
      </c>
      <c r="C639" t="s">
        <v>308</v>
      </c>
      <c r="D639" t="s">
        <v>309</v>
      </c>
      <c r="E639" t="s">
        <v>154</v>
      </c>
      <c r="F639" t="s">
        <v>5651</v>
      </c>
      <c r="G639" t="s">
        <v>5691</v>
      </c>
      <c r="H639" s="5">
        <v>125111.57</v>
      </c>
      <c r="J639" t="s">
        <v>28</v>
      </c>
      <c r="K639" t="s">
        <v>29</v>
      </c>
      <c r="L639" t="s">
        <v>155</v>
      </c>
      <c r="M639" t="s">
        <v>29</v>
      </c>
      <c r="N639" t="s">
        <v>30</v>
      </c>
      <c r="O639" t="s">
        <v>30</v>
      </c>
      <c r="P639" t="s">
        <v>30</v>
      </c>
      <c r="Q639" t="s">
        <v>30</v>
      </c>
      <c r="R639" t="s">
        <v>30</v>
      </c>
      <c r="S639" t="s">
        <v>30</v>
      </c>
      <c r="T639" t="s">
        <v>30</v>
      </c>
      <c r="U639" t="s">
        <v>30</v>
      </c>
      <c r="V639" t="s">
        <v>30</v>
      </c>
      <c r="W639" t="s">
        <v>40</v>
      </c>
      <c r="X639" t="s">
        <v>30</v>
      </c>
      <c r="Y639" t="s">
        <v>29</v>
      </c>
      <c r="Z639" t="s">
        <v>29</v>
      </c>
      <c r="AA639" t="s">
        <v>30</v>
      </c>
      <c r="AB639" t="s">
        <v>32</v>
      </c>
    </row>
    <row r="640" spans="1:28" outlineLevel="1" x14ac:dyDescent="0.45">
      <c r="A640">
        <v>8861579002</v>
      </c>
      <c r="B640" s="1">
        <v>44345</v>
      </c>
      <c r="C640" t="s">
        <v>4568</v>
      </c>
      <c r="D640" t="s">
        <v>4569</v>
      </c>
      <c r="E640" t="s">
        <v>154</v>
      </c>
      <c r="F640" t="s">
        <v>5651</v>
      </c>
      <c r="G640" t="s">
        <v>5668</v>
      </c>
      <c r="H640" s="5">
        <v>124819.71</v>
      </c>
      <c r="J640" t="s">
        <v>28</v>
      </c>
      <c r="K640" t="s">
        <v>29</v>
      </c>
      <c r="L640" t="s">
        <v>173</v>
      </c>
      <c r="M640" t="s">
        <v>29</v>
      </c>
      <c r="N640" t="s">
        <v>30</v>
      </c>
      <c r="O640" t="s">
        <v>30</v>
      </c>
      <c r="P640" t="s">
        <v>30</v>
      </c>
      <c r="Q640" t="s">
        <v>30</v>
      </c>
      <c r="R640" t="s">
        <v>30</v>
      </c>
      <c r="S640" t="s">
        <v>30</v>
      </c>
      <c r="T640" t="s">
        <v>30</v>
      </c>
      <c r="U640" t="s">
        <v>30</v>
      </c>
      <c r="V640" t="s">
        <v>30</v>
      </c>
      <c r="W640" t="s">
        <v>31</v>
      </c>
      <c r="X640" t="s">
        <v>29</v>
      </c>
      <c r="Y640" t="s">
        <v>29</v>
      </c>
      <c r="Z640" t="s">
        <v>29</v>
      </c>
      <c r="AA640" t="s">
        <v>29</v>
      </c>
      <c r="AB640" t="s">
        <v>32</v>
      </c>
    </row>
    <row r="641" spans="1:28" outlineLevel="1" x14ac:dyDescent="0.45">
      <c r="A641">
        <v>4876909010</v>
      </c>
      <c r="B641" s="1">
        <v>44336</v>
      </c>
      <c r="C641" t="s">
        <v>1918</v>
      </c>
      <c r="D641" t="s">
        <v>1919</v>
      </c>
      <c r="E641" t="s">
        <v>154</v>
      </c>
      <c r="F641" t="s">
        <v>5651</v>
      </c>
      <c r="G641" t="s">
        <v>5824</v>
      </c>
      <c r="H641" s="5">
        <v>123606</v>
      </c>
      <c r="J641" t="s">
        <v>28</v>
      </c>
      <c r="K641" t="s">
        <v>30</v>
      </c>
      <c r="L641" t="s">
        <v>173</v>
      </c>
      <c r="M641" t="s">
        <v>29</v>
      </c>
      <c r="N641" t="s">
        <v>30</v>
      </c>
      <c r="O641" t="s">
        <v>30</v>
      </c>
      <c r="P641" t="s">
        <v>30</v>
      </c>
      <c r="Q641" t="s">
        <v>30</v>
      </c>
      <c r="R641" t="s">
        <v>30</v>
      </c>
      <c r="S641" t="s">
        <v>29</v>
      </c>
      <c r="T641" t="s">
        <v>30</v>
      </c>
      <c r="U641" t="s">
        <v>30</v>
      </c>
      <c r="V641" t="s">
        <v>30</v>
      </c>
      <c r="W641" t="s">
        <v>31</v>
      </c>
      <c r="X641" t="s">
        <v>30</v>
      </c>
      <c r="Y641" t="s">
        <v>30</v>
      </c>
      <c r="Z641" t="s">
        <v>29</v>
      </c>
      <c r="AA641" t="s">
        <v>29</v>
      </c>
      <c r="AB641" t="s">
        <v>205</v>
      </c>
    </row>
    <row r="642" spans="1:28" outlineLevel="1" x14ac:dyDescent="0.45">
      <c r="A642">
        <v>7650458904</v>
      </c>
      <c r="B642" s="1">
        <v>44323</v>
      </c>
      <c r="C642" t="s">
        <v>3699</v>
      </c>
      <c r="D642" t="s">
        <v>3700</v>
      </c>
      <c r="E642" t="s">
        <v>154</v>
      </c>
      <c r="F642" t="s">
        <v>5651</v>
      </c>
      <c r="G642" t="s">
        <v>5825</v>
      </c>
      <c r="H642" s="5">
        <v>123545</v>
      </c>
      <c r="J642" t="s">
        <v>28</v>
      </c>
      <c r="K642" t="s">
        <v>29</v>
      </c>
      <c r="L642" t="s">
        <v>275</v>
      </c>
      <c r="M642" t="s">
        <v>30</v>
      </c>
      <c r="N642" t="s">
        <v>30</v>
      </c>
      <c r="O642" t="s">
        <v>30</v>
      </c>
      <c r="P642" t="s">
        <v>30</v>
      </c>
      <c r="Q642" t="s">
        <v>30</v>
      </c>
      <c r="R642" t="s">
        <v>30</v>
      </c>
      <c r="S642" t="s">
        <v>30</v>
      </c>
      <c r="T642" t="s">
        <v>30</v>
      </c>
      <c r="U642" t="s">
        <v>30</v>
      </c>
      <c r="V642" t="s">
        <v>30</v>
      </c>
      <c r="W642" t="s">
        <v>40</v>
      </c>
      <c r="X642" t="s">
        <v>29</v>
      </c>
      <c r="Y642" t="s">
        <v>30</v>
      </c>
      <c r="Z642" t="s">
        <v>29</v>
      </c>
      <c r="AA642" t="s">
        <v>29</v>
      </c>
      <c r="AB642" t="s">
        <v>32</v>
      </c>
    </row>
    <row r="643" spans="1:28" outlineLevel="1" x14ac:dyDescent="0.45">
      <c r="A643">
        <v>7620148904</v>
      </c>
      <c r="B643" s="1">
        <v>44323</v>
      </c>
      <c r="C643" t="s">
        <v>3522</v>
      </c>
      <c r="D643" t="s">
        <v>3523</v>
      </c>
      <c r="E643" t="s">
        <v>154</v>
      </c>
      <c r="F643" t="s">
        <v>5651</v>
      </c>
      <c r="G643" t="s">
        <v>5824</v>
      </c>
      <c r="H643" s="5">
        <v>123420.23</v>
      </c>
      <c r="J643" t="s">
        <v>28</v>
      </c>
      <c r="K643" t="s">
        <v>30</v>
      </c>
      <c r="L643" t="s">
        <v>173</v>
      </c>
      <c r="M643" t="s">
        <v>29</v>
      </c>
      <c r="N643" t="s">
        <v>29</v>
      </c>
      <c r="O643" t="s">
        <v>30</v>
      </c>
      <c r="P643" t="s">
        <v>30</v>
      </c>
      <c r="Q643" t="s">
        <v>29</v>
      </c>
      <c r="R643" t="s">
        <v>30</v>
      </c>
      <c r="S643" t="s">
        <v>30</v>
      </c>
      <c r="T643" t="s">
        <v>30</v>
      </c>
      <c r="U643" t="s">
        <v>29</v>
      </c>
      <c r="V643" t="s">
        <v>30</v>
      </c>
      <c r="W643" t="s">
        <v>40</v>
      </c>
      <c r="X643" t="s">
        <v>30</v>
      </c>
      <c r="Y643" t="s">
        <v>30</v>
      </c>
      <c r="Z643" t="s">
        <v>29</v>
      </c>
      <c r="AA643" t="s">
        <v>29</v>
      </c>
      <c r="AB643" t="s">
        <v>32</v>
      </c>
    </row>
    <row r="644" spans="1:28" outlineLevel="1" x14ac:dyDescent="0.45">
      <c r="A644">
        <v>1090109000</v>
      </c>
      <c r="B644" s="1">
        <v>44329</v>
      </c>
      <c r="C644" t="s">
        <v>342</v>
      </c>
      <c r="D644" t="s">
        <v>343</v>
      </c>
      <c r="E644" t="s">
        <v>154</v>
      </c>
      <c r="F644" t="s">
        <v>5651</v>
      </c>
      <c r="G644" t="s">
        <v>5665</v>
      </c>
      <c r="H644" s="5">
        <v>122247.34</v>
      </c>
      <c r="I644" t="s">
        <v>283</v>
      </c>
      <c r="J644" t="s">
        <v>28</v>
      </c>
      <c r="K644" t="s">
        <v>29</v>
      </c>
      <c r="L644" t="s">
        <v>155</v>
      </c>
      <c r="M644" t="s">
        <v>29</v>
      </c>
      <c r="N644" t="s">
        <v>29</v>
      </c>
      <c r="O644" t="s">
        <v>30</v>
      </c>
      <c r="P644" t="s">
        <v>30</v>
      </c>
      <c r="Q644" t="s">
        <v>30</v>
      </c>
      <c r="R644" t="s">
        <v>30</v>
      </c>
      <c r="S644" t="s">
        <v>30</v>
      </c>
      <c r="T644" t="s">
        <v>30</v>
      </c>
      <c r="U644" t="s">
        <v>30</v>
      </c>
      <c r="V644" t="s">
        <v>30</v>
      </c>
      <c r="W644" t="s">
        <v>31</v>
      </c>
      <c r="X644" t="s">
        <v>29</v>
      </c>
      <c r="Y644" t="s">
        <v>30</v>
      </c>
      <c r="Z644" t="s">
        <v>29</v>
      </c>
      <c r="AA644" t="s">
        <v>29</v>
      </c>
      <c r="AB644" t="s">
        <v>32</v>
      </c>
    </row>
    <row r="645" spans="1:28" outlineLevel="1" x14ac:dyDescent="0.45">
      <c r="A645">
        <v>7529388905</v>
      </c>
      <c r="B645" s="1">
        <v>44323</v>
      </c>
      <c r="C645" t="s">
        <v>2754</v>
      </c>
      <c r="D645" t="s">
        <v>2755</v>
      </c>
      <c r="E645" t="s">
        <v>154</v>
      </c>
      <c r="F645" t="s">
        <v>5651</v>
      </c>
      <c r="G645" t="s">
        <v>5668</v>
      </c>
      <c r="H645" s="5">
        <v>121730</v>
      </c>
      <c r="J645" t="s">
        <v>28</v>
      </c>
      <c r="K645" t="s">
        <v>29</v>
      </c>
      <c r="L645" t="s">
        <v>173</v>
      </c>
      <c r="M645" t="s">
        <v>30</v>
      </c>
      <c r="N645" t="s">
        <v>30</v>
      </c>
      <c r="O645" t="s">
        <v>30</v>
      </c>
      <c r="P645" t="s">
        <v>30</v>
      </c>
      <c r="Q645" t="s">
        <v>30</v>
      </c>
      <c r="R645" t="s">
        <v>30</v>
      </c>
      <c r="S645" t="s">
        <v>30</v>
      </c>
      <c r="T645" t="s">
        <v>30</v>
      </c>
      <c r="U645" t="s">
        <v>30</v>
      </c>
      <c r="V645" t="s">
        <v>30</v>
      </c>
      <c r="W645" t="s">
        <v>40</v>
      </c>
      <c r="X645" t="s">
        <v>29</v>
      </c>
      <c r="Y645" t="s">
        <v>30</v>
      </c>
      <c r="Z645" t="s">
        <v>29</v>
      </c>
      <c r="AA645" t="s">
        <v>29</v>
      </c>
      <c r="AB645" t="s">
        <v>38</v>
      </c>
    </row>
    <row r="646" spans="1:28" outlineLevel="1" x14ac:dyDescent="0.45">
      <c r="A646">
        <v>4876539006</v>
      </c>
      <c r="B646" s="1">
        <v>44336</v>
      </c>
      <c r="C646" t="s">
        <v>1916</v>
      </c>
      <c r="D646" t="s">
        <v>1917</v>
      </c>
      <c r="E646" t="s">
        <v>154</v>
      </c>
      <c r="F646" t="s">
        <v>5651</v>
      </c>
      <c r="G646" t="s">
        <v>5668</v>
      </c>
      <c r="H646" s="5">
        <v>119171</v>
      </c>
      <c r="J646" t="s">
        <v>28</v>
      </c>
      <c r="K646" t="s">
        <v>29</v>
      </c>
      <c r="L646" t="s">
        <v>173</v>
      </c>
      <c r="M646" t="s">
        <v>30</v>
      </c>
      <c r="N646" t="s">
        <v>30</v>
      </c>
      <c r="O646" t="s">
        <v>29</v>
      </c>
      <c r="P646" t="s">
        <v>30</v>
      </c>
      <c r="Q646" t="s">
        <v>30</v>
      </c>
      <c r="R646" t="s">
        <v>30</v>
      </c>
      <c r="S646" t="s">
        <v>30</v>
      </c>
      <c r="T646" t="s">
        <v>30</v>
      </c>
      <c r="U646" t="s">
        <v>30</v>
      </c>
      <c r="V646" t="s">
        <v>30</v>
      </c>
      <c r="W646" t="s">
        <v>31</v>
      </c>
      <c r="X646" t="s">
        <v>29</v>
      </c>
      <c r="Y646" t="s">
        <v>30</v>
      </c>
      <c r="Z646" t="s">
        <v>29</v>
      </c>
      <c r="AA646" t="s">
        <v>29</v>
      </c>
      <c r="AB646" t="s">
        <v>38</v>
      </c>
    </row>
    <row r="647" spans="1:28" outlineLevel="1" x14ac:dyDescent="0.45">
      <c r="A647">
        <v>7635178905</v>
      </c>
      <c r="B647" s="1">
        <v>44323</v>
      </c>
      <c r="C647" t="s">
        <v>3610</v>
      </c>
      <c r="D647" t="s">
        <v>3611</v>
      </c>
      <c r="E647" t="s">
        <v>154</v>
      </c>
      <c r="F647" t="s">
        <v>5651</v>
      </c>
      <c r="G647" t="s">
        <v>5810</v>
      </c>
      <c r="H647" s="5">
        <v>116585</v>
      </c>
      <c r="J647" t="s">
        <v>28</v>
      </c>
      <c r="K647" t="s">
        <v>30</v>
      </c>
      <c r="L647" t="s">
        <v>275</v>
      </c>
      <c r="M647" t="s">
        <v>29</v>
      </c>
      <c r="N647" t="s">
        <v>30</v>
      </c>
      <c r="O647" t="s">
        <v>29</v>
      </c>
      <c r="P647" t="s">
        <v>30</v>
      </c>
      <c r="Q647" t="s">
        <v>30</v>
      </c>
      <c r="R647" t="s">
        <v>30</v>
      </c>
      <c r="S647" t="s">
        <v>30</v>
      </c>
      <c r="T647" t="s">
        <v>30</v>
      </c>
      <c r="U647" t="s">
        <v>30</v>
      </c>
      <c r="V647" t="s">
        <v>30</v>
      </c>
      <c r="W647" t="s">
        <v>31</v>
      </c>
      <c r="X647" t="s">
        <v>30</v>
      </c>
      <c r="Y647" t="s">
        <v>29</v>
      </c>
      <c r="Z647" t="s">
        <v>29</v>
      </c>
      <c r="AA647" t="s">
        <v>30</v>
      </c>
      <c r="AB647" t="s">
        <v>32</v>
      </c>
    </row>
    <row r="648" spans="1:28" outlineLevel="1" x14ac:dyDescent="0.45">
      <c r="A648">
        <v>7540619006</v>
      </c>
      <c r="B648" s="1">
        <v>44341</v>
      </c>
      <c r="C648" t="s">
        <v>2888</v>
      </c>
      <c r="D648" t="s">
        <v>2889</v>
      </c>
      <c r="E648" t="s">
        <v>154</v>
      </c>
      <c r="F648" t="s">
        <v>5651</v>
      </c>
      <c r="G648" t="s">
        <v>5668</v>
      </c>
      <c r="H648" s="5">
        <v>115336</v>
      </c>
      <c r="J648" t="s">
        <v>28</v>
      </c>
      <c r="K648" t="s">
        <v>29</v>
      </c>
      <c r="L648" t="s">
        <v>173</v>
      </c>
      <c r="M648" t="s">
        <v>29</v>
      </c>
      <c r="N648" t="s">
        <v>30</v>
      </c>
      <c r="O648" t="s">
        <v>29</v>
      </c>
      <c r="P648" t="s">
        <v>30</v>
      </c>
      <c r="Q648" t="s">
        <v>30</v>
      </c>
      <c r="R648" t="s">
        <v>30</v>
      </c>
      <c r="S648" t="s">
        <v>30</v>
      </c>
      <c r="T648" t="s">
        <v>30</v>
      </c>
      <c r="U648" t="s">
        <v>30</v>
      </c>
      <c r="V648" t="s">
        <v>30</v>
      </c>
      <c r="W648" t="s">
        <v>31</v>
      </c>
      <c r="X648" t="s">
        <v>29</v>
      </c>
      <c r="Y648" t="s">
        <v>30</v>
      </c>
      <c r="Z648" t="s">
        <v>29</v>
      </c>
      <c r="AA648" t="s">
        <v>29</v>
      </c>
      <c r="AB648" t="s">
        <v>38</v>
      </c>
    </row>
    <row r="649" spans="1:28" outlineLevel="1" x14ac:dyDescent="0.45">
      <c r="A649">
        <v>2373819006</v>
      </c>
      <c r="B649" s="1">
        <v>44331</v>
      </c>
      <c r="C649" t="s">
        <v>1051</v>
      </c>
      <c r="D649" t="s">
        <v>1052</v>
      </c>
      <c r="E649" t="s">
        <v>154</v>
      </c>
      <c r="F649" t="s">
        <v>5651</v>
      </c>
      <c r="G649" t="s">
        <v>5665</v>
      </c>
      <c r="H649" s="5">
        <v>113526.36</v>
      </c>
      <c r="J649" t="s">
        <v>28</v>
      </c>
      <c r="K649" t="s">
        <v>29</v>
      </c>
      <c r="L649" t="s">
        <v>155</v>
      </c>
      <c r="M649" t="s">
        <v>30</v>
      </c>
      <c r="N649" t="s">
        <v>30</v>
      </c>
      <c r="O649" t="s">
        <v>30</v>
      </c>
      <c r="P649" t="s">
        <v>30</v>
      </c>
      <c r="Q649" t="s">
        <v>30</v>
      </c>
      <c r="R649" t="s">
        <v>30</v>
      </c>
      <c r="S649" t="s">
        <v>30</v>
      </c>
      <c r="T649" t="s">
        <v>30</v>
      </c>
      <c r="U649" t="s">
        <v>30</v>
      </c>
      <c r="V649" t="s">
        <v>30</v>
      </c>
      <c r="W649" t="s">
        <v>37</v>
      </c>
      <c r="X649" t="s">
        <v>29</v>
      </c>
      <c r="Y649" t="s">
        <v>30</v>
      </c>
      <c r="Z649" t="s">
        <v>29</v>
      </c>
      <c r="AA649" t="s">
        <v>29</v>
      </c>
      <c r="AB649" t="s">
        <v>32</v>
      </c>
    </row>
    <row r="650" spans="1:28" outlineLevel="1" x14ac:dyDescent="0.45">
      <c r="A650">
        <v>7639968903</v>
      </c>
      <c r="B650" s="1">
        <v>44323</v>
      </c>
      <c r="C650" t="s">
        <v>3631</v>
      </c>
      <c r="D650" t="s">
        <v>3632</v>
      </c>
      <c r="E650" t="s">
        <v>154</v>
      </c>
      <c r="F650" t="s">
        <v>5651</v>
      </c>
      <c r="G650" t="s">
        <v>5885</v>
      </c>
      <c r="H650" s="5">
        <v>112645.95</v>
      </c>
      <c r="J650" t="s">
        <v>28</v>
      </c>
      <c r="K650" t="s">
        <v>30</v>
      </c>
      <c r="L650" t="s">
        <v>173</v>
      </c>
      <c r="M650" t="s">
        <v>29</v>
      </c>
      <c r="N650" t="s">
        <v>29</v>
      </c>
      <c r="O650" t="s">
        <v>30</v>
      </c>
      <c r="P650" t="s">
        <v>30</v>
      </c>
      <c r="Q650" t="s">
        <v>30</v>
      </c>
      <c r="R650" t="s">
        <v>30</v>
      </c>
      <c r="S650" t="s">
        <v>30</v>
      </c>
      <c r="T650" t="s">
        <v>30</v>
      </c>
      <c r="U650" t="s">
        <v>30</v>
      </c>
      <c r="V650" t="s">
        <v>30</v>
      </c>
      <c r="W650" t="s">
        <v>40</v>
      </c>
      <c r="X650" t="s">
        <v>30</v>
      </c>
      <c r="Y650" t="s">
        <v>29</v>
      </c>
      <c r="Z650" t="s">
        <v>29</v>
      </c>
      <c r="AA650" t="s">
        <v>30</v>
      </c>
      <c r="AB650" t="s">
        <v>32</v>
      </c>
    </row>
    <row r="651" spans="1:28" outlineLevel="1" x14ac:dyDescent="0.45">
      <c r="A651">
        <v>7540049001</v>
      </c>
      <c r="B651" s="1">
        <v>44341</v>
      </c>
      <c r="C651" t="s">
        <v>2882</v>
      </c>
      <c r="D651" t="s">
        <v>2883</v>
      </c>
      <c r="E651" t="s">
        <v>154</v>
      </c>
      <c r="F651" t="s">
        <v>5651</v>
      </c>
      <c r="G651" t="s">
        <v>5918</v>
      </c>
      <c r="H651" s="5">
        <v>112360</v>
      </c>
      <c r="J651" t="s">
        <v>28</v>
      </c>
      <c r="K651" t="s">
        <v>29</v>
      </c>
      <c r="L651" t="s">
        <v>275</v>
      </c>
      <c r="M651" t="s">
        <v>29</v>
      </c>
      <c r="N651" t="s">
        <v>30</v>
      </c>
      <c r="O651" t="s">
        <v>29</v>
      </c>
      <c r="P651" t="s">
        <v>30</v>
      </c>
      <c r="Q651" t="s">
        <v>30</v>
      </c>
      <c r="R651" t="s">
        <v>30</v>
      </c>
      <c r="S651" t="s">
        <v>30</v>
      </c>
      <c r="T651" t="s">
        <v>30</v>
      </c>
      <c r="U651" t="s">
        <v>30</v>
      </c>
      <c r="V651" t="s">
        <v>30</v>
      </c>
      <c r="W651" t="s">
        <v>40</v>
      </c>
      <c r="X651" t="s">
        <v>29</v>
      </c>
      <c r="Y651" t="s">
        <v>29</v>
      </c>
      <c r="Z651" t="s">
        <v>29</v>
      </c>
      <c r="AA651" t="s">
        <v>30</v>
      </c>
      <c r="AB651" t="s">
        <v>32</v>
      </c>
    </row>
    <row r="652" spans="1:28" outlineLevel="1" x14ac:dyDescent="0.45">
      <c r="A652">
        <v>2480709003</v>
      </c>
      <c r="B652" s="1">
        <v>44332</v>
      </c>
      <c r="C652" t="s">
        <v>1130</v>
      </c>
      <c r="D652" t="s">
        <v>1131</v>
      </c>
      <c r="E652" t="s">
        <v>154</v>
      </c>
      <c r="F652" t="s">
        <v>5651</v>
      </c>
      <c r="G652" t="s">
        <v>5750</v>
      </c>
      <c r="H652" s="5">
        <v>110020</v>
      </c>
      <c r="J652" t="s">
        <v>28</v>
      </c>
      <c r="K652" t="s">
        <v>29</v>
      </c>
      <c r="L652" t="s">
        <v>173</v>
      </c>
      <c r="M652" t="s">
        <v>30</v>
      </c>
      <c r="N652" t="s">
        <v>30</v>
      </c>
      <c r="O652" t="s">
        <v>30</v>
      </c>
      <c r="P652" t="s">
        <v>30</v>
      </c>
      <c r="Q652" t="s">
        <v>30</v>
      </c>
      <c r="R652" t="s">
        <v>30</v>
      </c>
      <c r="S652" t="s">
        <v>30</v>
      </c>
      <c r="T652" t="s">
        <v>30</v>
      </c>
      <c r="U652" t="s">
        <v>30</v>
      </c>
      <c r="V652" t="s">
        <v>30</v>
      </c>
      <c r="W652" t="s">
        <v>31</v>
      </c>
      <c r="X652" t="s">
        <v>29</v>
      </c>
      <c r="Y652" t="s">
        <v>30</v>
      </c>
      <c r="Z652" t="s">
        <v>29</v>
      </c>
      <c r="AA652" t="s">
        <v>29</v>
      </c>
      <c r="AB652" t="s">
        <v>32</v>
      </c>
    </row>
    <row r="653" spans="1:28" outlineLevel="1" x14ac:dyDescent="0.45">
      <c r="A653">
        <v>7618228905</v>
      </c>
      <c r="B653" s="1">
        <v>44323</v>
      </c>
      <c r="C653" t="s">
        <v>3509</v>
      </c>
      <c r="D653" t="s">
        <v>3510</v>
      </c>
      <c r="E653" t="s">
        <v>154</v>
      </c>
      <c r="F653" t="s">
        <v>5651</v>
      </c>
      <c r="G653" t="s">
        <v>5674</v>
      </c>
      <c r="H653" s="5">
        <v>108658.8</v>
      </c>
      <c r="I653" t="s">
        <v>361</v>
      </c>
      <c r="J653" t="s">
        <v>28</v>
      </c>
      <c r="K653" t="s">
        <v>29</v>
      </c>
      <c r="L653" t="s">
        <v>155</v>
      </c>
      <c r="M653" t="s">
        <v>29</v>
      </c>
      <c r="N653" t="s">
        <v>29</v>
      </c>
      <c r="O653" t="s">
        <v>29</v>
      </c>
      <c r="P653" t="s">
        <v>30</v>
      </c>
      <c r="Q653" t="s">
        <v>29</v>
      </c>
      <c r="R653" t="s">
        <v>30</v>
      </c>
      <c r="S653" t="s">
        <v>30</v>
      </c>
      <c r="T653" t="s">
        <v>29</v>
      </c>
      <c r="U653" t="s">
        <v>30</v>
      </c>
      <c r="V653" t="s">
        <v>29</v>
      </c>
      <c r="W653" t="s">
        <v>40</v>
      </c>
      <c r="X653" t="s">
        <v>29</v>
      </c>
      <c r="Y653" t="s">
        <v>30</v>
      </c>
      <c r="Z653" t="s">
        <v>29</v>
      </c>
      <c r="AA653" t="s">
        <v>29</v>
      </c>
      <c r="AB653" t="s">
        <v>39</v>
      </c>
    </row>
    <row r="654" spans="1:28" outlineLevel="1" x14ac:dyDescent="0.45">
      <c r="A654">
        <v>8980029004</v>
      </c>
      <c r="B654" s="1">
        <v>44345</v>
      </c>
      <c r="C654" t="s">
        <v>5136</v>
      </c>
      <c r="D654" t="s">
        <v>5137</v>
      </c>
      <c r="E654" t="s">
        <v>154</v>
      </c>
      <c r="F654" t="s">
        <v>5651</v>
      </c>
      <c r="G654" t="s">
        <v>5728</v>
      </c>
      <c r="H654" s="5">
        <v>108305.58</v>
      </c>
      <c r="J654" t="s">
        <v>28</v>
      </c>
      <c r="K654" t="s">
        <v>29</v>
      </c>
      <c r="L654" t="s">
        <v>173</v>
      </c>
      <c r="M654" t="s">
        <v>29</v>
      </c>
      <c r="N654" t="s">
        <v>29</v>
      </c>
      <c r="O654" t="s">
        <v>29</v>
      </c>
      <c r="P654" t="s">
        <v>30</v>
      </c>
      <c r="Q654" t="s">
        <v>30</v>
      </c>
      <c r="R654" t="s">
        <v>29</v>
      </c>
      <c r="S654" t="s">
        <v>30</v>
      </c>
      <c r="T654" t="s">
        <v>30</v>
      </c>
      <c r="U654" t="s">
        <v>29</v>
      </c>
      <c r="V654" t="s">
        <v>30</v>
      </c>
      <c r="W654" t="s">
        <v>33</v>
      </c>
      <c r="X654" t="s">
        <v>29</v>
      </c>
      <c r="Y654" t="s">
        <v>29</v>
      </c>
      <c r="Z654" t="s">
        <v>29</v>
      </c>
      <c r="AA654" t="s">
        <v>29</v>
      </c>
      <c r="AB654" t="s">
        <v>32</v>
      </c>
    </row>
    <row r="655" spans="1:28" outlineLevel="1" x14ac:dyDescent="0.45">
      <c r="A655">
        <v>2744849004</v>
      </c>
      <c r="B655" s="1">
        <v>44334</v>
      </c>
      <c r="C655" t="s">
        <v>1535</v>
      </c>
      <c r="D655" t="s">
        <v>1536</v>
      </c>
      <c r="E655" t="s">
        <v>154</v>
      </c>
      <c r="F655" t="s">
        <v>5651</v>
      </c>
      <c r="G655" t="s">
        <v>5827</v>
      </c>
      <c r="H655" s="5">
        <v>104166.8</v>
      </c>
      <c r="J655" t="s">
        <v>28</v>
      </c>
      <c r="K655" t="s">
        <v>30</v>
      </c>
      <c r="L655" t="s">
        <v>173</v>
      </c>
      <c r="M655" t="s">
        <v>30</v>
      </c>
      <c r="N655" t="s">
        <v>30</v>
      </c>
      <c r="O655" t="s">
        <v>29</v>
      </c>
      <c r="P655" t="s">
        <v>30</v>
      </c>
      <c r="Q655" t="s">
        <v>30</v>
      </c>
      <c r="R655" t="s">
        <v>30</v>
      </c>
      <c r="S655" t="s">
        <v>30</v>
      </c>
      <c r="T655" t="s">
        <v>30</v>
      </c>
      <c r="U655" t="s">
        <v>30</v>
      </c>
      <c r="V655" t="s">
        <v>30</v>
      </c>
      <c r="W655" t="s">
        <v>31</v>
      </c>
      <c r="X655" t="s">
        <v>30</v>
      </c>
      <c r="Y655" t="s">
        <v>29</v>
      </c>
      <c r="Z655" t="s">
        <v>30</v>
      </c>
      <c r="AA655" t="s">
        <v>30</v>
      </c>
      <c r="AB655" t="s">
        <v>43</v>
      </c>
    </row>
    <row r="656" spans="1:28" outlineLevel="1" x14ac:dyDescent="0.45">
      <c r="A656">
        <v>3685849008</v>
      </c>
      <c r="B656" s="1">
        <v>44335</v>
      </c>
      <c r="C656" t="s">
        <v>1713</v>
      </c>
      <c r="D656" t="s">
        <v>1714</v>
      </c>
      <c r="E656" t="s">
        <v>154</v>
      </c>
      <c r="F656" t="s">
        <v>5651</v>
      </c>
      <c r="G656" t="s">
        <v>5752</v>
      </c>
      <c r="H656" s="5">
        <v>101368</v>
      </c>
      <c r="J656" t="s">
        <v>28</v>
      </c>
      <c r="K656" t="s">
        <v>29</v>
      </c>
      <c r="L656" t="s">
        <v>155</v>
      </c>
      <c r="M656" t="s">
        <v>29</v>
      </c>
      <c r="N656" t="s">
        <v>30</v>
      </c>
      <c r="O656" t="s">
        <v>29</v>
      </c>
      <c r="P656" t="s">
        <v>30</v>
      </c>
      <c r="Q656" t="s">
        <v>30</v>
      </c>
      <c r="R656" t="s">
        <v>30</v>
      </c>
      <c r="S656" t="s">
        <v>30</v>
      </c>
      <c r="T656" t="s">
        <v>30</v>
      </c>
      <c r="U656" t="s">
        <v>30</v>
      </c>
      <c r="V656" t="s">
        <v>30</v>
      </c>
      <c r="W656" t="s">
        <v>40</v>
      </c>
      <c r="X656" t="s">
        <v>29</v>
      </c>
      <c r="Y656" t="s">
        <v>29</v>
      </c>
      <c r="Z656" t="s">
        <v>29</v>
      </c>
      <c r="AA656" t="s">
        <v>30</v>
      </c>
      <c r="AB656" t="s">
        <v>32</v>
      </c>
    </row>
    <row r="657" spans="1:28" outlineLevel="1" x14ac:dyDescent="0.45">
      <c r="A657">
        <v>8612069001</v>
      </c>
      <c r="B657" s="1">
        <v>44343</v>
      </c>
      <c r="C657" t="s">
        <v>4310</v>
      </c>
      <c r="D657" t="s">
        <v>4311</v>
      </c>
      <c r="E657" t="s">
        <v>154</v>
      </c>
      <c r="F657" t="s">
        <v>5651</v>
      </c>
      <c r="G657" t="s">
        <v>5827</v>
      </c>
      <c r="H657" s="5">
        <v>100913</v>
      </c>
      <c r="J657" t="s">
        <v>28</v>
      </c>
      <c r="K657" t="s">
        <v>29</v>
      </c>
      <c r="L657" t="s">
        <v>173</v>
      </c>
      <c r="M657" t="s">
        <v>30</v>
      </c>
      <c r="N657" t="s">
        <v>29</v>
      </c>
      <c r="O657" t="s">
        <v>29</v>
      </c>
      <c r="P657" t="s">
        <v>29</v>
      </c>
      <c r="Q657" t="s">
        <v>30</v>
      </c>
      <c r="R657" t="s">
        <v>30</v>
      </c>
      <c r="S657" t="s">
        <v>29</v>
      </c>
      <c r="T657" t="s">
        <v>30</v>
      </c>
      <c r="U657" t="s">
        <v>29</v>
      </c>
      <c r="V657" t="s">
        <v>30</v>
      </c>
      <c r="W657" t="s">
        <v>40</v>
      </c>
      <c r="X657" t="s">
        <v>30</v>
      </c>
      <c r="Y657" t="s">
        <v>30</v>
      </c>
      <c r="Z657" t="s">
        <v>29</v>
      </c>
      <c r="AA657" t="s">
        <v>29</v>
      </c>
      <c r="AB657" t="s">
        <v>43</v>
      </c>
    </row>
    <row r="658" spans="1:28" outlineLevel="1" x14ac:dyDescent="0.45">
      <c r="A658">
        <v>2478899004</v>
      </c>
      <c r="B658" s="1">
        <v>44332</v>
      </c>
      <c r="C658" t="s">
        <v>1121</v>
      </c>
      <c r="D658" t="s">
        <v>1122</v>
      </c>
      <c r="E658" t="s">
        <v>154</v>
      </c>
      <c r="F658" t="s">
        <v>5651</v>
      </c>
      <c r="G658" t="s">
        <v>5667</v>
      </c>
      <c r="H658" s="5">
        <v>97798.68</v>
      </c>
      <c r="J658" t="s">
        <v>28</v>
      </c>
      <c r="K658" t="s">
        <v>29</v>
      </c>
      <c r="L658" t="s">
        <v>173</v>
      </c>
      <c r="M658" t="s">
        <v>30</v>
      </c>
      <c r="N658" t="s">
        <v>30</v>
      </c>
      <c r="O658" t="s">
        <v>30</v>
      </c>
      <c r="P658" t="s">
        <v>30</v>
      </c>
      <c r="Q658" t="s">
        <v>30</v>
      </c>
      <c r="R658" t="s">
        <v>30</v>
      </c>
      <c r="S658" t="s">
        <v>30</v>
      </c>
      <c r="T658" t="s">
        <v>30</v>
      </c>
      <c r="U658" t="s">
        <v>30</v>
      </c>
      <c r="V658" t="s">
        <v>30</v>
      </c>
      <c r="W658" t="s">
        <v>40</v>
      </c>
      <c r="X658" t="s">
        <v>29</v>
      </c>
      <c r="Y658" t="s">
        <v>30</v>
      </c>
      <c r="Z658" t="s">
        <v>29</v>
      </c>
      <c r="AA658" t="s">
        <v>29</v>
      </c>
      <c r="AB658" t="s">
        <v>32</v>
      </c>
    </row>
    <row r="659" spans="1:28" outlineLevel="1" x14ac:dyDescent="0.45">
      <c r="A659">
        <v>9992349008</v>
      </c>
      <c r="B659" s="1">
        <v>44358</v>
      </c>
      <c r="C659" t="s">
        <v>5624</v>
      </c>
      <c r="D659" t="s">
        <v>5625</v>
      </c>
      <c r="E659" t="s">
        <v>154</v>
      </c>
      <c r="F659" t="s">
        <v>5651</v>
      </c>
      <c r="G659" t="s">
        <v>5665</v>
      </c>
      <c r="H659" s="5">
        <v>95706</v>
      </c>
      <c r="J659" t="s">
        <v>28</v>
      </c>
      <c r="K659" t="s">
        <v>29</v>
      </c>
      <c r="L659" t="s">
        <v>155</v>
      </c>
      <c r="M659" t="s">
        <v>29</v>
      </c>
      <c r="N659" t="s">
        <v>30</v>
      </c>
      <c r="O659" t="s">
        <v>29</v>
      </c>
      <c r="P659" t="s">
        <v>30</v>
      </c>
      <c r="Q659" t="s">
        <v>30</v>
      </c>
      <c r="R659" t="s">
        <v>30</v>
      </c>
      <c r="S659" t="s">
        <v>30</v>
      </c>
      <c r="T659" t="s">
        <v>30</v>
      </c>
      <c r="U659" t="s">
        <v>30</v>
      </c>
      <c r="V659" t="s">
        <v>30</v>
      </c>
      <c r="W659" t="s">
        <v>31</v>
      </c>
      <c r="X659" t="s">
        <v>29</v>
      </c>
      <c r="Y659" t="s">
        <v>29</v>
      </c>
      <c r="Z659" t="s">
        <v>29</v>
      </c>
      <c r="AA659" t="s">
        <v>29</v>
      </c>
      <c r="AB659" t="s">
        <v>38</v>
      </c>
    </row>
    <row r="660" spans="1:28" outlineLevel="1" x14ac:dyDescent="0.45">
      <c r="A660">
        <v>8837109001</v>
      </c>
      <c r="B660" s="1">
        <v>44345</v>
      </c>
      <c r="C660" t="s">
        <v>4421</v>
      </c>
      <c r="D660" t="s">
        <v>4422</v>
      </c>
      <c r="E660" t="s">
        <v>154</v>
      </c>
      <c r="F660" t="s">
        <v>5651</v>
      </c>
      <c r="G660" t="s">
        <v>5827</v>
      </c>
      <c r="H660" s="5">
        <v>95455.13</v>
      </c>
      <c r="J660" t="s">
        <v>28</v>
      </c>
      <c r="K660" t="s">
        <v>30</v>
      </c>
      <c r="L660" t="s">
        <v>173</v>
      </c>
      <c r="M660" t="s">
        <v>29</v>
      </c>
      <c r="N660" t="s">
        <v>30</v>
      </c>
      <c r="O660" t="s">
        <v>29</v>
      </c>
      <c r="P660" t="s">
        <v>30</v>
      </c>
      <c r="Q660" t="s">
        <v>30</v>
      </c>
      <c r="R660" t="s">
        <v>30</v>
      </c>
      <c r="S660" t="s">
        <v>30</v>
      </c>
      <c r="T660" t="s">
        <v>30</v>
      </c>
      <c r="U660" t="s">
        <v>30</v>
      </c>
      <c r="V660" t="s">
        <v>30</v>
      </c>
      <c r="W660" t="s">
        <v>31</v>
      </c>
      <c r="X660" t="s">
        <v>30</v>
      </c>
      <c r="Y660" t="s">
        <v>29</v>
      </c>
      <c r="Z660" t="s">
        <v>29</v>
      </c>
      <c r="AA660" t="s">
        <v>29</v>
      </c>
      <c r="AB660" t="s">
        <v>45</v>
      </c>
    </row>
    <row r="661" spans="1:28" outlineLevel="1" x14ac:dyDescent="0.45">
      <c r="A661">
        <v>7551109001</v>
      </c>
      <c r="B661" s="1">
        <v>44341</v>
      </c>
      <c r="C661" t="s">
        <v>3012</v>
      </c>
      <c r="D661" t="s">
        <v>431</v>
      </c>
      <c r="E661" t="s">
        <v>154</v>
      </c>
      <c r="F661" t="s">
        <v>5651</v>
      </c>
      <c r="G661" t="s">
        <v>5704</v>
      </c>
      <c r="H661" s="5">
        <v>95241.39</v>
      </c>
      <c r="I661" t="s">
        <v>128</v>
      </c>
      <c r="J661" t="s">
        <v>28</v>
      </c>
      <c r="K661" t="s">
        <v>29</v>
      </c>
      <c r="L661" t="s">
        <v>155</v>
      </c>
      <c r="M661" t="s">
        <v>29</v>
      </c>
      <c r="N661" t="s">
        <v>29</v>
      </c>
      <c r="O661" t="s">
        <v>30</v>
      </c>
      <c r="P661" t="s">
        <v>29</v>
      </c>
      <c r="Q661" t="s">
        <v>30</v>
      </c>
      <c r="R661" t="s">
        <v>30</v>
      </c>
      <c r="S661" t="s">
        <v>30</v>
      </c>
      <c r="T661" t="s">
        <v>30</v>
      </c>
      <c r="U661" t="s">
        <v>30</v>
      </c>
      <c r="V661" t="s">
        <v>30</v>
      </c>
      <c r="W661" t="s">
        <v>31</v>
      </c>
      <c r="X661" t="s">
        <v>29</v>
      </c>
      <c r="Y661" t="s">
        <v>29</v>
      </c>
      <c r="Z661" t="s">
        <v>29</v>
      </c>
      <c r="AA661" t="s">
        <v>30</v>
      </c>
      <c r="AB661" t="s">
        <v>32</v>
      </c>
    </row>
    <row r="662" spans="1:28" outlineLevel="1" x14ac:dyDescent="0.45">
      <c r="A662">
        <v>8605759009</v>
      </c>
      <c r="B662" s="1">
        <v>44343</v>
      </c>
      <c r="C662" t="s">
        <v>4268</v>
      </c>
      <c r="D662" t="s">
        <v>4269</v>
      </c>
      <c r="E662" t="s">
        <v>154</v>
      </c>
      <c r="F662" t="s">
        <v>5651</v>
      </c>
      <c r="G662" t="s">
        <v>5888</v>
      </c>
      <c r="H662" s="5">
        <v>94784.82</v>
      </c>
      <c r="J662" t="s">
        <v>28</v>
      </c>
      <c r="K662" t="s">
        <v>29</v>
      </c>
      <c r="L662" t="s">
        <v>173</v>
      </c>
      <c r="M662" t="s">
        <v>29</v>
      </c>
      <c r="N662" t="s">
        <v>29</v>
      </c>
      <c r="O662" t="s">
        <v>30</v>
      </c>
      <c r="P662" t="s">
        <v>29</v>
      </c>
      <c r="Q662" t="s">
        <v>29</v>
      </c>
      <c r="R662" t="s">
        <v>29</v>
      </c>
      <c r="S662" t="s">
        <v>29</v>
      </c>
      <c r="T662" t="s">
        <v>30</v>
      </c>
      <c r="U662" t="s">
        <v>29</v>
      </c>
      <c r="V662" t="s">
        <v>30</v>
      </c>
      <c r="W662" t="s">
        <v>60</v>
      </c>
      <c r="X662" t="s">
        <v>30</v>
      </c>
      <c r="Y662" t="s">
        <v>29</v>
      </c>
      <c r="Z662" t="s">
        <v>29</v>
      </c>
      <c r="AA662" t="s">
        <v>29</v>
      </c>
      <c r="AB662" t="s">
        <v>43</v>
      </c>
    </row>
    <row r="663" spans="1:28" outlineLevel="1" x14ac:dyDescent="0.45">
      <c r="A663">
        <v>8981469009</v>
      </c>
      <c r="B663" s="1">
        <v>44345</v>
      </c>
      <c r="C663" t="s">
        <v>5140</v>
      </c>
      <c r="D663" t="s">
        <v>5141</v>
      </c>
      <c r="E663" t="s">
        <v>154</v>
      </c>
      <c r="F663" t="s">
        <v>5651</v>
      </c>
      <c r="G663" t="s">
        <v>5750</v>
      </c>
      <c r="H663" s="5">
        <v>92865</v>
      </c>
      <c r="J663" t="s">
        <v>28</v>
      </c>
      <c r="K663" t="s">
        <v>29</v>
      </c>
      <c r="L663" t="s">
        <v>173</v>
      </c>
      <c r="M663" t="s">
        <v>30</v>
      </c>
      <c r="N663" t="s">
        <v>30</v>
      </c>
      <c r="O663" t="s">
        <v>29</v>
      </c>
      <c r="P663" t="s">
        <v>30</v>
      </c>
      <c r="Q663" t="s">
        <v>30</v>
      </c>
      <c r="R663" t="s">
        <v>30</v>
      </c>
      <c r="S663" t="s">
        <v>30</v>
      </c>
      <c r="T663" t="s">
        <v>30</v>
      </c>
      <c r="U663" t="s">
        <v>30</v>
      </c>
      <c r="V663" t="s">
        <v>30</v>
      </c>
      <c r="W663" t="s">
        <v>40</v>
      </c>
      <c r="X663" t="s">
        <v>29</v>
      </c>
      <c r="Y663" t="s">
        <v>29</v>
      </c>
      <c r="Z663" t="s">
        <v>29</v>
      </c>
      <c r="AA663" t="s">
        <v>29</v>
      </c>
      <c r="AB663" t="s">
        <v>32</v>
      </c>
    </row>
    <row r="664" spans="1:28" outlineLevel="1" x14ac:dyDescent="0.45">
      <c r="A664">
        <v>7510739006</v>
      </c>
      <c r="B664" s="1">
        <v>44341</v>
      </c>
      <c r="C664" t="s">
        <v>2570</v>
      </c>
      <c r="D664" t="s">
        <v>2571</v>
      </c>
      <c r="E664" t="s">
        <v>154</v>
      </c>
      <c r="F664" t="s">
        <v>5651</v>
      </c>
      <c r="G664" t="s">
        <v>5728</v>
      </c>
      <c r="H664" s="5">
        <v>91520</v>
      </c>
      <c r="I664" t="s">
        <v>2572</v>
      </c>
      <c r="J664" t="s">
        <v>28</v>
      </c>
      <c r="K664" t="s">
        <v>29</v>
      </c>
      <c r="L664" t="s">
        <v>173</v>
      </c>
      <c r="M664" t="s">
        <v>29</v>
      </c>
      <c r="N664" t="s">
        <v>30</v>
      </c>
      <c r="O664" t="s">
        <v>29</v>
      </c>
      <c r="P664" t="s">
        <v>30</v>
      </c>
      <c r="Q664" t="s">
        <v>30</v>
      </c>
      <c r="R664" t="s">
        <v>30</v>
      </c>
      <c r="S664" t="s">
        <v>30</v>
      </c>
      <c r="T664" t="s">
        <v>30</v>
      </c>
      <c r="U664" t="s">
        <v>30</v>
      </c>
      <c r="V664" t="s">
        <v>30</v>
      </c>
      <c r="W664" t="s">
        <v>60</v>
      </c>
      <c r="X664" t="s">
        <v>29</v>
      </c>
      <c r="Y664" t="s">
        <v>30</v>
      </c>
      <c r="Z664" t="s">
        <v>29</v>
      </c>
      <c r="AA664" t="s">
        <v>29</v>
      </c>
      <c r="AB664" t="s">
        <v>32</v>
      </c>
    </row>
    <row r="665" spans="1:28" outlineLevel="1" x14ac:dyDescent="0.45">
      <c r="A665">
        <v>7566748905</v>
      </c>
      <c r="B665" s="1">
        <v>44323</v>
      </c>
      <c r="C665" t="s">
        <v>3194</v>
      </c>
      <c r="D665" t="s">
        <v>3195</v>
      </c>
      <c r="E665" t="s">
        <v>154</v>
      </c>
      <c r="F665" t="s">
        <v>5651</v>
      </c>
      <c r="G665" t="s">
        <v>5820</v>
      </c>
      <c r="H665" s="5">
        <v>89005</v>
      </c>
      <c r="J665" t="s">
        <v>28</v>
      </c>
      <c r="K665" t="s">
        <v>29</v>
      </c>
      <c r="L665" t="s">
        <v>155</v>
      </c>
      <c r="M665" t="s">
        <v>29</v>
      </c>
      <c r="N665" t="s">
        <v>29</v>
      </c>
      <c r="O665" t="s">
        <v>30</v>
      </c>
      <c r="P665" t="s">
        <v>30</v>
      </c>
      <c r="Q665" t="s">
        <v>30</v>
      </c>
      <c r="R665" t="s">
        <v>30</v>
      </c>
      <c r="S665" t="s">
        <v>30</v>
      </c>
      <c r="T665" t="s">
        <v>30</v>
      </c>
      <c r="U665" t="s">
        <v>30</v>
      </c>
      <c r="V665" t="s">
        <v>30</v>
      </c>
      <c r="W665" t="s">
        <v>40</v>
      </c>
      <c r="X665" t="s">
        <v>29</v>
      </c>
      <c r="Y665" t="s">
        <v>30</v>
      </c>
      <c r="Z665" t="s">
        <v>29</v>
      </c>
      <c r="AA665" t="s">
        <v>29</v>
      </c>
      <c r="AB665" t="s">
        <v>100</v>
      </c>
    </row>
    <row r="666" spans="1:28" outlineLevel="1" x14ac:dyDescent="0.45">
      <c r="A666">
        <v>7893898901</v>
      </c>
      <c r="B666" s="1">
        <v>44327</v>
      </c>
      <c r="C666" t="s">
        <v>3969</v>
      </c>
      <c r="D666" t="s">
        <v>3970</v>
      </c>
      <c r="E666" t="s">
        <v>154</v>
      </c>
      <c r="F666" t="s">
        <v>5651</v>
      </c>
      <c r="G666" t="s">
        <v>5704</v>
      </c>
      <c r="H666" s="5">
        <v>87790.28</v>
      </c>
      <c r="J666" t="s">
        <v>28</v>
      </c>
      <c r="K666" t="s">
        <v>29</v>
      </c>
      <c r="L666" t="s">
        <v>155</v>
      </c>
      <c r="M666" t="s">
        <v>29</v>
      </c>
      <c r="N666" t="s">
        <v>30</v>
      </c>
      <c r="O666" t="s">
        <v>30</v>
      </c>
      <c r="P666" t="s">
        <v>30</v>
      </c>
      <c r="Q666" t="s">
        <v>30</v>
      </c>
      <c r="R666" t="s">
        <v>30</v>
      </c>
      <c r="S666" t="s">
        <v>30</v>
      </c>
      <c r="T666" t="s">
        <v>30</v>
      </c>
      <c r="U666" t="s">
        <v>30</v>
      </c>
      <c r="V666" t="s">
        <v>30</v>
      </c>
      <c r="W666" t="s">
        <v>31</v>
      </c>
      <c r="X666" t="s">
        <v>29</v>
      </c>
      <c r="Y666" t="s">
        <v>30</v>
      </c>
      <c r="Z666" t="s">
        <v>29</v>
      </c>
      <c r="AA666" t="s">
        <v>29</v>
      </c>
      <c r="AB666" t="s">
        <v>32</v>
      </c>
    </row>
    <row r="667" spans="1:28" outlineLevel="1" x14ac:dyDescent="0.45">
      <c r="A667">
        <v>2702659008</v>
      </c>
      <c r="B667" s="1">
        <v>44334</v>
      </c>
      <c r="C667" t="s">
        <v>1333</v>
      </c>
      <c r="D667" t="s">
        <v>1334</v>
      </c>
      <c r="E667" t="s">
        <v>154</v>
      </c>
      <c r="F667" t="s">
        <v>5651</v>
      </c>
      <c r="G667" t="s">
        <v>5704</v>
      </c>
      <c r="H667" s="5">
        <v>87753</v>
      </c>
      <c r="J667" t="s">
        <v>28</v>
      </c>
      <c r="K667" t="s">
        <v>29</v>
      </c>
      <c r="L667" t="s">
        <v>155</v>
      </c>
      <c r="M667" t="s">
        <v>29</v>
      </c>
      <c r="N667" t="s">
        <v>30</v>
      </c>
      <c r="O667" t="s">
        <v>30</v>
      </c>
      <c r="P667" t="s">
        <v>30</v>
      </c>
      <c r="Q667" t="s">
        <v>30</v>
      </c>
      <c r="R667" t="s">
        <v>30</v>
      </c>
      <c r="S667" t="s">
        <v>30</v>
      </c>
      <c r="T667" t="s">
        <v>30</v>
      </c>
      <c r="U667" t="s">
        <v>30</v>
      </c>
      <c r="V667" t="s">
        <v>30</v>
      </c>
      <c r="W667" t="s">
        <v>31</v>
      </c>
      <c r="X667" t="s">
        <v>29</v>
      </c>
      <c r="Y667" t="s">
        <v>30</v>
      </c>
      <c r="Z667" t="s">
        <v>29</v>
      </c>
      <c r="AA667" t="s">
        <v>29</v>
      </c>
      <c r="AB667" t="s">
        <v>32</v>
      </c>
    </row>
    <row r="668" spans="1:28" outlineLevel="1" x14ac:dyDescent="0.45">
      <c r="A668">
        <v>2489619007</v>
      </c>
      <c r="B668" s="1">
        <v>44332</v>
      </c>
      <c r="C668" t="s">
        <v>1175</v>
      </c>
      <c r="D668" t="s">
        <v>1176</v>
      </c>
      <c r="E668" t="s">
        <v>154</v>
      </c>
      <c r="F668" t="s">
        <v>5651</v>
      </c>
      <c r="G668" t="s">
        <v>5674</v>
      </c>
      <c r="H668" s="5">
        <v>86843</v>
      </c>
      <c r="J668" t="s">
        <v>28</v>
      </c>
      <c r="K668" t="s">
        <v>29</v>
      </c>
      <c r="L668" t="s">
        <v>155</v>
      </c>
      <c r="M668" t="s">
        <v>30</v>
      </c>
      <c r="N668" t="s">
        <v>30</v>
      </c>
      <c r="O668" t="s">
        <v>30</v>
      </c>
      <c r="P668" t="s">
        <v>30</v>
      </c>
      <c r="Q668" t="s">
        <v>30</v>
      </c>
      <c r="R668" t="s">
        <v>30</v>
      </c>
      <c r="S668" t="s">
        <v>30</v>
      </c>
      <c r="T668" t="s">
        <v>30</v>
      </c>
      <c r="U668" t="s">
        <v>30</v>
      </c>
      <c r="V668" t="s">
        <v>30</v>
      </c>
      <c r="W668" t="s">
        <v>40</v>
      </c>
      <c r="X668" t="s">
        <v>29</v>
      </c>
      <c r="Y668" t="s">
        <v>30</v>
      </c>
      <c r="Z668" t="s">
        <v>29</v>
      </c>
      <c r="AA668" t="s">
        <v>29</v>
      </c>
      <c r="AB668" t="s">
        <v>32</v>
      </c>
    </row>
    <row r="669" spans="1:28" outlineLevel="1" x14ac:dyDescent="0.45">
      <c r="A669">
        <v>7886408907</v>
      </c>
      <c r="B669" s="1">
        <v>44327</v>
      </c>
      <c r="C669" t="s">
        <v>3929</v>
      </c>
      <c r="D669" t="s">
        <v>3930</v>
      </c>
      <c r="E669" t="s">
        <v>154</v>
      </c>
      <c r="F669" t="s">
        <v>5651</v>
      </c>
      <c r="G669" t="s">
        <v>5824</v>
      </c>
      <c r="H669" s="5">
        <v>86246.85</v>
      </c>
      <c r="J669" t="s">
        <v>28</v>
      </c>
      <c r="K669" t="s">
        <v>30</v>
      </c>
      <c r="L669" t="s">
        <v>173</v>
      </c>
      <c r="M669" t="s">
        <v>30</v>
      </c>
      <c r="N669" t="s">
        <v>30</v>
      </c>
      <c r="O669" t="s">
        <v>29</v>
      </c>
      <c r="P669" t="s">
        <v>30</v>
      </c>
      <c r="Q669" t="s">
        <v>30</v>
      </c>
      <c r="R669" t="s">
        <v>30</v>
      </c>
      <c r="S669" t="s">
        <v>30</v>
      </c>
      <c r="T669" t="s">
        <v>30</v>
      </c>
      <c r="U669" t="s">
        <v>30</v>
      </c>
      <c r="V669" t="s">
        <v>30</v>
      </c>
      <c r="W669" t="s">
        <v>33</v>
      </c>
      <c r="X669" t="s">
        <v>30</v>
      </c>
      <c r="Y669" t="s">
        <v>30</v>
      </c>
      <c r="Z669" t="s">
        <v>29</v>
      </c>
      <c r="AA669" t="s">
        <v>30</v>
      </c>
      <c r="AB669" t="s">
        <v>32</v>
      </c>
    </row>
    <row r="670" spans="1:28" outlineLevel="1" x14ac:dyDescent="0.45">
      <c r="A670">
        <v>8042729006</v>
      </c>
      <c r="B670" s="1">
        <v>44342</v>
      </c>
      <c r="C670" t="s">
        <v>4220</v>
      </c>
      <c r="D670" t="s">
        <v>4221</v>
      </c>
      <c r="E670" t="s">
        <v>154</v>
      </c>
      <c r="F670" t="s">
        <v>5651</v>
      </c>
      <c r="G670" t="s">
        <v>5668</v>
      </c>
      <c r="H670" s="5">
        <v>84933</v>
      </c>
      <c r="J670" t="s">
        <v>28</v>
      </c>
      <c r="K670" t="s">
        <v>29</v>
      </c>
      <c r="L670" t="s">
        <v>173</v>
      </c>
      <c r="M670" t="s">
        <v>30</v>
      </c>
      <c r="N670" t="s">
        <v>30</v>
      </c>
      <c r="O670" t="s">
        <v>29</v>
      </c>
      <c r="P670" t="s">
        <v>30</v>
      </c>
      <c r="Q670" t="s">
        <v>30</v>
      </c>
      <c r="R670" t="s">
        <v>30</v>
      </c>
      <c r="S670" t="s">
        <v>30</v>
      </c>
      <c r="T670" t="s">
        <v>30</v>
      </c>
      <c r="U670" t="s">
        <v>30</v>
      </c>
      <c r="V670" t="s">
        <v>30</v>
      </c>
      <c r="W670" t="s">
        <v>49</v>
      </c>
      <c r="X670" t="s">
        <v>29</v>
      </c>
      <c r="Y670" t="s">
        <v>30</v>
      </c>
      <c r="Z670" t="s">
        <v>29</v>
      </c>
      <c r="AA670" t="s">
        <v>29</v>
      </c>
      <c r="AB670" t="s">
        <v>32</v>
      </c>
    </row>
    <row r="671" spans="1:28" outlineLevel="1" x14ac:dyDescent="0.45">
      <c r="A671">
        <v>7553968902</v>
      </c>
      <c r="B671" s="1">
        <v>44323</v>
      </c>
      <c r="C671" t="s">
        <v>3044</v>
      </c>
      <c r="D671" t="s">
        <v>3045</v>
      </c>
      <c r="E671" t="s">
        <v>154</v>
      </c>
      <c r="F671" t="s">
        <v>5651</v>
      </c>
      <c r="G671" t="s">
        <v>5810</v>
      </c>
      <c r="H671" s="5">
        <v>83672</v>
      </c>
      <c r="J671" t="s">
        <v>28</v>
      </c>
      <c r="K671" t="s">
        <v>30</v>
      </c>
      <c r="L671" t="s">
        <v>275</v>
      </c>
      <c r="M671" t="s">
        <v>29</v>
      </c>
      <c r="N671" t="s">
        <v>30</v>
      </c>
      <c r="O671" t="s">
        <v>30</v>
      </c>
      <c r="P671" t="s">
        <v>30</v>
      </c>
      <c r="Q671" t="s">
        <v>30</v>
      </c>
      <c r="R671" t="s">
        <v>30</v>
      </c>
      <c r="S671" t="s">
        <v>30</v>
      </c>
      <c r="T671" t="s">
        <v>30</v>
      </c>
      <c r="U671" t="s">
        <v>30</v>
      </c>
      <c r="V671" t="s">
        <v>30</v>
      </c>
      <c r="W671" t="s">
        <v>40</v>
      </c>
      <c r="X671" t="s">
        <v>30</v>
      </c>
      <c r="Y671" t="s">
        <v>30</v>
      </c>
      <c r="Z671" t="s">
        <v>29</v>
      </c>
      <c r="AA671" t="s">
        <v>30</v>
      </c>
      <c r="AB671" t="s">
        <v>32</v>
      </c>
    </row>
    <row r="672" spans="1:28" outlineLevel="1" x14ac:dyDescent="0.45">
      <c r="A672">
        <v>7224259003</v>
      </c>
      <c r="B672" s="1">
        <v>44339</v>
      </c>
      <c r="C672" t="s">
        <v>2466</v>
      </c>
      <c r="D672" t="s">
        <v>2467</v>
      </c>
      <c r="E672" t="s">
        <v>154</v>
      </c>
      <c r="F672" t="s">
        <v>5651</v>
      </c>
      <c r="G672" t="s">
        <v>5704</v>
      </c>
      <c r="H672" s="5">
        <v>82729</v>
      </c>
      <c r="J672" t="s">
        <v>28</v>
      </c>
      <c r="K672" t="s">
        <v>29</v>
      </c>
      <c r="L672" t="s">
        <v>155</v>
      </c>
      <c r="M672" t="s">
        <v>29</v>
      </c>
      <c r="N672" t="s">
        <v>30</v>
      </c>
      <c r="O672" t="s">
        <v>30</v>
      </c>
      <c r="P672" t="s">
        <v>30</v>
      </c>
      <c r="Q672" t="s">
        <v>30</v>
      </c>
      <c r="R672" t="s">
        <v>30</v>
      </c>
      <c r="S672" t="s">
        <v>30</v>
      </c>
      <c r="T672" t="s">
        <v>30</v>
      </c>
      <c r="U672" t="s">
        <v>30</v>
      </c>
      <c r="V672" t="s">
        <v>30</v>
      </c>
      <c r="W672" t="s">
        <v>40</v>
      </c>
      <c r="X672" t="s">
        <v>29</v>
      </c>
      <c r="Y672" t="s">
        <v>30</v>
      </c>
      <c r="Z672" t="s">
        <v>30</v>
      </c>
      <c r="AA672" t="s">
        <v>29</v>
      </c>
      <c r="AB672" t="s">
        <v>32</v>
      </c>
    </row>
    <row r="673" spans="1:28" outlineLevel="1" x14ac:dyDescent="0.45">
      <c r="A673">
        <v>6607989002</v>
      </c>
      <c r="B673" s="1">
        <v>44338</v>
      </c>
      <c r="C673" t="s">
        <v>2426</v>
      </c>
      <c r="D673" t="s">
        <v>2427</v>
      </c>
      <c r="E673" t="s">
        <v>154</v>
      </c>
      <c r="F673" t="s">
        <v>5651</v>
      </c>
      <c r="G673" t="s">
        <v>5936</v>
      </c>
      <c r="H673" s="5">
        <v>82088.639999999999</v>
      </c>
      <c r="J673" t="s">
        <v>28</v>
      </c>
      <c r="K673" t="s">
        <v>29</v>
      </c>
      <c r="L673" t="s">
        <v>275</v>
      </c>
      <c r="M673" t="s">
        <v>29</v>
      </c>
      <c r="N673" t="s">
        <v>30</v>
      </c>
      <c r="O673" t="s">
        <v>29</v>
      </c>
      <c r="P673" t="s">
        <v>30</v>
      </c>
      <c r="Q673" t="s">
        <v>30</v>
      </c>
      <c r="R673" t="s">
        <v>30</v>
      </c>
      <c r="S673" t="s">
        <v>30</v>
      </c>
      <c r="T673" t="s">
        <v>30</v>
      </c>
      <c r="U673" t="s">
        <v>30</v>
      </c>
      <c r="V673" t="s">
        <v>30</v>
      </c>
      <c r="W673" t="s">
        <v>31</v>
      </c>
      <c r="X673" t="s">
        <v>29</v>
      </c>
      <c r="Y673" t="s">
        <v>29</v>
      </c>
      <c r="Z673" t="s">
        <v>29</v>
      </c>
      <c r="AA673" t="s">
        <v>30</v>
      </c>
      <c r="AB673" t="s">
        <v>32</v>
      </c>
    </row>
    <row r="674" spans="1:28" outlineLevel="1" x14ac:dyDescent="0.45">
      <c r="A674">
        <v>8599929004</v>
      </c>
      <c r="B674" s="1">
        <v>44343</v>
      </c>
      <c r="C674" t="s">
        <v>4234</v>
      </c>
      <c r="D674" t="s">
        <v>4235</v>
      </c>
      <c r="E674" t="s">
        <v>154</v>
      </c>
      <c r="F674" t="s">
        <v>5651</v>
      </c>
      <c r="G674" t="s">
        <v>5667</v>
      </c>
      <c r="H674" s="5">
        <v>81952.33</v>
      </c>
      <c r="J674" t="s">
        <v>28</v>
      </c>
      <c r="K674" t="s">
        <v>29</v>
      </c>
      <c r="L674" t="s">
        <v>173</v>
      </c>
      <c r="M674" t="s">
        <v>30</v>
      </c>
      <c r="N674" t="s">
        <v>30</v>
      </c>
      <c r="O674" t="s">
        <v>30</v>
      </c>
      <c r="P674" t="s">
        <v>30</v>
      </c>
      <c r="Q674" t="s">
        <v>30</v>
      </c>
      <c r="R674" t="s">
        <v>30</v>
      </c>
      <c r="S674" t="s">
        <v>30</v>
      </c>
      <c r="T674" t="s">
        <v>30</v>
      </c>
      <c r="U674" t="s">
        <v>30</v>
      </c>
      <c r="V674" t="s">
        <v>30</v>
      </c>
      <c r="W674" t="s">
        <v>40</v>
      </c>
      <c r="X674" t="s">
        <v>29</v>
      </c>
      <c r="Y674" t="s">
        <v>30</v>
      </c>
      <c r="Z674" t="s">
        <v>29</v>
      </c>
      <c r="AA674" t="s">
        <v>29</v>
      </c>
      <c r="AB674" t="s">
        <v>32</v>
      </c>
    </row>
    <row r="675" spans="1:28" outlineLevel="1" x14ac:dyDescent="0.45">
      <c r="A675">
        <v>6611419009</v>
      </c>
      <c r="B675" s="1">
        <v>44338</v>
      </c>
      <c r="C675" t="s">
        <v>2444</v>
      </c>
      <c r="D675" t="s">
        <v>2445</v>
      </c>
      <c r="E675" t="s">
        <v>154</v>
      </c>
      <c r="F675" t="s">
        <v>5651</v>
      </c>
      <c r="G675" t="s">
        <v>5728</v>
      </c>
      <c r="H675" s="5">
        <v>81891</v>
      </c>
      <c r="J675" t="s">
        <v>28</v>
      </c>
      <c r="K675" t="s">
        <v>29</v>
      </c>
      <c r="L675" t="s">
        <v>173</v>
      </c>
      <c r="M675" t="s">
        <v>29</v>
      </c>
      <c r="N675" t="s">
        <v>30</v>
      </c>
      <c r="O675" t="s">
        <v>30</v>
      </c>
      <c r="P675" t="s">
        <v>30</v>
      </c>
      <c r="Q675" t="s">
        <v>30</v>
      </c>
      <c r="R675" t="s">
        <v>30</v>
      </c>
      <c r="S675" t="s">
        <v>30</v>
      </c>
      <c r="T675" t="s">
        <v>30</v>
      </c>
      <c r="U675" t="s">
        <v>30</v>
      </c>
      <c r="V675" t="s">
        <v>30</v>
      </c>
      <c r="W675" t="s">
        <v>60</v>
      </c>
      <c r="X675" t="s">
        <v>29</v>
      </c>
      <c r="Y675" t="s">
        <v>29</v>
      </c>
      <c r="Z675" t="s">
        <v>29</v>
      </c>
      <c r="AA675" t="s">
        <v>30</v>
      </c>
      <c r="AB675" t="s">
        <v>39</v>
      </c>
    </row>
    <row r="676" spans="1:28" outlineLevel="1" x14ac:dyDescent="0.45">
      <c r="A676">
        <v>8855199010</v>
      </c>
      <c r="B676" s="1">
        <v>44345</v>
      </c>
      <c r="C676" t="s">
        <v>4523</v>
      </c>
      <c r="D676" t="s">
        <v>4524</v>
      </c>
      <c r="E676" t="s">
        <v>154</v>
      </c>
      <c r="F676" t="s">
        <v>5651</v>
      </c>
      <c r="G676" t="s">
        <v>5750</v>
      </c>
      <c r="H676" s="5">
        <v>81766.289999999994</v>
      </c>
      <c r="J676" t="s">
        <v>28</v>
      </c>
      <c r="K676" t="s">
        <v>29</v>
      </c>
      <c r="L676" t="s">
        <v>173</v>
      </c>
      <c r="M676" t="s">
        <v>29</v>
      </c>
      <c r="N676" t="s">
        <v>30</v>
      </c>
      <c r="O676" t="s">
        <v>29</v>
      </c>
      <c r="P676" t="s">
        <v>30</v>
      </c>
      <c r="Q676" t="s">
        <v>30</v>
      </c>
      <c r="R676" t="s">
        <v>30</v>
      </c>
      <c r="S676" t="s">
        <v>30</v>
      </c>
      <c r="T676" t="s">
        <v>30</v>
      </c>
      <c r="U676" t="s">
        <v>30</v>
      </c>
      <c r="V676" t="s">
        <v>30</v>
      </c>
      <c r="W676" t="s">
        <v>40</v>
      </c>
      <c r="X676" t="s">
        <v>29</v>
      </c>
      <c r="Y676" t="s">
        <v>29</v>
      </c>
      <c r="Z676" t="s">
        <v>29</v>
      </c>
      <c r="AA676" t="s">
        <v>29</v>
      </c>
      <c r="AB676" t="s">
        <v>32</v>
      </c>
    </row>
    <row r="677" spans="1:28" outlineLevel="1" x14ac:dyDescent="0.45">
      <c r="A677">
        <v>7654688900</v>
      </c>
      <c r="B677" s="1">
        <v>44323</v>
      </c>
      <c r="C677" t="s">
        <v>3727</v>
      </c>
      <c r="D677" t="s">
        <v>3728</v>
      </c>
      <c r="E677" t="s">
        <v>154</v>
      </c>
      <c r="F677" t="s">
        <v>5651</v>
      </c>
      <c r="G677" t="s">
        <v>5824</v>
      </c>
      <c r="H677" s="5">
        <v>81136.84</v>
      </c>
      <c r="J677" t="s">
        <v>28</v>
      </c>
      <c r="K677" t="s">
        <v>30</v>
      </c>
      <c r="L677" t="s">
        <v>173</v>
      </c>
      <c r="M677" t="s">
        <v>30</v>
      </c>
      <c r="N677" t="s">
        <v>30</v>
      </c>
      <c r="O677" t="s">
        <v>30</v>
      </c>
      <c r="P677" t="s">
        <v>30</v>
      </c>
      <c r="Q677" t="s">
        <v>30</v>
      </c>
      <c r="R677" t="s">
        <v>30</v>
      </c>
      <c r="S677" t="s">
        <v>30</v>
      </c>
      <c r="T677" t="s">
        <v>30</v>
      </c>
      <c r="U677" t="s">
        <v>30</v>
      </c>
      <c r="V677" t="s">
        <v>30</v>
      </c>
      <c r="W677" t="s">
        <v>40</v>
      </c>
      <c r="X677" t="s">
        <v>30</v>
      </c>
      <c r="Y677" t="s">
        <v>30</v>
      </c>
      <c r="Z677" t="s">
        <v>29</v>
      </c>
      <c r="AA677" t="s">
        <v>30</v>
      </c>
      <c r="AB677" t="s">
        <v>32</v>
      </c>
    </row>
    <row r="678" spans="1:28" outlineLevel="1" x14ac:dyDescent="0.45">
      <c r="A678">
        <v>2218919001</v>
      </c>
      <c r="B678" s="1">
        <v>44330</v>
      </c>
      <c r="C678" t="s">
        <v>644</v>
      </c>
      <c r="D678" t="s">
        <v>645</v>
      </c>
      <c r="E678" t="s">
        <v>154</v>
      </c>
      <c r="F678" t="s">
        <v>5651</v>
      </c>
      <c r="G678" t="s">
        <v>5674</v>
      </c>
      <c r="H678" s="5">
        <v>80305</v>
      </c>
      <c r="J678" t="s">
        <v>28</v>
      </c>
      <c r="K678" t="s">
        <v>29</v>
      </c>
      <c r="L678" t="s">
        <v>155</v>
      </c>
      <c r="M678" t="s">
        <v>29</v>
      </c>
      <c r="N678" t="s">
        <v>29</v>
      </c>
      <c r="O678" t="s">
        <v>29</v>
      </c>
      <c r="P678" t="s">
        <v>29</v>
      </c>
      <c r="Q678" t="s">
        <v>30</v>
      </c>
      <c r="R678" t="s">
        <v>30</v>
      </c>
      <c r="S678" t="s">
        <v>30</v>
      </c>
      <c r="T678" t="s">
        <v>30</v>
      </c>
      <c r="U678" t="s">
        <v>29</v>
      </c>
      <c r="V678" t="s">
        <v>30</v>
      </c>
      <c r="W678" t="s">
        <v>31</v>
      </c>
      <c r="X678" t="s">
        <v>29</v>
      </c>
      <c r="Y678" t="s">
        <v>29</v>
      </c>
      <c r="Z678" t="s">
        <v>29</v>
      </c>
      <c r="AA678" t="s">
        <v>30</v>
      </c>
      <c r="AB678" t="s">
        <v>62</v>
      </c>
    </row>
    <row r="679" spans="1:28" outlineLevel="1" x14ac:dyDescent="0.45">
      <c r="A679">
        <v>4912569002</v>
      </c>
      <c r="B679" s="1">
        <v>44336</v>
      </c>
      <c r="C679" t="s">
        <v>2102</v>
      </c>
      <c r="D679" t="s">
        <v>2103</v>
      </c>
      <c r="E679" t="s">
        <v>154</v>
      </c>
      <c r="F679" t="s">
        <v>5651</v>
      </c>
      <c r="G679" t="s">
        <v>5704</v>
      </c>
      <c r="H679" s="5">
        <v>80244</v>
      </c>
      <c r="J679" t="s">
        <v>28</v>
      </c>
      <c r="K679" t="s">
        <v>29</v>
      </c>
      <c r="L679" t="s">
        <v>155</v>
      </c>
      <c r="M679" t="s">
        <v>30</v>
      </c>
      <c r="N679" t="s">
        <v>30</v>
      </c>
      <c r="O679" t="s">
        <v>29</v>
      </c>
      <c r="P679" t="s">
        <v>30</v>
      </c>
      <c r="Q679" t="s">
        <v>30</v>
      </c>
      <c r="R679" t="s">
        <v>30</v>
      </c>
      <c r="S679" t="s">
        <v>30</v>
      </c>
      <c r="T679" t="s">
        <v>30</v>
      </c>
      <c r="U679" t="s">
        <v>30</v>
      </c>
      <c r="V679" t="s">
        <v>30</v>
      </c>
      <c r="W679" t="s">
        <v>40</v>
      </c>
      <c r="X679" t="s">
        <v>29</v>
      </c>
      <c r="Y679" t="s">
        <v>29</v>
      </c>
      <c r="Z679" t="s">
        <v>29</v>
      </c>
      <c r="AA679" t="s">
        <v>30</v>
      </c>
      <c r="AB679" t="s">
        <v>39</v>
      </c>
    </row>
    <row r="680" spans="1:28" outlineLevel="1" x14ac:dyDescent="0.45">
      <c r="A680">
        <v>2711619009</v>
      </c>
      <c r="B680" s="1">
        <v>44334</v>
      </c>
      <c r="C680" t="s">
        <v>1378</v>
      </c>
      <c r="D680" t="s">
        <v>1379</v>
      </c>
      <c r="E680" t="s">
        <v>154</v>
      </c>
      <c r="F680" t="s">
        <v>5651</v>
      </c>
      <c r="G680" t="s">
        <v>5827</v>
      </c>
      <c r="H680" s="5">
        <v>79477</v>
      </c>
      <c r="J680" t="s">
        <v>28</v>
      </c>
      <c r="K680" t="s">
        <v>30</v>
      </c>
      <c r="L680" t="s">
        <v>173</v>
      </c>
      <c r="M680" t="s">
        <v>30</v>
      </c>
      <c r="N680" t="s">
        <v>29</v>
      </c>
      <c r="O680" t="s">
        <v>29</v>
      </c>
      <c r="P680" t="s">
        <v>29</v>
      </c>
      <c r="Q680" t="s">
        <v>29</v>
      </c>
      <c r="R680" t="s">
        <v>29</v>
      </c>
      <c r="S680" t="s">
        <v>30</v>
      </c>
      <c r="T680" t="s">
        <v>30</v>
      </c>
      <c r="U680" t="s">
        <v>30</v>
      </c>
      <c r="V680" t="s">
        <v>30</v>
      </c>
      <c r="W680" t="s">
        <v>40</v>
      </c>
      <c r="X680" t="s">
        <v>30</v>
      </c>
      <c r="Y680" t="s">
        <v>30</v>
      </c>
      <c r="Z680" t="s">
        <v>29</v>
      </c>
      <c r="AA680" t="s">
        <v>29</v>
      </c>
      <c r="AB680" t="s">
        <v>32</v>
      </c>
    </row>
    <row r="681" spans="1:28" outlineLevel="1" x14ac:dyDescent="0.45">
      <c r="A681">
        <v>1049619107</v>
      </c>
      <c r="B681" s="1">
        <v>44364</v>
      </c>
      <c r="C681" t="s">
        <v>219</v>
      </c>
      <c r="D681" t="s">
        <v>220</v>
      </c>
      <c r="E681" t="s">
        <v>154</v>
      </c>
      <c r="F681" t="s">
        <v>5651</v>
      </c>
      <c r="G681" t="s">
        <v>5674</v>
      </c>
      <c r="H681" s="5">
        <v>77981</v>
      </c>
      <c r="J681" t="s">
        <v>28</v>
      </c>
      <c r="K681" t="s">
        <v>29</v>
      </c>
      <c r="L681" t="s">
        <v>155</v>
      </c>
      <c r="M681" t="s">
        <v>29</v>
      </c>
      <c r="N681" t="s">
        <v>29</v>
      </c>
      <c r="O681" t="s">
        <v>29</v>
      </c>
      <c r="P681" t="s">
        <v>30</v>
      </c>
      <c r="Q681" t="s">
        <v>30</v>
      </c>
      <c r="R681" t="s">
        <v>30</v>
      </c>
      <c r="S681" t="s">
        <v>30</v>
      </c>
      <c r="T681" t="s">
        <v>30</v>
      </c>
      <c r="U681" t="s">
        <v>30</v>
      </c>
      <c r="V681" t="s">
        <v>30</v>
      </c>
      <c r="W681" t="s">
        <v>40</v>
      </c>
      <c r="X681" t="s">
        <v>29</v>
      </c>
      <c r="Y681" t="s">
        <v>29</v>
      </c>
      <c r="Z681" t="s">
        <v>29</v>
      </c>
      <c r="AA681" t="s">
        <v>29</v>
      </c>
      <c r="AB681" t="s">
        <v>32</v>
      </c>
    </row>
    <row r="682" spans="1:28" outlineLevel="1" x14ac:dyDescent="0.45">
      <c r="A682">
        <v>2358759003</v>
      </c>
      <c r="B682" s="1">
        <v>44331</v>
      </c>
      <c r="C682" t="s">
        <v>968</v>
      </c>
      <c r="D682" t="s">
        <v>969</v>
      </c>
      <c r="E682" t="s">
        <v>154</v>
      </c>
      <c r="F682" t="s">
        <v>5651</v>
      </c>
      <c r="G682" t="s">
        <v>5750</v>
      </c>
      <c r="H682" s="5">
        <v>77878</v>
      </c>
      <c r="J682" t="s">
        <v>28</v>
      </c>
      <c r="K682" t="s">
        <v>29</v>
      </c>
      <c r="L682" t="s">
        <v>173</v>
      </c>
      <c r="M682" t="s">
        <v>29</v>
      </c>
      <c r="N682" t="s">
        <v>29</v>
      </c>
      <c r="O682" t="s">
        <v>29</v>
      </c>
      <c r="P682" t="s">
        <v>29</v>
      </c>
      <c r="Q682" t="s">
        <v>29</v>
      </c>
      <c r="R682" t="s">
        <v>29</v>
      </c>
      <c r="S682" t="s">
        <v>30</v>
      </c>
      <c r="T682" t="s">
        <v>30</v>
      </c>
      <c r="U682" t="s">
        <v>29</v>
      </c>
      <c r="V682" t="s">
        <v>30</v>
      </c>
      <c r="W682" t="s">
        <v>31</v>
      </c>
      <c r="X682" t="s">
        <v>29</v>
      </c>
      <c r="Y682" t="s">
        <v>30</v>
      </c>
      <c r="Z682" t="s">
        <v>29</v>
      </c>
      <c r="AA682" t="s">
        <v>29</v>
      </c>
      <c r="AB682" t="s">
        <v>145</v>
      </c>
    </row>
    <row r="683" spans="1:28" outlineLevel="1" x14ac:dyDescent="0.45">
      <c r="A683">
        <v>7672518910</v>
      </c>
      <c r="B683" s="1">
        <v>44323</v>
      </c>
      <c r="C683" t="s">
        <v>3810</v>
      </c>
      <c r="D683" t="s">
        <v>3811</v>
      </c>
      <c r="E683" t="s">
        <v>154</v>
      </c>
      <c r="F683" t="s">
        <v>5651</v>
      </c>
      <c r="G683" t="s">
        <v>5810</v>
      </c>
      <c r="H683" s="5">
        <v>75854</v>
      </c>
      <c r="J683" t="s">
        <v>28</v>
      </c>
      <c r="K683" t="s">
        <v>30</v>
      </c>
      <c r="L683" t="s">
        <v>275</v>
      </c>
      <c r="M683" t="s">
        <v>30</v>
      </c>
      <c r="N683" t="s">
        <v>30</v>
      </c>
      <c r="O683" t="s">
        <v>29</v>
      </c>
      <c r="P683" t="s">
        <v>30</v>
      </c>
      <c r="Q683" t="s">
        <v>30</v>
      </c>
      <c r="R683" t="s">
        <v>30</v>
      </c>
      <c r="S683" t="s">
        <v>30</v>
      </c>
      <c r="T683" t="s">
        <v>30</v>
      </c>
      <c r="U683" t="s">
        <v>30</v>
      </c>
      <c r="V683" t="s">
        <v>30</v>
      </c>
      <c r="W683" t="s">
        <v>40</v>
      </c>
      <c r="X683" t="s">
        <v>30</v>
      </c>
      <c r="Y683" t="s">
        <v>30</v>
      </c>
      <c r="Z683" t="s">
        <v>29</v>
      </c>
      <c r="AA683" t="s">
        <v>30</v>
      </c>
      <c r="AB683" t="s">
        <v>32</v>
      </c>
    </row>
    <row r="684" spans="1:28" outlineLevel="1" x14ac:dyDescent="0.45">
      <c r="A684">
        <v>2770889009</v>
      </c>
      <c r="B684" s="1">
        <v>44334</v>
      </c>
      <c r="C684" t="s">
        <v>1651</v>
      </c>
      <c r="D684" t="s">
        <v>1652</v>
      </c>
      <c r="E684" t="s">
        <v>154</v>
      </c>
      <c r="F684" t="s">
        <v>5651</v>
      </c>
      <c r="G684" t="s">
        <v>5750</v>
      </c>
      <c r="H684" s="5">
        <v>74535</v>
      </c>
      <c r="J684" t="s">
        <v>28</v>
      </c>
      <c r="K684" t="s">
        <v>29</v>
      </c>
      <c r="L684" t="s">
        <v>173</v>
      </c>
      <c r="M684" t="s">
        <v>30</v>
      </c>
      <c r="N684" t="s">
        <v>30</v>
      </c>
      <c r="O684" t="s">
        <v>30</v>
      </c>
      <c r="P684" t="s">
        <v>30</v>
      </c>
      <c r="Q684" t="s">
        <v>30</v>
      </c>
      <c r="R684" t="s">
        <v>30</v>
      </c>
      <c r="S684" t="s">
        <v>29</v>
      </c>
      <c r="T684" t="s">
        <v>29</v>
      </c>
      <c r="U684" t="s">
        <v>30</v>
      </c>
      <c r="V684" t="s">
        <v>29</v>
      </c>
      <c r="W684" t="s">
        <v>60</v>
      </c>
      <c r="X684" t="s">
        <v>29</v>
      </c>
      <c r="Y684" t="s">
        <v>30</v>
      </c>
      <c r="Z684" t="s">
        <v>29</v>
      </c>
      <c r="AA684" t="s">
        <v>29</v>
      </c>
      <c r="AB684" t="s">
        <v>32</v>
      </c>
    </row>
    <row r="685" spans="1:28" outlineLevel="1" x14ac:dyDescent="0.45">
      <c r="A685">
        <v>7523418900</v>
      </c>
      <c r="B685" s="1">
        <v>44323</v>
      </c>
      <c r="C685" t="s">
        <v>2683</v>
      </c>
      <c r="D685" t="s">
        <v>877</v>
      </c>
      <c r="E685" t="s">
        <v>154</v>
      </c>
      <c r="F685" t="s">
        <v>5651</v>
      </c>
      <c r="G685" t="s">
        <v>5668</v>
      </c>
      <c r="H685" s="5">
        <v>74269.5</v>
      </c>
      <c r="J685" t="s">
        <v>28</v>
      </c>
      <c r="K685" t="s">
        <v>29</v>
      </c>
      <c r="L685" t="s">
        <v>173</v>
      </c>
      <c r="M685" t="s">
        <v>29</v>
      </c>
      <c r="N685" t="s">
        <v>29</v>
      </c>
      <c r="O685" t="s">
        <v>29</v>
      </c>
      <c r="P685" t="s">
        <v>30</v>
      </c>
      <c r="Q685" t="s">
        <v>30</v>
      </c>
      <c r="R685" t="s">
        <v>30</v>
      </c>
      <c r="S685" t="s">
        <v>30</v>
      </c>
      <c r="T685" t="s">
        <v>30</v>
      </c>
      <c r="U685" t="s">
        <v>30</v>
      </c>
      <c r="V685" t="s">
        <v>30</v>
      </c>
      <c r="W685" t="s">
        <v>31</v>
      </c>
      <c r="X685" t="s">
        <v>29</v>
      </c>
      <c r="Y685" t="s">
        <v>29</v>
      </c>
      <c r="Z685" t="s">
        <v>29</v>
      </c>
      <c r="AA685" t="s">
        <v>30</v>
      </c>
      <c r="AB685" t="s">
        <v>59</v>
      </c>
    </row>
    <row r="686" spans="1:28" outlineLevel="1" x14ac:dyDescent="0.45">
      <c r="A686">
        <v>7232879001</v>
      </c>
      <c r="B686" s="1">
        <v>44339</v>
      </c>
      <c r="C686" t="s">
        <v>2498</v>
      </c>
      <c r="D686" t="s">
        <v>2499</v>
      </c>
      <c r="E686" t="s">
        <v>154</v>
      </c>
      <c r="F686" t="s">
        <v>5651</v>
      </c>
      <c r="G686" t="s">
        <v>5750</v>
      </c>
      <c r="H686" s="5">
        <v>71427.5</v>
      </c>
      <c r="I686" t="s">
        <v>423</v>
      </c>
      <c r="J686" t="s">
        <v>28</v>
      </c>
      <c r="K686" t="s">
        <v>29</v>
      </c>
      <c r="L686" t="s">
        <v>173</v>
      </c>
      <c r="M686" t="s">
        <v>29</v>
      </c>
      <c r="N686" t="s">
        <v>29</v>
      </c>
      <c r="O686" t="s">
        <v>29</v>
      </c>
      <c r="P686" t="s">
        <v>29</v>
      </c>
      <c r="Q686" t="s">
        <v>29</v>
      </c>
      <c r="R686" t="s">
        <v>30</v>
      </c>
      <c r="S686" t="s">
        <v>30</v>
      </c>
      <c r="T686" t="s">
        <v>30</v>
      </c>
      <c r="U686" t="s">
        <v>29</v>
      </c>
      <c r="V686" t="s">
        <v>30</v>
      </c>
      <c r="W686" t="s">
        <v>31</v>
      </c>
      <c r="X686" t="s">
        <v>29</v>
      </c>
      <c r="Y686" t="s">
        <v>30</v>
      </c>
      <c r="Z686" t="s">
        <v>29</v>
      </c>
      <c r="AA686" t="s">
        <v>30</v>
      </c>
      <c r="AB686" t="s">
        <v>228</v>
      </c>
    </row>
    <row r="687" spans="1:28" outlineLevel="1" x14ac:dyDescent="0.45">
      <c r="A687">
        <v>7519049007</v>
      </c>
      <c r="B687" s="1">
        <v>44341</v>
      </c>
      <c r="C687" t="s">
        <v>2644</v>
      </c>
      <c r="D687" t="s">
        <v>2645</v>
      </c>
      <c r="E687" t="s">
        <v>154</v>
      </c>
      <c r="F687" t="s">
        <v>5651</v>
      </c>
      <c r="G687" t="s">
        <v>5665</v>
      </c>
      <c r="H687" s="5">
        <v>69442</v>
      </c>
      <c r="J687" t="s">
        <v>28</v>
      </c>
      <c r="K687" t="s">
        <v>29</v>
      </c>
      <c r="L687" t="s">
        <v>155</v>
      </c>
      <c r="M687" t="s">
        <v>30</v>
      </c>
      <c r="N687" t="s">
        <v>30</v>
      </c>
      <c r="O687" t="s">
        <v>29</v>
      </c>
      <c r="P687" t="s">
        <v>30</v>
      </c>
      <c r="Q687" t="s">
        <v>30</v>
      </c>
      <c r="R687" t="s">
        <v>30</v>
      </c>
      <c r="S687" t="s">
        <v>30</v>
      </c>
      <c r="T687" t="s">
        <v>30</v>
      </c>
      <c r="U687" t="s">
        <v>30</v>
      </c>
      <c r="V687" t="s">
        <v>30</v>
      </c>
      <c r="W687" t="s">
        <v>40</v>
      </c>
      <c r="X687" t="s">
        <v>29</v>
      </c>
      <c r="Y687" t="s">
        <v>30</v>
      </c>
      <c r="Z687" t="s">
        <v>29</v>
      </c>
      <c r="AA687" t="s">
        <v>29</v>
      </c>
      <c r="AB687" t="s">
        <v>32</v>
      </c>
    </row>
    <row r="688" spans="1:28" outlineLevel="1" x14ac:dyDescent="0.45">
      <c r="A688">
        <v>7606948901</v>
      </c>
      <c r="B688" s="1">
        <v>44323</v>
      </c>
      <c r="C688" t="s">
        <v>3440</v>
      </c>
      <c r="D688" t="s">
        <v>3441</v>
      </c>
      <c r="E688" t="s">
        <v>154</v>
      </c>
      <c r="F688" t="s">
        <v>5651</v>
      </c>
      <c r="G688" t="s">
        <v>5665</v>
      </c>
      <c r="H688" s="5">
        <v>68833</v>
      </c>
      <c r="J688" t="s">
        <v>28</v>
      </c>
      <c r="K688" t="s">
        <v>29</v>
      </c>
      <c r="L688" t="s">
        <v>173</v>
      </c>
      <c r="M688" t="s">
        <v>29</v>
      </c>
      <c r="N688" t="s">
        <v>30</v>
      </c>
      <c r="O688" t="s">
        <v>29</v>
      </c>
      <c r="P688" t="s">
        <v>30</v>
      </c>
      <c r="Q688" t="s">
        <v>30</v>
      </c>
      <c r="R688" t="s">
        <v>30</v>
      </c>
      <c r="S688" t="s">
        <v>30</v>
      </c>
      <c r="T688" t="s">
        <v>30</v>
      </c>
      <c r="U688" t="s">
        <v>30</v>
      </c>
      <c r="V688" t="s">
        <v>30</v>
      </c>
      <c r="W688" t="s">
        <v>40</v>
      </c>
      <c r="X688" t="s">
        <v>29</v>
      </c>
      <c r="Y688" t="s">
        <v>29</v>
      </c>
      <c r="Z688" t="s">
        <v>29</v>
      </c>
      <c r="AA688" t="s">
        <v>30</v>
      </c>
      <c r="AB688" t="s">
        <v>47</v>
      </c>
    </row>
    <row r="689" spans="1:28" outlineLevel="1" x14ac:dyDescent="0.45">
      <c r="A689">
        <v>2699729003</v>
      </c>
      <c r="B689" s="1">
        <v>44334</v>
      </c>
      <c r="C689" t="s">
        <v>1312</v>
      </c>
      <c r="D689" t="s">
        <v>1313</v>
      </c>
      <c r="E689" t="s">
        <v>154</v>
      </c>
      <c r="F689" t="s">
        <v>5651</v>
      </c>
      <c r="G689" t="s">
        <v>5683</v>
      </c>
      <c r="H689" s="5">
        <v>68156</v>
      </c>
      <c r="J689" t="s">
        <v>28</v>
      </c>
      <c r="K689" t="s">
        <v>29</v>
      </c>
      <c r="L689" t="s">
        <v>275</v>
      </c>
      <c r="M689" t="s">
        <v>30</v>
      </c>
      <c r="N689" t="s">
        <v>29</v>
      </c>
      <c r="O689" t="s">
        <v>29</v>
      </c>
      <c r="P689" t="s">
        <v>29</v>
      </c>
      <c r="Q689" t="s">
        <v>29</v>
      </c>
      <c r="R689" t="s">
        <v>29</v>
      </c>
      <c r="S689" t="s">
        <v>30</v>
      </c>
      <c r="T689" t="s">
        <v>30</v>
      </c>
      <c r="U689" t="s">
        <v>29</v>
      </c>
      <c r="V689" t="s">
        <v>30</v>
      </c>
      <c r="W689" t="s">
        <v>60</v>
      </c>
      <c r="X689" t="s">
        <v>29</v>
      </c>
      <c r="Y689" t="s">
        <v>30</v>
      </c>
      <c r="Z689" t="s">
        <v>29</v>
      </c>
      <c r="AA689" t="s">
        <v>29</v>
      </c>
      <c r="AB689" t="s">
        <v>32</v>
      </c>
    </row>
    <row r="690" spans="1:28" outlineLevel="1" x14ac:dyDescent="0.45">
      <c r="A690">
        <v>7533529005</v>
      </c>
      <c r="B690" s="1">
        <v>44341</v>
      </c>
      <c r="C690" t="s">
        <v>2818</v>
      </c>
      <c r="D690" t="s">
        <v>2819</v>
      </c>
      <c r="E690" t="s">
        <v>154</v>
      </c>
      <c r="F690" t="s">
        <v>5651</v>
      </c>
      <c r="G690" t="s">
        <v>5674</v>
      </c>
      <c r="H690" s="5">
        <v>67842</v>
      </c>
      <c r="J690" t="s">
        <v>28</v>
      </c>
      <c r="K690" t="s">
        <v>29</v>
      </c>
      <c r="L690" t="s">
        <v>155</v>
      </c>
      <c r="M690" t="s">
        <v>30</v>
      </c>
      <c r="N690" t="s">
        <v>30</v>
      </c>
      <c r="O690" t="s">
        <v>29</v>
      </c>
      <c r="P690" t="s">
        <v>30</v>
      </c>
      <c r="Q690" t="s">
        <v>30</v>
      </c>
      <c r="R690" t="s">
        <v>30</v>
      </c>
      <c r="S690" t="s">
        <v>30</v>
      </c>
      <c r="T690" t="s">
        <v>30</v>
      </c>
      <c r="U690" t="s">
        <v>30</v>
      </c>
      <c r="V690" t="s">
        <v>30</v>
      </c>
      <c r="W690" t="s">
        <v>40</v>
      </c>
      <c r="X690" t="s">
        <v>29</v>
      </c>
      <c r="Y690" t="s">
        <v>29</v>
      </c>
      <c r="Z690" t="s">
        <v>29</v>
      </c>
      <c r="AA690" t="s">
        <v>30</v>
      </c>
      <c r="AB690" t="s">
        <v>32</v>
      </c>
    </row>
    <row r="691" spans="1:28" outlineLevel="1" x14ac:dyDescent="0.45">
      <c r="A691">
        <v>8973659007</v>
      </c>
      <c r="B691" s="1">
        <v>44345</v>
      </c>
      <c r="C691" t="s">
        <v>5101</v>
      </c>
      <c r="D691" t="s">
        <v>5102</v>
      </c>
      <c r="E691" t="s">
        <v>154</v>
      </c>
      <c r="F691" t="s">
        <v>5651</v>
      </c>
      <c r="G691" t="s">
        <v>5667</v>
      </c>
      <c r="H691" s="5">
        <v>67670.67</v>
      </c>
      <c r="J691" t="s">
        <v>28</v>
      </c>
      <c r="K691" t="s">
        <v>29</v>
      </c>
      <c r="L691" t="s">
        <v>173</v>
      </c>
      <c r="M691" t="s">
        <v>29</v>
      </c>
      <c r="N691" t="s">
        <v>29</v>
      </c>
      <c r="O691" t="s">
        <v>29</v>
      </c>
      <c r="P691" t="s">
        <v>30</v>
      </c>
      <c r="Q691" t="s">
        <v>29</v>
      </c>
      <c r="R691" t="s">
        <v>30</v>
      </c>
      <c r="S691" t="s">
        <v>30</v>
      </c>
      <c r="T691" t="s">
        <v>30</v>
      </c>
      <c r="U691" t="s">
        <v>29</v>
      </c>
      <c r="V691" t="s">
        <v>30</v>
      </c>
      <c r="W691" t="s">
        <v>31</v>
      </c>
      <c r="X691" t="s">
        <v>29</v>
      </c>
      <c r="Y691" t="s">
        <v>29</v>
      </c>
      <c r="Z691" t="s">
        <v>29</v>
      </c>
      <c r="AA691" t="s">
        <v>29</v>
      </c>
      <c r="AB691" t="s">
        <v>32</v>
      </c>
    </row>
    <row r="692" spans="1:28" outlineLevel="1" x14ac:dyDescent="0.45">
      <c r="A692">
        <v>7544228901</v>
      </c>
      <c r="B692" s="1">
        <v>44323</v>
      </c>
      <c r="C692" t="s">
        <v>2935</v>
      </c>
      <c r="D692" t="s">
        <v>2936</v>
      </c>
      <c r="E692" t="s">
        <v>154</v>
      </c>
      <c r="F692" t="s">
        <v>5651</v>
      </c>
      <c r="G692" t="s">
        <v>5752</v>
      </c>
      <c r="H692" s="5">
        <v>66810.539999999994</v>
      </c>
      <c r="J692" t="s">
        <v>28</v>
      </c>
      <c r="K692" t="s">
        <v>29</v>
      </c>
      <c r="L692" t="s">
        <v>155</v>
      </c>
      <c r="M692" t="s">
        <v>29</v>
      </c>
      <c r="N692" t="s">
        <v>29</v>
      </c>
      <c r="O692" t="s">
        <v>29</v>
      </c>
      <c r="P692" t="s">
        <v>30</v>
      </c>
      <c r="Q692" t="s">
        <v>29</v>
      </c>
      <c r="R692" t="s">
        <v>30</v>
      </c>
      <c r="S692" t="s">
        <v>30</v>
      </c>
      <c r="T692" t="s">
        <v>30</v>
      </c>
      <c r="U692" t="s">
        <v>30</v>
      </c>
      <c r="V692" t="s">
        <v>30</v>
      </c>
      <c r="W692" t="s">
        <v>31</v>
      </c>
      <c r="X692" t="s">
        <v>29</v>
      </c>
      <c r="Y692" t="s">
        <v>30</v>
      </c>
      <c r="Z692" t="s">
        <v>29</v>
      </c>
      <c r="AA692" t="s">
        <v>30</v>
      </c>
      <c r="AB692" t="s">
        <v>102</v>
      </c>
    </row>
    <row r="693" spans="1:28" outlineLevel="1" x14ac:dyDescent="0.45">
      <c r="A693">
        <v>2473399008</v>
      </c>
      <c r="B693" s="1">
        <v>44332</v>
      </c>
      <c r="C693" t="s">
        <v>1092</v>
      </c>
      <c r="D693" t="s">
        <v>1093</v>
      </c>
      <c r="E693" t="s">
        <v>154</v>
      </c>
      <c r="F693" t="s">
        <v>5651</v>
      </c>
      <c r="G693" t="s">
        <v>5752</v>
      </c>
      <c r="H693" s="5">
        <v>65933</v>
      </c>
      <c r="J693" t="s">
        <v>28</v>
      </c>
      <c r="K693" t="s">
        <v>29</v>
      </c>
      <c r="L693" t="s">
        <v>155</v>
      </c>
      <c r="M693" t="s">
        <v>30</v>
      </c>
      <c r="N693" t="s">
        <v>30</v>
      </c>
      <c r="O693" t="s">
        <v>29</v>
      </c>
      <c r="P693" t="s">
        <v>30</v>
      </c>
      <c r="Q693" t="s">
        <v>30</v>
      </c>
      <c r="R693" t="s">
        <v>30</v>
      </c>
      <c r="S693" t="s">
        <v>30</v>
      </c>
      <c r="T693" t="s">
        <v>30</v>
      </c>
      <c r="U693" t="s">
        <v>30</v>
      </c>
      <c r="V693" t="s">
        <v>30</v>
      </c>
      <c r="W693" t="s">
        <v>31</v>
      </c>
      <c r="X693" t="s">
        <v>29</v>
      </c>
      <c r="Y693" t="s">
        <v>29</v>
      </c>
      <c r="Z693" t="s">
        <v>29</v>
      </c>
      <c r="AA693" t="s">
        <v>30</v>
      </c>
      <c r="AB693" t="s">
        <v>32</v>
      </c>
    </row>
    <row r="694" spans="1:28" outlineLevel="1" x14ac:dyDescent="0.45">
      <c r="A694">
        <v>8955249009</v>
      </c>
      <c r="B694" s="1">
        <v>44345</v>
      </c>
      <c r="C694" t="s">
        <v>4999</v>
      </c>
      <c r="D694" t="s">
        <v>5000</v>
      </c>
      <c r="E694" t="s">
        <v>154</v>
      </c>
      <c r="F694" t="s">
        <v>5651</v>
      </c>
      <c r="G694" t="s">
        <v>5918</v>
      </c>
      <c r="H694" s="5">
        <v>65433.34</v>
      </c>
      <c r="J694" t="s">
        <v>28</v>
      </c>
      <c r="K694" t="s">
        <v>29</v>
      </c>
      <c r="L694" t="s">
        <v>275</v>
      </c>
      <c r="M694" t="s">
        <v>29</v>
      </c>
      <c r="N694" t="s">
        <v>29</v>
      </c>
      <c r="O694" t="s">
        <v>29</v>
      </c>
      <c r="P694" t="s">
        <v>30</v>
      </c>
      <c r="Q694" t="s">
        <v>30</v>
      </c>
      <c r="R694" t="s">
        <v>30</v>
      </c>
      <c r="S694" t="s">
        <v>29</v>
      </c>
      <c r="T694" t="s">
        <v>30</v>
      </c>
      <c r="U694" t="s">
        <v>30</v>
      </c>
      <c r="V694" t="s">
        <v>30</v>
      </c>
      <c r="W694" t="s">
        <v>31</v>
      </c>
      <c r="X694" t="s">
        <v>29</v>
      </c>
      <c r="Y694" t="s">
        <v>29</v>
      </c>
      <c r="Z694" t="s">
        <v>29</v>
      </c>
      <c r="AA694" t="s">
        <v>29</v>
      </c>
      <c r="AB694" t="s">
        <v>102</v>
      </c>
    </row>
    <row r="695" spans="1:28" outlineLevel="1" x14ac:dyDescent="0.45">
      <c r="A695">
        <v>7868238900</v>
      </c>
      <c r="B695" s="1">
        <v>44327</v>
      </c>
      <c r="C695" t="s">
        <v>3841</v>
      </c>
      <c r="D695" t="s">
        <v>3842</v>
      </c>
      <c r="E695" t="s">
        <v>154</v>
      </c>
      <c r="F695" t="s">
        <v>5651</v>
      </c>
      <c r="G695" t="s">
        <v>5668</v>
      </c>
      <c r="H695" s="5">
        <v>64350</v>
      </c>
      <c r="J695" t="s">
        <v>28</v>
      </c>
      <c r="K695" t="s">
        <v>29</v>
      </c>
      <c r="L695" t="s">
        <v>173</v>
      </c>
      <c r="M695" t="s">
        <v>29</v>
      </c>
      <c r="N695" t="s">
        <v>30</v>
      </c>
      <c r="O695" t="s">
        <v>30</v>
      </c>
      <c r="P695" t="s">
        <v>30</v>
      </c>
      <c r="Q695" t="s">
        <v>30</v>
      </c>
      <c r="R695" t="s">
        <v>30</v>
      </c>
      <c r="S695" t="s">
        <v>30</v>
      </c>
      <c r="T695" t="s">
        <v>30</v>
      </c>
      <c r="U695" t="s">
        <v>30</v>
      </c>
      <c r="V695" t="s">
        <v>30</v>
      </c>
      <c r="W695" t="s">
        <v>40</v>
      </c>
      <c r="X695" t="s">
        <v>29</v>
      </c>
      <c r="Y695" t="s">
        <v>30</v>
      </c>
      <c r="Z695" t="s">
        <v>29</v>
      </c>
      <c r="AA695" t="s">
        <v>29</v>
      </c>
      <c r="AB695" t="s">
        <v>43</v>
      </c>
    </row>
    <row r="696" spans="1:28" outlineLevel="1" x14ac:dyDescent="0.45">
      <c r="A696">
        <v>2751359008</v>
      </c>
      <c r="B696" s="1">
        <v>44334</v>
      </c>
      <c r="C696" t="s">
        <v>1567</v>
      </c>
      <c r="D696" t="s">
        <v>1568</v>
      </c>
      <c r="E696" t="s">
        <v>154</v>
      </c>
      <c r="F696" t="s">
        <v>5651</v>
      </c>
      <c r="G696" t="s">
        <v>5728</v>
      </c>
      <c r="H696" s="5">
        <v>62637</v>
      </c>
      <c r="J696" t="s">
        <v>28</v>
      </c>
      <c r="K696" t="s">
        <v>30</v>
      </c>
      <c r="L696" t="s">
        <v>173</v>
      </c>
      <c r="M696" t="s">
        <v>29</v>
      </c>
      <c r="N696" t="s">
        <v>29</v>
      </c>
      <c r="O696" t="s">
        <v>29</v>
      </c>
      <c r="P696" t="s">
        <v>30</v>
      </c>
      <c r="Q696" t="s">
        <v>30</v>
      </c>
      <c r="R696" t="s">
        <v>30</v>
      </c>
      <c r="S696" t="s">
        <v>30</v>
      </c>
      <c r="T696" t="s">
        <v>30</v>
      </c>
      <c r="U696" t="s">
        <v>30</v>
      </c>
      <c r="V696" t="s">
        <v>30</v>
      </c>
      <c r="W696" t="s">
        <v>33</v>
      </c>
      <c r="X696" t="s">
        <v>29</v>
      </c>
      <c r="Y696" t="s">
        <v>30</v>
      </c>
      <c r="Z696" t="s">
        <v>29</v>
      </c>
      <c r="AA696" t="s">
        <v>29</v>
      </c>
      <c r="AB696" t="s">
        <v>32</v>
      </c>
    </row>
    <row r="697" spans="1:28" outlineLevel="1" x14ac:dyDescent="0.45">
      <c r="A697">
        <v>7605908909</v>
      </c>
      <c r="B697" s="1">
        <v>44323</v>
      </c>
      <c r="C697" t="s">
        <v>3426</v>
      </c>
      <c r="D697" t="s">
        <v>3427</v>
      </c>
      <c r="E697" t="s">
        <v>154</v>
      </c>
      <c r="F697" t="s">
        <v>5651</v>
      </c>
      <c r="G697" t="s">
        <v>5827</v>
      </c>
      <c r="H697" s="5">
        <v>61982</v>
      </c>
      <c r="I697" t="s">
        <v>933</v>
      </c>
      <c r="J697" t="s">
        <v>28</v>
      </c>
      <c r="K697" t="s">
        <v>30</v>
      </c>
      <c r="L697" t="s">
        <v>173</v>
      </c>
      <c r="M697" t="s">
        <v>29</v>
      </c>
      <c r="N697" t="s">
        <v>30</v>
      </c>
      <c r="O697" t="s">
        <v>30</v>
      </c>
      <c r="P697" t="s">
        <v>30</v>
      </c>
      <c r="Q697" t="s">
        <v>30</v>
      </c>
      <c r="R697" t="s">
        <v>30</v>
      </c>
      <c r="S697" t="s">
        <v>30</v>
      </c>
      <c r="T697" t="s">
        <v>30</v>
      </c>
      <c r="U697" t="s">
        <v>30</v>
      </c>
      <c r="V697" t="s">
        <v>30</v>
      </c>
      <c r="W697" t="s">
        <v>31</v>
      </c>
      <c r="X697" t="s">
        <v>30</v>
      </c>
      <c r="Y697" t="s">
        <v>30</v>
      </c>
      <c r="Z697" t="s">
        <v>29</v>
      </c>
      <c r="AA697" t="s">
        <v>30</v>
      </c>
      <c r="AB697" t="s">
        <v>227</v>
      </c>
    </row>
    <row r="698" spans="1:28" outlineLevel="1" x14ac:dyDescent="0.45">
      <c r="A698">
        <v>7566848900</v>
      </c>
      <c r="B698" s="1">
        <v>44323</v>
      </c>
      <c r="C698" t="s">
        <v>3200</v>
      </c>
      <c r="D698" t="s">
        <v>3201</v>
      </c>
      <c r="E698" t="s">
        <v>154</v>
      </c>
      <c r="F698" t="s">
        <v>5651</v>
      </c>
      <c r="G698" t="s">
        <v>5711</v>
      </c>
      <c r="H698" s="5">
        <v>60864</v>
      </c>
      <c r="I698" t="s">
        <v>457</v>
      </c>
      <c r="J698" t="s">
        <v>28</v>
      </c>
      <c r="K698" t="s">
        <v>29</v>
      </c>
      <c r="L698" t="s">
        <v>155</v>
      </c>
      <c r="M698" t="s">
        <v>29</v>
      </c>
      <c r="N698" t="s">
        <v>30</v>
      </c>
      <c r="O698" t="s">
        <v>30</v>
      </c>
      <c r="P698" t="s">
        <v>30</v>
      </c>
      <c r="Q698" t="s">
        <v>30</v>
      </c>
      <c r="R698" t="s">
        <v>30</v>
      </c>
      <c r="S698" t="s">
        <v>30</v>
      </c>
      <c r="T698" t="s">
        <v>30</v>
      </c>
      <c r="U698" t="s">
        <v>30</v>
      </c>
      <c r="V698" t="s">
        <v>30</v>
      </c>
      <c r="W698" t="s">
        <v>31</v>
      </c>
      <c r="X698" t="s">
        <v>29</v>
      </c>
      <c r="Y698" t="s">
        <v>29</v>
      </c>
      <c r="Z698" t="s">
        <v>29</v>
      </c>
      <c r="AA698" t="s">
        <v>30</v>
      </c>
      <c r="AB698" t="s">
        <v>228</v>
      </c>
    </row>
    <row r="699" spans="1:28" outlineLevel="1" x14ac:dyDescent="0.45">
      <c r="A699">
        <v>8840169009</v>
      </c>
      <c r="B699" s="1">
        <v>44345</v>
      </c>
      <c r="C699" t="s">
        <v>4436</v>
      </c>
      <c r="D699" t="s">
        <v>4437</v>
      </c>
      <c r="E699" t="s">
        <v>154</v>
      </c>
      <c r="F699" t="s">
        <v>5651</v>
      </c>
      <c r="G699" t="s">
        <v>5888</v>
      </c>
      <c r="H699" s="5">
        <v>60498.68</v>
      </c>
      <c r="J699" t="s">
        <v>28</v>
      </c>
      <c r="K699" t="s">
        <v>29</v>
      </c>
      <c r="L699" t="s">
        <v>173</v>
      </c>
      <c r="M699" t="s">
        <v>30</v>
      </c>
      <c r="N699" t="s">
        <v>30</v>
      </c>
      <c r="O699" t="s">
        <v>30</v>
      </c>
      <c r="P699" t="s">
        <v>30</v>
      </c>
      <c r="Q699" t="s">
        <v>30</v>
      </c>
      <c r="R699" t="s">
        <v>30</v>
      </c>
      <c r="S699" t="s">
        <v>30</v>
      </c>
      <c r="T699" t="s">
        <v>30</v>
      </c>
      <c r="U699" t="s">
        <v>30</v>
      </c>
      <c r="V699" t="s">
        <v>30</v>
      </c>
      <c r="W699" t="s">
        <v>31</v>
      </c>
      <c r="X699" t="s">
        <v>30</v>
      </c>
      <c r="Y699" t="s">
        <v>29</v>
      </c>
      <c r="Z699" t="s">
        <v>29</v>
      </c>
      <c r="AA699" t="s">
        <v>29</v>
      </c>
      <c r="AB699" t="s">
        <v>236</v>
      </c>
    </row>
    <row r="700" spans="1:28" outlineLevel="1" x14ac:dyDescent="0.45">
      <c r="A700">
        <v>9906329007</v>
      </c>
      <c r="B700" s="1">
        <v>44351</v>
      </c>
      <c r="C700" t="s">
        <v>5378</v>
      </c>
      <c r="D700" t="s">
        <v>5379</v>
      </c>
      <c r="E700" t="s">
        <v>154</v>
      </c>
      <c r="F700" t="s">
        <v>5651</v>
      </c>
      <c r="G700" t="s">
        <v>5674</v>
      </c>
      <c r="H700" s="5">
        <v>59238.5</v>
      </c>
      <c r="J700" t="s">
        <v>28</v>
      </c>
      <c r="K700" t="s">
        <v>29</v>
      </c>
      <c r="L700" t="s">
        <v>155</v>
      </c>
      <c r="M700" t="s">
        <v>29</v>
      </c>
      <c r="N700" t="s">
        <v>29</v>
      </c>
      <c r="O700" t="s">
        <v>29</v>
      </c>
      <c r="P700" t="s">
        <v>29</v>
      </c>
      <c r="Q700" t="s">
        <v>29</v>
      </c>
      <c r="R700" t="s">
        <v>29</v>
      </c>
      <c r="S700" t="s">
        <v>30</v>
      </c>
      <c r="T700" t="s">
        <v>29</v>
      </c>
      <c r="U700" t="s">
        <v>29</v>
      </c>
      <c r="V700" t="s">
        <v>29</v>
      </c>
      <c r="W700" t="s">
        <v>31</v>
      </c>
      <c r="X700" t="s">
        <v>29</v>
      </c>
      <c r="Y700" t="s">
        <v>29</v>
      </c>
      <c r="Z700" t="s">
        <v>29</v>
      </c>
      <c r="AA700" t="s">
        <v>29</v>
      </c>
      <c r="AB700" t="s">
        <v>32</v>
      </c>
    </row>
    <row r="701" spans="1:28" outlineLevel="1" x14ac:dyDescent="0.45">
      <c r="A701">
        <v>4897809003</v>
      </c>
      <c r="B701" s="1">
        <v>44336</v>
      </c>
      <c r="C701" t="s">
        <v>2030</v>
      </c>
      <c r="D701" t="s">
        <v>2031</v>
      </c>
      <c r="E701" t="s">
        <v>154</v>
      </c>
      <c r="F701" t="s">
        <v>5651</v>
      </c>
      <c r="G701" t="s">
        <v>5665</v>
      </c>
      <c r="H701" s="5">
        <v>58674.52</v>
      </c>
      <c r="J701" t="s">
        <v>28</v>
      </c>
      <c r="K701" t="s">
        <v>29</v>
      </c>
      <c r="L701" t="s">
        <v>155</v>
      </c>
      <c r="M701" t="s">
        <v>29</v>
      </c>
      <c r="N701" t="s">
        <v>30</v>
      </c>
      <c r="O701" t="s">
        <v>30</v>
      </c>
      <c r="P701" t="s">
        <v>30</v>
      </c>
      <c r="Q701" t="s">
        <v>30</v>
      </c>
      <c r="R701" t="s">
        <v>30</v>
      </c>
      <c r="S701" t="s">
        <v>30</v>
      </c>
      <c r="T701" t="s">
        <v>30</v>
      </c>
      <c r="U701" t="s">
        <v>30</v>
      </c>
      <c r="V701" t="s">
        <v>30</v>
      </c>
      <c r="W701" t="s">
        <v>33</v>
      </c>
      <c r="X701" t="s">
        <v>29</v>
      </c>
      <c r="Y701" t="s">
        <v>29</v>
      </c>
      <c r="Z701" t="s">
        <v>29</v>
      </c>
      <c r="AA701" t="s">
        <v>30</v>
      </c>
      <c r="AB701" t="s">
        <v>32</v>
      </c>
    </row>
    <row r="702" spans="1:28" outlineLevel="1" x14ac:dyDescent="0.45">
      <c r="A702">
        <v>7596668906</v>
      </c>
      <c r="B702" s="1">
        <v>44323</v>
      </c>
      <c r="C702" t="s">
        <v>3376</v>
      </c>
      <c r="D702" t="s">
        <v>3377</v>
      </c>
      <c r="E702" t="s">
        <v>154</v>
      </c>
      <c r="F702" t="s">
        <v>5651</v>
      </c>
      <c r="G702" t="s">
        <v>5691</v>
      </c>
      <c r="H702" s="5">
        <v>55924</v>
      </c>
      <c r="J702" t="s">
        <v>28</v>
      </c>
      <c r="K702" t="s">
        <v>29</v>
      </c>
      <c r="L702" t="s">
        <v>155</v>
      </c>
      <c r="M702" t="s">
        <v>29</v>
      </c>
      <c r="N702" t="s">
        <v>29</v>
      </c>
      <c r="O702" t="s">
        <v>29</v>
      </c>
      <c r="P702" t="s">
        <v>30</v>
      </c>
      <c r="Q702" t="s">
        <v>29</v>
      </c>
      <c r="R702" t="s">
        <v>29</v>
      </c>
      <c r="S702" t="s">
        <v>30</v>
      </c>
      <c r="T702" t="s">
        <v>30</v>
      </c>
      <c r="U702" t="s">
        <v>29</v>
      </c>
      <c r="V702" t="s">
        <v>30</v>
      </c>
      <c r="W702" t="s">
        <v>40</v>
      </c>
      <c r="X702" t="s">
        <v>30</v>
      </c>
      <c r="Y702" t="s">
        <v>29</v>
      </c>
      <c r="Z702" t="s">
        <v>29</v>
      </c>
      <c r="AA702" t="s">
        <v>30</v>
      </c>
      <c r="AB702" t="s">
        <v>32</v>
      </c>
    </row>
    <row r="703" spans="1:28" outlineLevel="1" x14ac:dyDescent="0.45">
      <c r="A703">
        <v>5250689008</v>
      </c>
      <c r="B703" s="1">
        <v>44337</v>
      </c>
      <c r="C703" t="s">
        <v>2330</v>
      </c>
      <c r="D703" t="s">
        <v>2331</v>
      </c>
      <c r="E703" t="s">
        <v>154</v>
      </c>
      <c r="F703" t="s">
        <v>5651</v>
      </c>
      <c r="G703" t="s">
        <v>5827</v>
      </c>
      <c r="H703" s="5">
        <v>55216</v>
      </c>
      <c r="J703" t="s">
        <v>28</v>
      </c>
      <c r="K703" t="s">
        <v>30</v>
      </c>
      <c r="L703" t="s">
        <v>173</v>
      </c>
      <c r="M703" t="s">
        <v>29</v>
      </c>
      <c r="N703" t="s">
        <v>29</v>
      </c>
      <c r="O703" t="s">
        <v>29</v>
      </c>
      <c r="P703" t="s">
        <v>30</v>
      </c>
      <c r="Q703" t="s">
        <v>30</v>
      </c>
      <c r="R703" t="s">
        <v>30</v>
      </c>
      <c r="S703" t="s">
        <v>30</v>
      </c>
      <c r="T703" t="s">
        <v>29</v>
      </c>
      <c r="U703" t="s">
        <v>30</v>
      </c>
      <c r="V703" t="s">
        <v>30</v>
      </c>
      <c r="W703" t="s">
        <v>40</v>
      </c>
      <c r="X703" t="s">
        <v>30</v>
      </c>
      <c r="Y703" t="s">
        <v>29</v>
      </c>
      <c r="Z703" t="s">
        <v>29</v>
      </c>
      <c r="AA703" t="s">
        <v>30</v>
      </c>
      <c r="AB703" t="s">
        <v>32</v>
      </c>
    </row>
    <row r="704" spans="1:28" outlineLevel="1" x14ac:dyDescent="0.45">
      <c r="A704">
        <v>1130629107</v>
      </c>
      <c r="B704" s="1">
        <v>44372</v>
      </c>
      <c r="C704" t="s">
        <v>560</v>
      </c>
      <c r="D704" t="s">
        <v>561</v>
      </c>
      <c r="E704" t="s">
        <v>154</v>
      </c>
      <c r="F704" t="s">
        <v>5651</v>
      </c>
      <c r="G704" t="s">
        <v>5743</v>
      </c>
      <c r="H704" s="5">
        <v>54257.33</v>
      </c>
      <c r="I704" t="s">
        <v>562</v>
      </c>
      <c r="J704" t="s">
        <v>28</v>
      </c>
      <c r="K704" t="s">
        <v>29</v>
      </c>
      <c r="L704" t="s">
        <v>173</v>
      </c>
      <c r="M704" t="s">
        <v>30</v>
      </c>
      <c r="N704" t="s">
        <v>30</v>
      </c>
      <c r="O704" t="s">
        <v>30</v>
      </c>
      <c r="P704" t="s">
        <v>30</v>
      </c>
      <c r="Q704" t="s">
        <v>30</v>
      </c>
      <c r="R704" t="s">
        <v>30</v>
      </c>
      <c r="S704" t="s">
        <v>29</v>
      </c>
      <c r="T704" t="s">
        <v>30</v>
      </c>
      <c r="U704" t="s">
        <v>30</v>
      </c>
      <c r="V704" t="s">
        <v>30</v>
      </c>
      <c r="W704" t="s">
        <v>31</v>
      </c>
      <c r="X704" t="s">
        <v>29</v>
      </c>
      <c r="Y704" t="s">
        <v>29</v>
      </c>
      <c r="Z704" t="s">
        <v>29</v>
      </c>
      <c r="AA704" t="s">
        <v>29</v>
      </c>
      <c r="AB704" t="s">
        <v>32</v>
      </c>
    </row>
    <row r="705" spans="1:28" outlineLevel="1" x14ac:dyDescent="0.45">
      <c r="A705">
        <v>8827589001</v>
      </c>
      <c r="B705" s="1">
        <v>44345</v>
      </c>
      <c r="C705" t="s">
        <v>4379</v>
      </c>
      <c r="D705" t="s">
        <v>4380</v>
      </c>
      <c r="E705" t="s">
        <v>154</v>
      </c>
      <c r="F705" t="s">
        <v>5651</v>
      </c>
      <c r="G705" t="s">
        <v>5691</v>
      </c>
      <c r="H705" s="5">
        <v>53432.94</v>
      </c>
      <c r="J705" t="s">
        <v>28</v>
      </c>
      <c r="K705" t="s">
        <v>30</v>
      </c>
      <c r="L705" t="s">
        <v>155</v>
      </c>
      <c r="M705" t="s">
        <v>29</v>
      </c>
      <c r="N705" t="s">
        <v>29</v>
      </c>
      <c r="O705" t="s">
        <v>29</v>
      </c>
      <c r="P705" t="s">
        <v>30</v>
      </c>
      <c r="Q705" t="s">
        <v>29</v>
      </c>
      <c r="R705" t="s">
        <v>30</v>
      </c>
      <c r="S705" t="s">
        <v>30</v>
      </c>
      <c r="T705" t="s">
        <v>30</v>
      </c>
      <c r="U705" t="s">
        <v>30</v>
      </c>
      <c r="V705" t="s">
        <v>29</v>
      </c>
      <c r="W705" t="s">
        <v>31</v>
      </c>
      <c r="X705" t="s">
        <v>30</v>
      </c>
      <c r="Y705" t="s">
        <v>29</v>
      </c>
      <c r="Z705" t="s">
        <v>29</v>
      </c>
      <c r="AA705" t="s">
        <v>29</v>
      </c>
      <c r="AB705" t="s">
        <v>92</v>
      </c>
    </row>
    <row r="706" spans="1:28" outlineLevel="1" x14ac:dyDescent="0.45">
      <c r="A706">
        <v>7892268909</v>
      </c>
      <c r="B706" s="1">
        <v>44327</v>
      </c>
      <c r="C706" t="s">
        <v>3961</v>
      </c>
      <c r="D706" t="s">
        <v>3962</v>
      </c>
      <c r="E706" t="s">
        <v>154</v>
      </c>
      <c r="F706" t="s">
        <v>5651</v>
      </c>
      <c r="G706" t="s">
        <v>5888</v>
      </c>
      <c r="H706" s="5">
        <v>52940</v>
      </c>
      <c r="J706" t="s">
        <v>28</v>
      </c>
      <c r="K706" t="s">
        <v>29</v>
      </c>
      <c r="L706" t="s">
        <v>173</v>
      </c>
      <c r="M706" t="s">
        <v>29</v>
      </c>
      <c r="N706" t="s">
        <v>30</v>
      </c>
      <c r="O706" t="s">
        <v>29</v>
      </c>
      <c r="P706" t="s">
        <v>30</v>
      </c>
      <c r="Q706" t="s">
        <v>30</v>
      </c>
      <c r="R706" t="s">
        <v>30</v>
      </c>
      <c r="S706" t="s">
        <v>30</v>
      </c>
      <c r="T706" t="s">
        <v>30</v>
      </c>
      <c r="U706" t="s">
        <v>30</v>
      </c>
      <c r="V706" t="s">
        <v>30</v>
      </c>
      <c r="W706" t="s">
        <v>31</v>
      </c>
      <c r="X706" t="s">
        <v>30</v>
      </c>
      <c r="Y706" t="s">
        <v>30</v>
      </c>
      <c r="Z706" t="s">
        <v>29</v>
      </c>
      <c r="AA706" t="s">
        <v>30</v>
      </c>
      <c r="AB706" t="s">
        <v>45</v>
      </c>
    </row>
    <row r="707" spans="1:28" outlineLevel="1" x14ac:dyDescent="0.45">
      <c r="A707">
        <v>2760079009</v>
      </c>
      <c r="B707" s="1">
        <v>44334</v>
      </c>
      <c r="C707" t="s">
        <v>1605</v>
      </c>
      <c r="D707" t="s">
        <v>1606</v>
      </c>
      <c r="E707" t="s">
        <v>154</v>
      </c>
      <c r="F707" t="s">
        <v>5651</v>
      </c>
      <c r="G707" t="s">
        <v>5711</v>
      </c>
      <c r="H707" s="5">
        <v>52868.41</v>
      </c>
      <c r="J707" t="s">
        <v>28</v>
      </c>
      <c r="K707" t="s">
        <v>30</v>
      </c>
      <c r="L707" t="s">
        <v>155</v>
      </c>
      <c r="M707" t="s">
        <v>29</v>
      </c>
      <c r="N707" t="s">
        <v>29</v>
      </c>
      <c r="O707" t="s">
        <v>29</v>
      </c>
      <c r="P707" t="s">
        <v>30</v>
      </c>
      <c r="Q707" t="s">
        <v>29</v>
      </c>
      <c r="R707" t="s">
        <v>30</v>
      </c>
      <c r="S707" t="s">
        <v>29</v>
      </c>
      <c r="T707" t="s">
        <v>30</v>
      </c>
      <c r="U707" t="s">
        <v>30</v>
      </c>
      <c r="V707" t="s">
        <v>30</v>
      </c>
      <c r="W707" t="s">
        <v>31</v>
      </c>
      <c r="X707" t="s">
        <v>29</v>
      </c>
      <c r="Y707" t="s">
        <v>29</v>
      </c>
      <c r="Z707" t="s">
        <v>29</v>
      </c>
      <c r="AA707" t="s">
        <v>30</v>
      </c>
      <c r="AB707" t="s">
        <v>1078</v>
      </c>
    </row>
    <row r="708" spans="1:28" outlineLevel="1" x14ac:dyDescent="0.45">
      <c r="A708">
        <v>7905438901</v>
      </c>
      <c r="B708" s="1">
        <v>44327</v>
      </c>
      <c r="C708" t="s">
        <v>4030</v>
      </c>
      <c r="D708" t="s">
        <v>4031</v>
      </c>
      <c r="E708" t="s">
        <v>154</v>
      </c>
      <c r="F708" t="s">
        <v>5651</v>
      </c>
      <c r="G708" t="s">
        <v>5674</v>
      </c>
      <c r="H708" s="5">
        <v>49783.47</v>
      </c>
      <c r="J708" t="s">
        <v>28</v>
      </c>
      <c r="K708" t="s">
        <v>30</v>
      </c>
      <c r="L708" t="s">
        <v>155</v>
      </c>
      <c r="M708" t="s">
        <v>29</v>
      </c>
      <c r="N708" t="s">
        <v>29</v>
      </c>
      <c r="O708" t="s">
        <v>30</v>
      </c>
      <c r="P708" t="s">
        <v>29</v>
      </c>
      <c r="Q708" t="s">
        <v>29</v>
      </c>
      <c r="R708" t="s">
        <v>30</v>
      </c>
      <c r="S708" t="s">
        <v>30</v>
      </c>
      <c r="T708" t="s">
        <v>30</v>
      </c>
      <c r="U708" t="s">
        <v>29</v>
      </c>
      <c r="V708" t="s">
        <v>30</v>
      </c>
      <c r="W708" t="s">
        <v>40</v>
      </c>
      <c r="X708" t="s">
        <v>29</v>
      </c>
      <c r="Y708" t="s">
        <v>29</v>
      </c>
      <c r="Z708" t="s">
        <v>30</v>
      </c>
      <c r="AA708" t="s">
        <v>30</v>
      </c>
      <c r="AB708" t="s">
        <v>32</v>
      </c>
    </row>
    <row r="709" spans="1:28" outlineLevel="1" x14ac:dyDescent="0.45">
      <c r="A709">
        <v>7619638901</v>
      </c>
      <c r="B709" s="1">
        <v>44323</v>
      </c>
      <c r="C709" t="s">
        <v>3518</v>
      </c>
      <c r="D709" t="s">
        <v>3519</v>
      </c>
      <c r="E709" t="s">
        <v>154</v>
      </c>
      <c r="F709" t="s">
        <v>5651</v>
      </c>
      <c r="G709" t="s">
        <v>5888</v>
      </c>
      <c r="H709" s="5">
        <v>48796.45</v>
      </c>
      <c r="J709" t="s">
        <v>28</v>
      </c>
      <c r="K709" t="s">
        <v>29</v>
      </c>
      <c r="L709" t="s">
        <v>173</v>
      </c>
      <c r="M709" t="s">
        <v>29</v>
      </c>
      <c r="N709" t="s">
        <v>29</v>
      </c>
      <c r="O709" t="s">
        <v>29</v>
      </c>
      <c r="P709" t="s">
        <v>30</v>
      </c>
      <c r="Q709" t="s">
        <v>29</v>
      </c>
      <c r="R709" t="s">
        <v>30</v>
      </c>
      <c r="S709" t="s">
        <v>29</v>
      </c>
      <c r="T709" t="s">
        <v>30</v>
      </c>
      <c r="U709" t="s">
        <v>30</v>
      </c>
      <c r="V709" t="s">
        <v>29</v>
      </c>
      <c r="W709" t="s">
        <v>37</v>
      </c>
      <c r="X709" t="s">
        <v>30</v>
      </c>
      <c r="Y709" t="s">
        <v>30</v>
      </c>
      <c r="Z709" t="s">
        <v>29</v>
      </c>
      <c r="AA709" t="s">
        <v>30</v>
      </c>
      <c r="AB709" t="s">
        <v>234</v>
      </c>
    </row>
    <row r="710" spans="1:28" outlineLevel="1" x14ac:dyDescent="0.45">
      <c r="A710">
        <v>5249429003</v>
      </c>
      <c r="B710" s="1">
        <v>44337</v>
      </c>
      <c r="C710" t="s">
        <v>2324</v>
      </c>
      <c r="D710" t="s">
        <v>2325</v>
      </c>
      <c r="E710" t="s">
        <v>154</v>
      </c>
      <c r="F710" t="s">
        <v>5651</v>
      </c>
      <c r="G710" t="s">
        <v>5665</v>
      </c>
      <c r="H710" s="5">
        <v>48790.29</v>
      </c>
      <c r="J710" t="s">
        <v>28</v>
      </c>
      <c r="K710" t="s">
        <v>29</v>
      </c>
      <c r="L710" t="s">
        <v>155</v>
      </c>
      <c r="M710" t="s">
        <v>30</v>
      </c>
      <c r="N710" t="s">
        <v>30</v>
      </c>
      <c r="O710" t="s">
        <v>30</v>
      </c>
      <c r="P710" t="s">
        <v>30</v>
      </c>
      <c r="Q710" t="s">
        <v>30</v>
      </c>
      <c r="R710" t="s">
        <v>30</v>
      </c>
      <c r="S710" t="s">
        <v>30</v>
      </c>
      <c r="T710" t="s">
        <v>30</v>
      </c>
      <c r="U710" t="s">
        <v>30</v>
      </c>
      <c r="V710" t="s">
        <v>30</v>
      </c>
      <c r="W710" t="s">
        <v>40</v>
      </c>
      <c r="X710" t="s">
        <v>29</v>
      </c>
      <c r="Y710" t="s">
        <v>30</v>
      </c>
      <c r="Z710" t="s">
        <v>29</v>
      </c>
      <c r="AA710" t="s">
        <v>29</v>
      </c>
      <c r="AB710" t="s">
        <v>32</v>
      </c>
    </row>
    <row r="711" spans="1:28" outlineLevel="1" x14ac:dyDescent="0.45">
      <c r="A711">
        <v>8898319009</v>
      </c>
      <c r="B711" s="1">
        <v>44345</v>
      </c>
      <c r="C711" t="s">
        <v>4760</v>
      </c>
      <c r="D711" t="s">
        <v>4761</v>
      </c>
      <c r="E711" t="s">
        <v>154</v>
      </c>
      <c r="F711" t="s">
        <v>5651</v>
      </c>
      <c r="G711" t="s">
        <v>5704</v>
      </c>
      <c r="H711" s="5">
        <v>47861.39</v>
      </c>
      <c r="J711" t="s">
        <v>28</v>
      </c>
      <c r="K711" t="s">
        <v>29</v>
      </c>
      <c r="L711" t="s">
        <v>155</v>
      </c>
      <c r="M711" t="s">
        <v>29</v>
      </c>
      <c r="N711" t="s">
        <v>29</v>
      </c>
      <c r="O711" t="s">
        <v>30</v>
      </c>
      <c r="P711" t="s">
        <v>30</v>
      </c>
      <c r="Q711" t="s">
        <v>30</v>
      </c>
      <c r="R711" t="s">
        <v>29</v>
      </c>
      <c r="S711" t="s">
        <v>29</v>
      </c>
      <c r="T711" t="s">
        <v>30</v>
      </c>
      <c r="U711" t="s">
        <v>30</v>
      </c>
      <c r="V711" t="s">
        <v>30</v>
      </c>
      <c r="W711" t="s">
        <v>31</v>
      </c>
      <c r="X711" t="s">
        <v>29</v>
      </c>
      <c r="Y711" t="s">
        <v>29</v>
      </c>
      <c r="Z711" t="s">
        <v>29</v>
      </c>
      <c r="AA711" t="s">
        <v>29</v>
      </c>
      <c r="AB711" t="s">
        <v>39</v>
      </c>
    </row>
    <row r="712" spans="1:28" outlineLevel="1" x14ac:dyDescent="0.45">
      <c r="A712">
        <v>7601838904</v>
      </c>
      <c r="B712" s="1">
        <v>44323</v>
      </c>
      <c r="C712" t="s">
        <v>3411</v>
      </c>
      <c r="D712" t="s">
        <v>3412</v>
      </c>
      <c r="E712" t="s">
        <v>154</v>
      </c>
      <c r="F712" t="s">
        <v>5651</v>
      </c>
      <c r="G712" t="s">
        <v>5810</v>
      </c>
      <c r="H712" s="5">
        <v>47732</v>
      </c>
      <c r="J712" t="s">
        <v>28</v>
      </c>
      <c r="K712" t="s">
        <v>29</v>
      </c>
      <c r="L712" t="s">
        <v>275</v>
      </c>
      <c r="M712" t="s">
        <v>29</v>
      </c>
      <c r="N712" t="s">
        <v>30</v>
      </c>
      <c r="O712" t="s">
        <v>29</v>
      </c>
      <c r="P712" t="s">
        <v>30</v>
      </c>
      <c r="Q712" t="s">
        <v>30</v>
      </c>
      <c r="R712" t="s">
        <v>30</v>
      </c>
      <c r="S712" t="s">
        <v>30</v>
      </c>
      <c r="T712" t="s">
        <v>30</v>
      </c>
      <c r="U712" t="s">
        <v>30</v>
      </c>
      <c r="V712" t="s">
        <v>30</v>
      </c>
      <c r="W712" t="s">
        <v>60</v>
      </c>
      <c r="X712" t="s">
        <v>30</v>
      </c>
      <c r="Y712" t="s">
        <v>30</v>
      </c>
      <c r="Z712" t="s">
        <v>29</v>
      </c>
      <c r="AA712" t="s">
        <v>29</v>
      </c>
      <c r="AB712" t="s">
        <v>32</v>
      </c>
    </row>
    <row r="713" spans="1:28" outlineLevel="1" x14ac:dyDescent="0.45">
      <c r="A713">
        <v>9922979003</v>
      </c>
      <c r="B713" s="1">
        <v>44351</v>
      </c>
      <c r="C713" t="s">
        <v>5453</v>
      </c>
      <c r="D713" t="s">
        <v>5454</v>
      </c>
      <c r="E713" t="s">
        <v>154</v>
      </c>
      <c r="F713" t="s">
        <v>5651</v>
      </c>
      <c r="G713" t="s">
        <v>5704</v>
      </c>
      <c r="H713" s="5">
        <v>47386</v>
      </c>
      <c r="I713" t="s">
        <v>2347</v>
      </c>
      <c r="J713" t="s">
        <v>28</v>
      </c>
      <c r="K713" t="s">
        <v>29</v>
      </c>
      <c r="L713" t="s">
        <v>155</v>
      </c>
      <c r="M713" t="s">
        <v>30</v>
      </c>
      <c r="N713" t="s">
        <v>29</v>
      </c>
      <c r="O713" t="s">
        <v>29</v>
      </c>
      <c r="P713" t="s">
        <v>29</v>
      </c>
      <c r="Q713" t="s">
        <v>29</v>
      </c>
      <c r="R713" t="s">
        <v>29</v>
      </c>
      <c r="S713" t="s">
        <v>30</v>
      </c>
      <c r="T713" t="s">
        <v>30</v>
      </c>
      <c r="U713" t="s">
        <v>29</v>
      </c>
      <c r="V713" t="s">
        <v>30</v>
      </c>
      <c r="W713" t="s">
        <v>40</v>
      </c>
      <c r="X713" t="s">
        <v>29</v>
      </c>
      <c r="Y713" t="s">
        <v>29</v>
      </c>
      <c r="Z713" t="s">
        <v>29</v>
      </c>
      <c r="AA713" t="s">
        <v>29</v>
      </c>
      <c r="AB713" t="s">
        <v>32</v>
      </c>
    </row>
    <row r="714" spans="1:28" outlineLevel="1" x14ac:dyDescent="0.45">
      <c r="A714">
        <v>7600108906</v>
      </c>
      <c r="B714" s="1">
        <v>44323</v>
      </c>
      <c r="C714" t="s">
        <v>3399</v>
      </c>
      <c r="D714" t="s">
        <v>3400</v>
      </c>
      <c r="E714" t="s">
        <v>154</v>
      </c>
      <c r="F714" t="s">
        <v>5651</v>
      </c>
      <c r="G714" t="s">
        <v>5665</v>
      </c>
      <c r="H714" s="5">
        <v>45626</v>
      </c>
      <c r="J714" t="s">
        <v>28</v>
      </c>
      <c r="K714" t="s">
        <v>29</v>
      </c>
      <c r="L714" t="s">
        <v>155</v>
      </c>
      <c r="M714" t="s">
        <v>29</v>
      </c>
      <c r="N714" t="s">
        <v>29</v>
      </c>
      <c r="O714" t="s">
        <v>29</v>
      </c>
      <c r="P714" t="s">
        <v>30</v>
      </c>
      <c r="Q714" t="s">
        <v>29</v>
      </c>
      <c r="R714" t="s">
        <v>30</v>
      </c>
      <c r="S714" t="s">
        <v>30</v>
      </c>
      <c r="T714" t="s">
        <v>30</v>
      </c>
      <c r="U714" t="s">
        <v>30</v>
      </c>
      <c r="V714" t="s">
        <v>30</v>
      </c>
      <c r="W714" t="s">
        <v>31</v>
      </c>
      <c r="X714" t="s">
        <v>29</v>
      </c>
      <c r="Y714" t="s">
        <v>30</v>
      </c>
      <c r="Z714" t="s">
        <v>29</v>
      </c>
      <c r="AA714" t="s">
        <v>30</v>
      </c>
      <c r="AB714" t="s">
        <v>59</v>
      </c>
    </row>
    <row r="715" spans="1:28" outlineLevel="1" x14ac:dyDescent="0.45">
      <c r="A715">
        <v>8869569004</v>
      </c>
      <c r="B715" s="1">
        <v>44345</v>
      </c>
      <c r="C715" t="s">
        <v>4623</v>
      </c>
      <c r="D715" t="s">
        <v>4624</v>
      </c>
      <c r="E715" t="s">
        <v>154</v>
      </c>
      <c r="F715" t="s">
        <v>5651</v>
      </c>
      <c r="G715" t="s">
        <v>5743</v>
      </c>
      <c r="H715" s="5">
        <v>44768</v>
      </c>
      <c r="I715" t="s">
        <v>390</v>
      </c>
      <c r="J715" t="s">
        <v>28</v>
      </c>
      <c r="K715" t="s">
        <v>29</v>
      </c>
      <c r="L715" t="s">
        <v>173</v>
      </c>
      <c r="M715" t="s">
        <v>29</v>
      </c>
      <c r="N715" t="s">
        <v>29</v>
      </c>
      <c r="O715" t="s">
        <v>30</v>
      </c>
      <c r="P715" t="s">
        <v>30</v>
      </c>
      <c r="Q715" t="s">
        <v>29</v>
      </c>
      <c r="R715" t="s">
        <v>30</v>
      </c>
      <c r="S715" t="s">
        <v>30</v>
      </c>
      <c r="T715" t="s">
        <v>30</v>
      </c>
      <c r="U715" t="s">
        <v>29</v>
      </c>
      <c r="V715" t="s">
        <v>30</v>
      </c>
      <c r="W715" t="s">
        <v>31</v>
      </c>
      <c r="X715" t="s">
        <v>29</v>
      </c>
      <c r="Y715" t="s">
        <v>29</v>
      </c>
      <c r="Z715" t="s">
        <v>29</v>
      </c>
      <c r="AA715" t="s">
        <v>29</v>
      </c>
      <c r="AB715" t="s">
        <v>73</v>
      </c>
    </row>
    <row r="716" spans="1:28" outlineLevel="1" x14ac:dyDescent="0.45">
      <c r="A716">
        <v>8863549008</v>
      </c>
      <c r="B716" s="1">
        <v>44345</v>
      </c>
      <c r="C716" t="s">
        <v>4583</v>
      </c>
      <c r="D716" t="s">
        <v>4584</v>
      </c>
      <c r="E716" t="s">
        <v>154</v>
      </c>
      <c r="F716" t="s">
        <v>5651</v>
      </c>
      <c r="G716" t="s">
        <v>5665</v>
      </c>
      <c r="H716" s="5">
        <v>44070.25</v>
      </c>
      <c r="I716" t="s">
        <v>128</v>
      </c>
      <c r="J716" t="s">
        <v>28</v>
      </c>
      <c r="K716" t="s">
        <v>29</v>
      </c>
      <c r="L716" t="s">
        <v>155</v>
      </c>
      <c r="M716" t="s">
        <v>29</v>
      </c>
      <c r="N716" t="s">
        <v>29</v>
      </c>
      <c r="O716" t="s">
        <v>29</v>
      </c>
      <c r="P716" t="s">
        <v>30</v>
      </c>
      <c r="Q716" t="s">
        <v>30</v>
      </c>
      <c r="R716" t="s">
        <v>30</v>
      </c>
      <c r="S716" t="s">
        <v>30</v>
      </c>
      <c r="T716" t="s">
        <v>30</v>
      </c>
      <c r="U716" t="s">
        <v>29</v>
      </c>
      <c r="V716" t="s">
        <v>30</v>
      </c>
      <c r="W716" t="s">
        <v>31</v>
      </c>
      <c r="X716" t="s">
        <v>29</v>
      </c>
      <c r="Y716" t="s">
        <v>29</v>
      </c>
      <c r="Z716" t="s">
        <v>29</v>
      </c>
      <c r="AA716" t="s">
        <v>29</v>
      </c>
      <c r="AB716" t="s">
        <v>32</v>
      </c>
    </row>
    <row r="717" spans="1:28" outlineLevel="1" x14ac:dyDescent="0.45">
      <c r="A717">
        <v>8822469001</v>
      </c>
      <c r="B717" s="1">
        <v>44345</v>
      </c>
      <c r="C717" t="s">
        <v>4354</v>
      </c>
      <c r="D717" t="s">
        <v>4355</v>
      </c>
      <c r="E717" t="s">
        <v>154</v>
      </c>
      <c r="F717" t="s">
        <v>5651</v>
      </c>
      <c r="G717" t="s">
        <v>5820</v>
      </c>
      <c r="H717" s="5">
        <v>44001.27</v>
      </c>
      <c r="J717" t="s">
        <v>28</v>
      </c>
      <c r="K717" t="s">
        <v>29</v>
      </c>
      <c r="L717" t="s">
        <v>155</v>
      </c>
      <c r="M717" t="s">
        <v>30</v>
      </c>
      <c r="N717" t="s">
        <v>30</v>
      </c>
      <c r="O717" t="s">
        <v>29</v>
      </c>
      <c r="P717" t="s">
        <v>30</v>
      </c>
      <c r="Q717" t="s">
        <v>30</v>
      </c>
      <c r="R717" t="s">
        <v>30</v>
      </c>
      <c r="S717" t="s">
        <v>30</v>
      </c>
      <c r="T717" t="s">
        <v>30</v>
      </c>
      <c r="U717" t="s">
        <v>30</v>
      </c>
      <c r="V717" t="s">
        <v>30</v>
      </c>
      <c r="W717" t="s">
        <v>40</v>
      </c>
      <c r="X717" t="s">
        <v>29</v>
      </c>
      <c r="Y717" t="s">
        <v>29</v>
      </c>
      <c r="Z717" t="s">
        <v>29</v>
      </c>
      <c r="AA717" t="s">
        <v>29</v>
      </c>
      <c r="AB717" t="s">
        <v>32</v>
      </c>
    </row>
    <row r="718" spans="1:28" outlineLevel="1" x14ac:dyDescent="0.45">
      <c r="A718">
        <v>7621578906</v>
      </c>
      <c r="B718" s="1">
        <v>44323</v>
      </c>
      <c r="C718" t="s">
        <v>3530</v>
      </c>
      <c r="D718" t="s">
        <v>3531</v>
      </c>
      <c r="E718" t="s">
        <v>154</v>
      </c>
      <c r="F718" t="s">
        <v>5651</v>
      </c>
      <c r="G718" t="s">
        <v>5827</v>
      </c>
      <c r="H718" s="5">
        <v>42833</v>
      </c>
      <c r="J718" t="s">
        <v>28</v>
      </c>
      <c r="K718" t="s">
        <v>30</v>
      </c>
      <c r="L718" t="s">
        <v>173</v>
      </c>
      <c r="M718" t="s">
        <v>29</v>
      </c>
      <c r="N718" t="s">
        <v>29</v>
      </c>
      <c r="O718" t="s">
        <v>29</v>
      </c>
      <c r="P718" t="s">
        <v>30</v>
      </c>
      <c r="Q718" t="s">
        <v>29</v>
      </c>
      <c r="R718" t="s">
        <v>30</v>
      </c>
      <c r="S718" t="s">
        <v>30</v>
      </c>
      <c r="T718" t="s">
        <v>30</v>
      </c>
      <c r="U718" t="s">
        <v>30</v>
      </c>
      <c r="V718" t="s">
        <v>30</v>
      </c>
      <c r="W718" t="s">
        <v>31</v>
      </c>
      <c r="X718" t="s">
        <v>30</v>
      </c>
      <c r="Y718" t="s">
        <v>29</v>
      </c>
      <c r="Z718" t="s">
        <v>29</v>
      </c>
      <c r="AA718" t="s">
        <v>30</v>
      </c>
      <c r="AB718" t="s">
        <v>228</v>
      </c>
    </row>
    <row r="719" spans="1:28" outlineLevel="1" x14ac:dyDescent="0.45">
      <c r="A719">
        <v>8020509009</v>
      </c>
      <c r="B719" s="1">
        <v>44342</v>
      </c>
      <c r="C719" t="s">
        <v>4104</v>
      </c>
      <c r="D719" t="s">
        <v>4105</v>
      </c>
      <c r="E719" t="s">
        <v>154</v>
      </c>
      <c r="F719" t="s">
        <v>5651</v>
      </c>
      <c r="G719" t="s">
        <v>5820</v>
      </c>
      <c r="H719" s="5">
        <v>42243</v>
      </c>
      <c r="J719" t="s">
        <v>28</v>
      </c>
      <c r="K719" t="s">
        <v>30</v>
      </c>
      <c r="L719" t="s">
        <v>155</v>
      </c>
      <c r="M719" t="s">
        <v>29</v>
      </c>
      <c r="N719" t="s">
        <v>30</v>
      </c>
      <c r="O719" t="s">
        <v>30</v>
      </c>
      <c r="P719" t="s">
        <v>30</v>
      </c>
      <c r="Q719" t="s">
        <v>30</v>
      </c>
      <c r="R719" t="s">
        <v>30</v>
      </c>
      <c r="S719" t="s">
        <v>30</v>
      </c>
      <c r="T719" t="s">
        <v>30</v>
      </c>
      <c r="U719" t="s">
        <v>30</v>
      </c>
      <c r="V719" t="s">
        <v>30</v>
      </c>
      <c r="W719" t="s">
        <v>31</v>
      </c>
      <c r="X719" t="s">
        <v>29</v>
      </c>
      <c r="Y719" t="s">
        <v>30</v>
      </c>
      <c r="Z719" t="s">
        <v>29</v>
      </c>
      <c r="AA719" t="s">
        <v>29</v>
      </c>
      <c r="AB719" t="s">
        <v>32</v>
      </c>
    </row>
    <row r="720" spans="1:28" outlineLevel="1" x14ac:dyDescent="0.45">
      <c r="A720">
        <v>7642638910</v>
      </c>
      <c r="B720" s="1">
        <v>44323</v>
      </c>
      <c r="C720" t="s">
        <v>3652</v>
      </c>
      <c r="D720" t="s">
        <v>3653</v>
      </c>
      <c r="E720" t="s">
        <v>154</v>
      </c>
      <c r="F720" t="s">
        <v>5651</v>
      </c>
      <c r="G720" t="s">
        <v>5885</v>
      </c>
      <c r="H720" s="5">
        <v>41922.699999999997</v>
      </c>
      <c r="J720" t="s">
        <v>28</v>
      </c>
      <c r="K720" t="s">
        <v>30</v>
      </c>
      <c r="L720" t="s">
        <v>173</v>
      </c>
      <c r="M720" t="s">
        <v>29</v>
      </c>
      <c r="N720" t="s">
        <v>30</v>
      </c>
      <c r="O720" t="s">
        <v>30</v>
      </c>
      <c r="P720" t="s">
        <v>30</v>
      </c>
      <c r="Q720" t="s">
        <v>30</v>
      </c>
      <c r="R720" t="s">
        <v>30</v>
      </c>
      <c r="S720" t="s">
        <v>30</v>
      </c>
      <c r="T720" t="s">
        <v>30</v>
      </c>
      <c r="U720" t="s">
        <v>30</v>
      </c>
      <c r="V720" t="s">
        <v>30</v>
      </c>
      <c r="W720" t="s">
        <v>40</v>
      </c>
      <c r="X720" t="s">
        <v>30</v>
      </c>
      <c r="Y720" t="s">
        <v>30</v>
      </c>
      <c r="Z720" t="s">
        <v>29</v>
      </c>
      <c r="AA720" t="s">
        <v>30</v>
      </c>
      <c r="AB720" t="s">
        <v>32</v>
      </c>
    </row>
    <row r="721" spans="1:28" outlineLevel="1" x14ac:dyDescent="0.45">
      <c r="A721">
        <v>7642598900</v>
      </c>
      <c r="B721" s="1">
        <v>44323</v>
      </c>
      <c r="C721" t="s">
        <v>3650</v>
      </c>
      <c r="D721" t="s">
        <v>3651</v>
      </c>
      <c r="E721" t="s">
        <v>154</v>
      </c>
      <c r="F721" t="s">
        <v>5651</v>
      </c>
      <c r="G721" t="s">
        <v>5704</v>
      </c>
      <c r="H721" s="5">
        <v>41191.300000000003</v>
      </c>
      <c r="J721" t="s">
        <v>28</v>
      </c>
      <c r="K721" t="s">
        <v>29</v>
      </c>
      <c r="L721" t="s">
        <v>155</v>
      </c>
      <c r="M721" t="s">
        <v>29</v>
      </c>
      <c r="N721" t="s">
        <v>30</v>
      </c>
      <c r="O721" t="s">
        <v>29</v>
      </c>
      <c r="P721" t="s">
        <v>30</v>
      </c>
      <c r="Q721" t="s">
        <v>30</v>
      </c>
      <c r="R721" t="s">
        <v>30</v>
      </c>
      <c r="S721" t="s">
        <v>30</v>
      </c>
      <c r="T721" t="s">
        <v>30</v>
      </c>
      <c r="U721" t="s">
        <v>30</v>
      </c>
      <c r="V721" t="s">
        <v>30</v>
      </c>
      <c r="W721" t="s">
        <v>40</v>
      </c>
      <c r="X721" t="s">
        <v>29</v>
      </c>
      <c r="Y721" t="s">
        <v>30</v>
      </c>
      <c r="Z721" t="s">
        <v>29</v>
      </c>
      <c r="AA721" t="s">
        <v>29</v>
      </c>
      <c r="AB721" t="s">
        <v>32</v>
      </c>
    </row>
    <row r="722" spans="1:28" outlineLevel="1" x14ac:dyDescent="0.45">
      <c r="A722">
        <v>8954079004</v>
      </c>
      <c r="B722" s="1">
        <v>44345</v>
      </c>
      <c r="C722" t="s">
        <v>4995</v>
      </c>
      <c r="D722" t="s">
        <v>3698</v>
      </c>
      <c r="E722" t="s">
        <v>154</v>
      </c>
      <c r="F722" t="s">
        <v>5651</v>
      </c>
      <c r="G722" t="s">
        <v>5885</v>
      </c>
      <c r="H722" s="5">
        <v>40468.28</v>
      </c>
      <c r="J722" t="s">
        <v>28</v>
      </c>
      <c r="K722" t="s">
        <v>30</v>
      </c>
      <c r="L722" t="s">
        <v>173</v>
      </c>
      <c r="M722" t="s">
        <v>29</v>
      </c>
      <c r="N722" t="s">
        <v>30</v>
      </c>
      <c r="O722" t="s">
        <v>30</v>
      </c>
      <c r="P722" t="s">
        <v>30</v>
      </c>
      <c r="Q722" t="s">
        <v>30</v>
      </c>
      <c r="R722" t="s">
        <v>30</v>
      </c>
      <c r="S722" t="s">
        <v>30</v>
      </c>
      <c r="T722" t="s">
        <v>30</v>
      </c>
      <c r="U722" t="s">
        <v>30</v>
      </c>
      <c r="V722" t="s">
        <v>30</v>
      </c>
      <c r="W722" t="s">
        <v>31</v>
      </c>
      <c r="X722" t="s">
        <v>30</v>
      </c>
      <c r="Y722" t="s">
        <v>29</v>
      </c>
      <c r="Z722" t="s">
        <v>29</v>
      </c>
      <c r="AA722" t="s">
        <v>29</v>
      </c>
      <c r="AB722" t="s">
        <v>102</v>
      </c>
    </row>
    <row r="723" spans="1:28" outlineLevel="1" x14ac:dyDescent="0.45">
      <c r="A723">
        <v>8866469003</v>
      </c>
      <c r="B723" s="1">
        <v>44345</v>
      </c>
      <c r="C723" t="s">
        <v>4604</v>
      </c>
      <c r="D723" t="s">
        <v>4605</v>
      </c>
      <c r="E723" t="s">
        <v>154</v>
      </c>
      <c r="F723" t="s">
        <v>5651</v>
      </c>
      <c r="G723" t="s">
        <v>5918</v>
      </c>
      <c r="H723" s="5">
        <v>40438.51</v>
      </c>
      <c r="J723" t="s">
        <v>28</v>
      </c>
      <c r="K723" t="s">
        <v>29</v>
      </c>
      <c r="L723" t="s">
        <v>275</v>
      </c>
      <c r="M723" t="s">
        <v>30</v>
      </c>
      <c r="N723" t="s">
        <v>29</v>
      </c>
      <c r="O723" t="s">
        <v>29</v>
      </c>
      <c r="P723" t="s">
        <v>30</v>
      </c>
      <c r="Q723" t="s">
        <v>29</v>
      </c>
      <c r="R723" t="s">
        <v>30</v>
      </c>
      <c r="S723" t="s">
        <v>30</v>
      </c>
      <c r="T723" t="s">
        <v>30</v>
      </c>
      <c r="U723" t="s">
        <v>30</v>
      </c>
      <c r="V723" t="s">
        <v>30</v>
      </c>
      <c r="W723" t="s">
        <v>49</v>
      </c>
      <c r="X723" t="s">
        <v>29</v>
      </c>
      <c r="Y723" t="s">
        <v>29</v>
      </c>
      <c r="Z723" t="s">
        <v>29</v>
      </c>
      <c r="AA723" t="s">
        <v>29</v>
      </c>
      <c r="AB723" t="s">
        <v>47</v>
      </c>
    </row>
    <row r="724" spans="1:28" outlineLevel="1" x14ac:dyDescent="0.45">
      <c r="A724">
        <v>7225939008</v>
      </c>
      <c r="B724" s="1">
        <v>44339</v>
      </c>
      <c r="C724" t="s">
        <v>2472</v>
      </c>
      <c r="D724" t="s">
        <v>2473</v>
      </c>
      <c r="E724" t="s">
        <v>154</v>
      </c>
      <c r="F724" t="s">
        <v>5651</v>
      </c>
      <c r="G724" t="s">
        <v>5825</v>
      </c>
      <c r="H724" s="5">
        <v>39515</v>
      </c>
      <c r="J724" t="s">
        <v>28</v>
      </c>
      <c r="K724" t="s">
        <v>30</v>
      </c>
      <c r="L724" t="s">
        <v>275</v>
      </c>
      <c r="M724" t="s">
        <v>30</v>
      </c>
      <c r="N724" t="s">
        <v>30</v>
      </c>
      <c r="O724" t="s">
        <v>30</v>
      </c>
      <c r="P724" t="s">
        <v>30</v>
      </c>
      <c r="Q724" t="s">
        <v>30</v>
      </c>
      <c r="R724" t="s">
        <v>30</v>
      </c>
      <c r="S724" t="s">
        <v>30</v>
      </c>
      <c r="T724" t="s">
        <v>30</v>
      </c>
      <c r="U724" t="s">
        <v>30</v>
      </c>
      <c r="V724" t="s">
        <v>30</v>
      </c>
      <c r="W724" t="s">
        <v>60</v>
      </c>
      <c r="X724" t="s">
        <v>29</v>
      </c>
      <c r="Y724" t="s">
        <v>30</v>
      </c>
      <c r="Z724" t="s">
        <v>29</v>
      </c>
      <c r="AA724" t="s">
        <v>30</v>
      </c>
      <c r="AB724" t="s">
        <v>39</v>
      </c>
    </row>
    <row r="725" spans="1:28" outlineLevel="1" x14ac:dyDescent="0.45">
      <c r="A725">
        <v>7656898908</v>
      </c>
      <c r="B725" s="1">
        <v>44323</v>
      </c>
      <c r="C725" t="s">
        <v>3740</v>
      </c>
      <c r="D725" t="s">
        <v>3741</v>
      </c>
      <c r="E725" t="s">
        <v>154</v>
      </c>
      <c r="F725" t="s">
        <v>5651</v>
      </c>
      <c r="G725" t="s">
        <v>5820</v>
      </c>
      <c r="H725" s="5">
        <v>39435</v>
      </c>
      <c r="J725" t="s">
        <v>28</v>
      </c>
      <c r="K725" t="s">
        <v>29</v>
      </c>
      <c r="L725" t="s">
        <v>155</v>
      </c>
      <c r="M725" t="s">
        <v>30</v>
      </c>
      <c r="N725" t="s">
        <v>30</v>
      </c>
      <c r="O725" t="s">
        <v>30</v>
      </c>
      <c r="P725" t="s">
        <v>30</v>
      </c>
      <c r="Q725" t="s">
        <v>30</v>
      </c>
      <c r="R725" t="s">
        <v>30</v>
      </c>
      <c r="S725" t="s">
        <v>30</v>
      </c>
      <c r="T725" t="s">
        <v>30</v>
      </c>
      <c r="U725" t="s">
        <v>30</v>
      </c>
      <c r="V725" t="s">
        <v>30</v>
      </c>
      <c r="W725" t="s">
        <v>33</v>
      </c>
      <c r="X725" t="s">
        <v>29</v>
      </c>
      <c r="Y725" t="s">
        <v>30</v>
      </c>
      <c r="Z725" t="s">
        <v>29</v>
      </c>
      <c r="AA725" t="s">
        <v>29</v>
      </c>
      <c r="AB725" t="s">
        <v>32</v>
      </c>
    </row>
    <row r="726" spans="1:28" outlineLevel="1" x14ac:dyDescent="0.45">
      <c r="A726">
        <v>3702579002</v>
      </c>
      <c r="B726" s="1">
        <v>44335</v>
      </c>
      <c r="C726" t="s">
        <v>1791</v>
      </c>
      <c r="D726" t="s">
        <v>1792</v>
      </c>
      <c r="E726" t="s">
        <v>154</v>
      </c>
      <c r="F726" t="s">
        <v>5651</v>
      </c>
      <c r="G726" t="s">
        <v>5711</v>
      </c>
      <c r="H726" s="5">
        <v>39165.019999999997</v>
      </c>
      <c r="J726" t="s">
        <v>28</v>
      </c>
      <c r="K726" t="s">
        <v>29</v>
      </c>
      <c r="L726" t="s">
        <v>155</v>
      </c>
      <c r="M726" t="s">
        <v>29</v>
      </c>
      <c r="N726" t="s">
        <v>30</v>
      </c>
      <c r="O726" t="s">
        <v>29</v>
      </c>
      <c r="P726" t="s">
        <v>30</v>
      </c>
      <c r="Q726" t="s">
        <v>30</v>
      </c>
      <c r="R726" t="s">
        <v>30</v>
      </c>
      <c r="S726" t="s">
        <v>30</v>
      </c>
      <c r="T726" t="s">
        <v>30</v>
      </c>
      <c r="U726" t="s">
        <v>30</v>
      </c>
      <c r="V726" t="s">
        <v>30</v>
      </c>
      <c r="W726" t="s">
        <v>40</v>
      </c>
      <c r="X726" t="s">
        <v>29</v>
      </c>
      <c r="Y726" t="s">
        <v>29</v>
      </c>
      <c r="Z726" t="s">
        <v>29</v>
      </c>
      <c r="AA726" t="s">
        <v>30</v>
      </c>
      <c r="AB726" t="s">
        <v>32</v>
      </c>
    </row>
    <row r="727" spans="1:28" outlineLevel="1" x14ac:dyDescent="0.45">
      <c r="A727">
        <v>7539349000</v>
      </c>
      <c r="B727" s="1">
        <v>44341</v>
      </c>
      <c r="C727" t="s">
        <v>2874</v>
      </c>
      <c r="D727" t="s">
        <v>2875</v>
      </c>
      <c r="E727" t="s">
        <v>154</v>
      </c>
      <c r="F727" t="s">
        <v>5651</v>
      </c>
      <c r="G727" t="s">
        <v>5774</v>
      </c>
      <c r="H727" s="5">
        <v>39015</v>
      </c>
      <c r="J727" t="s">
        <v>28</v>
      </c>
      <c r="K727" t="s">
        <v>30</v>
      </c>
      <c r="L727" t="s">
        <v>275</v>
      </c>
      <c r="M727" t="s">
        <v>29</v>
      </c>
      <c r="N727" t="s">
        <v>29</v>
      </c>
      <c r="O727" t="s">
        <v>30</v>
      </c>
      <c r="P727" t="s">
        <v>30</v>
      </c>
      <c r="Q727" t="s">
        <v>30</v>
      </c>
      <c r="R727" t="s">
        <v>30</v>
      </c>
      <c r="S727" t="s">
        <v>30</v>
      </c>
      <c r="T727" t="s">
        <v>30</v>
      </c>
      <c r="U727" t="s">
        <v>30</v>
      </c>
      <c r="V727" t="s">
        <v>30</v>
      </c>
      <c r="W727" t="s">
        <v>31</v>
      </c>
      <c r="X727" t="s">
        <v>29</v>
      </c>
      <c r="Y727" t="s">
        <v>30</v>
      </c>
      <c r="Z727" t="s">
        <v>29</v>
      </c>
      <c r="AA727" t="s">
        <v>30</v>
      </c>
      <c r="AB727" t="s">
        <v>32</v>
      </c>
    </row>
    <row r="728" spans="1:28" outlineLevel="1" x14ac:dyDescent="0.45">
      <c r="A728">
        <v>7230099010</v>
      </c>
      <c r="B728" s="1">
        <v>44339</v>
      </c>
      <c r="C728" t="s">
        <v>2484</v>
      </c>
      <c r="D728" t="s">
        <v>2485</v>
      </c>
      <c r="E728" t="s">
        <v>154</v>
      </c>
      <c r="F728" t="s">
        <v>5651</v>
      </c>
      <c r="G728" t="s">
        <v>5885</v>
      </c>
      <c r="H728" s="5">
        <v>38588</v>
      </c>
      <c r="J728" t="s">
        <v>28</v>
      </c>
      <c r="K728" t="s">
        <v>30</v>
      </c>
      <c r="L728" t="s">
        <v>173</v>
      </c>
      <c r="M728" t="s">
        <v>30</v>
      </c>
      <c r="N728" t="s">
        <v>29</v>
      </c>
      <c r="O728" t="s">
        <v>30</v>
      </c>
      <c r="P728" t="s">
        <v>30</v>
      </c>
      <c r="Q728" t="s">
        <v>30</v>
      </c>
      <c r="R728" t="s">
        <v>30</v>
      </c>
      <c r="S728" t="s">
        <v>30</v>
      </c>
      <c r="T728" t="s">
        <v>30</v>
      </c>
      <c r="U728" t="s">
        <v>30</v>
      </c>
      <c r="V728" t="s">
        <v>30</v>
      </c>
      <c r="W728" t="s">
        <v>31</v>
      </c>
      <c r="X728" t="s">
        <v>30</v>
      </c>
      <c r="Y728" t="s">
        <v>30</v>
      </c>
      <c r="Z728" t="s">
        <v>29</v>
      </c>
      <c r="AA728" t="s">
        <v>29</v>
      </c>
      <c r="AB728" t="s">
        <v>32</v>
      </c>
    </row>
    <row r="729" spans="1:28" outlineLevel="1" x14ac:dyDescent="0.45">
      <c r="A729">
        <v>2323759003</v>
      </c>
      <c r="B729" s="1">
        <v>44331</v>
      </c>
      <c r="C729" t="s">
        <v>799</v>
      </c>
      <c r="D729" t="s">
        <v>800</v>
      </c>
      <c r="E729" t="s">
        <v>154</v>
      </c>
      <c r="F729" t="s">
        <v>5651</v>
      </c>
      <c r="G729" t="s">
        <v>5665</v>
      </c>
      <c r="H729" s="5">
        <v>38571.449999999997</v>
      </c>
      <c r="J729" t="s">
        <v>28</v>
      </c>
      <c r="K729" t="s">
        <v>29</v>
      </c>
      <c r="L729" t="s">
        <v>155</v>
      </c>
      <c r="M729" t="s">
        <v>30</v>
      </c>
      <c r="N729" t="s">
        <v>30</v>
      </c>
      <c r="O729" t="s">
        <v>30</v>
      </c>
      <c r="P729" t="s">
        <v>30</v>
      </c>
      <c r="Q729" t="s">
        <v>30</v>
      </c>
      <c r="R729" t="s">
        <v>30</v>
      </c>
      <c r="S729" t="s">
        <v>30</v>
      </c>
      <c r="T729" t="s">
        <v>30</v>
      </c>
      <c r="U729" t="s">
        <v>30</v>
      </c>
      <c r="V729" t="s">
        <v>30</v>
      </c>
      <c r="W729" t="s">
        <v>40</v>
      </c>
      <c r="X729" t="s">
        <v>29</v>
      </c>
      <c r="Y729" t="s">
        <v>30</v>
      </c>
      <c r="Z729" t="s">
        <v>29</v>
      </c>
      <c r="AA729" t="s">
        <v>29</v>
      </c>
      <c r="AB729" t="s">
        <v>47</v>
      </c>
    </row>
    <row r="730" spans="1:28" outlineLevel="1" x14ac:dyDescent="0.45">
      <c r="A730">
        <v>2763179010</v>
      </c>
      <c r="B730" s="1">
        <v>44334</v>
      </c>
      <c r="C730" t="s">
        <v>1623</v>
      </c>
      <c r="D730" t="s">
        <v>1624</v>
      </c>
      <c r="E730" t="s">
        <v>154</v>
      </c>
      <c r="F730" t="s">
        <v>5651</v>
      </c>
      <c r="G730" t="s">
        <v>5824</v>
      </c>
      <c r="H730" s="5">
        <v>37630</v>
      </c>
      <c r="J730" t="s">
        <v>28</v>
      </c>
      <c r="K730" t="s">
        <v>30</v>
      </c>
      <c r="L730" t="s">
        <v>173</v>
      </c>
      <c r="M730" t="s">
        <v>29</v>
      </c>
      <c r="N730" t="s">
        <v>29</v>
      </c>
      <c r="O730" t="s">
        <v>29</v>
      </c>
      <c r="P730" t="s">
        <v>30</v>
      </c>
      <c r="Q730" t="s">
        <v>30</v>
      </c>
      <c r="R730" t="s">
        <v>30</v>
      </c>
      <c r="S730" t="s">
        <v>30</v>
      </c>
      <c r="T730" t="s">
        <v>29</v>
      </c>
      <c r="U730" t="s">
        <v>30</v>
      </c>
      <c r="V730" t="s">
        <v>29</v>
      </c>
      <c r="W730" t="s">
        <v>40</v>
      </c>
      <c r="X730" t="s">
        <v>30</v>
      </c>
      <c r="Y730" t="s">
        <v>29</v>
      </c>
      <c r="Z730" t="s">
        <v>29</v>
      </c>
      <c r="AA730" t="s">
        <v>30</v>
      </c>
      <c r="AB730" t="s">
        <v>39</v>
      </c>
    </row>
    <row r="731" spans="1:28" outlineLevel="1" x14ac:dyDescent="0.45">
      <c r="A731">
        <v>7525428907</v>
      </c>
      <c r="B731" s="1">
        <v>44323</v>
      </c>
      <c r="C731" t="s">
        <v>2715</v>
      </c>
      <c r="D731" t="s">
        <v>2716</v>
      </c>
      <c r="E731" t="s">
        <v>154</v>
      </c>
      <c r="F731" t="s">
        <v>5651</v>
      </c>
      <c r="G731" t="s">
        <v>5674</v>
      </c>
      <c r="H731" s="5">
        <v>37247</v>
      </c>
      <c r="J731" t="s">
        <v>28</v>
      </c>
      <c r="K731" t="s">
        <v>29</v>
      </c>
      <c r="L731" t="s">
        <v>155</v>
      </c>
      <c r="M731" t="s">
        <v>29</v>
      </c>
      <c r="N731" t="s">
        <v>29</v>
      </c>
      <c r="O731" t="s">
        <v>29</v>
      </c>
      <c r="P731" t="s">
        <v>30</v>
      </c>
      <c r="Q731" t="s">
        <v>29</v>
      </c>
      <c r="R731" t="s">
        <v>30</v>
      </c>
      <c r="S731" t="s">
        <v>30</v>
      </c>
      <c r="T731" t="s">
        <v>30</v>
      </c>
      <c r="U731" t="s">
        <v>29</v>
      </c>
      <c r="V731" t="s">
        <v>29</v>
      </c>
      <c r="W731" t="s">
        <v>33</v>
      </c>
      <c r="X731" t="s">
        <v>29</v>
      </c>
      <c r="Y731" t="s">
        <v>29</v>
      </c>
      <c r="Z731" t="s">
        <v>29</v>
      </c>
      <c r="AA731" t="s">
        <v>30</v>
      </c>
      <c r="AB731" t="s">
        <v>47</v>
      </c>
    </row>
    <row r="732" spans="1:28" outlineLevel="1" x14ac:dyDescent="0.45">
      <c r="A732">
        <v>8612119003</v>
      </c>
      <c r="B732" s="1">
        <v>44343</v>
      </c>
      <c r="C732" t="s">
        <v>4312</v>
      </c>
      <c r="D732" t="s">
        <v>4313</v>
      </c>
      <c r="E732" t="s">
        <v>154</v>
      </c>
      <c r="F732" t="s">
        <v>5651</v>
      </c>
      <c r="G732" t="s">
        <v>5667</v>
      </c>
      <c r="H732" s="5">
        <v>37056</v>
      </c>
      <c r="J732" t="s">
        <v>28</v>
      </c>
      <c r="K732" t="s">
        <v>30</v>
      </c>
      <c r="L732" t="s">
        <v>173</v>
      </c>
      <c r="M732" t="s">
        <v>29</v>
      </c>
      <c r="N732" t="s">
        <v>29</v>
      </c>
      <c r="O732" t="s">
        <v>29</v>
      </c>
      <c r="P732" t="s">
        <v>29</v>
      </c>
      <c r="Q732" t="s">
        <v>29</v>
      </c>
      <c r="R732" t="s">
        <v>30</v>
      </c>
      <c r="S732" t="s">
        <v>30</v>
      </c>
      <c r="T732" t="s">
        <v>30</v>
      </c>
      <c r="U732" t="s">
        <v>30</v>
      </c>
      <c r="V732" t="s">
        <v>29</v>
      </c>
      <c r="W732" t="s">
        <v>31</v>
      </c>
      <c r="X732" t="s">
        <v>29</v>
      </c>
      <c r="Y732" t="s">
        <v>29</v>
      </c>
      <c r="Z732" t="s">
        <v>29</v>
      </c>
      <c r="AA732" t="s">
        <v>29</v>
      </c>
      <c r="AB732" t="s">
        <v>39</v>
      </c>
    </row>
    <row r="733" spans="1:28" outlineLevel="1" x14ac:dyDescent="0.45">
      <c r="A733">
        <v>7609278907</v>
      </c>
      <c r="B733" s="1">
        <v>44323</v>
      </c>
      <c r="C733" t="s">
        <v>3458</v>
      </c>
      <c r="D733" t="s">
        <v>3459</v>
      </c>
      <c r="E733" t="s">
        <v>154</v>
      </c>
      <c r="F733" t="s">
        <v>5651</v>
      </c>
      <c r="G733" t="s">
        <v>5825</v>
      </c>
      <c r="H733" s="5">
        <v>34071.47</v>
      </c>
      <c r="J733" t="s">
        <v>28</v>
      </c>
      <c r="K733" t="s">
        <v>30</v>
      </c>
      <c r="L733" t="s">
        <v>173</v>
      </c>
      <c r="M733" t="s">
        <v>29</v>
      </c>
      <c r="N733" t="s">
        <v>29</v>
      </c>
      <c r="O733" t="s">
        <v>29</v>
      </c>
      <c r="P733" t="s">
        <v>30</v>
      </c>
      <c r="Q733" t="s">
        <v>29</v>
      </c>
      <c r="R733" t="s">
        <v>30</v>
      </c>
      <c r="S733" t="s">
        <v>30</v>
      </c>
      <c r="T733" t="s">
        <v>30</v>
      </c>
      <c r="U733" t="s">
        <v>30</v>
      </c>
      <c r="V733" t="s">
        <v>30</v>
      </c>
      <c r="W733" t="s">
        <v>31</v>
      </c>
      <c r="X733" t="s">
        <v>29</v>
      </c>
      <c r="Y733" t="s">
        <v>30</v>
      </c>
      <c r="Z733" t="s">
        <v>29</v>
      </c>
      <c r="AA733" t="s">
        <v>30</v>
      </c>
      <c r="AB733" t="s">
        <v>62</v>
      </c>
    </row>
    <row r="734" spans="1:28" outlineLevel="1" x14ac:dyDescent="0.45">
      <c r="A734">
        <v>5232819006</v>
      </c>
      <c r="B734" s="1">
        <v>44337</v>
      </c>
      <c r="C734" t="s">
        <v>2243</v>
      </c>
      <c r="D734" t="s">
        <v>2244</v>
      </c>
      <c r="E734" t="s">
        <v>154</v>
      </c>
      <c r="F734" t="s">
        <v>5651</v>
      </c>
      <c r="G734" t="s">
        <v>5918</v>
      </c>
      <c r="H734" s="5">
        <v>33075</v>
      </c>
      <c r="J734" t="s">
        <v>28</v>
      </c>
      <c r="K734" t="s">
        <v>30</v>
      </c>
      <c r="L734" t="s">
        <v>275</v>
      </c>
      <c r="M734" t="s">
        <v>29</v>
      </c>
      <c r="N734" t="s">
        <v>29</v>
      </c>
      <c r="O734" t="s">
        <v>29</v>
      </c>
      <c r="P734" t="s">
        <v>30</v>
      </c>
      <c r="Q734" t="s">
        <v>30</v>
      </c>
      <c r="R734" t="s">
        <v>30</v>
      </c>
      <c r="S734" t="s">
        <v>30</v>
      </c>
      <c r="T734" t="s">
        <v>29</v>
      </c>
      <c r="U734" t="s">
        <v>30</v>
      </c>
      <c r="V734" t="s">
        <v>29</v>
      </c>
      <c r="W734" t="s">
        <v>60</v>
      </c>
      <c r="X734" t="s">
        <v>29</v>
      </c>
      <c r="Y734" t="s">
        <v>30</v>
      </c>
      <c r="Z734" t="s">
        <v>29</v>
      </c>
      <c r="AA734" t="s">
        <v>29</v>
      </c>
      <c r="AB734" t="s">
        <v>129</v>
      </c>
    </row>
    <row r="735" spans="1:28" outlineLevel="1" x14ac:dyDescent="0.45">
      <c r="A735">
        <v>8600559009</v>
      </c>
      <c r="B735" s="1">
        <v>44343</v>
      </c>
      <c r="C735" t="s">
        <v>4240</v>
      </c>
      <c r="D735" t="s">
        <v>4241</v>
      </c>
      <c r="E735" t="s">
        <v>154</v>
      </c>
      <c r="F735" t="s">
        <v>5651</v>
      </c>
      <c r="G735" t="s">
        <v>5774</v>
      </c>
      <c r="H735" s="5">
        <v>31797.08</v>
      </c>
      <c r="J735" t="s">
        <v>28</v>
      </c>
      <c r="K735" t="s">
        <v>30</v>
      </c>
      <c r="L735" t="s">
        <v>275</v>
      </c>
      <c r="M735" t="s">
        <v>29</v>
      </c>
      <c r="N735" t="s">
        <v>29</v>
      </c>
      <c r="O735" t="s">
        <v>29</v>
      </c>
      <c r="P735" t="s">
        <v>30</v>
      </c>
      <c r="Q735" t="s">
        <v>29</v>
      </c>
      <c r="R735" t="s">
        <v>30</v>
      </c>
      <c r="S735" t="s">
        <v>30</v>
      </c>
      <c r="T735" t="s">
        <v>30</v>
      </c>
      <c r="U735" t="s">
        <v>29</v>
      </c>
      <c r="V735" t="s">
        <v>29</v>
      </c>
      <c r="W735" t="s">
        <v>40</v>
      </c>
      <c r="X735" t="s">
        <v>29</v>
      </c>
      <c r="Y735" t="s">
        <v>29</v>
      </c>
      <c r="Z735" t="s">
        <v>29</v>
      </c>
      <c r="AA735" t="s">
        <v>30</v>
      </c>
      <c r="AB735" t="s">
        <v>335</v>
      </c>
    </row>
    <row r="736" spans="1:28" outlineLevel="1" x14ac:dyDescent="0.45">
      <c r="A736">
        <v>6600559010</v>
      </c>
      <c r="B736" s="1">
        <v>44338</v>
      </c>
      <c r="C736" t="s">
        <v>2388</v>
      </c>
      <c r="D736" t="s">
        <v>2389</v>
      </c>
      <c r="E736" t="s">
        <v>154</v>
      </c>
      <c r="F736" t="s">
        <v>5651</v>
      </c>
      <c r="G736" t="s">
        <v>5936</v>
      </c>
      <c r="H736" s="5">
        <v>31059.69</v>
      </c>
      <c r="J736" t="s">
        <v>28</v>
      </c>
      <c r="K736" t="s">
        <v>29</v>
      </c>
      <c r="L736" t="s">
        <v>275</v>
      </c>
      <c r="M736" t="s">
        <v>29</v>
      </c>
      <c r="N736" t="s">
        <v>29</v>
      </c>
      <c r="O736" t="s">
        <v>29</v>
      </c>
      <c r="P736" t="s">
        <v>30</v>
      </c>
      <c r="Q736" t="s">
        <v>29</v>
      </c>
      <c r="R736" t="s">
        <v>30</v>
      </c>
      <c r="S736" t="s">
        <v>30</v>
      </c>
      <c r="T736" t="s">
        <v>30</v>
      </c>
      <c r="U736" t="s">
        <v>30</v>
      </c>
      <c r="V736" t="s">
        <v>30</v>
      </c>
      <c r="W736" t="s">
        <v>270</v>
      </c>
      <c r="X736" t="s">
        <v>29</v>
      </c>
      <c r="Y736" t="s">
        <v>30</v>
      </c>
      <c r="Z736" t="s">
        <v>29</v>
      </c>
      <c r="AA736" t="s">
        <v>29</v>
      </c>
      <c r="AB736" t="s">
        <v>45</v>
      </c>
    </row>
    <row r="737" spans="1:28" outlineLevel="1" x14ac:dyDescent="0.45">
      <c r="A737">
        <v>2749069005</v>
      </c>
      <c r="B737" s="1">
        <v>44334</v>
      </c>
      <c r="C737" t="s">
        <v>1557</v>
      </c>
      <c r="D737" t="s">
        <v>1558</v>
      </c>
      <c r="E737" t="s">
        <v>154</v>
      </c>
      <c r="F737" t="s">
        <v>5651</v>
      </c>
      <c r="G737" t="s">
        <v>5752</v>
      </c>
      <c r="H737" s="5">
        <v>30853</v>
      </c>
      <c r="J737" t="s">
        <v>28</v>
      </c>
      <c r="K737" t="s">
        <v>29</v>
      </c>
      <c r="L737" t="s">
        <v>155</v>
      </c>
      <c r="M737" t="s">
        <v>29</v>
      </c>
      <c r="N737" t="s">
        <v>29</v>
      </c>
      <c r="O737" t="s">
        <v>29</v>
      </c>
      <c r="P737" t="s">
        <v>29</v>
      </c>
      <c r="Q737" t="s">
        <v>29</v>
      </c>
      <c r="R737" t="s">
        <v>29</v>
      </c>
      <c r="S737" t="s">
        <v>30</v>
      </c>
      <c r="T737" t="s">
        <v>30</v>
      </c>
      <c r="U737" t="s">
        <v>29</v>
      </c>
      <c r="V737" t="s">
        <v>30</v>
      </c>
      <c r="W737" t="s">
        <v>40</v>
      </c>
      <c r="X737" t="s">
        <v>29</v>
      </c>
      <c r="Y737" t="s">
        <v>29</v>
      </c>
      <c r="Z737" t="s">
        <v>29</v>
      </c>
      <c r="AA737" t="s">
        <v>30</v>
      </c>
      <c r="AB737" t="s">
        <v>228</v>
      </c>
    </row>
    <row r="738" spans="1:28" outlineLevel="1" x14ac:dyDescent="0.45">
      <c r="A738">
        <v>2486939003</v>
      </c>
      <c r="B738" s="1">
        <v>44332</v>
      </c>
      <c r="C738" t="s">
        <v>1161</v>
      </c>
      <c r="D738" t="s">
        <v>1162</v>
      </c>
      <c r="E738" t="s">
        <v>154</v>
      </c>
      <c r="F738" t="s">
        <v>5651</v>
      </c>
      <c r="G738" t="s">
        <v>5827</v>
      </c>
      <c r="H738" s="5">
        <v>30734</v>
      </c>
      <c r="J738" t="s">
        <v>28</v>
      </c>
      <c r="K738" t="s">
        <v>30</v>
      </c>
      <c r="L738" t="s">
        <v>173</v>
      </c>
      <c r="M738" t="s">
        <v>29</v>
      </c>
      <c r="N738" t="s">
        <v>29</v>
      </c>
      <c r="O738" t="s">
        <v>29</v>
      </c>
      <c r="P738" t="s">
        <v>29</v>
      </c>
      <c r="Q738" t="s">
        <v>29</v>
      </c>
      <c r="R738" t="s">
        <v>29</v>
      </c>
      <c r="S738" t="s">
        <v>30</v>
      </c>
      <c r="T738" t="s">
        <v>30</v>
      </c>
      <c r="U738" t="s">
        <v>29</v>
      </c>
      <c r="V738" t="s">
        <v>30</v>
      </c>
      <c r="W738" t="s">
        <v>40</v>
      </c>
      <c r="X738" t="s">
        <v>30</v>
      </c>
      <c r="Y738" t="s">
        <v>30</v>
      </c>
      <c r="Z738" t="s">
        <v>29</v>
      </c>
      <c r="AA738" t="s">
        <v>30</v>
      </c>
      <c r="AB738" t="s">
        <v>32</v>
      </c>
    </row>
    <row r="739" spans="1:28" outlineLevel="1" x14ac:dyDescent="0.45">
      <c r="A739">
        <v>8036799009</v>
      </c>
      <c r="B739" s="1">
        <v>44342</v>
      </c>
      <c r="C739" t="s">
        <v>4199</v>
      </c>
      <c r="D739" t="s">
        <v>4200</v>
      </c>
      <c r="E739" t="s">
        <v>154</v>
      </c>
      <c r="F739" t="s">
        <v>5651</v>
      </c>
      <c r="G739" t="s">
        <v>5711</v>
      </c>
      <c r="H739" s="5">
        <v>28132.880000000001</v>
      </c>
      <c r="J739" t="s">
        <v>28</v>
      </c>
      <c r="K739" t="s">
        <v>29</v>
      </c>
      <c r="L739" t="s">
        <v>155</v>
      </c>
      <c r="M739" t="s">
        <v>29</v>
      </c>
      <c r="N739" t="s">
        <v>30</v>
      </c>
      <c r="O739" t="s">
        <v>30</v>
      </c>
      <c r="P739" t="s">
        <v>30</v>
      </c>
      <c r="Q739" t="s">
        <v>30</v>
      </c>
      <c r="R739" t="s">
        <v>30</v>
      </c>
      <c r="S739" t="s">
        <v>30</v>
      </c>
      <c r="T739" t="s">
        <v>30</v>
      </c>
      <c r="U739" t="s">
        <v>30</v>
      </c>
      <c r="V739" t="s">
        <v>30</v>
      </c>
      <c r="W739" t="s">
        <v>60</v>
      </c>
      <c r="X739" t="s">
        <v>29</v>
      </c>
      <c r="Y739" t="s">
        <v>29</v>
      </c>
      <c r="Z739" t="s">
        <v>29</v>
      </c>
      <c r="AA739" t="s">
        <v>30</v>
      </c>
      <c r="AB739" t="s">
        <v>45</v>
      </c>
    </row>
    <row r="740" spans="1:28" outlineLevel="1" x14ac:dyDescent="0.45">
      <c r="A740">
        <v>7535548901</v>
      </c>
      <c r="B740" s="1">
        <v>44323</v>
      </c>
      <c r="C740" t="s">
        <v>2834</v>
      </c>
      <c r="D740" t="s">
        <v>2765</v>
      </c>
      <c r="E740" t="s">
        <v>154</v>
      </c>
      <c r="F740" t="s">
        <v>5651</v>
      </c>
      <c r="G740" t="s">
        <v>5918</v>
      </c>
      <c r="H740" s="5">
        <v>27225.81</v>
      </c>
      <c r="I740" t="s">
        <v>432</v>
      </c>
      <c r="J740" t="s">
        <v>28</v>
      </c>
      <c r="K740" t="s">
        <v>29</v>
      </c>
      <c r="L740" t="s">
        <v>275</v>
      </c>
      <c r="M740" t="s">
        <v>29</v>
      </c>
      <c r="N740" t="s">
        <v>29</v>
      </c>
      <c r="O740" t="s">
        <v>30</v>
      </c>
      <c r="P740" t="s">
        <v>30</v>
      </c>
      <c r="Q740" t="s">
        <v>30</v>
      </c>
      <c r="R740" t="s">
        <v>30</v>
      </c>
      <c r="S740" t="s">
        <v>30</v>
      </c>
      <c r="T740" t="s">
        <v>30</v>
      </c>
      <c r="U740" t="s">
        <v>30</v>
      </c>
      <c r="V740" t="s">
        <v>30</v>
      </c>
      <c r="W740" t="s">
        <v>31</v>
      </c>
      <c r="X740" t="s">
        <v>29</v>
      </c>
      <c r="Y740" t="s">
        <v>30</v>
      </c>
      <c r="Z740" t="s">
        <v>29</v>
      </c>
      <c r="AA740" t="s">
        <v>29</v>
      </c>
      <c r="AB740" t="s">
        <v>32</v>
      </c>
    </row>
    <row r="741" spans="1:28" outlineLevel="1" x14ac:dyDescent="0.45">
      <c r="A741">
        <v>2330369002</v>
      </c>
      <c r="B741" s="1">
        <v>44331</v>
      </c>
      <c r="C741" t="s">
        <v>837</v>
      </c>
      <c r="D741" t="s">
        <v>838</v>
      </c>
      <c r="E741" t="s">
        <v>154</v>
      </c>
      <c r="F741" t="s">
        <v>5651</v>
      </c>
      <c r="G741" t="s">
        <v>5668</v>
      </c>
      <c r="H741" s="5">
        <v>26356.77</v>
      </c>
      <c r="I741" t="s">
        <v>839</v>
      </c>
      <c r="J741" t="s">
        <v>28</v>
      </c>
      <c r="K741" t="s">
        <v>29</v>
      </c>
      <c r="L741" t="s">
        <v>173</v>
      </c>
      <c r="M741" t="s">
        <v>29</v>
      </c>
      <c r="N741" t="s">
        <v>29</v>
      </c>
      <c r="O741" t="s">
        <v>29</v>
      </c>
      <c r="P741" t="s">
        <v>30</v>
      </c>
      <c r="Q741" t="s">
        <v>29</v>
      </c>
      <c r="R741" t="s">
        <v>30</v>
      </c>
      <c r="S741" t="s">
        <v>30</v>
      </c>
      <c r="T741" t="s">
        <v>30</v>
      </c>
      <c r="U741" t="s">
        <v>29</v>
      </c>
      <c r="V741" t="s">
        <v>29</v>
      </c>
      <c r="W741" t="s">
        <v>31</v>
      </c>
      <c r="X741" t="s">
        <v>29</v>
      </c>
      <c r="Y741" t="s">
        <v>30</v>
      </c>
      <c r="Z741" t="s">
        <v>29</v>
      </c>
      <c r="AA741" t="s">
        <v>29</v>
      </c>
      <c r="AB741" t="s">
        <v>32</v>
      </c>
    </row>
    <row r="742" spans="1:28" outlineLevel="1" x14ac:dyDescent="0.45">
      <c r="A742">
        <v>5229269006</v>
      </c>
      <c r="B742" s="1">
        <v>44337</v>
      </c>
      <c r="C742" t="s">
        <v>2215</v>
      </c>
      <c r="D742" t="s">
        <v>2216</v>
      </c>
      <c r="E742" t="s">
        <v>154</v>
      </c>
      <c r="F742" t="s">
        <v>5651</v>
      </c>
      <c r="G742" t="s">
        <v>5824</v>
      </c>
      <c r="H742" s="5">
        <v>26340.07</v>
      </c>
      <c r="J742" t="s">
        <v>28</v>
      </c>
      <c r="K742" t="s">
        <v>30</v>
      </c>
      <c r="L742" t="s">
        <v>173</v>
      </c>
      <c r="M742" t="s">
        <v>29</v>
      </c>
      <c r="N742" t="s">
        <v>30</v>
      </c>
      <c r="O742" t="s">
        <v>29</v>
      </c>
      <c r="P742" t="s">
        <v>30</v>
      </c>
      <c r="Q742" t="s">
        <v>30</v>
      </c>
      <c r="R742" t="s">
        <v>30</v>
      </c>
      <c r="S742" t="s">
        <v>30</v>
      </c>
      <c r="T742" t="s">
        <v>30</v>
      </c>
      <c r="U742" t="s">
        <v>30</v>
      </c>
      <c r="V742" t="s">
        <v>30</v>
      </c>
      <c r="W742" t="s">
        <v>270</v>
      </c>
      <c r="X742" t="s">
        <v>30</v>
      </c>
      <c r="Y742" t="s">
        <v>30</v>
      </c>
      <c r="Z742" t="s">
        <v>29</v>
      </c>
      <c r="AA742" t="s">
        <v>29</v>
      </c>
      <c r="AB742" t="s">
        <v>32</v>
      </c>
    </row>
    <row r="743" spans="1:28" outlineLevel="1" x14ac:dyDescent="0.45">
      <c r="A743">
        <v>7909018901</v>
      </c>
      <c r="B743" s="1">
        <v>44327</v>
      </c>
      <c r="C743" t="s">
        <v>4056</v>
      </c>
      <c r="D743" t="s">
        <v>4057</v>
      </c>
      <c r="E743" t="s">
        <v>154</v>
      </c>
      <c r="F743" t="s">
        <v>5651</v>
      </c>
      <c r="G743" t="s">
        <v>5691</v>
      </c>
      <c r="H743" s="5">
        <v>25690.33</v>
      </c>
      <c r="J743" t="s">
        <v>28</v>
      </c>
      <c r="K743" t="s">
        <v>30</v>
      </c>
      <c r="L743" t="s">
        <v>155</v>
      </c>
      <c r="M743" t="s">
        <v>29</v>
      </c>
      <c r="N743" t="s">
        <v>30</v>
      </c>
      <c r="O743" t="s">
        <v>29</v>
      </c>
      <c r="P743" t="s">
        <v>30</v>
      </c>
      <c r="Q743" t="s">
        <v>30</v>
      </c>
      <c r="R743" t="s">
        <v>30</v>
      </c>
      <c r="S743" t="s">
        <v>30</v>
      </c>
      <c r="T743" t="s">
        <v>30</v>
      </c>
      <c r="U743" t="s">
        <v>30</v>
      </c>
      <c r="V743" t="s">
        <v>30</v>
      </c>
      <c r="W743" t="s">
        <v>60</v>
      </c>
      <c r="X743" t="s">
        <v>30</v>
      </c>
      <c r="Y743" t="s">
        <v>30</v>
      </c>
      <c r="Z743" t="s">
        <v>29</v>
      </c>
      <c r="AA743" t="s">
        <v>30</v>
      </c>
      <c r="AB743" t="s">
        <v>45</v>
      </c>
    </row>
    <row r="744" spans="1:28" outlineLevel="1" x14ac:dyDescent="0.45">
      <c r="A744">
        <v>5225869001</v>
      </c>
      <c r="B744" s="1">
        <v>44337</v>
      </c>
      <c r="C744" t="s">
        <v>2209</v>
      </c>
      <c r="D744" t="s">
        <v>2210</v>
      </c>
      <c r="E744" t="s">
        <v>154</v>
      </c>
      <c r="F744" t="s">
        <v>5651</v>
      </c>
      <c r="G744" t="s">
        <v>5711</v>
      </c>
      <c r="H744" s="5">
        <v>25142.5</v>
      </c>
      <c r="J744" t="s">
        <v>28</v>
      </c>
      <c r="K744" t="s">
        <v>29</v>
      </c>
      <c r="L744" t="s">
        <v>155</v>
      </c>
      <c r="M744" t="s">
        <v>30</v>
      </c>
      <c r="N744" t="s">
        <v>30</v>
      </c>
      <c r="O744" t="s">
        <v>30</v>
      </c>
      <c r="P744" t="s">
        <v>30</v>
      </c>
      <c r="Q744" t="s">
        <v>30</v>
      </c>
      <c r="R744" t="s">
        <v>30</v>
      </c>
      <c r="S744" t="s">
        <v>30</v>
      </c>
      <c r="T744" t="s">
        <v>30</v>
      </c>
      <c r="U744" t="s">
        <v>30</v>
      </c>
      <c r="V744" t="s">
        <v>30</v>
      </c>
      <c r="W744" t="s">
        <v>40</v>
      </c>
      <c r="X744" t="s">
        <v>29</v>
      </c>
      <c r="Y744" t="s">
        <v>30</v>
      </c>
      <c r="Z744" t="s">
        <v>29</v>
      </c>
      <c r="AA744" t="s">
        <v>29</v>
      </c>
      <c r="AB744" t="s">
        <v>32</v>
      </c>
    </row>
    <row r="745" spans="1:28" outlineLevel="1" x14ac:dyDescent="0.45">
      <c r="A745">
        <v>2326789007</v>
      </c>
      <c r="B745" s="1">
        <v>44331</v>
      </c>
      <c r="C745" t="s">
        <v>821</v>
      </c>
      <c r="D745" t="s">
        <v>431</v>
      </c>
      <c r="E745" t="s">
        <v>154</v>
      </c>
      <c r="F745" t="s">
        <v>5651</v>
      </c>
      <c r="G745" t="s">
        <v>5704</v>
      </c>
      <c r="H745" s="5">
        <v>25070.14</v>
      </c>
      <c r="I745" t="s">
        <v>128</v>
      </c>
      <c r="J745" t="s">
        <v>28</v>
      </c>
      <c r="K745" t="s">
        <v>29</v>
      </c>
      <c r="L745" t="s">
        <v>155</v>
      </c>
      <c r="M745" t="s">
        <v>29</v>
      </c>
      <c r="N745" t="s">
        <v>29</v>
      </c>
      <c r="O745" t="s">
        <v>29</v>
      </c>
      <c r="P745" t="s">
        <v>30</v>
      </c>
      <c r="Q745" t="s">
        <v>30</v>
      </c>
      <c r="R745" t="s">
        <v>30</v>
      </c>
      <c r="S745" t="s">
        <v>30</v>
      </c>
      <c r="T745" t="s">
        <v>30</v>
      </c>
      <c r="U745" t="s">
        <v>30</v>
      </c>
      <c r="V745" t="s">
        <v>30</v>
      </c>
      <c r="W745" t="s">
        <v>31</v>
      </c>
      <c r="X745" t="s">
        <v>29</v>
      </c>
      <c r="Y745" t="s">
        <v>29</v>
      </c>
      <c r="Z745" t="s">
        <v>29</v>
      </c>
      <c r="AA745" t="s">
        <v>30</v>
      </c>
      <c r="AB745" t="s">
        <v>32</v>
      </c>
    </row>
    <row r="746" spans="1:28" outlineLevel="1" x14ac:dyDescent="0.45">
      <c r="A746">
        <v>7901858901</v>
      </c>
      <c r="B746" s="1">
        <v>44327</v>
      </c>
      <c r="C746" t="s">
        <v>4011</v>
      </c>
      <c r="D746" t="s">
        <v>4012</v>
      </c>
      <c r="E746" t="s">
        <v>154</v>
      </c>
      <c r="F746" t="s">
        <v>5651</v>
      </c>
      <c r="G746" t="s">
        <v>5810</v>
      </c>
      <c r="H746" s="5">
        <v>24981</v>
      </c>
      <c r="J746" t="s">
        <v>28</v>
      </c>
      <c r="K746" t="s">
        <v>30</v>
      </c>
      <c r="L746" t="s">
        <v>275</v>
      </c>
      <c r="M746" t="s">
        <v>30</v>
      </c>
      <c r="N746" t="s">
        <v>30</v>
      </c>
      <c r="O746" t="s">
        <v>30</v>
      </c>
      <c r="P746" t="s">
        <v>30</v>
      </c>
      <c r="Q746" t="s">
        <v>30</v>
      </c>
      <c r="R746" t="s">
        <v>30</v>
      </c>
      <c r="S746" t="s">
        <v>30</v>
      </c>
      <c r="T746" t="s">
        <v>30</v>
      </c>
      <c r="U746" t="s">
        <v>30</v>
      </c>
      <c r="V746" t="s">
        <v>30</v>
      </c>
      <c r="W746" t="s">
        <v>40</v>
      </c>
      <c r="X746" t="s">
        <v>30</v>
      </c>
      <c r="Y746" t="s">
        <v>30</v>
      </c>
      <c r="Z746" t="s">
        <v>29</v>
      </c>
      <c r="AA746" t="s">
        <v>29</v>
      </c>
      <c r="AB746" t="s">
        <v>32</v>
      </c>
    </row>
    <row r="747" spans="1:28" outlineLevel="1" x14ac:dyDescent="0.45">
      <c r="A747">
        <v>2764439007</v>
      </c>
      <c r="B747" s="1">
        <v>44334</v>
      </c>
      <c r="C747" t="s">
        <v>1627</v>
      </c>
      <c r="D747" t="s">
        <v>1628</v>
      </c>
      <c r="E747" t="s">
        <v>154</v>
      </c>
      <c r="F747" t="s">
        <v>5651</v>
      </c>
      <c r="G747" t="s">
        <v>5888</v>
      </c>
      <c r="H747" s="5">
        <v>24798</v>
      </c>
      <c r="I747" t="s">
        <v>123</v>
      </c>
      <c r="J747" t="s">
        <v>28</v>
      </c>
      <c r="K747" t="s">
        <v>29</v>
      </c>
      <c r="L747" t="s">
        <v>173</v>
      </c>
      <c r="M747" t="s">
        <v>30</v>
      </c>
      <c r="N747" t="s">
        <v>30</v>
      </c>
      <c r="O747" t="s">
        <v>30</v>
      </c>
      <c r="P747" t="s">
        <v>30</v>
      </c>
      <c r="Q747" t="s">
        <v>30</v>
      </c>
      <c r="R747" t="s">
        <v>30</v>
      </c>
      <c r="S747" t="s">
        <v>30</v>
      </c>
      <c r="T747" t="s">
        <v>30</v>
      </c>
      <c r="U747" t="s">
        <v>30</v>
      </c>
      <c r="V747" t="s">
        <v>30</v>
      </c>
      <c r="W747" t="s">
        <v>31</v>
      </c>
      <c r="X747" t="s">
        <v>30</v>
      </c>
      <c r="Y747" t="s">
        <v>30</v>
      </c>
      <c r="Z747" t="s">
        <v>29</v>
      </c>
      <c r="AA747" t="s">
        <v>29</v>
      </c>
      <c r="AB747" t="s">
        <v>39</v>
      </c>
    </row>
    <row r="748" spans="1:28" outlineLevel="1" x14ac:dyDescent="0.45">
      <c r="A748">
        <v>7513649009</v>
      </c>
      <c r="B748" s="1">
        <v>44341</v>
      </c>
      <c r="C748" t="s">
        <v>2584</v>
      </c>
      <c r="D748" t="s">
        <v>2585</v>
      </c>
      <c r="E748" t="s">
        <v>154</v>
      </c>
      <c r="F748" t="s">
        <v>5651</v>
      </c>
      <c r="G748" t="s">
        <v>5728</v>
      </c>
      <c r="H748" s="5">
        <v>23948.6</v>
      </c>
      <c r="J748" t="s">
        <v>28</v>
      </c>
      <c r="K748" t="s">
        <v>29</v>
      </c>
      <c r="L748" t="s">
        <v>173</v>
      </c>
      <c r="M748" t="s">
        <v>29</v>
      </c>
      <c r="N748" t="s">
        <v>29</v>
      </c>
      <c r="O748" t="s">
        <v>29</v>
      </c>
      <c r="P748" t="s">
        <v>30</v>
      </c>
      <c r="Q748" t="s">
        <v>29</v>
      </c>
      <c r="R748" t="s">
        <v>30</v>
      </c>
      <c r="S748" t="s">
        <v>30</v>
      </c>
      <c r="T748" t="s">
        <v>30</v>
      </c>
      <c r="U748" t="s">
        <v>30</v>
      </c>
      <c r="V748" t="s">
        <v>30</v>
      </c>
      <c r="W748" t="s">
        <v>31</v>
      </c>
      <c r="X748" t="s">
        <v>29</v>
      </c>
      <c r="Y748" t="s">
        <v>29</v>
      </c>
      <c r="Z748" t="s">
        <v>29</v>
      </c>
      <c r="AA748" t="s">
        <v>30</v>
      </c>
      <c r="AB748" t="s">
        <v>129</v>
      </c>
    </row>
    <row r="749" spans="1:28" outlineLevel="1" x14ac:dyDescent="0.45">
      <c r="A749">
        <v>7544038903</v>
      </c>
      <c r="B749" s="1">
        <v>44323</v>
      </c>
      <c r="C749" t="s">
        <v>2925</v>
      </c>
      <c r="D749" t="s">
        <v>2926</v>
      </c>
      <c r="E749" t="s">
        <v>154</v>
      </c>
      <c r="F749" t="s">
        <v>5651</v>
      </c>
      <c r="G749" t="s">
        <v>5667</v>
      </c>
      <c r="H749" s="5">
        <v>23878.13</v>
      </c>
      <c r="J749" t="s">
        <v>28</v>
      </c>
      <c r="K749" t="s">
        <v>30</v>
      </c>
      <c r="L749" t="s">
        <v>173</v>
      </c>
      <c r="M749" t="s">
        <v>30</v>
      </c>
      <c r="N749" t="s">
        <v>30</v>
      </c>
      <c r="O749" t="s">
        <v>30</v>
      </c>
      <c r="P749" t="s">
        <v>30</v>
      </c>
      <c r="Q749" t="s">
        <v>30</v>
      </c>
      <c r="R749" t="s">
        <v>30</v>
      </c>
      <c r="S749" t="s">
        <v>30</v>
      </c>
      <c r="T749" t="s">
        <v>30</v>
      </c>
      <c r="U749" t="s">
        <v>30</v>
      </c>
      <c r="V749" t="s">
        <v>30</v>
      </c>
      <c r="W749" t="s">
        <v>40</v>
      </c>
      <c r="X749" t="s">
        <v>29</v>
      </c>
      <c r="Y749" t="s">
        <v>30</v>
      </c>
      <c r="Z749" t="s">
        <v>29</v>
      </c>
      <c r="AA749" t="s">
        <v>30</v>
      </c>
      <c r="AB749" t="s">
        <v>32</v>
      </c>
    </row>
    <row r="750" spans="1:28" outlineLevel="1" x14ac:dyDescent="0.45">
      <c r="A750">
        <v>8606559010</v>
      </c>
      <c r="B750" s="1">
        <v>44343</v>
      </c>
      <c r="C750" t="s">
        <v>4270</v>
      </c>
      <c r="D750" t="s">
        <v>4271</v>
      </c>
      <c r="E750" t="s">
        <v>154</v>
      </c>
      <c r="F750" t="s">
        <v>5651</v>
      </c>
      <c r="G750" t="s">
        <v>5885</v>
      </c>
      <c r="H750" s="5">
        <v>23550.07</v>
      </c>
      <c r="J750" t="s">
        <v>28</v>
      </c>
      <c r="K750" t="s">
        <v>30</v>
      </c>
      <c r="L750" t="s">
        <v>173</v>
      </c>
      <c r="M750" t="s">
        <v>29</v>
      </c>
      <c r="N750" t="s">
        <v>29</v>
      </c>
      <c r="O750" t="s">
        <v>29</v>
      </c>
      <c r="P750" t="s">
        <v>30</v>
      </c>
      <c r="Q750" t="s">
        <v>29</v>
      </c>
      <c r="R750" t="s">
        <v>30</v>
      </c>
      <c r="S750" t="s">
        <v>29</v>
      </c>
      <c r="T750" t="s">
        <v>30</v>
      </c>
      <c r="U750" t="s">
        <v>30</v>
      </c>
      <c r="V750" t="s">
        <v>29</v>
      </c>
      <c r="W750" t="s">
        <v>60</v>
      </c>
      <c r="X750" t="s">
        <v>30</v>
      </c>
      <c r="Y750" t="s">
        <v>29</v>
      </c>
      <c r="Z750" t="s">
        <v>29</v>
      </c>
      <c r="AA750" t="s">
        <v>29</v>
      </c>
      <c r="AB750" t="s">
        <v>39</v>
      </c>
    </row>
    <row r="751" spans="1:28" outlineLevel="1" x14ac:dyDescent="0.45">
      <c r="A751">
        <v>4908009006</v>
      </c>
      <c r="B751" s="1">
        <v>44336</v>
      </c>
      <c r="C751" t="s">
        <v>2084</v>
      </c>
      <c r="D751" t="s">
        <v>2085</v>
      </c>
      <c r="E751" t="s">
        <v>154</v>
      </c>
      <c r="F751" t="s">
        <v>5651</v>
      </c>
      <c r="G751" t="s">
        <v>5728</v>
      </c>
      <c r="H751" s="5">
        <v>23321</v>
      </c>
      <c r="J751" t="s">
        <v>28</v>
      </c>
      <c r="K751" t="s">
        <v>29</v>
      </c>
      <c r="L751" t="s">
        <v>173</v>
      </c>
      <c r="M751" t="s">
        <v>29</v>
      </c>
      <c r="N751" t="s">
        <v>29</v>
      </c>
      <c r="O751" t="s">
        <v>29</v>
      </c>
      <c r="P751" t="s">
        <v>29</v>
      </c>
      <c r="Q751" t="s">
        <v>30</v>
      </c>
      <c r="R751" t="s">
        <v>30</v>
      </c>
      <c r="S751" t="s">
        <v>30</v>
      </c>
      <c r="T751" t="s">
        <v>30</v>
      </c>
      <c r="U751" t="s">
        <v>29</v>
      </c>
      <c r="V751" t="s">
        <v>29</v>
      </c>
      <c r="W751" t="s">
        <v>49</v>
      </c>
      <c r="X751" t="s">
        <v>29</v>
      </c>
      <c r="Y751" t="s">
        <v>30</v>
      </c>
      <c r="Z751" t="s">
        <v>29</v>
      </c>
      <c r="AA751" t="s">
        <v>29</v>
      </c>
      <c r="AB751" t="s">
        <v>39</v>
      </c>
    </row>
    <row r="752" spans="1:28" outlineLevel="1" x14ac:dyDescent="0.45">
      <c r="A752">
        <v>7514538910</v>
      </c>
      <c r="B752" s="1">
        <v>44323</v>
      </c>
      <c r="C752" t="s">
        <v>2590</v>
      </c>
      <c r="D752" t="s">
        <v>2591</v>
      </c>
      <c r="E752" t="s">
        <v>154</v>
      </c>
      <c r="F752" t="s">
        <v>5651</v>
      </c>
      <c r="G752" t="s">
        <v>5827</v>
      </c>
      <c r="H752" s="5">
        <v>23320</v>
      </c>
      <c r="J752" t="s">
        <v>28</v>
      </c>
      <c r="K752" t="s">
        <v>30</v>
      </c>
      <c r="L752" t="s">
        <v>173</v>
      </c>
      <c r="M752" t="s">
        <v>30</v>
      </c>
      <c r="N752" t="s">
        <v>29</v>
      </c>
      <c r="O752" t="s">
        <v>29</v>
      </c>
      <c r="P752" t="s">
        <v>30</v>
      </c>
      <c r="Q752" t="s">
        <v>29</v>
      </c>
      <c r="R752" t="s">
        <v>30</v>
      </c>
      <c r="S752" t="s">
        <v>30</v>
      </c>
      <c r="T752" t="s">
        <v>30</v>
      </c>
      <c r="U752" t="s">
        <v>30</v>
      </c>
      <c r="V752" t="s">
        <v>30</v>
      </c>
      <c r="W752" t="s">
        <v>40</v>
      </c>
      <c r="X752" t="s">
        <v>30</v>
      </c>
      <c r="Y752" t="s">
        <v>29</v>
      </c>
      <c r="Z752" t="s">
        <v>29</v>
      </c>
      <c r="AA752" t="s">
        <v>30</v>
      </c>
      <c r="AB752" t="s">
        <v>32</v>
      </c>
    </row>
    <row r="753" spans="1:28" outlineLevel="1" x14ac:dyDescent="0.45">
      <c r="A753">
        <v>8043859001</v>
      </c>
      <c r="B753" s="1">
        <v>44342</v>
      </c>
      <c r="C753" t="s">
        <v>4226</v>
      </c>
      <c r="D753" t="s">
        <v>4227</v>
      </c>
      <c r="E753" t="s">
        <v>154</v>
      </c>
      <c r="F753" t="s">
        <v>5651</v>
      </c>
      <c r="G753" t="s">
        <v>5825</v>
      </c>
      <c r="H753" s="5">
        <v>21532.5</v>
      </c>
      <c r="I753" t="s">
        <v>590</v>
      </c>
      <c r="J753" t="s">
        <v>28</v>
      </c>
      <c r="K753" t="s">
        <v>29</v>
      </c>
      <c r="L753" t="s">
        <v>275</v>
      </c>
      <c r="M753" t="s">
        <v>29</v>
      </c>
      <c r="N753" t="s">
        <v>30</v>
      </c>
      <c r="O753" t="s">
        <v>29</v>
      </c>
      <c r="P753" t="s">
        <v>30</v>
      </c>
      <c r="Q753" t="s">
        <v>30</v>
      </c>
      <c r="R753" t="s">
        <v>30</v>
      </c>
      <c r="S753" t="s">
        <v>30</v>
      </c>
      <c r="T753" t="s">
        <v>30</v>
      </c>
      <c r="U753" t="s">
        <v>30</v>
      </c>
      <c r="V753" t="s">
        <v>30</v>
      </c>
      <c r="W753" t="s">
        <v>31</v>
      </c>
      <c r="X753" t="s">
        <v>29</v>
      </c>
      <c r="Y753" t="s">
        <v>30</v>
      </c>
      <c r="Z753" t="s">
        <v>29</v>
      </c>
      <c r="AA753" t="s">
        <v>29</v>
      </c>
      <c r="AB753" t="s">
        <v>32</v>
      </c>
    </row>
    <row r="754" spans="1:28" outlineLevel="1" x14ac:dyDescent="0.45">
      <c r="A754">
        <v>7676148903</v>
      </c>
      <c r="B754" s="1">
        <v>44323</v>
      </c>
      <c r="C754" t="s">
        <v>3827</v>
      </c>
      <c r="D754" t="s">
        <v>3828</v>
      </c>
      <c r="E754" t="s">
        <v>154</v>
      </c>
      <c r="F754" t="s">
        <v>5651</v>
      </c>
      <c r="G754" t="s">
        <v>5691</v>
      </c>
      <c r="H754" s="5">
        <v>21398.74</v>
      </c>
      <c r="J754" t="s">
        <v>28</v>
      </c>
      <c r="K754" t="s">
        <v>29</v>
      </c>
      <c r="L754" t="s">
        <v>155</v>
      </c>
      <c r="M754" t="s">
        <v>29</v>
      </c>
      <c r="N754" t="s">
        <v>29</v>
      </c>
      <c r="O754" t="s">
        <v>29</v>
      </c>
      <c r="P754" t="s">
        <v>29</v>
      </c>
      <c r="Q754" t="s">
        <v>29</v>
      </c>
      <c r="R754" t="s">
        <v>29</v>
      </c>
      <c r="S754" t="s">
        <v>30</v>
      </c>
      <c r="T754" t="s">
        <v>30</v>
      </c>
      <c r="U754" t="s">
        <v>29</v>
      </c>
      <c r="V754" t="s">
        <v>30</v>
      </c>
      <c r="W754" t="s">
        <v>31</v>
      </c>
      <c r="X754" t="s">
        <v>30</v>
      </c>
      <c r="Y754" t="s">
        <v>29</v>
      </c>
      <c r="Z754" t="s">
        <v>29</v>
      </c>
      <c r="AA754" t="s">
        <v>30</v>
      </c>
      <c r="AB754" t="s">
        <v>39</v>
      </c>
    </row>
    <row r="755" spans="1:28" outlineLevel="1" x14ac:dyDescent="0.45">
      <c r="A755">
        <v>7509239001</v>
      </c>
      <c r="B755" s="1">
        <v>44341</v>
      </c>
      <c r="C755" t="s">
        <v>2566</v>
      </c>
      <c r="D755" t="s">
        <v>2567</v>
      </c>
      <c r="E755" t="s">
        <v>154</v>
      </c>
      <c r="F755" t="s">
        <v>5651</v>
      </c>
      <c r="G755" t="s">
        <v>5918</v>
      </c>
      <c r="H755" s="5">
        <v>20976</v>
      </c>
      <c r="J755" t="s">
        <v>28</v>
      </c>
      <c r="K755" t="s">
        <v>30</v>
      </c>
      <c r="L755" t="s">
        <v>275</v>
      </c>
      <c r="M755" t="s">
        <v>29</v>
      </c>
      <c r="N755" t="s">
        <v>29</v>
      </c>
      <c r="O755" t="s">
        <v>29</v>
      </c>
      <c r="P755" t="s">
        <v>30</v>
      </c>
      <c r="Q755" t="s">
        <v>29</v>
      </c>
      <c r="R755" t="s">
        <v>30</v>
      </c>
      <c r="S755" t="s">
        <v>30</v>
      </c>
      <c r="T755" t="s">
        <v>30</v>
      </c>
      <c r="U755" t="s">
        <v>30</v>
      </c>
      <c r="V755" t="s">
        <v>30</v>
      </c>
      <c r="W755" t="s">
        <v>31</v>
      </c>
      <c r="X755" t="s">
        <v>29</v>
      </c>
      <c r="Y755" t="s">
        <v>30</v>
      </c>
      <c r="Z755" t="s">
        <v>29</v>
      </c>
      <c r="AA755" t="s">
        <v>29</v>
      </c>
      <c r="AB755" t="s">
        <v>32</v>
      </c>
    </row>
    <row r="756" spans="1:28" outlineLevel="1" x14ac:dyDescent="0.45">
      <c r="A756">
        <v>9894489000</v>
      </c>
      <c r="B756" s="1">
        <v>44351</v>
      </c>
      <c r="C756" t="s">
        <v>5317</v>
      </c>
      <c r="D756" t="s">
        <v>5318</v>
      </c>
      <c r="E756" t="s">
        <v>154</v>
      </c>
      <c r="F756" t="s">
        <v>5651</v>
      </c>
      <c r="G756" t="s">
        <v>5704</v>
      </c>
      <c r="H756" s="5">
        <v>20855</v>
      </c>
      <c r="J756" t="s">
        <v>28</v>
      </c>
      <c r="K756" t="s">
        <v>29</v>
      </c>
      <c r="L756" t="s">
        <v>155</v>
      </c>
      <c r="M756" t="s">
        <v>29</v>
      </c>
      <c r="N756" t="s">
        <v>29</v>
      </c>
      <c r="O756" t="s">
        <v>29</v>
      </c>
      <c r="P756" t="s">
        <v>30</v>
      </c>
      <c r="Q756" t="s">
        <v>29</v>
      </c>
      <c r="R756" t="s">
        <v>30</v>
      </c>
      <c r="S756" t="s">
        <v>30</v>
      </c>
      <c r="T756" t="s">
        <v>30</v>
      </c>
      <c r="U756" t="s">
        <v>29</v>
      </c>
      <c r="V756" t="s">
        <v>29</v>
      </c>
      <c r="W756" t="s">
        <v>33</v>
      </c>
      <c r="X756" t="s">
        <v>29</v>
      </c>
      <c r="Y756" t="s">
        <v>29</v>
      </c>
      <c r="Z756" t="s">
        <v>29</v>
      </c>
      <c r="AA756" t="s">
        <v>29</v>
      </c>
      <c r="AB756" t="s">
        <v>47</v>
      </c>
    </row>
    <row r="757" spans="1:28" outlineLevel="1" x14ac:dyDescent="0.45">
      <c r="A757">
        <v>7559128909</v>
      </c>
      <c r="B757" s="1">
        <v>44323</v>
      </c>
      <c r="C757" t="s">
        <v>3105</v>
      </c>
      <c r="D757" t="s">
        <v>3106</v>
      </c>
      <c r="E757" t="s">
        <v>154</v>
      </c>
      <c r="F757" t="s">
        <v>5651</v>
      </c>
      <c r="G757" t="s">
        <v>5827</v>
      </c>
      <c r="H757" s="5">
        <v>20818.71</v>
      </c>
      <c r="J757" t="s">
        <v>28</v>
      </c>
      <c r="K757" t="s">
        <v>29</v>
      </c>
      <c r="L757" t="s">
        <v>173</v>
      </c>
      <c r="M757" t="s">
        <v>30</v>
      </c>
      <c r="N757" t="s">
        <v>29</v>
      </c>
      <c r="O757" t="s">
        <v>29</v>
      </c>
      <c r="P757" t="s">
        <v>30</v>
      </c>
      <c r="Q757" t="s">
        <v>30</v>
      </c>
      <c r="R757" t="s">
        <v>30</v>
      </c>
      <c r="S757" t="s">
        <v>30</v>
      </c>
      <c r="T757" t="s">
        <v>30</v>
      </c>
      <c r="U757" t="s">
        <v>30</v>
      </c>
      <c r="V757" t="s">
        <v>30</v>
      </c>
      <c r="W757" t="s">
        <v>31</v>
      </c>
      <c r="X757" t="s">
        <v>30</v>
      </c>
      <c r="Y757" t="s">
        <v>29</v>
      </c>
      <c r="Z757" t="s">
        <v>29</v>
      </c>
      <c r="AA757" t="s">
        <v>30</v>
      </c>
      <c r="AB757" t="s">
        <v>32</v>
      </c>
    </row>
    <row r="758" spans="1:28" outlineLevel="1" x14ac:dyDescent="0.45">
      <c r="A758">
        <v>8880019004</v>
      </c>
      <c r="B758" s="1">
        <v>44345</v>
      </c>
      <c r="C758" t="s">
        <v>4693</v>
      </c>
      <c r="D758" t="s">
        <v>4694</v>
      </c>
      <c r="E758" t="s">
        <v>154</v>
      </c>
      <c r="F758" t="s">
        <v>5651</v>
      </c>
      <c r="G758" t="s">
        <v>5750</v>
      </c>
      <c r="H758" s="5">
        <v>20738.150000000001</v>
      </c>
      <c r="I758" t="s">
        <v>520</v>
      </c>
      <c r="J758" t="s">
        <v>28</v>
      </c>
      <c r="K758" t="s">
        <v>29</v>
      </c>
      <c r="L758" t="s">
        <v>173</v>
      </c>
      <c r="M758" t="s">
        <v>29</v>
      </c>
      <c r="N758" t="s">
        <v>29</v>
      </c>
      <c r="O758" t="s">
        <v>29</v>
      </c>
      <c r="P758" t="s">
        <v>29</v>
      </c>
      <c r="Q758" t="s">
        <v>29</v>
      </c>
      <c r="R758" t="s">
        <v>29</v>
      </c>
      <c r="S758" t="s">
        <v>30</v>
      </c>
      <c r="T758" t="s">
        <v>30</v>
      </c>
      <c r="U758" t="s">
        <v>29</v>
      </c>
      <c r="V758" t="s">
        <v>30</v>
      </c>
      <c r="W758" t="s">
        <v>40</v>
      </c>
      <c r="X758" t="s">
        <v>29</v>
      </c>
      <c r="Y758" t="s">
        <v>29</v>
      </c>
      <c r="Z758" t="s">
        <v>29</v>
      </c>
      <c r="AA758" t="s">
        <v>29</v>
      </c>
      <c r="AB758" t="s">
        <v>32</v>
      </c>
    </row>
    <row r="759" spans="1:28" outlineLevel="1" x14ac:dyDescent="0.45">
      <c r="A759">
        <v>7855508910</v>
      </c>
      <c r="B759" s="1">
        <v>44324</v>
      </c>
      <c r="C759" t="s">
        <v>3835</v>
      </c>
      <c r="D759" t="s">
        <v>3836</v>
      </c>
      <c r="E759" t="s">
        <v>154</v>
      </c>
      <c r="F759" t="s">
        <v>5651</v>
      </c>
      <c r="G759" t="s">
        <v>5674</v>
      </c>
      <c r="H759" s="5">
        <v>19000</v>
      </c>
      <c r="J759" t="s">
        <v>28</v>
      </c>
      <c r="K759" t="s">
        <v>29</v>
      </c>
      <c r="L759" t="s">
        <v>173</v>
      </c>
      <c r="M759" t="s">
        <v>29</v>
      </c>
      <c r="N759" t="s">
        <v>29</v>
      </c>
      <c r="O759" t="s">
        <v>29</v>
      </c>
      <c r="P759" t="s">
        <v>30</v>
      </c>
      <c r="Q759" t="s">
        <v>29</v>
      </c>
      <c r="R759" t="s">
        <v>29</v>
      </c>
      <c r="S759" t="s">
        <v>30</v>
      </c>
      <c r="T759" t="s">
        <v>30</v>
      </c>
      <c r="U759" t="s">
        <v>29</v>
      </c>
      <c r="V759" t="s">
        <v>30</v>
      </c>
      <c r="W759" t="s">
        <v>60</v>
      </c>
      <c r="X759" t="s">
        <v>29</v>
      </c>
      <c r="Y759" t="s">
        <v>29</v>
      </c>
      <c r="Z759" t="s">
        <v>29</v>
      </c>
      <c r="AA759" t="s">
        <v>30</v>
      </c>
      <c r="AB759" t="s">
        <v>32</v>
      </c>
    </row>
    <row r="760" spans="1:28" outlineLevel="1" x14ac:dyDescent="0.45">
      <c r="A760">
        <v>8946929010</v>
      </c>
      <c r="B760" s="1">
        <v>44345</v>
      </c>
      <c r="C760" t="s">
        <v>4971</v>
      </c>
      <c r="D760" t="s">
        <v>4972</v>
      </c>
      <c r="E760" t="s">
        <v>154</v>
      </c>
      <c r="F760" t="s">
        <v>5651</v>
      </c>
      <c r="G760" t="s">
        <v>5674</v>
      </c>
      <c r="H760" s="5">
        <v>18901.5</v>
      </c>
      <c r="J760" t="s">
        <v>28</v>
      </c>
      <c r="K760" t="s">
        <v>29</v>
      </c>
      <c r="L760" t="s">
        <v>155</v>
      </c>
      <c r="M760" t="s">
        <v>29</v>
      </c>
      <c r="N760" t="s">
        <v>29</v>
      </c>
      <c r="O760" t="s">
        <v>29</v>
      </c>
      <c r="P760" t="s">
        <v>30</v>
      </c>
      <c r="Q760" t="s">
        <v>30</v>
      </c>
      <c r="R760" t="s">
        <v>30</v>
      </c>
      <c r="S760" t="s">
        <v>30</v>
      </c>
      <c r="T760" t="s">
        <v>30</v>
      </c>
      <c r="U760" t="s">
        <v>30</v>
      </c>
      <c r="V760" t="s">
        <v>30</v>
      </c>
      <c r="W760" t="s">
        <v>33</v>
      </c>
      <c r="X760" t="s">
        <v>29</v>
      </c>
      <c r="Y760" t="s">
        <v>29</v>
      </c>
      <c r="Z760" t="s">
        <v>29</v>
      </c>
      <c r="AA760" t="s">
        <v>29</v>
      </c>
      <c r="AB760" t="s">
        <v>32</v>
      </c>
    </row>
    <row r="761" spans="1:28" outlineLevel="1" x14ac:dyDescent="0.45">
      <c r="A761">
        <v>3709449001</v>
      </c>
      <c r="B761" s="1">
        <v>44335</v>
      </c>
      <c r="C761" t="s">
        <v>1832</v>
      </c>
      <c r="D761" t="s">
        <v>1833</v>
      </c>
      <c r="E761" t="s">
        <v>154</v>
      </c>
      <c r="F761" t="s">
        <v>5651</v>
      </c>
      <c r="G761" t="s">
        <v>5865</v>
      </c>
      <c r="H761" s="5">
        <v>18590.8</v>
      </c>
      <c r="J761" t="s">
        <v>28</v>
      </c>
      <c r="K761" t="s">
        <v>29</v>
      </c>
      <c r="L761" t="s">
        <v>155</v>
      </c>
      <c r="M761" t="s">
        <v>29</v>
      </c>
      <c r="N761" t="s">
        <v>30</v>
      </c>
      <c r="O761" t="s">
        <v>29</v>
      </c>
      <c r="P761" t="s">
        <v>30</v>
      </c>
      <c r="Q761" t="s">
        <v>30</v>
      </c>
      <c r="R761" t="s">
        <v>30</v>
      </c>
      <c r="S761" t="s">
        <v>30</v>
      </c>
      <c r="T761" t="s">
        <v>30</v>
      </c>
      <c r="U761" t="s">
        <v>30</v>
      </c>
      <c r="V761" t="s">
        <v>30</v>
      </c>
      <c r="W761" t="s">
        <v>40</v>
      </c>
      <c r="X761" t="s">
        <v>29</v>
      </c>
      <c r="Y761" t="s">
        <v>30</v>
      </c>
      <c r="Z761" t="s">
        <v>29</v>
      </c>
      <c r="AA761" t="s">
        <v>30</v>
      </c>
      <c r="AB761" t="s">
        <v>32</v>
      </c>
    </row>
    <row r="762" spans="1:28" outlineLevel="1" x14ac:dyDescent="0.45">
      <c r="A762">
        <v>5214049007</v>
      </c>
      <c r="B762" s="1">
        <v>44337</v>
      </c>
      <c r="C762" t="s">
        <v>2135</v>
      </c>
      <c r="D762" t="s">
        <v>2136</v>
      </c>
      <c r="E762" t="s">
        <v>154</v>
      </c>
      <c r="F762" t="s">
        <v>5651</v>
      </c>
      <c r="G762" t="s">
        <v>5665</v>
      </c>
      <c r="H762" s="5">
        <v>18450</v>
      </c>
      <c r="J762" t="s">
        <v>28</v>
      </c>
      <c r="K762" t="s">
        <v>29</v>
      </c>
      <c r="L762" t="s">
        <v>155</v>
      </c>
      <c r="M762" t="s">
        <v>30</v>
      </c>
      <c r="N762" t="s">
        <v>30</v>
      </c>
      <c r="O762" t="s">
        <v>29</v>
      </c>
      <c r="P762" t="s">
        <v>30</v>
      </c>
      <c r="Q762" t="s">
        <v>30</v>
      </c>
      <c r="R762" t="s">
        <v>30</v>
      </c>
      <c r="S762" t="s">
        <v>29</v>
      </c>
      <c r="T762" t="s">
        <v>30</v>
      </c>
      <c r="U762" t="s">
        <v>30</v>
      </c>
      <c r="V762" t="s">
        <v>30</v>
      </c>
      <c r="W762" t="s">
        <v>31</v>
      </c>
      <c r="X762" t="s">
        <v>29</v>
      </c>
      <c r="Y762" t="s">
        <v>30</v>
      </c>
      <c r="Z762" t="s">
        <v>29</v>
      </c>
      <c r="AA762" t="s">
        <v>30</v>
      </c>
      <c r="AB762" t="s">
        <v>194</v>
      </c>
    </row>
    <row r="763" spans="1:28" outlineLevel="1" x14ac:dyDescent="0.45">
      <c r="A763">
        <v>4876489004</v>
      </c>
      <c r="B763" s="1">
        <v>44336</v>
      </c>
      <c r="C763" t="s">
        <v>1914</v>
      </c>
      <c r="D763" t="s">
        <v>1915</v>
      </c>
      <c r="E763" t="s">
        <v>154</v>
      </c>
      <c r="F763" t="s">
        <v>5651</v>
      </c>
      <c r="G763" t="s">
        <v>5728</v>
      </c>
      <c r="H763" s="5">
        <v>18000</v>
      </c>
      <c r="J763" t="s">
        <v>28</v>
      </c>
      <c r="K763" t="s">
        <v>29</v>
      </c>
      <c r="L763" t="s">
        <v>173</v>
      </c>
      <c r="M763" t="s">
        <v>29</v>
      </c>
      <c r="N763" t="s">
        <v>30</v>
      </c>
      <c r="O763" t="s">
        <v>29</v>
      </c>
      <c r="P763" t="s">
        <v>30</v>
      </c>
      <c r="Q763" t="s">
        <v>30</v>
      </c>
      <c r="R763" t="s">
        <v>30</v>
      </c>
      <c r="S763" t="s">
        <v>30</v>
      </c>
      <c r="T763" t="s">
        <v>30</v>
      </c>
      <c r="U763" t="s">
        <v>30</v>
      </c>
      <c r="V763" t="s">
        <v>30</v>
      </c>
      <c r="W763" t="s">
        <v>270</v>
      </c>
      <c r="X763" t="s">
        <v>29</v>
      </c>
      <c r="Y763" t="s">
        <v>30</v>
      </c>
      <c r="Z763" t="s">
        <v>30</v>
      </c>
      <c r="AA763" t="s">
        <v>29</v>
      </c>
      <c r="AB763" t="s">
        <v>129</v>
      </c>
    </row>
    <row r="764" spans="1:28" outlineLevel="1" x14ac:dyDescent="0.45">
      <c r="A764">
        <v>6599809004</v>
      </c>
      <c r="B764" s="1">
        <v>44338</v>
      </c>
      <c r="C764" t="s">
        <v>2382</v>
      </c>
      <c r="D764" t="s">
        <v>2383</v>
      </c>
      <c r="E764" t="s">
        <v>154</v>
      </c>
      <c r="F764" t="s">
        <v>5651</v>
      </c>
      <c r="G764" t="s">
        <v>5774</v>
      </c>
      <c r="H764" s="5">
        <v>17182.45</v>
      </c>
      <c r="J764" t="s">
        <v>28</v>
      </c>
      <c r="K764" t="s">
        <v>30</v>
      </c>
      <c r="L764" t="s">
        <v>275</v>
      </c>
      <c r="M764" t="s">
        <v>29</v>
      </c>
      <c r="N764" t="s">
        <v>29</v>
      </c>
      <c r="O764" t="s">
        <v>29</v>
      </c>
      <c r="P764" t="s">
        <v>30</v>
      </c>
      <c r="Q764" t="s">
        <v>30</v>
      </c>
      <c r="R764" t="s">
        <v>30</v>
      </c>
      <c r="S764" t="s">
        <v>30</v>
      </c>
      <c r="T764" t="s">
        <v>30</v>
      </c>
      <c r="U764" t="s">
        <v>29</v>
      </c>
      <c r="V764" t="s">
        <v>29</v>
      </c>
      <c r="W764" t="s">
        <v>31</v>
      </c>
      <c r="X764" t="s">
        <v>29</v>
      </c>
      <c r="Y764" t="s">
        <v>30</v>
      </c>
      <c r="Z764" t="s">
        <v>29</v>
      </c>
      <c r="AA764" t="s">
        <v>29</v>
      </c>
      <c r="AB764" t="s">
        <v>130</v>
      </c>
    </row>
    <row r="765" spans="1:28" outlineLevel="1" x14ac:dyDescent="0.45">
      <c r="A765">
        <v>7529829009</v>
      </c>
      <c r="B765" s="1">
        <v>44341</v>
      </c>
      <c r="C765" t="s">
        <v>2760</v>
      </c>
      <c r="D765" t="s">
        <v>2761</v>
      </c>
      <c r="E765" t="s">
        <v>154</v>
      </c>
      <c r="F765" t="s">
        <v>5651</v>
      </c>
      <c r="G765" t="s">
        <v>5704</v>
      </c>
      <c r="H765" s="5">
        <v>17104</v>
      </c>
      <c r="J765" t="s">
        <v>28</v>
      </c>
      <c r="K765" t="s">
        <v>29</v>
      </c>
      <c r="L765" t="s">
        <v>155</v>
      </c>
      <c r="M765" t="s">
        <v>29</v>
      </c>
      <c r="N765" t="s">
        <v>29</v>
      </c>
      <c r="O765" t="s">
        <v>29</v>
      </c>
      <c r="P765" t="s">
        <v>30</v>
      </c>
      <c r="Q765" t="s">
        <v>29</v>
      </c>
      <c r="R765" t="s">
        <v>30</v>
      </c>
      <c r="S765" t="s">
        <v>29</v>
      </c>
      <c r="T765" t="s">
        <v>29</v>
      </c>
      <c r="U765" t="s">
        <v>30</v>
      </c>
      <c r="V765" t="s">
        <v>29</v>
      </c>
      <c r="W765" t="s">
        <v>33</v>
      </c>
      <c r="X765" t="s">
        <v>29</v>
      </c>
      <c r="Y765" t="s">
        <v>29</v>
      </c>
      <c r="Z765" t="s">
        <v>29</v>
      </c>
      <c r="AA765" t="s">
        <v>30</v>
      </c>
      <c r="AB765" t="s">
        <v>39</v>
      </c>
    </row>
    <row r="766" spans="1:28" outlineLevel="1" x14ac:dyDescent="0.45">
      <c r="A766">
        <v>1132099107</v>
      </c>
      <c r="B766" s="1">
        <v>44372</v>
      </c>
      <c r="C766" t="s">
        <v>582</v>
      </c>
      <c r="D766" t="s">
        <v>583</v>
      </c>
      <c r="E766" t="s">
        <v>154</v>
      </c>
      <c r="F766" t="s">
        <v>5651</v>
      </c>
      <c r="G766" t="s">
        <v>5704</v>
      </c>
      <c r="H766" s="5">
        <v>17090.73</v>
      </c>
      <c r="J766" t="s">
        <v>28</v>
      </c>
      <c r="K766" t="s">
        <v>29</v>
      </c>
      <c r="L766" t="s">
        <v>155</v>
      </c>
      <c r="M766" t="s">
        <v>29</v>
      </c>
      <c r="N766" t="s">
        <v>29</v>
      </c>
      <c r="O766" t="s">
        <v>29</v>
      </c>
      <c r="P766" t="s">
        <v>30</v>
      </c>
      <c r="Q766" t="s">
        <v>30</v>
      </c>
      <c r="R766" t="s">
        <v>30</v>
      </c>
      <c r="S766" t="s">
        <v>30</v>
      </c>
      <c r="T766" t="s">
        <v>30</v>
      </c>
      <c r="U766" t="s">
        <v>30</v>
      </c>
      <c r="V766" t="s">
        <v>30</v>
      </c>
      <c r="W766" t="s">
        <v>31</v>
      </c>
      <c r="X766" t="s">
        <v>29</v>
      </c>
      <c r="Y766" t="s">
        <v>29</v>
      </c>
      <c r="Z766" t="s">
        <v>29</v>
      </c>
      <c r="AA766" t="s">
        <v>29</v>
      </c>
      <c r="AB766" t="s">
        <v>32</v>
      </c>
    </row>
    <row r="767" spans="1:28" outlineLevel="1" x14ac:dyDescent="0.45">
      <c r="A767">
        <v>2785499002</v>
      </c>
      <c r="B767" s="1">
        <v>44334</v>
      </c>
      <c r="C767" t="s">
        <v>1709</v>
      </c>
      <c r="D767" t="s">
        <v>1710</v>
      </c>
      <c r="E767" t="s">
        <v>154</v>
      </c>
      <c r="F767" t="s">
        <v>5651</v>
      </c>
      <c r="G767" t="s">
        <v>5750</v>
      </c>
      <c r="H767" s="5">
        <v>16188.16</v>
      </c>
      <c r="J767" t="s">
        <v>28</v>
      </c>
      <c r="K767" t="s">
        <v>30</v>
      </c>
      <c r="L767" t="s">
        <v>173</v>
      </c>
      <c r="M767" t="s">
        <v>29</v>
      </c>
      <c r="N767" t="s">
        <v>29</v>
      </c>
      <c r="O767" t="s">
        <v>29</v>
      </c>
      <c r="P767" t="s">
        <v>29</v>
      </c>
      <c r="Q767" t="s">
        <v>29</v>
      </c>
      <c r="R767" t="s">
        <v>30</v>
      </c>
      <c r="S767" t="s">
        <v>30</v>
      </c>
      <c r="T767" t="s">
        <v>30</v>
      </c>
      <c r="U767" t="s">
        <v>29</v>
      </c>
      <c r="V767" t="s">
        <v>29</v>
      </c>
      <c r="W767" t="s">
        <v>31</v>
      </c>
      <c r="X767" t="s">
        <v>29</v>
      </c>
      <c r="Y767" t="s">
        <v>30</v>
      </c>
      <c r="Z767" t="s">
        <v>29</v>
      </c>
      <c r="AA767" t="s">
        <v>29</v>
      </c>
      <c r="AB767" t="s">
        <v>45</v>
      </c>
    </row>
    <row r="768" spans="1:28" outlineLevel="1" x14ac:dyDescent="0.45">
      <c r="A768">
        <v>7567099005</v>
      </c>
      <c r="B768" s="1">
        <v>44341</v>
      </c>
      <c r="C768" t="s">
        <v>3204</v>
      </c>
      <c r="D768" t="s">
        <v>3205</v>
      </c>
      <c r="E768" t="s">
        <v>154</v>
      </c>
      <c r="F768" t="s">
        <v>5651</v>
      </c>
      <c r="G768" t="s">
        <v>5704</v>
      </c>
      <c r="H768" s="5">
        <v>15346.82</v>
      </c>
      <c r="I768" t="s">
        <v>303</v>
      </c>
      <c r="J768" t="s">
        <v>28</v>
      </c>
      <c r="K768" t="s">
        <v>29</v>
      </c>
      <c r="L768" t="s">
        <v>155</v>
      </c>
      <c r="M768" t="s">
        <v>29</v>
      </c>
      <c r="N768" t="s">
        <v>30</v>
      </c>
      <c r="O768" t="s">
        <v>29</v>
      </c>
      <c r="P768" t="s">
        <v>30</v>
      </c>
      <c r="Q768" t="s">
        <v>30</v>
      </c>
      <c r="R768" t="s">
        <v>30</v>
      </c>
      <c r="S768" t="s">
        <v>30</v>
      </c>
      <c r="T768" t="s">
        <v>30</v>
      </c>
      <c r="U768" t="s">
        <v>30</v>
      </c>
      <c r="V768" t="s">
        <v>30</v>
      </c>
      <c r="W768" t="s">
        <v>40</v>
      </c>
      <c r="X768" t="s">
        <v>29</v>
      </c>
      <c r="Y768" t="s">
        <v>30</v>
      </c>
      <c r="Z768" t="s">
        <v>29</v>
      </c>
      <c r="AA768" t="s">
        <v>29</v>
      </c>
      <c r="AB768" t="s">
        <v>32</v>
      </c>
    </row>
    <row r="769" spans="1:28" outlineLevel="1" x14ac:dyDescent="0.45">
      <c r="A769">
        <v>8602319000</v>
      </c>
      <c r="B769" s="1">
        <v>44343</v>
      </c>
      <c r="C769" t="s">
        <v>4247</v>
      </c>
      <c r="D769" t="s">
        <v>4248</v>
      </c>
      <c r="E769" t="s">
        <v>154</v>
      </c>
      <c r="F769" t="s">
        <v>5651</v>
      </c>
      <c r="G769" t="s">
        <v>5665</v>
      </c>
      <c r="H769" s="5">
        <v>15270</v>
      </c>
      <c r="J769" t="s">
        <v>28</v>
      </c>
      <c r="K769" t="s">
        <v>29</v>
      </c>
      <c r="L769" t="s">
        <v>155</v>
      </c>
      <c r="M769" t="s">
        <v>29</v>
      </c>
      <c r="N769" t="s">
        <v>29</v>
      </c>
      <c r="O769" t="s">
        <v>29</v>
      </c>
      <c r="P769" t="s">
        <v>30</v>
      </c>
      <c r="Q769" t="s">
        <v>30</v>
      </c>
      <c r="R769" t="s">
        <v>29</v>
      </c>
      <c r="S769" t="s">
        <v>29</v>
      </c>
      <c r="T769" t="s">
        <v>30</v>
      </c>
      <c r="U769" t="s">
        <v>30</v>
      </c>
      <c r="V769" t="s">
        <v>29</v>
      </c>
      <c r="W769" t="s">
        <v>31</v>
      </c>
      <c r="X769" t="s">
        <v>29</v>
      </c>
      <c r="Y769" t="s">
        <v>30</v>
      </c>
      <c r="Z769" t="s">
        <v>29</v>
      </c>
      <c r="AA769" t="s">
        <v>29</v>
      </c>
      <c r="AB769" t="s">
        <v>39</v>
      </c>
    </row>
    <row r="770" spans="1:28" outlineLevel="1" x14ac:dyDescent="0.45">
      <c r="A770">
        <v>8871199010</v>
      </c>
      <c r="B770" s="1">
        <v>44345</v>
      </c>
      <c r="C770" t="s">
        <v>4639</v>
      </c>
      <c r="D770" t="s">
        <v>4640</v>
      </c>
      <c r="E770" t="s">
        <v>154</v>
      </c>
      <c r="F770" t="s">
        <v>5651</v>
      </c>
      <c r="G770" t="s">
        <v>5774</v>
      </c>
      <c r="H770" s="5">
        <v>13874.22</v>
      </c>
      <c r="J770" t="s">
        <v>28</v>
      </c>
      <c r="K770" t="s">
        <v>29</v>
      </c>
      <c r="L770" t="s">
        <v>173</v>
      </c>
      <c r="M770" t="s">
        <v>29</v>
      </c>
      <c r="N770" t="s">
        <v>30</v>
      </c>
      <c r="O770" t="s">
        <v>30</v>
      </c>
      <c r="P770" t="s">
        <v>30</v>
      </c>
      <c r="Q770" t="s">
        <v>30</v>
      </c>
      <c r="R770" t="s">
        <v>30</v>
      </c>
      <c r="S770" t="s">
        <v>30</v>
      </c>
      <c r="T770" t="s">
        <v>30</v>
      </c>
      <c r="U770" t="s">
        <v>30</v>
      </c>
      <c r="V770" t="s">
        <v>30</v>
      </c>
      <c r="W770" t="s">
        <v>31</v>
      </c>
      <c r="X770" t="s">
        <v>29</v>
      </c>
      <c r="Y770" t="s">
        <v>29</v>
      </c>
      <c r="Z770" t="s">
        <v>29</v>
      </c>
      <c r="AA770" t="s">
        <v>29</v>
      </c>
      <c r="AB770" t="s">
        <v>39</v>
      </c>
    </row>
    <row r="771" spans="1:28" outlineLevel="1" x14ac:dyDescent="0.45">
      <c r="A771">
        <v>5243039003</v>
      </c>
      <c r="B771" s="1">
        <v>44337</v>
      </c>
      <c r="C771" t="s">
        <v>2285</v>
      </c>
      <c r="D771" t="s">
        <v>2286</v>
      </c>
      <c r="E771" t="s">
        <v>154</v>
      </c>
      <c r="F771" t="s">
        <v>5651</v>
      </c>
      <c r="G771" t="s">
        <v>5885</v>
      </c>
      <c r="H771" s="5">
        <v>13871</v>
      </c>
      <c r="J771" t="s">
        <v>28</v>
      </c>
      <c r="K771" t="s">
        <v>30</v>
      </c>
      <c r="L771" t="s">
        <v>173</v>
      </c>
      <c r="M771" t="s">
        <v>30</v>
      </c>
      <c r="N771" t="s">
        <v>30</v>
      </c>
      <c r="O771" t="s">
        <v>30</v>
      </c>
      <c r="P771" t="s">
        <v>30</v>
      </c>
      <c r="Q771" t="s">
        <v>30</v>
      </c>
      <c r="R771" t="s">
        <v>30</v>
      </c>
      <c r="S771" t="s">
        <v>30</v>
      </c>
      <c r="T771" t="s">
        <v>30</v>
      </c>
      <c r="U771" t="s">
        <v>30</v>
      </c>
      <c r="V771" t="s">
        <v>30</v>
      </c>
      <c r="W771" t="s">
        <v>31</v>
      </c>
      <c r="X771" t="s">
        <v>30</v>
      </c>
      <c r="Y771" t="s">
        <v>30</v>
      </c>
      <c r="Z771" t="s">
        <v>29</v>
      </c>
      <c r="AA771" t="s">
        <v>30</v>
      </c>
      <c r="AB771" t="s">
        <v>32</v>
      </c>
    </row>
    <row r="772" spans="1:28" outlineLevel="1" x14ac:dyDescent="0.45">
      <c r="A772">
        <v>4898749000</v>
      </c>
      <c r="B772" s="1">
        <v>44336</v>
      </c>
      <c r="C772" t="s">
        <v>2037</v>
      </c>
      <c r="D772" t="s">
        <v>2038</v>
      </c>
      <c r="E772" t="s">
        <v>154</v>
      </c>
      <c r="F772" t="s">
        <v>5651</v>
      </c>
      <c r="G772" t="s">
        <v>5918</v>
      </c>
      <c r="H772" s="5">
        <v>12520.83</v>
      </c>
      <c r="J772" t="s">
        <v>28</v>
      </c>
      <c r="K772" t="s">
        <v>29</v>
      </c>
      <c r="L772" t="s">
        <v>275</v>
      </c>
      <c r="M772" t="s">
        <v>30</v>
      </c>
      <c r="N772" t="s">
        <v>29</v>
      </c>
      <c r="O772" t="s">
        <v>29</v>
      </c>
      <c r="P772" t="s">
        <v>29</v>
      </c>
      <c r="Q772" t="s">
        <v>29</v>
      </c>
      <c r="R772" t="s">
        <v>30</v>
      </c>
      <c r="S772" t="s">
        <v>30</v>
      </c>
      <c r="T772" t="s">
        <v>30</v>
      </c>
      <c r="U772" t="s">
        <v>29</v>
      </c>
      <c r="V772" t="s">
        <v>29</v>
      </c>
      <c r="W772" t="s">
        <v>40</v>
      </c>
      <c r="X772" t="s">
        <v>29</v>
      </c>
      <c r="Y772" t="s">
        <v>30</v>
      </c>
      <c r="Z772" t="s">
        <v>29</v>
      </c>
      <c r="AA772" t="s">
        <v>29</v>
      </c>
      <c r="AB772" t="s">
        <v>32</v>
      </c>
    </row>
    <row r="773" spans="1:28" outlineLevel="1" x14ac:dyDescent="0.45">
      <c r="A773">
        <v>8858449008</v>
      </c>
      <c r="B773" s="1">
        <v>44345</v>
      </c>
      <c r="C773" t="s">
        <v>4545</v>
      </c>
      <c r="D773" t="s">
        <v>3698</v>
      </c>
      <c r="E773" t="s">
        <v>154</v>
      </c>
      <c r="F773" t="s">
        <v>5651</v>
      </c>
      <c r="G773" t="s">
        <v>5885</v>
      </c>
      <c r="H773" s="5">
        <v>12361.5</v>
      </c>
      <c r="J773" t="s">
        <v>28</v>
      </c>
      <c r="K773" t="s">
        <v>30</v>
      </c>
      <c r="L773" t="s">
        <v>173</v>
      </c>
      <c r="M773" t="s">
        <v>29</v>
      </c>
      <c r="N773" t="s">
        <v>30</v>
      </c>
      <c r="O773" t="s">
        <v>30</v>
      </c>
      <c r="P773" t="s">
        <v>30</v>
      </c>
      <c r="Q773" t="s">
        <v>30</v>
      </c>
      <c r="R773" t="s">
        <v>30</v>
      </c>
      <c r="S773" t="s">
        <v>30</v>
      </c>
      <c r="T773" t="s">
        <v>30</v>
      </c>
      <c r="U773" t="s">
        <v>30</v>
      </c>
      <c r="V773" t="s">
        <v>30</v>
      </c>
      <c r="W773" t="s">
        <v>31</v>
      </c>
      <c r="X773" t="s">
        <v>30</v>
      </c>
      <c r="Y773" t="s">
        <v>29</v>
      </c>
      <c r="Z773" t="s">
        <v>29</v>
      </c>
      <c r="AA773" t="s">
        <v>29</v>
      </c>
      <c r="AB773" t="s">
        <v>67</v>
      </c>
    </row>
    <row r="774" spans="1:28" outlineLevel="1" x14ac:dyDescent="0.45">
      <c r="A774">
        <v>8041809004</v>
      </c>
      <c r="B774" s="1">
        <v>44342</v>
      </c>
      <c r="C774" t="s">
        <v>4216</v>
      </c>
      <c r="D774" t="s">
        <v>4217</v>
      </c>
      <c r="E774" t="s">
        <v>154</v>
      </c>
      <c r="F774" t="s">
        <v>5651</v>
      </c>
      <c r="G774" t="s">
        <v>5668</v>
      </c>
      <c r="H774" s="5">
        <v>12167</v>
      </c>
      <c r="J774" t="s">
        <v>28</v>
      </c>
      <c r="K774" t="s">
        <v>29</v>
      </c>
      <c r="L774" t="s">
        <v>173</v>
      </c>
      <c r="M774" t="s">
        <v>29</v>
      </c>
      <c r="N774" t="s">
        <v>29</v>
      </c>
      <c r="O774" t="s">
        <v>29</v>
      </c>
      <c r="P774" t="s">
        <v>29</v>
      </c>
      <c r="Q774" t="s">
        <v>29</v>
      </c>
      <c r="R774" t="s">
        <v>29</v>
      </c>
      <c r="S774" t="s">
        <v>30</v>
      </c>
      <c r="T774" t="s">
        <v>29</v>
      </c>
      <c r="U774" t="s">
        <v>29</v>
      </c>
      <c r="V774" t="s">
        <v>29</v>
      </c>
      <c r="W774" t="s">
        <v>60</v>
      </c>
      <c r="X774" t="s">
        <v>29</v>
      </c>
      <c r="Y774" t="s">
        <v>29</v>
      </c>
      <c r="Z774" t="s">
        <v>29</v>
      </c>
      <c r="AA774" t="s">
        <v>30</v>
      </c>
      <c r="AB774" t="s">
        <v>32</v>
      </c>
    </row>
    <row r="775" spans="1:28" outlineLevel="1" x14ac:dyDescent="0.45">
      <c r="A775">
        <v>8041789000</v>
      </c>
      <c r="B775" s="1">
        <v>44342</v>
      </c>
      <c r="C775" t="s">
        <v>4214</v>
      </c>
      <c r="D775" t="s">
        <v>4215</v>
      </c>
      <c r="E775" t="s">
        <v>154</v>
      </c>
      <c r="F775" t="s">
        <v>5651</v>
      </c>
      <c r="G775" t="s">
        <v>5668</v>
      </c>
      <c r="H775" s="5">
        <v>11958</v>
      </c>
      <c r="J775" t="s">
        <v>28</v>
      </c>
      <c r="K775" t="s">
        <v>29</v>
      </c>
      <c r="L775" t="s">
        <v>173</v>
      </c>
      <c r="M775" t="s">
        <v>29</v>
      </c>
      <c r="N775" t="s">
        <v>29</v>
      </c>
      <c r="O775" t="s">
        <v>29</v>
      </c>
      <c r="P775" t="s">
        <v>29</v>
      </c>
      <c r="Q775" t="s">
        <v>29</v>
      </c>
      <c r="R775" t="s">
        <v>29</v>
      </c>
      <c r="S775" t="s">
        <v>30</v>
      </c>
      <c r="T775" t="s">
        <v>29</v>
      </c>
      <c r="U775" t="s">
        <v>29</v>
      </c>
      <c r="V775" t="s">
        <v>29</v>
      </c>
      <c r="W775" t="s">
        <v>60</v>
      </c>
      <c r="X775" t="s">
        <v>29</v>
      </c>
      <c r="Y775" t="s">
        <v>29</v>
      </c>
      <c r="Z775" t="s">
        <v>30</v>
      </c>
      <c r="AA775" t="s">
        <v>29</v>
      </c>
      <c r="AB775" t="s">
        <v>45</v>
      </c>
    </row>
    <row r="776" spans="1:28" outlineLevel="1" x14ac:dyDescent="0.45">
      <c r="A776">
        <v>1101319000</v>
      </c>
      <c r="B776" s="1">
        <v>44329</v>
      </c>
      <c r="C776" t="s">
        <v>430</v>
      </c>
      <c r="D776" t="s">
        <v>431</v>
      </c>
      <c r="E776" t="s">
        <v>154</v>
      </c>
      <c r="F776" t="s">
        <v>5651</v>
      </c>
      <c r="G776" t="s">
        <v>5704</v>
      </c>
      <c r="H776" s="5">
        <v>11794.61</v>
      </c>
      <c r="I776" t="s">
        <v>128</v>
      </c>
      <c r="J776" t="s">
        <v>28</v>
      </c>
      <c r="K776" t="s">
        <v>29</v>
      </c>
      <c r="L776" t="s">
        <v>155</v>
      </c>
      <c r="M776" t="s">
        <v>29</v>
      </c>
      <c r="N776" t="s">
        <v>29</v>
      </c>
      <c r="O776" t="s">
        <v>29</v>
      </c>
      <c r="P776" t="s">
        <v>30</v>
      </c>
      <c r="Q776" t="s">
        <v>30</v>
      </c>
      <c r="R776" t="s">
        <v>30</v>
      </c>
      <c r="S776" t="s">
        <v>30</v>
      </c>
      <c r="T776" t="s">
        <v>30</v>
      </c>
      <c r="U776" t="s">
        <v>30</v>
      </c>
      <c r="V776" t="s">
        <v>30</v>
      </c>
      <c r="W776" t="s">
        <v>31</v>
      </c>
      <c r="X776" t="s">
        <v>29</v>
      </c>
      <c r="Y776" t="s">
        <v>29</v>
      </c>
      <c r="Z776" t="s">
        <v>29</v>
      </c>
      <c r="AA776" t="s">
        <v>30</v>
      </c>
      <c r="AB776" t="s">
        <v>32</v>
      </c>
    </row>
    <row r="777" spans="1:28" outlineLevel="1" x14ac:dyDescent="0.45">
      <c r="A777">
        <v>7618868909</v>
      </c>
      <c r="B777" s="1">
        <v>44323</v>
      </c>
      <c r="C777" t="s">
        <v>3515</v>
      </c>
      <c r="D777" t="s">
        <v>3516</v>
      </c>
      <c r="E777" t="s">
        <v>154</v>
      </c>
      <c r="F777" t="s">
        <v>5651</v>
      </c>
      <c r="G777" t="s">
        <v>5704</v>
      </c>
      <c r="H777" s="5">
        <v>11679</v>
      </c>
      <c r="I777" t="s">
        <v>3517</v>
      </c>
      <c r="J777" t="s">
        <v>28</v>
      </c>
      <c r="K777" t="s">
        <v>29</v>
      </c>
      <c r="L777" t="s">
        <v>155</v>
      </c>
      <c r="M777" t="s">
        <v>29</v>
      </c>
      <c r="N777" t="s">
        <v>29</v>
      </c>
      <c r="O777" t="s">
        <v>29</v>
      </c>
      <c r="P777" t="s">
        <v>30</v>
      </c>
      <c r="Q777" t="s">
        <v>29</v>
      </c>
      <c r="R777" t="s">
        <v>29</v>
      </c>
      <c r="S777" t="s">
        <v>29</v>
      </c>
      <c r="T777" t="s">
        <v>30</v>
      </c>
      <c r="U777" t="s">
        <v>30</v>
      </c>
      <c r="V777" t="s">
        <v>29</v>
      </c>
      <c r="W777" t="s">
        <v>31</v>
      </c>
      <c r="X777" t="s">
        <v>29</v>
      </c>
      <c r="Y777" t="s">
        <v>30</v>
      </c>
      <c r="Z777" t="s">
        <v>29</v>
      </c>
      <c r="AA777" t="s">
        <v>30</v>
      </c>
      <c r="AB777" t="s">
        <v>32</v>
      </c>
    </row>
    <row r="778" spans="1:28" outlineLevel="1" x14ac:dyDescent="0.45">
      <c r="A778">
        <v>7645208905</v>
      </c>
      <c r="B778" s="1">
        <v>44323</v>
      </c>
      <c r="C778" t="s">
        <v>3665</v>
      </c>
      <c r="D778" t="s">
        <v>3666</v>
      </c>
      <c r="E778" t="s">
        <v>154</v>
      </c>
      <c r="F778" t="s">
        <v>5651</v>
      </c>
      <c r="G778" t="s">
        <v>5936</v>
      </c>
      <c r="H778" s="5">
        <v>10915</v>
      </c>
      <c r="J778" t="s">
        <v>28</v>
      </c>
      <c r="K778" t="s">
        <v>29</v>
      </c>
      <c r="L778" t="s">
        <v>275</v>
      </c>
      <c r="M778" t="s">
        <v>29</v>
      </c>
      <c r="N778" t="s">
        <v>29</v>
      </c>
      <c r="O778" t="s">
        <v>30</v>
      </c>
      <c r="P778" t="s">
        <v>30</v>
      </c>
      <c r="Q778" t="s">
        <v>29</v>
      </c>
      <c r="R778" t="s">
        <v>29</v>
      </c>
      <c r="S778" t="s">
        <v>30</v>
      </c>
      <c r="T778" t="s">
        <v>30</v>
      </c>
      <c r="U778" t="s">
        <v>30</v>
      </c>
      <c r="V778" t="s">
        <v>30</v>
      </c>
      <c r="W778" t="s">
        <v>40</v>
      </c>
      <c r="X778" t="s">
        <v>29</v>
      </c>
      <c r="Y778" t="s">
        <v>30</v>
      </c>
      <c r="Z778" t="s">
        <v>29</v>
      </c>
      <c r="AA778" t="s">
        <v>30</v>
      </c>
      <c r="AB778" t="s">
        <v>32</v>
      </c>
    </row>
    <row r="779" spans="1:28" outlineLevel="1" x14ac:dyDescent="0.45">
      <c r="A779">
        <v>7621148906</v>
      </c>
      <c r="B779" s="1">
        <v>44323</v>
      </c>
      <c r="C779" t="s">
        <v>3528</v>
      </c>
      <c r="D779" t="s">
        <v>3529</v>
      </c>
      <c r="E779" t="s">
        <v>154</v>
      </c>
      <c r="F779" t="s">
        <v>5651</v>
      </c>
      <c r="G779" t="s">
        <v>5918</v>
      </c>
      <c r="H779" s="5">
        <v>10760.39</v>
      </c>
      <c r="J779" t="s">
        <v>28</v>
      </c>
      <c r="K779" t="s">
        <v>29</v>
      </c>
      <c r="L779" t="s">
        <v>275</v>
      </c>
      <c r="M779" t="s">
        <v>29</v>
      </c>
      <c r="N779" t="s">
        <v>29</v>
      </c>
      <c r="O779" t="s">
        <v>29</v>
      </c>
      <c r="P779" t="s">
        <v>30</v>
      </c>
      <c r="Q779" t="s">
        <v>29</v>
      </c>
      <c r="R779" t="s">
        <v>29</v>
      </c>
      <c r="S779" t="s">
        <v>30</v>
      </c>
      <c r="T779" t="s">
        <v>30</v>
      </c>
      <c r="U779" t="s">
        <v>29</v>
      </c>
      <c r="V779" t="s">
        <v>30</v>
      </c>
      <c r="W779" t="s">
        <v>60</v>
      </c>
      <c r="X779" t="s">
        <v>29</v>
      </c>
      <c r="Y779" t="s">
        <v>29</v>
      </c>
      <c r="Z779" t="s">
        <v>30</v>
      </c>
      <c r="AA779" t="s">
        <v>29</v>
      </c>
      <c r="AB779" t="s">
        <v>39</v>
      </c>
    </row>
    <row r="780" spans="1:28" outlineLevel="1" x14ac:dyDescent="0.45">
      <c r="A780">
        <v>7549039005</v>
      </c>
      <c r="B780" s="1">
        <v>44341</v>
      </c>
      <c r="C780" t="s">
        <v>2989</v>
      </c>
      <c r="D780" t="s">
        <v>2990</v>
      </c>
      <c r="E780" t="s">
        <v>154</v>
      </c>
      <c r="F780" t="s">
        <v>5651</v>
      </c>
      <c r="G780" t="s">
        <v>5668</v>
      </c>
      <c r="H780" s="5">
        <v>9720.1299999999992</v>
      </c>
      <c r="J780" t="s">
        <v>28</v>
      </c>
      <c r="K780" t="s">
        <v>29</v>
      </c>
      <c r="L780" t="s">
        <v>173</v>
      </c>
      <c r="M780" t="s">
        <v>29</v>
      </c>
      <c r="N780" t="s">
        <v>29</v>
      </c>
      <c r="O780" t="s">
        <v>29</v>
      </c>
      <c r="P780" t="s">
        <v>30</v>
      </c>
      <c r="Q780" t="s">
        <v>30</v>
      </c>
      <c r="R780" t="s">
        <v>30</v>
      </c>
      <c r="S780" t="s">
        <v>30</v>
      </c>
      <c r="T780" t="s">
        <v>30</v>
      </c>
      <c r="U780" t="s">
        <v>30</v>
      </c>
      <c r="V780" t="s">
        <v>30</v>
      </c>
      <c r="W780" t="s">
        <v>33</v>
      </c>
      <c r="X780" t="s">
        <v>29</v>
      </c>
      <c r="Y780" t="s">
        <v>30</v>
      </c>
      <c r="Z780" t="s">
        <v>29</v>
      </c>
      <c r="AA780" t="s">
        <v>29</v>
      </c>
      <c r="AB780" t="s">
        <v>32</v>
      </c>
    </row>
    <row r="781" spans="1:28" outlineLevel="1" x14ac:dyDescent="0.45">
      <c r="A781">
        <v>5253089000</v>
      </c>
      <c r="B781" s="1">
        <v>44337</v>
      </c>
      <c r="C781" t="s">
        <v>2340</v>
      </c>
      <c r="D781" t="s">
        <v>2341</v>
      </c>
      <c r="E781" t="s">
        <v>154</v>
      </c>
      <c r="F781" t="s">
        <v>5651</v>
      </c>
      <c r="G781" t="s">
        <v>5668</v>
      </c>
      <c r="H781" s="5">
        <v>9500</v>
      </c>
      <c r="J781" t="s">
        <v>28</v>
      </c>
      <c r="K781" t="s">
        <v>29</v>
      </c>
      <c r="L781" t="s">
        <v>173</v>
      </c>
      <c r="M781" t="s">
        <v>29</v>
      </c>
      <c r="N781" t="s">
        <v>30</v>
      </c>
      <c r="O781" t="s">
        <v>30</v>
      </c>
      <c r="P781" t="s">
        <v>30</v>
      </c>
      <c r="Q781" t="s">
        <v>29</v>
      </c>
      <c r="R781" t="s">
        <v>30</v>
      </c>
      <c r="S781" t="s">
        <v>30</v>
      </c>
      <c r="T781" t="s">
        <v>29</v>
      </c>
      <c r="U781" t="s">
        <v>30</v>
      </c>
      <c r="V781" t="s">
        <v>29</v>
      </c>
      <c r="W781" t="s">
        <v>270</v>
      </c>
      <c r="X781" t="s">
        <v>29</v>
      </c>
      <c r="Y781" t="s">
        <v>30</v>
      </c>
      <c r="Z781" t="s">
        <v>29</v>
      </c>
      <c r="AA781" t="s">
        <v>30</v>
      </c>
      <c r="AB781" t="s">
        <v>39</v>
      </c>
    </row>
    <row r="782" spans="1:28" outlineLevel="1" x14ac:dyDescent="0.45">
      <c r="A782">
        <v>7528889003</v>
      </c>
      <c r="B782" s="1">
        <v>44341</v>
      </c>
      <c r="C782" t="s">
        <v>2750</v>
      </c>
      <c r="D782" t="s">
        <v>2751</v>
      </c>
      <c r="E782" t="s">
        <v>154</v>
      </c>
      <c r="F782" t="s">
        <v>5651</v>
      </c>
      <c r="G782" t="s">
        <v>5711</v>
      </c>
      <c r="H782" s="5">
        <v>7183</v>
      </c>
      <c r="J782" t="s">
        <v>28</v>
      </c>
      <c r="K782" t="s">
        <v>30</v>
      </c>
      <c r="L782" t="s">
        <v>155</v>
      </c>
      <c r="M782" t="s">
        <v>30</v>
      </c>
      <c r="N782" t="s">
        <v>30</v>
      </c>
      <c r="O782" t="s">
        <v>30</v>
      </c>
      <c r="P782" t="s">
        <v>30</v>
      </c>
      <c r="Q782" t="s">
        <v>30</v>
      </c>
      <c r="R782" t="s">
        <v>30</v>
      </c>
      <c r="S782" t="s">
        <v>30</v>
      </c>
      <c r="T782" t="s">
        <v>30</v>
      </c>
      <c r="U782" t="s">
        <v>30</v>
      </c>
      <c r="V782" t="s">
        <v>30</v>
      </c>
      <c r="W782" t="s">
        <v>40</v>
      </c>
      <c r="X782" t="s">
        <v>29</v>
      </c>
      <c r="Y782" t="s">
        <v>30</v>
      </c>
      <c r="Z782" t="s">
        <v>29</v>
      </c>
      <c r="AA782" t="s">
        <v>29</v>
      </c>
      <c r="AB782" t="s">
        <v>32</v>
      </c>
    </row>
    <row r="783" spans="1:28" outlineLevel="1" x14ac:dyDescent="0.45">
      <c r="A783">
        <v>6597799010</v>
      </c>
      <c r="B783" s="1">
        <v>44338</v>
      </c>
      <c r="C783" t="s">
        <v>2374</v>
      </c>
      <c r="D783" t="s">
        <v>2375</v>
      </c>
      <c r="E783" t="s">
        <v>154</v>
      </c>
      <c r="F783" t="s">
        <v>5651</v>
      </c>
      <c r="G783" t="s">
        <v>5668</v>
      </c>
      <c r="H783" s="5">
        <v>7055.63</v>
      </c>
      <c r="J783" t="s">
        <v>28</v>
      </c>
      <c r="K783" t="s">
        <v>29</v>
      </c>
      <c r="L783" t="s">
        <v>173</v>
      </c>
      <c r="M783" t="s">
        <v>30</v>
      </c>
      <c r="N783" t="s">
        <v>30</v>
      </c>
      <c r="O783" t="s">
        <v>30</v>
      </c>
      <c r="P783" t="s">
        <v>30</v>
      </c>
      <c r="Q783" t="s">
        <v>30</v>
      </c>
      <c r="R783" t="s">
        <v>30</v>
      </c>
      <c r="S783" t="s">
        <v>30</v>
      </c>
      <c r="T783" t="s">
        <v>30</v>
      </c>
      <c r="U783" t="s">
        <v>30</v>
      </c>
      <c r="V783" t="s">
        <v>30</v>
      </c>
      <c r="W783" t="s">
        <v>33</v>
      </c>
      <c r="X783" t="s">
        <v>29</v>
      </c>
      <c r="Y783" t="s">
        <v>30</v>
      </c>
      <c r="Z783" t="s">
        <v>29</v>
      </c>
      <c r="AA783" t="s">
        <v>30</v>
      </c>
      <c r="AB783" t="s">
        <v>32</v>
      </c>
    </row>
    <row r="784" spans="1:28" outlineLevel="1" x14ac:dyDescent="0.45">
      <c r="A784">
        <v>7515009009</v>
      </c>
      <c r="B784" s="1">
        <v>44341</v>
      </c>
      <c r="C784" t="s">
        <v>2600</v>
      </c>
      <c r="D784" t="s">
        <v>2601</v>
      </c>
      <c r="E784" t="s">
        <v>154</v>
      </c>
      <c r="F784" t="s">
        <v>5651</v>
      </c>
      <c r="G784" t="s">
        <v>5885</v>
      </c>
      <c r="H784" s="5">
        <v>5596</v>
      </c>
      <c r="J784" t="s">
        <v>28</v>
      </c>
      <c r="K784" t="s">
        <v>30</v>
      </c>
      <c r="L784" t="s">
        <v>173</v>
      </c>
      <c r="M784" t="s">
        <v>29</v>
      </c>
      <c r="N784" t="s">
        <v>29</v>
      </c>
      <c r="O784" t="s">
        <v>29</v>
      </c>
      <c r="P784" t="s">
        <v>30</v>
      </c>
      <c r="Q784" t="s">
        <v>30</v>
      </c>
      <c r="R784" t="s">
        <v>30</v>
      </c>
      <c r="S784" t="s">
        <v>30</v>
      </c>
      <c r="T784" t="s">
        <v>30</v>
      </c>
      <c r="U784" t="s">
        <v>29</v>
      </c>
      <c r="V784" t="s">
        <v>30</v>
      </c>
      <c r="W784" t="s">
        <v>31</v>
      </c>
      <c r="X784" t="s">
        <v>30</v>
      </c>
      <c r="Y784" t="s">
        <v>30</v>
      </c>
      <c r="Z784" t="s">
        <v>29</v>
      </c>
      <c r="AA784" t="s">
        <v>29</v>
      </c>
      <c r="AB784" t="s">
        <v>102</v>
      </c>
    </row>
    <row r="785" spans="1:28" outlineLevel="1" x14ac:dyDescent="0.45">
      <c r="A785">
        <v>6596359005</v>
      </c>
      <c r="B785" s="1">
        <v>44338</v>
      </c>
      <c r="C785" t="s">
        <v>2366</v>
      </c>
      <c r="D785" t="s">
        <v>2367</v>
      </c>
      <c r="E785" t="s">
        <v>154</v>
      </c>
      <c r="F785" t="s">
        <v>5651</v>
      </c>
      <c r="G785" t="s">
        <v>5810</v>
      </c>
      <c r="H785" s="5">
        <v>4891.84</v>
      </c>
      <c r="J785" t="s">
        <v>28</v>
      </c>
      <c r="K785" t="s">
        <v>30</v>
      </c>
      <c r="L785" t="s">
        <v>275</v>
      </c>
      <c r="M785" t="s">
        <v>29</v>
      </c>
      <c r="N785" t="s">
        <v>29</v>
      </c>
      <c r="O785" t="s">
        <v>30</v>
      </c>
      <c r="P785" t="s">
        <v>30</v>
      </c>
      <c r="Q785" t="s">
        <v>30</v>
      </c>
      <c r="R785" t="s">
        <v>30</v>
      </c>
      <c r="S785" t="s">
        <v>30</v>
      </c>
      <c r="T785" t="s">
        <v>29</v>
      </c>
      <c r="U785" t="s">
        <v>30</v>
      </c>
      <c r="V785" t="s">
        <v>29</v>
      </c>
      <c r="W785" t="s">
        <v>270</v>
      </c>
      <c r="X785" t="s">
        <v>30</v>
      </c>
      <c r="Y785" t="s">
        <v>30</v>
      </c>
      <c r="Z785" t="s">
        <v>29</v>
      </c>
      <c r="AA785" t="s">
        <v>30</v>
      </c>
      <c r="AB785" t="s">
        <v>39</v>
      </c>
    </row>
    <row r="786" spans="1:28" outlineLevel="1" x14ac:dyDescent="0.45">
      <c r="A786">
        <v>2760479000</v>
      </c>
      <c r="B786" s="1">
        <v>44334</v>
      </c>
      <c r="C786" t="s">
        <v>1607</v>
      </c>
      <c r="D786" t="s">
        <v>1608</v>
      </c>
      <c r="E786" t="s">
        <v>154</v>
      </c>
      <c r="F786" t="s">
        <v>5651</v>
      </c>
      <c r="G786" t="s">
        <v>5885</v>
      </c>
      <c r="H786" s="5">
        <v>4461</v>
      </c>
      <c r="J786" t="s">
        <v>28</v>
      </c>
      <c r="K786" t="s">
        <v>30</v>
      </c>
      <c r="L786" t="s">
        <v>173</v>
      </c>
      <c r="M786" t="s">
        <v>29</v>
      </c>
      <c r="N786" t="s">
        <v>29</v>
      </c>
      <c r="O786" t="s">
        <v>29</v>
      </c>
      <c r="P786" t="s">
        <v>30</v>
      </c>
      <c r="Q786" t="s">
        <v>29</v>
      </c>
      <c r="R786" t="s">
        <v>29</v>
      </c>
      <c r="S786" t="s">
        <v>30</v>
      </c>
      <c r="T786" t="s">
        <v>29</v>
      </c>
      <c r="U786" t="s">
        <v>29</v>
      </c>
      <c r="V786" t="s">
        <v>29</v>
      </c>
      <c r="W786" t="s">
        <v>31</v>
      </c>
      <c r="X786" t="s">
        <v>30</v>
      </c>
      <c r="Y786" t="s">
        <v>30</v>
      </c>
      <c r="Z786" t="s">
        <v>29</v>
      </c>
      <c r="AA786" t="s">
        <v>30</v>
      </c>
      <c r="AB786" t="s">
        <v>1609</v>
      </c>
    </row>
    <row r="787" spans="1:28" outlineLevel="1" x14ac:dyDescent="0.45">
      <c r="A787">
        <v>7620108903</v>
      </c>
      <c r="B787" s="1">
        <v>44323</v>
      </c>
      <c r="C787" t="s">
        <v>3520</v>
      </c>
      <c r="D787" t="s">
        <v>3521</v>
      </c>
      <c r="E787" t="s">
        <v>154</v>
      </c>
      <c r="F787" t="s">
        <v>5651</v>
      </c>
      <c r="G787" t="s">
        <v>5750</v>
      </c>
      <c r="H787" s="5">
        <v>4370</v>
      </c>
      <c r="J787" t="s">
        <v>28</v>
      </c>
      <c r="K787" t="s">
        <v>30</v>
      </c>
      <c r="L787" t="s">
        <v>173</v>
      </c>
      <c r="M787" t="s">
        <v>29</v>
      </c>
      <c r="N787" t="s">
        <v>29</v>
      </c>
      <c r="O787" t="s">
        <v>29</v>
      </c>
      <c r="P787" t="s">
        <v>29</v>
      </c>
      <c r="Q787" t="s">
        <v>29</v>
      </c>
      <c r="R787" t="s">
        <v>29</v>
      </c>
      <c r="S787" t="s">
        <v>30</v>
      </c>
      <c r="T787" t="s">
        <v>30</v>
      </c>
      <c r="U787" t="s">
        <v>29</v>
      </c>
      <c r="V787" t="s">
        <v>30</v>
      </c>
      <c r="W787" t="s">
        <v>31</v>
      </c>
      <c r="X787" t="s">
        <v>29</v>
      </c>
      <c r="Y787" t="s">
        <v>30</v>
      </c>
      <c r="Z787" t="s">
        <v>29</v>
      </c>
      <c r="AA787" t="s">
        <v>29</v>
      </c>
      <c r="AB787" t="s">
        <v>59</v>
      </c>
    </row>
    <row r="788" spans="1:28" outlineLevel="1" x14ac:dyDescent="0.45">
      <c r="A788">
        <v>7634938906</v>
      </c>
      <c r="B788" s="1">
        <v>44323</v>
      </c>
      <c r="C788" t="s">
        <v>3605</v>
      </c>
      <c r="D788" t="s">
        <v>3606</v>
      </c>
      <c r="E788" t="s">
        <v>154</v>
      </c>
      <c r="F788" t="s">
        <v>5651</v>
      </c>
      <c r="G788" t="s">
        <v>5668</v>
      </c>
      <c r="H788" s="5">
        <v>3829.71</v>
      </c>
      <c r="J788" t="s">
        <v>28</v>
      </c>
      <c r="K788" t="s">
        <v>29</v>
      </c>
      <c r="L788" t="s">
        <v>173</v>
      </c>
      <c r="M788" t="s">
        <v>29</v>
      </c>
      <c r="N788" t="s">
        <v>29</v>
      </c>
      <c r="O788" t="s">
        <v>29</v>
      </c>
      <c r="P788" t="s">
        <v>29</v>
      </c>
      <c r="Q788" t="s">
        <v>29</v>
      </c>
      <c r="R788" t="s">
        <v>29</v>
      </c>
      <c r="S788" t="s">
        <v>30</v>
      </c>
      <c r="T788" t="s">
        <v>30</v>
      </c>
      <c r="U788" t="s">
        <v>29</v>
      </c>
      <c r="V788" t="s">
        <v>30</v>
      </c>
      <c r="W788" t="s">
        <v>31</v>
      </c>
      <c r="X788" t="s">
        <v>29</v>
      </c>
      <c r="Y788" t="s">
        <v>30</v>
      </c>
      <c r="Z788" t="s">
        <v>29</v>
      </c>
      <c r="AA788" t="s">
        <v>29</v>
      </c>
      <c r="AB788" t="s">
        <v>59</v>
      </c>
    </row>
    <row r="789" spans="1:28" outlineLevel="1" x14ac:dyDescent="0.45">
      <c r="A789">
        <v>1107149009</v>
      </c>
      <c r="B789" s="1">
        <v>44329</v>
      </c>
      <c r="C789" t="s">
        <v>475</v>
      </c>
      <c r="D789" t="s">
        <v>476</v>
      </c>
      <c r="E789" t="s">
        <v>154</v>
      </c>
      <c r="F789" t="s">
        <v>5651</v>
      </c>
      <c r="G789" t="s">
        <v>5728</v>
      </c>
      <c r="H789" s="5">
        <v>2981.84</v>
      </c>
      <c r="J789" t="s">
        <v>28</v>
      </c>
      <c r="K789" t="s">
        <v>29</v>
      </c>
      <c r="L789" t="s">
        <v>173</v>
      </c>
      <c r="M789" t="s">
        <v>29</v>
      </c>
      <c r="N789" t="s">
        <v>29</v>
      </c>
      <c r="O789" t="s">
        <v>29</v>
      </c>
      <c r="P789" t="s">
        <v>29</v>
      </c>
      <c r="Q789" t="s">
        <v>30</v>
      </c>
      <c r="R789" t="s">
        <v>29</v>
      </c>
      <c r="S789" t="s">
        <v>30</v>
      </c>
      <c r="T789" t="s">
        <v>29</v>
      </c>
      <c r="U789" t="s">
        <v>30</v>
      </c>
      <c r="V789" t="s">
        <v>29</v>
      </c>
      <c r="W789" t="s">
        <v>31</v>
      </c>
      <c r="X789" t="s">
        <v>29</v>
      </c>
      <c r="Y789" t="s">
        <v>29</v>
      </c>
      <c r="Z789" t="s">
        <v>29</v>
      </c>
      <c r="AA789" t="s">
        <v>30</v>
      </c>
      <c r="AB789" t="s">
        <v>113</v>
      </c>
    </row>
    <row r="790" spans="1:28" outlineLevel="1" x14ac:dyDescent="0.45">
      <c r="A790">
        <v>7588998900</v>
      </c>
      <c r="B790" s="1">
        <v>44323</v>
      </c>
      <c r="C790" t="s">
        <v>3331</v>
      </c>
      <c r="D790" t="s">
        <v>3332</v>
      </c>
      <c r="E790" t="s">
        <v>154</v>
      </c>
      <c r="F790" t="s">
        <v>5651</v>
      </c>
      <c r="G790" t="s">
        <v>5885</v>
      </c>
      <c r="H790" s="5">
        <v>2850.86</v>
      </c>
      <c r="J790" t="s">
        <v>28</v>
      </c>
      <c r="K790" t="s">
        <v>30</v>
      </c>
      <c r="L790" t="s">
        <v>173</v>
      </c>
      <c r="M790" t="s">
        <v>29</v>
      </c>
      <c r="N790" t="s">
        <v>29</v>
      </c>
      <c r="O790" t="s">
        <v>29</v>
      </c>
      <c r="P790" t="s">
        <v>29</v>
      </c>
      <c r="Q790" t="s">
        <v>30</v>
      </c>
      <c r="R790" t="s">
        <v>30</v>
      </c>
      <c r="S790" t="s">
        <v>30</v>
      </c>
      <c r="T790" t="s">
        <v>29</v>
      </c>
      <c r="U790" t="s">
        <v>29</v>
      </c>
      <c r="V790" t="s">
        <v>29</v>
      </c>
      <c r="W790" t="s">
        <v>49</v>
      </c>
      <c r="X790" t="s">
        <v>30</v>
      </c>
      <c r="Y790" t="s">
        <v>29</v>
      </c>
      <c r="Z790" t="s">
        <v>29</v>
      </c>
      <c r="AA790" t="s">
        <v>30</v>
      </c>
      <c r="AB790" t="s">
        <v>39</v>
      </c>
    </row>
    <row r="791" spans="1:28" outlineLevel="1" x14ac:dyDescent="0.45">
      <c r="A791">
        <v>8607219004</v>
      </c>
      <c r="B791" s="1">
        <v>44343</v>
      </c>
      <c r="C791" t="s">
        <v>4278</v>
      </c>
      <c r="D791" t="s">
        <v>4279</v>
      </c>
      <c r="E791" t="s">
        <v>154</v>
      </c>
      <c r="F791" t="s">
        <v>5651</v>
      </c>
      <c r="G791" t="s">
        <v>5885</v>
      </c>
      <c r="H791" s="5">
        <v>2542.96</v>
      </c>
      <c r="J791" t="s">
        <v>28</v>
      </c>
      <c r="K791" t="s">
        <v>30</v>
      </c>
      <c r="L791" t="s">
        <v>173</v>
      </c>
      <c r="M791" t="s">
        <v>29</v>
      </c>
      <c r="N791" t="s">
        <v>30</v>
      </c>
      <c r="O791" t="s">
        <v>29</v>
      </c>
      <c r="P791" t="s">
        <v>30</v>
      </c>
      <c r="Q791" t="s">
        <v>30</v>
      </c>
      <c r="R791" t="s">
        <v>30</v>
      </c>
      <c r="S791" t="s">
        <v>30</v>
      </c>
      <c r="T791" t="s">
        <v>30</v>
      </c>
      <c r="U791" t="s">
        <v>30</v>
      </c>
      <c r="V791" t="s">
        <v>30</v>
      </c>
      <c r="W791" t="s">
        <v>40</v>
      </c>
      <c r="X791" t="s">
        <v>30</v>
      </c>
      <c r="Y791" t="s">
        <v>30</v>
      </c>
      <c r="Z791" t="s">
        <v>29</v>
      </c>
      <c r="AA791" t="s">
        <v>30</v>
      </c>
      <c r="AB791" t="s">
        <v>32</v>
      </c>
    </row>
    <row r="792" spans="1:28" outlineLevel="1" x14ac:dyDescent="0.45">
      <c r="A792">
        <v>2696729008</v>
      </c>
      <c r="B792" s="1">
        <v>44334</v>
      </c>
      <c r="C792" t="s">
        <v>1299</v>
      </c>
      <c r="D792" t="s">
        <v>1300</v>
      </c>
      <c r="E792" t="s">
        <v>154</v>
      </c>
      <c r="F792" t="s">
        <v>5651</v>
      </c>
      <c r="G792" t="s">
        <v>5728</v>
      </c>
      <c r="H792" s="5">
        <v>2295</v>
      </c>
      <c r="J792" t="s">
        <v>28</v>
      </c>
      <c r="K792" t="s">
        <v>29</v>
      </c>
      <c r="L792" t="s">
        <v>173</v>
      </c>
      <c r="M792" t="s">
        <v>29</v>
      </c>
      <c r="N792" t="s">
        <v>30</v>
      </c>
      <c r="O792" t="s">
        <v>29</v>
      </c>
      <c r="P792" t="s">
        <v>29</v>
      </c>
      <c r="Q792" t="s">
        <v>29</v>
      </c>
      <c r="R792" t="s">
        <v>30</v>
      </c>
      <c r="S792" t="s">
        <v>30</v>
      </c>
      <c r="T792" t="s">
        <v>30</v>
      </c>
      <c r="U792" t="s">
        <v>30</v>
      </c>
      <c r="V792" t="s">
        <v>30</v>
      </c>
      <c r="W792" t="s">
        <v>60</v>
      </c>
      <c r="X792" t="s">
        <v>29</v>
      </c>
      <c r="Y792" t="s">
        <v>29</v>
      </c>
      <c r="Z792" t="s">
        <v>29</v>
      </c>
      <c r="AA792" t="s">
        <v>30</v>
      </c>
      <c r="AB792" t="s">
        <v>228</v>
      </c>
    </row>
    <row r="793" spans="1:28" outlineLevel="1" x14ac:dyDescent="0.45">
      <c r="A793">
        <v>7555559004</v>
      </c>
      <c r="B793" s="1">
        <v>44341</v>
      </c>
      <c r="C793" t="s">
        <v>3067</v>
      </c>
      <c r="D793" t="s">
        <v>3068</v>
      </c>
      <c r="E793" t="s">
        <v>154</v>
      </c>
      <c r="F793" t="s">
        <v>5651</v>
      </c>
      <c r="G793" t="s">
        <v>5888</v>
      </c>
      <c r="H793" s="5">
        <v>2144</v>
      </c>
      <c r="J793" t="s">
        <v>28</v>
      </c>
      <c r="K793" t="s">
        <v>29</v>
      </c>
      <c r="L793" t="s">
        <v>173</v>
      </c>
      <c r="M793" t="s">
        <v>29</v>
      </c>
      <c r="N793" t="s">
        <v>29</v>
      </c>
      <c r="O793" t="s">
        <v>29</v>
      </c>
      <c r="P793" t="s">
        <v>30</v>
      </c>
      <c r="Q793" t="s">
        <v>30</v>
      </c>
      <c r="R793" t="s">
        <v>29</v>
      </c>
      <c r="S793" t="s">
        <v>30</v>
      </c>
      <c r="T793" t="s">
        <v>30</v>
      </c>
      <c r="U793" t="s">
        <v>30</v>
      </c>
      <c r="V793" t="s">
        <v>30</v>
      </c>
      <c r="W793" t="s">
        <v>229</v>
      </c>
      <c r="X793" t="s">
        <v>30</v>
      </c>
      <c r="Y793" t="s">
        <v>29</v>
      </c>
      <c r="Z793" t="s">
        <v>29</v>
      </c>
      <c r="AA793" t="s">
        <v>30</v>
      </c>
      <c r="AB793" t="s">
        <v>39</v>
      </c>
    </row>
    <row r="794" spans="1:28" outlineLevel="1" x14ac:dyDescent="0.45">
      <c r="A794">
        <v>7524589010</v>
      </c>
      <c r="B794" s="1">
        <v>44341</v>
      </c>
      <c r="C794" t="s">
        <v>2707</v>
      </c>
      <c r="D794" t="s">
        <v>2708</v>
      </c>
      <c r="E794" t="s">
        <v>154</v>
      </c>
      <c r="F794" t="s">
        <v>5651</v>
      </c>
      <c r="G794" t="s">
        <v>5810</v>
      </c>
      <c r="H794" s="5">
        <v>1614.5</v>
      </c>
      <c r="J794" t="s">
        <v>28</v>
      </c>
      <c r="K794" t="s">
        <v>30</v>
      </c>
      <c r="L794" t="s">
        <v>275</v>
      </c>
      <c r="M794" t="s">
        <v>29</v>
      </c>
      <c r="N794" t="s">
        <v>29</v>
      </c>
      <c r="O794" t="s">
        <v>29</v>
      </c>
      <c r="P794" t="s">
        <v>30</v>
      </c>
      <c r="Q794" t="s">
        <v>30</v>
      </c>
      <c r="R794" t="s">
        <v>30</v>
      </c>
      <c r="S794" t="s">
        <v>29</v>
      </c>
      <c r="T794" t="s">
        <v>30</v>
      </c>
      <c r="U794" t="s">
        <v>30</v>
      </c>
      <c r="V794" t="s">
        <v>30</v>
      </c>
      <c r="W794" t="s">
        <v>31</v>
      </c>
      <c r="X794" t="s">
        <v>30</v>
      </c>
      <c r="Y794" t="s">
        <v>29</v>
      </c>
      <c r="Z794" t="s">
        <v>29</v>
      </c>
      <c r="AA794" t="s">
        <v>30</v>
      </c>
      <c r="AB794" t="s">
        <v>32</v>
      </c>
    </row>
    <row r="795" spans="1:28" outlineLevel="1" x14ac:dyDescent="0.45">
      <c r="A795">
        <v>7662498902</v>
      </c>
      <c r="B795" s="1">
        <v>44323</v>
      </c>
      <c r="C795" t="s">
        <v>3775</v>
      </c>
      <c r="D795" t="s">
        <v>476</v>
      </c>
      <c r="E795" t="s">
        <v>154</v>
      </c>
      <c r="F795" t="s">
        <v>5651</v>
      </c>
      <c r="G795" t="s">
        <v>5728</v>
      </c>
      <c r="H795" s="5">
        <v>1572.55</v>
      </c>
      <c r="J795" t="s">
        <v>28</v>
      </c>
      <c r="K795" t="s">
        <v>29</v>
      </c>
      <c r="L795" t="s">
        <v>173</v>
      </c>
      <c r="M795" t="s">
        <v>29</v>
      </c>
      <c r="N795" t="s">
        <v>29</v>
      </c>
      <c r="O795" t="s">
        <v>29</v>
      </c>
      <c r="P795" t="s">
        <v>29</v>
      </c>
      <c r="Q795" t="s">
        <v>30</v>
      </c>
      <c r="R795" t="s">
        <v>30</v>
      </c>
      <c r="S795" t="s">
        <v>29</v>
      </c>
      <c r="T795" t="s">
        <v>29</v>
      </c>
      <c r="U795" t="s">
        <v>30</v>
      </c>
      <c r="V795" t="s">
        <v>29</v>
      </c>
      <c r="W795" t="s">
        <v>60</v>
      </c>
      <c r="X795" t="s">
        <v>29</v>
      </c>
      <c r="Y795" t="s">
        <v>29</v>
      </c>
      <c r="Z795" t="s">
        <v>29</v>
      </c>
      <c r="AA795" t="s">
        <v>30</v>
      </c>
      <c r="AB795" t="s">
        <v>45</v>
      </c>
    </row>
    <row r="796" spans="1:28" outlineLevel="1" x14ac:dyDescent="0.45">
      <c r="A796">
        <v>9924299004</v>
      </c>
      <c r="B796" s="1">
        <v>44351</v>
      </c>
      <c r="C796" t="s">
        <v>5463</v>
      </c>
      <c r="D796" t="s">
        <v>5464</v>
      </c>
      <c r="E796" t="s">
        <v>657</v>
      </c>
      <c r="F796" t="s">
        <v>5651</v>
      </c>
      <c r="G796" t="s">
        <v>5801</v>
      </c>
      <c r="H796" s="5">
        <v>1102573</v>
      </c>
      <c r="J796" t="s">
        <v>42</v>
      </c>
      <c r="K796" t="s">
        <v>30</v>
      </c>
      <c r="L796" t="s">
        <v>127</v>
      </c>
      <c r="M796" t="s">
        <v>29</v>
      </c>
      <c r="N796" t="s">
        <v>30</v>
      </c>
      <c r="O796" t="s">
        <v>29</v>
      </c>
      <c r="P796" t="s">
        <v>30</v>
      </c>
      <c r="Q796" t="s">
        <v>30</v>
      </c>
      <c r="R796" t="s">
        <v>30</v>
      </c>
      <c r="S796" t="s">
        <v>30</v>
      </c>
      <c r="T796" t="s">
        <v>30</v>
      </c>
      <c r="U796" t="s">
        <v>30</v>
      </c>
      <c r="V796" t="s">
        <v>30</v>
      </c>
      <c r="W796" t="s">
        <v>33</v>
      </c>
      <c r="X796" t="s">
        <v>30</v>
      </c>
      <c r="Y796" t="s">
        <v>29</v>
      </c>
      <c r="Z796" t="s">
        <v>29</v>
      </c>
      <c r="AA796" t="s">
        <v>29</v>
      </c>
      <c r="AB796" t="s">
        <v>32</v>
      </c>
    </row>
    <row r="797" spans="1:28" outlineLevel="1" x14ac:dyDescent="0.45">
      <c r="A797">
        <v>2335149005</v>
      </c>
      <c r="B797" s="1">
        <v>44331</v>
      </c>
      <c r="C797" t="s">
        <v>865</v>
      </c>
      <c r="D797" t="s">
        <v>866</v>
      </c>
      <c r="E797" t="s">
        <v>657</v>
      </c>
      <c r="F797" t="s">
        <v>5651</v>
      </c>
      <c r="G797" t="s">
        <v>5801</v>
      </c>
      <c r="H797" s="5">
        <v>756933</v>
      </c>
      <c r="J797" t="s">
        <v>42</v>
      </c>
      <c r="K797" t="s">
        <v>30</v>
      </c>
      <c r="L797" t="s">
        <v>127</v>
      </c>
      <c r="M797" t="s">
        <v>29</v>
      </c>
      <c r="N797" t="s">
        <v>30</v>
      </c>
      <c r="O797" t="s">
        <v>29</v>
      </c>
      <c r="P797" t="s">
        <v>30</v>
      </c>
      <c r="Q797" t="s">
        <v>30</v>
      </c>
      <c r="R797" t="s">
        <v>30</v>
      </c>
      <c r="S797" t="s">
        <v>30</v>
      </c>
      <c r="T797" t="s">
        <v>29</v>
      </c>
      <c r="U797" t="s">
        <v>30</v>
      </c>
      <c r="V797" t="s">
        <v>30</v>
      </c>
      <c r="W797" t="s">
        <v>40</v>
      </c>
      <c r="X797" t="s">
        <v>30</v>
      </c>
      <c r="Y797" t="s">
        <v>30</v>
      </c>
      <c r="Z797" t="s">
        <v>29</v>
      </c>
      <c r="AA797" t="s">
        <v>30</v>
      </c>
      <c r="AB797" t="s">
        <v>32</v>
      </c>
    </row>
    <row r="798" spans="1:28" outlineLevel="1" x14ac:dyDescent="0.45">
      <c r="A798">
        <v>9953539003</v>
      </c>
      <c r="B798" s="1">
        <v>44354</v>
      </c>
      <c r="C798" t="s">
        <v>5581</v>
      </c>
      <c r="D798" t="s">
        <v>5582</v>
      </c>
      <c r="E798" t="s">
        <v>657</v>
      </c>
      <c r="F798" t="s">
        <v>5651</v>
      </c>
      <c r="G798" t="s">
        <v>5801</v>
      </c>
      <c r="H798" s="5">
        <v>469016</v>
      </c>
      <c r="I798" t="s">
        <v>246</v>
      </c>
      <c r="J798" t="s">
        <v>42</v>
      </c>
      <c r="K798" t="s">
        <v>30</v>
      </c>
      <c r="L798" t="s">
        <v>127</v>
      </c>
      <c r="M798" t="s">
        <v>30</v>
      </c>
      <c r="N798" t="s">
        <v>30</v>
      </c>
      <c r="O798" t="s">
        <v>30</v>
      </c>
      <c r="P798" t="s">
        <v>30</v>
      </c>
      <c r="Q798" t="s">
        <v>30</v>
      </c>
      <c r="R798" t="s">
        <v>30</v>
      </c>
      <c r="S798" t="s">
        <v>30</v>
      </c>
      <c r="T798" t="s">
        <v>30</v>
      </c>
      <c r="U798" t="s">
        <v>30</v>
      </c>
      <c r="V798" t="s">
        <v>30</v>
      </c>
      <c r="W798" t="s">
        <v>40</v>
      </c>
      <c r="X798" t="s">
        <v>30</v>
      </c>
      <c r="Y798" t="s">
        <v>29</v>
      </c>
      <c r="Z798" t="s">
        <v>29</v>
      </c>
      <c r="AA798" t="s">
        <v>29</v>
      </c>
      <c r="AB798" t="s">
        <v>32</v>
      </c>
    </row>
    <row r="799" spans="1:28" outlineLevel="1" x14ac:dyDescent="0.45">
      <c r="A799">
        <v>7615138907</v>
      </c>
      <c r="B799" s="1">
        <v>44323</v>
      </c>
      <c r="C799" t="s">
        <v>3489</v>
      </c>
      <c r="D799" t="s">
        <v>3490</v>
      </c>
      <c r="E799" t="s">
        <v>657</v>
      </c>
      <c r="F799" t="s">
        <v>5651</v>
      </c>
      <c r="G799" t="s">
        <v>5801</v>
      </c>
      <c r="H799" s="5">
        <v>147907</v>
      </c>
      <c r="J799" t="s">
        <v>42</v>
      </c>
      <c r="K799" t="s">
        <v>30</v>
      </c>
      <c r="L799" t="s">
        <v>127</v>
      </c>
      <c r="M799" t="s">
        <v>29</v>
      </c>
      <c r="N799" t="s">
        <v>29</v>
      </c>
      <c r="O799" t="s">
        <v>29</v>
      </c>
      <c r="P799" t="s">
        <v>30</v>
      </c>
      <c r="Q799" t="s">
        <v>29</v>
      </c>
      <c r="R799" t="s">
        <v>30</v>
      </c>
      <c r="S799" t="s">
        <v>30</v>
      </c>
      <c r="T799" t="s">
        <v>30</v>
      </c>
      <c r="U799" t="s">
        <v>30</v>
      </c>
      <c r="V799" t="s">
        <v>30</v>
      </c>
      <c r="W799" t="s">
        <v>31</v>
      </c>
      <c r="X799" t="s">
        <v>30</v>
      </c>
      <c r="Y799" t="s">
        <v>30</v>
      </c>
      <c r="Z799" t="s">
        <v>29</v>
      </c>
      <c r="AA799" t="s">
        <v>30</v>
      </c>
      <c r="AB799" t="s">
        <v>32</v>
      </c>
    </row>
    <row r="800" spans="1:28" outlineLevel="1" x14ac:dyDescent="0.45">
      <c r="A800">
        <v>8983659000</v>
      </c>
      <c r="B800" s="1">
        <v>44345</v>
      </c>
      <c r="C800" t="s">
        <v>5151</v>
      </c>
      <c r="D800" t="s">
        <v>5152</v>
      </c>
      <c r="E800" t="s">
        <v>657</v>
      </c>
      <c r="F800" t="s">
        <v>5651</v>
      </c>
      <c r="G800" t="s">
        <v>5801</v>
      </c>
      <c r="H800" s="5">
        <v>17281.919999999998</v>
      </c>
      <c r="J800" t="s">
        <v>42</v>
      </c>
      <c r="K800" t="s">
        <v>30</v>
      </c>
      <c r="L800" t="s">
        <v>127</v>
      </c>
      <c r="M800" t="s">
        <v>29</v>
      </c>
      <c r="N800" t="s">
        <v>29</v>
      </c>
      <c r="O800" t="s">
        <v>29</v>
      </c>
      <c r="P800" t="s">
        <v>29</v>
      </c>
      <c r="Q800" t="s">
        <v>29</v>
      </c>
      <c r="R800" t="s">
        <v>29</v>
      </c>
      <c r="S800" t="s">
        <v>30</v>
      </c>
      <c r="T800" t="s">
        <v>29</v>
      </c>
      <c r="U800" t="s">
        <v>29</v>
      </c>
      <c r="V800" t="s">
        <v>29</v>
      </c>
      <c r="W800" t="s">
        <v>40</v>
      </c>
      <c r="X800" t="s">
        <v>30</v>
      </c>
      <c r="Y800" t="s">
        <v>29</v>
      </c>
      <c r="Z800" t="s">
        <v>29</v>
      </c>
      <c r="AA800" t="s">
        <v>29</v>
      </c>
      <c r="AB800" t="s">
        <v>32</v>
      </c>
    </row>
    <row r="801" spans="1:28" outlineLevel="1" x14ac:dyDescent="0.45">
      <c r="A801">
        <v>8616769007</v>
      </c>
      <c r="B801" s="1">
        <v>44343</v>
      </c>
      <c r="C801" t="s">
        <v>4334</v>
      </c>
      <c r="D801" t="s">
        <v>4335</v>
      </c>
      <c r="E801" t="s">
        <v>4336</v>
      </c>
      <c r="F801" t="s">
        <v>5651</v>
      </c>
      <c r="G801" t="s">
        <v>6029</v>
      </c>
      <c r="H801" s="5">
        <v>2750</v>
      </c>
      <c r="J801" t="s">
        <v>42</v>
      </c>
      <c r="K801" t="s">
        <v>30</v>
      </c>
      <c r="L801" t="s">
        <v>471</v>
      </c>
      <c r="M801" t="s">
        <v>30</v>
      </c>
      <c r="N801" t="s">
        <v>29</v>
      </c>
      <c r="O801" t="s">
        <v>29</v>
      </c>
      <c r="P801" t="s">
        <v>30</v>
      </c>
      <c r="Q801" t="s">
        <v>29</v>
      </c>
      <c r="R801" t="s">
        <v>30</v>
      </c>
      <c r="S801" t="s">
        <v>29</v>
      </c>
      <c r="T801" t="s">
        <v>29</v>
      </c>
      <c r="U801" t="s">
        <v>30</v>
      </c>
      <c r="V801" t="s">
        <v>29</v>
      </c>
      <c r="W801" t="s">
        <v>270</v>
      </c>
      <c r="X801" t="s">
        <v>30</v>
      </c>
      <c r="Y801" t="s">
        <v>29</v>
      </c>
      <c r="Z801" t="s">
        <v>29</v>
      </c>
      <c r="AA801" t="s">
        <v>29</v>
      </c>
      <c r="AB801" t="s">
        <v>45</v>
      </c>
    </row>
    <row r="802" spans="1:28" outlineLevel="1" x14ac:dyDescent="0.45">
      <c r="A802">
        <v>7898948902</v>
      </c>
      <c r="B802" s="1">
        <v>44327</v>
      </c>
      <c r="C802" t="s">
        <v>3997</v>
      </c>
      <c r="D802" t="s">
        <v>3998</v>
      </c>
      <c r="E802" t="s">
        <v>6017</v>
      </c>
      <c r="F802" t="s">
        <v>5651</v>
      </c>
      <c r="G802" t="s">
        <v>6018</v>
      </c>
      <c r="H802" s="5">
        <v>13360</v>
      </c>
      <c r="J802" t="s">
        <v>42</v>
      </c>
      <c r="K802" t="s">
        <v>29</v>
      </c>
      <c r="L802" t="s">
        <v>77</v>
      </c>
      <c r="M802" t="s">
        <v>30</v>
      </c>
      <c r="N802" t="s">
        <v>30</v>
      </c>
      <c r="O802" t="s">
        <v>29</v>
      </c>
      <c r="P802" t="s">
        <v>30</v>
      </c>
      <c r="Q802" t="s">
        <v>30</v>
      </c>
      <c r="R802" t="s">
        <v>30</v>
      </c>
      <c r="S802" t="s">
        <v>30</v>
      </c>
      <c r="T802" t="s">
        <v>30</v>
      </c>
      <c r="U802" t="s">
        <v>30</v>
      </c>
      <c r="V802" t="s">
        <v>30</v>
      </c>
      <c r="W802" t="s">
        <v>40</v>
      </c>
      <c r="X802" t="s">
        <v>29</v>
      </c>
      <c r="Y802" t="s">
        <v>30</v>
      </c>
      <c r="Z802" t="s">
        <v>29</v>
      </c>
      <c r="AA802" t="s">
        <v>29</v>
      </c>
      <c r="AB802" t="s">
        <v>32</v>
      </c>
    </row>
    <row r="803" spans="1:28" outlineLevel="1" x14ac:dyDescent="0.45">
      <c r="A803">
        <v>7640528908</v>
      </c>
      <c r="B803" s="1">
        <v>44323</v>
      </c>
      <c r="C803" t="s">
        <v>3635</v>
      </c>
      <c r="D803" t="s">
        <v>3636</v>
      </c>
      <c r="E803" t="s">
        <v>954</v>
      </c>
      <c r="F803" t="s">
        <v>5651</v>
      </c>
      <c r="G803" t="s">
        <v>5836</v>
      </c>
      <c r="H803" s="5">
        <v>170456.68</v>
      </c>
      <c r="J803" t="s">
        <v>42</v>
      </c>
      <c r="K803" t="s">
        <v>30</v>
      </c>
      <c r="L803" t="s">
        <v>88</v>
      </c>
      <c r="M803" t="s">
        <v>29</v>
      </c>
      <c r="N803" t="s">
        <v>30</v>
      </c>
      <c r="O803" t="s">
        <v>29</v>
      </c>
      <c r="P803" t="s">
        <v>30</v>
      </c>
      <c r="Q803" t="s">
        <v>30</v>
      </c>
      <c r="R803" t="s">
        <v>30</v>
      </c>
      <c r="S803" t="s">
        <v>30</v>
      </c>
      <c r="T803" t="s">
        <v>30</v>
      </c>
      <c r="U803" t="s">
        <v>30</v>
      </c>
      <c r="V803" t="s">
        <v>30</v>
      </c>
      <c r="W803" t="s">
        <v>40</v>
      </c>
      <c r="X803" t="s">
        <v>30</v>
      </c>
      <c r="Y803" t="s">
        <v>29</v>
      </c>
      <c r="Z803" t="s">
        <v>29</v>
      </c>
      <c r="AA803" t="s">
        <v>30</v>
      </c>
      <c r="AB803" t="s">
        <v>377</v>
      </c>
    </row>
    <row r="804" spans="1:28" outlineLevel="1" x14ac:dyDescent="0.45">
      <c r="A804">
        <v>9922389003</v>
      </c>
      <c r="B804" s="1">
        <v>44351</v>
      </c>
      <c r="C804" t="s">
        <v>5445</v>
      </c>
      <c r="D804" t="s">
        <v>5446</v>
      </c>
      <c r="E804" t="s">
        <v>954</v>
      </c>
      <c r="F804" t="s">
        <v>5651</v>
      </c>
      <c r="G804" t="s">
        <v>5814</v>
      </c>
      <c r="H804" s="5">
        <v>118063.02</v>
      </c>
      <c r="I804" t="s">
        <v>2524</v>
      </c>
      <c r="J804" t="s">
        <v>42</v>
      </c>
      <c r="K804" t="s">
        <v>29</v>
      </c>
      <c r="L804" t="s">
        <v>54</v>
      </c>
      <c r="M804" t="s">
        <v>29</v>
      </c>
      <c r="N804" t="s">
        <v>29</v>
      </c>
      <c r="O804" t="s">
        <v>29</v>
      </c>
      <c r="P804" t="s">
        <v>29</v>
      </c>
      <c r="Q804" t="s">
        <v>29</v>
      </c>
      <c r="R804" t="s">
        <v>29</v>
      </c>
      <c r="S804" t="s">
        <v>30</v>
      </c>
      <c r="T804" t="s">
        <v>30</v>
      </c>
      <c r="U804" t="s">
        <v>29</v>
      </c>
      <c r="V804" t="s">
        <v>30</v>
      </c>
      <c r="W804" t="s">
        <v>33</v>
      </c>
      <c r="X804" t="s">
        <v>29</v>
      </c>
      <c r="Y804" t="s">
        <v>29</v>
      </c>
      <c r="Z804" t="s">
        <v>29</v>
      </c>
      <c r="AA804" t="s">
        <v>29</v>
      </c>
      <c r="AB804" t="s">
        <v>32</v>
      </c>
    </row>
    <row r="805" spans="1:28" outlineLevel="1" x14ac:dyDescent="0.45">
      <c r="A805">
        <v>2356859005</v>
      </c>
      <c r="B805" s="1">
        <v>44331</v>
      </c>
      <c r="C805" t="s">
        <v>952</v>
      </c>
      <c r="D805" t="s">
        <v>953</v>
      </c>
      <c r="E805" t="s">
        <v>954</v>
      </c>
      <c r="F805" t="s">
        <v>5651</v>
      </c>
      <c r="G805" t="s">
        <v>5814</v>
      </c>
      <c r="H805" s="5">
        <v>115423.67999999999</v>
      </c>
      <c r="J805" t="s">
        <v>42</v>
      </c>
      <c r="K805" t="s">
        <v>29</v>
      </c>
      <c r="L805" t="s">
        <v>54</v>
      </c>
      <c r="M805" t="s">
        <v>30</v>
      </c>
      <c r="N805" t="s">
        <v>30</v>
      </c>
      <c r="O805" t="s">
        <v>30</v>
      </c>
      <c r="P805" t="s">
        <v>30</v>
      </c>
      <c r="Q805" t="s">
        <v>30</v>
      </c>
      <c r="R805" t="s">
        <v>30</v>
      </c>
      <c r="S805" t="s">
        <v>30</v>
      </c>
      <c r="T805" t="s">
        <v>30</v>
      </c>
      <c r="U805" t="s">
        <v>30</v>
      </c>
      <c r="V805" t="s">
        <v>30</v>
      </c>
      <c r="W805" t="s">
        <v>40</v>
      </c>
      <c r="X805" t="s">
        <v>29</v>
      </c>
      <c r="Y805" t="s">
        <v>30</v>
      </c>
      <c r="Z805" t="s">
        <v>29</v>
      </c>
      <c r="AA805" t="s">
        <v>29</v>
      </c>
      <c r="AB805" t="s">
        <v>32</v>
      </c>
    </row>
    <row r="806" spans="1:28" outlineLevel="1" x14ac:dyDescent="0.45">
      <c r="A806">
        <v>8896689000</v>
      </c>
      <c r="B806" s="1">
        <v>44345</v>
      </c>
      <c r="C806" t="s">
        <v>4756</v>
      </c>
      <c r="D806" t="s">
        <v>4757</v>
      </c>
      <c r="E806" t="s">
        <v>954</v>
      </c>
      <c r="F806" t="s">
        <v>5651</v>
      </c>
      <c r="G806" t="s">
        <v>5836</v>
      </c>
      <c r="H806" s="5">
        <v>72996.73</v>
      </c>
      <c r="J806" t="s">
        <v>42</v>
      </c>
      <c r="K806" t="s">
        <v>30</v>
      </c>
      <c r="L806" t="s">
        <v>88</v>
      </c>
      <c r="M806" t="s">
        <v>29</v>
      </c>
      <c r="N806" t="s">
        <v>29</v>
      </c>
      <c r="O806" t="s">
        <v>29</v>
      </c>
      <c r="P806" t="s">
        <v>29</v>
      </c>
      <c r="Q806" t="s">
        <v>29</v>
      </c>
      <c r="R806" t="s">
        <v>30</v>
      </c>
      <c r="S806" t="s">
        <v>30</v>
      </c>
      <c r="T806" t="s">
        <v>30</v>
      </c>
      <c r="U806" t="s">
        <v>29</v>
      </c>
      <c r="V806" t="s">
        <v>30</v>
      </c>
      <c r="W806" t="s">
        <v>40</v>
      </c>
      <c r="X806" t="s">
        <v>30</v>
      </c>
      <c r="Y806" t="s">
        <v>29</v>
      </c>
      <c r="Z806" t="s">
        <v>29</v>
      </c>
      <c r="AA806" t="s">
        <v>29</v>
      </c>
      <c r="AB806" t="s">
        <v>32</v>
      </c>
    </row>
    <row r="807" spans="1:28" outlineLevel="1" x14ac:dyDescent="0.45">
      <c r="A807">
        <v>8030079004</v>
      </c>
      <c r="B807" s="1">
        <v>44342</v>
      </c>
      <c r="C807" t="s">
        <v>4157</v>
      </c>
      <c r="D807" t="s">
        <v>4158</v>
      </c>
      <c r="E807" t="s">
        <v>954</v>
      </c>
      <c r="F807" t="s">
        <v>5651</v>
      </c>
      <c r="G807" t="s">
        <v>5836</v>
      </c>
      <c r="H807" s="5">
        <v>23970.6</v>
      </c>
      <c r="I807" t="s">
        <v>35</v>
      </c>
      <c r="J807" t="s">
        <v>42</v>
      </c>
      <c r="K807" t="s">
        <v>29</v>
      </c>
      <c r="L807" t="s">
        <v>88</v>
      </c>
      <c r="M807" t="s">
        <v>29</v>
      </c>
      <c r="N807" t="s">
        <v>29</v>
      </c>
      <c r="O807" t="s">
        <v>29</v>
      </c>
      <c r="P807" t="s">
        <v>30</v>
      </c>
      <c r="Q807" t="s">
        <v>30</v>
      </c>
      <c r="R807" t="s">
        <v>30</v>
      </c>
      <c r="S807" t="s">
        <v>30</v>
      </c>
      <c r="T807" t="s">
        <v>30</v>
      </c>
      <c r="U807" t="s">
        <v>30</v>
      </c>
      <c r="V807" t="s">
        <v>30</v>
      </c>
      <c r="W807" t="s">
        <v>40</v>
      </c>
      <c r="X807" t="s">
        <v>30</v>
      </c>
      <c r="Y807" t="s">
        <v>30</v>
      </c>
      <c r="Z807" t="s">
        <v>29</v>
      </c>
      <c r="AA807" t="s">
        <v>30</v>
      </c>
      <c r="AB807" t="s">
        <v>32</v>
      </c>
    </row>
    <row r="808" spans="1:28" outlineLevel="1" x14ac:dyDescent="0.45">
      <c r="A808">
        <v>7592478900</v>
      </c>
      <c r="B808" s="1">
        <v>44323</v>
      </c>
      <c r="C808" t="s">
        <v>3350</v>
      </c>
      <c r="D808" t="s">
        <v>3351</v>
      </c>
      <c r="E808" t="s">
        <v>954</v>
      </c>
      <c r="F808" t="s">
        <v>5651</v>
      </c>
      <c r="G808" t="s">
        <v>5836</v>
      </c>
      <c r="H808" s="5">
        <v>23215.67</v>
      </c>
      <c r="J808" t="s">
        <v>42</v>
      </c>
      <c r="K808" t="s">
        <v>29</v>
      </c>
      <c r="L808" t="s">
        <v>88</v>
      </c>
      <c r="M808" t="s">
        <v>29</v>
      </c>
      <c r="N808" t="s">
        <v>29</v>
      </c>
      <c r="O808" t="s">
        <v>29</v>
      </c>
      <c r="P808" t="s">
        <v>30</v>
      </c>
      <c r="Q808" t="s">
        <v>30</v>
      </c>
      <c r="R808" t="s">
        <v>30</v>
      </c>
      <c r="S808" t="s">
        <v>30</v>
      </c>
      <c r="T808" t="s">
        <v>30</v>
      </c>
      <c r="U808" t="s">
        <v>30</v>
      </c>
      <c r="V808" t="s">
        <v>30</v>
      </c>
      <c r="W808" t="s">
        <v>40</v>
      </c>
      <c r="X808" t="s">
        <v>30</v>
      </c>
      <c r="Y808" t="s">
        <v>29</v>
      </c>
      <c r="Z808" t="s">
        <v>29</v>
      </c>
      <c r="AA808" t="s">
        <v>30</v>
      </c>
      <c r="AB808" t="s">
        <v>32</v>
      </c>
    </row>
    <row r="809" spans="1:28" outlineLevel="1" x14ac:dyDescent="0.45">
      <c r="A809">
        <v>2473599009</v>
      </c>
      <c r="B809" s="1">
        <v>44332</v>
      </c>
      <c r="C809" t="s">
        <v>1096</v>
      </c>
      <c r="D809" t="s">
        <v>1097</v>
      </c>
      <c r="E809" t="s">
        <v>954</v>
      </c>
      <c r="F809" t="s">
        <v>5651</v>
      </c>
      <c r="G809" t="s">
        <v>5836</v>
      </c>
      <c r="H809" s="5">
        <v>19419</v>
      </c>
      <c r="I809" t="s">
        <v>35</v>
      </c>
      <c r="J809" t="s">
        <v>42</v>
      </c>
      <c r="K809" t="s">
        <v>30</v>
      </c>
      <c r="L809" t="s">
        <v>88</v>
      </c>
      <c r="M809" t="s">
        <v>29</v>
      </c>
      <c r="N809" t="s">
        <v>30</v>
      </c>
      <c r="O809" t="s">
        <v>29</v>
      </c>
      <c r="P809" t="s">
        <v>30</v>
      </c>
      <c r="Q809" t="s">
        <v>30</v>
      </c>
      <c r="R809" t="s">
        <v>30</v>
      </c>
      <c r="S809" t="s">
        <v>30</v>
      </c>
      <c r="T809" t="s">
        <v>30</v>
      </c>
      <c r="U809" t="s">
        <v>30</v>
      </c>
      <c r="V809" t="s">
        <v>30</v>
      </c>
      <c r="W809" t="s">
        <v>33</v>
      </c>
      <c r="X809" t="s">
        <v>30</v>
      </c>
      <c r="Y809" t="s">
        <v>30</v>
      </c>
      <c r="Z809" t="s">
        <v>29</v>
      </c>
      <c r="AA809" t="s">
        <v>29</v>
      </c>
      <c r="AB809" t="s">
        <v>32</v>
      </c>
    </row>
    <row r="810" spans="1:28" outlineLevel="1" x14ac:dyDescent="0.45">
      <c r="A810">
        <v>7663948908</v>
      </c>
      <c r="B810" s="1">
        <v>44323</v>
      </c>
      <c r="C810" t="s">
        <v>3779</v>
      </c>
      <c r="D810" t="s">
        <v>3780</v>
      </c>
      <c r="E810" t="s">
        <v>954</v>
      </c>
      <c r="F810" t="s">
        <v>5651</v>
      </c>
      <c r="G810" t="s">
        <v>5836</v>
      </c>
      <c r="H810" s="5">
        <v>18292</v>
      </c>
      <c r="J810" t="s">
        <v>42</v>
      </c>
      <c r="K810" t="s">
        <v>29</v>
      </c>
      <c r="L810" t="s">
        <v>88</v>
      </c>
      <c r="M810" t="s">
        <v>29</v>
      </c>
      <c r="N810" t="s">
        <v>29</v>
      </c>
      <c r="O810" t="s">
        <v>29</v>
      </c>
      <c r="P810" t="s">
        <v>29</v>
      </c>
      <c r="Q810" t="s">
        <v>29</v>
      </c>
      <c r="R810" t="s">
        <v>30</v>
      </c>
      <c r="S810" t="s">
        <v>29</v>
      </c>
      <c r="T810" t="s">
        <v>29</v>
      </c>
      <c r="U810" t="s">
        <v>29</v>
      </c>
      <c r="V810" t="s">
        <v>29</v>
      </c>
      <c r="W810" t="s">
        <v>60</v>
      </c>
      <c r="X810" t="s">
        <v>30</v>
      </c>
      <c r="Y810" t="s">
        <v>29</v>
      </c>
      <c r="Z810" t="s">
        <v>29</v>
      </c>
      <c r="AA810" t="s">
        <v>30</v>
      </c>
      <c r="AB810" t="s">
        <v>39</v>
      </c>
    </row>
    <row r="811" spans="1:28" outlineLevel="1" x14ac:dyDescent="0.45">
      <c r="A811">
        <v>5245579005</v>
      </c>
      <c r="B811" s="1">
        <v>44337</v>
      </c>
      <c r="C811" t="s">
        <v>2301</v>
      </c>
      <c r="D811" t="s">
        <v>2302</v>
      </c>
      <c r="E811" t="s">
        <v>954</v>
      </c>
      <c r="F811" t="s">
        <v>5651</v>
      </c>
      <c r="G811" t="s">
        <v>5836</v>
      </c>
      <c r="H811" s="5">
        <v>12243.96</v>
      </c>
      <c r="J811" t="s">
        <v>42</v>
      </c>
      <c r="K811" t="s">
        <v>29</v>
      </c>
      <c r="L811" t="s">
        <v>88</v>
      </c>
      <c r="M811" t="s">
        <v>30</v>
      </c>
      <c r="N811" t="s">
        <v>29</v>
      </c>
      <c r="O811" t="s">
        <v>29</v>
      </c>
      <c r="P811" t="s">
        <v>30</v>
      </c>
      <c r="Q811" t="s">
        <v>30</v>
      </c>
      <c r="R811" t="s">
        <v>30</v>
      </c>
      <c r="S811" t="s">
        <v>30</v>
      </c>
      <c r="T811" t="s">
        <v>30</v>
      </c>
      <c r="U811" t="s">
        <v>30</v>
      </c>
      <c r="V811" t="s">
        <v>30</v>
      </c>
      <c r="W811" t="s">
        <v>31</v>
      </c>
      <c r="X811" t="s">
        <v>30</v>
      </c>
      <c r="Y811" t="s">
        <v>29</v>
      </c>
      <c r="Z811" t="s">
        <v>29</v>
      </c>
      <c r="AA811" t="s">
        <v>30</v>
      </c>
      <c r="AB811" t="s">
        <v>45</v>
      </c>
    </row>
    <row r="812" spans="1:28" outlineLevel="1" x14ac:dyDescent="0.45">
      <c r="A812">
        <v>2723789000</v>
      </c>
      <c r="B812" s="1">
        <v>44334</v>
      </c>
      <c r="C812" t="s">
        <v>1439</v>
      </c>
      <c r="D812" t="s">
        <v>1440</v>
      </c>
      <c r="E812" t="s">
        <v>954</v>
      </c>
      <c r="F812" t="s">
        <v>5651</v>
      </c>
      <c r="G812" t="s">
        <v>5836</v>
      </c>
      <c r="H812" s="5">
        <v>9301</v>
      </c>
      <c r="J812" t="s">
        <v>42</v>
      </c>
      <c r="K812" t="s">
        <v>29</v>
      </c>
      <c r="L812" t="s">
        <v>88</v>
      </c>
      <c r="M812" t="s">
        <v>29</v>
      </c>
      <c r="N812" t="s">
        <v>30</v>
      </c>
      <c r="O812" t="s">
        <v>29</v>
      </c>
      <c r="P812" t="s">
        <v>30</v>
      </c>
      <c r="Q812" t="s">
        <v>29</v>
      </c>
      <c r="R812" t="s">
        <v>30</v>
      </c>
      <c r="S812" t="s">
        <v>29</v>
      </c>
      <c r="T812" t="s">
        <v>29</v>
      </c>
      <c r="U812" t="s">
        <v>30</v>
      </c>
      <c r="V812" t="s">
        <v>29</v>
      </c>
      <c r="W812" t="s">
        <v>270</v>
      </c>
      <c r="X812" t="s">
        <v>30</v>
      </c>
      <c r="Y812" t="s">
        <v>29</v>
      </c>
      <c r="Z812" t="s">
        <v>29</v>
      </c>
      <c r="AA812" t="s">
        <v>30</v>
      </c>
      <c r="AB812" t="s">
        <v>45</v>
      </c>
    </row>
    <row r="813" spans="1:28" outlineLevel="1" x14ac:dyDescent="0.45">
      <c r="A813">
        <v>4904239008</v>
      </c>
      <c r="B813" s="1">
        <v>44336</v>
      </c>
      <c r="C813" t="s">
        <v>2064</v>
      </c>
      <c r="D813" t="s">
        <v>2065</v>
      </c>
      <c r="E813" t="s">
        <v>1736</v>
      </c>
      <c r="F813" t="s">
        <v>5651</v>
      </c>
      <c r="G813" t="s">
        <v>5897</v>
      </c>
      <c r="H813" s="5">
        <v>513361</v>
      </c>
      <c r="J813" t="s">
        <v>28</v>
      </c>
      <c r="K813" t="s">
        <v>29</v>
      </c>
      <c r="L813" t="s">
        <v>150</v>
      </c>
      <c r="M813" t="s">
        <v>29</v>
      </c>
      <c r="N813" t="s">
        <v>30</v>
      </c>
      <c r="O813" t="s">
        <v>30</v>
      </c>
      <c r="P813" t="s">
        <v>30</v>
      </c>
      <c r="Q813" t="s">
        <v>30</v>
      </c>
      <c r="R813" t="s">
        <v>30</v>
      </c>
      <c r="S813" t="s">
        <v>30</v>
      </c>
      <c r="T813" t="s">
        <v>30</v>
      </c>
      <c r="U813" t="s">
        <v>30</v>
      </c>
      <c r="V813" t="s">
        <v>30</v>
      </c>
      <c r="W813" t="s">
        <v>31</v>
      </c>
      <c r="X813" t="s">
        <v>29</v>
      </c>
      <c r="Y813" t="s">
        <v>29</v>
      </c>
      <c r="Z813" t="s">
        <v>29</v>
      </c>
      <c r="AA813" t="s">
        <v>30</v>
      </c>
      <c r="AB813" t="s">
        <v>2066</v>
      </c>
    </row>
    <row r="814" spans="1:28" outlineLevel="1" x14ac:dyDescent="0.45">
      <c r="A814">
        <v>9919539010</v>
      </c>
      <c r="B814" s="1">
        <v>44351</v>
      </c>
      <c r="C814" t="s">
        <v>5436</v>
      </c>
      <c r="D814" t="s">
        <v>5437</v>
      </c>
      <c r="E814" t="s">
        <v>1736</v>
      </c>
      <c r="F814" t="s">
        <v>5651</v>
      </c>
      <c r="G814" t="s">
        <v>5897</v>
      </c>
      <c r="H814" s="5">
        <v>200385.21</v>
      </c>
      <c r="J814" t="s">
        <v>28</v>
      </c>
      <c r="K814" t="s">
        <v>29</v>
      </c>
      <c r="L814" t="s">
        <v>150</v>
      </c>
      <c r="M814" t="s">
        <v>30</v>
      </c>
      <c r="N814" t="s">
        <v>30</v>
      </c>
      <c r="O814" t="s">
        <v>29</v>
      </c>
      <c r="P814" t="s">
        <v>30</v>
      </c>
      <c r="Q814" t="s">
        <v>30</v>
      </c>
      <c r="R814" t="s">
        <v>30</v>
      </c>
      <c r="S814" t="s">
        <v>30</v>
      </c>
      <c r="T814" t="s">
        <v>30</v>
      </c>
      <c r="U814" t="s">
        <v>30</v>
      </c>
      <c r="V814" t="s">
        <v>30</v>
      </c>
      <c r="W814" t="s">
        <v>40</v>
      </c>
      <c r="X814" t="s">
        <v>29</v>
      </c>
      <c r="Y814" t="s">
        <v>29</v>
      </c>
      <c r="Z814" t="s">
        <v>29</v>
      </c>
      <c r="AA814" t="s">
        <v>29</v>
      </c>
      <c r="AB814" t="s">
        <v>32</v>
      </c>
    </row>
    <row r="815" spans="1:28" outlineLevel="1" x14ac:dyDescent="0.45">
      <c r="A815">
        <v>8859079006</v>
      </c>
      <c r="B815" s="1">
        <v>44345</v>
      </c>
      <c r="C815" t="s">
        <v>4550</v>
      </c>
      <c r="D815" t="s">
        <v>4551</v>
      </c>
      <c r="E815" t="s">
        <v>1736</v>
      </c>
      <c r="F815" t="s">
        <v>5651</v>
      </c>
      <c r="G815" t="s">
        <v>5897</v>
      </c>
      <c r="H815" s="5">
        <v>184765.49</v>
      </c>
      <c r="J815" t="s">
        <v>28</v>
      </c>
      <c r="K815" t="s">
        <v>29</v>
      </c>
      <c r="L815" t="s">
        <v>150</v>
      </c>
      <c r="M815" t="s">
        <v>29</v>
      </c>
      <c r="N815" t="s">
        <v>29</v>
      </c>
      <c r="O815" t="s">
        <v>29</v>
      </c>
      <c r="P815" t="s">
        <v>29</v>
      </c>
      <c r="Q815" t="s">
        <v>29</v>
      </c>
      <c r="R815" t="s">
        <v>30</v>
      </c>
      <c r="S815" t="s">
        <v>30</v>
      </c>
      <c r="T815" t="s">
        <v>30</v>
      </c>
      <c r="U815" t="s">
        <v>29</v>
      </c>
      <c r="V815" t="s">
        <v>30</v>
      </c>
      <c r="W815" t="s">
        <v>40</v>
      </c>
      <c r="X815" t="s">
        <v>29</v>
      </c>
      <c r="Y815" t="s">
        <v>29</v>
      </c>
      <c r="Z815" t="s">
        <v>29</v>
      </c>
      <c r="AA815" t="s">
        <v>29</v>
      </c>
      <c r="AB815" t="s">
        <v>32</v>
      </c>
    </row>
    <row r="816" spans="1:28" outlineLevel="1" x14ac:dyDescent="0.45">
      <c r="A816">
        <v>3688709007</v>
      </c>
      <c r="B816" s="1">
        <v>44335</v>
      </c>
      <c r="C816" t="s">
        <v>1734</v>
      </c>
      <c r="D816" t="s">
        <v>1735</v>
      </c>
      <c r="E816" t="s">
        <v>1736</v>
      </c>
      <c r="F816" t="s">
        <v>5651</v>
      </c>
      <c r="G816" t="s">
        <v>5897</v>
      </c>
      <c r="H816" s="5">
        <v>87051.7</v>
      </c>
      <c r="I816" t="s">
        <v>143</v>
      </c>
      <c r="J816" t="s">
        <v>28</v>
      </c>
      <c r="K816" t="s">
        <v>29</v>
      </c>
      <c r="L816" t="s">
        <v>150</v>
      </c>
      <c r="M816" t="s">
        <v>29</v>
      </c>
      <c r="N816" t="s">
        <v>30</v>
      </c>
      <c r="O816" t="s">
        <v>29</v>
      </c>
      <c r="P816" t="s">
        <v>30</v>
      </c>
      <c r="Q816" t="s">
        <v>30</v>
      </c>
      <c r="R816" t="s">
        <v>30</v>
      </c>
      <c r="S816" t="s">
        <v>30</v>
      </c>
      <c r="T816" t="s">
        <v>30</v>
      </c>
      <c r="U816" t="s">
        <v>30</v>
      </c>
      <c r="V816" t="s">
        <v>30</v>
      </c>
      <c r="W816" t="s">
        <v>270</v>
      </c>
      <c r="X816" t="s">
        <v>29</v>
      </c>
      <c r="Y816" t="s">
        <v>29</v>
      </c>
      <c r="Z816" t="s">
        <v>29</v>
      </c>
      <c r="AA816" t="s">
        <v>30</v>
      </c>
      <c r="AB816" t="s">
        <v>32</v>
      </c>
    </row>
    <row r="817" spans="1:28" outlineLevel="1" x14ac:dyDescent="0.45">
      <c r="A817">
        <v>8018669001</v>
      </c>
      <c r="B817" s="1">
        <v>44342</v>
      </c>
      <c r="C817" t="s">
        <v>4100</v>
      </c>
      <c r="D817" t="s">
        <v>4101</v>
      </c>
      <c r="E817" t="s">
        <v>1736</v>
      </c>
      <c r="F817" t="s">
        <v>5651</v>
      </c>
      <c r="G817" t="s">
        <v>5897</v>
      </c>
      <c r="H817" s="5">
        <v>85592</v>
      </c>
      <c r="J817" t="s">
        <v>28</v>
      </c>
      <c r="K817" t="s">
        <v>29</v>
      </c>
      <c r="L817" t="s">
        <v>150</v>
      </c>
      <c r="M817" t="s">
        <v>29</v>
      </c>
      <c r="N817" t="s">
        <v>30</v>
      </c>
      <c r="O817" t="s">
        <v>29</v>
      </c>
      <c r="P817" t="s">
        <v>30</v>
      </c>
      <c r="Q817" t="s">
        <v>30</v>
      </c>
      <c r="R817" t="s">
        <v>30</v>
      </c>
      <c r="S817" t="s">
        <v>30</v>
      </c>
      <c r="T817" t="s">
        <v>30</v>
      </c>
      <c r="U817" t="s">
        <v>30</v>
      </c>
      <c r="V817" t="s">
        <v>30</v>
      </c>
      <c r="W817" t="s">
        <v>33</v>
      </c>
      <c r="X817" t="s">
        <v>29</v>
      </c>
      <c r="Y817" t="s">
        <v>29</v>
      </c>
      <c r="Z817" t="s">
        <v>30</v>
      </c>
      <c r="AA817" t="s">
        <v>30</v>
      </c>
      <c r="AB817" t="s">
        <v>45</v>
      </c>
    </row>
    <row r="818" spans="1:28" outlineLevel="1" x14ac:dyDescent="0.45">
      <c r="A818">
        <v>8021019006</v>
      </c>
      <c r="B818" s="1">
        <v>44342</v>
      </c>
      <c r="C818" t="s">
        <v>4108</v>
      </c>
      <c r="D818" t="s">
        <v>4109</v>
      </c>
      <c r="E818" t="s">
        <v>1736</v>
      </c>
      <c r="F818" t="s">
        <v>5651</v>
      </c>
      <c r="G818" t="s">
        <v>5897</v>
      </c>
      <c r="H818" s="5">
        <v>85099</v>
      </c>
      <c r="J818" t="s">
        <v>28</v>
      </c>
      <c r="K818" t="s">
        <v>29</v>
      </c>
      <c r="L818" t="s">
        <v>150</v>
      </c>
      <c r="M818" t="s">
        <v>30</v>
      </c>
      <c r="N818" t="s">
        <v>30</v>
      </c>
      <c r="O818" t="s">
        <v>30</v>
      </c>
      <c r="P818" t="s">
        <v>30</v>
      </c>
      <c r="Q818" t="s">
        <v>30</v>
      </c>
      <c r="R818" t="s">
        <v>30</v>
      </c>
      <c r="S818" t="s">
        <v>30</v>
      </c>
      <c r="T818" t="s">
        <v>30</v>
      </c>
      <c r="U818" t="s">
        <v>30</v>
      </c>
      <c r="V818" t="s">
        <v>30</v>
      </c>
      <c r="W818" t="s">
        <v>31</v>
      </c>
      <c r="X818" t="s">
        <v>29</v>
      </c>
      <c r="Y818" t="s">
        <v>30</v>
      </c>
      <c r="Z818" t="s">
        <v>29</v>
      </c>
      <c r="AA818" t="s">
        <v>29</v>
      </c>
      <c r="AB818" t="s">
        <v>47</v>
      </c>
    </row>
    <row r="819" spans="1:28" outlineLevel="1" x14ac:dyDescent="0.45">
      <c r="A819">
        <v>9871959007</v>
      </c>
      <c r="B819" s="1">
        <v>44351</v>
      </c>
      <c r="C819" t="s">
        <v>5191</v>
      </c>
      <c r="D819" t="s">
        <v>5192</v>
      </c>
      <c r="E819" t="s">
        <v>1736</v>
      </c>
      <c r="F819" t="s">
        <v>5651</v>
      </c>
      <c r="G819" t="s">
        <v>5897</v>
      </c>
      <c r="H819" s="5">
        <v>55014</v>
      </c>
      <c r="J819" t="s">
        <v>28</v>
      </c>
      <c r="K819" t="s">
        <v>29</v>
      </c>
      <c r="L819" t="s">
        <v>150</v>
      </c>
      <c r="M819" t="s">
        <v>30</v>
      </c>
      <c r="N819" t="s">
        <v>30</v>
      </c>
      <c r="O819" t="s">
        <v>29</v>
      </c>
      <c r="P819" t="s">
        <v>30</v>
      </c>
      <c r="Q819" t="s">
        <v>30</v>
      </c>
      <c r="R819" t="s">
        <v>30</v>
      </c>
      <c r="S819" t="s">
        <v>30</v>
      </c>
      <c r="T819" t="s">
        <v>30</v>
      </c>
      <c r="U819" t="s">
        <v>30</v>
      </c>
      <c r="V819" t="s">
        <v>30</v>
      </c>
      <c r="W819" t="s">
        <v>40</v>
      </c>
      <c r="X819" t="s">
        <v>29</v>
      </c>
      <c r="Y819" t="s">
        <v>29</v>
      </c>
      <c r="Z819" t="s">
        <v>29</v>
      </c>
      <c r="AA819" t="s">
        <v>29</v>
      </c>
      <c r="AB819" t="s">
        <v>32</v>
      </c>
    </row>
    <row r="820" spans="1:28" outlineLevel="1" x14ac:dyDescent="0.45">
      <c r="A820">
        <v>8885239010</v>
      </c>
      <c r="B820" s="1">
        <v>44345</v>
      </c>
      <c r="C820" t="s">
        <v>4705</v>
      </c>
      <c r="D820" t="s">
        <v>4706</v>
      </c>
      <c r="E820" t="s">
        <v>1736</v>
      </c>
      <c r="F820" t="s">
        <v>5651</v>
      </c>
      <c r="G820" t="s">
        <v>5897</v>
      </c>
      <c r="H820" s="5">
        <v>52059.31</v>
      </c>
      <c r="J820" t="s">
        <v>28</v>
      </c>
      <c r="K820" t="s">
        <v>29</v>
      </c>
      <c r="L820" t="s">
        <v>150</v>
      </c>
      <c r="M820" t="s">
        <v>30</v>
      </c>
      <c r="N820" t="s">
        <v>30</v>
      </c>
      <c r="O820" t="s">
        <v>30</v>
      </c>
      <c r="P820" t="s">
        <v>30</v>
      </c>
      <c r="Q820" t="s">
        <v>30</v>
      </c>
      <c r="R820" t="s">
        <v>30</v>
      </c>
      <c r="S820" t="s">
        <v>30</v>
      </c>
      <c r="T820" t="s">
        <v>30</v>
      </c>
      <c r="U820" t="s">
        <v>30</v>
      </c>
      <c r="V820" t="s">
        <v>30</v>
      </c>
      <c r="W820" t="s">
        <v>40</v>
      </c>
      <c r="X820" t="s">
        <v>29</v>
      </c>
      <c r="Y820" t="s">
        <v>29</v>
      </c>
      <c r="Z820" t="s">
        <v>29</v>
      </c>
      <c r="AA820" t="s">
        <v>29</v>
      </c>
      <c r="AB820" t="s">
        <v>32</v>
      </c>
    </row>
    <row r="821" spans="1:28" outlineLevel="1" x14ac:dyDescent="0.45">
      <c r="A821">
        <v>8969759010</v>
      </c>
      <c r="B821" s="1">
        <v>44345</v>
      </c>
      <c r="C821" t="s">
        <v>5073</v>
      </c>
      <c r="D821" t="s">
        <v>4492</v>
      </c>
      <c r="E821" t="s">
        <v>1736</v>
      </c>
      <c r="F821" t="s">
        <v>5651</v>
      </c>
      <c r="G821" t="s">
        <v>5897</v>
      </c>
      <c r="H821" s="5">
        <v>50033</v>
      </c>
      <c r="I821" t="s">
        <v>35</v>
      </c>
      <c r="J821" t="s">
        <v>28</v>
      </c>
      <c r="K821" t="s">
        <v>29</v>
      </c>
      <c r="L821" t="s">
        <v>150</v>
      </c>
      <c r="M821" t="s">
        <v>29</v>
      </c>
      <c r="N821" t="s">
        <v>29</v>
      </c>
      <c r="O821" t="s">
        <v>30</v>
      </c>
      <c r="P821" t="s">
        <v>30</v>
      </c>
      <c r="Q821" t="s">
        <v>30</v>
      </c>
      <c r="R821" t="s">
        <v>30</v>
      </c>
      <c r="S821" t="s">
        <v>30</v>
      </c>
      <c r="T821" t="s">
        <v>30</v>
      </c>
      <c r="U821" t="s">
        <v>30</v>
      </c>
      <c r="V821" t="s">
        <v>30</v>
      </c>
      <c r="W821" t="s">
        <v>40</v>
      </c>
      <c r="X821" t="s">
        <v>29</v>
      </c>
      <c r="Y821" t="s">
        <v>29</v>
      </c>
      <c r="Z821" t="s">
        <v>29</v>
      </c>
      <c r="AA821" t="s">
        <v>29</v>
      </c>
      <c r="AB821" t="s">
        <v>32</v>
      </c>
    </row>
    <row r="822" spans="1:28" outlineLevel="1" x14ac:dyDescent="0.45">
      <c r="A822">
        <v>8849549001</v>
      </c>
      <c r="B822" s="1">
        <v>44345</v>
      </c>
      <c r="C822" t="s">
        <v>4491</v>
      </c>
      <c r="D822" t="s">
        <v>4492</v>
      </c>
      <c r="E822" t="s">
        <v>1736</v>
      </c>
      <c r="F822" t="s">
        <v>5651</v>
      </c>
      <c r="G822" t="s">
        <v>5897</v>
      </c>
      <c r="H822" s="5">
        <v>1158</v>
      </c>
      <c r="I822" t="s">
        <v>35</v>
      </c>
      <c r="J822" t="s">
        <v>28</v>
      </c>
      <c r="K822" t="s">
        <v>29</v>
      </c>
      <c r="L822" t="s">
        <v>150</v>
      </c>
      <c r="M822" t="s">
        <v>29</v>
      </c>
      <c r="N822" t="s">
        <v>29</v>
      </c>
      <c r="O822" t="s">
        <v>30</v>
      </c>
      <c r="P822" t="s">
        <v>30</v>
      </c>
      <c r="Q822" t="s">
        <v>30</v>
      </c>
      <c r="R822" t="s">
        <v>30</v>
      </c>
      <c r="S822" t="s">
        <v>30</v>
      </c>
      <c r="T822" t="s">
        <v>30</v>
      </c>
      <c r="U822" t="s">
        <v>30</v>
      </c>
      <c r="V822" t="s">
        <v>30</v>
      </c>
      <c r="W822" t="s">
        <v>31</v>
      </c>
      <c r="X822" t="s">
        <v>29</v>
      </c>
      <c r="Y822" t="s">
        <v>29</v>
      </c>
      <c r="Z822" t="s">
        <v>29</v>
      </c>
      <c r="AA822" t="s">
        <v>29</v>
      </c>
      <c r="AB822" t="s">
        <v>32</v>
      </c>
    </row>
    <row r="823" spans="1:28" outlineLevel="1" x14ac:dyDescent="0.45">
      <c r="A823">
        <v>2218529002</v>
      </c>
      <c r="B823" s="1">
        <v>44330</v>
      </c>
      <c r="C823" t="s">
        <v>636</v>
      </c>
      <c r="D823" t="s">
        <v>637</v>
      </c>
      <c r="E823" t="s">
        <v>104</v>
      </c>
      <c r="F823" t="s">
        <v>5651</v>
      </c>
      <c r="G823" t="s">
        <v>5761</v>
      </c>
      <c r="H823" s="5">
        <v>42286</v>
      </c>
      <c r="J823" t="s">
        <v>42</v>
      </c>
      <c r="K823" t="s">
        <v>29</v>
      </c>
      <c r="L823" t="s">
        <v>150</v>
      </c>
      <c r="M823" t="s">
        <v>30</v>
      </c>
      <c r="N823" t="s">
        <v>30</v>
      </c>
      <c r="O823" t="s">
        <v>29</v>
      </c>
      <c r="P823" t="s">
        <v>30</v>
      </c>
      <c r="Q823" t="s">
        <v>30</v>
      </c>
      <c r="R823" t="s">
        <v>30</v>
      </c>
      <c r="S823" t="s">
        <v>30</v>
      </c>
      <c r="T823" t="s">
        <v>30</v>
      </c>
      <c r="U823" t="s">
        <v>30</v>
      </c>
      <c r="V823" t="s">
        <v>30</v>
      </c>
      <c r="W823" t="s">
        <v>40</v>
      </c>
      <c r="X823" t="s">
        <v>29</v>
      </c>
      <c r="Y823" t="s">
        <v>30</v>
      </c>
      <c r="Z823" t="s">
        <v>29</v>
      </c>
      <c r="AA823" t="s">
        <v>29</v>
      </c>
      <c r="AB823" t="s">
        <v>32</v>
      </c>
    </row>
    <row r="824" spans="1:28" outlineLevel="1" x14ac:dyDescent="0.45">
      <c r="A824">
        <v>2321779005</v>
      </c>
      <c r="B824" s="1">
        <v>44331</v>
      </c>
      <c r="C824" t="s">
        <v>792</v>
      </c>
      <c r="D824" t="s">
        <v>793</v>
      </c>
      <c r="E824" t="s">
        <v>204</v>
      </c>
      <c r="F824" t="s">
        <v>5651</v>
      </c>
      <c r="G824" t="s">
        <v>5790</v>
      </c>
      <c r="H824" s="5">
        <v>306581</v>
      </c>
      <c r="J824" t="s">
        <v>42</v>
      </c>
      <c r="K824" t="s">
        <v>29</v>
      </c>
      <c r="L824" t="s">
        <v>54</v>
      </c>
      <c r="M824" t="s">
        <v>29</v>
      </c>
      <c r="N824" t="s">
        <v>30</v>
      </c>
      <c r="O824" t="s">
        <v>29</v>
      </c>
      <c r="P824" t="s">
        <v>30</v>
      </c>
      <c r="Q824" t="s">
        <v>30</v>
      </c>
      <c r="R824" t="s">
        <v>30</v>
      </c>
      <c r="S824" t="s">
        <v>30</v>
      </c>
      <c r="T824" t="s">
        <v>30</v>
      </c>
      <c r="U824" t="s">
        <v>30</v>
      </c>
      <c r="V824" t="s">
        <v>30</v>
      </c>
      <c r="W824" t="s">
        <v>33</v>
      </c>
      <c r="X824" t="s">
        <v>29</v>
      </c>
      <c r="Y824" t="s">
        <v>29</v>
      </c>
      <c r="Z824" t="s">
        <v>29</v>
      </c>
      <c r="AA824" t="s">
        <v>30</v>
      </c>
      <c r="AB824" t="s">
        <v>144</v>
      </c>
    </row>
    <row r="825" spans="1:28" outlineLevel="1" x14ac:dyDescent="0.45">
      <c r="A825">
        <v>7564889000</v>
      </c>
      <c r="B825" s="1">
        <v>44341</v>
      </c>
      <c r="C825" t="s">
        <v>3181</v>
      </c>
      <c r="D825" t="s">
        <v>3182</v>
      </c>
      <c r="E825" t="s">
        <v>204</v>
      </c>
      <c r="F825" t="s">
        <v>5651</v>
      </c>
      <c r="G825" t="s">
        <v>5790</v>
      </c>
      <c r="H825" s="5">
        <v>270831</v>
      </c>
      <c r="J825" t="s">
        <v>42</v>
      </c>
      <c r="K825" t="s">
        <v>29</v>
      </c>
      <c r="L825" t="s">
        <v>54</v>
      </c>
      <c r="M825" t="s">
        <v>30</v>
      </c>
      <c r="N825" t="s">
        <v>30</v>
      </c>
      <c r="O825" t="s">
        <v>30</v>
      </c>
      <c r="P825" t="s">
        <v>30</v>
      </c>
      <c r="Q825" t="s">
        <v>30</v>
      </c>
      <c r="R825" t="s">
        <v>30</v>
      </c>
      <c r="S825" t="s">
        <v>30</v>
      </c>
      <c r="T825" t="s">
        <v>30</v>
      </c>
      <c r="U825" t="s">
        <v>30</v>
      </c>
      <c r="V825" t="s">
        <v>30</v>
      </c>
      <c r="W825" t="s">
        <v>33</v>
      </c>
      <c r="X825" t="s">
        <v>29</v>
      </c>
      <c r="Y825" t="s">
        <v>30</v>
      </c>
      <c r="Z825" t="s">
        <v>29</v>
      </c>
      <c r="AA825" t="s">
        <v>29</v>
      </c>
      <c r="AB825" t="s">
        <v>32</v>
      </c>
    </row>
    <row r="826" spans="1:28" outlineLevel="1" x14ac:dyDescent="0.45">
      <c r="A826">
        <v>8611079002</v>
      </c>
      <c r="B826" s="1">
        <v>44343</v>
      </c>
      <c r="C826" t="s">
        <v>4298</v>
      </c>
      <c r="D826" t="s">
        <v>4299</v>
      </c>
      <c r="E826" t="s">
        <v>204</v>
      </c>
      <c r="F826" t="s">
        <v>5651</v>
      </c>
      <c r="G826" t="s">
        <v>5790</v>
      </c>
      <c r="H826" s="5">
        <v>21710.36</v>
      </c>
      <c r="J826" t="s">
        <v>42</v>
      </c>
      <c r="K826" t="s">
        <v>30</v>
      </c>
      <c r="L826" t="s">
        <v>54</v>
      </c>
      <c r="M826" t="s">
        <v>29</v>
      </c>
      <c r="N826" t="s">
        <v>29</v>
      </c>
      <c r="O826" t="s">
        <v>29</v>
      </c>
      <c r="P826" t="s">
        <v>30</v>
      </c>
      <c r="Q826" t="s">
        <v>29</v>
      </c>
      <c r="R826" t="s">
        <v>30</v>
      </c>
      <c r="S826" t="s">
        <v>30</v>
      </c>
      <c r="T826" t="s">
        <v>30</v>
      </c>
      <c r="U826" t="s">
        <v>30</v>
      </c>
      <c r="V826" t="s">
        <v>30</v>
      </c>
      <c r="W826" t="s">
        <v>270</v>
      </c>
      <c r="X826" t="s">
        <v>29</v>
      </c>
      <c r="Y826" t="s">
        <v>29</v>
      </c>
      <c r="Z826" t="s">
        <v>29</v>
      </c>
      <c r="AA826" t="s">
        <v>30</v>
      </c>
      <c r="AB826" t="s">
        <v>100</v>
      </c>
    </row>
    <row r="827" spans="1:28" outlineLevel="1" x14ac:dyDescent="0.45">
      <c r="A827">
        <v>2323799004</v>
      </c>
      <c r="B827" s="1">
        <v>44331</v>
      </c>
      <c r="C827" t="s">
        <v>801</v>
      </c>
      <c r="D827" t="s">
        <v>802</v>
      </c>
      <c r="E827" t="s">
        <v>803</v>
      </c>
      <c r="F827" t="s">
        <v>5651</v>
      </c>
      <c r="G827" t="s">
        <v>5791</v>
      </c>
      <c r="H827" s="5">
        <v>80457</v>
      </c>
      <c r="J827" t="s">
        <v>42</v>
      </c>
      <c r="K827" t="s">
        <v>29</v>
      </c>
      <c r="L827" t="s">
        <v>127</v>
      </c>
      <c r="M827" t="s">
        <v>29</v>
      </c>
      <c r="N827" t="s">
        <v>29</v>
      </c>
      <c r="O827" t="s">
        <v>29</v>
      </c>
      <c r="P827" t="s">
        <v>30</v>
      </c>
      <c r="Q827" t="s">
        <v>29</v>
      </c>
      <c r="R827" t="s">
        <v>30</v>
      </c>
      <c r="S827" t="s">
        <v>30</v>
      </c>
      <c r="T827" t="s">
        <v>30</v>
      </c>
      <c r="U827" t="s">
        <v>30</v>
      </c>
      <c r="V827" t="s">
        <v>30</v>
      </c>
      <c r="W827" t="s">
        <v>40</v>
      </c>
      <c r="X827" t="s">
        <v>30</v>
      </c>
      <c r="Y827" t="s">
        <v>29</v>
      </c>
      <c r="Z827" t="s">
        <v>29</v>
      </c>
      <c r="AA827" t="s">
        <v>30</v>
      </c>
      <c r="AB827" t="s">
        <v>32</v>
      </c>
    </row>
    <row r="828" spans="1:28" outlineLevel="1" x14ac:dyDescent="0.45">
      <c r="A828">
        <v>7675318904</v>
      </c>
      <c r="B828" s="1">
        <v>44323</v>
      </c>
      <c r="C828" t="s">
        <v>3822</v>
      </c>
      <c r="D828" t="s">
        <v>3823</v>
      </c>
      <c r="E828" t="s">
        <v>803</v>
      </c>
      <c r="F828" t="s">
        <v>5651</v>
      </c>
      <c r="G828" t="s">
        <v>5791</v>
      </c>
      <c r="H828" s="5">
        <v>39030</v>
      </c>
      <c r="J828" t="s">
        <v>42</v>
      </c>
      <c r="K828" t="s">
        <v>29</v>
      </c>
      <c r="L828" t="s">
        <v>127</v>
      </c>
      <c r="M828" t="s">
        <v>30</v>
      </c>
      <c r="N828" t="s">
        <v>30</v>
      </c>
      <c r="O828" t="s">
        <v>29</v>
      </c>
      <c r="P828" t="s">
        <v>30</v>
      </c>
      <c r="Q828" t="s">
        <v>30</v>
      </c>
      <c r="R828" t="s">
        <v>30</v>
      </c>
      <c r="S828" t="s">
        <v>30</v>
      </c>
      <c r="T828" t="s">
        <v>30</v>
      </c>
      <c r="U828" t="s">
        <v>30</v>
      </c>
      <c r="V828" t="s">
        <v>30</v>
      </c>
      <c r="W828" t="s">
        <v>33</v>
      </c>
      <c r="X828" t="s">
        <v>30</v>
      </c>
      <c r="Y828" t="s">
        <v>29</v>
      </c>
      <c r="Z828" t="s">
        <v>29</v>
      </c>
      <c r="AA828" t="s">
        <v>30</v>
      </c>
      <c r="AB828" t="s">
        <v>32</v>
      </c>
    </row>
    <row r="829" spans="1:28" outlineLevel="1" x14ac:dyDescent="0.45">
      <c r="A829">
        <v>7633558908</v>
      </c>
      <c r="B829" s="1">
        <v>44323</v>
      </c>
      <c r="C829" t="s">
        <v>3594</v>
      </c>
      <c r="D829" t="s">
        <v>3595</v>
      </c>
      <c r="E829" t="s">
        <v>3596</v>
      </c>
      <c r="F829" t="s">
        <v>5651</v>
      </c>
      <c r="G829" t="s">
        <v>5998</v>
      </c>
      <c r="H829" s="5">
        <v>83616</v>
      </c>
      <c r="J829" t="s">
        <v>42</v>
      </c>
      <c r="K829" t="s">
        <v>29</v>
      </c>
      <c r="L829" t="s">
        <v>54</v>
      </c>
      <c r="M829" t="s">
        <v>29</v>
      </c>
      <c r="N829" t="s">
        <v>30</v>
      </c>
      <c r="O829" t="s">
        <v>29</v>
      </c>
      <c r="P829" t="s">
        <v>30</v>
      </c>
      <c r="Q829" t="s">
        <v>30</v>
      </c>
      <c r="R829" t="s">
        <v>30</v>
      </c>
      <c r="S829" t="s">
        <v>30</v>
      </c>
      <c r="T829" t="s">
        <v>29</v>
      </c>
      <c r="U829" t="s">
        <v>30</v>
      </c>
      <c r="V829" t="s">
        <v>30</v>
      </c>
      <c r="W829" t="s">
        <v>60</v>
      </c>
      <c r="X829" t="s">
        <v>29</v>
      </c>
      <c r="Y829" t="s">
        <v>29</v>
      </c>
      <c r="Z829" t="s">
        <v>29</v>
      </c>
      <c r="AA829" t="s">
        <v>30</v>
      </c>
      <c r="AB829" t="s">
        <v>45</v>
      </c>
    </row>
    <row r="830" spans="1:28" outlineLevel="1" x14ac:dyDescent="0.45">
      <c r="A830">
        <v>2491039009</v>
      </c>
      <c r="B830" s="1">
        <v>44332</v>
      </c>
      <c r="C830" t="s">
        <v>1178</v>
      </c>
      <c r="D830" t="s">
        <v>1179</v>
      </c>
      <c r="E830" t="s">
        <v>1180</v>
      </c>
      <c r="F830" t="s">
        <v>5651</v>
      </c>
      <c r="G830" t="s">
        <v>5845</v>
      </c>
      <c r="H830" s="5">
        <v>114507.5</v>
      </c>
      <c r="I830" t="s">
        <v>35</v>
      </c>
      <c r="J830" t="s">
        <v>28</v>
      </c>
      <c r="K830" t="s">
        <v>29</v>
      </c>
      <c r="L830" t="s">
        <v>161</v>
      </c>
      <c r="M830" t="s">
        <v>29</v>
      </c>
      <c r="N830" t="s">
        <v>29</v>
      </c>
      <c r="O830" t="s">
        <v>30</v>
      </c>
      <c r="P830" t="s">
        <v>30</v>
      </c>
      <c r="Q830" t="s">
        <v>30</v>
      </c>
      <c r="R830" t="s">
        <v>29</v>
      </c>
      <c r="S830" t="s">
        <v>30</v>
      </c>
      <c r="T830" t="s">
        <v>30</v>
      </c>
      <c r="U830" t="s">
        <v>30</v>
      </c>
      <c r="V830" t="s">
        <v>29</v>
      </c>
      <c r="W830" t="s">
        <v>40</v>
      </c>
      <c r="X830" t="s">
        <v>29</v>
      </c>
      <c r="Y830" t="s">
        <v>29</v>
      </c>
      <c r="Z830" t="s">
        <v>29</v>
      </c>
      <c r="AA830" t="s">
        <v>30</v>
      </c>
      <c r="AB830" t="s">
        <v>32</v>
      </c>
    </row>
    <row r="831" spans="1:28" outlineLevel="1" x14ac:dyDescent="0.45">
      <c r="A831">
        <v>3701839006</v>
      </c>
      <c r="B831" s="1">
        <v>44335</v>
      </c>
      <c r="C831" t="s">
        <v>1782</v>
      </c>
      <c r="D831" t="s">
        <v>1783</v>
      </c>
      <c r="E831" t="s">
        <v>80</v>
      </c>
      <c r="F831" t="s">
        <v>5651</v>
      </c>
      <c r="G831" t="s">
        <v>5901</v>
      </c>
      <c r="H831" s="5">
        <v>182328.06</v>
      </c>
      <c r="J831" t="s">
        <v>42</v>
      </c>
      <c r="K831" t="s">
        <v>30</v>
      </c>
      <c r="L831" t="s">
        <v>77</v>
      </c>
      <c r="M831" t="s">
        <v>29</v>
      </c>
      <c r="N831" t="s">
        <v>29</v>
      </c>
      <c r="O831" t="s">
        <v>29</v>
      </c>
      <c r="P831" t="s">
        <v>30</v>
      </c>
      <c r="Q831" t="s">
        <v>29</v>
      </c>
      <c r="R831" t="s">
        <v>30</v>
      </c>
      <c r="S831" t="s">
        <v>30</v>
      </c>
      <c r="T831" t="s">
        <v>30</v>
      </c>
      <c r="U831" t="s">
        <v>30</v>
      </c>
      <c r="V831" t="s">
        <v>30</v>
      </c>
      <c r="W831" t="s">
        <v>40</v>
      </c>
      <c r="X831" t="s">
        <v>30</v>
      </c>
      <c r="Y831" t="s">
        <v>30</v>
      </c>
      <c r="Z831" t="s">
        <v>29</v>
      </c>
      <c r="AA831" t="s">
        <v>29</v>
      </c>
      <c r="AB831" t="s">
        <v>32</v>
      </c>
    </row>
    <row r="832" spans="1:28" outlineLevel="1" x14ac:dyDescent="0.45">
      <c r="A832">
        <v>7239769006</v>
      </c>
      <c r="B832" s="1">
        <v>44339</v>
      </c>
      <c r="C832" t="s">
        <v>2533</v>
      </c>
      <c r="D832" t="s">
        <v>2534</v>
      </c>
      <c r="E832" t="s">
        <v>34</v>
      </c>
      <c r="F832" t="s">
        <v>5651</v>
      </c>
      <c r="G832" t="s">
        <v>5758</v>
      </c>
      <c r="H832" s="5">
        <v>243124</v>
      </c>
      <c r="J832" t="s">
        <v>42</v>
      </c>
      <c r="K832" t="s">
        <v>29</v>
      </c>
      <c r="L832" t="s">
        <v>127</v>
      </c>
      <c r="M832" t="s">
        <v>30</v>
      </c>
      <c r="N832" t="s">
        <v>29</v>
      </c>
      <c r="O832" t="s">
        <v>29</v>
      </c>
      <c r="P832" t="s">
        <v>29</v>
      </c>
      <c r="Q832" t="s">
        <v>29</v>
      </c>
      <c r="R832" t="s">
        <v>29</v>
      </c>
      <c r="S832" t="s">
        <v>30</v>
      </c>
      <c r="T832" t="s">
        <v>29</v>
      </c>
      <c r="U832" t="s">
        <v>30</v>
      </c>
      <c r="V832" t="s">
        <v>29</v>
      </c>
      <c r="W832" t="s">
        <v>31</v>
      </c>
      <c r="X832" t="s">
        <v>29</v>
      </c>
      <c r="Y832" t="s">
        <v>29</v>
      </c>
      <c r="Z832" t="s">
        <v>29</v>
      </c>
      <c r="AA832" t="s">
        <v>30</v>
      </c>
      <c r="AB832" t="s">
        <v>136</v>
      </c>
    </row>
    <row r="833" spans="1:28" outlineLevel="1" x14ac:dyDescent="0.45">
      <c r="A833">
        <v>2217979006</v>
      </c>
      <c r="B833" s="1">
        <v>44330</v>
      </c>
      <c r="C833" t="s">
        <v>626</v>
      </c>
      <c r="D833" t="s">
        <v>627</v>
      </c>
      <c r="E833" t="s">
        <v>34</v>
      </c>
      <c r="F833" t="s">
        <v>5651</v>
      </c>
      <c r="G833" t="s">
        <v>5758</v>
      </c>
      <c r="H833" s="5">
        <v>167443</v>
      </c>
      <c r="J833" t="s">
        <v>42</v>
      </c>
      <c r="K833" t="s">
        <v>29</v>
      </c>
      <c r="L833" t="s">
        <v>127</v>
      </c>
      <c r="M833" t="s">
        <v>29</v>
      </c>
      <c r="N833" t="s">
        <v>30</v>
      </c>
      <c r="O833" t="s">
        <v>30</v>
      </c>
      <c r="P833" t="s">
        <v>30</v>
      </c>
      <c r="Q833" t="s">
        <v>30</v>
      </c>
      <c r="R833" t="s">
        <v>30</v>
      </c>
      <c r="S833" t="s">
        <v>30</v>
      </c>
      <c r="T833" t="s">
        <v>30</v>
      </c>
      <c r="U833" t="s">
        <v>30</v>
      </c>
      <c r="V833" t="s">
        <v>30</v>
      </c>
      <c r="W833" t="s">
        <v>31</v>
      </c>
      <c r="X833" t="s">
        <v>29</v>
      </c>
      <c r="Y833" t="s">
        <v>29</v>
      </c>
      <c r="Z833" t="s">
        <v>29</v>
      </c>
      <c r="AA833" t="s">
        <v>30</v>
      </c>
      <c r="AB833" t="s">
        <v>69</v>
      </c>
    </row>
    <row r="834" spans="1:28" outlineLevel="1" x14ac:dyDescent="0.45">
      <c r="A834">
        <v>6604449009</v>
      </c>
      <c r="B834" s="1">
        <v>44338</v>
      </c>
      <c r="C834" t="s">
        <v>2414</v>
      </c>
      <c r="D834" t="s">
        <v>2415</v>
      </c>
      <c r="E834" t="s">
        <v>165</v>
      </c>
      <c r="F834" t="s">
        <v>5651</v>
      </c>
      <c r="G834" t="s">
        <v>5683</v>
      </c>
      <c r="H834" s="5">
        <v>362563</v>
      </c>
      <c r="I834" t="s">
        <v>413</v>
      </c>
      <c r="J834" t="s">
        <v>28</v>
      </c>
      <c r="K834" t="s">
        <v>29</v>
      </c>
      <c r="L834" t="s">
        <v>275</v>
      </c>
      <c r="M834" t="s">
        <v>29</v>
      </c>
      <c r="N834" t="s">
        <v>29</v>
      </c>
      <c r="O834" t="s">
        <v>29</v>
      </c>
      <c r="P834" t="s">
        <v>30</v>
      </c>
      <c r="Q834" t="s">
        <v>30</v>
      </c>
      <c r="R834" t="s">
        <v>30</v>
      </c>
      <c r="S834" t="s">
        <v>30</v>
      </c>
      <c r="T834" t="s">
        <v>30</v>
      </c>
      <c r="U834" t="s">
        <v>30</v>
      </c>
      <c r="V834" t="s">
        <v>30</v>
      </c>
      <c r="W834" t="s">
        <v>31</v>
      </c>
      <c r="X834" t="s">
        <v>29</v>
      </c>
      <c r="Y834" t="s">
        <v>30</v>
      </c>
      <c r="Z834" t="s">
        <v>29</v>
      </c>
      <c r="AA834" t="s">
        <v>29</v>
      </c>
      <c r="AB834" t="s">
        <v>32</v>
      </c>
    </row>
    <row r="835" spans="1:28" outlineLevel="1" x14ac:dyDescent="0.45">
      <c r="A835">
        <v>2763619000</v>
      </c>
      <c r="B835" s="1">
        <v>44334</v>
      </c>
      <c r="C835" t="s">
        <v>1625</v>
      </c>
      <c r="D835" t="s">
        <v>1626</v>
      </c>
      <c r="E835" t="s">
        <v>165</v>
      </c>
      <c r="F835" t="s">
        <v>5651</v>
      </c>
      <c r="G835" t="s">
        <v>5830</v>
      </c>
      <c r="H835" s="5">
        <v>349787.12</v>
      </c>
      <c r="I835" t="s">
        <v>35</v>
      </c>
      <c r="J835" t="s">
        <v>28</v>
      </c>
      <c r="K835" t="s">
        <v>29</v>
      </c>
      <c r="L835" t="s">
        <v>275</v>
      </c>
      <c r="M835" t="s">
        <v>29</v>
      </c>
      <c r="N835" t="s">
        <v>29</v>
      </c>
      <c r="O835" t="s">
        <v>30</v>
      </c>
      <c r="P835" t="s">
        <v>29</v>
      </c>
      <c r="Q835" t="s">
        <v>29</v>
      </c>
      <c r="R835" t="s">
        <v>29</v>
      </c>
      <c r="S835" t="s">
        <v>30</v>
      </c>
      <c r="T835" t="s">
        <v>30</v>
      </c>
      <c r="U835" t="s">
        <v>29</v>
      </c>
      <c r="V835" t="s">
        <v>30</v>
      </c>
      <c r="W835" t="s">
        <v>31</v>
      </c>
      <c r="X835" t="s">
        <v>29</v>
      </c>
      <c r="Y835" t="s">
        <v>29</v>
      </c>
      <c r="Z835" t="s">
        <v>29</v>
      </c>
      <c r="AA835" t="s">
        <v>30</v>
      </c>
      <c r="AB835" t="s">
        <v>32</v>
      </c>
    </row>
    <row r="836" spans="1:28" outlineLevel="1" x14ac:dyDescent="0.45">
      <c r="A836">
        <v>1076849003</v>
      </c>
      <c r="B836" s="1">
        <v>44328</v>
      </c>
      <c r="C836" t="s">
        <v>281</v>
      </c>
      <c r="D836" t="s">
        <v>282</v>
      </c>
      <c r="E836" t="s">
        <v>165</v>
      </c>
      <c r="F836" t="s">
        <v>5651</v>
      </c>
      <c r="G836" t="s">
        <v>5683</v>
      </c>
      <c r="H836" s="5">
        <v>330758</v>
      </c>
      <c r="I836" t="s">
        <v>283</v>
      </c>
      <c r="J836" t="s">
        <v>28</v>
      </c>
      <c r="K836" t="s">
        <v>29</v>
      </c>
      <c r="L836" t="s">
        <v>275</v>
      </c>
      <c r="M836" t="s">
        <v>30</v>
      </c>
      <c r="N836" t="s">
        <v>30</v>
      </c>
      <c r="O836" t="s">
        <v>30</v>
      </c>
      <c r="P836" t="s">
        <v>30</v>
      </c>
      <c r="Q836" t="s">
        <v>30</v>
      </c>
      <c r="R836" t="s">
        <v>30</v>
      </c>
      <c r="S836" t="s">
        <v>30</v>
      </c>
      <c r="T836" t="s">
        <v>30</v>
      </c>
      <c r="U836" t="s">
        <v>30</v>
      </c>
      <c r="V836" t="s">
        <v>30</v>
      </c>
      <c r="W836" t="s">
        <v>40</v>
      </c>
      <c r="X836" t="s">
        <v>29</v>
      </c>
      <c r="Y836" t="s">
        <v>30</v>
      </c>
      <c r="Z836" t="s">
        <v>29</v>
      </c>
      <c r="AA836" t="s">
        <v>29</v>
      </c>
      <c r="AB836" t="s">
        <v>32</v>
      </c>
    </row>
    <row r="837" spans="1:28" outlineLevel="1" x14ac:dyDescent="0.45">
      <c r="A837">
        <v>8015989008</v>
      </c>
      <c r="B837" s="1">
        <v>44342</v>
      </c>
      <c r="C837" t="s">
        <v>4096</v>
      </c>
      <c r="D837" t="s">
        <v>4097</v>
      </c>
      <c r="E837" t="s">
        <v>165</v>
      </c>
      <c r="F837" t="s">
        <v>5651</v>
      </c>
      <c r="G837" t="s">
        <v>5683</v>
      </c>
      <c r="H837" s="5">
        <v>277044</v>
      </c>
      <c r="I837" t="s">
        <v>168</v>
      </c>
      <c r="J837" t="s">
        <v>28</v>
      </c>
      <c r="K837" t="s">
        <v>29</v>
      </c>
      <c r="L837" t="s">
        <v>275</v>
      </c>
      <c r="M837" t="s">
        <v>30</v>
      </c>
      <c r="N837" t="s">
        <v>30</v>
      </c>
      <c r="O837" t="s">
        <v>30</v>
      </c>
      <c r="P837" t="s">
        <v>30</v>
      </c>
      <c r="Q837" t="s">
        <v>30</v>
      </c>
      <c r="R837" t="s">
        <v>30</v>
      </c>
      <c r="S837" t="s">
        <v>30</v>
      </c>
      <c r="T837" t="s">
        <v>30</v>
      </c>
      <c r="U837" t="s">
        <v>30</v>
      </c>
      <c r="V837" t="s">
        <v>30</v>
      </c>
      <c r="W837" t="s">
        <v>31</v>
      </c>
      <c r="X837" t="s">
        <v>29</v>
      </c>
      <c r="Y837" t="s">
        <v>29</v>
      </c>
      <c r="Z837" t="s">
        <v>29</v>
      </c>
      <c r="AA837" t="s">
        <v>30</v>
      </c>
      <c r="AB837" t="s">
        <v>32</v>
      </c>
    </row>
    <row r="838" spans="1:28" outlineLevel="1" x14ac:dyDescent="0.45">
      <c r="A838">
        <v>7556838904</v>
      </c>
      <c r="B838" s="1">
        <v>44323</v>
      </c>
      <c r="C838" t="s">
        <v>3076</v>
      </c>
      <c r="D838" t="s">
        <v>3077</v>
      </c>
      <c r="E838" t="s">
        <v>165</v>
      </c>
      <c r="F838" t="s">
        <v>5651</v>
      </c>
      <c r="G838" t="s">
        <v>5683</v>
      </c>
      <c r="H838" s="5">
        <v>260240.71</v>
      </c>
      <c r="J838" t="s">
        <v>28</v>
      </c>
      <c r="K838" t="s">
        <v>30</v>
      </c>
      <c r="L838" t="s">
        <v>275</v>
      </c>
      <c r="M838" t="s">
        <v>29</v>
      </c>
      <c r="N838" t="s">
        <v>30</v>
      </c>
      <c r="O838" t="s">
        <v>29</v>
      </c>
      <c r="P838" t="s">
        <v>30</v>
      </c>
      <c r="Q838" t="s">
        <v>29</v>
      </c>
      <c r="R838" t="s">
        <v>30</v>
      </c>
      <c r="S838" t="s">
        <v>30</v>
      </c>
      <c r="T838" t="s">
        <v>30</v>
      </c>
      <c r="U838" t="s">
        <v>30</v>
      </c>
      <c r="V838" t="s">
        <v>30</v>
      </c>
      <c r="W838" t="s">
        <v>31</v>
      </c>
      <c r="X838" t="s">
        <v>29</v>
      </c>
      <c r="Y838" t="s">
        <v>30</v>
      </c>
      <c r="Z838" t="s">
        <v>29</v>
      </c>
      <c r="AA838" t="s">
        <v>30</v>
      </c>
      <c r="AB838" t="s">
        <v>230</v>
      </c>
    </row>
    <row r="839" spans="1:28" outlineLevel="1" x14ac:dyDescent="0.45">
      <c r="A839">
        <v>7566608909</v>
      </c>
      <c r="B839" s="1">
        <v>44323</v>
      </c>
      <c r="C839" t="s">
        <v>3190</v>
      </c>
      <c r="D839" t="s">
        <v>3191</v>
      </c>
      <c r="E839" t="s">
        <v>165</v>
      </c>
      <c r="F839" t="s">
        <v>5651</v>
      </c>
      <c r="G839" t="s">
        <v>5830</v>
      </c>
      <c r="H839" s="5">
        <v>223674.14</v>
      </c>
      <c r="J839" t="s">
        <v>28</v>
      </c>
      <c r="K839" t="s">
        <v>30</v>
      </c>
      <c r="L839" t="s">
        <v>275</v>
      </c>
      <c r="M839" t="s">
        <v>30</v>
      </c>
      <c r="N839" t="s">
        <v>30</v>
      </c>
      <c r="O839" t="s">
        <v>29</v>
      </c>
      <c r="P839" t="s">
        <v>30</v>
      </c>
      <c r="Q839" t="s">
        <v>30</v>
      </c>
      <c r="R839" t="s">
        <v>30</v>
      </c>
      <c r="S839" t="s">
        <v>30</v>
      </c>
      <c r="T839" t="s">
        <v>30</v>
      </c>
      <c r="U839" t="s">
        <v>30</v>
      </c>
      <c r="V839" t="s">
        <v>30</v>
      </c>
      <c r="W839" t="s">
        <v>40</v>
      </c>
      <c r="X839" t="s">
        <v>29</v>
      </c>
      <c r="Y839" t="s">
        <v>29</v>
      </c>
      <c r="Z839" t="s">
        <v>29</v>
      </c>
      <c r="AA839" t="s">
        <v>30</v>
      </c>
      <c r="AB839" t="s">
        <v>47</v>
      </c>
    </row>
    <row r="840" spans="1:28" outlineLevel="1" x14ac:dyDescent="0.45">
      <c r="A840">
        <v>8891259001</v>
      </c>
      <c r="B840" s="1">
        <v>44345</v>
      </c>
      <c r="C840" t="s">
        <v>4735</v>
      </c>
      <c r="D840" t="s">
        <v>4736</v>
      </c>
      <c r="E840" t="s">
        <v>165</v>
      </c>
      <c r="F840" t="s">
        <v>5651</v>
      </c>
      <c r="G840" t="s">
        <v>5683</v>
      </c>
      <c r="H840" s="5">
        <v>193391</v>
      </c>
      <c r="J840" t="s">
        <v>28</v>
      </c>
      <c r="K840" t="s">
        <v>29</v>
      </c>
      <c r="L840" t="s">
        <v>275</v>
      </c>
      <c r="M840" t="s">
        <v>30</v>
      </c>
      <c r="N840" t="s">
        <v>30</v>
      </c>
      <c r="O840" t="s">
        <v>30</v>
      </c>
      <c r="P840" t="s">
        <v>30</v>
      </c>
      <c r="Q840" t="s">
        <v>30</v>
      </c>
      <c r="R840" t="s">
        <v>30</v>
      </c>
      <c r="S840" t="s">
        <v>30</v>
      </c>
      <c r="T840" t="s">
        <v>30</v>
      </c>
      <c r="U840" t="s">
        <v>30</v>
      </c>
      <c r="V840" t="s">
        <v>30</v>
      </c>
      <c r="W840" t="s">
        <v>31</v>
      </c>
      <c r="X840" t="s">
        <v>29</v>
      </c>
      <c r="Y840" t="s">
        <v>29</v>
      </c>
      <c r="Z840" t="s">
        <v>29</v>
      </c>
      <c r="AA840" t="s">
        <v>29</v>
      </c>
      <c r="AB840" t="s">
        <v>181</v>
      </c>
    </row>
    <row r="841" spans="1:28" outlineLevel="1" x14ac:dyDescent="0.45">
      <c r="A841">
        <v>7224879001</v>
      </c>
      <c r="B841" s="1">
        <v>44339</v>
      </c>
      <c r="C841" t="s">
        <v>2468</v>
      </c>
      <c r="D841" t="s">
        <v>2469</v>
      </c>
      <c r="E841" t="s">
        <v>165</v>
      </c>
      <c r="F841" t="s">
        <v>5651</v>
      </c>
      <c r="G841" t="s">
        <v>5683</v>
      </c>
      <c r="H841" s="5">
        <v>193222.52</v>
      </c>
      <c r="J841" t="s">
        <v>28</v>
      </c>
      <c r="K841" t="s">
        <v>29</v>
      </c>
      <c r="L841" t="s">
        <v>275</v>
      </c>
      <c r="M841" t="s">
        <v>29</v>
      </c>
      <c r="N841" t="s">
        <v>30</v>
      </c>
      <c r="O841" t="s">
        <v>30</v>
      </c>
      <c r="P841" t="s">
        <v>30</v>
      </c>
      <c r="Q841" t="s">
        <v>30</v>
      </c>
      <c r="R841" t="s">
        <v>30</v>
      </c>
      <c r="S841" t="s">
        <v>30</v>
      </c>
      <c r="T841" t="s">
        <v>30</v>
      </c>
      <c r="U841" t="s">
        <v>30</v>
      </c>
      <c r="V841" t="s">
        <v>30</v>
      </c>
      <c r="W841" t="s">
        <v>33</v>
      </c>
      <c r="X841" t="s">
        <v>29</v>
      </c>
      <c r="Y841" t="s">
        <v>29</v>
      </c>
      <c r="Z841" t="s">
        <v>29</v>
      </c>
      <c r="AA841" t="s">
        <v>30</v>
      </c>
      <c r="AB841" t="s">
        <v>32</v>
      </c>
    </row>
    <row r="842" spans="1:28" outlineLevel="1" x14ac:dyDescent="0.45">
      <c r="A842">
        <v>9924119007</v>
      </c>
      <c r="B842" s="1">
        <v>44351</v>
      </c>
      <c r="C842" t="s">
        <v>5461</v>
      </c>
      <c r="D842" t="s">
        <v>5462</v>
      </c>
      <c r="E842" t="s">
        <v>165</v>
      </c>
      <c r="F842" t="s">
        <v>5651</v>
      </c>
      <c r="G842" t="s">
        <v>5683</v>
      </c>
      <c r="H842" s="5">
        <v>173030.41</v>
      </c>
      <c r="J842" t="s">
        <v>28</v>
      </c>
      <c r="K842" t="s">
        <v>30</v>
      </c>
      <c r="L842" t="s">
        <v>275</v>
      </c>
      <c r="M842" t="s">
        <v>29</v>
      </c>
      <c r="N842" t="s">
        <v>30</v>
      </c>
      <c r="O842" t="s">
        <v>29</v>
      </c>
      <c r="P842" t="s">
        <v>30</v>
      </c>
      <c r="Q842" t="s">
        <v>30</v>
      </c>
      <c r="R842" t="s">
        <v>30</v>
      </c>
      <c r="S842" t="s">
        <v>30</v>
      </c>
      <c r="T842" t="s">
        <v>30</v>
      </c>
      <c r="U842" t="s">
        <v>30</v>
      </c>
      <c r="V842" t="s">
        <v>30</v>
      </c>
      <c r="W842" t="s">
        <v>31</v>
      </c>
      <c r="X842" t="s">
        <v>29</v>
      </c>
      <c r="Y842" t="s">
        <v>29</v>
      </c>
      <c r="Z842" t="s">
        <v>29</v>
      </c>
      <c r="AA842" t="s">
        <v>29</v>
      </c>
      <c r="AB842" t="s">
        <v>32</v>
      </c>
    </row>
    <row r="843" spans="1:28" outlineLevel="1" x14ac:dyDescent="0.45">
      <c r="A843">
        <v>7610368907</v>
      </c>
      <c r="B843" s="1">
        <v>44323</v>
      </c>
      <c r="C843" t="s">
        <v>3464</v>
      </c>
      <c r="D843" t="s">
        <v>3465</v>
      </c>
      <c r="E843" t="s">
        <v>165</v>
      </c>
      <c r="F843" t="s">
        <v>5651</v>
      </c>
      <c r="G843" t="s">
        <v>5683</v>
      </c>
      <c r="H843" s="5">
        <v>164083</v>
      </c>
      <c r="J843" t="s">
        <v>28</v>
      </c>
      <c r="K843" t="s">
        <v>29</v>
      </c>
      <c r="L843" t="s">
        <v>275</v>
      </c>
      <c r="M843" t="s">
        <v>29</v>
      </c>
      <c r="N843" t="s">
        <v>30</v>
      </c>
      <c r="O843" t="s">
        <v>29</v>
      </c>
      <c r="P843" t="s">
        <v>30</v>
      </c>
      <c r="Q843" t="s">
        <v>30</v>
      </c>
      <c r="R843" t="s">
        <v>30</v>
      </c>
      <c r="S843" t="s">
        <v>30</v>
      </c>
      <c r="T843" t="s">
        <v>30</v>
      </c>
      <c r="U843" t="s">
        <v>30</v>
      </c>
      <c r="V843" t="s">
        <v>30</v>
      </c>
      <c r="W843" t="s">
        <v>31</v>
      </c>
      <c r="X843" t="s">
        <v>29</v>
      </c>
      <c r="Y843" t="s">
        <v>30</v>
      </c>
      <c r="Z843" t="s">
        <v>29</v>
      </c>
      <c r="AA843" t="s">
        <v>29</v>
      </c>
      <c r="AB843" t="s">
        <v>32</v>
      </c>
    </row>
    <row r="844" spans="1:28" outlineLevel="1" x14ac:dyDescent="0.45">
      <c r="A844">
        <v>7617988908</v>
      </c>
      <c r="B844" s="1">
        <v>44323</v>
      </c>
      <c r="C844" t="s">
        <v>3505</v>
      </c>
      <c r="D844" t="s">
        <v>3506</v>
      </c>
      <c r="E844" t="s">
        <v>165</v>
      </c>
      <c r="F844" t="s">
        <v>5651</v>
      </c>
      <c r="G844" t="s">
        <v>5683</v>
      </c>
      <c r="H844" s="5">
        <v>143175.56</v>
      </c>
      <c r="I844" t="s">
        <v>83</v>
      </c>
      <c r="J844" t="s">
        <v>28</v>
      </c>
      <c r="K844" t="s">
        <v>29</v>
      </c>
      <c r="L844" t="s">
        <v>275</v>
      </c>
      <c r="M844" t="s">
        <v>30</v>
      </c>
      <c r="N844" t="s">
        <v>29</v>
      </c>
      <c r="O844" t="s">
        <v>29</v>
      </c>
      <c r="P844" t="s">
        <v>30</v>
      </c>
      <c r="Q844" t="s">
        <v>30</v>
      </c>
      <c r="R844" t="s">
        <v>30</v>
      </c>
      <c r="S844" t="s">
        <v>30</v>
      </c>
      <c r="T844" t="s">
        <v>30</v>
      </c>
      <c r="U844" t="s">
        <v>30</v>
      </c>
      <c r="V844" t="s">
        <v>30</v>
      </c>
      <c r="W844" t="s">
        <v>33</v>
      </c>
      <c r="X844" t="s">
        <v>29</v>
      </c>
      <c r="Y844" t="s">
        <v>29</v>
      </c>
      <c r="Z844" t="s">
        <v>29</v>
      </c>
      <c r="AA844" t="s">
        <v>30</v>
      </c>
      <c r="AB844" t="s">
        <v>32</v>
      </c>
    </row>
    <row r="845" spans="1:28" outlineLevel="1" x14ac:dyDescent="0.45">
      <c r="A845">
        <v>3700569006</v>
      </c>
      <c r="B845" s="1">
        <v>44335</v>
      </c>
      <c r="C845" t="s">
        <v>1774</v>
      </c>
      <c r="D845" t="s">
        <v>1775</v>
      </c>
      <c r="E845" t="s">
        <v>165</v>
      </c>
      <c r="F845" t="s">
        <v>5651</v>
      </c>
      <c r="G845" t="s">
        <v>5830</v>
      </c>
      <c r="H845" s="5">
        <v>136801</v>
      </c>
      <c r="J845" t="s">
        <v>28</v>
      </c>
      <c r="K845" t="s">
        <v>29</v>
      </c>
      <c r="L845" t="s">
        <v>275</v>
      </c>
      <c r="M845" t="s">
        <v>30</v>
      </c>
      <c r="N845" t="s">
        <v>29</v>
      </c>
      <c r="O845" t="s">
        <v>29</v>
      </c>
      <c r="P845" t="s">
        <v>30</v>
      </c>
      <c r="Q845" t="s">
        <v>30</v>
      </c>
      <c r="R845" t="s">
        <v>30</v>
      </c>
      <c r="S845" t="s">
        <v>30</v>
      </c>
      <c r="T845" t="s">
        <v>30</v>
      </c>
      <c r="U845" t="s">
        <v>30</v>
      </c>
      <c r="V845" t="s">
        <v>30</v>
      </c>
      <c r="W845" t="s">
        <v>40</v>
      </c>
      <c r="X845" t="s">
        <v>29</v>
      </c>
      <c r="Y845" t="s">
        <v>30</v>
      </c>
      <c r="Z845" t="s">
        <v>30</v>
      </c>
      <c r="AA845" t="s">
        <v>29</v>
      </c>
      <c r="AB845" t="s">
        <v>47</v>
      </c>
    </row>
    <row r="846" spans="1:28" outlineLevel="1" x14ac:dyDescent="0.45">
      <c r="A846">
        <v>8971279007</v>
      </c>
      <c r="B846" s="1">
        <v>44345</v>
      </c>
      <c r="C846" t="s">
        <v>5088</v>
      </c>
      <c r="D846" t="s">
        <v>5089</v>
      </c>
      <c r="E846" t="s">
        <v>165</v>
      </c>
      <c r="F846" t="s">
        <v>5651</v>
      </c>
      <c r="G846" t="s">
        <v>5683</v>
      </c>
      <c r="H846" s="5">
        <v>128485</v>
      </c>
      <c r="I846" t="s">
        <v>190</v>
      </c>
      <c r="J846" t="s">
        <v>28</v>
      </c>
      <c r="K846" t="s">
        <v>29</v>
      </c>
      <c r="L846" t="s">
        <v>275</v>
      </c>
      <c r="M846" t="s">
        <v>29</v>
      </c>
      <c r="N846" t="s">
        <v>29</v>
      </c>
      <c r="O846" t="s">
        <v>29</v>
      </c>
      <c r="P846" t="s">
        <v>29</v>
      </c>
      <c r="Q846" t="s">
        <v>29</v>
      </c>
      <c r="R846" t="s">
        <v>30</v>
      </c>
      <c r="S846" t="s">
        <v>30</v>
      </c>
      <c r="T846" t="s">
        <v>30</v>
      </c>
      <c r="U846" t="s">
        <v>29</v>
      </c>
      <c r="V846" t="s">
        <v>29</v>
      </c>
      <c r="W846" t="s">
        <v>33</v>
      </c>
      <c r="X846" t="s">
        <v>29</v>
      </c>
      <c r="Y846" t="s">
        <v>29</v>
      </c>
      <c r="Z846" t="s">
        <v>29</v>
      </c>
      <c r="AA846" t="s">
        <v>29</v>
      </c>
      <c r="AB846" t="s">
        <v>62</v>
      </c>
    </row>
    <row r="847" spans="1:28" outlineLevel="1" x14ac:dyDescent="0.45">
      <c r="A847">
        <v>2324649007</v>
      </c>
      <c r="B847" s="1">
        <v>44331</v>
      </c>
      <c r="C847" t="s">
        <v>810</v>
      </c>
      <c r="D847" t="s">
        <v>811</v>
      </c>
      <c r="E847" t="s">
        <v>165</v>
      </c>
      <c r="F847" t="s">
        <v>5651</v>
      </c>
      <c r="G847" t="s">
        <v>5683</v>
      </c>
      <c r="H847" s="5">
        <v>90947</v>
      </c>
      <c r="J847" t="s">
        <v>28</v>
      </c>
      <c r="K847" t="s">
        <v>29</v>
      </c>
      <c r="L847" t="s">
        <v>275</v>
      </c>
      <c r="M847" t="s">
        <v>30</v>
      </c>
      <c r="N847" t="s">
        <v>30</v>
      </c>
      <c r="O847" t="s">
        <v>30</v>
      </c>
      <c r="P847" t="s">
        <v>30</v>
      </c>
      <c r="Q847" t="s">
        <v>30</v>
      </c>
      <c r="R847" t="s">
        <v>30</v>
      </c>
      <c r="S847" t="s">
        <v>30</v>
      </c>
      <c r="T847" t="s">
        <v>30</v>
      </c>
      <c r="U847" t="s">
        <v>30</v>
      </c>
      <c r="V847" t="s">
        <v>30</v>
      </c>
      <c r="W847" t="s">
        <v>40</v>
      </c>
      <c r="X847" t="s">
        <v>29</v>
      </c>
      <c r="Y847" t="s">
        <v>30</v>
      </c>
      <c r="Z847" t="s">
        <v>29</v>
      </c>
      <c r="AA847" t="s">
        <v>29</v>
      </c>
      <c r="AB847" t="s">
        <v>32</v>
      </c>
    </row>
    <row r="848" spans="1:28" outlineLevel="1" x14ac:dyDescent="0.45">
      <c r="A848">
        <v>8021749002</v>
      </c>
      <c r="B848" s="1">
        <v>44342</v>
      </c>
      <c r="C848" t="s">
        <v>4112</v>
      </c>
      <c r="D848" t="s">
        <v>4113</v>
      </c>
      <c r="E848" t="s">
        <v>165</v>
      </c>
      <c r="F848" t="s">
        <v>5651</v>
      </c>
      <c r="G848" t="s">
        <v>5830</v>
      </c>
      <c r="H848" s="5">
        <v>73907.960000000006</v>
      </c>
      <c r="J848" t="s">
        <v>28</v>
      </c>
      <c r="K848" t="s">
        <v>30</v>
      </c>
      <c r="L848" t="s">
        <v>275</v>
      </c>
      <c r="M848" t="s">
        <v>29</v>
      </c>
      <c r="N848" t="s">
        <v>29</v>
      </c>
      <c r="O848" t="s">
        <v>29</v>
      </c>
      <c r="P848" t="s">
        <v>29</v>
      </c>
      <c r="Q848" t="s">
        <v>30</v>
      </c>
      <c r="R848" t="s">
        <v>30</v>
      </c>
      <c r="S848" t="s">
        <v>30</v>
      </c>
      <c r="T848" t="s">
        <v>30</v>
      </c>
      <c r="U848" t="s">
        <v>29</v>
      </c>
      <c r="V848" t="s">
        <v>30</v>
      </c>
      <c r="W848" t="s">
        <v>31</v>
      </c>
      <c r="X848" t="s">
        <v>29</v>
      </c>
      <c r="Y848" t="s">
        <v>29</v>
      </c>
      <c r="Z848" t="s">
        <v>29</v>
      </c>
      <c r="AA848" t="s">
        <v>30</v>
      </c>
      <c r="AB848" t="s">
        <v>32</v>
      </c>
    </row>
    <row r="849" spans="1:28" outlineLevel="1" x14ac:dyDescent="0.45">
      <c r="A849">
        <v>9922799008</v>
      </c>
      <c r="B849" s="1">
        <v>44351</v>
      </c>
      <c r="C849" t="s">
        <v>5449</v>
      </c>
      <c r="D849" t="s">
        <v>5450</v>
      </c>
      <c r="E849" t="s">
        <v>165</v>
      </c>
      <c r="F849" t="s">
        <v>5651</v>
      </c>
      <c r="G849" t="s">
        <v>5830</v>
      </c>
      <c r="H849" s="5">
        <v>61662</v>
      </c>
      <c r="J849" t="s">
        <v>28</v>
      </c>
      <c r="K849" t="s">
        <v>30</v>
      </c>
      <c r="L849" t="s">
        <v>275</v>
      </c>
      <c r="M849" t="s">
        <v>29</v>
      </c>
      <c r="N849" t="s">
        <v>30</v>
      </c>
      <c r="O849" t="s">
        <v>29</v>
      </c>
      <c r="P849" t="s">
        <v>30</v>
      </c>
      <c r="Q849" t="s">
        <v>29</v>
      </c>
      <c r="R849" t="s">
        <v>30</v>
      </c>
      <c r="S849" t="s">
        <v>30</v>
      </c>
      <c r="T849" t="s">
        <v>30</v>
      </c>
      <c r="U849" t="s">
        <v>30</v>
      </c>
      <c r="V849" t="s">
        <v>30</v>
      </c>
      <c r="W849" t="s">
        <v>31</v>
      </c>
      <c r="X849" t="s">
        <v>29</v>
      </c>
      <c r="Y849" t="s">
        <v>29</v>
      </c>
      <c r="Z849" t="s">
        <v>29</v>
      </c>
      <c r="AA849" t="s">
        <v>29</v>
      </c>
      <c r="AB849" t="s">
        <v>47</v>
      </c>
    </row>
    <row r="850" spans="1:28" outlineLevel="1" x14ac:dyDescent="0.45">
      <c r="A850">
        <v>3719709000</v>
      </c>
      <c r="B850" s="1">
        <v>44335</v>
      </c>
      <c r="C850" t="s">
        <v>1891</v>
      </c>
      <c r="D850" t="s">
        <v>1892</v>
      </c>
      <c r="E850" t="s">
        <v>165</v>
      </c>
      <c r="F850" t="s">
        <v>5651</v>
      </c>
      <c r="G850" t="s">
        <v>5830</v>
      </c>
      <c r="H850" s="5">
        <v>58846.15</v>
      </c>
      <c r="J850" t="s">
        <v>28</v>
      </c>
      <c r="K850" t="s">
        <v>30</v>
      </c>
      <c r="L850" t="s">
        <v>275</v>
      </c>
      <c r="M850" t="s">
        <v>29</v>
      </c>
      <c r="N850" t="s">
        <v>29</v>
      </c>
      <c r="O850" t="s">
        <v>29</v>
      </c>
      <c r="P850" t="s">
        <v>29</v>
      </c>
      <c r="Q850" t="s">
        <v>29</v>
      </c>
      <c r="R850" t="s">
        <v>30</v>
      </c>
      <c r="S850" t="s">
        <v>30</v>
      </c>
      <c r="T850" t="s">
        <v>30</v>
      </c>
      <c r="U850" t="s">
        <v>29</v>
      </c>
      <c r="V850" t="s">
        <v>30</v>
      </c>
      <c r="W850" t="s">
        <v>40</v>
      </c>
      <c r="X850" t="s">
        <v>29</v>
      </c>
      <c r="Y850" t="s">
        <v>29</v>
      </c>
      <c r="Z850" t="s">
        <v>29</v>
      </c>
      <c r="AA850" t="s">
        <v>30</v>
      </c>
      <c r="AB850" t="s">
        <v>45</v>
      </c>
    </row>
    <row r="851" spans="1:28" outlineLevel="1" x14ac:dyDescent="0.45">
      <c r="A851">
        <v>1075829006</v>
      </c>
      <c r="B851" s="1">
        <v>44328</v>
      </c>
      <c r="C851" t="s">
        <v>273</v>
      </c>
      <c r="D851" t="s">
        <v>274</v>
      </c>
      <c r="E851" t="s">
        <v>165</v>
      </c>
      <c r="F851" t="s">
        <v>5651</v>
      </c>
      <c r="G851" t="s">
        <v>5683</v>
      </c>
      <c r="H851" s="5">
        <v>52158</v>
      </c>
      <c r="J851" t="s">
        <v>28</v>
      </c>
      <c r="K851" t="s">
        <v>29</v>
      </c>
      <c r="L851" t="s">
        <v>275</v>
      </c>
      <c r="M851" t="s">
        <v>29</v>
      </c>
      <c r="N851" t="s">
        <v>29</v>
      </c>
      <c r="O851" t="s">
        <v>29</v>
      </c>
      <c r="P851" t="s">
        <v>30</v>
      </c>
      <c r="Q851" t="s">
        <v>29</v>
      </c>
      <c r="R851" t="s">
        <v>30</v>
      </c>
      <c r="S851" t="s">
        <v>30</v>
      </c>
      <c r="T851" t="s">
        <v>30</v>
      </c>
      <c r="U851" t="s">
        <v>29</v>
      </c>
      <c r="V851" t="s">
        <v>30</v>
      </c>
      <c r="W851" t="s">
        <v>40</v>
      </c>
      <c r="X851" t="s">
        <v>29</v>
      </c>
      <c r="Y851" t="s">
        <v>29</v>
      </c>
      <c r="Z851" t="s">
        <v>29</v>
      </c>
      <c r="AA851" t="s">
        <v>30</v>
      </c>
      <c r="AB851" t="s">
        <v>32</v>
      </c>
    </row>
    <row r="852" spans="1:28" outlineLevel="1" x14ac:dyDescent="0.45">
      <c r="A852">
        <v>8610429009</v>
      </c>
      <c r="B852" s="1">
        <v>44343</v>
      </c>
      <c r="C852" t="s">
        <v>4294</v>
      </c>
      <c r="D852" t="s">
        <v>4295</v>
      </c>
      <c r="E852" t="s">
        <v>165</v>
      </c>
      <c r="F852" t="s">
        <v>5651</v>
      </c>
      <c r="G852" t="s">
        <v>5830</v>
      </c>
      <c r="H852" s="5">
        <v>50822</v>
      </c>
      <c r="J852" t="s">
        <v>28</v>
      </c>
      <c r="K852" t="s">
        <v>30</v>
      </c>
      <c r="L852" t="s">
        <v>275</v>
      </c>
      <c r="M852" t="s">
        <v>29</v>
      </c>
      <c r="N852" t="s">
        <v>30</v>
      </c>
      <c r="O852" t="s">
        <v>29</v>
      </c>
      <c r="P852" t="s">
        <v>30</v>
      </c>
      <c r="Q852" t="s">
        <v>30</v>
      </c>
      <c r="R852" t="s">
        <v>30</v>
      </c>
      <c r="S852" t="s">
        <v>30</v>
      </c>
      <c r="T852" t="s">
        <v>30</v>
      </c>
      <c r="U852" t="s">
        <v>30</v>
      </c>
      <c r="V852" t="s">
        <v>30</v>
      </c>
      <c r="W852" t="s">
        <v>31</v>
      </c>
      <c r="X852" t="s">
        <v>29</v>
      </c>
      <c r="Y852" t="s">
        <v>29</v>
      </c>
      <c r="Z852" t="s">
        <v>29</v>
      </c>
      <c r="AA852" t="s">
        <v>30</v>
      </c>
      <c r="AB852" t="s">
        <v>32</v>
      </c>
    </row>
    <row r="853" spans="1:28" outlineLevel="1" x14ac:dyDescent="0.45">
      <c r="A853">
        <v>7607498910</v>
      </c>
      <c r="B853" s="1">
        <v>44323</v>
      </c>
      <c r="C853" t="s">
        <v>3442</v>
      </c>
      <c r="D853" t="s">
        <v>3443</v>
      </c>
      <c r="E853" t="s">
        <v>165</v>
      </c>
      <c r="F853" t="s">
        <v>5651</v>
      </c>
      <c r="G853" t="s">
        <v>5830</v>
      </c>
      <c r="H853" s="5">
        <v>46527</v>
      </c>
      <c r="I853" t="s">
        <v>35</v>
      </c>
      <c r="J853" t="s">
        <v>28</v>
      </c>
      <c r="K853" t="s">
        <v>29</v>
      </c>
      <c r="L853" t="s">
        <v>275</v>
      </c>
      <c r="M853" t="s">
        <v>29</v>
      </c>
      <c r="N853" t="s">
        <v>29</v>
      </c>
      <c r="O853" t="s">
        <v>30</v>
      </c>
      <c r="P853" t="s">
        <v>29</v>
      </c>
      <c r="Q853" t="s">
        <v>29</v>
      </c>
      <c r="R853" t="s">
        <v>30</v>
      </c>
      <c r="S853" t="s">
        <v>30</v>
      </c>
      <c r="T853" t="s">
        <v>30</v>
      </c>
      <c r="U853" t="s">
        <v>29</v>
      </c>
      <c r="V853" t="s">
        <v>30</v>
      </c>
      <c r="W853" t="s">
        <v>40</v>
      </c>
      <c r="X853" t="s">
        <v>29</v>
      </c>
      <c r="Y853" t="s">
        <v>29</v>
      </c>
      <c r="Z853" t="s">
        <v>29</v>
      </c>
      <c r="AA853" t="s">
        <v>30</v>
      </c>
      <c r="AB853" t="s">
        <v>32</v>
      </c>
    </row>
    <row r="854" spans="1:28" outlineLevel="1" x14ac:dyDescent="0.45">
      <c r="A854">
        <v>9934539008</v>
      </c>
      <c r="B854" s="1">
        <v>44351</v>
      </c>
      <c r="C854" t="s">
        <v>5531</v>
      </c>
      <c r="D854" t="s">
        <v>5532</v>
      </c>
      <c r="E854" t="s">
        <v>165</v>
      </c>
      <c r="F854" t="s">
        <v>5651</v>
      </c>
      <c r="G854" t="s">
        <v>5683</v>
      </c>
      <c r="H854" s="5">
        <v>35166</v>
      </c>
      <c r="J854" t="s">
        <v>28</v>
      </c>
      <c r="K854" t="s">
        <v>30</v>
      </c>
      <c r="L854" t="s">
        <v>275</v>
      </c>
      <c r="M854" t="s">
        <v>29</v>
      </c>
      <c r="N854" t="s">
        <v>29</v>
      </c>
      <c r="O854" t="s">
        <v>29</v>
      </c>
      <c r="P854" t="s">
        <v>30</v>
      </c>
      <c r="Q854" t="s">
        <v>30</v>
      </c>
      <c r="R854" t="s">
        <v>30</v>
      </c>
      <c r="S854" t="s">
        <v>29</v>
      </c>
      <c r="T854" t="s">
        <v>30</v>
      </c>
      <c r="U854" t="s">
        <v>30</v>
      </c>
      <c r="V854" t="s">
        <v>30</v>
      </c>
      <c r="W854" t="s">
        <v>31</v>
      </c>
      <c r="X854" t="s">
        <v>29</v>
      </c>
      <c r="Y854" t="s">
        <v>29</v>
      </c>
      <c r="Z854" t="s">
        <v>29</v>
      </c>
      <c r="AA854" t="s">
        <v>29</v>
      </c>
      <c r="AB854" t="s">
        <v>39</v>
      </c>
    </row>
    <row r="855" spans="1:28" outlineLevel="1" x14ac:dyDescent="0.45">
      <c r="A855">
        <v>7532459006</v>
      </c>
      <c r="B855" s="1">
        <v>44341</v>
      </c>
      <c r="C855" t="s">
        <v>2800</v>
      </c>
      <c r="D855" t="s">
        <v>2801</v>
      </c>
      <c r="E855" t="s">
        <v>165</v>
      </c>
      <c r="F855" t="s">
        <v>5651</v>
      </c>
      <c r="G855" t="s">
        <v>5683</v>
      </c>
      <c r="H855" s="5">
        <v>32197</v>
      </c>
      <c r="J855" t="s">
        <v>28</v>
      </c>
      <c r="K855" t="s">
        <v>30</v>
      </c>
      <c r="L855" t="s">
        <v>275</v>
      </c>
      <c r="M855" t="s">
        <v>30</v>
      </c>
      <c r="N855" t="s">
        <v>30</v>
      </c>
      <c r="O855" t="s">
        <v>30</v>
      </c>
      <c r="P855" t="s">
        <v>30</v>
      </c>
      <c r="Q855" t="s">
        <v>30</v>
      </c>
      <c r="R855" t="s">
        <v>30</v>
      </c>
      <c r="S855" t="s">
        <v>30</v>
      </c>
      <c r="T855" t="s">
        <v>30</v>
      </c>
      <c r="U855" t="s">
        <v>30</v>
      </c>
      <c r="V855" t="s">
        <v>30</v>
      </c>
      <c r="W855" t="s">
        <v>33</v>
      </c>
      <c r="X855" t="s">
        <v>29</v>
      </c>
      <c r="Y855" t="s">
        <v>30</v>
      </c>
      <c r="Z855" t="s">
        <v>29</v>
      </c>
      <c r="AA855" t="s">
        <v>30</v>
      </c>
      <c r="AB855" t="s">
        <v>32</v>
      </c>
    </row>
    <row r="856" spans="1:28" outlineLevel="1" x14ac:dyDescent="0.45">
      <c r="A856">
        <v>3702979004</v>
      </c>
      <c r="B856" s="1">
        <v>44335</v>
      </c>
      <c r="C856" t="s">
        <v>1793</v>
      </c>
      <c r="D856" t="s">
        <v>1794</v>
      </c>
      <c r="E856" t="s">
        <v>165</v>
      </c>
      <c r="F856" t="s">
        <v>5651</v>
      </c>
      <c r="G856" t="s">
        <v>5683</v>
      </c>
      <c r="H856" s="5">
        <v>31226</v>
      </c>
      <c r="J856" t="s">
        <v>28</v>
      </c>
      <c r="K856" t="s">
        <v>29</v>
      </c>
      <c r="L856" t="s">
        <v>275</v>
      </c>
      <c r="M856" t="s">
        <v>30</v>
      </c>
      <c r="N856" t="s">
        <v>30</v>
      </c>
      <c r="O856" t="s">
        <v>30</v>
      </c>
      <c r="P856" t="s">
        <v>30</v>
      </c>
      <c r="Q856" t="s">
        <v>30</v>
      </c>
      <c r="R856" t="s">
        <v>30</v>
      </c>
      <c r="S856" t="s">
        <v>29</v>
      </c>
      <c r="T856" t="s">
        <v>30</v>
      </c>
      <c r="U856" t="s">
        <v>30</v>
      </c>
      <c r="V856" t="s">
        <v>30</v>
      </c>
      <c r="W856" t="s">
        <v>60</v>
      </c>
      <c r="X856" t="s">
        <v>29</v>
      </c>
      <c r="Y856" t="s">
        <v>30</v>
      </c>
      <c r="Z856" t="s">
        <v>29</v>
      </c>
      <c r="AA856" t="s">
        <v>29</v>
      </c>
      <c r="AB856" t="s">
        <v>39</v>
      </c>
    </row>
    <row r="857" spans="1:28" outlineLevel="1" x14ac:dyDescent="0.45">
      <c r="A857">
        <v>7531289001</v>
      </c>
      <c r="B857" s="1">
        <v>44341</v>
      </c>
      <c r="C857" t="s">
        <v>2785</v>
      </c>
      <c r="D857" t="s">
        <v>2786</v>
      </c>
      <c r="E857" t="s">
        <v>165</v>
      </c>
      <c r="F857" t="s">
        <v>5651</v>
      </c>
      <c r="G857" t="s">
        <v>5830</v>
      </c>
      <c r="H857" s="5">
        <v>27460</v>
      </c>
      <c r="J857" t="s">
        <v>28</v>
      </c>
      <c r="K857" t="s">
        <v>29</v>
      </c>
      <c r="L857" t="s">
        <v>275</v>
      </c>
      <c r="M857" t="s">
        <v>29</v>
      </c>
      <c r="N857" t="s">
        <v>29</v>
      </c>
      <c r="O857" t="s">
        <v>29</v>
      </c>
      <c r="P857" t="s">
        <v>29</v>
      </c>
      <c r="Q857" t="s">
        <v>29</v>
      </c>
      <c r="R857" t="s">
        <v>30</v>
      </c>
      <c r="S857" t="s">
        <v>30</v>
      </c>
      <c r="T857" t="s">
        <v>30</v>
      </c>
      <c r="U857" t="s">
        <v>29</v>
      </c>
      <c r="V857" t="s">
        <v>30</v>
      </c>
      <c r="W857" t="s">
        <v>33</v>
      </c>
      <c r="X857" t="s">
        <v>29</v>
      </c>
      <c r="Y857" t="s">
        <v>29</v>
      </c>
      <c r="Z857" t="s">
        <v>29</v>
      </c>
      <c r="AA857" t="s">
        <v>30</v>
      </c>
      <c r="AB857" t="s">
        <v>228</v>
      </c>
    </row>
    <row r="858" spans="1:28" outlineLevel="1" x14ac:dyDescent="0.45">
      <c r="A858">
        <v>2374849006</v>
      </c>
      <c r="B858" s="1">
        <v>44331</v>
      </c>
      <c r="C858" t="s">
        <v>1064</v>
      </c>
      <c r="D858" t="s">
        <v>1065</v>
      </c>
      <c r="E858" t="s">
        <v>165</v>
      </c>
      <c r="F858" t="s">
        <v>5651</v>
      </c>
      <c r="G858" t="s">
        <v>5830</v>
      </c>
      <c r="H858" s="5">
        <v>21403.46</v>
      </c>
      <c r="J858" t="s">
        <v>28</v>
      </c>
      <c r="K858" t="s">
        <v>29</v>
      </c>
      <c r="L858" t="s">
        <v>275</v>
      </c>
      <c r="M858" t="s">
        <v>30</v>
      </c>
      <c r="N858" t="s">
        <v>29</v>
      </c>
      <c r="O858" t="s">
        <v>29</v>
      </c>
      <c r="P858" t="s">
        <v>30</v>
      </c>
      <c r="Q858" t="s">
        <v>29</v>
      </c>
      <c r="R858" t="s">
        <v>29</v>
      </c>
      <c r="S858" t="s">
        <v>30</v>
      </c>
      <c r="T858" t="s">
        <v>30</v>
      </c>
      <c r="U858" t="s">
        <v>29</v>
      </c>
      <c r="V858" t="s">
        <v>30</v>
      </c>
      <c r="W858" t="s">
        <v>31</v>
      </c>
      <c r="X858" t="s">
        <v>29</v>
      </c>
      <c r="Y858" t="s">
        <v>29</v>
      </c>
      <c r="Z858" t="s">
        <v>30</v>
      </c>
      <c r="AA858" t="s">
        <v>29</v>
      </c>
      <c r="AB858" t="s">
        <v>232</v>
      </c>
    </row>
    <row r="859" spans="1:28" outlineLevel="1" x14ac:dyDescent="0.45">
      <c r="A859">
        <v>7885638904</v>
      </c>
      <c r="B859" s="1">
        <v>44327</v>
      </c>
      <c r="C859" t="s">
        <v>3925</v>
      </c>
      <c r="D859" t="s">
        <v>3926</v>
      </c>
      <c r="E859" t="s">
        <v>165</v>
      </c>
      <c r="F859" t="s">
        <v>5651</v>
      </c>
      <c r="G859" t="s">
        <v>5830</v>
      </c>
      <c r="H859" s="5">
        <v>14483.52</v>
      </c>
      <c r="J859" t="s">
        <v>28</v>
      </c>
      <c r="K859" t="s">
        <v>30</v>
      </c>
      <c r="L859" t="s">
        <v>275</v>
      </c>
      <c r="M859" t="s">
        <v>29</v>
      </c>
      <c r="N859" t="s">
        <v>29</v>
      </c>
      <c r="O859" t="s">
        <v>29</v>
      </c>
      <c r="P859" t="s">
        <v>29</v>
      </c>
      <c r="Q859" t="s">
        <v>29</v>
      </c>
      <c r="R859" t="s">
        <v>29</v>
      </c>
      <c r="S859" t="s">
        <v>30</v>
      </c>
      <c r="T859" t="s">
        <v>30</v>
      </c>
      <c r="U859" t="s">
        <v>29</v>
      </c>
      <c r="V859" t="s">
        <v>29</v>
      </c>
      <c r="W859" t="s">
        <v>31</v>
      </c>
      <c r="X859" t="s">
        <v>29</v>
      </c>
      <c r="Y859" t="s">
        <v>30</v>
      </c>
      <c r="Z859" t="s">
        <v>29</v>
      </c>
      <c r="AA859" t="s">
        <v>29</v>
      </c>
      <c r="AB859" t="s">
        <v>32</v>
      </c>
    </row>
    <row r="860" spans="1:28" outlineLevel="1" x14ac:dyDescent="0.45">
      <c r="A860">
        <v>2726959009</v>
      </c>
      <c r="B860" s="1">
        <v>44334</v>
      </c>
      <c r="C860" t="s">
        <v>1457</v>
      </c>
      <c r="D860" t="s">
        <v>1458</v>
      </c>
      <c r="E860" t="s">
        <v>165</v>
      </c>
      <c r="F860" t="s">
        <v>5651</v>
      </c>
      <c r="G860" t="s">
        <v>5683</v>
      </c>
      <c r="H860" s="5">
        <v>10854</v>
      </c>
      <c r="J860" t="s">
        <v>28</v>
      </c>
      <c r="K860" t="s">
        <v>30</v>
      </c>
      <c r="L860" t="s">
        <v>275</v>
      </c>
      <c r="M860" t="s">
        <v>29</v>
      </c>
      <c r="N860" t="s">
        <v>29</v>
      </c>
      <c r="O860" t="s">
        <v>29</v>
      </c>
      <c r="P860" t="s">
        <v>30</v>
      </c>
      <c r="Q860" t="s">
        <v>29</v>
      </c>
      <c r="R860" t="s">
        <v>29</v>
      </c>
      <c r="S860" t="s">
        <v>30</v>
      </c>
      <c r="T860" t="s">
        <v>29</v>
      </c>
      <c r="U860" t="s">
        <v>30</v>
      </c>
      <c r="V860" t="s">
        <v>29</v>
      </c>
      <c r="W860" t="s">
        <v>31</v>
      </c>
      <c r="X860" t="s">
        <v>29</v>
      </c>
      <c r="Y860" t="s">
        <v>29</v>
      </c>
      <c r="Z860" t="s">
        <v>30</v>
      </c>
      <c r="AA860" t="s">
        <v>29</v>
      </c>
      <c r="AB860" t="s">
        <v>39</v>
      </c>
    </row>
    <row r="861" spans="1:28" outlineLevel="1" x14ac:dyDescent="0.45">
      <c r="A861">
        <v>2506329006</v>
      </c>
      <c r="B861" s="1">
        <v>44332</v>
      </c>
      <c r="C861" t="s">
        <v>1255</v>
      </c>
      <c r="D861" t="s">
        <v>1256</v>
      </c>
      <c r="E861" t="s">
        <v>165</v>
      </c>
      <c r="F861" t="s">
        <v>5651</v>
      </c>
      <c r="G861" t="s">
        <v>5683</v>
      </c>
      <c r="H861" s="5">
        <v>2129</v>
      </c>
      <c r="J861" t="s">
        <v>28</v>
      </c>
      <c r="K861" t="s">
        <v>29</v>
      </c>
      <c r="L861" t="s">
        <v>275</v>
      </c>
      <c r="M861" t="s">
        <v>30</v>
      </c>
      <c r="N861" t="s">
        <v>30</v>
      </c>
      <c r="O861" t="s">
        <v>30</v>
      </c>
      <c r="P861" t="s">
        <v>30</v>
      </c>
      <c r="Q861" t="s">
        <v>30</v>
      </c>
      <c r="R861" t="s">
        <v>30</v>
      </c>
      <c r="S861" t="s">
        <v>30</v>
      </c>
      <c r="T861" t="s">
        <v>30</v>
      </c>
      <c r="U861" t="s">
        <v>30</v>
      </c>
      <c r="V861" t="s">
        <v>30</v>
      </c>
      <c r="W861" t="s">
        <v>40</v>
      </c>
      <c r="X861" t="s">
        <v>29</v>
      </c>
      <c r="Y861" t="s">
        <v>30</v>
      </c>
      <c r="Z861" t="s">
        <v>29</v>
      </c>
      <c r="AA861" t="s">
        <v>30</v>
      </c>
      <c r="AB861" t="s">
        <v>39</v>
      </c>
    </row>
    <row r="862" spans="1:28" outlineLevel="1" x14ac:dyDescent="0.45">
      <c r="A862">
        <v>7576068906</v>
      </c>
      <c r="B862" s="1">
        <v>44323</v>
      </c>
      <c r="C862" t="s">
        <v>3284</v>
      </c>
      <c r="D862" t="s">
        <v>3285</v>
      </c>
      <c r="E862" t="s">
        <v>5984</v>
      </c>
      <c r="F862" t="s">
        <v>5651</v>
      </c>
      <c r="G862" t="s">
        <v>5985</v>
      </c>
      <c r="H862" s="5">
        <v>208894.32</v>
      </c>
      <c r="J862" t="s">
        <v>42</v>
      </c>
      <c r="K862" t="s">
        <v>29</v>
      </c>
      <c r="L862" t="s">
        <v>210</v>
      </c>
      <c r="M862" t="s">
        <v>30</v>
      </c>
      <c r="N862" t="s">
        <v>30</v>
      </c>
      <c r="O862" t="s">
        <v>30</v>
      </c>
      <c r="P862" t="s">
        <v>30</v>
      </c>
      <c r="Q862" t="s">
        <v>30</v>
      </c>
      <c r="R862" t="s">
        <v>30</v>
      </c>
      <c r="S862" t="s">
        <v>30</v>
      </c>
      <c r="T862" t="s">
        <v>30</v>
      </c>
      <c r="U862" t="s">
        <v>30</v>
      </c>
      <c r="V862" t="s">
        <v>30</v>
      </c>
      <c r="W862" t="s">
        <v>33</v>
      </c>
      <c r="X862" t="s">
        <v>29</v>
      </c>
      <c r="Y862" t="s">
        <v>29</v>
      </c>
      <c r="Z862" t="s">
        <v>29</v>
      </c>
      <c r="AA862" t="s">
        <v>30</v>
      </c>
      <c r="AB862" t="s">
        <v>32</v>
      </c>
    </row>
    <row r="863" spans="1:28" outlineLevel="1" x14ac:dyDescent="0.45">
      <c r="A863">
        <v>7615158902</v>
      </c>
      <c r="B863" s="1">
        <v>44323</v>
      </c>
      <c r="C863" t="s">
        <v>3491</v>
      </c>
      <c r="D863" t="s">
        <v>3492</v>
      </c>
      <c r="E863" t="s">
        <v>1033</v>
      </c>
      <c r="F863" t="s">
        <v>5651</v>
      </c>
      <c r="G863" t="s">
        <v>5826</v>
      </c>
      <c r="H863" s="5">
        <v>180247.43</v>
      </c>
      <c r="J863" t="s">
        <v>42</v>
      </c>
      <c r="K863" t="s">
        <v>29</v>
      </c>
      <c r="L863" t="s">
        <v>210</v>
      </c>
      <c r="M863" t="s">
        <v>29</v>
      </c>
      <c r="N863" t="s">
        <v>29</v>
      </c>
      <c r="O863" t="s">
        <v>29</v>
      </c>
      <c r="P863" t="s">
        <v>30</v>
      </c>
      <c r="Q863" t="s">
        <v>29</v>
      </c>
      <c r="R863" t="s">
        <v>29</v>
      </c>
      <c r="S863" t="s">
        <v>30</v>
      </c>
      <c r="T863" t="s">
        <v>30</v>
      </c>
      <c r="U863" t="s">
        <v>30</v>
      </c>
      <c r="V863" t="s">
        <v>30</v>
      </c>
      <c r="W863" t="s">
        <v>31</v>
      </c>
      <c r="X863" t="s">
        <v>29</v>
      </c>
      <c r="Y863" t="s">
        <v>30</v>
      </c>
      <c r="Z863" t="s">
        <v>29</v>
      </c>
      <c r="AA863" t="s">
        <v>30</v>
      </c>
      <c r="AB863" t="s">
        <v>32</v>
      </c>
    </row>
    <row r="864" spans="1:28" outlineLevel="1" x14ac:dyDescent="0.45">
      <c r="A864">
        <v>2370359004</v>
      </c>
      <c r="B864" s="1">
        <v>44331</v>
      </c>
      <c r="C864" t="s">
        <v>1031</v>
      </c>
      <c r="D864" t="s">
        <v>1032</v>
      </c>
      <c r="E864" t="s">
        <v>1033</v>
      </c>
      <c r="F864" t="s">
        <v>5651</v>
      </c>
      <c r="G864" t="s">
        <v>5826</v>
      </c>
      <c r="H864" s="5">
        <v>33376</v>
      </c>
      <c r="J864" t="s">
        <v>42</v>
      </c>
      <c r="K864" t="s">
        <v>30</v>
      </c>
      <c r="L864" t="s">
        <v>210</v>
      </c>
      <c r="M864" t="s">
        <v>29</v>
      </c>
      <c r="N864" t="s">
        <v>29</v>
      </c>
      <c r="O864" t="s">
        <v>29</v>
      </c>
      <c r="P864" t="s">
        <v>30</v>
      </c>
      <c r="Q864" t="s">
        <v>29</v>
      </c>
      <c r="R864" t="s">
        <v>30</v>
      </c>
      <c r="S864" t="s">
        <v>30</v>
      </c>
      <c r="T864" t="s">
        <v>30</v>
      </c>
      <c r="U864" t="s">
        <v>29</v>
      </c>
      <c r="V864" t="s">
        <v>30</v>
      </c>
      <c r="W864" t="s">
        <v>40</v>
      </c>
      <c r="X864" t="s">
        <v>29</v>
      </c>
      <c r="Y864" t="s">
        <v>29</v>
      </c>
      <c r="Z864" t="s">
        <v>29</v>
      </c>
      <c r="AA864" t="s">
        <v>30</v>
      </c>
      <c r="AB864" t="s">
        <v>32</v>
      </c>
    </row>
    <row r="865" spans="1:28" outlineLevel="1" x14ac:dyDescent="0.45">
      <c r="A865">
        <v>6609079004</v>
      </c>
      <c r="B865" s="1">
        <v>44338</v>
      </c>
      <c r="C865" t="s">
        <v>2430</v>
      </c>
      <c r="D865" t="s">
        <v>2431</v>
      </c>
      <c r="E865" t="s">
        <v>454</v>
      </c>
      <c r="F865" t="s">
        <v>5651</v>
      </c>
      <c r="G865" t="s">
        <v>5722</v>
      </c>
      <c r="H865" s="5">
        <v>508164</v>
      </c>
      <c r="J865" t="s">
        <v>28</v>
      </c>
      <c r="K865" t="s">
        <v>29</v>
      </c>
      <c r="L865" t="s">
        <v>173</v>
      </c>
      <c r="M865" t="s">
        <v>30</v>
      </c>
      <c r="N865" t="s">
        <v>30</v>
      </c>
      <c r="O865" t="s">
        <v>29</v>
      </c>
      <c r="P865" t="s">
        <v>30</v>
      </c>
      <c r="Q865" t="s">
        <v>30</v>
      </c>
      <c r="R865" t="s">
        <v>30</v>
      </c>
      <c r="S865" t="s">
        <v>30</v>
      </c>
      <c r="T865" t="s">
        <v>30</v>
      </c>
      <c r="U865" t="s">
        <v>30</v>
      </c>
      <c r="V865" t="s">
        <v>30</v>
      </c>
      <c r="W865" t="s">
        <v>40</v>
      </c>
      <c r="X865" t="s">
        <v>29</v>
      </c>
      <c r="Y865" t="s">
        <v>29</v>
      </c>
      <c r="Z865" t="s">
        <v>29</v>
      </c>
      <c r="AA865" t="s">
        <v>30</v>
      </c>
      <c r="AB865" t="s">
        <v>32</v>
      </c>
    </row>
    <row r="866" spans="1:28" outlineLevel="1" x14ac:dyDescent="0.45">
      <c r="A866">
        <v>8975389002</v>
      </c>
      <c r="B866" s="1">
        <v>44345</v>
      </c>
      <c r="C866" t="s">
        <v>5113</v>
      </c>
      <c r="D866" t="s">
        <v>5114</v>
      </c>
      <c r="E866" t="s">
        <v>454</v>
      </c>
      <c r="F866" t="s">
        <v>5651</v>
      </c>
      <c r="G866" t="s">
        <v>5722</v>
      </c>
      <c r="H866" s="5">
        <v>242608</v>
      </c>
      <c r="J866" t="s">
        <v>28</v>
      </c>
      <c r="K866" t="s">
        <v>29</v>
      </c>
      <c r="L866" t="s">
        <v>173</v>
      </c>
      <c r="M866" t="s">
        <v>29</v>
      </c>
      <c r="N866" t="s">
        <v>30</v>
      </c>
      <c r="O866" t="s">
        <v>29</v>
      </c>
      <c r="P866" t="s">
        <v>30</v>
      </c>
      <c r="Q866" t="s">
        <v>30</v>
      </c>
      <c r="R866" t="s">
        <v>30</v>
      </c>
      <c r="S866" t="s">
        <v>30</v>
      </c>
      <c r="T866" t="s">
        <v>30</v>
      </c>
      <c r="U866" t="s">
        <v>30</v>
      </c>
      <c r="V866" t="s">
        <v>30</v>
      </c>
      <c r="W866" t="s">
        <v>31</v>
      </c>
      <c r="X866" t="s">
        <v>29</v>
      </c>
      <c r="Y866" t="s">
        <v>29</v>
      </c>
      <c r="Z866" t="s">
        <v>29</v>
      </c>
      <c r="AA866" t="s">
        <v>29</v>
      </c>
      <c r="AB866" t="s">
        <v>32</v>
      </c>
    </row>
    <row r="867" spans="1:28" outlineLevel="1" x14ac:dyDescent="0.45">
      <c r="A867">
        <v>7506389005</v>
      </c>
      <c r="B867" s="1">
        <v>44341</v>
      </c>
      <c r="C867" t="s">
        <v>2562</v>
      </c>
      <c r="D867" t="s">
        <v>2563</v>
      </c>
      <c r="E867" t="s">
        <v>454</v>
      </c>
      <c r="F867" t="s">
        <v>5651</v>
      </c>
      <c r="G867" t="s">
        <v>5722</v>
      </c>
      <c r="H867" s="5">
        <v>159553.48000000001</v>
      </c>
      <c r="J867" t="s">
        <v>28</v>
      </c>
      <c r="K867" t="s">
        <v>29</v>
      </c>
      <c r="L867" t="s">
        <v>173</v>
      </c>
      <c r="M867" t="s">
        <v>30</v>
      </c>
      <c r="N867" t="s">
        <v>30</v>
      </c>
      <c r="O867" t="s">
        <v>30</v>
      </c>
      <c r="P867" t="s">
        <v>30</v>
      </c>
      <c r="Q867" t="s">
        <v>30</v>
      </c>
      <c r="R867" t="s">
        <v>30</v>
      </c>
      <c r="S867" t="s">
        <v>30</v>
      </c>
      <c r="T867" t="s">
        <v>30</v>
      </c>
      <c r="U867" t="s">
        <v>30</v>
      </c>
      <c r="V867" t="s">
        <v>30</v>
      </c>
      <c r="W867" t="s">
        <v>40</v>
      </c>
      <c r="X867" t="s">
        <v>29</v>
      </c>
      <c r="Y867" t="s">
        <v>30</v>
      </c>
      <c r="Z867" t="s">
        <v>29</v>
      </c>
      <c r="AA867" t="s">
        <v>29</v>
      </c>
      <c r="AB867" t="s">
        <v>32</v>
      </c>
    </row>
    <row r="868" spans="1:28" outlineLevel="1" x14ac:dyDescent="0.45">
      <c r="A868">
        <v>8888299001</v>
      </c>
      <c r="B868" s="1">
        <v>44345</v>
      </c>
      <c r="C868" t="s">
        <v>4727</v>
      </c>
      <c r="D868" t="s">
        <v>4728</v>
      </c>
      <c r="E868" t="s">
        <v>454</v>
      </c>
      <c r="F868" t="s">
        <v>5651</v>
      </c>
      <c r="G868" t="s">
        <v>5722</v>
      </c>
      <c r="H868" s="5">
        <v>111586.85</v>
      </c>
      <c r="J868" t="s">
        <v>28</v>
      </c>
      <c r="K868" t="s">
        <v>29</v>
      </c>
      <c r="L868" t="s">
        <v>173</v>
      </c>
      <c r="M868" t="s">
        <v>29</v>
      </c>
      <c r="N868" t="s">
        <v>29</v>
      </c>
      <c r="O868" t="s">
        <v>29</v>
      </c>
      <c r="P868" t="s">
        <v>30</v>
      </c>
      <c r="Q868" t="s">
        <v>30</v>
      </c>
      <c r="R868" t="s">
        <v>30</v>
      </c>
      <c r="S868" t="s">
        <v>30</v>
      </c>
      <c r="T868" t="s">
        <v>30</v>
      </c>
      <c r="U868" t="s">
        <v>30</v>
      </c>
      <c r="V868" t="s">
        <v>30</v>
      </c>
      <c r="W868" t="s">
        <v>40</v>
      </c>
      <c r="X868" t="s">
        <v>29</v>
      </c>
      <c r="Y868" t="s">
        <v>29</v>
      </c>
      <c r="Z868" t="s">
        <v>29</v>
      </c>
      <c r="AA868" t="s">
        <v>29</v>
      </c>
      <c r="AB868" t="s">
        <v>32</v>
      </c>
    </row>
    <row r="869" spans="1:28" outlineLevel="1" x14ac:dyDescent="0.45">
      <c r="A869">
        <v>1104119005</v>
      </c>
      <c r="B869" s="1">
        <v>44329</v>
      </c>
      <c r="C869" t="s">
        <v>452</v>
      </c>
      <c r="D869" t="s">
        <v>453</v>
      </c>
      <c r="E869" t="s">
        <v>454</v>
      </c>
      <c r="F869" t="s">
        <v>5651</v>
      </c>
      <c r="G869" t="s">
        <v>5722</v>
      </c>
      <c r="H869" s="5">
        <v>95263.5</v>
      </c>
      <c r="J869" t="s">
        <v>28</v>
      </c>
      <c r="K869" t="s">
        <v>29</v>
      </c>
      <c r="L869" t="s">
        <v>173</v>
      </c>
      <c r="M869" t="s">
        <v>29</v>
      </c>
      <c r="N869" t="s">
        <v>29</v>
      </c>
      <c r="O869" t="s">
        <v>29</v>
      </c>
      <c r="P869" t="s">
        <v>29</v>
      </c>
      <c r="Q869" t="s">
        <v>29</v>
      </c>
      <c r="R869" t="s">
        <v>30</v>
      </c>
      <c r="S869" t="s">
        <v>30</v>
      </c>
      <c r="T869" t="s">
        <v>30</v>
      </c>
      <c r="U869" t="s">
        <v>29</v>
      </c>
      <c r="V869" t="s">
        <v>30</v>
      </c>
      <c r="W869" t="s">
        <v>40</v>
      </c>
      <c r="X869" t="s">
        <v>29</v>
      </c>
      <c r="Y869" t="s">
        <v>29</v>
      </c>
      <c r="Z869" t="s">
        <v>30</v>
      </c>
      <c r="AA869" t="s">
        <v>29</v>
      </c>
      <c r="AB869" t="s">
        <v>43</v>
      </c>
    </row>
    <row r="870" spans="1:28" outlineLevel="1" x14ac:dyDescent="0.45">
      <c r="A870">
        <v>8911029000</v>
      </c>
      <c r="B870" s="1">
        <v>44345</v>
      </c>
      <c r="C870" t="s">
        <v>4808</v>
      </c>
      <c r="D870" t="s">
        <v>4809</v>
      </c>
      <c r="E870" t="s">
        <v>454</v>
      </c>
      <c r="F870" t="s">
        <v>5651</v>
      </c>
      <c r="G870" t="s">
        <v>5722</v>
      </c>
      <c r="H870" s="5">
        <v>52915.29</v>
      </c>
      <c r="J870" t="s">
        <v>28</v>
      </c>
      <c r="K870" t="s">
        <v>29</v>
      </c>
      <c r="L870" t="s">
        <v>173</v>
      </c>
      <c r="M870" t="s">
        <v>30</v>
      </c>
      <c r="N870" t="s">
        <v>30</v>
      </c>
      <c r="O870" t="s">
        <v>30</v>
      </c>
      <c r="P870" t="s">
        <v>30</v>
      </c>
      <c r="Q870" t="s">
        <v>30</v>
      </c>
      <c r="R870" t="s">
        <v>30</v>
      </c>
      <c r="S870" t="s">
        <v>30</v>
      </c>
      <c r="T870" t="s">
        <v>30</v>
      </c>
      <c r="U870" t="s">
        <v>30</v>
      </c>
      <c r="V870" t="s">
        <v>30</v>
      </c>
      <c r="W870" t="s">
        <v>31</v>
      </c>
      <c r="X870" t="s">
        <v>29</v>
      </c>
      <c r="Y870" t="s">
        <v>29</v>
      </c>
      <c r="Z870" t="s">
        <v>29</v>
      </c>
      <c r="AA870" t="s">
        <v>29</v>
      </c>
      <c r="AB870" t="s">
        <v>164</v>
      </c>
    </row>
    <row r="871" spans="1:28" outlineLevel="1" x14ac:dyDescent="0.45">
      <c r="A871">
        <v>2330739006</v>
      </c>
      <c r="B871" s="1">
        <v>44331</v>
      </c>
      <c r="C871" t="s">
        <v>842</v>
      </c>
      <c r="D871" t="s">
        <v>843</v>
      </c>
      <c r="E871" t="s">
        <v>454</v>
      </c>
      <c r="F871" t="s">
        <v>5651</v>
      </c>
      <c r="G871" t="s">
        <v>5722</v>
      </c>
      <c r="H871" s="5">
        <v>28430</v>
      </c>
      <c r="I871" t="s">
        <v>35</v>
      </c>
      <c r="J871" t="s">
        <v>28</v>
      </c>
      <c r="K871" t="s">
        <v>29</v>
      </c>
      <c r="L871" t="s">
        <v>173</v>
      </c>
      <c r="M871" t="s">
        <v>29</v>
      </c>
      <c r="N871" t="s">
        <v>29</v>
      </c>
      <c r="O871" t="s">
        <v>29</v>
      </c>
      <c r="P871" t="s">
        <v>29</v>
      </c>
      <c r="Q871" t="s">
        <v>29</v>
      </c>
      <c r="R871" t="s">
        <v>29</v>
      </c>
      <c r="S871" t="s">
        <v>30</v>
      </c>
      <c r="T871" t="s">
        <v>30</v>
      </c>
      <c r="U871" t="s">
        <v>29</v>
      </c>
      <c r="V871" t="s">
        <v>30</v>
      </c>
      <c r="W871" t="s">
        <v>40</v>
      </c>
      <c r="X871" t="s">
        <v>29</v>
      </c>
      <c r="Y871" t="s">
        <v>30</v>
      </c>
      <c r="Z871" t="s">
        <v>29</v>
      </c>
      <c r="AA871" t="s">
        <v>29</v>
      </c>
      <c r="AB871" t="s">
        <v>32</v>
      </c>
    </row>
    <row r="872" spans="1:28" outlineLevel="1" x14ac:dyDescent="0.45">
      <c r="A872">
        <v>7586028909</v>
      </c>
      <c r="B872" s="1">
        <v>44323</v>
      </c>
      <c r="C872" t="s">
        <v>3320</v>
      </c>
      <c r="D872" t="s">
        <v>3321</v>
      </c>
      <c r="E872" t="s">
        <v>454</v>
      </c>
      <c r="F872" t="s">
        <v>5651</v>
      </c>
      <c r="G872" t="s">
        <v>5722</v>
      </c>
      <c r="H872" s="5">
        <v>2236.44</v>
      </c>
      <c r="J872" t="s">
        <v>28</v>
      </c>
      <c r="K872" t="s">
        <v>29</v>
      </c>
      <c r="L872" t="s">
        <v>173</v>
      </c>
      <c r="M872" t="s">
        <v>29</v>
      </c>
      <c r="N872" t="s">
        <v>29</v>
      </c>
      <c r="O872" t="s">
        <v>29</v>
      </c>
      <c r="P872" t="s">
        <v>29</v>
      </c>
      <c r="Q872" t="s">
        <v>29</v>
      </c>
      <c r="R872" t="s">
        <v>29</v>
      </c>
      <c r="S872" t="s">
        <v>30</v>
      </c>
      <c r="T872" t="s">
        <v>30</v>
      </c>
      <c r="U872" t="s">
        <v>29</v>
      </c>
      <c r="V872" t="s">
        <v>29</v>
      </c>
      <c r="W872" t="s">
        <v>31</v>
      </c>
      <c r="X872" t="s">
        <v>29</v>
      </c>
      <c r="Y872" t="s">
        <v>30</v>
      </c>
      <c r="Z872" t="s">
        <v>29</v>
      </c>
      <c r="AA872" t="s">
        <v>29</v>
      </c>
      <c r="AB872" t="s">
        <v>59</v>
      </c>
    </row>
    <row r="873" spans="1:28" outlineLevel="1" x14ac:dyDescent="0.45">
      <c r="A873">
        <v>3712619005</v>
      </c>
      <c r="B873" s="1">
        <v>44335</v>
      </c>
      <c r="C873" t="s">
        <v>1852</v>
      </c>
      <c r="D873" t="s">
        <v>1853</v>
      </c>
      <c r="E873" t="s">
        <v>1854</v>
      </c>
      <c r="F873" t="s">
        <v>5651</v>
      </c>
      <c r="G873" t="s">
        <v>5905</v>
      </c>
      <c r="H873" s="5">
        <v>790614</v>
      </c>
      <c r="J873" t="s">
        <v>42</v>
      </c>
      <c r="K873" t="s">
        <v>29</v>
      </c>
      <c r="L873" t="s">
        <v>77</v>
      </c>
      <c r="M873" t="s">
        <v>30</v>
      </c>
      <c r="N873" t="s">
        <v>30</v>
      </c>
      <c r="O873" t="s">
        <v>30</v>
      </c>
      <c r="P873" t="s">
        <v>30</v>
      </c>
      <c r="Q873" t="s">
        <v>30</v>
      </c>
      <c r="R873" t="s">
        <v>30</v>
      </c>
      <c r="S873" t="s">
        <v>30</v>
      </c>
      <c r="T873" t="s">
        <v>30</v>
      </c>
      <c r="U873" t="s">
        <v>30</v>
      </c>
      <c r="V873" t="s">
        <v>30</v>
      </c>
      <c r="W873" t="s">
        <v>33</v>
      </c>
      <c r="X873" t="s">
        <v>29</v>
      </c>
      <c r="Y873" t="s">
        <v>29</v>
      </c>
      <c r="Z873" t="s">
        <v>29</v>
      </c>
      <c r="AA873" t="s">
        <v>30</v>
      </c>
      <c r="AB873" t="s">
        <v>32</v>
      </c>
    </row>
    <row r="874" spans="1:28" outlineLevel="1" x14ac:dyDescent="0.45">
      <c r="A874">
        <v>7568658906</v>
      </c>
      <c r="B874" s="1">
        <v>44323</v>
      </c>
      <c r="C874" t="s">
        <v>3213</v>
      </c>
      <c r="D874" t="s">
        <v>3214</v>
      </c>
      <c r="E874" t="s">
        <v>1854</v>
      </c>
      <c r="F874" t="s">
        <v>5651</v>
      </c>
      <c r="G874" t="s">
        <v>5905</v>
      </c>
      <c r="H874" s="5">
        <v>8597.57</v>
      </c>
      <c r="J874" t="s">
        <v>42</v>
      </c>
      <c r="K874" t="s">
        <v>29</v>
      </c>
      <c r="L874" t="s">
        <v>77</v>
      </c>
      <c r="M874" t="s">
        <v>29</v>
      </c>
      <c r="N874" t="s">
        <v>29</v>
      </c>
      <c r="O874" t="s">
        <v>29</v>
      </c>
      <c r="P874" t="s">
        <v>30</v>
      </c>
      <c r="Q874" t="s">
        <v>30</v>
      </c>
      <c r="R874" t="s">
        <v>30</v>
      </c>
      <c r="S874" t="s">
        <v>30</v>
      </c>
      <c r="T874" t="s">
        <v>30</v>
      </c>
      <c r="U874" t="s">
        <v>30</v>
      </c>
      <c r="V874" t="s">
        <v>30</v>
      </c>
      <c r="W874" t="s">
        <v>33</v>
      </c>
      <c r="X874" t="s">
        <v>29</v>
      </c>
      <c r="Y874" t="s">
        <v>29</v>
      </c>
      <c r="Z874" t="s">
        <v>29</v>
      </c>
      <c r="AA874" t="s">
        <v>30</v>
      </c>
      <c r="AB874" t="s">
        <v>73</v>
      </c>
    </row>
    <row r="875" spans="1:28" outlineLevel="1" x14ac:dyDescent="0.45">
      <c r="A875">
        <v>2341149001</v>
      </c>
      <c r="B875" s="1">
        <v>44331</v>
      </c>
      <c r="C875" t="s">
        <v>886</v>
      </c>
      <c r="D875" t="s">
        <v>887</v>
      </c>
      <c r="E875" t="s">
        <v>888</v>
      </c>
      <c r="F875" t="s">
        <v>5651</v>
      </c>
      <c r="G875" t="s">
        <v>5804</v>
      </c>
      <c r="H875" s="5">
        <v>228673</v>
      </c>
      <c r="J875" t="s">
        <v>28</v>
      </c>
      <c r="K875" t="s">
        <v>30</v>
      </c>
      <c r="L875" t="s">
        <v>210</v>
      </c>
      <c r="M875" t="s">
        <v>29</v>
      </c>
      <c r="N875" t="s">
        <v>29</v>
      </c>
      <c r="O875" t="s">
        <v>29</v>
      </c>
      <c r="P875" t="s">
        <v>30</v>
      </c>
      <c r="Q875" t="s">
        <v>30</v>
      </c>
      <c r="R875" t="s">
        <v>30</v>
      </c>
      <c r="S875" t="s">
        <v>30</v>
      </c>
      <c r="T875" t="s">
        <v>30</v>
      </c>
      <c r="U875" t="s">
        <v>30</v>
      </c>
      <c r="V875" t="s">
        <v>30</v>
      </c>
      <c r="W875" t="s">
        <v>40</v>
      </c>
      <c r="X875" t="s">
        <v>30</v>
      </c>
      <c r="Y875" t="s">
        <v>30</v>
      </c>
      <c r="Z875" t="s">
        <v>29</v>
      </c>
      <c r="AA875" t="s">
        <v>29</v>
      </c>
      <c r="AB875" t="s">
        <v>32</v>
      </c>
    </row>
    <row r="876" spans="1:28" outlineLevel="1" x14ac:dyDescent="0.45">
      <c r="A876">
        <v>2227429009</v>
      </c>
      <c r="B876" s="1">
        <v>44330</v>
      </c>
      <c r="C876" t="s">
        <v>684</v>
      </c>
      <c r="D876" t="s">
        <v>685</v>
      </c>
      <c r="E876" t="s">
        <v>686</v>
      </c>
      <c r="F876" t="s">
        <v>5651</v>
      </c>
      <c r="G876" t="s">
        <v>5770</v>
      </c>
      <c r="H876" s="5">
        <v>122775.13</v>
      </c>
      <c r="J876" t="s">
        <v>42</v>
      </c>
      <c r="K876" t="s">
        <v>29</v>
      </c>
      <c r="L876" t="s">
        <v>96</v>
      </c>
      <c r="M876" t="s">
        <v>29</v>
      </c>
      <c r="N876" t="s">
        <v>29</v>
      </c>
      <c r="O876" t="s">
        <v>30</v>
      </c>
      <c r="P876" t="s">
        <v>30</v>
      </c>
      <c r="Q876" t="s">
        <v>30</v>
      </c>
      <c r="R876" t="s">
        <v>30</v>
      </c>
      <c r="S876" t="s">
        <v>30</v>
      </c>
      <c r="T876" t="s">
        <v>30</v>
      </c>
      <c r="U876" t="s">
        <v>30</v>
      </c>
      <c r="V876" t="s">
        <v>30</v>
      </c>
      <c r="W876" t="s">
        <v>40</v>
      </c>
      <c r="X876" t="s">
        <v>29</v>
      </c>
      <c r="Y876" t="s">
        <v>30</v>
      </c>
      <c r="Z876" t="s">
        <v>29</v>
      </c>
      <c r="AA876" t="s">
        <v>29</v>
      </c>
      <c r="AB876" t="s">
        <v>39</v>
      </c>
    </row>
    <row r="877" spans="1:28" outlineLevel="1" x14ac:dyDescent="0.45">
      <c r="A877">
        <v>7662038904</v>
      </c>
      <c r="B877" s="1">
        <v>44323</v>
      </c>
      <c r="C877" t="s">
        <v>3771</v>
      </c>
      <c r="D877" t="s">
        <v>3772</v>
      </c>
      <c r="E877" t="s">
        <v>686</v>
      </c>
      <c r="F877" t="s">
        <v>5651</v>
      </c>
      <c r="G877" t="s">
        <v>5770</v>
      </c>
      <c r="H877" s="5">
        <v>60688.26</v>
      </c>
      <c r="J877" t="s">
        <v>42</v>
      </c>
      <c r="K877" t="s">
        <v>29</v>
      </c>
      <c r="L877" t="s">
        <v>96</v>
      </c>
      <c r="M877" t="s">
        <v>29</v>
      </c>
      <c r="N877" t="s">
        <v>29</v>
      </c>
      <c r="O877" t="s">
        <v>29</v>
      </c>
      <c r="P877" t="s">
        <v>29</v>
      </c>
      <c r="Q877" t="s">
        <v>30</v>
      </c>
      <c r="R877" t="s">
        <v>29</v>
      </c>
      <c r="S877" t="s">
        <v>30</v>
      </c>
      <c r="T877" t="s">
        <v>30</v>
      </c>
      <c r="U877" t="s">
        <v>29</v>
      </c>
      <c r="V877" t="s">
        <v>29</v>
      </c>
      <c r="W877" t="s">
        <v>31</v>
      </c>
      <c r="X877" t="s">
        <v>29</v>
      </c>
      <c r="Y877" t="s">
        <v>29</v>
      </c>
      <c r="Z877" t="s">
        <v>29</v>
      </c>
      <c r="AA877" t="s">
        <v>30</v>
      </c>
      <c r="AB877" t="s">
        <v>39</v>
      </c>
    </row>
    <row r="878" spans="1:28" outlineLevel="1" x14ac:dyDescent="0.45">
      <c r="A878">
        <v>2319869009</v>
      </c>
      <c r="B878" s="1">
        <v>44331</v>
      </c>
      <c r="C878" t="s">
        <v>770</v>
      </c>
      <c r="D878" t="s">
        <v>771</v>
      </c>
      <c r="E878" t="s">
        <v>686</v>
      </c>
      <c r="F878" t="s">
        <v>5651</v>
      </c>
      <c r="G878" t="s">
        <v>5770</v>
      </c>
      <c r="H878" s="5">
        <v>14800.45</v>
      </c>
      <c r="I878" t="s">
        <v>35</v>
      </c>
      <c r="J878" t="s">
        <v>42</v>
      </c>
      <c r="K878" t="s">
        <v>30</v>
      </c>
      <c r="L878" t="s">
        <v>96</v>
      </c>
      <c r="M878" t="s">
        <v>30</v>
      </c>
      <c r="N878" t="s">
        <v>30</v>
      </c>
      <c r="O878" t="s">
        <v>30</v>
      </c>
      <c r="P878" t="s">
        <v>30</v>
      </c>
      <c r="Q878" t="s">
        <v>30</v>
      </c>
      <c r="R878" t="s">
        <v>30</v>
      </c>
      <c r="S878" t="s">
        <v>30</v>
      </c>
      <c r="T878" t="s">
        <v>30</v>
      </c>
      <c r="U878" t="s">
        <v>30</v>
      </c>
      <c r="V878" t="s">
        <v>30</v>
      </c>
      <c r="W878" t="s">
        <v>40</v>
      </c>
      <c r="X878" t="s">
        <v>29</v>
      </c>
      <c r="Y878" t="s">
        <v>30</v>
      </c>
      <c r="Z878" t="s">
        <v>29</v>
      </c>
      <c r="AA878" t="s">
        <v>29</v>
      </c>
      <c r="AB878" t="s">
        <v>32</v>
      </c>
    </row>
    <row r="879" spans="1:28" outlineLevel="1" x14ac:dyDescent="0.45">
      <c r="A879">
        <v>7632308901</v>
      </c>
      <c r="B879" s="1">
        <v>44323</v>
      </c>
      <c r="C879" t="s">
        <v>3582</v>
      </c>
      <c r="D879" t="s">
        <v>3583</v>
      </c>
      <c r="E879" t="s">
        <v>233</v>
      </c>
      <c r="F879" t="s">
        <v>5651</v>
      </c>
      <c r="G879" t="s">
        <v>5997</v>
      </c>
      <c r="H879" s="5">
        <v>92520.41</v>
      </c>
      <c r="J879" t="s">
        <v>42</v>
      </c>
      <c r="K879" t="s">
        <v>30</v>
      </c>
      <c r="L879" t="s">
        <v>119</v>
      </c>
      <c r="M879" t="s">
        <v>29</v>
      </c>
      <c r="N879" t="s">
        <v>29</v>
      </c>
      <c r="O879" t="s">
        <v>29</v>
      </c>
      <c r="P879" t="s">
        <v>30</v>
      </c>
      <c r="Q879" t="s">
        <v>30</v>
      </c>
      <c r="R879" t="s">
        <v>30</v>
      </c>
      <c r="S879" t="s">
        <v>30</v>
      </c>
      <c r="T879" t="s">
        <v>30</v>
      </c>
      <c r="U879" t="s">
        <v>30</v>
      </c>
      <c r="V879" t="s">
        <v>30</v>
      </c>
      <c r="W879" t="s">
        <v>60</v>
      </c>
      <c r="X879" t="s">
        <v>29</v>
      </c>
      <c r="Y879" t="s">
        <v>29</v>
      </c>
      <c r="Z879" t="s">
        <v>29</v>
      </c>
      <c r="AA879" t="s">
        <v>30</v>
      </c>
      <c r="AB879" t="s">
        <v>32</v>
      </c>
    </row>
    <row r="880" spans="1:28" outlineLevel="1" x14ac:dyDescent="0.45">
      <c r="A880">
        <v>8864999005</v>
      </c>
      <c r="B880" s="1">
        <v>44345</v>
      </c>
      <c r="C880" t="s">
        <v>4593</v>
      </c>
      <c r="D880" t="s">
        <v>4594</v>
      </c>
      <c r="E880" t="s">
        <v>409</v>
      </c>
      <c r="F880" t="s">
        <v>5651</v>
      </c>
      <c r="G880" t="s">
        <v>5712</v>
      </c>
      <c r="H880" s="5">
        <v>121809</v>
      </c>
      <c r="J880" t="s">
        <v>28</v>
      </c>
      <c r="K880" t="s">
        <v>29</v>
      </c>
      <c r="L880" t="s">
        <v>275</v>
      </c>
      <c r="M880" t="s">
        <v>30</v>
      </c>
      <c r="N880" t="s">
        <v>29</v>
      </c>
      <c r="O880" t="s">
        <v>29</v>
      </c>
      <c r="P880" t="s">
        <v>30</v>
      </c>
      <c r="Q880" t="s">
        <v>30</v>
      </c>
      <c r="R880" t="s">
        <v>30</v>
      </c>
      <c r="S880" t="s">
        <v>30</v>
      </c>
      <c r="T880" t="s">
        <v>30</v>
      </c>
      <c r="U880" t="s">
        <v>30</v>
      </c>
      <c r="V880" t="s">
        <v>30</v>
      </c>
      <c r="W880" t="s">
        <v>31</v>
      </c>
      <c r="X880" t="s">
        <v>29</v>
      </c>
      <c r="Y880" t="s">
        <v>29</v>
      </c>
      <c r="Z880" t="s">
        <v>29</v>
      </c>
      <c r="AA880" t="s">
        <v>29</v>
      </c>
      <c r="AB880" t="s">
        <v>32</v>
      </c>
    </row>
    <row r="881" spans="1:28" outlineLevel="1" x14ac:dyDescent="0.45">
      <c r="A881">
        <v>1098599001</v>
      </c>
      <c r="B881" s="1">
        <v>44329</v>
      </c>
      <c r="C881" t="s">
        <v>407</v>
      </c>
      <c r="D881" t="s">
        <v>408</v>
      </c>
      <c r="E881" t="s">
        <v>409</v>
      </c>
      <c r="F881" t="s">
        <v>5651</v>
      </c>
      <c r="G881" t="s">
        <v>5712</v>
      </c>
      <c r="H881" s="5">
        <v>118831.21</v>
      </c>
      <c r="J881" t="s">
        <v>28</v>
      </c>
      <c r="K881" t="s">
        <v>29</v>
      </c>
      <c r="L881" t="s">
        <v>275</v>
      </c>
      <c r="M881" t="s">
        <v>30</v>
      </c>
      <c r="N881" t="s">
        <v>30</v>
      </c>
      <c r="O881" t="s">
        <v>30</v>
      </c>
      <c r="P881" t="s">
        <v>30</v>
      </c>
      <c r="Q881" t="s">
        <v>30</v>
      </c>
      <c r="R881" t="s">
        <v>30</v>
      </c>
      <c r="S881" t="s">
        <v>30</v>
      </c>
      <c r="T881" t="s">
        <v>30</v>
      </c>
      <c r="U881" t="s">
        <v>30</v>
      </c>
      <c r="V881" t="s">
        <v>30</v>
      </c>
      <c r="W881" t="s">
        <v>31</v>
      </c>
      <c r="X881" t="s">
        <v>29</v>
      </c>
      <c r="Y881" t="s">
        <v>30</v>
      </c>
      <c r="Z881" t="s">
        <v>29</v>
      </c>
      <c r="AA881" t="s">
        <v>30</v>
      </c>
      <c r="AB881" t="s">
        <v>136</v>
      </c>
    </row>
    <row r="882" spans="1:28" outlineLevel="1" x14ac:dyDescent="0.45">
      <c r="A882">
        <v>7902898904</v>
      </c>
      <c r="B882" s="1">
        <v>44327</v>
      </c>
      <c r="C882" t="s">
        <v>4023</v>
      </c>
      <c r="D882" t="s">
        <v>4024</v>
      </c>
      <c r="E882" t="s">
        <v>409</v>
      </c>
      <c r="F882" t="s">
        <v>5651</v>
      </c>
      <c r="G882" t="s">
        <v>5712</v>
      </c>
      <c r="H882" s="5">
        <v>116269.95</v>
      </c>
      <c r="J882" t="s">
        <v>28</v>
      </c>
      <c r="K882" t="s">
        <v>29</v>
      </c>
      <c r="L882" t="s">
        <v>275</v>
      </c>
      <c r="M882" t="s">
        <v>29</v>
      </c>
      <c r="N882" t="s">
        <v>30</v>
      </c>
      <c r="O882" t="s">
        <v>30</v>
      </c>
      <c r="P882" t="s">
        <v>30</v>
      </c>
      <c r="Q882" t="s">
        <v>30</v>
      </c>
      <c r="R882" t="s">
        <v>30</v>
      </c>
      <c r="S882" t="s">
        <v>30</v>
      </c>
      <c r="T882" t="s">
        <v>30</v>
      </c>
      <c r="U882" t="s">
        <v>30</v>
      </c>
      <c r="V882" t="s">
        <v>30</v>
      </c>
      <c r="W882" t="s">
        <v>40</v>
      </c>
      <c r="X882" t="s">
        <v>29</v>
      </c>
      <c r="Y882" t="s">
        <v>29</v>
      </c>
      <c r="Z882" t="s">
        <v>29</v>
      </c>
      <c r="AA882" t="s">
        <v>30</v>
      </c>
      <c r="AB882" t="s">
        <v>32</v>
      </c>
    </row>
    <row r="883" spans="1:28" outlineLevel="1" x14ac:dyDescent="0.45">
      <c r="A883">
        <v>2349489003</v>
      </c>
      <c r="B883" s="1">
        <v>44331</v>
      </c>
      <c r="C883" t="s">
        <v>922</v>
      </c>
      <c r="D883" t="s">
        <v>923</v>
      </c>
      <c r="E883" t="s">
        <v>409</v>
      </c>
      <c r="F883" t="s">
        <v>5651</v>
      </c>
      <c r="G883" t="s">
        <v>5712</v>
      </c>
      <c r="H883" s="5">
        <v>74532.5</v>
      </c>
      <c r="J883" t="s">
        <v>28</v>
      </c>
      <c r="K883" t="s">
        <v>29</v>
      </c>
      <c r="L883" t="s">
        <v>275</v>
      </c>
      <c r="M883" t="s">
        <v>29</v>
      </c>
      <c r="N883" t="s">
        <v>29</v>
      </c>
      <c r="O883" t="s">
        <v>29</v>
      </c>
      <c r="P883" t="s">
        <v>29</v>
      </c>
      <c r="Q883" t="s">
        <v>30</v>
      </c>
      <c r="R883" t="s">
        <v>30</v>
      </c>
      <c r="S883" t="s">
        <v>30</v>
      </c>
      <c r="T883" t="s">
        <v>30</v>
      </c>
      <c r="U883" t="s">
        <v>30</v>
      </c>
      <c r="V883" t="s">
        <v>30</v>
      </c>
      <c r="W883" t="s">
        <v>31</v>
      </c>
      <c r="X883" t="s">
        <v>29</v>
      </c>
      <c r="Y883" t="s">
        <v>29</v>
      </c>
      <c r="Z883" t="s">
        <v>30</v>
      </c>
      <c r="AA883" t="s">
        <v>30</v>
      </c>
      <c r="AB883" t="s">
        <v>32</v>
      </c>
    </row>
    <row r="884" spans="1:28" outlineLevel="1" x14ac:dyDescent="0.45">
      <c r="A884">
        <v>8991989005</v>
      </c>
      <c r="B884" s="1">
        <v>44345</v>
      </c>
      <c r="C884" t="s">
        <v>5187</v>
      </c>
      <c r="D884" t="s">
        <v>5188</v>
      </c>
      <c r="E884" t="s">
        <v>409</v>
      </c>
      <c r="F884" t="s">
        <v>5651</v>
      </c>
      <c r="G884" t="s">
        <v>5712</v>
      </c>
      <c r="H884" s="5">
        <v>57828</v>
      </c>
      <c r="J884" t="s">
        <v>28</v>
      </c>
      <c r="K884" t="s">
        <v>29</v>
      </c>
      <c r="L884" t="s">
        <v>275</v>
      </c>
      <c r="M884" t="s">
        <v>29</v>
      </c>
      <c r="N884" t="s">
        <v>29</v>
      </c>
      <c r="O884" t="s">
        <v>29</v>
      </c>
      <c r="P884" t="s">
        <v>30</v>
      </c>
      <c r="Q884" t="s">
        <v>29</v>
      </c>
      <c r="R884" t="s">
        <v>29</v>
      </c>
      <c r="S884" t="s">
        <v>30</v>
      </c>
      <c r="T884" t="s">
        <v>30</v>
      </c>
      <c r="U884" t="s">
        <v>29</v>
      </c>
      <c r="V884" t="s">
        <v>30</v>
      </c>
      <c r="W884" t="s">
        <v>31</v>
      </c>
      <c r="X884" t="s">
        <v>29</v>
      </c>
      <c r="Y884" t="s">
        <v>29</v>
      </c>
      <c r="Z884" t="s">
        <v>29</v>
      </c>
      <c r="AA884" t="s">
        <v>29</v>
      </c>
      <c r="AB884" t="s">
        <v>32</v>
      </c>
    </row>
    <row r="885" spans="1:28" outlineLevel="1" x14ac:dyDescent="0.45">
      <c r="A885">
        <v>8842829010</v>
      </c>
      <c r="B885" s="1">
        <v>44345</v>
      </c>
      <c r="C885" t="s">
        <v>4460</v>
      </c>
      <c r="D885" t="s">
        <v>4461</v>
      </c>
      <c r="E885" t="s">
        <v>409</v>
      </c>
      <c r="F885" t="s">
        <v>5651</v>
      </c>
      <c r="G885" t="s">
        <v>5712</v>
      </c>
      <c r="H885" s="5">
        <v>49669.440000000002</v>
      </c>
      <c r="J885" t="s">
        <v>28</v>
      </c>
      <c r="K885" t="s">
        <v>29</v>
      </c>
      <c r="L885" t="s">
        <v>275</v>
      </c>
      <c r="M885" t="s">
        <v>29</v>
      </c>
      <c r="N885" t="s">
        <v>30</v>
      </c>
      <c r="O885" t="s">
        <v>29</v>
      </c>
      <c r="P885" t="s">
        <v>30</v>
      </c>
      <c r="Q885" t="s">
        <v>30</v>
      </c>
      <c r="R885" t="s">
        <v>30</v>
      </c>
      <c r="S885" t="s">
        <v>29</v>
      </c>
      <c r="T885" t="s">
        <v>29</v>
      </c>
      <c r="U885" t="s">
        <v>30</v>
      </c>
      <c r="V885" t="s">
        <v>29</v>
      </c>
      <c r="W885" t="s">
        <v>31</v>
      </c>
      <c r="X885" t="s">
        <v>29</v>
      </c>
      <c r="Y885" t="s">
        <v>29</v>
      </c>
      <c r="Z885" t="s">
        <v>29</v>
      </c>
      <c r="AA885" t="s">
        <v>29</v>
      </c>
      <c r="AB885" t="s">
        <v>32</v>
      </c>
    </row>
    <row r="886" spans="1:28" outlineLevel="1" x14ac:dyDescent="0.45">
      <c r="A886">
        <v>7658718904</v>
      </c>
      <c r="B886" s="1">
        <v>44323</v>
      </c>
      <c r="C886" t="s">
        <v>3750</v>
      </c>
      <c r="D886" t="s">
        <v>3751</v>
      </c>
      <c r="E886" t="s">
        <v>409</v>
      </c>
      <c r="F886" t="s">
        <v>5651</v>
      </c>
      <c r="G886" t="s">
        <v>5712</v>
      </c>
      <c r="H886" s="5">
        <v>34177</v>
      </c>
      <c r="J886" t="s">
        <v>28</v>
      </c>
      <c r="K886" t="s">
        <v>29</v>
      </c>
      <c r="L886" t="s">
        <v>275</v>
      </c>
      <c r="M886" t="s">
        <v>30</v>
      </c>
      <c r="N886" t="s">
        <v>29</v>
      </c>
      <c r="O886" t="s">
        <v>30</v>
      </c>
      <c r="P886" t="s">
        <v>30</v>
      </c>
      <c r="Q886" t="s">
        <v>29</v>
      </c>
      <c r="R886" t="s">
        <v>30</v>
      </c>
      <c r="S886" t="s">
        <v>30</v>
      </c>
      <c r="T886" t="s">
        <v>30</v>
      </c>
      <c r="U886" t="s">
        <v>29</v>
      </c>
      <c r="V886" t="s">
        <v>30</v>
      </c>
      <c r="W886" t="s">
        <v>31</v>
      </c>
      <c r="X886" t="s">
        <v>29</v>
      </c>
      <c r="Y886" t="s">
        <v>29</v>
      </c>
      <c r="Z886" t="s">
        <v>29</v>
      </c>
      <c r="AA886" t="s">
        <v>30</v>
      </c>
      <c r="AB886" t="s">
        <v>32</v>
      </c>
    </row>
    <row r="887" spans="1:28" outlineLevel="1" x14ac:dyDescent="0.45">
      <c r="A887">
        <v>7907718906</v>
      </c>
      <c r="B887" s="1">
        <v>44327</v>
      </c>
      <c r="C887" t="s">
        <v>4048</v>
      </c>
      <c r="D887" t="s">
        <v>4049</v>
      </c>
      <c r="E887" t="s">
        <v>409</v>
      </c>
      <c r="F887" t="s">
        <v>5651</v>
      </c>
      <c r="G887" t="s">
        <v>5712</v>
      </c>
      <c r="H887" s="5">
        <v>28613.38</v>
      </c>
      <c r="J887" t="s">
        <v>28</v>
      </c>
      <c r="K887" t="s">
        <v>29</v>
      </c>
      <c r="L887" t="s">
        <v>275</v>
      </c>
      <c r="M887" t="s">
        <v>29</v>
      </c>
      <c r="N887" t="s">
        <v>29</v>
      </c>
      <c r="O887" t="s">
        <v>29</v>
      </c>
      <c r="P887" t="s">
        <v>30</v>
      </c>
      <c r="Q887" t="s">
        <v>30</v>
      </c>
      <c r="R887" t="s">
        <v>30</v>
      </c>
      <c r="S887" t="s">
        <v>30</v>
      </c>
      <c r="T887" t="s">
        <v>30</v>
      </c>
      <c r="U887" t="s">
        <v>30</v>
      </c>
      <c r="V887" t="s">
        <v>30</v>
      </c>
      <c r="W887" t="s">
        <v>31</v>
      </c>
      <c r="X887" t="s">
        <v>29</v>
      </c>
      <c r="Y887" t="s">
        <v>29</v>
      </c>
      <c r="Z887" t="s">
        <v>29</v>
      </c>
      <c r="AA887" t="s">
        <v>30</v>
      </c>
      <c r="AB887" t="s">
        <v>39</v>
      </c>
    </row>
    <row r="888" spans="1:28" outlineLevel="1" x14ac:dyDescent="0.45">
      <c r="A888">
        <v>8902409005</v>
      </c>
      <c r="B888" s="1">
        <v>44345</v>
      </c>
      <c r="C888" t="s">
        <v>4772</v>
      </c>
      <c r="D888" t="s">
        <v>4773</v>
      </c>
      <c r="E888" t="s">
        <v>409</v>
      </c>
      <c r="F888" t="s">
        <v>5651</v>
      </c>
      <c r="G888" t="s">
        <v>5712</v>
      </c>
      <c r="H888" s="5">
        <v>5017.38</v>
      </c>
      <c r="J888" t="s">
        <v>28</v>
      </c>
      <c r="K888" t="s">
        <v>29</v>
      </c>
      <c r="L888" t="s">
        <v>275</v>
      </c>
      <c r="M888" t="s">
        <v>29</v>
      </c>
      <c r="N888" t="s">
        <v>29</v>
      </c>
      <c r="O888" t="s">
        <v>29</v>
      </c>
      <c r="P888" t="s">
        <v>29</v>
      </c>
      <c r="Q888" t="s">
        <v>29</v>
      </c>
      <c r="R888" t="s">
        <v>29</v>
      </c>
      <c r="S888" t="s">
        <v>30</v>
      </c>
      <c r="T888" t="s">
        <v>30</v>
      </c>
      <c r="U888" t="s">
        <v>29</v>
      </c>
      <c r="V888" t="s">
        <v>30</v>
      </c>
      <c r="W888" t="s">
        <v>60</v>
      </c>
      <c r="X888" t="s">
        <v>29</v>
      </c>
      <c r="Y888" t="s">
        <v>29</v>
      </c>
      <c r="Z888" t="s">
        <v>29</v>
      </c>
      <c r="AA888" t="s">
        <v>29</v>
      </c>
      <c r="AB888" t="s">
        <v>291</v>
      </c>
    </row>
    <row r="889" spans="1:28" outlineLevel="1" x14ac:dyDescent="0.45">
      <c r="A889">
        <v>8941539001</v>
      </c>
      <c r="B889" s="1">
        <v>44345</v>
      </c>
      <c r="C889" t="s">
        <v>4945</v>
      </c>
      <c r="D889" t="s">
        <v>4946</v>
      </c>
      <c r="E889" t="s">
        <v>65</v>
      </c>
      <c r="F889" t="s">
        <v>5651</v>
      </c>
      <c r="G889" t="s">
        <v>6045</v>
      </c>
      <c r="H889" s="5">
        <v>20577.740000000002</v>
      </c>
      <c r="I889" t="s">
        <v>123</v>
      </c>
      <c r="J889" t="s">
        <v>42</v>
      </c>
      <c r="K889" t="s">
        <v>29</v>
      </c>
      <c r="L889" t="s">
        <v>275</v>
      </c>
      <c r="M889" t="s">
        <v>30</v>
      </c>
      <c r="N889" t="s">
        <v>30</v>
      </c>
      <c r="O889" t="s">
        <v>30</v>
      </c>
      <c r="P889" t="s">
        <v>30</v>
      </c>
      <c r="Q889" t="s">
        <v>30</v>
      </c>
      <c r="R889" t="s">
        <v>30</v>
      </c>
      <c r="S889" t="s">
        <v>30</v>
      </c>
      <c r="T889" t="s">
        <v>30</v>
      </c>
      <c r="U889" t="s">
        <v>30</v>
      </c>
      <c r="V889" t="s">
        <v>30</v>
      </c>
      <c r="W889" t="s">
        <v>31</v>
      </c>
      <c r="X889" t="s">
        <v>29</v>
      </c>
      <c r="Y889" t="s">
        <v>29</v>
      </c>
      <c r="Z889" t="s">
        <v>29</v>
      </c>
      <c r="AA889" t="s">
        <v>29</v>
      </c>
      <c r="AB889" t="s">
        <v>39</v>
      </c>
    </row>
    <row r="890" spans="1:28" outlineLevel="1" x14ac:dyDescent="0.45">
      <c r="A890">
        <v>7536718906</v>
      </c>
      <c r="B890" s="1">
        <v>44323</v>
      </c>
      <c r="C890" t="s">
        <v>2845</v>
      </c>
      <c r="D890" t="s">
        <v>2097</v>
      </c>
      <c r="E890" t="s">
        <v>44</v>
      </c>
      <c r="F890" t="s">
        <v>5651</v>
      </c>
      <c r="G890" t="s">
        <v>5921</v>
      </c>
      <c r="H890" s="5">
        <v>272446</v>
      </c>
      <c r="I890" t="s">
        <v>35</v>
      </c>
      <c r="J890" t="s">
        <v>42</v>
      </c>
      <c r="K890" t="s">
        <v>29</v>
      </c>
      <c r="L890" t="s">
        <v>150</v>
      </c>
      <c r="M890" t="s">
        <v>30</v>
      </c>
      <c r="N890" t="s">
        <v>30</v>
      </c>
      <c r="O890" t="s">
        <v>30</v>
      </c>
      <c r="P890" t="s">
        <v>30</v>
      </c>
      <c r="Q890" t="s">
        <v>30</v>
      </c>
      <c r="R890" t="s">
        <v>30</v>
      </c>
      <c r="S890" t="s">
        <v>30</v>
      </c>
      <c r="T890" t="s">
        <v>30</v>
      </c>
      <c r="U890" t="s">
        <v>30</v>
      </c>
      <c r="V890" t="s">
        <v>30</v>
      </c>
      <c r="W890" t="s">
        <v>40</v>
      </c>
      <c r="X890" t="s">
        <v>29</v>
      </c>
      <c r="Y890" t="s">
        <v>29</v>
      </c>
      <c r="Z890" t="s">
        <v>29</v>
      </c>
      <c r="AA890" t="s">
        <v>30</v>
      </c>
      <c r="AB890" t="s">
        <v>32</v>
      </c>
    </row>
    <row r="891" spans="1:28" outlineLevel="1" x14ac:dyDescent="0.45">
      <c r="A891">
        <v>4911449010</v>
      </c>
      <c r="B891" s="1">
        <v>44336</v>
      </c>
      <c r="C891" t="s">
        <v>2096</v>
      </c>
      <c r="D891" t="s">
        <v>2097</v>
      </c>
      <c r="E891" t="s">
        <v>44</v>
      </c>
      <c r="F891" t="s">
        <v>5651</v>
      </c>
      <c r="G891" t="s">
        <v>5921</v>
      </c>
      <c r="H891" s="5">
        <v>187126</v>
      </c>
      <c r="I891" t="s">
        <v>35</v>
      </c>
      <c r="J891" t="s">
        <v>42</v>
      </c>
      <c r="K891" t="s">
        <v>29</v>
      </c>
      <c r="L891" t="s">
        <v>150</v>
      </c>
      <c r="M891" t="s">
        <v>29</v>
      </c>
      <c r="N891" t="s">
        <v>30</v>
      </c>
      <c r="O891" t="s">
        <v>30</v>
      </c>
      <c r="P891" t="s">
        <v>30</v>
      </c>
      <c r="Q891" t="s">
        <v>30</v>
      </c>
      <c r="R891" t="s">
        <v>30</v>
      </c>
      <c r="S891" t="s">
        <v>29</v>
      </c>
      <c r="T891" t="s">
        <v>30</v>
      </c>
      <c r="U891" t="s">
        <v>30</v>
      </c>
      <c r="V891" t="s">
        <v>30</v>
      </c>
      <c r="W891" t="s">
        <v>40</v>
      </c>
      <c r="X891" t="s">
        <v>29</v>
      </c>
      <c r="Y891" t="s">
        <v>29</v>
      </c>
      <c r="Z891" t="s">
        <v>29</v>
      </c>
      <c r="AA891" t="s">
        <v>30</v>
      </c>
      <c r="AB891" t="s">
        <v>32</v>
      </c>
    </row>
    <row r="892" spans="1:28" outlineLevel="1" x14ac:dyDescent="0.45">
      <c r="A892">
        <v>7535199006</v>
      </c>
      <c r="B892" s="1">
        <v>44341</v>
      </c>
      <c r="C892" t="s">
        <v>2830</v>
      </c>
      <c r="D892" t="s">
        <v>2831</v>
      </c>
      <c r="E892" t="s">
        <v>44</v>
      </c>
      <c r="F892" t="s">
        <v>5651</v>
      </c>
      <c r="G892" t="s">
        <v>5921</v>
      </c>
      <c r="H892" s="5">
        <v>152474</v>
      </c>
      <c r="J892" t="s">
        <v>42</v>
      </c>
      <c r="K892" t="s">
        <v>29</v>
      </c>
      <c r="L892" t="s">
        <v>150</v>
      </c>
      <c r="M892" t="s">
        <v>30</v>
      </c>
      <c r="N892" t="s">
        <v>30</v>
      </c>
      <c r="O892" t="s">
        <v>29</v>
      </c>
      <c r="P892" t="s">
        <v>30</v>
      </c>
      <c r="Q892" t="s">
        <v>30</v>
      </c>
      <c r="R892" t="s">
        <v>30</v>
      </c>
      <c r="S892" t="s">
        <v>30</v>
      </c>
      <c r="T892" t="s">
        <v>30</v>
      </c>
      <c r="U892" t="s">
        <v>30</v>
      </c>
      <c r="V892" t="s">
        <v>30</v>
      </c>
      <c r="W892" t="s">
        <v>31</v>
      </c>
      <c r="X892" t="s">
        <v>29</v>
      </c>
      <c r="Y892" t="s">
        <v>29</v>
      </c>
      <c r="Z892" t="s">
        <v>29</v>
      </c>
      <c r="AA892" t="s">
        <v>30</v>
      </c>
      <c r="AB892" t="s">
        <v>32</v>
      </c>
    </row>
    <row r="893" spans="1:28" outlineLevel="1" x14ac:dyDescent="0.45">
      <c r="A893">
        <v>7537009010</v>
      </c>
      <c r="B893" s="1">
        <v>44341</v>
      </c>
      <c r="C893" t="s">
        <v>2849</v>
      </c>
      <c r="D893" t="s">
        <v>2850</v>
      </c>
      <c r="E893" t="s">
        <v>44</v>
      </c>
      <c r="F893" t="s">
        <v>5651</v>
      </c>
      <c r="G893" t="s">
        <v>5921</v>
      </c>
      <c r="H893" s="5">
        <v>106665</v>
      </c>
      <c r="J893" t="s">
        <v>42</v>
      </c>
      <c r="K893" t="s">
        <v>30</v>
      </c>
      <c r="L893" t="s">
        <v>150</v>
      </c>
      <c r="M893" t="s">
        <v>29</v>
      </c>
      <c r="N893" t="s">
        <v>29</v>
      </c>
      <c r="O893" t="s">
        <v>29</v>
      </c>
      <c r="P893" t="s">
        <v>29</v>
      </c>
      <c r="Q893" t="s">
        <v>29</v>
      </c>
      <c r="R893" t="s">
        <v>29</v>
      </c>
      <c r="S893" t="s">
        <v>30</v>
      </c>
      <c r="T893" t="s">
        <v>30</v>
      </c>
      <c r="U893" t="s">
        <v>29</v>
      </c>
      <c r="V893" t="s">
        <v>30</v>
      </c>
      <c r="W893" t="s">
        <v>31</v>
      </c>
      <c r="X893" t="s">
        <v>29</v>
      </c>
      <c r="Y893" t="s">
        <v>30</v>
      </c>
      <c r="Z893" t="s">
        <v>29</v>
      </c>
      <c r="AA893" t="s">
        <v>29</v>
      </c>
      <c r="AB893" t="s">
        <v>32</v>
      </c>
    </row>
    <row r="894" spans="1:28" outlineLevel="1" x14ac:dyDescent="0.45">
      <c r="A894">
        <v>7528439008</v>
      </c>
      <c r="B894" s="1">
        <v>44341</v>
      </c>
      <c r="C894" t="s">
        <v>2742</v>
      </c>
      <c r="D894" t="s">
        <v>2743</v>
      </c>
      <c r="E894" t="s">
        <v>44</v>
      </c>
      <c r="F894" t="s">
        <v>5651</v>
      </c>
      <c r="G894" t="s">
        <v>5921</v>
      </c>
      <c r="H894" s="5">
        <v>88371.11</v>
      </c>
      <c r="J894" t="s">
        <v>42</v>
      </c>
      <c r="K894" t="s">
        <v>29</v>
      </c>
      <c r="L894" t="s">
        <v>150</v>
      </c>
      <c r="M894" t="s">
        <v>30</v>
      </c>
      <c r="N894" t="s">
        <v>30</v>
      </c>
      <c r="O894" t="s">
        <v>30</v>
      </c>
      <c r="P894" t="s">
        <v>30</v>
      </c>
      <c r="Q894" t="s">
        <v>30</v>
      </c>
      <c r="R894" t="s">
        <v>30</v>
      </c>
      <c r="S894" t="s">
        <v>30</v>
      </c>
      <c r="T894" t="s">
        <v>30</v>
      </c>
      <c r="U894" t="s">
        <v>30</v>
      </c>
      <c r="V894" t="s">
        <v>30</v>
      </c>
      <c r="W894" t="s">
        <v>40</v>
      </c>
      <c r="X894" t="s">
        <v>29</v>
      </c>
      <c r="Y894" t="s">
        <v>30</v>
      </c>
      <c r="Z894" t="s">
        <v>29</v>
      </c>
      <c r="AA894" t="s">
        <v>29</v>
      </c>
      <c r="AB894" t="s">
        <v>32</v>
      </c>
    </row>
    <row r="895" spans="1:28" outlineLevel="1" x14ac:dyDescent="0.45">
      <c r="A895">
        <v>7239619007</v>
      </c>
      <c r="B895" s="1">
        <v>44339</v>
      </c>
      <c r="C895" t="s">
        <v>2531</v>
      </c>
      <c r="D895" t="s">
        <v>2532</v>
      </c>
      <c r="E895" t="s">
        <v>44</v>
      </c>
      <c r="F895" t="s">
        <v>5651</v>
      </c>
      <c r="G895" t="s">
        <v>5921</v>
      </c>
      <c r="H895" s="5">
        <v>38032</v>
      </c>
      <c r="J895" t="s">
        <v>42</v>
      </c>
      <c r="K895" t="s">
        <v>29</v>
      </c>
      <c r="L895" t="s">
        <v>150</v>
      </c>
      <c r="M895" t="s">
        <v>30</v>
      </c>
      <c r="N895" t="s">
        <v>30</v>
      </c>
      <c r="O895" t="s">
        <v>30</v>
      </c>
      <c r="P895" t="s">
        <v>30</v>
      </c>
      <c r="Q895" t="s">
        <v>30</v>
      </c>
      <c r="R895" t="s">
        <v>30</v>
      </c>
      <c r="S895" t="s">
        <v>30</v>
      </c>
      <c r="T895" t="s">
        <v>30</v>
      </c>
      <c r="U895" t="s">
        <v>30</v>
      </c>
      <c r="V895" t="s">
        <v>30</v>
      </c>
      <c r="W895" t="s">
        <v>31</v>
      </c>
      <c r="X895" t="s">
        <v>29</v>
      </c>
      <c r="Y895" t="s">
        <v>29</v>
      </c>
      <c r="Z895" t="s">
        <v>29</v>
      </c>
      <c r="AA895" t="s">
        <v>30</v>
      </c>
      <c r="AB895" t="s">
        <v>32</v>
      </c>
    </row>
    <row r="896" spans="1:28" outlineLevel="1" x14ac:dyDescent="0.45">
      <c r="A896">
        <v>8838419002</v>
      </c>
      <c r="B896" s="1">
        <v>44345</v>
      </c>
      <c r="C896" t="s">
        <v>4427</v>
      </c>
      <c r="D896" t="s">
        <v>4428</v>
      </c>
      <c r="E896" t="s">
        <v>44</v>
      </c>
      <c r="F896" t="s">
        <v>5651</v>
      </c>
      <c r="G896" t="s">
        <v>5921</v>
      </c>
      <c r="H896" s="5">
        <v>29044</v>
      </c>
      <c r="I896" t="s">
        <v>35</v>
      </c>
      <c r="J896" t="s">
        <v>42</v>
      </c>
      <c r="K896" t="s">
        <v>29</v>
      </c>
      <c r="L896" t="s">
        <v>150</v>
      </c>
      <c r="M896" t="s">
        <v>29</v>
      </c>
      <c r="N896" t="s">
        <v>30</v>
      </c>
      <c r="O896" t="s">
        <v>30</v>
      </c>
      <c r="P896" t="s">
        <v>30</v>
      </c>
      <c r="Q896" t="s">
        <v>30</v>
      </c>
      <c r="R896" t="s">
        <v>30</v>
      </c>
      <c r="S896" t="s">
        <v>30</v>
      </c>
      <c r="T896" t="s">
        <v>30</v>
      </c>
      <c r="U896" t="s">
        <v>30</v>
      </c>
      <c r="V896" t="s">
        <v>30</v>
      </c>
      <c r="W896" t="s">
        <v>33</v>
      </c>
      <c r="X896" t="s">
        <v>29</v>
      </c>
      <c r="Y896" t="s">
        <v>29</v>
      </c>
      <c r="Z896" t="s">
        <v>29</v>
      </c>
      <c r="AA896" t="s">
        <v>29</v>
      </c>
      <c r="AB896" t="s">
        <v>32</v>
      </c>
    </row>
    <row r="897" spans="1:28" outlineLevel="1" x14ac:dyDescent="0.45">
      <c r="A897">
        <v>5235969000</v>
      </c>
      <c r="B897" s="1">
        <v>44337</v>
      </c>
      <c r="C897" t="s">
        <v>2259</v>
      </c>
      <c r="D897" t="s">
        <v>2260</v>
      </c>
      <c r="E897" t="s">
        <v>2261</v>
      </c>
      <c r="F897" t="s">
        <v>5651</v>
      </c>
      <c r="G897" t="s">
        <v>5938</v>
      </c>
      <c r="H897" s="5">
        <v>413752.46</v>
      </c>
      <c r="J897" t="s">
        <v>42</v>
      </c>
      <c r="K897" t="s">
        <v>29</v>
      </c>
      <c r="L897" t="s">
        <v>127</v>
      </c>
      <c r="M897" t="s">
        <v>30</v>
      </c>
      <c r="N897" t="s">
        <v>30</v>
      </c>
      <c r="O897" t="s">
        <v>30</v>
      </c>
      <c r="P897" t="s">
        <v>30</v>
      </c>
      <c r="Q897" t="s">
        <v>30</v>
      </c>
      <c r="R897" t="s">
        <v>30</v>
      </c>
      <c r="S897" t="s">
        <v>30</v>
      </c>
      <c r="T897" t="s">
        <v>30</v>
      </c>
      <c r="U897" t="s">
        <v>30</v>
      </c>
      <c r="V897" t="s">
        <v>30</v>
      </c>
      <c r="W897" t="s">
        <v>60</v>
      </c>
      <c r="X897" t="s">
        <v>29</v>
      </c>
      <c r="Y897" t="s">
        <v>29</v>
      </c>
      <c r="Z897" t="s">
        <v>29</v>
      </c>
      <c r="AA897" t="s">
        <v>30</v>
      </c>
      <c r="AB897" t="s">
        <v>47</v>
      </c>
    </row>
    <row r="898" spans="1:28" outlineLevel="1" x14ac:dyDescent="0.45">
      <c r="A898">
        <v>8912579003</v>
      </c>
      <c r="B898" s="1">
        <v>44345</v>
      </c>
      <c r="C898" t="s">
        <v>4815</v>
      </c>
      <c r="D898" t="s">
        <v>4816</v>
      </c>
      <c r="E898" t="s">
        <v>4817</v>
      </c>
      <c r="F898" t="s">
        <v>5651</v>
      </c>
      <c r="G898" t="s">
        <v>5849</v>
      </c>
      <c r="H898" s="5">
        <v>422710.45</v>
      </c>
      <c r="J898" t="s">
        <v>28</v>
      </c>
      <c r="K898" t="s">
        <v>30</v>
      </c>
      <c r="L898" t="s">
        <v>77</v>
      </c>
      <c r="M898" t="s">
        <v>30</v>
      </c>
      <c r="N898" t="s">
        <v>29</v>
      </c>
      <c r="O898" t="s">
        <v>30</v>
      </c>
      <c r="P898" t="s">
        <v>29</v>
      </c>
      <c r="Q898" t="s">
        <v>30</v>
      </c>
      <c r="R898" t="s">
        <v>30</v>
      </c>
      <c r="S898" t="s">
        <v>30</v>
      </c>
      <c r="T898" t="s">
        <v>29</v>
      </c>
      <c r="U898" t="s">
        <v>29</v>
      </c>
      <c r="V898" t="s">
        <v>29</v>
      </c>
      <c r="W898" t="s">
        <v>31</v>
      </c>
      <c r="X898" t="s">
        <v>29</v>
      </c>
      <c r="Y898" t="s">
        <v>29</v>
      </c>
      <c r="Z898" t="s">
        <v>29</v>
      </c>
      <c r="AA898" t="s">
        <v>29</v>
      </c>
      <c r="AB898" t="s">
        <v>32</v>
      </c>
    </row>
    <row r="899" spans="1:28" outlineLevel="1" x14ac:dyDescent="0.45">
      <c r="A899">
        <v>5247979000</v>
      </c>
      <c r="B899" s="1">
        <v>44337</v>
      </c>
      <c r="C899" t="s">
        <v>2315</v>
      </c>
      <c r="D899" t="s">
        <v>2316</v>
      </c>
      <c r="E899" t="s">
        <v>2188</v>
      </c>
      <c r="F899" t="s">
        <v>5651</v>
      </c>
      <c r="G899" t="s">
        <v>5930</v>
      </c>
      <c r="H899" s="5">
        <v>417916.14</v>
      </c>
      <c r="J899" t="s">
        <v>42</v>
      </c>
      <c r="K899" t="s">
        <v>29</v>
      </c>
      <c r="L899" t="s">
        <v>54</v>
      </c>
      <c r="M899" t="s">
        <v>29</v>
      </c>
      <c r="N899" t="s">
        <v>30</v>
      </c>
      <c r="O899" t="s">
        <v>30</v>
      </c>
      <c r="P899" t="s">
        <v>30</v>
      </c>
      <c r="Q899" t="s">
        <v>30</v>
      </c>
      <c r="R899" t="s">
        <v>30</v>
      </c>
      <c r="S899" t="s">
        <v>30</v>
      </c>
      <c r="T899" t="s">
        <v>30</v>
      </c>
      <c r="U899" t="s">
        <v>30</v>
      </c>
      <c r="V899" t="s">
        <v>30</v>
      </c>
      <c r="W899" t="s">
        <v>40</v>
      </c>
      <c r="X899" t="s">
        <v>30</v>
      </c>
      <c r="Y899" t="s">
        <v>29</v>
      </c>
      <c r="Z899" t="s">
        <v>29</v>
      </c>
      <c r="AA899" t="s">
        <v>30</v>
      </c>
      <c r="AB899" t="s">
        <v>32</v>
      </c>
    </row>
    <row r="900" spans="1:28" outlineLevel="1" x14ac:dyDescent="0.45">
      <c r="A900">
        <v>5223259002</v>
      </c>
      <c r="B900" s="1">
        <v>44337</v>
      </c>
      <c r="C900" t="s">
        <v>2186</v>
      </c>
      <c r="D900" t="s">
        <v>2187</v>
      </c>
      <c r="E900" t="s">
        <v>2188</v>
      </c>
      <c r="F900" t="s">
        <v>5651</v>
      </c>
      <c r="G900" t="s">
        <v>5930</v>
      </c>
      <c r="H900" s="5">
        <v>15152.73</v>
      </c>
      <c r="J900" t="s">
        <v>42</v>
      </c>
      <c r="K900" t="s">
        <v>29</v>
      </c>
      <c r="L900" t="s">
        <v>54</v>
      </c>
      <c r="M900" t="s">
        <v>29</v>
      </c>
      <c r="N900" t="s">
        <v>29</v>
      </c>
      <c r="O900" t="s">
        <v>29</v>
      </c>
      <c r="P900" t="s">
        <v>30</v>
      </c>
      <c r="Q900" t="s">
        <v>29</v>
      </c>
      <c r="R900" t="s">
        <v>30</v>
      </c>
      <c r="S900" t="s">
        <v>30</v>
      </c>
      <c r="T900" t="s">
        <v>30</v>
      </c>
      <c r="U900" t="s">
        <v>30</v>
      </c>
      <c r="V900" t="s">
        <v>30</v>
      </c>
      <c r="W900" t="s">
        <v>40</v>
      </c>
      <c r="X900" t="s">
        <v>30</v>
      </c>
      <c r="Y900" t="s">
        <v>29</v>
      </c>
      <c r="Z900" t="s">
        <v>29</v>
      </c>
      <c r="AA900" t="s">
        <v>30</v>
      </c>
      <c r="AB900" t="s">
        <v>32</v>
      </c>
    </row>
    <row r="901" spans="1:28" outlineLevel="1" x14ac:dyDescent="0.45">
      <c r="A901">
        <v>8617889010</v>
      </c>
      <c r="B901" s="1">
        <v>44343</v>
      </c>
      <c r="C901" t="s">
        <v>4341</v>
      </c>
      <c r="D901" t="s">
        <v>4342</v>
      </c>
      <c r="E901" t="s">
        <v>2188</v>
      </c>
      <c r="F901" t="s">
        <v>5651</v>
      </c>
      <c r="G901" t="s">
        <v>5930</v>
      </c>
      <c r="H901" s="5">
        <v>13747.53</v>
      </c>
      <c r="J901" t="s">
        <v>42</v>
      </c>
      <c r="K901" t="s">
        <v>29</v>
      </c>
      <c r="L901" t="s">
        <v>54</v>
      </c>
      <c r="M901" t="s">
        <v>29</v>
      </c>
      <c r="N901" t="s">
        <v>29</v>
      </c>
      <c r="O901" t="s">
        <v>29</v>
      </c>
      <c r="P901" t="s">
        <v>30</v>
      </c>
      <c r="Q901" t="s">
        <v>30</v>
      </c>
      <c r="R901" t="s">
        <v>29</v>
      </c>
      <c r="S901" t="s">
        <v>29</v>
      </c>
      <c r="T901" t="s">
        <v>30</v>
      </c>
      <c r="U901" t="s">
        <v>30</v>
      </c>
      <c r="V901" t="s">
        <v>30</v>
      </c>
      <c r="W901" t="s">
        <v>60</v>
      </c>
      <c r="X901" t="s">
        <v>30</v>
      </c>
      <c r="Y901" t="s">
        <v>29</v>
      </c>
      <c r="Z901" t="s">
        <v>29</v>
      </c>
      <c r="AA901" t="s">
        <v>29</v>
      </c>
      <c r="AB901" t="s">
        <v>39</v>
      </c>
    </row>
    <row r="902" spans="1:28" outlineLevel="1" x14ac:dyDescent="0.45">
      <c r="A902">
        <v>2336879003</v>
      </c>
      <c r="B902" s="1">
        <v>44331</v>
      </c>
      <c r="C902" t="s">
        <v>868</v>
      </c>
      <c r="D902" t="s">
        <v>869</v>
      </c>
      <c r="E902" t="s">
        <v>135</v>
      </c>
      <c r="F902" t="s">
        <v>5651</v>
      </c>
      <c r="G902" t="s">
        <v>5724</v>
      </c>
      <c r="H902" s="5">
        <v>3032274</v>
      </c>
      <c r="J902" t="s">
        <v>28</v>
      </c>
      <c r="K902" t="s">
        <v>29</v>
      </c>
      <c r="L902" t="s">
        <v>88</v>
      </c>
      <c r="M902" t="s">
        <v>29</v>
      </c>
      <c r="N902" t="s">
        <v>29</v>
      </c>
      <c r="O902" t="s">
        <v>29</v>
      </c>
      <c r="P902" t="s">
        <v>29</v>
      </c>
      <c r="Q902" t="s">
        <v>29</v>
      </c>
      <c r="R902" t="s">
        <v>30</v>
      </c>
      <c r="S902" t="s">
        <v>30</v>
      </c>
      <c r="T902" t="s">
        <v>30</v>
      </c>
      <c r="U902" t="s">
        <v>29</v>
      </c>
      <c r="V902" t="s">
        <v>30</v>
      </c>
      <c r="W902" t="s">
        <v>40</v>
      </c>
      <c r="X902" t="s">
        <v>29</v>
      </c>
      <c r="Y902" t="s">
        <v>30</v>
      </c>
      <c r="Z902" t="s">
        <v>29</v>
      </c>
      <c r="AA902" t="s">
        <v>29</v>
      </c>
      <c r="AB902" t="s">
        <v>32</v>
      </c>
    </row>
    <row r="903" spans="1:28" outlineLevel="1" x14ac:dyDescent="0.45">
      <c r="A903">
        <v>2222339007</v>
      </c>
      <c r="B903" s="1">
        <v>44330</v>
      </c>
      <c r="C903" t="s">
        <v>664</v>
      </c>
      <c r="D903" t="s">
        <v>665</v>
      </c>
      <c r="E903" t="s">
        <v>135</v>
      </c>
      <c r="F903" t="s">
        <v>5651</v>
      </c>
      <c r="G903" t="s">
        <v>5662</v>
      </c>
      <c r="H903" s="5">
        <v>2846149</v>
      </c>
      <c r="J903" t="s">
        <v>28</v>
      </c>
      <c r="K903" t="s">
        <v>30</v>
      </c>
      <c r="L903" t="s">
        <v>96</v>
      </c>
      <c r="M903" t="s">
        <v>29</v>
      </c>
      <c r="N903" t="s">
        <v>30</v>
      </c>
      <c r="O903" t="s">
        <v>30</v>
      </c>
      <c r="P903" t="s">
        <v>30</v>
      </c>
      <c r="Q903" t="s">
        <v>30</v>
      </c>
      <c r="R903" t="s">
        <v>30</v>
      </c>
      <c r="S903" t="s">
        <v>30</v>
      </c>
      <c r="T903" t="s">
        <v>30</v>
      </c>
      <c r="U903" t="s">
        <v>30</v>
      </c>
      <c r="V903" t="s">
        <v>30</v>
      </c>
      <c r="W903" t="s">
        <v>40</v>
      </c>
      <c r="X903" t="s">
        <v>29</v>
      </c>
      <c r="Y903" t="s">
        <v>30</v>
      </c>
      <c r="Z903" t="s">
        <v>29</v>
      </c>
      <c r="AA903" t="s">
        <v>29</v>
      </c>
      <c r="AB903" t="s">
        <v>32</v>
      </c>
    </row>
    <row r="904" spans="1:28" outlineLevel="1" x14ac:dyDescent="0.45">
      <c r="A904">
        <v>9888639001</v>
      </c>
      <c r="B904" s="1">
        <v>44351</v>
      </c>
      <c r="C904" t="s">
        <v>5285</v>
      </c>
      <c r="D904" t="s">
        <v>5286</v>
      </c>
      <c r="E904" t="s">
        <v>135</v>
      </c>
      <c r="F904" t="s">
        <v>5651</v>
      </c>
      <c r="G904" t="s">
        <v>5661</v>
      </c>
      <c r="H904" s="5">
        <v>2519625</v>
      </c>
      <c r="I904" t="s">
        <v>131</v>
      </c>
      <c r="J904" t="s">
        <v>28</v>
      </c>
      <c r="K904" t="s">
        <v>29</v>
      </c>
      <c r="L904" t="s">
        <v>96</v>
      </c>
      <c r="M904" t="s">
        <v>30</v>
      </c>
      <c r="N904" t="s">
        <v>30</v>
      </c>
      <c r="O904" t="s">
        <v>30</v>
      </c>
      <c r="P904" t="s">
        <v>30</v>
      </c>
      <c r="Q904" t="s">
        <v>30</v>
      </c>
      <c r="R904" t="s">
        <v>30</v>
      </c>
      <c r="S904" t="s">
        <v>30</v>
      </c>
      <c r="T904" t="s">
        <v>30</v>
      </c>
      <c r="U904" t="s">
        <v>30</v>
      </c>
      <c r="V904" t="s">
        <v>30</v>
      </c>
      <c r="W904" t="s">
        <v>33</v>
      </c>
      <c r="X904" t="s">
        <v>30</v>
      </c>
      <c r="Y904" t="s">
        <v>29</v>
      </c>
      <c r="Z904" t="s">
        <v>29</v>
      </c>
      <c r="AA904" t="s">
        <v>29</v>
      </c>
      <c r="AB904" t="s">
        <v>32</v>
      </c>
    </row>
    <row r="905" spans="1:28" outlineLevel="1" x14ac:dyDescent="0.45">
      <c r="A905">
        <v>3704309006</v>
      </c>
      <c r="B905" s="1">
        <v>44335</v>
      </c>
      <c r="C905" t="s">
        <v>1804</v>
      </c>
      <c r="D905" t="s">
        <v>1805</v>
      </c>
      <c r="E905" t="s">
        <v>135</v>
      </c>
      <c r="F905" t="s">
        <v>5651</v>
      </c>
      <c r="G905" t="s">
        <v>5755</v>
      </c>
      <c r="H905" s="5">
        <v>1953833</v>
      </c>
      <c r="I905" t="s">
        <v>131</v>
      </c>
      <c r="J905" t="s">
        <v>28</v>
      </c>
      <c r="K905" t="s">
        <v>29</v>
      </c>
      <c r="L905" t="s">
        <v>88</v>
      </c>
      <c r="M905" t="s">
        <v>29</v>
      </c>
      <c r="N905" t="s">
        <v>30</v>
      </c>
      <c r="O905" t="s">
        <v>29</v>
      </c>
      <c r="P905" t="s">
        <v>30</v>
      </c>
      <c r="Q905" t="s">
        <v>30</v>
      </c>
      <c r="R905" t="s">
        <v>30</v>
      </c>
      <c r="S905" t="s">
        <v>30</v>
      </c>
      <c r="T905" t="s">
        <v>30</v>
      </c>
      <c r="U905" t="s">
        <v>30</v>
      </c>
      <c r="V905" t="s">
        <v>30</v>
      </c>
      <c r="W905" t="s">
        <v>31</v>
      </c>
      <c r="X905" t="s">
        <v>29</v>
      </c>
      <c r="Y905" t="s">
        <v>30</v>
      </c>
      <c r="Z905" t="s">
        <v>29</v>
      </c>
      <c r="AA905" t="s">
        <v>29</v>
      </c>
      <c r="AB905" t="s">
        <v>32</v>
      </c>
    </row>
    <row r="906" spans="1:28" outlineLevel="1" x14ac:dyDescent="0.45">
      <c r="A906">
        <v>6613219001</v>
      </c>
      <c r="B906" s="1">
        <v>44338</v>
      </c>
      <c r="C906" t="s">
        <v>2455</v>
      </c>
      <c r="D906" t="s">
        <v>2456</v>
      </c>
      <c r="E906" t="s">
        <v>135</v>
      </c>
      <c r="F906" t="s">
        <v>5651</v>
      </c>
      <c r="G906" t="s">
        <v>5661</v>
      </c>
      <c r="H906" s="5">
        <v>1819390</v>
      </c>
      <c r="J906" t="s">
        <v>28</v>
      </c>
      <c r="K906" t="s">
        <v>29</v>
      </c>
      <c r="L906" t="s">
        <v>96</v>
      </c>
      <c r="M906" t="s">
        <v>29</v>
      </c>
      <c r="N906" t="s">
        <v>30</v>
      </c>
      <c r="O906" t="s">
        <v>29</v>
      </c>
      <c r="P906" t="s">
        <v>30</v>
      </c>
      <c r="Q906" t="s">
        <v>30</v>
      </c>
      <c r="R906" t="s">
        <v>30</v>
      </c>
      <c r="S906" t="s">
        <v>30</v>
      </c>
      <c r="T906" t="s">
        <v>30</v>
      </c>
      <c r="U906" t="s">
        <v>30</v>
      </c>
      <c r="V906" t="s">
        <v>30</v>
      </c>
      <c r="W906" t="s">
        <v>40</v>
      </c>
      <c r="X906" t="s">
        <v>30</v>
      </c>
      <c r="Y906" t="s">
        <v>29</v>
      </c>
      <c r="Z906" t="s">
        <v>29</v>
      </c>
      <c r="AA906" t="s">
        <v>30</v>
      </c>
      <c r="AB906" t="s">
        <v>47</v>
      </c>
    </row>
    <row r="907" spans="1:28" outlineLevel="1" x14ac:dyDescent="0.45">
      <c r="A907">
        <v>5253109004</v>
      </c>
      <c r="B907" s="1">
        <v>44337</v>
      </c>
      <c r="C907" t="s">
        <v>2342</v>
      </c>
      <c r="D907" t="s">
        <v>2154</v>
      </c>
      <c r="E907" t="s">
        <v>135</v>
      </c>
      <c r="F907" t="s">
        <v>5651</v>
      </c>
      <c r="G907" t="s">
        <v>5661</v>
      </c>
      <c r="H907" s="5">
        <v>1699731.4</v>
      </c>
      <c r="J907" t="s">
        <v>28</v>
      </c>
      <c r="K907" t="s">
        <v>30</v>
      </c>
      <c r="L907" t="s">
        <v>96</v>
      </c>
      <c r="M907" t="s">
        <v>30</v>
      </c>
      <c r="N907" t="s">
        <v>30</v>
      </c>
      <c r="O907" t="s">
        <v>30</v>
      </c>
      <c r="P907" t="s">
        <v>30</v>
      </c>
      <c r="Q907" t="s">
        <v>30</v>
      </c>
      <c r="R907" t="s">
        <v>29</v>
      </c>
      <c r="S907" t="s">
        <v>30</v>
      </c>
      <c r="T907" t="s">
        <v>30</v>
      </c>
      <c r="U907" t="s">
        <v>30</v>
      </c>
      <c r="V907" t="s">
        <v>30</v>
      </c>
      <c r="W907" t="s">
        <v>40</v>
      </c>
      <c r="X907" t="s">
        <v>30</v>
      </c>
      <c r="Y907" t="s">
        <v>30</v>
      </c>
      <c r="Z907" t="s">
        <v>29</v>
      </c>
      <c r="AA907" t="s">
        <v>30</v>
      </c>
      <c r="AB907" t="s">
        <v>32</v>
      </c>
    </row>
    <row r="908" spans="1:28" outlineLevel="1" x14ac:dyDescent="0.45">
      <c r="A908">
        <v>6607219005</v>
      </c>
      <c r="B908" s="1">
        <v>44338</v>
      </c>
      <c r="C908" t="s">
        <v>2422</v>
      </c>
      <c r="D908" t="s">
        <v>2423</v>
      </c>
      <c r="E908" t="s">
        <v>135</v>
      </c>
      <c r="F908" t="s">
        <v>5651</v>
      </c>
      <c r="G908" t="s">
        <v>5662</v>
      </c>
      <c r="H908" s="5">
        <v>1658493.77</v>
      </c>
      <c r="J908" t="s">
        <v>28</v>
      </c>
      <c r="K908" t="s">
        <v>30</v>
      </c>
      <c r="L908" t="s">
        <v>96</v>
      </c>
      <c r="M908" t="s">
        <v>30</v>
      </c>
      <c r="N908" t="s">
        <v>30</v>
      </c>
      <c r="O908" t="s">
        <v>30</v>
      </c>
      <c r="P908" t="s">
        <v>30</v>
      </c>
      <c r="Q908" t="s">
        <v>30</v>
      </c>
      <c r="R908" t="s">
        <v>30</v>
      </c>
      <c r="S908" t="s">
        <v>30</v>
      </c>
      <c r="T908" t="s">
        <v>30</v>
      </c>
      <c r="U908" t="s">
        <v>30</v>
      </c>
      <c r="V908" t="s">
        <v>30</v>
      </c>
      <c r="W908" t="s">
        <v>31</v>
      </c>
      <c r="X908" t="s">
        <v>29</v>
      </c>
      <c r="Y908" t="s">
        <v>29</v>
      </c>
      <c r="Z908" t="s">
        <v>29</v>
      </c>
      <c r="AA908" t="s">
        <v>30</v>
      </c>
      <c r="AB908" t="s">
        <v>47</v>
      </c>
    </row>
    <row r="909" spans="1:28" outlineLevel="1" x14ac:dyDescent="0.45">
      <c r="A909">
        <v>3703629006</v>
      </c>
      <c r="B909" s="1">
        <v>44335</v>
      </c>
      <c r="C909" t="s">
        <v>1798</v>
      </c>
      <c r="D909" t="s">
        <v>1799</v>
      </c>
      <c r="E909" t="s">
        <v>135</v>
      </c>
      <c r="F909" t="s">
        <v>5651</v>
      </c>
      <c r="G909" t="s">
        <v>5662</v>
      </c>
      <c r="H909" s="5">
        <v>1499577.18</v>
      </c>
      <c r="J909" t="s">
        <v>28</v>
      </c>
      <c r="K909" t="s">
        <v>29</v>
      </c>
      <c r="L909" t="s">
        <v>96</v>
      </c>
      <c r="M909" t="s">
        <v>30</v>
      </c>
      <c r="N909" t="s">
        <v>30</v>
      </c>
      <c r="O909" t="s">
        <v>30</v>
      </c>
      <c r="P909" t="s">
        <v>30</v>
      </c>
      <c r="Q909" t="s">
        <v>30</v>
      </c>
      <c r="R909" t="s">
        <v>30</v>
      </c>
      <c r="S909" t="s">
        <v>30</v>
      </c>
      <c r="T909" t="s">
        <v>30</v>
      </c>
      <c r="U909" t="s">
        <v>30</v>
      </c>
      <c r="V909" t="s">
        <v>30</v>
      </c>
      <c r="W909" t="s">
        <v>31</v>
      </c>
      <c r="X909" t="s">
        <v>29</v>
      </c>
      <c r="Y909" t="s">
        <v>29</v>
      </c>
      <c r="Z909" t="s">
        <v>29</v>
      </c>
      <c r="AA909" t="s">
        <v>30</v>
      </c>
      <c r="AB909" t="s">
        <v>144</v>
      </c>
    </row>
    <row r="910" spans="1:28" outlineLevel="1" x14ac:dyDescent="0.45">
      <c r="A910">
        <v>9951839006</v>
      </c>
      <c r="B910" s="1">
        <v>44354</v>
      </c>
      <c r="C910" t="s">
        <v>5573</v>
      </c>
      <c r="D910" t="s">
        <v>5574</v>
      </c>
      <c r="E910" t="s">
        <v>135</v>
      </c>
      <c r="F910" t="s">
        <v>5651</v>
      </c>
      <c r="G910" t="s">
        <v>5741</v>
      </c>
      <c r="H910" s="5">
        <v>1232577.8600000001</v>
      </c>
      <c r="J910" t="s">
        <v>28</v>
      </c>
      <c r="K910" t="s">
        <v>29</v>
      </c>
      <c r="L910" t="s">
        <v>96</v>
      </c>
      <c r="M910" t="s">
        <v>29</v>
      </c>
      <c r="N910" t="s">
        <v>30</v>
      </c>
      <c r="O910" t="s">
        <v>29</v>
      </c>
      <c r="P910" t="s">
        <v>30</v>
      </c>
      <c r="Q910" t="s">
        <v>29</v>
      </c>
      <c r="R910" t="s">
        <v>30</v>
      </c>
      <c r="S910" t="s">
        <v>30</v>
      </c>
      <c r="T910" t="s">
        <v>30</v>
      </c>
      <c r="U910" t="s">
        <v>30</v>
      </c>
      <c r="V910" t="s">
        <v>30</v>
      </c>
      <c r="W910" t="s">
        <v>40</v>
      </c>
      <c r="X910" t="s">
        <v>29</v>
      </c>
      <c r="Y910" t="s">
        <v>29</v>
      </c>
      <c r="Z910" t="s">
        <v>29</v>
      </c>
      <c r="AA910" t="s">
        <v>29</v>
      </c>
      <c r="AB910" t="s">
        <v>32</v>
      </c>
    </row>
    <row r="911" spans="1:28" outlineLevel="1" x14ac:dyDescent="0.45">
      <c r="A911">
        <v>6593639000</v>
      </c>
      <c r="B911" s="1">
        <v>44338</v>
      </c>
      <c r="C911" t="s">
        <v>2356</v>
      </c>
      <c r="D911" t="s">
        <v>2357</v>
      </c>
      <c r="E911" t="s">
        <v>135</v>
      </c>
      <c r="F911" t="s">
        <v>5651</v>
      </c>
      <c r="G911" t="s">
        <v>5661</v>
      </c>
      <c r="H911" s="5">
        <v>1162873</v>
      </c>
      <c r="J911" t="s">
        <v>28</v>
      </c>
      <c r="K911" t="s">
        <v>29</v>
      </c>
      <c r="L911" t="s">
        <v>96</v>
      </c>
      <c r="M911" t="s">
        <v>29</v>
      </c>
      <c r="N911" t="s">
        <v>29</v>
      </c>
      <c r="O911" t="s">
        <v>29</v>
      </c>
      <c r="P911" t="s">
        <v>30</v>
      </c>
      <c r="Q911" t="s">
        <v>29</v>
      </c>
      <c r="R911" t="s">
        <v>29</v>
      </c>
      <c r="S911" t="s">
        <v>30</v>
      </c>
      <c r="T911" t="s">
        <v>30</v>
      </c>
      <c r="U911" t="s">
        <v>30</v>
      </c>
      <c r="V911" t="s">
        <v>30</v>
      </c>
      <c r="W911" t="s">
        <v>40</v>
      </c>
      <c r="X911" t="s">
        <v>30</v>
      </c>
      <c r="Y911" t="s">
        <v>29</v>
      </c>
      <c r="Z911" t="s">
        <v>29</v>
      </c>
      <c r="AA911" t="s">
        <v>30</v>
      </c>
      <c r="AB911" t="s">
        <v>32</v>
      </c>
    </row>
    <row r="912" spans="1:28" outlineLevel="1" x14ac:dyDescent="0.45">
      <c r="A912">
        <v>9954649003</v>
      </c>
      <c r="B912" s="1">
        <v>44354</v>
      </c>
      <c r="C912" t="s">
        <v>5587</v>
      </c>
      <c r="D912" t="s">
        <v>5588</v>
      </c>
      <c r="E912" t="s">
        <v>135</v>
      </c>
      <c r="F912" t="s">
        <v>5651</v>
      </c>
      <c r="G912" t="s">
        <v>5662</v>
      </c>
      <c r="H912" s="5">
        <v>1081214.5</v>
      </c>
      <c r="J912" t="s">
        <v>28</v>
      </c>
      <c r="K912" t="s">
        <v>30</v>
      </c>
      <c r="L912" t="s">
        <v>96</v>
      </c>
      <c r="M912" t="s">
        <v>30</v>
      </c>
      <c r="N912" t="s">
        <v>30</v>
      </c>
      <c r="O912" t="s">
        <v>30</v>
      </c>
      <c r="P912" t="s">
        <v>30</v>
      </c>
      <c r="Q912" t="s">
        <v>30</v>
      </c>
      <c r="R912" t="s">
        <v>30</v>
      </c>
      <c r="S912" t="s">
        <v>30</v>
      </c>
      <c r="T912" t="s">
        <v>30</v>
      </c>
      <c r="U912" t="s">
        <v>30</v>
      </c>
      <c r="V912" t="s">
        <v>30</v>
      </c>
      <c r="W912" t="s">
        <v>33</v>
      </c>
      <c r="X912" t="s">
        <v>29</v>
      </c>
      <c r="Y912" t="s">
        <v>29</v>
      </c>
      <c r="Z912" t="s">
        <v>29</v>
      </c>
      <c r="AA912" t="s">
        <v>29</v>
      </c>
      <c r="AB912" t="s">
        <v>32</v>
      </c>
    </row>
    <row r="913" spans="1:28" outlineLevel="1" x14ac:dyDescent="0.45">
      <c r="A913">
        <v>1128819106</v>
      </c>
      <c r="B913" s="1">
        <v>44372</v>
      </c>
      <c r="C913" t="s">
        <v>553</v>
      </c>
      <c r="D913" t="s">
        <v>554</v>
      </c>
      <c r="E913" t="s">
        <v>135</v>
      </c>
      <c r="F913" t="s">
        <v>5651</v>
      </c>
      <c r="G913" t="s">
        <v>5741</v>
      </c>
      <c r="H913" s="5">
        <v>1079949</v>
      </c>
      <c r="J913" t="s">
        <v>28</v>
      </c>
      <c r="K913" t="s">
        <v>29</v>
      </c>
      <c r="L913" t="s">
        <v>96</v>
      </c>
      <c r="M913" t="s">
        <v>29</v>
      </c>
      <c r="N913" t="s">
        <v>30</v>
      </c>
      <c r="O913" t="s">
        <v>29</v>
      </c>
      <c r="P913" t="s">
        <v>30</v>
      </c>
      <c r="Q913" t="s">
        <v>30</v>
      </c>
      <c r="R913" t="s">
        <v>30</v>
      </c>
      <c r="S913" t="s">
        <v>30</v>
      </c>
      <c r="T913" t="s">
        <v>30</v>
      </c>
      <c r="U913" t="s">
        <v>30</v>
      </c>
      <c r="V913" t="s">
        <v>30</v>
      </c>
      <c r="W913" t="s">
        <v>40</v>
      </c>
      <c r="X913" t="s">
        <v>29</v>
      </c>
      <c r="Y913" t="s">
        <v>29</v>
      </c>
      <c r="Z913" t="s">
        <v>29</v>
      </c>
      <c r="AA913" t="s">
        <v>29</v>
      </c>
      <c r="AB913" t="s">
        <v>32</v>
      </c>
    </row>
    <row r="914" spans="1:28" outlineLevel="1" x14ac:dyDescent="0.45">
      <c r="A914">
        <v>9880819002</v>
      </c>
      <c r="B914" s="1">
        <v>44351</v>
      </c>
      <c r="C914" t="s">
        <v>5240</v>
      </c>
      <c r="D914" t="s">
        <v>5241</v>
      </c>
      <c r="E914" t="s">
        <v>135</v>
      </c>
      <c r="F914" t="s">
        <v>5651</v>
      </c>
      <c r="G914" t="s">
        <v>5724</v>
      </c>
      <c r="H914" s="5">
        <v>1027235</v>
      </c>
      <c r="J914" t="s">
        <v>28</v>
      </c>
      <c r="K914" t="s">
        <v>30</v>
      </c>
      <c r="L914" t="s">
        <v>88</v>
      </c>
      <c r="M914" t="s">
        <v>30</v>
      </c>
      <c r="N914" t="s">
        <v>30</v>
      </c>
      <c r="O914" t="s">
        <v>30</v>
      </c>
      <c r="P914" t="s">
        <v>30</v>
      </c>
      <c r="Q914" t="s">
        <v>30</v>
      </c>
      <c r="R914" t="s">
        <v>30</v>
      </c>
      <c r="S914" t="s">
        <v>30</v>
      </c>
      <c r="T914" t="s">
        <v>30</v>
      </c>
      <c r="U914" t="s">
        <v>30</v>
      </c>
      <c r="V914" t="s">
        <v>30</v>
      </c>
      <c r="W914" t="s">
        <v>31</v>
      </c>
      <c r="X914" t="s">
        <v>29</v>
      </c>
      <c r="Y914" t="s">
        <v>29</v>
      </c>
      <c r="Z914" t="s">
        <v>29</v>
      </c>
      <c r="AA914" t="s">
        <v>29</v>
      </c>
      <c r="AB914" t="s">
        <v>43</v>
      </c>
    </row>
    <row r="915" spans="1:28" outlineLevel="1" x14ac:dyDescent="0.45">
      <c r="A915">
        <v>3720849004</v>
      </c>
      <c r="B915" s="1">
        <v>44335</v>
      </c>
      <c r="C915" t="s">
        <v>1893</v>
      </c>
      <c r="D915" t="s">
        <v>1894</v>
      </c>
      <c r="E915" t="s">
        <v>135</v>
      </c>
      <c r="F915" t="s">
        <v>5651</v>
      </c>
      <c r="G915" t="s">
        <v>5661</v>
      </c>
      <c r="H915" s="5">
        <v>987194</v>
      </c>
      <c r="J915" t="s">
        <v>28</v>
      </c>
      <c r="K915" t="s">
        <v>29</v>
      </c>
      <c r="L915" t="s">
        <v>96</v>
      </c>
      <c r="M915" t="s">
        <v>29</v>
      </c>
      <c r="N915" t="s">
        <v>30</v>
      </c>
      <c r="O915" t="s">
        <v>29</v>
      </c>
      <c r="P915" t="s">
        <v>30</v>
      </c>
      <c r="Q915" t="s">
        <v>30</v>
      </c>
      <c r="R915" t="s">
        <v>30</v>
      </c>
      <c r="S915" t="s">
        <v>29</v>
      </c>
      <c r="T915" t="s">
        <v>29</v>
      </c>
      <c r="U915" t="s">
        <v>30</v>
      </c>
      <c r="V915" t="s">
        <v>30</v>
      </c>
      <c r="W915" t="s">
        <v>31</v>
      </c>
      <c r="X915" t="s">
        <v>30</v>
      </c>
      <c r="Y915" t="s">
        <v>29</v>
      </c>
      <c r="Z915" t="s">
        <v>30</v>
      </c>
      <c r="AA915" t="s">
        <v>29</v>
      </c>
      <c r="AB915" t="s">
        <v>32</v>
      </c>
    </row>
    <row r="916" spans="1:28" outlineLevel="1" x14ac:dyDescent="0.45">
      <c r="A916">
        <v>6601279000</v>
      </c>
      <c r="B916" s="1">
        <v>44338</v>
      </c>
      <c r="C916" t="s">
        <v>2392</v>
      </c>
      <c r="D916" t="s">
        <v>2393</v>
      </c>
      <c r="E916" t="s">
        <v>135</v>
      </c>
      <c r="F916" t="s">
        <v>5651</v>
      </c>
      <c r="G916" t="s">
        <v>5662</v>
      </c>
      <c r="H916" s="5">
        <v>975493</v>
      </c>
      <c r="J916" t="s">
        <v>28</v>
      </c>
      <c r="K916" t="s">
        <v>30</v>
      </c>
      <c r="L916" t="s">
        <v>96</v>
      </c>
      <c r="M916" t="s">
        <v>29</v>
      </c>
      <c r="N916" t="s">
        <v>30</v>
      </c>
      <c r="O916" t="s">
        <v>30</v>
      </c>
      <c r="P916" t="s">
        <v>30</v>
      </c>
      <c r="Q916" t="s">
        <v>30</v>
      </c>
      <c r="R916" t="s">
        <v>30</v>
      </c>
      <c r="S916" t="s">
        <v>30</v>
      </c>
      <c r="T916" t="s">
        <v>30</v>
      </c>
      <c r="U916" t="s">
        <v>30</v>
      </c>
      <c r="V916" t="s">
        <v>30</v>
      </c>
      <c r="W916" t="s">
        <v>37</v>
      </c>
      <c r="X916" t="s">
        <v>29</v>
      </c>
      <c r="Y916" t="s">
        <v>29</v>
      </c>
      <c r="Z916" t="s">
        <v>29</v>
      </c>
      <c r="AA916" t="s">
        <v>30</v>
      </c>
      <c r="AB916" t="s">
        <v>38</v>
      </c>
    </row>
    <row r="917" spans="1:28" outlineLevel="1" x14ac:dyDescent="0.45">
      <c r="A917">
        <v>1128349107</v>
      </c>
      <c r="B917" s="1">
        <v>44372</v>
      </c>
      <c r="C917" t="s">
        <v>551</v>
      </c>
      <c r="D917" t="s">
        <v>552</v>
      </c>
      <c r="E917" t="s">
        <v>135</v>
      </c>
      <c r="F917" t="s">
        <v>5651</v>
      </c>
      <c r="G917" t="s">
        <v>5662</v>
      </c>
      <c r="H917" s="5">
        <v>963738.27</v>
      </c>
      <c r="J917" t="s">
        <v>28</v>
      </c>
      <c r="K917" t="s">
        <v>30</v>
      </c>
      <c r="L917" t="s">
        <v>96</v>
      </c>
      <c r="M917" t="s">
        <v>29</v>
      </c>
      <c r="N917" t="s">
        <v>29</v>
      </c>
      <c r="O917" t="s">
        <v>29</v>
      </c>
      <c r="P917" t="s">
        <v>30</v>
      </c>
      <c r="Q917" t="s">
        <v>30</v>
      </c>
      <c r="R917" t="s">
        <v>30</v>
      </c>
      <c r="S917" t="s">
        <v>30</v>
      </c>
      <c r="T917" t="s">
        <v>30</v>
      </c>
      <c r="U917" t="s">
        <v>30</v>
      </c>
      <c r="V917" t="s">
        <v>30</v>
      </c>
      <c r="W917" t="s">
        <v>40</v>
      </c>
      <c r="X917" t="s">
        <v>29</v>
      </c>
      <c r="Y917" t="s">
        <v>29</v>
      </c>
      <c r="Z917" t="s">
        <v>29</v>
      </c>
      <c r="AA917" t="s">
        <v>29</v>
      </c>
      <c r="AB917" t="s">
        <v>32</v>
      </c>
    </row>
    <row r="918" spans="1:28" outlineLevel="1" x14ac:dyDescent="0.45">
      <c r="A918">
        <v>5216849004</v>
      </c>
      <c r="B918" s="1">
        <v>44337</v>
      </c>
      <c r="C918" t="s">
        <v>2153</v>
      </c>
      <c r="D918" t="s">
        <v>2154</v>
      </c>
      <c r="E918" t="s">
        <v>135</v>
      </c>
      <c r="F918" t="s">
        <v>5651</v>
      </c>
      <c r="G918" t="s">
        <v>5661</v>
      </c>
      <c r="H918" s="5">
        <v>926143.91</v>
      </c>
      <c r="J918" t="s">
        <v>28</v>
      </c>
      <c r="K918" t="s">
        <v>30</v>
      </c>
      <c r="L918" t="s">
        <v>96</v>
      </c>
      <c r="M918" t="s">
        <v>30</v>
      </c>
      <c r="N918" t="s">
        <v>30</v>
      </c>
      <c r="O918" t="s">
        <v>30</v>
      </c>
      <c r="P918" t="s">
        <v>30</v>
      </c>
      <c r="Q918" t="s">
        <v>30</v>
      </c>
      <c r="R918" t="s">
        <v>30</v>
      </c>
      <c r="S918" t="s">
        <v>30</v>
      </c>
      <c r="T918" t="s">
        <v>30</v>
      </c>
      <c r="U918" t="s">
        <v>30</v>
      </c>
      <c r="V918" t="s">
        <v>30</v>
      </c>
      <c r="W918" t="s">
        <v>40</v>
      </c>
      <c r="X918" t="s">
        <v>30</v>
      </c>
      <c r="Y918" t="s">
        <v>30</v>
      </c>
      <c r="Z918" t="s">
        <v>29</v>
      </c>
      <c r="AA918" t="s">
        <v>30</v>
      </c>
      <c r="AB918" t="s">
        <v>257</v>
      </c>
    </row>
    <row r="919" spans="1:28" outlineLevel="1" x14ac:dyDescent="0.45">
      <c r="A919">
        <v>7226569006</v>
      </c>
      <c r="B919" s="1">
        <v>44339</v>
      </c>
      <c r="C919" t="s">
        <v>2474</v>
      </c>
      <c r="D919" t="s">
        <v>2475</v>
      </c>
      <c r="E919" t="s">
        <v>135</v>
      </c>
      <c r="F919" t="s">
        <v>5651</v>
      </c>
      <c r="G919" t="s">
        <v>5741</v>
      </c>
      <c r="H919" s="5">
        <v>853699</v>
      </c>
      <c r="J919" t="s">
        <v>28</v>
      </c>
      <c r="K919" t="s">
        <v>30</v>
      </c>
      <c r="L919" t="s">
        <v>96</v>
      </c>
      <c r="M919" t="s">
        <v>30</v>
      </c>
      <c r="N919" t="s">
        <v>30</v>
      </c>
      <c r="O919" t="s">
        <v>30</v>
      </c>
      <c r="P919" t="s">
        <v>30</v>
      </c>
      <c r="Q919" t="s">
        <v>30</v>
      </c>
      <c r="R919" t="s">
        <v>30</v>
      </c>
      <c r="S919" t="s">
        <v>30</v>
      </c>
      <c r="T919" t="s">
        <v>30</v>
      </c>
      <c r="U919" t="s">
        <v>30</v>
      </c>
      <c r="V919" t="s">
        <v>30</v>
      </c>
      <c r="W919" t="s">
        <v>40</v>
      </c>
      <c r="X919" t="s">
        <v>29</v>
      </c>
      <c r="Y919" t="s">
        <v>29</v>
      </c>
      <c r="Z919" t="s">
        <v>29</v>
      </c>
      <c r="AA919" t="s">
        <v>30</v>
      </c>
      <c r="AB919" t="s">
        <v>32</v>
      </c>
    </row>
    <row r="920" spans="1:28" outlineLevel="1" x14ac:dyDescent="0.45">
      <c r="A920">
        <v>9996199008</v>
      </c>
      <c r="B920" s="1">
        <v>44358</v>
      </c>
      <c r="C920" t="s">
        <v>5642</v>
      </c>
      <c r="D920" t="s">
        <v>5643</v>
      </c>
      <c r="E920" t="s">
        <v>135</v>
      </c>
      <c r="F920" t="s">
        <v>5651</v>
      </c>
      <c r="G920" t="s">
        <v>5741</v>
      </c>
      <c r="H920" s="5">
        <v>802773</v>
      </c>
      <c r="J920" t="s">
        <v>28</v>
      </c>
      <c r="K920" t="s">
        <v>29</v>
      </c>
      <c r="L920" t="s">
        <v>96</v>
      </c>
      <c r="M920" t="s">
        <v>29</v>
      </c>
      <c r="N920" t="s">
        <v>30</v>
      </c>
      <c r="O920" t="s">
        <v>29</v>
      </c>
      <c r="P920" t="s">
        <v>30</v>
      </c>
      <c r="Q920" t="s">
        <v>30</v>
      </c>
      <c r="R920" t="s">
        <v>30</v>
      </c>
      <c r="S920" t="s">
        <v>30</v>
      </c>
      <c r="T920" t="s">
        <v>30</v>
      </c>
      <c r="U920" t="s">
        <v>30</v>
      </c>
      <c r="V920" t="s">
        <v>30</v>
      </c>
      <c r="W920" t="s">
        <v>40</v>
      </c>
      <c r="X920" t="s">
        <v>29</v>
      </c>
      <c r="Y920" t="s">
        <v>29</v>
      </c>
      <c r="Z920" t="s">
        <v>29</v>
      </c>
      <c r="AA920" t="s">
        <v>29</v>
      </c>
      <c r="AB920" t="s">
        <v>32</v>
      </c>
    </row>
    <row r="921" spans="1:28" outlineLevel="1" x14ac:dyDescent="0.45">
      <c r="A921">
        <v>8913249000</v>
      </c>
      <c r="B921" s="1">
        <v>44345</v>
      </c>
      <c r="C921" t="s">
        <v>4820</v>
      </c>
      <c r="D921" t="s">
        <v>4821</v>
      </c>
      <c r="E921" t="s">
        <v>135</v>
      </c>
      <c r="F921" t="s">
        <v>5651</v>
      </c>
      <c r="G921" t="s">
        <v>5662</v>
      </c>
      <c r="H921" s="5">
        <v>745571.57</v>
      </c>
      <c r="J921" t="s">
        <v>28</v>
      </c>
      <c r="K921" t="s">
        <v>30</v>
      </c>
      <c r="L921" t="s">
        <v>96</v>
      </c>
      <c r="M921" t="s">
        <v>29</v>
      </c>
      <c r="N921" t="s">
        <v>30</v>
      </c>
      <c r="O921" t="s">
        <v>30</v>
      </c>
      <c r="P921" t="s">
        <v>30</v>
      </c>
      <c r="Q921" t="s">
        <v>30</v>
      </c>
      <c r="R921" t="s">
        <v>30</v>
      </c>
      <c r="S921" t="s">
        <v>30</v>
      </c>
      <c r="T921" t="s">
        <v>30</v>
      </c>
      <c r="U921" t="s">
        <v>30</v>
      </c>
      <c r="V921" t="s">
        <v>30</v>
      </c>
      <c r="W921" t="s">
        <v>31</v>
      </c>
      <c r="X921" t="s">
        <v>29</v>
      </c>
      <c r="Y921" t="s">
        <v>29</v>
      </c>
      <c r="Z921" t="s">
        <v>29</v>
      </c>
      <c r="AA921" t="s">
        <v>29</v>
      </c>
      <c r="AB921" t="s">
        <v>73</v>
      </c>
    </row>
    <row r="922" spans="1:28" outlineLevel="1" x14ac:dyDescent="0.45">
      <c r="A922">
        <v>1127099102</v>
      </c>
      <c r="B922" s="1">
        <v>44372</v>
      </c>
      <c r="C922" t="s">
        <v>549</v>
      </c>
      <c r="D922" t="s">
        <v>550</v>
      </c>
      <c r="E922" t="s">
        <v>135</v>
      </c>
      <c r="F922" t="s">
        <v>5651</v>
      </c>
      <c r="G922" t="s">
        <v>5662</v>
      </c>
      <c r="H922" s="5">
        <v>744479</v>
      </c>
      <c r="J922" t="s">
        <v>28</v>
      </c>
      <c r="K922" t="s">
        <v>30</v>
      </c>
      <c r="L922" t="s">
        <v>96</v>
      </c>
      <c r="M922" t="s">
        <v>29</v>
      </c>
      <c r="N922" t="s">
        <v>29</v>
      </c>
      <c r="O922" t="s">
        <v>29</v>
      </c>
      <c r="P922" t="s">
        <v>30</v>
      </c>
      <c r="Q922" t="s">
        <v>30</v>
      </c>
      <c r="R922" t="s">
        <v>30</v>
      </c>
      <c r="S922" t="s">
        <v>30</v>
      </c>
      <c r="T922" t="s">
        <v>30</v>
      </c>
      <c r="U922" t="s">
        <v>30</v>
      </c>
      <c r="V922" t="s">
        <v>30</v>
      </c>
      <c r="W922" t="s">
        <v>40</v>
      </c>
      <c r="X922" t="s">
        <v>29</v>
      </c>
      <c r="Y922" t="s">
        <v>29</v>
      </c>
      <c r="Z922" t="s">
        <v>29</v>
      </c>
      <c r="AA922" t="s">
        <v>29</v>
      </c>
      <c r="AB922" t="s">
        <v>38</v>
      </c>
    </row>
    <row r="923" spans="1:28" outlineLevel="1" x14ac:dyDescent="0.45">
      <c r="A923">
        <v>5218399004</v>
      </c>
      <c r="B923" s="1">
        <v>44337</v>
      </c>
      <c r="C923" t="s">
        <v>2159</v>
      </c>
      <c r="D923" t="s">
        <v>2160</v>
      </c>
      <c r="E923" t="s">
        <v>135</v>
      </c>
      <c r="F923" t="s">
        <v>5651</v>
      </c>
      <c r="G923" t="s">
        <v>5662</v>
      </c>
      <c r="H923" s="5">
        <v>717991.53</v>
      </c>
      <c r="J923" t="s">
        <v>28</v>
      </c>
      <c r="K923" t="s">
        <v>30</v>
      </c>
      <c r="L923" t="s">
        <v>96</v>
      </c>
      <c r="M923" t="s">
        <v>30</v>
      </c>
      <c r="N923" t="s">
        <v>30</v>
      </c>
      <c r="O923" t="s">
        <v>30</v>
      </c>
      <c r="P923" t="s">
        <v>30</v>
      </c>
      <c r="Q923" t="s">
        <v>30</v>
      </c>
      <c r="R923" t="s">
        <v>30</v>
      </c>
      <c r="S923" t="s">
        <v>30</v>
      </c>
      <c r="T923" t="s">
        <v>30</v>
      </c>
      <c r="U923" t="s">
        <v>30</v>
      </c>
      <c r="V923" t="s">
        <v>30</v>
      </c>
      <c r="W923" t="s">
        <v>31</v>
      </c>
      <c r="X923" t="s">
        <v>29</v>
      </c>
      <c r="Y923" t="s">
        <v>29</v>
      </c>
      <c r="Z923" t="s">
        <v>29</v>
      </c>
      <c r="AA923" t="s">
        <v>30</v>
      </c>
      <c r="AB923" t="s">
        <v>47</v>
      </c>
    </row>
    <row r="924" spans="1:28" outlineLevel="1" x14ac:dyDescent="0.45">
      <c r="A924">
        <v>2649609004</v>
      </c>
      <c r="B924" s="1">
        <v>44333</v>
      </c>
      <c r="C924" t="s">
        <v>1279</v>
      </c>
      <c r="D924" t="s">
        <v>1280</v>
      </c>
      <c r="E924" t="s">
        <v>135</v>
      </c>
      <c r="F924" t="s">
        <v>5651</v>
      </c>
      <c r="G924" t="s">
        <v>5662</v>
      </c>
      <c r="H924" s="5">
        <v>531239.19999999995</v>
      </c>
      <c r="J924" t="s">
        <v>28</v>
      </c>
      <c r="K924" t="s">
        <v>30</v>
      </c>
      <c r="L924" t="s">
        <v>96</v>
      </c>
      <c r="M924" t="s">
        <v>29</v>
      </c>
      <c r="N924" t="s">
        <v>30</v>
      </c>
      <c r="O924" t="s">
        <v>30</v>
      </c>
      <c r="P924" t="s">
        <v>30</v>
      </c>
      <c r="Q924" t="s">
        <v>30</v>
      </c>
      <c r="R924" t="s">
        <v>30</v>
      </c>
      <c r="S924" t="s">
        <v>30</v>
      </c>
      <c r="T924" t="s">
        <v>30</v>
      </c>
      <c r="U924" t="s">
        <v>30</v>
      </c>
      <c r="V924" t="s">
        <v>30</v>
      </c>
      <c r="W924" t="s">
        <v>31</v>
      </c>
      <c r="X924" t="s">
        <v>29</v>
      </c>
      <c r="Y924" t="s">
        <v>29</v>
      </c>
      <c r="Z924" t="s">
        <v>29</v>
      </c>
      <c r="AA924" t="s">
        <v>30</v>
      </c>
      <c r="AB924" t="s">
        <v>62</v>
      </c>
    </row>
    <row r="925" spans="1:28" outlineLevel="1" x14ac:dyDescent="0.45">
      <c r="A925">
        <v>6608689008</v>
      </c>
      <c r="B925" s="1">
        <v>44338</v>
      </c>
      <c r="C925" t="s">
        <v>2428</v>
      </c>
      <c r="D925" t="s">
        <v>2429</v>
      </c>
      <c r="E925" t="s">
        <v>135</v>
      </c>
      <c r="F925" t="s">
        <v>5651</v>
      </c>
      <c r="G925" t="s">
        <v>5662</v>
      </c>
      <c r="H925" s="5">
        <v>511720</v>
      </c>
      <c r="J925" t="s">
        <v>28</v>
      </c>
      <c r="K925" t="s">
        <v>30</v>
      </c>
      <c r="L925" t="s">
        <v>96</v>
      </c>
      <c r="M925" t="s">
        <v>30</v>
      </c>
      <c r="N925" t="s">
        <v>30</v>
      </c>
      <c r="O925" t="s">
        <v>30</v>
      </c>
      <c r="P925" t="s">
        <v>30</v>
      </c>
      <c r="Q925" t="s">
        <v>30</v>
      </c>
      <c r="R925" t="s">
        <v>30</v>
      </c>
      <c r="S925" t="s">
        <v>30</v>
      </c>
      <c r="T925" t="s">
        <v>30</v>
      </c>
      <c r="U925" t="s">
        <v>30</v>
      </c>
      <c r="V925" t="s">
        <v>30</v>
      </c>
      <c r="W925" t="s">
        <v>40</v>
      </c>
      <c r="X925" t="s">
        <v>29</v>
      </c>
      <c r="Y925" t="s">
        <v>29</v>
      </c>
      <c r="Z925" t="s">
        <v>30</v>
      </c>
      <c r="AA925" t="s">
        <v>29</v>
      </c>
      <c r="AB925" t="s">
        <v>43</v>
      </c>
    </row>
    <row r="926" spans="1:28" outlineLevel="1" x14ac:dyDescent="0.45">
      <c r="A926">
        <v>3710429003</v>
      </c>
      <c r="B926" s="1">
        <v>44335</v>
      </c>
      <c r="C926" t="s">
        <v>1842</v>
      </c>
      <c r="D926" t="s">
        <v>1843</v>
      </c>
      <c r="E926" t="s">
        <v>135</v>
      </c>
      <c r="F926" t="s">
        <v>5651</v>
      </c>
      <c r="G926" t="s">
        <v>5661</v>
      </c>
      <c r="H926" s="5">
        <v>485995</v>
      </c>
      <c r="J926" t="s">
        <v>28</v>
      </c>
      <c r="K926" t="s">
        <v>29</v>
      </c>
      <c r="L926" t="s">
        <v>96</v>
      </c>
      <c r="M926" t="s">
        <v>30</v>
      </c>
      <c r="N926" t="s">
        <v>30</v>
      </c>
      <c r="O926" t="s">
        <v>30</v>
      </c>
      <c r="P926" t="s">
        <v>30</v>
      </c>
      <c r="Q926" t="s">
        <v>30</v>
      </c>
      <c r="R926" t="s">
        <v>30</v>
      </c>
      <c r="S926" t="s">
        <v>30</v>
      </c>
      <c r="T926" t="s">
        <v>30</v>
      </c>
      <c r="U926" t="s">
        <v>30</v>
      </c>
      <c r="V926" t="s">
        <v>30</v>
      </c>
      <c r="W926" t="s">
        <v>31</v>
      </c>
      <c r="X926" t="s">
        <v>30</v>
      </c>
      <c r="Y926" t="s">
        <v>29</v>
      </c>
      <c r="Z926" t="s">
        <v>29</v>
      </c>
      <c r="AA926" t="s">
        <v>30</v>
      </c>
      <c r="AB926" t="s">
        <v>32</v>
      </c>
    </row>
    <row r="927" spans="1:28" outlineLevel="1" x14ac:dyDescent="0.45">
      <c r="A927">
        <v>4910869005</v>
      </c>
      <c r="B927" s="1">
        <v>44336</v>
      </c>
      <c r="C927" t="s">
        <v>2094</v>
      </c>
      <c r="D927" t="s">
        <v>2095</v>
      </c>
      <c r="E927" t="s">
        <v>135</v>
      </c>
      <c r="F927" t="s">
        <v>5651</v>
      </c>
      <c r="G927" t="s">
        <v>5755</v>
      </c>
      <c r="H927" s="5">
        <v>485146</v>
      </c>
      <c r="J927" t="s">
        <v>28</v>
      </c>
      <c r="K927" t="s">
        <v>29</v>
      </c>
      <c r="L927" t="s">
        <v>88</v>
      </c>
      <c r="M927" t="s">
        <v>29</v>
      </c>
      <c r="N927" t="s">
        <v>30</v>
      </c>
      <c r="O927" t="s">
        <v>30</v>
      </c>
      <c r="P927" t="s">
        <v>30</v>
      </c>
      <c r="Q927" t="s">
        <v>30</v>
      </c>
      <c r="R927" t="s">
        <v>30</v>
      </c>
      <c r="S927" t="s">
        <v>30</v>
      </c>
      <c r="T927" t="s">
        <v>30</v>
      </c>
      <c r="U927" t="s">
        <v>30</v>
      </c>
      <c r="V927" t="s">
        <v>30</v>
      </c>
      <c r="W927" t="s">
        <v>40</v>
      </c>
      <c r="X927" t="s">
        <v>29</v>
      </c>
      <c r="Y927" t="s">
        <v>29</v>
      </c>
      <c r="Z927" t="s">
        <v>29</v>
      </c>
      <c r="AA927" t="s">
        <v>30</v>
      </c>
      <c r="AB927" t="s">
        <v>45</v>
      </c>
    </row>
    <row r="928" spans="1:28" outlineLevel="1" x14ac:dyDescent="0.45">
      <c r="A928">
        <v>9899409008</v>
      </c>
      <c r="B928" s="1">
        <v>44351</v>
      </c>
      <c r="C928" t="s">
        <v>5336</v>
      </c>
      <c r="D928" t="s">
        <v>5337</v>
      </c>
      <c r="E928" t="s">
        <v>135</v>
      </c>
      <c r="F928" t="s">
        <v>5651</v>
      </c>
      <c r="G928" t="s">
        <v>5662</v>
      </c>
      <c r="H928" s="5">
        <v>462253.1</v>
      </c>
      <c r="I928" t="s">
        <v>213</v>
      </c>
      <c r="J928" t="s">
        <v>28</v>
      </c>
      <c r="K928" t="s">
        <v>30</v>
      </c>
      <c r="L928" t="s">
        <v>96</v>
      </c>
      <c r="M928" t="s">
        <v>29</v>
      </c>
      <c r="N928" t="s">
        <v>30</v>
      </c>
      <c r="O928" t="s">
        <v>29</v>
      </c>
      <c r="P928" t="s">
        <v>30</v>
      </c>
      <c r="Q928" t="s">
        <v>30</v>
      </c>
      <c r="R928" t="s">
        <v>30</v>
      </c>
      <c r="S928" t="s">
        <v>29</v>
      </c>
      <c r="T928" t="s">
        <v>30</v>
      </c>
      <c r="U928" t="s">
        <v>30</v>
      </c>
      <c r="V928" t="s">
        <v>30</v>
      </c>
      <c r="W928" t="s">
        <v>31</v>
      </c>
      <c r="X928" t="s">
        <v>29</v>
      </c>
      <c r="Y928" t="s">
        <v>29</v>
      </c>
      <c r="Z928" t="s">
        <v>29</v>
      </c>
      <c r="AA928" t="s">
        <v>29</v>
      </c>
      <c r="AB928" t="s">
        <v>32</v>
      </c>
    </row>
    <row r="929" spans="1:28" outlineLevel="1" x14ac:dyDescent="0.45">
      <c r="A929">
        <v>3686429002</v>
      </c>
      <c r="B929" s="1">
        <v>44335</v>
      </c>
      <c r="C929" t="s">
        <v>1719</v>
      </c>
      <c r="D929" t="s">
        <v>1720</v>
      </c>
      <c r="E929" t="s">
        <v>135</v>
      </c>
      <c r="F929" t="s">
        <v>5651</v>
      </c>
      <c r="G929" t="s">
        <v>5755</v>
      </c>
      <c r="H929" s="5">
        <v>457603.6</v>
      </c>
      <c r="J929" t="s">
        <v>28</v>
      </c>
      <c r="K929" t="s">
        <v>29</v>
      </c>
      <c r="L929" t="s">
        <v>88</v>
      </c>
      <c r="M929" t="s">
        <v>30</v>
      </c>
      <c r="N929" t="s">
        <v>30</v>
      </c>
      <c r="O929" t="s">
        <v>30</v>
      </c>
      <c r="P929" t="s">
        <v>30</v>
      </c>
      <c r="Q929" t="s">
        <v>30</v>
      </c>
      <c r="R929" t="s">
        <v>30</v>
      </c>
      <c r="S929" t="s">
        <v>30</v>
      </c>
      <c r="T929" t="s">
        <v>30</v>
      </c>
      <c r="U929" t="s">
        <v>30</v>
      </c>
      <c r="V929" t="s">
        <v>30</v>
      </c>
      <c r="W929" t="s">
        <v>31</v>
      </c>
      <c r="X929" t="s">
        <v>29</v>
      </c>
      <c r="Y929" t="s">
        <v>30</v>
      </c>
      <c r="Z929" t="s">
        <v>29</v>
      </c>
      <c r="AA929" t="s">
        <v>30</v>
      </c>
      <c r="AB929" t="s">
        <v>32</v>
      </c>
    </row>
    <row r="930" spans="1:28" outlineLevel="1" x14ac:dyDescent="0.45">
      <c r="A930">
        <v>3690659004</v>
      </c>
      <c r="B930" s="1">
        <v>44335</v>
      </c>
      <c r="C930" t="s">
        <v>1739</v>
      </c>
      <c r="D930" t="s">
        <v>1740</v>
      </c>
      <c r="E930" t="s">
        <v>135</v>
      </c>
      <c r="F930" t="s">
        <v>5651</v>
      </c>
      <c r="G930" t="s">
        <v>5741</v>
      </c>
      <c r="H930" s="5">
        <v>446006</v>
      </c>
      <c r="J930" t="s">
        <v>28</v>
      </c>
      <c r="K930" t="s">
        <v>29</v>
      </c>
      <c r="L930" t="s">
        <v>96</v>
      </c>
      <c r="M930" t="s">
        <v>29</v>
      </c>
      <c r="N930" t="s">
        <v>30</v>
      </c>
      <c r="O930" t="s">
        <v>30</v>
      </c>
      <c r="P930" t="s">
        <v>30</v>
      </c>
      <c r="Q930" t="s">
        <v>30</v>
      </c>
      <c r="R930" t="s">
        <v>30</v>
      </c>
      <c r="S930" t="s">
        <v>30</v>
      </c>
      <c r="T930" t="s">
        <v>30</v>
      </c>
      <c r="U930" t="s">
        <v>30</v>
      </c>
      <c r="V930" t="s">
        <v>30</v>
      </c>
      <c r="W930" t="s">
        <v>40</v>
      </c>
      <c r="X930" t="s">
        <v>29</v>
      </c>
      <c r="Y930" t="s">
        <v>29</v>
      </c>
      <c r="Z930" t="s">
        <v>29</v>
      </c>
      <c r="AA930" t="s">
        <v>30</v>
      </c>
      <c r="AB930" t="s">
        <v>32</v>
      </c>
    </row>
    <row r="931" spans="1:28" outlineLevel="1" x14ac:dyDescent="0.45">
      <c r="A931">
        <v>6594909000</v>
      </c>
      <c r="B931" s="1">
        <v>44338</v>
      </c>
      <c r="C931" t="s">
        <v>2362</v>
      </c>
      <c r="D931" t="s">
        <v>2363</v>
      </c>
      <c r="E931" t="s">
        <v>135</v>
      </c>
      <c r="F931" t="s">
        <v>5651</v>
      </c>
      <c r="G931" t="s">
        <v>5805</v>
      </c>
      <c r="H931" s="5">
        <v>429680</v>
      </c>
      <c r="J931" t="s">
        <v>28</v>
      </c>
      <c r="K931" t="s">
        <v>30</v>
      </c>
      <c r="L931" t="s">
        <v>96</v>
      </c>
      <c r="M931" t="s">
        <v>29</v>
      </c>
      <c r="N931" t="s">
        <v>30</v>
      </c>
      <c r="O931" t="s">
        <v>30</v>
      </c>
      <c r="P931" t="s">
        <v>30</v>
      </c>
      <c r="Q931" t="s">
        <v>30</v>
      </c>
      <c r="R931" t="s">
        <v>30</v>
      </c>
      <c r="S931" t="s">
        <v>30</v>
      </c>
      <c r="T931" t="s">
        <v>30</v>
      </c>
      <c r="U931" t="s">
        <v>30</v>
      </c>
      <c r="V931" t="s">
        <v>30</v>
      </c>
      <c r="W931" t="s">
        <v>31</v>
      </c>
      <c r="X931" t="s">
        <v>29</v>
      </c>
      <c r="Y931" t="s">
        <v>29</v>
      </c>
      <c r="Z931" t="s">
        <v>29</v>
      </c>
      <c r="AA931" t="s">
        <v>30</v>
      </c>
      <c r="AB931" t="s">
        <v>32</v>
      </c>
    </row>
    <row r="932" spans="1:28" outlineLevel="1" x14ac:dyDescent="0.45">
      <c r="A932">
        <v>1132739109</v>
      </c>
      <c r="B932" s="1">
        <v>44372</v>
      </c>
      <c r="C932" t="s">
        <v>585</v>
      </c>
      <c r="D932" t="s">
        <v>586</v>
      </c>
      <c r="E932" t="s">
        <v>135</v>
      </c>
      <c r="F932" t="s">
        <v>5651</v>
      </c>
      <c r="G932" t="s">
        <v>5661</v>
      </c>
      <c r="H932" s="5">
        <v>394422.33</v>
      </c>
      <c r="J932" t="s">
        <v>28</v>
      </c>
      <c r="K932" t="s">
        <v>30</v>
      </c>
      <c r="L932" t="s">
        <v>96</v>
      </c>
      <c r="M932" t="s">
        <v>30</v>
      </c>
      <c r="N932" t="s">
        <v>30</v>
      </c>
      <c r="O932" t="s">
        <v>30</v>
      </c>
      <c r="P932" t="s">
        <v>30</v>
      </c>
      <c r="Q932" t="s">
        <v>30</v>
      </c>
      <c r="R932" t="s">
        <v>30</v>
      </c>
      <c r="S932" t="s">
        <v>30</v>
      </c>
      <c r="T932" t="s">
        <v>30</v>
      </c>
      <c r="U932" t="s">
        <v>30</v>
      </c>
      <c r="V932" t="s">
        <v>30</v>
      </c>
      <c r="W932" t="s">
        <v>31</v>
      </c>
      <c r="X932" t="s">
        <v>30</v>
      </c>
      <c r="Y932" t="s">
        <v>29</v>
      </c>
      <c r="Z932" t="s">
        <v>29</v>
      </c>
      <c r="AA932" t="s">
        <v>29</v>
      </c>
      <c r="AB932" t="s">
        <v>32</v>
      </c>
    </row>
    <row r="933" spans="1:28" outlineLevel="1" x14ac:dyDescent="0.45">
      <c r="A933">
        <v>9920259006</v>
      </c>
      <c r="B933" s="1">
        <v>44351</v>
      </c>
      <c r="C933" t="s">
        <v>5440</v>
      </c>
      <c r="D933" t="s">
        <v>5441</v>
      </c>
      <c r="E933" t="s">
        <v>135</v>
      </c>
      <c r="F933" t="s">
        <v>5651</v>
      </c>
      <c r="G933" t="s">
        <v>5662</v>
      </c>
      <c r="H933" s="5">
        <v>373845</v>
      </c>
      <c r="I933" t="s">
        <v>53</v>
      </c>
      <c r="J933" t="s">
        <v>28</v>
      </c>
      <c r="K933" t="s">
        <v>29</v>
      </c>
      <c r="L933" t="s">
        <v>96</v>
      </c>
      <c r="M933" t="s">
        <v>29</v>
      </c>
      <c r="N933" t="s">
        <v>30</v>
      </c>
      <c r="O933" t="s">
        <v>29</v>
      </c>
      <c r="P933" t="s">
        <v>30</v>
      </c>
      <c r="Q933" t="s">
        <v>30</v>
      </c>
      <c r="R933" t="s">
        <v>30</v>
      </c>
      <c r="S933" t="s">
        <v>30</v>
      </c>
      <c r="T933" t="s">
        <v>30</v>
      </c>
      <c r="U933" t="s">
        <v>30</v>
      </c>
      <c r="V933" t="s">
        <v>30</v>
      </c>
      <c r="W933" t="s">
        <v>40</v>
      </c>
      <c r="X933" t="s">
        <v>29</v>
      </c>
      <c r="Y933" t="s">
        <v>29</v>
      </c>
      <c r="Z933" t="s">
        <v>29</v>
      </c>
      <c r="AA933" t="s">
        <v>29</v>
      </c>
      <c r="AB933" t="s">
        <v>32</v>
      </c>
    </row>
    <row r="934" spans="1:28" outlineLevel="1" x14ac:dyDescent="0.45">
      <c r="A934">
        <v>8970649009</v>
      </c>
      <c r="B934" s="1">
        <v>44345</v>
      </c>
      <c r="C934" t="s">
        <v>5080</v>
      </c>
      <c r="D934" t="s">
        <v>5081</v>
      </c>
      <c r="E934" t="s">
        <v>135</v>
      </c>
      <c r="F934" t="s">
        <v>5651</v>
      </c>
      <c r="G934" t="s">
        <v>5741</v>
      </c>
      <c r="H934" s="5">
        <v>355877.19</v>
      </c>
      <c r="J934" t="s">
        <v>28</v>
      </c>
      <c r="K934" t="s">
        <v>29</v>
      </c>
      <c r="L934" t="s">
        <v>96</v>
      </c>
      <c r="M934" t="s">
        <v>30</v>
      </c>
      <c r="N934" t="s">
        <v>30</v>
      </c>
      <c r="O934" t="s">
        <v>29</v>
      </c>
      <c r="P934" t="s">
        <v>30</v>
      </c>
      <c r="Q934" t="s">
        <v>30</v>
      </c>
      <c r="R934" t="s">
        <v>30</v>
      </c>
      <c r="S934" t="s">
        <v>30</v>
      </c>
      <c r="T934" t="s">
        <v>30</v>
      </c>
      <c r="U934" t="s">
        <v>30</v>
      </c>
      <c r="V934" t="s">
        <v>30</v>
      </c>
      <c r="W934" t="s">
        <v>40</v>
      </c>
      <c r="X934" t="s">
        <v>29</v>
      </c>
      <c r="Y934" t="s">
        <v>29</v>
      </c>
      <c r="Z934" t="s">
        <v>29</v>
      </c>
      <c r="AA934" t="s">
        <v>29</v>
      </c>
      <c r="AB934" t="s">
        <v>38</v>
      </c>
    </row>
    <row r="935" spans="1:28" outlineLevel="1" x14ac:dyDescent="0.45">
      <c r="A935">
        <v>8891289010</v>
      </c>
      <c r="B935" s="1">
        <v>44345</v>
      </c>
      <c r="C935" t="s">
        <v>4737</v>
      </c>
      <c r="D935" t="s">
        <v>4738</v>
      </c>
      <c r="E935" t="s">
        <v>135</v>
      </c>
      <c r="F935" t="s">
        <v>5651</v>
      </c>
      <c r="G935" t="s">
        <v>5741</v>
      </c>
      <c r="H935" s="5">
        <v>355718</v>
      </c>
      <c r="J935" t="s">
        <v>28</v>
      </c>
      <c r="K935" t="s">
        <v>29</v>
      </c>
      <c r="L935" t="s">
        <v>96</v>
      </c>
      <c r="M935" t="s">
        <v>29</v>
      </c>
      <c r="N935" t="s">
        <v>29</v>
      </c>
      <c r="O935" t="s">
        <v>29</v>
      </c>
      <c r="P935" t="s">
        <v>29</v>
      </c>
      <c r="Q935" t="s">
        <v>30</v>
      </c>
      <c r="R935" t="s">
        <v>30</v>
      </c>
      <c r="S935" t="s">
        <v>30</v>
      </c>
      <c r="T935" t="s">
        <v>30</v>
      </c>
      <c r="U935" t="s">
        <v>29</v>
      </c>
      <c r="V935" t="s">
        <v>30</v>
      </c>
      <c r="W935" t="s">
        <v>40</v>
      </c>
      <c r="X935" t="s">
        <v>29</v>
      </c>
      <c r="Y935" t="s">
        <v>29</v>
      </c>
      <c r="Z935" t="s">
        <v>29</v>
      </c>
      <c r="AA935" t="s">
        <v>29</v>
      </c>
      <c r="AB935" t="s">
        <v>45</v>
      </c>
    </row>
    <row r="936" spans="1:28" outlineLevel="1" x14ac:dyDescent="0.45">
      <c r="A936">
        <v>7633948907</v>
      </c>
      <c r="B936" s="1">
        <v>44323</v>
      </c>
      <c r="C936" t="s">
        <v>3603</v>
      </c>
      <c r="D936" t="s">
        <v>3604</v>
      </c>
      <c r="E936" t="s">
        <v>135</v>
      </c>
      <c r="F936" t="s">
        <v>5651</v>
      </c>
      <c r="G936" t="s">
        <v>5741</v>
      </c>
      <c r="H936" s="5">
        <v>350671.47</v>
      </c>
      <c r="J936" t="s">
        <v>28</v>
      </c>
      <c r="K936" t="s">
        <v>29</v>
      </c>
      <c r="L936" t="s">
        <v>96</v>
      </c>
      <c r="M936" t="s">
        <v>29</v>
      </c>
      <c r="N936" t="s">
        <v>29</v>
      </c>
      <c r="O936" t="s">
        <v>30</v>
      </c>
      <c r="P936" t="s">
        <v>30</v>
      </c>
      <c r="Q936" t="s">
        <v>30</v>
      </c>
      <c r="R936" t="s">
        <v>30</v>
      </c>
      <c r="S936" t="s">
        <v>30</v>
      </c>
      <c r="T936" t="s">
        <v>30</v>
      </c>
      <c r="U936" t="s">
        <v>30</v>
      </c>
      <c r="V936" t="s">
        <v>30</v>
      </c>
      <c r="W936" t="s">
        <v>33</v>
      </c>
      <c r="X936" t="s">
        <v>29</v>
      </c>
      <c r="Y936" t="s">
        <v>30</v>
      </c>
      <c r="Z936" t="s">
        <v>29</v>
      </c>
      <c r="AA936" t="s">
        <v>30</v>
      </c>
      <c r="AB936" t="s">
        <v>32</v>
      </c>
    </row>
    <row r="937" spans="1:28" outlineLevel="1" x14ac:dyDescent="0.45">
      <c r="A937">
        <v>2322929004</v>
      </c>
      <c r="B937" s="1">
        <v>44331</v>
      </c>
      <c r="C937" t="s">
        <v>795</v>
      </c>
      <c r="D937" t="s">
        <v>796</v>
      </c>
      <c r="E937" t="s">
        <v>135</v>
      </c>
      <c r="F937" t="s">
        <v>5651</v>
      </c>
      <c r="G937" t="s">
        <v>5755</v>
      </c>
      <c r="H937" s="5">
        <v>345818.37</v>
      </c>
      <c r="J937" t="s">
        <v>28</v>
      </c>
      <c r="K937" t="s">
        <v>29</v>
      </c>
      <c r="L937" t="s">
        <v>88</v>
      </c>
      <c r="M937" t="s">
        <v>30</v>
      </c>
      <c r="N937" t="s">
        <v>30</v>
      </c>
      <c r="O937" t="s">
        <v>30</v>
      </c>
      <c r="P937" t="s">
        <v>30</v>
      </c>
      <c r="Q937" t="s">
        <v>30</v>
      </c>
      <c r="R937" t="s">
        <v>30</v>
      </c>
      <c r="S937" t="s">
        <v>30</v>
      </c>
      <c r="T937" t="s">
        <v>30</v>
      </c>
      <c r="U937" t="s">
        <v>30</v>
      </c>
      <c r="V937" t="s">
        <v>30</v>
      </c>
      <c r="W937" t="s">
        <v>40</v>
      </c>
      <c r="X937" t="s">
        <v>29</v>
      </c>
      <c r="Y937" t="s">
        <v>29</v>
      </c>
      <c r="Z937" t="s">
        <v>29</v>
      </c>
      <c r="AA937" t="s">
        <v>30</v>
      </c>
      <c r="AB937" t="s">
        <v>32</v>
      </c>
    </row>
    <row r="938" spans="1:28" outlineLevel="1" x14ac:dyDescent="0.45">
      <c r="A938">
        <v>2214909001</v>
      </c>
      <c r="B938" s="1">
        <v>44330</v>
      </c>
      <c r="C938" t="s">
        <v>613</v>
      </c>
      <c r="D938" t="s">
        <v>614</v>
      </c>
      <c r="E938" t="s">
        <v>135</v>
      </c>
      <c r="F938" t="s">
        <v>5651</v>
      </c>
      <c r="G938" t="s">
        <v>5755</v>
      </c>
      <c r="H938" s="5">
        <v>345159</v>
      </c>
      <c r="J938" t="s">
        <v>28</v>
      </c>
      <c r="K938" t="s">
        <v>29</v>
      </c>
      <c r="L938" t="s">
        <v>88</v>
      </c>
      <c r="M938" t="s">
        <v>29</v>
      </c>
      <c r="N938" t="s">
        <v>29</v>
      </c>
      <c r="O938" t="s">
        <v>29</v>
      </c>
      <c r="P938" t="s">
        <v>30</v>
      </c>
      <c r="Q938" t="s">
        <v>29</v>
      </c>
      <c r="R938" t="s">
        <v>29</v>
      </c>
      <c r="S938" t="s">
        <v>30</v>
      </c>
      <c r="T938" t="s">
        <v>30</v>
      </c>
      <c r="U938" t="s">
        <v>30</v>
      </c>
      <c r="V938" t="s">
        <v>30</v>
      </c>
      <c r="W938" t="s">
        <v>40</v>
      </c>
      <c r="X938" t="s">
        <v>29</v>
      </c>
      <c r="Y938" t="s">
        <v>30</v>
      </c>
      <c r="Z938" t="s">
        <v>29</v>
      </c>
      <c r="AA938" t="s">
        <v>29</v>
      </c>
      <c r="AB938" t="s">
        <v>32</v>
      </c>
    </row>
    <row r="939" spans="1:28" outlineLevel="1" x14ac:dyDescent="0.45">
      <c r="A939">
        <v>2487149004</v>
      </c>
      <c r="B939" s="1">
        <v>44332</v>
      </c>
      <c r="C939" t="s">
        <v>1166</v>
      </c>
      <c r="D939" t="s">
        <v>1167</v>
      </c>
      <c r="E939" t="s">
        <v>135</v>
      </c>
      <c r="F939" t="s">
        <v>5651</v>
      </c>
      <c r="G939" t="s">
        <v>5741</v>
      </c>
      <c r="H939" s="5">
        <v>344045</v>
      </c>
      <c r="J939" t="s">
        <v>28</v>
      </c>
      <c r="K939" t="s">
        <v>29</v>
      </c>
      <c r="L939" t="s">
        <v>96</v>
      </c>
      <c r="M939" t="s">
        <v>29</v>
      </c>
      <c r="N939" t="s">
        <v>30</v>
      </c>
      <c r="O939" t="s">
        <v>29</v>
      </c>
      <c r="P939" t="s">
        <v>30</v>
      </c>
      <c r="Q939" t="s">
        <v>29</v>
      </c>
      <c r="R939" t="s">
        <v>30</v>
      </c>
      <c r="S939" t="s">
        <v>30</v>
      </c>
      <c r="T939" t="s">
        <v>29</v>
      </c>
      <c r="U939" t="s">
        <v>30</v>
      </c>
      <c r="V939" t="s">
        <v>30</v>
      </c>
      <c r="W939" t="s">
        <v>40</v>
      </c>
      <c r="X939" t="s">
        <v>29</v>
      </c>
      <c r="Y939" t="s">
        <v>29</v>
      </c>
      <c r="Z939" t="s">
        <v>29</v>
      </c>
      <c r="AA939" t="s">
        <v>30</v>
      </c>
      <c r="AB939" t="s">
        <v>47</v>
      </c>
    </row>
    <row r="940" spans="1:28" outlineLevel="1" x14ac:dyDescent="0.45">
      <c r="A940">
        <v>3718069007</v>
      </c>
      <c r="B940" s="1">
        <v>44335</v>
      </c>
      <c r="C940" t="s">
        <v>1880</v>
      </c>
      <c r="D940" t="s">
        <v>1881</v>
      </c>
      <c r="E940" t="s">
        <v>135</v>
      </c>
      <c r="F940" t="s">
        <v>5651</v>
      </c>
      <c r="G940" t="s">
        <v>5755</v>
      </c>
      <c r="H940" s="5">
        <v>342864.19</v>
      </c>
      <c r="J940" t="s">
        <v>28</v>
      </c>
      <c r="K940" t="s">
        <v>29</v>
      </c>
      <c r="L940" t="s">
        <v>88</v>
      </c>
      <c r="M940" t="s">
        <v>29</v>
      </c>
      <c r="N940" t="s">
        <v>29</v>
      </c>
      <c r="O940" t="s">
        <v>29</v>
      </c>
      <c r="P940" t="s">
        <v>30</v>
      </c>
      <c r="Q940" t="s">
        <v>30</v>
      </c>
      <c r="R940" t="s">
        <v>30</v>
      </c>
      <c r="S940" t="s">
        <v>30</v>
      </c>
      <c r="T940" t="s">
        <v>30</v>
      </c>
      <c r="U940" t="s">
        <v>30</v>
      </c>
      <c r="V940" t="s">
        <v>30</v>
      </c>
      <c r="W940" t="s">
        <v>40</v>
      </c>
      <c r="X940" t="s">
        <v>29</v>
      </c>
      <c r="Y940" t="s">
        <v>30</v>
      </c>
      <c r="Z940" t="s">
        <v>29</v>
      </c>
      <c r="AA940" t="s">
        <v>30</v>
      </c>
      <c r="AB940" t="s">
        <v>32</v>
      </c>
    </row>
    <row r="941" spans="1:28" outlineLevel="1" x14ac:dyDescent="0.45">
      <c r="A941">
        <v>9925439000</v>
      </c>
      <c r="B941" s="1">
        <v>44351</v>
      </c>
      <c r="C941" t="s">
        <v>5469</v>
      </c>
      <c r="D941" t="s">
        <v>5470</v>
      </c>
      <c r="E941" t="s">
        <v>135</v>
      </c>
      <c r="F941" t="s">
        <v>5651</v>
      </c>
      <c r="G941" t="s">
        <v>5755</v>
      </c>
      <c r="H941" s="5">
        <v>338324</v>
      </c>
      <c r="J941" t="s">
        <v>28</v>
      </c>
      <c r="K941" t="s">
        <v>29</v>
      </c>
      <c r="L941" t="s">
        <v>88</v>
      </c>
      <c r="M941" t="s">
        <v>29</v>
      </c>
      <c r="N941" t="s">
        <v>29</v>
      </c>
      <c r="O941" t="s">
        <v>29</v>
      </c>
      <c r="P941" t="s">
        <v>30</v>
      </c>
      <c r="Q941" t="s">
        <v>30</v>
      </c>
      <c r="R941" t="s">
        <v>30</v>
      </c>
      <c r="S941" t="s">
        <v>30</v>
      </c>
      <c r="T941" t="s">
        <v>30</v>
      </c>
      <c r="U941" t="s">
        <v>29</v>
      </c>
      <c r="V941" t="s">
        <v>30</v>
      </c>
      <c r="W941" t="s">
        <v>31</v>
      </c>
      <c r="X941" t="s">
        <v>29</v>
      </c>
      <c r="Y941" t="s">
        <v>29</v>
      </c>
      <c r="Z941" t="s">
        <v>29</v>
      </c>
      <c r="AA941" t="s">
        <v>29</v>
      </c>
      <c r="AB941" t="s">
        <v>32</v>
      </c>
    </row>
    <row r="942" spans="1:28" outlineLevel="1" x14ac:dyDescent="0.45">
      <c r="A942">
        <v>8850359000</v>
      </c>
      <c r="B942" s="1">
        <v>44345</v>
      </c>
      <c r="C942" t="s">
        <v>4495</v>
      </c>
      <c r="D942" t="s">
        <v>4496</v>
      </c>
      <c r="E942" t="s">
        <v>135</v>
      </c>
      <c r="F942" t="s">
        <v>5651</v>
      </c>
      <c r="G942" t="s">
        <v>5662</v>
      </c>
      <c r="H942" s="5">
        <v>335670.91</v>
      </c>
      <c r="J942" t="s">
        <v>28</v>
      </c>
      <c r="K942" t="s">
        <v>30</v>
      </c>
      <c r="L942" t="s">
        <v>96</v>
      </c>
      <c r="M942" t="s">
        <v>30</v>
      </c>
      <c r="N942" t="s">
        <v>29</v>
      </c>
      <c r="O942" t="s">
        <v>30</v>
      </c>
      <c r="P942" t="s">
        <v>30</v>
      </c>
      <c r="Q942" t="s">
        <v>30</v>
      </c>
      <c r="R942" t="s">
        <v>30</v>
      </c>
      <c r="S942" t="s">
        <v>30</v>
      </c>
      <c r="T942" t="s">
        <v>30</v>
      </c>
      <c r="U942" t="s">
        <v>30</v>
      </c>
      <c r="V942" t="s">
        <v>30</v>
      </c>
      <c r="W942" t="s">
        <v>31</v>
      </c>
      <c r="X942" t="s">
        <v>29</v>
      </c>
      <c r="Y942" t="s">
        <v>29</v>
      </c>
      <c r="Z942" t="s">
        <v>29</v>
      </c>
      <c r="AA942" t="s">
        <v>29</v>
      </c>
      <c r="AB942" t="s">
        <v>48</v>
      </c>
    </row>
    <row r="943" spans="1:28" outlineLevel="1" x14ac:dyDescent="0.45">
      <c r="A943">
        <v>7617948907</v>
      </c>
      <c r="B943" s="1">
        <v>44323</v>
      </c>
      <c r="C943" t="s">
        <v>3503</v>
      </c>
      <c r="D943" t="s">
        <v>3504</v>
      </c>
      <c r="E943" t="s">
        <v>135</v>
      </c>
      <c r="F943" t="s">
        <v>5651</v>
      </c>
      <c r="G943" t="s">
        <v>5724</v>
      </c>
      <c r="H943" s="5">
        <v>335505.69</v>
      </c>
      <c r="J943" t="s">
        <v>28</v>
      </c>
      <c r="K943" t="s">
        <v>29</v>
      </c>
      <c r="L943" t="s">
        <v>88</v>
      </c>
      <c r="M943" t="s">
        <v>30</v>
      </c>
      <c r="N943" t="s">
        <v>30</v>
      </c>
      <c r="O943" t="s">
        <v>29</v>
      </c>
      <c r="P943" t="s">
        <v>30</v>
      </c>
      <c r="Q943" t="s">
        <v>30</v>
      </c>
      <c r="R943" t="s">
        <v>30</v>
      </c>
      <c r="S943" t="s">
        <v>30</v>
      </c>
      <c r="T943" t="s">
        <v>30</v>
      </c>
      <c r="U943" t="s">
        <v>30</v>
      </c>
      <c r="V943" t="s">
        <v>30</v>
      </c>
      <c r="W943" t="s">
        <v>31</v>
      </c>
      <c r="X943" t="s">
        <v>29</v>
      </c>
      <c r="Y943" t="s">
        <v>30</v>
      </c>
      <c r="Z943" t="s">
        <v>29</v>
      </c>
      <c r="AA943" t="s">
        <v>29</v>
      </c>
      <c r="AB943" t="s">
        <v>32</v>
      </c>
    </row>
    <row r="944" spans="1:28" outlineLevel="1" x14ac:dyDescent="0.45">
      <c r="A944">
        <v>1042659105</v>
      </c>
      <c r="B944" s="1">
        <v>44364</v>
      </c>
      <c r="C944" t="s">
        <v>133</v>
      </c>
      <c r="D944" t="s">
        <v>134</v>
      </c>
      <c r="E944" t="s">
        <v>135</v>
      </c>
      <c r="F944" t="s">
        <v>5651</v>
      </c>
      <c r="G944" t="s">
        <v>5661</v>
      </c>
      <c r="H944" s="5">
        <v>334307</v>
      </c>
      <c r="J944" t="s">
        <v>28</v>
      </c>
      <c r="K944" t="s">
        <v>29</v>
      </c>
      <c r="L944" t="s">
        <v>96</v>
      </c>
      <c r="M944" t="s">
        <v>30</v>
      </c>
      <c r="N944" t="s">
        <v>30</v>
      </c>
      <c r="O944" t="s">
        <v>29</v>
      </c>
      <c r="P944" t="s">
        <v>30</v>
      </c>
      <c r="Q944" t="s">
        <v>30</v>
      </c>
      <c r="R944" t="s">
        <v>30</v>
      </c>
      <c r="S944" t="s">
        <v>30</v>
      </c>
      <c r="T944" t="s">
        <v>30</v>
      </c>
      <c r="U944" t="s">
        <v>30</v>
      </c>
      <c r="V944" t="s">
        <v>30</v>
      </c>
      <c r="W944" t="s">
        <v>40</v>
      </c>
      <c r="X944" t="s">
        <v>30</v>
      </c>
      <c r="Y944" t="s">
        <v>29</v>
      </c>
      <c r="Z944" t="s">
        <v>29</v>
      </c>
      <c r="AA944" t="s">
        <v>29</v>
      </c>
      <c r="AB944" t="s">
        <v>32</v>
      </c>
    </row>
    <row r="945" spans="1:28" outlineLevel="1" x14ac:dyDescent="0.45">
      <c r="A945">
        <v>8866979003</v>
      </c>
      <c r="B945" s="1">
        <v>44345</v>
      </c>
      <c r="C945" t="s">
        <v>4610</v>
      </c>
      <c r="D945" t="s">
        <v>415</v>
      </c>
      <c r="E945" t="s">
        <v>135</v>
      </c>
      <c r="F945" t="s">
        <v>5651</v>
      </c>
      <c r="G945" t="s">
        <v>5662</v>
      </c>
      <c r="H945" s="5">
        <v>327432</v>
      </c>
      <c r="J945" t="s">
        <v>28</v>
      </c>
      <c r="K945" t="s">
        <v>30</v>
      </c>
      <c r="L945" t="s">
        <v>96</v>
      </c>
      <c r="M945" t="s">
        <v>30</v>
      </c>
      <c r="N945" t="s">
        <v>30</v>
      </c>
      <c r="O945" t="s">
        <v>29</v>
      </c>
      <c r="P945" t="s">
        <v>30</v>
      </c>
      <c r="Q945" t="s">
        <v>30</v>
      </c>
      <c r="R945" t="s">
        <v>30</v>
      </c>
      <c r="S945" t="s">
        <v>30</v>
      </c>
      <c r="T945" t="s">
        <v>30</v>
      </c>
      <c r="U945" t="s">
        <v>30</v>
      </c>
      <c r="V945" t="s">
        <v>30</v>
      </c>
      <c r="W945" t="s">
        <v>40</v>
      </c>
      <c r="X945" t="s">
        <v>29</v>
      </c>
      <c r="Y945" t="s">
        <v>29</v>
      </c>
      <c r="Z945" t="s">
        <v>29</v>
      </c>
      <c r="AA945" t="s">
        <v>29</v>
      </c>
      <c r="AB945" t="s">
        <v>32</v>
      </c>
    </row>
    <row r="946" spans="1:28" outlineLevel="1" x14ac:dyDescent="0.45">
      <c r="A946">
        <v>7675818901</v>
      </c>
      <c r="B946" s="1">
        <v>44323</v>
      </c>
      <c r="C946" t="s">
        <v>3825</v>
      </c>
      <c r="D946" t="s">
        <v>3826</v>
      </c>
      <c r="E946" t="s">
        <v>135</v>
      </c>
      <c r="F946" t="s">
        <v>5651</v>
      </c>
      <c r="G946" t="s">
        <v>5741</v>
      </c>
      <c r="H946" s="5">
        <v>312385</v>
      </c>
      <c r="J946" t="s">
        <v>28</v>
      </c>
      <c r="K946" t="s">
        <v>29</v>
      </c>
      <c r="L946" t="s">
        <v>96</v>
      </c>
      <c r="M946" t="s">
        <v>29</v>
      </c>
      <c r="N946" t="s">
        <v>30</v>
      </c>
      <c r="O946" t="s">
        <v>29</v>
      </c>
      <c r="P946" t="s">
        <v>30</v>
      </c>
      <c r="Q946" t="s">
        <v>30</v>
      </c>
      <c r="R946" t="s">
        <v>30</v>
      </c>
      <c r="S946" t="s">
        <v>30</v>
      </c>
      <c r="T946" t="s">
        <v>30</v>
      </c>
      <c r="U946" t="s">
        <v>30</v>
      </c>
      <c r="V946" t="s">
        <v>30</v>
      </c>
      <c r="W946" t="s">
        <v>40</v>
      </c>
      <c r="X946" t="s">
        <v>29</v>
      </c>
      <c r="Y946" t="s">
        <v>30</v>
      </c>
      <c r="Z946" t="s">
        <v>29</v>
      </c>
      <c r="AA946" t="s">
        <v>29</v>
      </c>
      <c r="AB946" t="s">
        <v>32</v>
      </c>
    </row>
    <row r="947" spans="1:28" outlineLevel="1" x14ac:dyDescent="0.45">
      <c r="A947">
        <v>7615428900</v>
      </c>
      <c r="B947" s="1">
        <v>44323</v>
      </c>
      <c r="C947" t="s">
        <v>3493</v>
      </c>
      <c r="D947" t="s">
        <v>3494</v>
      </c>
      <c r="E947" t="s">
        <v>135</v>
      </c>
      <c r="F947" t="s">
        <v>5651</v>
      </c>
      <c r="G947" t="s">
        <v>5755</v>
      </c>
      <c r="H947" s="5">
        <v>310750</v>
      </c>
      <c r="J947" t="s">
        <v>28</v>
      </c>
      <c r="K947" t="s">
        <v>29</v>
      </c>
      <c r="L947" t="s">
        <v>88</v>
      </c>
      <c r="M947" t="s">
        <v>29</v>
      </c>
      <c r="N947" t="s">
        <v>30</v>
      </c>
      <c r="O947" t="s">
        <v>30</v>
      </c>
      <c r="P947" t="s">
        <v>30</v>
      </c>
      <c r="Q947" t="s">
        <v>30</v>
      </c>
      <c r="R947" t="s">
        <v>30</v>
      </c>
      <c r="S947" t="s">
        <v>30</v>
      </c>
      <c r="T947" t="s">
        <v>30</v>
      </c>
      <c r="U947" t="s">
        <v>30</v>
      </c>
      <c r="V947" t="s">
        <v>30</v>
      </c>
      <c r="W947" t="s">
        <v>40</v>
      </c>
      <c r="X947" t="s">
        <v>29</v>
      </c>
      <c r="Y947" t="s">
        <v>30</v>
      </c>
      <c r="Z947" t="s">
        <v>29</v>
      </c>
      <c r="AA947" t="s">
        <v>29</v>
      </c>
      <c r="AB947" t="s">
        <v>32</v>
      </c>
    </row>
    <row r="948" spans="1:28" outlineLevel="1" x14ac:dyDescent="0.45">
      <c r="A948">
        <v>2320329008</v>
      </c>
      <c r="B948" s="1">
        <v>44331</v>
      </c>
      <c r="C948" t="s">
        <v>777</v>
      </c>
      <c r="D948" t="s">
        <v>778</v>
      </c>
      <c r="E948" t="s">
        <v>135</v>
      </c>
      <c r="F948" t="s">
        <v>5651</v>
      </c>
      <c r="G948" t="s">
        <v>5741</v>
      </c>
      <c r="H948" s="5">
        <v>307144</v>
      </c>
      <c r="J948" t="s">
        <v>28</v>
      </c>
      <c r="K948" t="s">
        <v>29</v>
      </c>
      <c r="L948" t="s">
        <v>96</v>
      </c>
      <c r="M948" t="s">
        <v>29</v>
      </c>
      <c r="N948" t="s">
        <v>30</v>
      </c>
      <c r="O948" t="s">
        <v>29</v>
      </c>
      <c r="P948" t="s">
        <v>30</v>
      </c>
      <c r="Q948" t="s">
        <v>30</v>
      </c>
      <c r="R948" t="s">
        <v>30</v>
      </c>
      <c r="S948" t="s">
        <v>30</v>
      </c>
      <c r="T948" t="s">
        <v>30</v>
      </c>
      <c r="U948" t="s">
        <v>30</v>
      </c>
      <c r="V948" t="s">
        <v>30</v>
      </c>
      <c r="W948" t="s">
        <v>40</v>
      </c>
      <c r="X948" t="s">
        <v>29</v>
      </c>
      <c r="Y948" t="s">
        <v>30</v>
      </c>
      <c r="Z948" t="s">
        <v>29</v>
      </c>
      <c r="AA948" t="s">
        <v>29</v>
      </c>
      <c r="AB948" t="s">
        <v>32</v>
      </c>
    </row>
    <row r="949" spans="1:28" outlineLevel="1" x14ac:dyDescent="0.45">
      <c r="A949">
        <v>9930349002</v>
      </c>
      <c r="B949" s="1">
        <v>44351</v>
      </c>
      <c r="C949" t="s">
        <v>5504</v>
      </c>
      <c r="D949" t="s">
        <v>5505</v>
      </c>
      <c r="E949" t="s">
        <v>135</v>
      </c>
      <c r="F949" t="s">
        <v>5651</v>
      </c>
      <c r="G949" t="s">
        <v>5662</v>
      </c>
      <c r="H949" s="5">
        <v>297679.7</v>
      </c>
      <c r="J949" t="s">
        <v>28</v>
      </c>
      <c r="K949" t="s">
        <v>30</v>
      </c>
      <c r="L949" t="s">
        <v>96</v>
      </c>
      <c r="M949" t="s">
        <v>30</v>
      </c>
      <c r="N949" t="s">
        <v>30</v>
      </c>
      <c r="O949" t="s">
        <v>30</v>
      </c>
      <c r="P949" t="s">
        <v>30</v>
      </c>
      <c r="Q949" t="s">
        <v>30</v>
      </c>
      <c r="R949" t="s">
        <v>30</v>
      </c>
      <c r="S949" t="s">
        <v>30</v>
      </c>
      <c r="T949" t="s">
        <v>30</v>
      </c>
      <c r="U949" t="s">
        <v>30</v>
      </c>
      <c r="V949" t="s">
        <v>30</v>
      </c>
      <c r="W949" t="s">
        <v>31</v>
      </c>
      <c r="X949" t="s">
        <v>29</v>
      </c>
      <c r="Y949" t="s">
        <v>29</v>
      </c>
      <c r="Z949" t="s">
        <v>29</v>
      </c>
      <c r="AA949" t="s">
        <v>29</v>
      </c>
      <c r="AB949" t="s">
        <v>43</v>
      </c>
    </row>
    <row r="950" spans="1:28" outlineLevel="1" x14ac:dyDescent="0.45">
      <c r="A950">
        <v>7598728904</v>
      </c>
      <c r="B950" s="1">
        <v>44323</v>
      </c>
      <c r="C950" t="s">
        <v>3390</v>
      </c>
      <c r="D950" t="s">
        <v>3391</v>
      </c>
      <c r="E950" t="s">
        <v>135</v>
      </c>
      <c r="F950" t="s">
        <v>5651</v>
      </c>
      <c r="G950" t="s">
        <v>5805</v>
      </c>
      <c r="H950" s="5">
        <v>296587</v>
      </c>
      <c r="J950" t="s">
        <v>28</v>
      </c>
      <c r="K950" t="s">
        <v>29</v>
      </c>
      <c r="L950" t="s">
        <v>96</v>
      </c>
      <c r="M950" t="s">
        <v>29</v>
      </c>
      <c r="N950" t="s">
        <v>30</v>
      </c>
      <c r="O950" t="s">
        <v>30</v>
      </c>
      <c r="P950" t="s">
        <v>30</v>
      </c>
      <c r="Q950" t="s">
        <v>30</v>
      </c>
      <c r="R950" t="s">
        <v>30</v>
      </c>
      <c r="S950" t="s">
        <v>30</v>
      </c>
      <c r="T950" t="s">
        <v>30</v>
      </c>
      <c r="U950" t="s">
        <v>30</v>
      </c>
      <c r="V950" t="s">
        <v>30</v>
      </c>
      <c r="W950" t="s">
        <v>40</v>
      </c>
      <c r="X950" t="s">
        <v>29</v>
      </c>
      <c r="Y950" t="s">
        <v>30</v>
      </c>
      <c r="Z950" t="s">
        <v>29</v>
      </c>
      <c r="AA950" t="s">
        <v>30</v>
      </c>
      <c r="AB950" t="s">
        <v>38</v>
      </c>
    </row>
    <row r="951" spans="1:28" outlineLevel="1" x14ac:dyDescent="0.45">
      <c r="A951">
        <v>8936309008</v>
      </c>
      <c r="B951" s="1">
        <v>44345</v>
      </c>
      <c r="C951" t="s">
        <v>4917</v>
      </c>
      <c r="D951" t="s">
        <v>4918</v>
      </c>
      <c r="E951" t="s">
        <v>135</v>
      </c>
      <c r="F951" t="s">
        <v>5651</v>
      </c>
      <c r="G951" t="s">
        <v>5662</v>
      </c>
      <c r="H951" s="5">
        <v>293311</v>
      </c>
      <c r="J951" t="s">
        <v>28</v>
      </c>
      <c r="K951" t="s">
        <v>30</v>
      </c>
      <c r="L951" t="s">
        <v>96</v>
      </c>
      <c r="M951" t="s">
        <v>30</v>
      </c>
      <c r="N951" t="s">
        <v>30</v>
      </c>
      <c r="O951" t="s">
        <v>30</v>
      </c>
      <c r="P951" t="s">
        <v>30</v>
      </c>
      <c r="Q951" t="s">
        <v>30</v>
      </c>
      <c r="R951" t="s">
        <v>30</v>
      </c>
      <c r="S951" t="s">
        <v>30</v>
      </c>
      <c r="T951" t="s">
        <v>30</v>
      </c>
      <c r="U951" t="s">
        <v>30</v>
      </c>
      <c r="V951" t="s">
        <v>30</v>
      </c>
      <c r="W951" t="s">
        <v>31</v>
      </c>
      <c r="X951" t="s">
        <v>29</v>
      </c>
      <c r="Y951" t="s">
        <v>29</v>
      </c>
      <c r="Z951" t="s">
        <v>29</v>
      </c>
      <c r="AA951" t="s">
        <v>29</v>
      </c>
      <c r="AB951" t="s">
        <v>139</v>
      </c>
    </row>
    <row r="952" spans="1:28" outlineLevel="1" x14ac:dyDescent="0.45">
      <c r="A952">
        <v>2771459000</v>
      </c>
      <c r="B952" s="1">
        <v>44334</v>
      </c>
      <c r="C952" t="s">
        <v>1655</v>
      </c>
      <c r="D952" t="s">
        <v>1656</v>
      </c>
      <c r="E952" t="s">
        <v>135</v>
      </c>
      <c r="F952" t="s">
        <v>5651</v>
      </c>
      <c r="G952" t="s">
        <v>5662</v>
      </c>
      <c r="H952" s="5">
        <v>291877</v>
      </c>
      <c r="J952" t="s">
        <v>28</v>
      </c>
      <c r="K952" t="s">
        <v>30</v>
      </c>
      <c r="L952" t="s">
        <v>96</v>
      </c>
      <c r="M952" t="s">
        <v>29</v>
      </c>
      <c r="N952" t="s">
        <v>30</v>
      </c>
      <c r="O952" t="s">
        <v>30</v>
      </c>
      <c r="P952" t="s">
        <v>30</v>
      </c>
      <c r="Q952" t="s">
        <v>30</v>
      </c>
      <c r="R952" t="s">
        <v>30</v>
      </c>
      <c r="S952" t="s">
        <v>30</v>
      </c>
      <c r="T952" t="s">
        <v>30</v>
      </c>
      <c r="U952" t="s">
        <v>30</v>
      </c>
      <c r="V952" t="s">
        <v>30</v>
      </c>
      <c r="W952" t="s">
        <v>37</v>
      </c>
      <c r="X952" t="s">
        <v>29</v>
      </c>
      <c r="Y952" t="s">
        <v>29</v>
      </c>
      <c r="Z952" t="s">
        <v>29</v>
      </c>
      <c r="AA952" t="s">
        <v>30</v>
      </c>
      <c r="AB952" t="s">
        <v>43</v>
      </c>
    </row>
    <row r="953" spans="1:28" outlineLevel="1" x14ac:dyDescent="0.45">
      <c r="A953">
        <v>9887159008</v>
      </c>
      <c r="B953" s="1">
        <v>44351</v>
      </c>
      <c r="C953" t="s">
        <v>5276</v>
      </c>
      <c r="D953" t="s">
        <v>5277</v>
      </c>
      <c r="E953" t="s">
        <v>135</v>
      </c>
      <c r="F953" t="s">
        <v>5651</v>
      </c>
      <c r="G953" t="s">
        <v>5724</v>
      </c>
      <c r="H953" s="5">
        <v>272155</v>
      </c>
      <c r="I953" t="s">
        <v>35</v>
      </c>
      <c r="J953" t="s">
        <v>28</v>
      </c>
      <c r="K953" t="s">
        <v>29</v>
      </c>
      <c r="L953" t="s">
        <v>88</v>
      </c>
      <c r="M953" t="s">
        <v>29</v>
      </c>
      <c r="N953" t="s">
        <v>29</v>
      </c>
      <c r="O953" t="s">
        <v>29</v>
      </c>
      <c r="P953" t="s">
        <v>30</v>
      </c>
      <c r="Q953" t="s">
        <v>30</v>
      </c>
      <c r="R953" t="s">
        <v>30</v>
      </c>
      <c r="S953" t="s">
        <v>30</v>
      </c>
      <c r="T953" t="s">
        <v>30</v>
      </c>
      <c r="U953" t="s">
        <v>30</v>
      </c>
      <c r="V953" t="s">
        <v>30</v>
      </c>
      <c r="W953" t="s">
        <v>40</v>
      </c>
      <c r="X953" t="s">
        <v>29</v>
      </c>
      <c r="Y953" t="s">
        <v>29</v>
      </c>
      <c r="Z953" t="s">
        <v>29</v>
      </c>
      <c r="AA953" t="s">
        <v>29</v>
      </c>
      <c r="AB953" t="s">
        <v>32</v>
      </c>
    </row>
    <row r="954" spans="1:28" outlineLevel="1" x14ac:dyDescent="0.45">
      <c r="A954">
        <v>8971889002</v>
      </c>
      <c r="B954" s="1">
        <v>44345</v>
      </c>
      <c r="C954" t="s">
        <v>5092</v>
      </c>
      <c r="D954" t="s">
        <v>5093</v>
      </c>
      <c r="E954" t="s">
        <v>135</v>
      </c>
      <c r="F954" t="s">
        <v>5651</v>
      </c>
      <c r="G954" t="s">
        <v>5755</v>
      </c>
      <c r="H954" s="5">
        <v>272105.19</v>
      </c>
      <c r="I954" t="s">
        <v>213</v>
      </c>
      <c r="J954" t="s">
        <v>28</v>
      </c>
      <c r="K954" t="s">
        <v>29</v>
      </c>
      <c r="L954" t="s">
        <v>88</v>
      </c>
      <c r="M954" t="s">
        <v>29</v>
      </c>
      <c r="N954" t="s">
        <v>30</v>
      </c>
      <c r="O954" t="s">
        <v>29</v>
      </c>
      <c r="P954" t="s">
        <v>30</v>
      </c>
      <c r="Q954" t="s">
        <v>30</v>
      </c>
      <c r="R954" t="s">
        <v>30</v>
      </c>
      <c r="S954" t="s">
        <v>29</v>
      </c>
      <c r="T954" t="s">
        <v>30</v>
      </c>
      <c r="U954" t="s">
        <v>30</v>
      </c>
      <c r="V954" t="s">
        <v>30</v>
      </c>
      <c r="W954" t="s">
        <v>40</v>
      </c>
      <c r="X954" t="s">
        <v>29</v>
      </c>
      <c r="Y954" t="s">
        <v>29</v>
      </c>
      <c r="Z954" t="s">
        <v>29</v>
      </c>
      <c r="AA954" t="s">
        <v>29</v>
      </c>
      <c r="AB954" t="s">
        <v>32</v>
      </c>
    </row>
    <row r="955" spans="1:28" outlineLevel="1" x14ac:dyDescent="0.45">
      <c r="A955">
        <v>3686549003</v>
      </c>
      <c r="B955" s="1">
        <v>44335</v>
      </c>
      <c r="C955" t="s">
        <v>1721</v>
      </c>
      <c r="D955" t="s">
        <v>1722</v>
      </c>
      <c r="E955" t="s">
        <v>135</v>
      </c>
      <c r="F955" t="s">
        <v>5651</v>
      </c>
      <c r="G955" t="s">
        <v>5724</v>
      </c>
      <c r="H955" s="5">
        <v>261236</v>
      </c>
      <c r="J955" t="s">
        <v>28</v>
      </c>
      <c r="K955" t="s">
        <v>29</v>
      </c>
      <c r="L955" t="s">
        <v>88</v>
      </c>
      <c r="M955" t="s">
        <v>30</v>
      </c>
      <c r="N955" t="s">
        <v>30</v>
      </c>
      <c r="O955" t="s">
        <v>29</v>
      </c>
      <c r="P955" t="s">
        <v>30</v>
      </c>
      <c r="Q955" t="s">
        <v>30</v>
      </c>
      <c r="R955" t="s">
        <v>30</v>
      </c>
      <c r="S955" t="s">
        <v>30</v>
      </c>
      <c r="T955" t="s">
        <v>30</v>
      </c>
      <c r="U955" t="s">
        <v>30</v>
      </c>
      <c r="V955" t="s">
        <v>30</v>
      </c>
      <c r="W955" t="s">
        <v>31</v>
      </c>
      <c r="X955" t="s">
        <v>29</v>
      </c>
      <c r="Y955" t="s">
        <v>30</v>
      </c>
      <c r="Z955" t="s">
        <v>29</v>
      </c>
      <c r="AA955" t="s">
        <v>30</v>
      </c>
      <c r="AB955" t="s">
        <v>32</v>
      </c>
    </row>
    <row r="956" spans="1:28" outlineLevel="1" x14ac:dyDescent="0.45">
      <c r="A956">
        <v>2472059009</v>
      </c>
      <c r="B956" s="1">
        <v>44332</v>
      </c>
      <c r="C956" t="s">
        <v>1079</v>
      </c>
      <c r="D956" t="s">
        <v>1080</v>
      </c>
      <c r="E956" t="s">
        <v>135</v>
      </c>
      <c r="F956" t="s">
        <v>5651</v>
      </c>
      <c r="G956" t="s">
        <v>5662</v>
      </c>
      <c r="H956" s="5">
        <v>260323.96</v>
      </c>
      <c r="J956" t="s">
        <v>28</v>
      </c>
      <c r="K956" t="s">
        <v>30</v>
      </c>
      <c r="L956" t="s">
        <v>96</v>
      </c>
      <c r="M956" t="s">
        <v>29</v>
      </c>
      <c r="N956" t="s">
        <v>30</v>
      </c>
      <c r="O956" t="s">
        <v>30</v>
      </c>
      <c r="P956" t="s">
        <v>30</v>
      </c>
      <c r="Q956" t="s">
        <v>30</v>
      </c>
      <c r="R956" t="s">
        <v>30</v>
      </c>
      <c r="S956" t="s">
        <v>30</v>
      </c>
      <c r="T956" t="s">
        <v>30</v>
      </c>
      <c r="U956" t="s">
        <v>30</v>
      </c>
      <c r="V956" t="s">
        <v>30</v>
      </c>
      <c r="W956" t="s">
        <v>40</v>
      </c>
      <c r="X956" t="s">
        <v>29</v>
      </c>
      <c r="Y956" t="s">
        <v>30</v>
      </c>
      <c r="Z956" t="s">
        <v>29</v>
      </c>
      <c r="AA956" t="s">
        <v>29</v>
      </c>
      <c r="AB956" t="s">
        <v>32</v>
      </c>
    </row>
    <row r="957" spans="1:28" outlineLevel="1" x14ac:dyDescent="0.45">
      <c r="A957">
        <v>7535978901</v>
      </c>
      <c r="B957" s="1">
        <v>44323</v>
      </c>
      <c r="C957" t="s">
        <v>2841</v>
      </c>
      <c r="D957" t="s">
        <v>2842</v>
      </c>
      <c r="E957" t="s">
        <v>135</v>
      </c>
      <c r="F957" t="s">
        <v>5651</v>
      </c>
      <c r="G957" t="s">
        <v>5661</v>
      </c>
      <c r="H957" s="5">
        <v>255678.88</v>
      </c>
      <c r="J957" t="s">
        <v>28</v>
      </c>
      <c r="K957" t="s">
        <v>29</v>
      </c>
      <c r="L957" t="s">
        <v>96</v>
      </c>
      <c r="M957" t="s">
        <v>30</v>
      </c>
      <c r="N957" t="s">
        <v>30</v>
      </c>
      <c r="O957" t="s">
        <v>30</v>
      </c>
      <c r="P957" t="s">
        <v>30</v>
      </c>
      <c r="Q957" t="s">
        <v>30</v>
      </c>
      <c r="R957" t="s">
        <v>30</v>
      </c>
      <c r="S957" t="s">
        <v>30</v>
      </c>
      <c r="T957" t="s">
        <v>30</v>
      </c>
      <c r="U957" t="s">
        <v>30</v>
      </c>
      <c r="V957" t="s">
        <v>30</v>
      </c>
      <c r="W957" t="s">
        <v>40</v>
      </c>
      <c r="X957" t="s">
        <v>30</v>
      </c>
      <c r="Y957" t="s">
        <v>29</v>
      </c>
      <c r="Z957" t="s">
        <v>29</v>
      </c>
      <c r="AA957" t="s">
        <v>30</v>
      </c>
      <c r="AB957" t="s">
        <v>32</v>
      </c>
    </row>
    <row r="958" spans="1:28" outlineLevel="1" x14ac:dyDescent="0.45">
      <c r="A958">
        <v>2351149005</v>
      </c>
      <c r="B958" s="1">
        <v>44331</v>
      </c>
      <c r="C958" t="s">
        <v>931</v>
      </c>
      <c r="D958" t="s">
        <v>932</v>
      </c>
      <c r="E958" t="s">
        <v>135</v>
      </c>
      <c r="F958" t="s">
        <v>5651</v>
      </c>
      <c r="G958" t="s">
        <v>5661</v>
      </c>
      <c r="H958" s="5">
        <v>252063.72</v>
      </c>
      <c r="J958" t="s">
        <v>28</v>
      </c>
      <c r="K958" t="s">
        <v>30</v>
      </c>
      <c r="L958" t="s">
        <v>96</v>
      </c>
      <c r="M958" t="s">
        <v>30</v>
      </c>
      <c r="N958" t="s">
        <v>30</v>
      </c>
      <c r="O958" t="s">
        <v>30</v>
      </c>
      <c r="P958" t="s">
        <v>30</v>
      </c>
      <c r="Q958" t="s">
        <v>30</v>
      </c>
      <c r="R958" t="s">
        <v>30</v>
      </c>
      <c r="S958" t="s">
        <v>30</v>
      </c>
      <c r="T958" t="s">
        <v>30</v>
      </c>
      <c r="U958" t="s">
        <v>30</v>
      </c>
      <c r="V958" t="s">
        <v>30</v>
      </c>
      <c r="W958" t="s">
        <v>31</v>
      </c>
      <c r="X958" t="s">
        <v>30</v>
      </c>
      <c r="Y958" t="s">
        <v>30</v>
      </c>
      <c r="Z958" t="s">
        <v>29</v>
      </c>
      <c r="AA958" t="s">
        <v>30</v>
      </c>
      <c r="AB958" t="s">
        <v>32</v>
      </c>
    </row>
    <row r="959" spans="1:28" outlineLevel="1" x14ac:dyDescent="0.45">
      <c r="A959">
        <v>3702139010</v>
      </c>
      <c r="B959" s="1">
        <v>44335</v>
      </c>
      <c r="C959" t="s">
        <v>1789</v>
      </c>
      <c r="D959" t="s">
        <v>1790</v>
      </c>
      <c r="E959" t="s">
        <v>135</v>
      </c>
      <c r="F959" t="s">
        <v>5651</v>
      </c>
      <c r="G959" t="s">
        <v>5724</v>
      </c>
      <c r="H959" s="5">
        <v>249476</v>
      </c>
      <c r="J959" t="s">
        <v>28</v>
      </c>
      <c r="K959" t="s">
        <v>29</v>
      </c>
      <c r="L959" t="s">
        <v>88</v>
      </c>
      <c r="M959" t="s">
        <v>30</v>
      </c>
      <c r="N959" t="s">
        <v>30</v>
      </c>
      <c r="O959" t="s">
        <v>29</v>
      </c>
      <c r="P959" t="s">
        <v>30</v>
      </c>
      <c r="Q959" t="s">
        <v>30</v>
      </c>
      <c r="R959" t="s">
        <v>30</v>
      </c>
      <c r="S959" t="s">
        <v>30</v>
      </c>
      <c r="T959" t="s">
        <v>30</v>
      </c>
      <c r="U959" t="s">
        <v>30</v>
      </c>
      <c r="V959" t="s">
        <v>30</v>
      </c>
      <c r="W959" t="s">
        <v>270</v>
      </c>
      <c r="X959" t="s">
        <v>29</v>
      </c>
      <c r="Y959" t="s">
        <v>30</v>
      </c>
      <c r="Z959" t="s">
        <v>29</v>
      </c>
      <c r="AA959" t="s">
        <v>29</v>
      </c>
      <c r="AB959" t="s">
        <v>39</v>
      </c>
    </row>
    <row r="960" spans="1:28" outlineLevel="1" x14ac:dyDescent="0.45">
      <c r="A960">
        <v>7559108903</v>
      </c>
      <c r="B960" s="1">
        <v>44323</v>
      </c>
      <c r="C960" t="s">
        <v>3103</v>
      </c>
      <c r="D960" t="s">
        <v>3104</v>
      </c>
      <c r="E960" t="s">
        <v>135</v>
      </c>
      <c r="F960" t="s">
        <v>5651</v>
      </c>
      <c r="G960" t="s">
        <v>5755</v>
      </c>
      <c r="H960" s="5">
        <v>248838</v>
      </c>
      <c r="J960" t="s">
        <v>28</v>
      </c>
      <c r="K960" t="s">
        <v>29</v>
      </c>
      <c r="L960" t="s">
        <v>88</v>
      </c>
      <c r="M960" t="s">
        <v>29</v>
      </c>
      <c r="N960" t="s">
        <v>30</v>
      </c>
      <c r="O960" t="s">
        <v>30</v>
      </c>
      <c r="P960" t="s">
        <v>30</v>
      </c>
      <c r="Q960" t="s">
        <v>30</v>
      </c>
      <c r="R960" t="s">
        <v>30</v>
      </c>
      <c r="S960" t="s">
        <v>30</v>
      </c>
      <c r="T960" t="s">
        <v>30</v>
      </c>
      <c r="U960" t="s">
        <v>30</v>
      </c>
      <c r="V960" t="s">
        <v>30</v>
      </c>
      <c r="W960" t="s">
        <v>40</v>
      </c>
      <c r="X960" t="s">
        <v>29</v>
      </c>
      <c r="Y960" t="s">
        <v>30</v>
      </c>
      <c r="Z960" t="s">
        <v>29</v>
      </c>
      <c r="AA960" t="s">
        <v>29</v>
      </c>
      <c r="AB960" t="s">
        <v>32</v>
      </c>
    </row>
    <row r="961" spans="1:28" outlineLevel="1" x14ac:dyDescent="0.45">
      <c r="A961">
        <v>8964709007</v>
      </c>
      <c r="B961" s="1">
        <v>44345</v>
      </c>
      <c r="C961" t="s">
        <v>5052</v>
      </c>
      <c r="D961" t="s">
        <v>2423</v>
      </c>
      <c r="E961" t="s">
        <v>135</v>
      </c>
      <c r="F961" t="s">
        <v>5651</v>
      </c>
      <c r="G961" t="s">
        <v>5662</v>
      </c>
      <c r="H961" s="5">
        <v>245851.81</v>
      </c>
      <c r="J961" t="s">
        <v>28</v>
      </c>
      <c r="K961" t="s">
        <v>30</v>
      </c>
      <c r="L961" t="s">
        <v>96</v>
      </c>
      <c r="M961" t="s">
        <v>30</v>
      </c>
      <c r="N961" t="s">
        <v>30</v>
      </c>
      <c r="O961" t="s">
        <v>30</v>
      </c>
      <c r="P961" t="s">
        <v>30</v>
      </c>
      <c r="Q961" t="s">
        <v>30</v>
      </c>
      <c r="R961" t="s">
        <v>30</v>
      </c>
      <c r="S961" t="s">
        <v>30</v>
      </c>
      <c r="T961" t="s">
        <v>30</v>
      </c>
      <c r="U961" t="s">
        <v>30</v>
      </c>
      <c r="V961" t="s">
        <v>30</v>
      </c>
      <c r="W961" t="s">
        <v>31</v>
      </c>
      <c r="X961" t="s">
        <v>29</v>
      </c>
      <c r="Y961" t="s">
        <v>29</v>
      </c>
      <c r="Z961" t="s">
        <v>29</v>
      </c>
      <c r="AA961" t="s">
        <v>29</v>
      </c>
      <c r="AB961" t="s">
        <v>129</v>
      </c>
    </row>
    <row r="962" spans="1:28" outlineLevel="1" x14ac:dyDescent="0.45">
      <c r="A962">
        <v>8959249006</v>
      </c>
      <c r="B962" s="1">
        <v>44345</v>
      </c>
      <c r="C962" t="s">
        <v>5019</v>
      </c>
      <c r="D962" t="s">
        <v>5020</v>
      </c>
      <c r="E962" t="s">
        <v>135</v>
      </c>
      <c r="F962" t="s">
        <v>5651</v>
      </c>
      <c r="G962" t="s">
        <v>5662</v>
      </c>
      <c r="H962" s="5">
        <v>243702.13</v>
      </c>
      <c r="J962" t="s">
        <v>28</v>
      </c>
      <c r="K962" t="s">
        <v>30</v>
      </c>
      <c r="L962" t="s">
        <v>96</v>
      </c>
      <c r="M962" t="s">
        <v>30</v>
      </c>
      <c r="N962" t="s">
        <v>29</v>
      </c>
      <c r="O962" t="s">
        <v>29</v>
      </c>
      <c r="P962" t="s">
        <v>30</v>
      </c>
      <c r="Q962" t="s">
        <v>30</v>
      </c>
      <c r="R962" t="s">
        <v>30</v>
      </c>
      <c r="S962" t="s">
        <v>30</v>
      </c>
      <c r="T962" t="s">
        <v>30</v>
      </c>
      <c r="U962" t="s">
        <v>30</v>
      </c>
      <c r="V962" t="s">
        <v>30</v>
      </c>
      <c r="W962" t="s">
        <v>40</v>
      </c>
      <c r="X962" t="s">
        <v>29</v>
      </c>
      <c r="Y962" t="s">
        <v>29</v>
      </c>
      <c r="Z962" t="s">
        <v>29</v>
      </c>
      <c r="AA962" t="s">
        <v>29</v>
      </c>
      <c r="AB962" t="s">
        <v>32</v>
      </c>
    </row>
    <row r="963" spans="1:28" outlineLevel="1" x14ac:dyDescent="0.45">
      <c r="A963">
        <v>7885448906</v>
      </c>
      <c r="B963" s="1">
        <v>44327</v>
      </c>
      <c r="C963" t="s">
        <v>3919</v>
      </c>
      <c r="D963" t="s">
        <v>3920</v>
      </c>
      <c r="E963" t="s">
        <v>135</v>
      </c>
      <c r="F963" t="s">
        <v>5651</v>
      </c>
      <c r="G963" t="s">
        <v>5741</v>
      </c>
      <c r="H963" s="5">
        <v>242086.03</v>
      </c>
      <c r="I963" t="s">
        <v>260</v>
      </c>
      <c r="J963" t="s">
        <v>28</v>
      </c>
      <c r="K963" t="s">
        <v>30</v>
      </c>
      <c r="L963" t="s">
        <v>96</v>
      </c>
      <c r="M963" t="s">
        <v>30</v>
      </c>
      <c r="N963" t="s">
        <v>30</v>
      </c>
      <c r="O963" t="s">
        <v>30</v>
      </c>
      <c r="P963" t="s">
        <v>30</v>
      </c>
      <c r="Q963" t="s">
        <v>30</v>
      </c>
      <c r="R963" t="s">
        <v>30</v>
      </c>
      <c r="S963" t="s">
        <v>30</v>
      </c>
      <c r="T963" t="s">
        <v>30</v>
      </c>
      <c r="U963" t="s">
        <v>30</v>
      </c>
      <c r="V963" t="s">
        <v>30</v>
      </c>
      <c r="W963" t="s">
        <v>31</v>
      </c>
      <c r="X963" t="s">
        <v>29</v>
      </c>
      <c r="Y963" t="s">
        <v>30</v>
      </c>
      <c r="Z963" t="s">
        <v>29</v>
      </c>
      <c r="AA963" t="s">
        <v>29</v>
      </c>
      <c r="AB963" t="s">
        <v>32</v>
      </c>
    </row>
    <row r="964" spans="1:28" outlineLevel="1" x14ac:dyDescent="0.45">
      <c r="A964">
        <v>7566598908</v>
      </c>
      <c r="B964" s="1">
        <v>44323</v>
      </c>
      <c r="C964" t="s">
        <v>3189</v>
      </c>
      <c r="D964" t="s">
        <v>830</v>
      </c>
      <c r="E964" t="s">
        <v>135</v>
      </c>
      <c r="F964" t="s">
        <v>5651</v>
      </c>
      <c r="G964" t="s">
        <v>5755</v>
      </c>
      <c r="H964" s="5">
        <v>239606.04</v>
      </c>
      <c r="J964" t="s">
        <v>28</v>
      </c>
      <c r="K964" t="s">
        <v>29</v>
      </c>
      <c r="L964" t="s">
        <v>88</v>
      </c>
      <c r="M964" t="s">
        <v>29</v>
      </c>
      <c r="N964" t="s">
        <v>29</v>
      </c>
      <c r="O964" t="s">
        <v>29</v>
      </c>
      <c r="P964" t="s">
        <v>30</v>
      </c>
      <c r="Q964" t="s">
        <v>29</v>
      </c>
      <c r="R964" t="s">
        <v>29</v>
      </c>
      <c r="S964" t="s">
        <v>30</v>
      </c>
      <c r="T964" t="s">
        <v>30</v>
      </c>
      <c r="U964" t="s">
        <v>30</v>
      </c>
      <c r="V964" t="s">
        <v>30</v>
      </c>
      <c r="W964" t="s">
        <v>40</v>
      </c>
      <c r="X964" t="s">
        <v>29</v>
      </c>
      <c r="Y964" t="s">
        <v>30</v>
      </c>
      <c r="Z964" t="s">
        <v>29</v>
      </c>
      <c r="AA964" t="s">
        <v>29</v>
      </c>
      <c r="AB964" t="s">
        <v>32</v>
      </c>
    </row>
    <row r="965" spans="1:28" outlineLevel="1" x14ac:dyDescent="0.45">
      <c r="A965">
        <v>7546029007</v>
      </c>
      <c r="B965" s="1">
        <v>44341</v>
      </c>
      <c r="C965" t="s">
        <v>2955</v>
      </c>
      <c r="D965" t="s">
        <v>2956</v>
      </c>
      <c r="E965" t="s">
        <v>135</v>
      </c>
      <c r="F965" t="s">
        <v>5651</v>
      </c>
      <c r="G965" t="s">
        <v>5662</v>
      </c>
      <c r="H965" s="5">
        <v>237191</v>
      </c>
      <c r="J965" t="s">
        <v>28</v>
      </c>
      <c r="K965" t="s">
        <v>30</v>
      </c>
      <c r="L965" t="s">
        <v>96</v>
      </c>
      <c r="M965" t="s">
        <v>30</v>
      </c>
      <c r="N965" t="s">
        <v>30</v>
      </c>
      <c r="O965" t="s">
        <v>30</v>
      </c>
      <c r="P965" t="s">
        <v>30</v>
      </c>
      <c r="Q965" t="s">
        <v>30</v>
      </c>
      <c r="R965" t="s">
        <v>30</v>
      </c>
      <c r="S965" t="s">
        <v>30</v>
      </c>
      <c r="T965" t="s">
        <v>30</v>
      </c>
      <c r="U965" t="s">
        <v>30</v>
      </c>
      <c r="V965" t="s">
        <v>30</v>
      </c>
      <c r="W965" t="s">
        <v>31</v>
      </c>
      <c r="X965" t="s">
        <v>29</v>
      </c>
      <c r="Y965" t="s">
        <v>29</v>
      </c>
      <c r="Z965" t="s">
        <v>29</v>
      </c>
      <c r="AA965" t="s">
        <v>30</v>
      </c>
      <c r="AB965" t="s">
        <v>32</v>
      </c>
    </row>
    <row r="966" spans="1:28" outlineLevel="1" x14ac:dyDescent="0.45">
      <c r="A966">
        <v>1075769001</v>
      </c>
      <c r="B966" s="1">
        <v>44328</v>
      </c>
      <c r="C966" t="s">
        <v>271</v>
      </c>
      <c r="D966" t="s">
        <v>272</v>
      </c>
      <c r="E966" t="s">
        <v>135</v>
      </c>
      <c r="F966" t="s">
        <v>5651</v>
      </c>
      <c r="G966" t="s">
        <v>5682</v>
      </c>
      <c r="H966" s="5">
        <v>235680</v>
      </c>
      <c r="J966" t="s">
        <v>28</v>
      </c>
      <c r="K966" t="s">
        <v>30</v>
      </c>
      <c r="L966" t="s">
        <v>96</v>
      </c>
      <c r="M966" t="s">
        <v>29</v>
      </c>
      <c r="N966" t="s">
        <v>29</v>
      </c>
      <c r="O966" t="s">
        <v>29</v>
      </c>
      <c r="P966" t="s">
        <v>30</v>
      </c>
      <c r="Q966" t="s">
        <v>30</v>
      </c>
      <c r="R966" t="s">
        <v>30</v>
      </c>
      <c r="S966" t="s">
        <v>30</v>
      </c>
      <c r="T966" t="s">
        <v>30</v>
      </c>
      <c r="U966" t="s">
        <v>30</v>
      </c>
      <c r="V966" t="s">
        <v>30</v>
      </c>
      <c r="W966" t="s">
        <v>31</v>
      </c>
      <c r="X966" t="s">
        <v>29</v>
      </c>
      <c r="Y966" t="s">
        <v>30</v>
      </c>
      <c r="Z966" t="s">
        <v>29</v>
      </c>
      <c r="AA966" t="s">
        <v>29</v>
      </c>
      <c r="AB966" t="s">
        <v>73</v>
      </c>
    </row>
    <row r="967" spans="1:28" outlineLevel="1" x14ac:dyDescent="0.45">
      <c r="A967">
        <v>7593198901</v>
      </c>
      <c r="B967" s="1">
        <v>44323</v>
      </c>
      <c r="C967" t="s">
        <v>3356</v>
      </c>
      <c r="D967" t="s">
        <v>3357</v>
      </c>
      <c r="E967" t="s">
        <v>135</v>
      </c>
      <c r="F967" t="s">
        <v>5651</v>
      </c>
      <c r="G967" t="s">
        <v>5755</v>
      </c>
      <c r="H967" s="5">
        <v>228863.86</v>
      </c>
      <c r="I967" t="s">
        <v>696</v>
      </c>
      <c r="J967" t="s">
        <v>28</v>
      </c>
      <c r="K967" t="s">
        <v>29</v>
      </c>
      <c r="L967" t="s">
        <v>88</v>
      </c>
      <c r="M967" t="s">
        <v>29</v>
      </c>
      <c r="N967" t="s">
        <v>29</v>
      </c>
      <c r="O967" t="s">
        <v>29</v>
      </c>
      <c r="P967" t="s">
        <v>29</v>
      </c>
      <c r="Q967" t="s">
        <v>29</v>
      </c>
      <c r="R967" t="s">
        <v>29</v>
      </c>
      <c r="S967" t="s">
        <v>30</v>
      </c>
      <c r="T967" t="s">
        <v>30</v>
      </c>
      <c r="U967" t="s">
        <v>29</v>
      </c>
      <c r="V967" t="s">
        <v>30</v>
      </c>
      <c r="W967" t="s">
        <v>40</v>
      </c>
      <c r="X967" t="s">
        <v>29</v>
      </c>
      <c r="Y967" t="s">
        <v>30</v>
      </c>
      <c r="Z967" t="s">
        <v>29</v>
      </c>
      <c r="AA967" t="s">
        <v>29</v>
      </c>
      <c r="AB967" t="s">
        <v>32</v>
      </c>
    </row>
    <row r="968" spans="1:28" outlineLevel="1" x14ac:dyDescent="0.45">
      <c r="A968">
        <v>2754089005</v>
      </c>
      <c r="B968" s="1">
        <v>44334</v>
      </c>
      <c r="C968" t="s">
        <v>1579</v>
      </c>
      <c r="D968" t="s">
        <v>1580</v>
      </c>
      <c r="E968" t="s">
        <v>135</v>
      </c>
      <c r="F968" t="s">
        <v>5651</v>
      </c>
      <c r="G968" t="s">
        <v>5662</v>
      </c>
      <c r="H968" s="5">
        <v>227735</v>
      </c>
      <c r="J968" t="s">
        <v>28</v>
      </c>
      <c r="K968" t="s">
        <v>30</v>
      </c>
      <c r="L968" t="s">
        <v>96</v>
      </c>
      <c r="M968" t="s">
        <v>30</v>
      </c>
      <c r="N968" t="s">
        <v>30</v>
      </c>
      <c r="O968" t="s">
        <v>30</v>
      </c>
      <c r="P968" t="s">
        <v>30</v>
      </c>
      <c r="Q968" t="s">
        <v>30</v>
      </c>
      <c r="R968" t="s">
        <v>30</v>
      </c>
      <c r="S968" t="s">
        <v>30</v>
      </c>
      <c r="T968" t="s">
        <v>30</v>
      </c>
      <c r="U968" t="s">
        <v>30</v>
      </c>
      <c r="V968" t="s">
        <v>30</v>
      </c>
      <c r="W968" t="s">
        <v>31</v>
      </c>
      <c r="X968" t="s">
        <v>29</v>
      </c>
      <c r="Y968" t="s">
        <v>29</v>
      </c>
      <c r="Z968" t="s">
        <v>29</v>
      </c>
      <c r="AA968" t="s">
        <v>30</v>
      </c>
      <c r="AB968" t="s">
        <v>32</v>
      </c>
    </row>
    <row r="969" spans="1:28" outlineLevel="1" x14ac:dyDescent="0.45">
      <c r="A969">
        <v>3699729008</v>
      </c>
      <c r="B969" s="1">
        <v>44335</v>
      </c>
      <c r="C969" t="s">
        <v>1772</v>
      </c>
      <c r="D969" t="s">
        <v>1773</v>
      </c>
      <c r="E969" t="s">
        <v>135</v>
      </c>
      <c r="F969" t="s">
        <v>5651</v>
      </c>
      <c r="G969" t="s">
        <v>5662</v>
      </c>
      <c r="H969" s="5">
        <v>226889</v>
      </c>
      <c r="I969" t="s">
        <v>240</v>
      </c>
      <c r="J969" t="s">
        <v>28</v>
      </c>
      <c r="K969" t="s">
        <v>30</v>
      </c>
      <c r="L969" t="s">
        <v>96</v>
      </c>
      <c r="M969" t="s">
        <v>29</v>
      </c>
      <c r="N969" t="s">
        <v>30</v>
      </c>
      <c r="O969" t="s">
        <v>30</v>
      </c>
      <c r="P969" t="s">
        <v>30</v>
      </c>
      <c r="Q969" t="s">
        <v>30</v>
      </c>
      <c r="R969" t="s">
        <v>30</v>
      </c>
      <c r="S969" t="s">
        <v>30</v>
      </c>
      <c r="T969" t="s">
        <v>30</v>
      </c>
      <c r="U969" t="s">
        <v>30</v>
      </c>
      <c r="V969" t="s">
        <v>30</v>
      </c>
      <c r="W969" t="s">
        <v>33</v>
      </c>
      <c r="X969" t="s">
        <v>29</v>
      </c>
      <c r="Y969" t="s">
        <v>29</v>
      </c>
      <c r="Z969" t="s">
        <v>29</v>
      </c>
      <c r="AA969" t="s">
        <v>30</v>
      </c>
      <c r="AB969" t="s">
        <v>102</v>
      </c>
    </row>
    <row r="970" spans="1:28" outlineLevel="1" x14ac:dyDescent="0.45">
      <c r="A970">
        <v>8848089003</v>
      </c>
      <c r="B970" s="1">
        <v>44345</v>
      </c>
      <c r="C970" t="s">
        <v>4485</v>
      </c>
      <c r="D970" t="s">
        <v>4486</v>
      </c>
      <c r="E970" t="s">
        <v>135</v>
      </c>
      <c r="F970" t="s">
        <v>5651</v>
      </c>
      <c r="G970" t="s">
        <v>5661</v>
      </c>
      <c r="H970" s="5">
        <v>224182.53</v>
      </c>
      <c r="I970" t="s">
        <v>213</v>
      </c>
      <c r="J970" t="s">
        <v>28</v>
      </c>
      <c r="K970" t="s">
        <v>29</v>
      </c>
      <c r="L970" t="s">
        <v>96</v>
      </c>
      <c r="M970" t="s">
        <v>29</v>
      </c>
      <c r="N970" t="s">
        <v>30</v>
      </c>
      <c r="O970" t="s">
        <v>29</v>
      </c>
      <c r="P970" t="s">
        <v>30</v>
      </c>
      <c r="Q970" t="s">
        <v>30</v>
      </c>
      <c r="R970" t="s">
        <v>30</v>
      </c>
      <c r="S970" t="s">
        <v>29</v>
      </c>
      <c r="T970" t="s">
        <v>30</v>
      </c>
      <c r="U970" t="s">
        <v>30</v>
      </c>
      <c r="V970" t="s">
        <v>30</v>
      </c>
      <c r="W970" t="s">
        <v>31</v>
      </c>
      <c r="X970" t="s">
        <v>30</v>
      </c>
      <c r="Y970" t="s">
        <v>29</v>
      </c>
      <c r="Z970" t="s">
        <v>29</v>
      </c>
      <c r="AA970" t="s">
        <v>29</v>
      </c>
      <c r="AB970" t="s">
        <v>32</v>
      </c>
    </row>
    <row r="971" spans="1:28" outlineLevel="1" x14ac:dyDescent="0.45">
      <c r="A971">
        <v>8876159008</v>
      </c>
      <c r="B971" s="1">
        <v>44345</v>
      </c>
      <c r="C971" t="s">
        <v>4672</v>
      </c>
      <c r="D971" t="s">
        <v>2081</v>
      </c>
      <c r="E971" t="s">
        <v>135</v>
      </c>
      <c r="F971" t="s">
        <v>5651</v>
      </c>
      <c r="G971" t="s">
        <v>5662</v>
      </c>
      <c r="H971" s="5">
        <v>202009.98</v>
      </c>
      <c r="J971" t="s">
        <v>28</v>
      </c>
      <c r="K971" t="s">
        <v>30</v>
      </c>
      <c r="L971" t="s">
        <v>96</v>
      </c>
      <c r="M971" t="s">
        <v>30</v>
      </c>
      <c r="N971" t="s">
        <v>30</v>
      </c>
      <c r="O971" t="s">
        <v>30</v>
      </c>
      <c r="P971" t="s">
        <v>30</v>
      </c>
      <c r="Q971" t="s">
        <v>30</v>
      </c>
      <c r="R971" t="s">
        <v>30</v>
      </c>
      <c r="S971" t="s">
        <v>30</v>
      </c>
      <c r="T971" t="s">
        <v>30</v>
      </c>
      <c r="U971" t="s">
        <v>30</v>
      </c>
      <c r="V971" t="s">
        <v>30</v>
      </c>
      <c r="W971" t="s">
        <v>31</v>
      </c>
      <c r="X971" t="s">
        <v>29</v>
      </c>
      <c r="Y971" t="s">
        <v>29</v>
      </c>
      <c r="Z971" t="s">
        <v>29</v>
      </c>
      <c r="AA971" t="s">
        <v>29</v>
      </c>
      <c r="AB971" t="s">
        <v>32</v>
      </c>
    </row>
    <row r="972" spans="1:28" outlineLevel="1" x14ac:dyDescent="0.45">
      <c r="A972">
        <v>7549528907</v>
      </c>
      <c r="B972" s="1">
        <v>44323</v>
      </c>
      <c r="C972" t="s">
        <v>2999</v>
      </c>
      <c r="D972" t="s">
        <v>3000</v>
      </c>
      <c r="E972" t="s">
        <v>135</v>
      </c>
      <c r="F972" t="s">
        <v>5651</v>
      </c>
      <c r="G972" t="s">
        <v>5724</v>
      </c>
      <c r="H972" s="5">
        <v>199726.18</v>
      </c>
      <c r="J972" t="s">
        <v>28</v>
      </c>
      <c r="K972" t="s">
        <v>29</v>
      </c>
      <c r="L972" t="s">
        <v>88</v>
      </c>
      <c r="M972" t="s">
        <v>29</v>
      </c>
      <c r="N972" t="s">
        <v>29</v>
      </c>
      <c r="O972" t="s">
        <v>30</v>
      </c>
      <c r="P972" t="s">
        <v>30</v>
      </c>
      <c r="Q972" t="s">
        <v>30</v>
      </c>
      <c r="R972" t="s">
        <v>30</v>
      </c>
      <c r="S972" t="s">
        <v>30</v>
      </c>
      <c r="T972" t="s">
        <v>30</v>
      </c>
      <c r="U972" t="s">
        <v>30</v>
      </c>
      <c r="V972" t="s">
        <v>30</v>
      </c>
      <c r="W972" t="s">
        <v>31</v>
      </c>
      <c r="X972" t="s">
        <v>29</v>
      </c>
      <c r="Y972" t="s">
        <v>29</v>
      </c>
      <c r="Z972" t="s">
        <v>29</v>
      </c>
      <c r="AA972" t="s">
        <v>30</v>
      </c>
      <c r="AB972" t="s">
        <v>32</v>
      </c>
    </row>
    <row r="973" spans="1:28" outlineLevel="1" x14ac:dyDescent="0.45">
      <c r="A973">
        <v>9874319009</v>
      </c>
      <c r="B973" s="1">
        <v>44351</v>
      </c>
      <c r="C973" t="s">
        <v>5202</v>
      </c>
      <c r="D973" t="s">
        <v>5203</v>
      </c>
      <c r="E973" t="s">
        <v>135</v>
      </c>
      <c r="F973" t="s">
        <v>5651</v>
      </c>
      <c r="G973" t="s">
        <v>5741</v>
      </c>
      <c r="H973" s="5">
        <v>194751</v>
      </c>
      <c r="J973" t="s">
        <v>28</v>
      </c>
      <c r="K973" t="s">
        <v>29</v>
      </c>
      <c r="L973" t="s">
        <v>96</v>
      </c>
      <c r="M973" t="s">
        <v>29</v>
      </c>
      <c r="N973" t="s">
        <v>29</v>
      </c>
      <c r="O973" t="s">
        <v>30</v>
      </c>
      <c r="P973" t="s">
        <v>30</v>
      </c>
      <c r="Q973" t="s">
        <v>29</v>
      </c>
      <c r="R973" t="s">
        <v>30</v>
      </c>
      <c r="S973" t="s">
        <v>29</v>
      </c>
      <c r="T973" t="s">
        <v>30</v>
      </c>
      <c r="U973" t="s">
        <v>30</v>
      </c>
      <c r="V973" t="s">
        <v>30</v>
      </c>
      <c r="W973" t="s">
        <v>40</v>
      </c>
      <c r="X973" t="s">
        <v>29</v>
      </c>
      <c r="Y973" t="s">
        <v>29</v>
      </c>
      <c r="Z973" t="s">
        <v>29</v>
      </c>
      <c r="AA973" t="s">
        <v>29</v>
      </c>
      <c r="AB973" t="s">
        <v>47</v>
      </c>
    </row>
    <row r="974" spans="1:28" outlineLevel="1" x14ac:dyDescent="0.45">
      <c r="A974">
        <v>5213899002</v>
      </c>
      <c r="B974" s="1">
        <v>44337</v>
      </c>
      <c r="C974" t="s">
        <v>2133</v>
      </c>
      <c r="D974" t="s">
        <v>2134</v>
      </c>
      <c r="E974" t="s">
        <v>135</v>
      </c>
      <c r="F974" t="s">
        <v>5651</v>
      </c>
      <c r="G974" t="s">
        <v>5662</v>
      </c>
      <c r="H974" s="5">
        <v>194010.54</v>
      </c>
      <c r="J974" t="s">
        <v>28</v>
      </c>
      <c r="K974" t="s">
        <v>30</v>
      </c>
      <c r="L974" t="s">
        <v>96</v>
      </c>
      <c r="M974" t="s">
        <v>30</v>
      </c>
      <c r="N974" t="s">
        <v>30</v>
      </c>
      <c r="O974" t="s">
        <v>30</v>
      </c>
      <c r="P974" t="s">
        <v>30</v>
      </c>
      <c r="Q974" t="s">
        <v>30</v>
      </c>
      <c r="R974" t="s">
        <v>30</v>
      </c>
      <c r="S974" t="s">
        <v>30</v>
      </c>
      <c r="T974" t="s">
        <v>30</v>
      </c>
      <c r="U974" t="s">
        <v>30</v>
      </c>
      <c r="V974" t="s">
        <v>30</v>
      </c>
      <c r="W974" t="s">
        <v>31</v>
      </c>
      <c r="X974" t="s">
        <v>29</v>
      </c>
      <c r="Y974" t="s">
        <v>30</v>
      </c>
      <c r="Z974" t="s">
        <v>29</v>
      </c>
      <c r="AA974" t="s">
        <v>29</v>
      </c>
      <c r="AB974" t="s">
        <v>32</v>
      </c>
    </row>
    <row r="975" spans="1:28" outlineLevel="1" x14ac:dyDescent="0.45">
      <c r="A975">
        <v>9876499010</v>
      </c>
      <c r="B975" s="1">
        <v>44351</v>
      </c>
      <c r="C975" t="s">
        <v>5219</v>
      </c>
      <c r="D975" t="s">
        <v>5220</v>
      </c>
      <c r="E975" t="s">
        <v>135</v>
      </c>
      <c r="F975" t="s">
        <v>5651</v>
      </c>
      <c r="G975" t="s">
        <v>5755</v>
      </c>
      <c r="H975" s="5">
        <v>190211</v>
      </c>
      <c r="J975" t="s">
        <v>28</v>
      </c>
      <c r="K975" t="s">
        <v>29</v>
      </c>
      <c r="L975" t="s">
        <v>88</v>
      </c>
      <c r="M975" t="s">
        <v>29</v>
      </c>
      <c r="N975" t="s">
        <v>29</v>
      </c>
      <c r="O975" t="s">
        <v>29</v>
      </c>
      <c r="P975" t="s">
        <v>30</v>
      </c>
      <c r="Q975" t="s">
        <v>30</v>
      </c>
      <c r="R975" t="s">
        <v>30</v>
      </c>
      <c r="S975" t="s">
        <v>30</v>
      </c>
      <c r="T975" t="s">
        <v>30</v>
      </c>
      <c r="U975" t="s">
        <v>30</v>
      </c>
      <c r="V975" t="s">
        <v>30</v>
      </c>
      <c r="W975" t="s">
        <v>40</v>
      </c>
      <c r="X975" t="s">
        <v>29</v>
      </c>
      <c r="Y975" t="s">
        <v>29</v>
      </c>
      <c r="Z975" t="s">
        <v>29</v>
      </c>
      <c r="AA975" t="s">
        <v>29</v>
      </c>
      <c r="AB975" t="s">
        <v>32</v>
      </c>
    </row>
    <row r="976" spans="1:28" outlineLevel="1" x14ac:dyDescent="0.45">
      <c r="A976">
        <v>2478159005</v>
      </c>
      <c r="B976" s="1">
        <v>44332</v>
      </c>
      <c r="C976" t="s">
        <v>1116</v>
      </c>
      <c r="D976" t="s">
        <v>814</v>
      </c>
      <c r="E976" t="s">
        <v>135</v>
      </c>
      <c r="F976" t="s">
        <v>5651</v>
      </c>
      <c r="G976" t="s">
        <v>5662</v>
      </c>
      <c r="H976" s="5">
        <v>178192</v>
      </c>
      <c r="J976" t="s">
        <v>28</v>
      </c>
      <c r="K976" t="s">
        <v>30</v>
      </c>
      <c r="L976" t="s">
        <v>96</v>
      </c>
      <c r="M976" t="s">
        <v>30</v>
      </c>
      <c r="N976" t="s">
        <v>30</v>
      </c>
      <c r="O976" t="s">
        <v>30</v>
      </c>
      <c r="P976" t="s">
        <v>30</v>
      </c>
      <c r="Q976" t="s">
        <v>30</v>
      </c>
      <c r="R976" t="s">
        <v>30</v>
      </c>
      <c r="S976" t="s">
        <v>30</v>
      </c>
      <c r="T976" t="s">
        <v>30</v>
      </c>
      <c r="U976" t="s">
        <v>30</v>
      </c>
      <c r="V976" t="s">
        <v>30</v>
      </c>
      <c r="W976" t="s">
        <v>31</v>
      </c>
      <c r="X976" t="s">
        <v>29</v>
      </c>
      <c r="Y976" t="s">
        <v>30</v>
      </c>
      <c r="Z976" t="s">
        <v>29</v>
      </c>
      <c r="AA976" t="s">
        <v>30</v>
      </c>
      <c r="AB976" t="s">
        <v>32</v>
      </c>
    </row>
    <row r="977" spans="1:28" outlineLevel="1" x14ac:dyDescent="0.45">
      <c r="A977">
        <v>2325919007</v>
      </c>
      <c r="B977" s="1">
        <v>44331</v>
      </c>
      <c r="C977" t="s">
        <v>817</v>
      </c>
      <c r="D977" t="s">
        <v>818</v>
      </c>
      <c r="E977" t="s">
        <v>135</v>
      </c>
      <c r="F977" t="s">
        <v>5651</v>
      </c>
      <c r="G977" t="s">
        <v>5724</v>
      </c>
      <c r="H977" s="5">
        <v>177347</v>
      </c>
      <c r="J977" t="s">
        <v>28</v>
      </c>
      <c r="K977" t="s">
        <v>29</v>
      </c>
      <c r="L977" t="s">
        <v>88</v>
      </c>
      <c r="M977" t="s">
        <v>30</v>
      </c>
      <c r="N977" t="s">
        <v>30</v>
      </c>
      <c r="O977" t="s">
        <v>30</v>
      </c>
      <c r="P977" t="s">
        <v>30</v>
      </c>
      <c r="Q977" t="s">
        <v>30</v>
      </c>
      <c r="R977" t="s">
        <v>30</v>
      </c>
      <c r="S977" t="s">
        <v>30</v>
      </c>
      <c r="T977" t="s">
        <v>30</v>
      </c>
      <c r="U977" t="s">
        <v>30</v>
      </c>
      <c r="V977" t="s">
        <v>30</v>
      </c>
      <c r="W977" t="s">
        <v>40</v>
      </c>
      <c r="X977" t="s">
        <v>29</v>
      </c>
      <c r="Y977" t="s">
        <v>29</v>
      </c>
      <c r="Z977" t="s">
        <v>29</v>
      </c>
      <c r="AA977" t="s">
        <v>30</v>
      </c>
      <c r="AB977" t="s">
        <v>32</v>
      </c>
    </row>
    <row r="978" spans="1:28" outlineLevel="1" x14ac:dyDescent="0.45">
      <c r="A978">
        <v>7558318905</v>
      </c>
      <c r="B978" s="1">
        <v>44323</v>
      </c>
      <c r="C978" t="s">
        <v>3092</v>
      </c>
      <c r="D978" t="s">
        <v>3093</v>
      </c>
      <c r="E978" t="s">
        <v>135</v>
      </c>
      <c r="F978" t="s">
        <v>5651</v>
      </c>
      <c r="G978" t="s">
        <v>5662</v>
      </c>
      <c r="H978" s="5">
        <v>175810</v>
      </c>
      <c r="J978" t="s">
        <v>28</v>
      </c>
      <c r="K978" t="s">
        <v>30</v>
      </c>
      <c r="L978" t="s">
        <v>96</v>
      </c>
      <c r="M978" t="s">
        <v>30</v>
      </c>
      <c r="N978" t="s">
        <v>30</v>
      </c>
      <c r="O978" t="s">
        <v>30</v>
      </c>
      <c r="P978" t="s">
        <v>30</v>
      </c>
      <c r="Q978" t="s">
        <v>30</v>
      </c>
      <c r="R978" t="s">
        <v>30</v>
      </c>
      <c r="S978" t="s">
        <v>30</v>
      </c>
      <c r="T978" t="s">
        <v>30</v>
      </c>
      <c r="U978" t="s">
        <v>30</v>
      </c>
      <c r="V978" t="s">
        <v>30</v>
      </c>
      <c r="W978" t="s">
        <v>31</v>
      </c>
      <c r="X978" t="s">
        <v>29</v>
      </c>
      <c r="Y978" t="s">
        <v>29</v>
      </c>
      <c r="Z978" t="s">
        <v>29</v>
      </c>
      <c r="AA978" t="s">
        <v>30</v>
      </c>
      <c r="AB978" t="s">
        <v>43</v>
      </c>
    </row>
    <row r="979" spans="1:28" outlineLevel="1" x14ac:dyDescent="0.45">
      <c r="A979">
        <v>8030999009</v>
      </c>
      <c r="B979" s="1">
        <v>44342</v>
      </c>
      <c r="C979" t="s">
        <v>4159</v>
      </c>
      <c r="D979" t="s">
        <v>4160</v>
      </c>
      <c r="E979" t="s">
        <v>135</v>
      </c>
      <c r="F979" t="s">
        <v>5651</v>
      </c>
      <c r="G979" t="s">
        <v>5755</v>
      </c>
      <c r="H979" s="5">
        <v>175512.07</v>
      </c>
      <c r="J979" t="s">
        <v>28</v>
      </c>
      <c r="K979" t="s">
        <v>29</v>
      </c>
      <c r="L979" t="s">
        <v>88</v>
      </c>
      <c r="M979" t="s">
        <v>30</v>
      </c>
      <c r="N979" t="s">
        <v>30</v>
      </c>
      <c r="O979" t="s">
        <v>30</v>
      </c>
      <c r="P979" t="s">
        <v>30</v>
      </c>
      <c r="Q979" t="s">
        <v>30</v>
      </c>
      <c r="R979" t="s">
        <v>30</v>
      </c>
      <c r="S979" t="s">
        <v>30</v>
      </c>
      <c r="T979" t="s">
        <v>30</v>
      </c>
      <c r="U979" t="s">
        <v>30</v>
      </c>
      <c r="V979" t="s">
        <v>30</v>
      </c>
      <c r="W979" t="s">
        <v>270</v>
      </c>
      <c r="X979" t="s">
        <v>29</v>
      </c>
      <c r="Y979" t="s">
        <v>30</v>
      </c>
      <c r="Z979" t="s">
        <v>29</v>
      </c>
      <c r="AA979" t="s">
        <v>29</v>
      </c>
      <c r="AB979" t="s">
        <v>32</v>
      </c>
    </row>
    <row r="980" spans="1:28" outlineLevel="1" x14ac:dyDescent="0.45">
      <c r="A980">
        <v>2227979010</v>
      </c>
      <c r="B980" s="1">
        <v>44330</v>
      </c>
      <c r="C980" t="s">
        <v>690</v>
      </c>
      <c r="D980" t="s">
        <v>691</v>
      </c>
      <c r="E980" t="s">
        <v>135</v>
      </c>
      <c r="F980" t="s">
        <v>5651</v>
      </c>
      <c r="G980" t="s">
        <v>5741</v>
      </c>
      <c r="H980" s="5">
        <v>174484</v>
      </c>
      <c r="J980" t="s">
        <v>28</v>
      </c>
      <c r="K980" t="s">
        <v>29</v>
      </c>
      <c r="L980" t="s">
        <v>96</v>
      </c>
      <c r="M980" t="s">
        <v>30</v>
      </c>
      <c r="N980" t="s">
        <v>29</v>
      </c>
      <c r="O980" t="s">
        <v>29</v>
      </c>
      <c r="P980" t="s">
        <v>29</v>
      </c>
      <c r="Q980" t="s">
        <v>30</v>
      </c>
      <c r="R980" t="s">
        <v>30</v>
      </c>
      <c r="S980" t="s">
        <v>30</v>
      </c>
      <c r="T980" t="s">
        <v>30</v>
      </c>
      <c r="U980" t="s">
        <v>30</v>
      </c>
      <c r="V980" t="s">
        <v>29</v>
      </c>
      <c r="W980" t="s">
        <v>40</v>
      </c>
      <c r="X980" t="s">
        <v>29</v>
      </c>
      <c r="Y980" t="s">
        <v>29</v>
      </c>
      <c r="Z980" t="s">
        <v>29</v>
      </c>
      <c r="AA980" t="s">
        <v>30</v>
      </c>
      <c r="AB980" t="s">
        <v>32</v>
      </c>
    </row>
    <row r="981" spans="1:28" outlineLevel="1" x14ac:dyDescent="0.45">
      <c r="A981">
        <v>7581918906</v>
      </c>
      <c r="B981" s="1">
        <v>44323</v>
      </c>
      <c r="C981" t="s">
        <v>3304</v>
      </c>
      <c r="D981" t="s">
        <v>3305</v>
      </c>
      <c r="E981" t="s">
        <v>135</v>
      </c>
      <c r="F981" t="s">
        <v>5651</v>
      </c>
      <c r="G981" t="s">
        <v>5755</v>
      </c>
      <c r="H981" s="5">
        <v>173179.17</v>
      </c>
      <c r="I981" t="s">
        <v>35</v>
      </c>
      <c r="J981" t="s">
        <v>28</v>
      </c>
      <c r="K981" t="s">
        <v>29</v>
      </c>
      <c r="L981" t="s">
        <v>88</v>
      </c>
      <c r="M981" t="s">
        <v>29</v>
      </c>
      <c r="N981" t="s">
        <v>29</v>
      </c>
      <c r="O981" t="s">
        <v>30</v>
      </c>
      <c r="P981" t="s">
        <v>30</v>
      </c>
      <c r="Q981" t="s">
        <v>30</v>
      </c>
      <c r="R981" t="s">
        <v>30</v>
      </c>
      <c r="S981" t="s">
        <v>30</v>
      </c>
      <c r="T981" t="s">
        <v>30</v>
      </c>
      <c r="U981" t="s">
        <v>30</v>
      </c>
      <c r="V981" t="s">
        <v>30</v>
      </c>
      <c r="W981" t="s">
        <v>40</v>
      </c>
      <c r="X981" t="s">
        <v>29</v>
      </c>
      <c r="Y981" t="s">
        <v>30</v>
      </c>
      <c r="Z981" t="s">
        <v>29</v>
      </c>
      <c r="AA981" t="s">
        <v>29</v>
      </c>
      <c r="AB981" t="s">
        <v>32</v>
      </c>
    </row>
    <row r="982" spans="1:28" outlineLevel="1" x14ac:dyDescent="0.45">
      <c r="A982">
        <v>7639648901</v>
      </c>
      <c r="B982" s="1">
        <v>44323</v>
      </c>
      <c r="C982" t="s">
        <v>3629</v>
      </c>
      <c r="D982" t="s">
        <v>3630</v>
      </c>
      <c r="E982" t="s">
        <v>135</v>
      </c>
      <c r="F982" t="s">
        <v>5651</v>
      </c>
      <c r="G982" t="s">
        <v>5662</v>
      </c>
      <c r="H982" s="5">
        <v>161886.01999999999</v>
      </c>
      <c r="J982" t="s">
        <v>28</v>
      </c>
      <c r="K982" t="s">
        <v>30</v>
      </c>
      <c r="L982" t="s">
        <v>96</v>
      </c>
      <c r="M982" t="s">
        <v>30</v>
      </c>
      <c r="N982" t="s">
        <v>29</v>
      </c>
      <c r="O982" t="s">
        <v>30</v>
      </c>
      <c r="P982" t="s">
        <v>30</v>
      </c>
      <c r="Q982" t="s">
        <v>30</v>
      </c>
      <c r="R982" t="s">
        <v>30</v>
      </c>
      <c r="S982" t="s">
        <v>30</v>
      </c>
      <c r="T982" t="s">
        <v>30</v>
      </c>
      <c r="U982" t="s">
        <v>30</v>
      </c>
      <c r="V982" t="s">
        <v>30</v>
      </c>
      <c r="W982" t="s">
        <v>31</v>
      </c>
      <c r="X982" t="s">
        <v>29</v>
      </c>
      <c r="Y982" t="s">
        <v>29</v>
      </c>
      <c r="Z982" t="s">
        <v>30</v>
      </c>
      <c r="AA982" t="s">
        <v>30</v>
      </c>
      <c r="AB982" t="s">
        <v>38</v>
      </c>
    </row>
    <row r="983" spans="1:28" outlineLevel="1" x14ac:dyDescent="0.45">
      <c r="A983">
        <v>8965599002</v>
      </c>
      <c r="B983" s="1">
        <v>44345</v>
      </c>
      <c r="C983" t="s">
        <v>5053</v>
      </c>
      <c r="D983" t="s">
        <v>1544</v>
      </c>
      <c r="E983" t="s">
        <v>135</v>
      </c>
      <c r="F983" t="s">
        <v>5651</v>
      </c>
      <c r="G983" t="s">
        <v>5662</v>
      </c>
      <c r="H983" s="5">
        <v>161598</v>
      </c>
      <c r="J983" t="s">
        <v>28</v>
      </c>
      <c r="K983" t="s">
        <v>30</v>
      </c>
      <c r="L983" t="s">
        <v>96</v>
      </c>
      <c r="M983" t="s">
        <v>30</v>
      </c>
      <c r="N983" t="s">
        <v>30</v>
      </c>
      <c r="O983" t="s">
        <v>30</v>
      </c>
      <c r="P983" t="s">
        <v>30</v>
      </c>
      <c r="Q983" t="s">
        <v>30</v>
      </c>
      <c r="R983" t="s">
        <v>30</v>
      </c>
      <c r="S983" t="s">
        <v>30</v>
      </c>
      <c r="T983" t="s">
        <v>30</v>
      </c>
      <c r="U983" t="s">
        <v>30</v>
      </c>
      <c r="V983" t="s">
        <v>30</v>
      </c>
      <c r="W983" t="s">
        <v>40</v>
      </c>
      <c r="X983" t="s">
        <v>29</v>
      </c>
      <c r="Y983" t="s">
        <v>29</v>
      </c>
      <c r="Z983" t="s">
        <v>29</v>
      </c>
      <c r="AA983" t="s">
        <v>29</v>
      </c>
      <c r="AB983" t="s">
        <v>32</v>
      </c>
    </row>
    <row r="984" spans="1:28" outlineLevel="1" x14ac:dyDescent="0.45">
      <c r="A984">
        <v>8935539005</v>
      </c>
      <c r="B984" s="1">
        <v>44345</v>
      </c>
      <c r="C984" t="s">
        <v>4915</v>
      </c>
      <c r="D984" t="s">
        <v>4916</v>
      </c>
      <c r="E984" t="s">
        <v>135</v>
      </c>
      <c r="F984" t="s">
        <v>5651</v>
      </c>
      <c r="G984" t="s">
        <v>5724</v>
      </c>
      <c r="H984" s="5">
        <v>155587</v>
      </c>
      <c r="J984" t="s">
        <v>28</v>
      </c>
      <c r="K984" t="s">
        <v>29</v>
      </c>
      <c r="L984" t="s">
        <v>88</v>
      </c>
      <c r="M984" t="s">
        <v>30</v>
      </c>
      <c r="N984" t="s">
        <v>30</v>
      </c>
      <c r="O984" t="s">
        <v>30</v>
      </c>
      <c r="P984" t="s">
        <v>30</v>
      </c>
      <c r="Q984" t="s">
        <v>30</v>
      </c>
      <c r="R984" t="s">
        <v>30</v>
      </c>
      <c r="S984" t="s">
        <v>30</v>
      </c>
      <c r="T984" t="s">
        <v>30</v>
      </c>
      <c r="U984" t="s">
        <v>30</v>
      </c>
      <c r="V984" t="s">
        <v>30</v>
      </c>
      <c r="W984" t="s">
        <v>33</v>
      </c>
      <c r="X984" t="s">
        <v>29</v>
      </c>
      <c r="Y984" t="s">
        <v>29</v>
      </c>
      <c r="Z984" t="s">
        <v>29</v>
      </c>
      <c r="AA984" t="s">
        <v>29</v>
      </c>
      <c r="AB984" t="s">
        <v>197</v>
      </c>
    </row>
    <row r="985" spans="1:28" outlineLevel="1" x14ac:dyDescent="0.45">
      <c r="A985">
        <v>2329359002</v>
      </c>
      <c r="B985" s="1">
        <v>44331</v>
      </c>
      <c r="C985" t="s">
        <v>829</v>
      </c>
      <c r="D985" t="s">
        <v>830</v>
      </c>
      <c r="E985" t="s">
        <v>135</v>
      </c>
      <c r="F985" t="s">
        <v>5651</v>
      </c>
      <c r="G985" t="s">
        <v>5755</v>
      </c>
      <c r="H985" s="5">
        <v>152931</v>
      </c>
      <c r="J985" t="s">
        <v>28</v>
      </c>
      <c r="K985" t="s">
        <v>29</v>
      </c>
      <c r="L985" t="s">
        <v>88</v>
      </c>
      <c r="M985" t="s">
        <v>29</v>
      </c>
      <c r="N985" t="s">
        <v>29</v>
      </c>
      <c r="O985" t="s">
        <v>29</v>
      </c>
      <c r="P985" t="s">
        <v>30</v>
      </c>
      <c r="Q985" t="s">
        <v>29</v>
      </c>
      <c r="R985" t="s">
        <v>29</v>
      </c>
      <c r="S985" t="s">
        <v>30</v>
      </c>
      <c r="T985" t="s">
        <v>30</v>
      </c>
      <c r="U985" t="s">
        <v>30</v>
      </c>
      <c r="V985" t="s">
        <v>30</v>
      </c>
      <c r="W985" t="s">
        <v>40</v>
      </c>
      <c r="X985" t="s">
        <v>29</v>
      </c>
      <c r="Y985" t="s">
        <v>30</v>
      </c>
      <c r="Z985" t="s">
        <v>29</v>
      </c>
      <c r="AA985" t="s">
        <v>29</v>
      </c>
      <c r="AB985" t="s">
        <v>32</v>
      </c>
    </row>
    <row r="986" spans="1:28" outlineLevel="1" x14ac:dyDescent="0.45">
      <c r="A986">
        <v>6613189005</v>
      </c>
      <c r="B986" s="1">
        <v>44338</v>
      </c>
      <c r="C986" t="s">
        <v>2453</v>
      </c>
      <c r="D986" t="s">
        <v>2454</v>
      </c>
      <c r="E986" t="s">
        <v>135</v>
      </c>
      <c r="F986" t="s">
        <v>5651</v>
      </c>
      <c r="G986" t="s">
        <v>5741</v>
      </c>
      <c r="H986" s="5">
        <v>146274</v>
      </c>
      <c r="J986" t="s">
        <v>28</v>
      </c>
      <c r="K986" t="s">
        <v>29</v>
      </c>
      <c r="L986" t="s">
        <v>96</v>
      </c>
      <c r="M986" t="s">
        <v>30</v>
      </c>
      <c r="N986" t="s">
        <v>30</v>
      </c>
      <c r="O986" t="s">
        <v>30</v>
      </c>
      <c r="P986" t="s">
        <v>30</v>
      </c>
      <c r="Q986" t="s">
        <v>30</v>
      </c>
      <c r="R986" t="s">
        <v>30</v>
      </c>
      <c r="S986" t="s">
        <v>30</v>
      </c>
      <c r="T986" t="s">
        <v>30</v>
      </c>
      <c r="U986" t="s">
        <v>30</v>
      </c>
      <c r="V986" t="s">
        <v>30</v>
      </c>
      <c r="W986" t="s">
        <v>33</v>
      </c>
      <c r="X986" t="s">
        <v>29</v>
      </c>
      <c r="Y986" t="s">
        <v>29</v>
      </c>
      <c r="Z986" t="s">
        <v>30</v>
      </c>
      <c r="AA986" t="s">
        <v>29</v>
      </c>
      <c r="AB986" t="s">
        <v>181</v>
      </c>
    </row>
    <row r="987" spans="1:28" outlineLevel="1" x14ac:dyDescent="0.45">
      <c r="A987">
        <v>8861419000</v>
      </c>
      <c r="B987" s="1">
        <v>44345</v>
      </c>
      <c r="C987" t="s">
        <v>4566</v>
      </c>
      <c r="D987" t="s">
        <v>4567</v>
      </c>
      <c r="E987" t="s">
        <v>135</v>
      </c>
      <c r="F987" t="s">
        <v>5651</v>
      </c>
      <c r="G987" t="s">
        <v>5662</v>
      </c>
      <c r="H987" s="5">
        <v>144874</v>
      </c>
      <c r="J987" t="s">
        <v>28</v>
      </c>
      <c r="K987" t="s">
        <v>30</v>
      </c>
      <c r="L987" t="s">
        <v>96</v>
      </c>
      <c r="M987" t="s">
        <v>30</v>
      </c>
      <c r="N987" t="s">
        <v>30</v>
      </c>
      <c r="O987" t="s">
        <v>30</v>
      </c>
      <c r="P987" t="s">
        <v>30</v>
      </c>
      <c r="Q987" t="s">
        <v>30</v>
      </c>
      <c r="R987" t="s">
        <v>30</v>
      </c>
      <c r="S987" t="s">
        <v>30</v>
      </c>
      <c r="T987" t="s">
        <v>30</v>
      </c>
      <c r="U987" t="s">
        <v>30</v>
      </c>
      <c r="V987" t="s">
        <v>30</v>
      </c>
      <c r="W987" t="s">
        <v>31</v>
      </c>
      <c r="X987" t="s">
        <v>29</v>
      </c>
      <c r="Y987" t="s">
        <v>29</v>
      </c>
      <c r="Z987" t="s">
        <v>29</v>
      </c>
      <c r="AA987" t="s">
        <v>29</v>
      </c>
      <c r="AB987" t="s">
        <v>32</v>
      </c>
    </row>
    <row r="988" spans="1:28" outlineLevel="1" x14ac:dyDescent="0.45">
      <c r="A988">
        <v>8887269001</v>
      </c>
      <c r="B988" s="1">
        <v>44345</v>
      </c>
      <c r="C988" t="s">
        <v>4716</v>
      </c>
      <c r="D988" t="s">
        <v>4717</v>
      </c>
      <c r="E988" t="s">
        <v>135</v>
      </c>
      <c r="F988" t="s">
        <v>5651</v>
      </c>
      <c r="G988" t="s">
        <v>5661</v>
      </c>
      <c r="H988" s="5">
        <v>132892.20000000001</v>
      </c>
      <c r="J988" t="s">
        <v>28</v>
      </c>
      <c r="K988" t="s">
        <v>30</v>
      </c>
      <c r="L988" t="s">
        <v>96</v>
      </c>
      <c r="M988" t="s">
        <v>29</v>
      </c>
      <c r="N988" t="s">
        <v>29</v>
      </c>
      <c r="O988" t="s">
        <v>29</v>
      </c>
      <c r="P988" t="s">
        <v>30</v>
      </c>
      <c r="Q988" t="s">
        <v>30</v>
      </c>
      <c r="R988" t="s">
        <v>30</v>
      </c>
      <c r="S988" t="s">
        <v>30</v>
      </c>
      <c r="T988" t="s">
        <v>30</v>
      </c>
      <c r="U988" t="s">
        <v>30</v>
      </c>
      <c r="V988" t="s">
        <v>30</v>
      </c>
      <c r="W988" t="s">
        <v>33</v>
      </c>
      <c r="X988" t="s">
        <v>30</v>
      </c>
      <c r="Y988" t="s">
        <v>29</v>
      </c>
      <c r="Z988" t="s">
        <v>29</v>
      </c>
      <c r="AA988" t="s">
        <v>29</v>
      </c>
      <c r="AB988" t="s">
        <v>32</v>
      </c>
    </row>
    <row r="989" spans="1:28" outlineLevel="1" x14ac:dyDescent="0.45">
      <c r="A989">
        <v>2487479009</v>
      </c>
      <c r="B989" s="1">
        <v>44332</v>
      </c>
      <c r="C989" t="s">
        <v>1172</v>
      </c>
      <c r="D989" t="s">
        <v>1173</v>
      </c>
      <c r="E989" t="s">
        <v>135</v>
      </c>
      <c r="F989" t="s">
        <v>5651</v>
      </c>
      <c r="G989" t="s">
        <v>5661</v>
      </c>
      <c r="H989" s="5">
        <v>130549.12</v>
      </c>
      <c r="J989" t="s">
        <v>28</v>
      </c>
      <c r="K989" t="s">
        <v>29</v>
      </c>
      <c r="L989" t="s">
        <v>96</v>
      </c>
      <c r="M989" t="s">
        <v>30</v>
      </c>
      <c r="N989" t="s">
        <v>30</v>
      </c>
      <c r="O989" t="s">
        <v>30</v>
      </c>
      <c r="P989" t="s">
        <v>30</v>
      </c>
      <c r="Q989" t="s">
        <v>30</v>
      </c>
      <c r="R989" t="s">
        <v>30</v>
      </c>
      <c r="S989" t="s">
        <v>30</v>
      </c>
      <c r="T989" t="s">
        <v>30</v>
      </c>
      <c r="U989" t="s">
        <v>30</v>
      </c>
      <c r="V989" t="s">
        <v>30</v>
      </c>
      <c r="W989" t="s">
        <v>40</v>
      </c>
      <c r="X989" t="s">
        <v>30</v>
      </c>
      <c r="Y989" t="s">
        <v>30</v>
      </c>
      <c r="Z989" t="s">
        <v>29</v>
      </c>
      <c r="AA989" t="s">
        <v>29</v>
      </c>
      <c r="AB989" t="s">
        <v>39</v>
      </c>
    </row>
    <row r="990" spans="1:28" outlineLevel="1" x14ac:dyDescent="0.45">
      <c r="A990">
        <v>8939699004</v>
      </c>
      <c r="B990" s="1">
        <v>44345</v>
      </c>
      <c r="C990" t="s">
        <v>4931</v>
      </c>
      <c r="D990" t="s">
        <v>4932</v>
      </c>
      <c r="E990" t="s">
        <v>135</v>
      </c>
      <c r="F990" t="s">
        <v>5651</v>
      </c>
      <c r="G990" t="s">
        <v>5724</v>
      </c>
      <c r="H990" s="5">
        <v>129627</v>
      </c>
      <c r="J990" t="s">
        <v>28</v>
      </c>
      <c r="K990" t="s">
        <v>29</v>
      </c>
      <c r="L990" t="s">
        <v>88</v>
      </c>
      <c r="M990" t="s">
        <v>29</v>
      </c>
      <c r="N990" t="s">
        <v>30</v>
      </c>
      <c r="O990" t="s">
        <v>30</v>
      </c>
      <c r="P990" t="s">
        <v>30</v>
      </c>
      <c r="Q990" t="s">
        <v>30</v>
      </c>
      <c r="R990" t="s">
        <v>30</v>
      </c>
      <c r="S990" t="s">
        <v>30</v>
      </c>
      <c r="T990" t="s">
        <v>30</v>
      </c>
      <c r="U990" t="s">
        <v>30</v>
      </c>
      <c r="V990" t="s">
        <v>30</v>
      </c>
      <c r="W990" t="s">
        <v>31</v>
      </c>
      <c r="X990" t="s">
        <v>29</v>
      </c>
      <c r="Y990" t="s">
        <v>29</v>
      </c>
      <c r="Z990" t="s">
        <v>29</v>
      </c>
      <c r="AA990" t="s">
        <v>29</v>
      </c>
      <c r="AB990" t="s">
        <v>47</v>
      </c>
    </row>
    <row r="991" spans="1:28" outlineLevel="1" x14ac:dyDescent="0.45">
      <c r="A991">
        <v>1073559004</v>
      </c>
      <c r="B991" s="1">
        <v>44328</v>
      </c>
      <c r="C991" t="s">
        <v>258</v>
      </c>
      <c r="D991" t="s">
        <v>259</v>
      </c>
      <c r="E991" t="s">
        <v>135</v>
      </c>
      <c r="F991" t="s">
        <v>5651</v>
      </c>
      <c r="G991" t="s">
        <v>5662</v>
      </c>
      <c r="H991" s="5">
        <v>125588</v>
      </c>
      <c r="J991" t="s">
        <v>28</v>
      </c>
      <c r="K991" t="s">
        <v>30</v>
      </c>
      <c r="L991" t="s">
        <v>96</v>
      </c>
      <c r="M991" t="s">
        <v>30</v>
      </c>
      <c r="N991" t="s">
        <v>29</v>
      </c>
      <c r="O991" t="s">
        <v>29</v>
      </c>
      <c r="P991" t="s">
        <v>30</v>
      </c>
      <c r="Q991" t="s">
        <v>30</v>
      </c>
      <c r="R991" t="s">
        <v>30</v>
      </c>
      <c r="S991" t="s">
        <v>30</v>
      </c>
      <c r="T991" t="s">
        <v>30</v>
      </c>
      <c r="U991" t="s">
        <v>30</v>
      </c>
      <c r="V991" t="s">
        <v>30</v>
      </c>
      <c r="W991" t="s">
        <v>40</v>
      </c>
      <c r="X991" t="s">
        <v>29</v>
      </c>
      <c r="Y991" t="s">
        <v>30</v>
      </c>
      <c r="Z991" t="s">
        <v>29</v>
      </c>
      <c r="AA991" t="s">
        <v>30</v>
      </c>
      <c r="AB991" t="s">
        <v>47</v>
      </c>
    </row>
    <row r="992" spans="1:28" outlineLevel="1" x14ac:dyDescent="0.45">
      <c r="A992">
        <v>2326869007</v>
      </c>
      <c r="B992" s="1">
        <v>44331</v>
      </c>
      <c r="C992" t="s">
        <v>822</v>
      </c>
      <c r="D992" t="s">
        <v>823</v>
      </c>
      <c r="E992" t="s">
        <v>135</v>
      </c>
      <c r="F992" t="s">
        <v>5651</v>
      </c>
      <c r="G992" t="s">
        <v>5661</v>
      </c>
      <c r="H992" s="5">
        <v>124846.56</v>
      </c>
      <c r="J992" t="s">
        <v>28</v>
      </c>
      <c r="K992" t="s">
        <v>29</v>
      </c>
      <c r="L992" t="s">
        <v>96</v>
      </c>
      <c r="M992" t="s">
        <v>29</v>
      </c>
      <c r="N992" t="s">
        <v>29</v>
      </c>
      <c r="O992" t="s">
        <v>29</v>
      </c>
      <c r="P992" t="s">
        <v>30</v>
      </c>
      <c r="Q992" t="s">
        <v>29</v>
      </c>
      <c r="R992" t="s">
        <v>29</v>
      </c>
      <c r="S992" t="s">
        <v>30</v>
      </c>
      <c r="T992" t="s">
        <v>30</v>
      </c>
      <c r="U992" t="s">
        <v>30</v>
      </c>
      <c r="V992" t="s">
        <v>30</v>
      </c>
      <c r="W992" t="s">
        <v>40</v>
      </c>
      <c r="X992" t="s">
        <v>30</v>
      </c>
      <c r="Y992" t="s">
        <v>30</v>
      </c>
      <c r="Z992" t="s">
        <v>29</v>
      </c>
      <c r="AA992" t="s">
        <v>29</v>
      </c>
      <c r="AB992" t="s">
        <v>32</v>
      </c>
    </row>
    <row r="993" spans="1:28" outlineLevel="1" x14ac:dyDescent="0.45">
      <c r="A993">
        <v>8943719000</v>
      </c>
      <c r="B993" s="1">
        <v>44345</v>
      </c>
      <c r="C993" t="s">
        <v>4961</v>
      </c>
      <c r="D993" t="s">
        <v>4962</v>
      </c>
      <c r="E993" t="s">
        <v>135</v>
      </c>
      <c r="F993" t="s">
        <v>5651</v>
      </c>
      <c r="G993" t="s">
        <v>5755</v>
      </c>
      <c r="H993" s="5">
        <v>124285</v>
      </c>
      <c r="J993" t="s">
        <v>28</v>
      </c>
      <c r="K993" t="s">
        <v>29</v>
      </c>
      <c r="L993" t="s">
        <v>88</v>
      </c>
      <c r="M993" t="s">
        <v>29</v>
      </c>
      <c r="N993" t="s">
        <v>29</v>
      </c>
      <c r="O993" t="s">
        <v>29</v>
      </c>
      <c r="P993" t="s">
        <v>30</v>
      </c>
      <c r="Q993" t="s">
        <v>29</v>
      </c>
      <c r="R993" t="s">
        <v>29</v>
      </c>
      <c r="S993" t="s">
        <v>30</v>
      </c>
      <c r="T993" t="s">
        <v>30</v>
      </c>
      <c r="U993" t="s">
        <v>29</v>
      </c>
      <c r="V993" t="s">
        <v>29</v>
      </c>
      <c r="W993" t="s">
        <v>31</v>
      </c>
      <c r="X993" t="s">
        <v>29</v>
      </c>
      <c r="Y993" t="s">
        <v>29</v>
      </c>
      <c r="Z993" t="s">
        <v>29</v>
      </c>
      <c r="AA993" t="s">
        <v>29</v>
      </c>
      <c r="AB993" t="s">
        <v>32</v>
      </c>
    </row>
    <row r="994" spans="1:28" outlineLevel="1" x14ac:dyDescent="0.45">
      <c r="A994">
        <v>1043799103</v>
      </c>
      <c r="B994" s="1">
        <v>44364</v>
      </c>
      <c r="C994" t="s">
        <v>162</v>
      </c>
      <c r="D994" t="s">
        <v>163</v>
      </c>
      <c r="E994" t="s">
        <v>135</v>
      </c>
      <c r="F994" t="s">
        <v>5651</v>
      </c>
      <c r="G994" t="s">
        <v>5661</v>
      </c>
      <c r="H994" s="5">
        <v>123708</v>
      </c>
      <c r="J994" t="s">
        <v>28</v>
      </c>
      <c r="K994" t="s">
        <v>29</v>
      </c>
      <c r="L994" t="s">
        <v>96</v>
      </c>
      <c r="M994" t="s">
        <v>29</v>
      </c>
      <c r="N994" t="s">
        <v>30</v>
      </c>
      <c r="O994" t="s">
        <v>29</v>
      </c>
      <c r="P994" t="s">
        <v>30</v>
      </c>
      <c r="Q994" t="s">
        <v>29</v>
      </c>
      <c r="R994" t="s">
        <v>30</v>
      </c>
      <c r="S994" t="s">
        <v>30</v>
      </c>
      <c r="T994" t="s">
        <v>30</v>
      </c>
      <c r="U994" t="s">
        <v>30</v>
      </c>
      <c r="V994" t="s">
        <v>30</v>
      </c>
      <c r="W994" t="s">
        <v>31</v>
      </c>
      <c r="X994" t="s">
        <v>30</v>
      </c>
      <c r="Y994" t="s">
        <v>29</v>
      </c>
      <c r="Z994" t="s">
        <v>29</v>
      </c>
      <c r="AA994" t="s">
        <v>29</v>
      </c>
      <c r="AB994" t="s">
        <v>32</v>
      </c>
    </row>
    <row r="995" spans="1:28" outlineLevel="1" x14ac:dyDescent="0.45">
      <c r="A995">
        <v>9887659005</v>
      </c>
      <c r="B995" s="1">
        <v>44351</v>
      </c>
      <c r="C995" t="s">
        <v>5279</v>
      </c>
      <c r="D995" t="s">
        <v>5280</v>
      </c>
      <c r="E995" t="s">
        <v>135</v>
      </c>
      <c r="F995" t="s">
        <v>5651</v>
      </c>
      <c r="G995" t="s">
        <v>5805</v>
      </c>
      <c r="H995" s="5">
        <v>120083</v>
      </c>
      <c r="I995" t="s">
        <v>35</v>
      </c>
      <c r="J995" t="s">
        <v>28</v>
      </c>
      <c r="K995" t="s">
        <v>30</v>
      </c>
      <c r="L995" t="s">
        <v>96</v>
      </c>
      <c r="M995" t="s">
        <v>29</v>
      </c>
      <c r="N995" t="s">
        <v>29</v>
      </c>
      <c r="O995" t="s">
        <v>29</v>
      </c>
      <c r="P995" t="s">
        <v>30</v>
      </c>
      <c r="Q995" t="s">
        <v>30</v>
      </c>
      <c r="R995" t="s">
        <v>30</v>
      </c>
      <c r="S995" t="s">
        <v>30</v>
      </c>
      <c r="T995" t="s">
        <v>30</v>
      </c>
      <c r="U995" t="s">
        <v>30</v>
      </c>
      <c r="V995" t="s">
        <v>30</v>
      </c>
      <c r="W995" t="s">
        <v>31</v>
      </c>
      <c r="X995" t="s">
        <v>29</v>
      </c>
      <c r="Y995" t="s">
        <v>29</v>
      </c>
      <c r="Z995" t="s">
        <v>29</v>
      </c>
      <c r="AA995" t="s">
        <v>29</v>
      </c>
      <c r="AB995" t="s">
        <v>32</v>
      </c>
    </row>
    <row r="996" spans="1:28" outlineLevel="1" x14ac:dyDescent="0.45">
      <c r="A996">
        <v>8029319007</v>
      </c>
      <c r="B996" s="1">
        <v>44342</v>
      </c>
      <c r="C996" t="s">
        <v>4147</v>
      </c>
      <c r="D996" t="s">
        <v>4148</v>
      </c>
      <c r="E996" t="s">
        <v>135</v>
      </c>
      <c r="F996" t="s">
        <v>5651</v>
      </c>
      <c r="G996" t="s">
        <v>5662</v>
      </c>
      <c r="H996" s="5">
        <v>120055</v>
      </c>
      <c r="J996" t="s">
        <v>28</v>
      </c>
      <c r="K996" t="s">
        <v>30</v>
      </c>
      <c r="L996" t="s">
        <v>96</v>
      </c>
      <c r="M996" t="s">
        <v>30</v>
      </c>
      <c r="N996" t="s">
        <v>30</v>
      </c>
      <c r="O996" t="s">
        <v>30</v>
      </c>
      <c r="P996" t="s">
        <v>30</v>
      </c>
      <c r="Q996" t="s">
        <v>30</v>
      </c>
      <c r="R996" t="s">
        <v>30</v>
      </c>
      <c r="S996" t="s">
        <v>30</v>
      </c>
      <c r="T996" t="s">
        <v>30</v>
      </c>
      <c r="U996" t="s">
        <v>30</v>
      </c>
      <c r="V996" t="s">
        <v>30</v>
      </c>
      <c r="W996" t="s">
        <v>40</v>
      </c>
      <c r="X996" t="s">
        <v>29</v>
      </c>
      <c r="Y996" t="s">
        <v>30</v>
      </c>
      <c r="Z996" t="s">
        <v>29</v>
      </c>
      <c r="AA996" t="s">
        <v>29</v>
      </c>
      <c r="AB996" t="s">
        <v>32</v>
      </c>
    </row>
    <row r="997" spans="1:28" outlineLevel="1" x14ac:dyDescent="0.45">
      <c r="A997">
        <v>7589618904</v>
      </c>
      <c r="B997" s="1">
        <v>44323</v>
      </c>
      <c r="C997" t="s">
        <v>3335</v>
      </c>
      <c r="D997" t="s">
        <v>3336</v>
      </c>
      <c r="E997" t="s">
        <v>135</v>
      </c>
      <c r="F997" t="s">
        <v>5651</v>
      </c>
      <c r="G997" t="s">
        <v>5661</v>
      </c>
      <c r="H997" s="5">
        <v>118667</v>
      </c>
      <c r="J997" t="s">
        <v>28</v>
      </c>
      <c r="K997" t="s">
        <v>29</v>
      </c>
      <c r="L997" t="s">
        <v>96</v>
      </c>
      <c r="M997" t="s">
        <v>30</v>
      </c>
      <c r="N997" t="s">
        <v>29</v>
      </c>
      <c r="O997" t="s">
        <v>29</v>
      </c>
      <c r="P997" t="s">
        <v>30</v>
      </c>
      <c r="Q997" t="s">
        <v>29</v>
      </c>
      <c r="R997" t="s">
        <v>29</v>
      </c>
      <c r="S997" t="s">
        <v>30</v>
      </c>
      <c r="T997" t="s">
        <v>30</v>
      </c>
      <c r="U997" t="s">
        <v>30</v>
      </c>
      <c r="V997" t="s">
        <v>30</v>
      </c>
      <c r="W997" t="s">
        <v>40</v>
      </c>
      <c r="X997" t="s">
        <v>30</v>
      </c>
      <c r="Y997" t="s">
        <v>29</v>
      </c>
      <c r="Z997" t="s">
        <v>29</v>
      </c>
      <c r="AA997" t="s">
        <v>30</v>
      </c>
      <c r="AB997" t="s">
        <v>47</v>
      </c>
    </row>
    <row r="998" spans="1:28" outlineLevel="1" x14ac:dyDescent="0.45">
      <c r="A998">
        <v>7579178910</v>
      </c>
      <c r="B998" s="1">
        <v>44323</v>
      </c>
      <c r="C998" t="s">
        <v>3296</v>
      </c>
      <c r="D998" t="s">
        <v>3297</v>
      </c>
      <c r="E998" t="s">
        <v>135</v>
      </c>
      <c r="F998" t="s">
        <v>5651</v>
      </c>
      <c r="G998" t="s">
        <v>5741</v>
      </c>
      <c r="H998" s="5">
        <v>109646</v>
      </c>
      <c r="J998" t="s">
        <v>28</v>
      </c>
      <c r="K998" t="s">
        <v>29</v>
      </c>
      <c r="L998" t="s">
        <v>96</v>
      </c>
      <c r="M998" t="s">
        <v>29</v>
      </c>
      <c r="N998" t="s">
        <v>29</v>
      </c>
      <c r="O998" t="s">
        <v>29</v>
      </c>
      <c r="P998" t="s">
        <v>29</v>
      </c>
      <c r="Q998" t="s">
        <v>29</v>
      </c>
      <c r="R998" t="s">
        <v>30</v>
      </c>
      <c r="S998" t="s">
        <v>30</v>
      </c>
      <c r="T998" t="s">
        <v>30</v>
      </c>
      <c r="U998" t="s">
        <v>29</v>
      </c>
      <c r="V998" t="s">
        <v>30</v>
      </c>
      <c r="W998" t="s">
        <v>40</v>
      </c>
      <c r="X998" t="s">
        <v>29</v>
      </c>
      <c r="Y998" t="s">
        <v>30</v>
      </c>
      <c r="Z998" t="s">
        <v>29</v>
      </c>
      <c r="AA998" t="s">
        <v>29</v>
      </c>
      <c r="AB998" t="s">
        <v>32</v>
      </c>
    </row>
    <row r="999" spans="1:28" outlineLevel="1" x14ac:dyDescent="0.45">
      <c r="A999">
        <v>8856089003</v>
      </c>
      <c r="B999" s="1">
        <v>44345</v>
      </c>
      <c r="C999" t="s">
        <v>4529</v>
      </c>
      <c r="D999" t="s">
        <v>4530</v>
      </c>
      <c r="E999" t="s">
        <v>135</v>
      </c>
      <c r="F999" t="s">
        <v>5651</v>
      </c>
      <c r="G999" t="s">
        <v>5662</v>
      </c>
      <c r="H999" s="5">
        <v>99847</v>
      </c>
      <c r="J999" t="s">
        <v>28</v>
      </c>
      <c r="K999" t="s">
        <v>30</v>
      </c>
      <c r="L999" t="s">
        <v>96</v>
      </c>
      <c r="M999" t="s">
        <v>29</v>
      </c>
      <c r="N999" t="s">
        <v>30</v>
      </c>
      <c r="O999" t="s">
        <v>30</v>
      </c>
      <c r="P999" t="s">
        <v>30</v>
      </c>
      <c r="Q999" t="s">
        <v>30</v>
      </c>
      <c r="R999" t="s">
        <v>30</v>
      </c>
      <c r="S999" t="s">
        <v>30</v>
      </c>
      <c r="T999" t="s">
        <v>30</v>
      </c>
      <c r="U999" t="s">
        <v>30</v>
      </c>
      <c r="V999" t="s">
        <v>30</v>
      </c>
      <c r="W999" t="s">
        <v>33</v>
      </c>
      <c r="X999" t="s">
        <v>29</v>
      </c>
      <c r="Y999" t="s">
        <v>29</v>
      </c>
      <c r="Z999" t="s">
        <v>29</v>
      </c>
      <c r="AA999" t="s">
        <v>29</v>
      </c>
      <c r="AB999" t="s">
        <v>43</v>
      </c>
    </row>
    <row r="1000" spans="1:28" outlineLevel="1" x14ac:dyDescent="0.45">
      <c r="A1000">
        <v>8870029003</v>
      </c>
      <c r="B1000" s="1">
        <v>44345</v>
      </c>
      <c r="C1000" t="s">
        <v>4627</v>
      </c>
      <c r="D1000" t="s">
        <v>4628</v>
      </c>
      <c r="E1000" t="s">
        <v>135</v>
      </c>
      <c r="F1000" t="s">
        <v>5651</v>
      </c>
      <c r="G1000" t="s">
        <v>6039</v>
      </c>
      <c r="H1000" s="5">
        <v>93955.13</v>
      </c>
      <c r="I1000" t="s">
        <v>759</v>
      </c>
      <c r="J1000" t="s">
        <v>28</v>
      </c>
      <c r="K1000" t="s">
        <v>29</v>
      </c>
      <c r="L1000" t="s">
        <v>96</v>
      </c>
      <c r="M1000" t="s">
        <v>29</v>
      </c>
      <c r="N1000" t="s">
        <v>30</v>
      </c>
      <c r="O1000" t="s">
        <v>30</v>
      </c>
      <c r="P1000" t="s">
        <v>30</v>
      </c>
      <c r="Q1000" t="s">
        <v>30</v>
      </c>
      <c r="R1000" t="s">
        <v>30</v>
      </c>
      <c r="S1000" t="s">
        <v>30</v>
      </c>
      <c r="T1000" t="s">
        <v>30</v>
      </c>
      <c r="U1000" t="s">
        <v>30</v>
      </c>
      <c r="V1000" t="s">
        <v>30</v>
      </c>
      <c r="W1000" t="s">
        <v>37</v>
      </c>
      <c r="X1000" t="s">
        <v>29</v>
      </c>
      <c r="Y1000" t="s">
        <v>29</v>
      </c>
      <c r="Z1000" t="s">
        <v>29</v>
      </c>
      <c r="AA1000" t="s">
        <v>29</v>
      </c>
      <c r="AB1000" t="s">
        <v>73</v>
      </c>
    </row>
    <row r="1001" spans="1:28" outlineLevel="1" x14ac:dyDescent="0.45">
      <c r="A1001">
        <v>9925449003</v>
      </c>
      <c r="B1001" s="1">
        <v>44351</v>
      </c>
      <c r="C1001" t="s">
        <v>5471</v>
      </c>
      <c r="D1001" t="s">
        <v>5472</v>
      </c>
      <c r="E1001" t="s">
        <v>135</v>
      </c>
      <c r="F1001" t="s">
        <v>5651</v>
      </c>
      <c r="G1001" t="s">
        <v>5661</v>
      </c>
      <c r="H1001" s="5">
        <v>93218</v>
      </c>
      <c r="J1001" t="s">
        <v>28</v>
      </c>
      <c r="K1001" t="s">
        <v>29</v>
      </c>
      <c r="L1001" t="s">
        <v>96</v>
      </c>
      <c r="M1001" t="s">
        <v>29</v>
      </c>
      <c r="N1001" t="s">
        <v>30</v>
      </c>
      <c r="O1001" t="s">
        <v>30</v>
      </c>
      <c r="P1001" t="s">
        <v>30</v>
      </c>
      <c r="Q1001" t="s">
        <v>30</v>
      </c>
      <c r="R1001" t="s">
        <v>30</v>
      </c>
      <c r="S1001" t="s">
        <v>30</v>
      </c>
      <c r="T1001" t="s">
        <v>30</v>
      </c>
      <c r="U1001" t="s">
        <v>30</v>
      </c>
      <c r="V1001" t="s">
        <v>30</v>
      </c>
      <c r="W1001" t="s">
        <v>31</v>
      </c>
      <c r="X1001" t="s">
        <v>30</v>
      </c>
      <c r="Y1001" t="s">
        <v>29</v>
      </c>
      <c r="Z1001" t="s">
        <v>29</v>
      </c>
      <c r="AA1001" t="s">
        <v>29</v>
      </c>
      <c r="AB1001" t="s">
        <v>32</v>
      </c>
    </row>
    <row r="1002" spans="1:28" outlineLevel="1" x14ac:dyDescent="0.45">
      <c r="A1002">
        <v>7516739007</v>
      </c>
      <c r="B1002" s="1">
        <v>44341</v>
      </c>
      <c r="C1002" t="s">
        <v>2622</v>
      </c>
      <c r="D1002" t="s">
        <v>2623</v>
      </c>
      <c r="E1002" t="s">
        <v>135</v>
      </c>
      <c r="F1002" t="s">
        <v>5651</v>
      </c>
      <c r="G1002" t="s">
        <v>5741</v>
      </c>
      <c r="H1002" s="5">
        <v>84800.25</v>
      </c>
      <c r="J1002" t="s">
        <v>28</v>
      </c>
      <c r="K1002" t="s">
        <v>29</v>
      </c>
      <c r="L1002" t="s">
        <v>96</v>
      </c>
      <c r="M1002" t="s">
        <v>29</v>
      </c>
      <c r="N1002" t="s">
        <v>29</v>
      </c>
      <c r="O1002" t="s">
        <v>29</v>
      </c>
      <c r="P1002" t="s">
        <v>30</v>
      </c>
      <c r="Q1002" t="s">
        <v>30</v>
      </c>
      <c r="R1002" t="s">
        <v>30</v>
      </c>
      <c r="S1002" t="s">
        <v>30</v>
      </c>
      <c r="T1002" t="s">
        <v>30</v>
      </c>
      <c r="U1002" t="s">
        <v>30</v>
      </c>
      <c r="V1002" t="s">
        <v>30</v>
      </c>
      <c r="W1002" t="s">
        <v>31</v>
      </c>
      <c r="X1002" t="s">
        <v>29</v>
      </c>
      <c r="Y1002" t="s">
        <v>29</v>
      </c>
      <c r="Z1002" t="s">
        <v>29</v>
      </c>
      <c r="AA1002" t="s">
        <v>30</v>
      </c>
      <c r="AB1002" t="s">
        <v>486</v>
      </c>
    </row>
    <row r="1003" spans="1:28" outlineLevel="1" x14ac:dyDescent="0.45">
      <c r="A1003">
        <v>7600168902</v>
      </c>
      <c r="B1003" s="1">
        <v>44323</v>
      </c>
      <c r="C1003" t="s">
        <v>3401</v>
      </c>
      <c r="D1003" t="s">
        <v>3402</v>
      </c>
      <c r="E1003" t="s">
        <v>135</v>
      </c>
      <c r="F1003" t="s">
        <v>5651</v>
      </c>
      <c r="G1003" t="s">
        <v>5741</v>
      </c>
      <c r="H1003" s="5">
        <v>84560.320000000007</v>
      </c>
      <c r="J1003" t="s">
        <v>28</v>
      </c>
      <c r="K1003" t="s">
        <v>30</v>
      </c>
      <c r="L1003" t="s">
        <v>96</v>
      </c>
      <c r="M1003" t="s">
        <v>29</v>
      </c>
      <c r="N1003" t="s">
        <v>29</v>
      </c>
      <c r="O1003" t="s">
        <v>29</v>
      </c>
      <c r="P1003" t="s">
        <v>29</v>
      </c>
      <c r="Q1003" t="s">
        <v>29</v>
      </c>
      <c r="R1003" t="s">
        <v>29</v>
      </c>
      <c r="S1003" t="s">
        <v>30</v>
      </c>
      <c r="T1003" t="s">
        <v>30</v>
      </c>
      <c r="U1003" t="s">
        <v>29</v>
      </c>
      <c r="V1003" t="s">
        <v>30</v>
      </c>
      <c r="W1003" t="s">
        <v>31</v>
      </c>
      <c r="X1003" t="s">
        <v>29</v>
      </c>
      <c r="Y1003" t="s">
        <v>30</v>
      </c>
      <c r="Z1003" t="s">
        <v>29</v>
      </c>
      <c r="AA1003" t="s">
        <v>29</v>
      </c>
      <c r="AB1003" t="s">
        <v>32</v>
      </c>
    </row>
    <row r="1004" spans="1:28" outlineLevel="1" x14ac:dyDescent="0.45">
      <c r="A1004">
        <v>7648738906</v>
      </c>
      <c r="B1004" s="1">
        <v>44323</v>
      </c>
      <c r="C1004" t="s">
        <v>3685</v>
      </c>
      <c r="D1004" t="s">
        <v>3686</v>
      </c>
      <c r="E1004" t="s">
        <v>135</v>
      </c>
      <c r="F1004" t="s">
        <v>5651</v>
      </c>
      <c r="G1004" t="s">
        <v>5661</v>
      </c>
      <c r="H1004" s="5">
        <v>80491</v>
      </c>
      <c r="I1004" t="s">
        <v>195</v>
      </c>
      <c r="J1004" t="s">
        <v>28</v>
      </c>
      <c r="K1004" t="s">
        <v>29</v>
      </c>
      <c r="L1004" t="s">
        <v>96</v>
      </c>
      <c r="M1004" t="s">
        <v>29</v>
      </c>
      <c r="N1004" t="s">
        <v>30</v>
      </c>
      <c r="O1004" t="s">
        <v>30</v>
      </c>
      <c r="P1004" t="s">
        <v>30</v>
      </c>
      <c r="Q1004" t="s">
        <v>30</v>
      </c>
      <c r="R1004" t="s">
        <v>30</v>
      </c>
      <c r="S1004" t="s">
        <v>30</v>
      </c>
      <c r="T1004" t="s">
        <v>30</v>
      </c>
      <c r="U1004" t="s">
        <v>30</v>
      </c>
      <c r="V1004" t="s">
        <v>30</v>
      </c>
      <c r="W1004" t="s">
        <v>40</v>
      </c>
      <c r="X1004" t="s">
        <v>30</v>
      </c>
      <c r="Y1004" t="s">
        <v>30</v>
      </c>
      <c r="Z1004" t="s">
        <v>29</v>
      </c>
      <c r="AA1004" t="s">
        <v>30</v>
      </c>
      <c r="AB1004" t="s">
        <v>62</v>
      </c>
    </row>
    <row r="1005" spans="1:28" outlineLevel="1" x14ac:dyDescent="0.45">
      <c r="A1005">
        <v>7886958908</v>
      </c>
      <c r="B1005" s="1">
        <v>44327</v>
      </c>
      <c r="C1005" t="s">
        <v>3934</v>
      </c>
      <c r="D1005" t="s">
        <v>3935</v>
      </c>
      <c r="E1005" t="s">
        <v>135</v>
      </c>
      <c r="F1005" t="s">
        <v>5651</v>
      </c>
      <c r="G1005" t="s">
        <v>5662</v>
      </c>
      <c r="H1005" s="5">
        <v>78163.570000000007</v>
      </c>
      <c r="J1005" t="s">
        <v>28</v>
      </c>
      <c r="K1005" t="s">
        <v>30</v>
      </c>
      <c r="L1005" t="s">
        <v>96</v>
      </c>
      <c r="M1005" t="s">
        <v>29</v>
      </c>
      <c r="N1005" t="s">
        <v>29</v>
      </c>
      <c r="O1005" t="s">
        <v>29</v>
      </c>
      <c r="P1005" t="s">
        <v>30</v>
      </c>
      <c r="Q1005" t="s">
        <v>30</v>
      </c>
      <c r="R1005" t="s">
        <v>30</v>
      </c>
      <c r="S1005" t="s">
        <v>30</v>
      </c>
      <c r="T1005" t="s">
        <v>30</v>
      </c>
      <c r="U1005" t="s">
        <v>30</v>
      </c>
      <c r="V1005" t="s">
        <v>30</v>
      </c>
      <c r="W1005" t="s">
        <v>31</v>
      </c>
      <c r="X1005" t="s">
        <v>29</v>
      </c>
      <c r="Y1005" t="s">
        <v>30</v>
      </c>
      <c r="Z1005" t="s">
        <v>29</v>
      </c>
      <c r="AA1005" t="s">
        <v>29</v>
      </c>
      <c r="AB1005" t="s">
        <v>73</v>
      </c>
    </row>
    <row r="1006" spans="1:28" outlineLevel="1" x14ac:dyDescent="0.45">
      <c r="A1006">
        <v>3688449001</v>
      </c>
      <c r="B1006" s="1">
        <v>44335</v>
      </c>
      <c r="C1006" t="s">
        <v>1732</v>
      </c>
      <c r="D1006" t="s">
        <v>1733</v>
      </c>
      <c r="E1006" t="s">
        <v>135</v>
      </c>
      <c r="F1006" t="s">
        <v>5651</v>
      </c>
      <c r="G1006" t="s">
        <v>5661</v>
      </c>
      <c r="H1006" s="5">
        <v>78101</v>
      </c>
      <c r="J1006" t="s">
        <v>28</v>
      </c>
      <c r="K1006" t="s">
        <v>29</v>
      </c>
      <c r="L1006" t="s">
        <v>96</v>
      </c>
      <c r="M1006" t="s">
        <v>30</v>
      </c>
      <c r="N1006" t="s">
        <v>30</v>
      </c>
      <c r="O1006" t="s">
        <v>29</v>
      </c>
      <c r="P1006" t="s">
        <v>30</v>
      </c>
      <c r="Q1006" t="s">
        <v>30</v>
      </c>
      <c r="R1006" t="s">
        <v>30</v>
      </c>
      <c r="S1006" t="s">
        <v>30</v>
      </c>
      <c r="T1006" t="s">
        <v>30</v>
      </c>
      <c r="U1006" t="s">
        <v>30</v>
      </c>
      <c r="V1006" t="s">
        <v>30</v>
      </c>
      <c r="W1006" t="s">
        <v>33</v>
      </c>
      <c r="X1006" t="s">
        <v>30</v>
      </c>
      <c r="Y1006" t="s">
        <v>30</v>
      </c>
      <c r="Z1006" t="s">
        <v>29</v>
      </c>
      <c r="AA1006" t="s">
        <v>29</v>
      </c>
      <c r="AB1006" t="s">
        <v>32</v>
      </c>
    </row>
    <row r="1007" spans="1:28" outlineLevel="1" x14ac:dyDescent="0.45">
      <c r="A1007">
        <v>8893019003</v>
      </c>
      <c r="B1007" s="1">
        <v>44345</v>
      </c>
      <c r="C1007" t="s">
        <v>4742</v>
      </c>
      <c r="D1007" t="s">
        <v>3357</v>
      </c>
      <c r="E1007" t="s">
        <v>135</v>
      </c>
      <c r="F1007" t="s">
        <v>5651</v>
      </c>
      <c r="G1007" t="s">
        <v>5755</v>
      </c>
      <c r="H1007" s="5">
        <v>78060.59</v>
      </c>
      <c r="I1007" t="s">
        <v>451</v>
      </c>
      <c r="J1007" t="s">
        <v>28</v>
      </c>
      <c r="K1007" t="s">
        <v>29</v>
      </c>
      <c r="L1007" t="s">
        <v>88</v>
      </c>
      <c r="M1007" t="s">
        <v>29</v>
      </c>
      <c r="N1007" t="s">
        <v>29</v>
      </c>
      <c r="O1007" t="s">
        <v>29</v>
      </c>
      <c r="P1007" t="s">
        <v>30</v>
      </c>
      <c r="Q1007" t="s">
        <v>30</v>
      </c>
      <c r="R1007" t="s">
        <v>30</v>
      </c>
      <c r="S1007" t="s">
        <v>30</v>
      </c>
      <c r="T1007" t="s">
        <v>30</v>
      </c>
      <c r="U1007" t="s">
        <v>29</v>
      </c>
      <c r="V1007" t="s">
        <v>30</v>
      </c>
      <c r="W1007" t="s">
        <v>31</v>
      </c>
      <c r="X1007" t="s">
        <v>29</v>
      </c>
      <c r="Y1007" t="s">
        <v>29</v>
      </c>
      <c r="Z1007" t="s">
        <v>29</v>
      </c>
      <c r="AA1007" t="s">
        <v>29</v>
      </c>
      <c r="AB1007" t="s">
        <v>73</v>
      </c>
    </row>
    <row r="1008" spans="1:28" outlineLevel="1" x14ac:dyDescent="0.45">
      <c r="A1008">
        <v>2743419002</v>
      </c>
      <c r="B1008" s="1">
        <v>44334</v>
      </c>
      <c r="C1008" t="s">
        <v>1522</v>
      </c>
      <c r="D1008" t="s">
        <v>1523</v>
      </c>
      <c r="E1008" t="s">
        <v>135</v>
      </c>
      <c r="F1008" t="s">
        <v>5651</v>
      </c>
      <c r="G1008" t="s">
        <v>5724</v>
      </c>
      <c r="H1008" s="5">
        <v>76932.53</v>
      </c>
      <c r="J1008" t="s">
        <v>28</v>
      </c>
      <c r="K1008" t="s">
        <v>29</v>
      </c>
      <c r="L1008" t="s">
        <v>88</v>
      </c>
      <c r="M1008" t="s">
        <v>30</v>
      </c>
      <c r="N1008" t="s">
        <v>30</v>
      </c>
      <c r="O1008" t="s">
        <v>29</v>
      </c>
      <c r="P1008" t="s">
        <v>30</v>
      </c>
      <c r="Q1008" t="s">
        <v>30</v>
      </c>
      <c r="R1008" t="s">
        <v>30</v>
      </c>
      <c r="S1008" t="s">
        <v>30</v>
      </c>
      <c r="T1008" t="s">
        <v>30</v>
      </c>
      <c r="U1008" t="s">
        <v>30</v>
      </c>
      <c r="V1008" t="s">
        <v>30</v>
      </c>
      <c r="W1008" t="s">
        <v>31</v>
      </c>
      <c r="X1008" t="s">
        <v>29</v>
      </c>
      <c r="Y1008" t="s">
        <v>30</v>
      </c>
      <c r="Z1008" t="s">
        <v>29</v>
      </c>
      <c r="AA1008" t="s">
        <v>29</v>
      </c>
      <c r="AB1008" t="s">
        <v>32</v>
      </c>
    </row>
    <row r="1009" spans="1:28" outlineLevel="1" x14ac:dyDescent="0.45">
      <c r="A1009">
        <v>7551468901</v>
      </c>
      <c r="B1009" s="1">
        <v>44323</v>
      </c>
      <c r="C1009" t="s">
        <v>3022</v>
      </c>
      <c r="D1009" t="s">
        <v>3023</v>
      </c>
      <c r="E1009" t="s">
        <v>135</v>
      </c>
      <c r="F1009" t="s">
        <v>5651</v>
      </c>
      <c r="G1009" t="s">
        <v>5755</v>
      </c>
      <c r="H1009" s="5">
        <v>76828.460000000006</v>
      </c>
      <c r="J1009" t="s">
        <v>28</v>
      </c>
      <c r="K1009" t="s">
        <v>30</v>
      </c>
      <c r="L1009" t="s">
        <v>88</v>
      </c>
      <c r="M1009" t="s">
        <v>29</v>
      </c>
      <c r="N1009" t="s">
        <v>30</v>
      </c>
      <c r="O1009" t="s">
        <v>30</v>
      </c>
      <c r="P1009" t="s">
        <v>30</v>
      </c>
      <c r="Q1009" t="s">
        <v>30</v>
      </c>
      <c r="R1009" t="s">
        <v>30</v>
      </c>
      <c r="S1009" t="s">
        <v>30</v>
      </c>
      <c r="T1009" t="s">
        <v>30</v>
      </c>
      <c r="U1009" t="s">
        <v>30</v>
      </c>
      <c r="V1009" t="s">
        <v>30</v>
      </c>
      <c r="W1009" t="s">
        <v>40</v>
      </c>
      <c r="X1009" t="s">
        <v>29</v>
      </c>
      <c r="Y1009" t="s">
        <v>30</v>
      </c>
      <c r="Z1009" t="s">
        <v>29</v>
      </c>
      <c r="AA1009" t="s">
        <v>29</v>
      </c>
      <c r="AB1009" t="s">
        <v>32</v>
      </c>
    </row>
    <row r="1010" spans="1:28" outlineLevel="1" x14ac:dyDescent="0.45">
      <c r="A1010">
        <v>7661738900</v>
      </c>
      <c r="B1010" s="1">
        <v>44323</v>
      </c>
      <c r="C1010" t="s">
        <v>3767</v>
      </c>
      <c r="D1010" t="s">
        <v>3768</v>
      </c>
      <c r="E1010" t="s">
        <v>135</v>
      </c>
      <c r="F1010" t="s">
        <v>5651</v>
      </c>
      <c r="G1010" t="s">
        <v>5724</v>
      </c>
      <c r="H1010" s="5">
        <v>75551.45</v>
      </c>
      <c r="J1010" t="s">
        <v>28</v>
      </c>
      <c r="K1010" t="s">
        <v>29</v>
      </c>
      <c r="L1010" t="s">
        <v>88</v>
      </c>
      <c r="M1010" t="s">
        <v>29</v>
      </c>
      <c r="N1010" t="s">
        <v>30</v>
      </c>
      <c r="O1010" t="s">
        <v>29</v>
      </c>
      <c r="P1010" t="s">
        <v>30</v>
      </c>
      <c r="Q1010" t="s">
        <v>30</v>
      </c>
      <c r="R1010" t="s">
        <v>30</v>
      </c>
      <c r="S1010" t="s">
        <v>30</v>
      </c>
      <c r="T1010" t="s">
        <v>30</v>
      </c>
      <c r="U1010" t="s">
        <v>30</v>
      </c>
      <c r="V1010" t="s">
        <v>30</v>
      </c>
      <c r="W1010" t="s">
        <v>31</v>
      </c>
      <c r="X1010" t="s">
        <v>29</v>
      </c>
      <c r="Y1010" t="s">
        <v>29</v>
      </c>
      <c r="Z1010" t="s">
        <v>30</v>
      </c>
      <c r="AA1010" t="s">
        <v>30</v>
      </c>
      <c r="AB1010" t="s">
        <v>39</v>
      </c>
    </row>
    <row r="1011" spans="1:28" outlineLevel="1" x14ac:dyDescent="0.45">
      <c r="A1011">
        <v>2483709009</v>
      </c>
      <c r="B1011" s="1">
        <v>44332</v>
      </c>
      <c r="C1011" t="s">
        <v>1146</v>
      </c>
      <c r="D1011" t="s">
        <v>1147</v>
      </c>
      <c r="E1011" t="s">
        <v>135</v>
      </c>
      <c r="F1011" t="s">
        <v>5651</v>
      </c>
      <c r="G1011" t="s">
        <v>5755</v>
      </c>
      <c r="H1011" s="5">
        <v>75453</v>
      </c>
      <c r="I1011" t="s">
        <v>1148</v>
      </c>
      <c r="J1011" t="s">
        <v>28</v>
      </c>
      <c r="K1011" t="s">
        <v>29</v>
      </c>
      <c r="L1011" t="s">
        <v>88</v>
      </c>
      <c r="M1011" t="s">
        <v>29</v>
      </c>
      <c r="N1011" t="s">
        <v>29</v>
      </c>
      <c r="O1011" t="s">
        <v>29</v>
      </c>
      <c r="P1011" t="s">
        <v>30</v>
      </c>
      <c r="Q1011" t="s">
        <v>29</v>
      </c>
      <c r="R1011" t="s">
        <v>29</v>
      </c>
      <c r="S1011" t="s">
        <v>30</v>
      </c>
      <c r="T1011" t="s">
        <v>30</v>
      </c>
      <c r="U1011" t="s">
        <v>29</v>
      </c>
      <c r="V1011" t="s">
        <v>30</v>
      </c>
      <c r="W1011" t="s">
        <v>33</v>
      </c>
      <c r="X1011" t="s">
        <v>29</v>
      </c>
      <c r="Y1011" t="s">
        <v>29</v>
      </c>
      <c r="Z1011" t="s">
        <v>30</v>
      </c>
      <c r="AA1011" t="s">
        <v>29</v>
      </c>
      <c r="AB1011" t="s">
        <v>32</v>
      </c>
    </row>
    <row r="1012" spans="1:28" outlineLevel="1" x14ac:dyDescent="0.45">
      <c r="A1012">
        <v>7225029006</v>
      </c>
      <c r="B1012" s="1">
        <v>44339</v>
      </c>
      <c r="C1012" t="s">
        <v>2470</v>
      </c>
      <c r="D1012" t="s">
        <v>2471</v>
      </c>
      <c r="E1012" t="s">
        <v>135</v>
      </c>
      <c r="F1012" t="s">
        <v>5651</v>
      </c>
      <c r="G1012" t="s">
        <v>5741</v>
      </c>
      <c r="H1012" s="5">
        <v>75453</v>
      </c>
      <c r="J1012" t="s">
        <v>28</v>
      </c>
      <c r="K1012" t="s">
        <v>29</v>
      </c>
      <c r="L1012" t="s">
        <v>96</v>
      </c>
      <c r="M1012" t="s">
        <v>29</v>
      </c>
      <c r="N1012" t="s">
        <v>29</v>
      </c>
      <c r="O1012" t="s">
        <v>29</v>
      </c>
      <c r="P1012" t="s">
        <v>30</v>
      </c>
      <c r="Q1012" t="s">
        <v>30</v>
      </c>
      <c r="R1012" t="s">
        <v>30</v>
      </c>
      <c r="S1012" t="s">
        <v>30</v>
      </c>
      <c r="T1012" t="s">
        <v>29</v>
      </c>
      <c r="U1012" t="s">
        <v>30</v>
      </c>
      <c r="V1012" t="s">
        <v>30</v>
      </c>
      <c r="W1012" t="s">
        <v>40</v>
      </c>
      <c r="X1012" t="s">
        <v>29</v>
      </c>
      <c r="Y1012" t="s">
        <v>30</v>
      </c>
      <c r="Z1012" t="s">
        <v>29</v>
      </c>
      <c r="AA1012" t="s">
        <v>29</v>
      </c>
      <c r="AB1012" t="s">
        <v>32</v>
      </c>
    </row>
    <row r="1013" spans="1:28" outlineLevel="1" x14ac:dyDescent="0.45">
      <c r="A1013">
        <v>1104739003</v>
      </c>
      <c r="B1013" s="1">
        <v>44329</v>
      </c>
      <c r="C1013" t="s">
        <v>460</v>
      </c>
      <c r="D1013" t="s">
        <v>461</v>
      </c>
      <c r="E1013" t="s">
        <v>135</v>
      </c>
      <c r="F1013" t="s">
        <v>5651</v>
      </c>
      <c r="G1013" t="s">
        <v>5724</v>
      </c>
      <c r="H1013" s="5">
        <v>69824.03</v>
      </c>
      <c r="J1013" t="s">
        <v>28</v>
      </c>
      <c r="K1013" t="s">
        <v>29</v>
      </c>
      <c r="L1013" t="s">
        <v>88</v>
      </c>
      <c r="M1013" t="s">
        <v>30</v>
      </c>
      <c r="N1013" t="s">
        <v>30</v>
      </c>
      <c r="O1013" t="s">
        <v>29</v>
      </c>
      <c r="P1013" t="s">
        <v>30</v>
      </c>
      <c r="Q1013" t="s">
        <v>30</v>
      </c>
      <c r="R1013" t="s">
        <v>30</v>
      </c>
      <c r="S1013" t="s">
        <v>30</v>
      </c>
      <c r="T1013" t="s">
        <v>30</v>
      </c>
      <c r="U1013" t="s">
        <v>30</v>
      </c>
      <c r="V1013" t="s">
        <v>30</v>
      </c>
      <c r="W1013" t="s">
        <v>31</v>
      </c>
      <c r="X1013" t="s">
        <v>29</v>
      </c>
      <c r="Y1013" t="s">
        <v>30</v>
      </c>
      <c r="Z1013" t="s">
        <v>29</v>
      </c>
      <c r="AA1013" t="s">
        <v>29</v>
      </c>
      <c r="AB1013" t="s">
        <v>32</v>
      </c>
    </row>
    <row r="1014" spans="1:28" outlineLevel="1" x14ac:dyDescent="0.45">
      <c r="A1014">
        <v>2342359007</v>
      </c>
      <c r="B1014" s="1">
        <v>44331</v>
      </c>
      <c r="C1014" t="s">
        <v>896</v>
      </c>
      <c r="D1014" t="s">
        <v>897</v>
      </c>
      <c r="E1014" t="s">
        <v>135</v>
      </c>
      <c r="F1014" t="s">
        <v>5651</v>
      </c>
      <c r="G1014" t="s">
        <v>5805</v>
      </c>
      <c r="H1014" s="5">
        <v>59396.36</v>
      </c>
      <c r="J1014" t="s">
        <v>28</v>
      </c>
      <c r="K1014" t="s">
        <v>29</v>
      </c>
      <c r="L1014" t="s">
        <v>96</v>
      </c>
      <c r="M1014" t="s">
        <v>29</v>
      </c>
      <c r="N1014" t="s">
        <v>30</v>
      </c>
      <c r="O1014" t="s">
        <v>30</v>
      </c>
      <c r="P1014" t="s">
        <v>30</v>
      </c>
      <c r="Q1014" t="s">
        <v>30</v>
      </c>
      <c r="R1014" t="s">
        <v>30</v>
      </c>
      <c r="S1014" t="s">
        <v>30</v>
      </c>
      <c r="T1014" t="s">
        <v>30</v>
      </c>
      <c r="U1014" t="s">
        <v>30</v>
      </c>
      <c r="V1014" t="s">
        <v>30</v>
      </c>
      <c r="W1014" t="s">
        <v>31</v>
      </c>
      <c r="X1014" t="s">
        <v>29</v>
      </c>
      <c r="Y1014" t="s">
        <v>30</v>
      </c>
      <c r="Z1014" t="s">
        <v>30</v>
      </c>
      <c r="AA1014" t="s">
        <v>30</v>
      </c>
      <c r="AB1014" t="s">
        <v>45</v>
      </c>
    </row>
    <row r="1015" spans="1:28" outlineLevel="1" x14ac:dyDescent="0.45">
      <c r="A1015">
        <v>7240909008</v>
      </c>
      <c r="B1015" s="1">
        <v>44339</v>
      </c>
      <c r="C1015" t="s">
        <v>2539</v>
      </c>
      <c r="D1015" t="s">
        <v>2540</v>
      </c>
      <c r="E1015" t="s">
        <v>135</v>
      </c>
      <c r="F1015" t="s">
        <v>5651</v>
      </c>
      <c r="G1015" t="s">
        <v>5755</v>
      </c>
      <c r="H1015" s="5">
        <v>52692.43</v>
      </c>
      <c r="J1015" t="s">
        <v>28</v>
      </c>
      <c r="K1015" t="s">
        <v>29</v>
      </c>
      <c r="L1015" t="s">
        <v>88</v>
      </c>
      <c r="M1015" t="s">
        <v>30</v>
      </c>
      <c r="N1015" t="s">
        <v>30</v>
      </c>
      <c r="O1015" t="s">
        <v>30</v>
      </c>
      <c r="P1015" t="s">
        <v>30</v>
      </c>
      <c r="Q1015" t="s">
        <v>30</v>
      </c>
      <c r="R1015" t="s">
        <v>30</v>
      </c>
      <c r="S1015" t="s">
        <v>30</v>
      </c>
      <c r="T1015" t="s">
        <v>30</v>
      </c>
      <c r="U1015" t="s">
        <v>30</v>
      </c>
      <c r="V1015" t="s">
        <v>30</v>
      </c>
      <c r="W1015" t="s">
        <v>31</v>
      </c>
      <c r="X1015" t="s">
        <v>29</v>
      </c>
      <c r="Y1015" t="s">
        <v>30</v>
      </c>
      <c r="Z1015" t="s">
        <v>29</v>
      </c>
      <c r="AA1015" t="s">
        <v>30</v>
      </c>
      <c r="AB1015" t="s">
        <v>32</v>
      </c>
    </row>
    <row r="1016" spans="1:28" outlineLevel="1" x14ac:dyDescent="0.45">
      <c r="A1016">
        <v>7640018908</v>
      </c>
      <c r="B1016" s="1">
        <v>44323</v>
      </c>
      <c r="C1016" t="s">
        <v>3633</v>
      </c>
      <c r="D1016" t="s">
        <v>3634</v>
      </c>
      <c r="E1016" t="s">
        <v>135</v>
      </c>
      <c r="F1016" t="s">
        <v>5651</v>
      </c>
      <c r="G1016" t="s">
        <v>5661</v>
      </c>
      <c r="H1016" s="5">
        <v>47925.45</v>
      </c>
      <c r="J1016" t="s">
        <v>28</v>
      </c>
      <c r="K1016" t="s">
        <v>30</v>
      </c>
      <c r="L1016" t="s">
        <v>96</v>
      </c>
      <c r="M1016" t="s">
        <v>29</v>
      </c>
      <c r="N1016" t="s">
        <v>29</v>
      </c>
      <c r="O1016" t="s">
        <v>29</v>
      </c>
      <c r="P1016" t="s">
        <v>30</v>
      </c>
      <c r="Q1016" t="s">
        <v>29</v>
      </c>
      <c r="R1016" t="s">
        <v>30</v>
      </c>
      <c r="S1016" t="s">
        <v>29</v>
      </c>
      <c r="T1016" t="s">
        <v>29</v>
      </c>
      <c r="U1016" t="s">
        <v>30</v>
      </c>
      <c r="V1016" t="s">
        <v>29</v>
      </c>
      <c r="W1016" t="s">
        <v>31</v>
      </c>
      <c r="X1016" t="s">
        <v>30</v>
      </c>
      <c r="Y1016" t="s">
        <v>29</v>
      </c>
      <c r="Z1016" t="s">
        <v>29</v>
      </c>
      <c r="AA1016" t="s">
        <v>30</v>
      </c>
      <c r="AB1016" t="s">
        <v>129</v>
      </c>
    </row>
    <row r="1017" spans="1:28" outlineLevel="1" x14ac:dyDescent="0.45">
      <c r="A1017">
        <v>7631568907</v>
      </c>
      <c r="B1017" s="1">
        <v>44323</v>
      </c>
      <c r="C1017" t="s">
        <v>3577</v>
      </c>
      <c r="D1017" t="s">
        <v>3578</v>
      </c>
      <c r="E1017" t="s">
        <v>135</v>
      </c>
      <c r="F1017" t="s">
        <v>5651</v>
      </c>
      <c r="G1017" t="s">
        <v>5805</v>
      </c>
      <c r="H1017" s="5">
        <v>46794.51</v>
      </c>
      <c r="J1017" t="s">
        <v>28</v>
      </c>
      <c r="K1017" t="s">
        <v>29</v>
      </c>
      <c r="L1017" t="s">
        <v>96</v>
      </c>
      <c r="M1017" t="s">
        <v>30</v>
      </c>
      <c r="N1017" t="s">
        <v>29</v>
      </c>
      <c r="O1017" t="s">
        <v>30</v>
      </c>
      <c r="P1017" t="s">
        <v>30</v>
      </c>
      <c r="Q1017" t="s">
        <v>30</v>
      </c>
      <c r="R1017" t="s">
        <v>30</v>
      </c>
      <c r="S1017" t="s">
        <v>30</v>
      </c>
      <c r="T1017" t="s">
        <v>30</v>
      </c>
      <c r="U1017" t="s">
        <v>30</v>
      </c>
      <c r="V1017" t="s">
        <v>30</v>
      </c>
      <c r="W1017" t="s">
        <v>31</v>
      </c>
      <c r="X1017" t="s">
        <v>29</v>
      </c>
      <c r="Y1017" t="s">
        <v>29</v>
      </c>
      <c r="Z1017" t="s">
        <v>29</v>
      </c>
      <c r="AA1017" t="s">
        <v>30</v>
      </c>
      <c r="AB1017" t="s">
        <v>39</v>
      </c>
    </row>
    <row r="1018" spans="1:28" outlineLevel="1" x14ac:dyDescent="0.45">
      <c r="A1018">
        <v>2373379005</v>
      </c>
      <c r="B1018" s="1">
        <v>44331</v>
      </c>
      <c r="C1018" t="s">
        <v>1049</v>
      </c>
      <c r="D1018" t="s">
        <v>1050</v>
      </c>
      <c r="E1018" t="s">
        <v>135</v>
      </c>
      <c r="F1018" t="s">
        <v>5651</v>
      </c>
      <c r="G1018" t="s">
        <v>5724</v>
      </c>
      <c r="H1018" s="5">
        <v>43105.72</v>
      </c>
      <c r="J1018" t="s">
        <v>28</v>
      </c>
      <c r="K1018" t="s">
        <v>29</v>
      </c>
      <c r="L1018" t="s">
        <v>88</v>
      </c>
      <c r="M1018" t="s">
        <v>29</v>
      </c>
      <c r="N1018" t="s">
        <v>29</v>
      </c>
      <c r="O1018" t="s">
        <v>29</v>
      </c>
      <c r="P1018" t="s">
        <v>29</v>
      </c>
      <c r="Q1018" t="s">
        <v>30</v>
      </c>
      <c r="R1018" t="s">
        <v>30</v>
      </c>
      <c r="S1018" t="s">
        <v>30</v>
      </c>
      <c r="T1018" t="s">
        <v>30</v>
      </c>
      <c r="U1018" t="s">
        <v>29</v>
      </c>
      <c r="V1018" t="s">
        <v>30</v>
      </c>
      <c r="W1018" t="s">
        <v>40</v>
      </c>
      <c r="X1018" t="s">
        <v>29</v>
      </c>
      <c r="Y1018" t="s">
        <v>30</v>
      </c>
      <c r="Z1018" t="s">
        <v>29</v>
      </c>
      <c r="AA1018" t="s">
        <v>29</v>
      </c>
      <c r="AB1018" t="s">
        <v>32</v>
      </c>
    </row>
    <row r="1019" spans="1:28" outlineLevel="1" x14ac:dyDescent="0.45">
      <c r="A1019">
        <v>6601359000</v>
      </c>
      <c r="B1019" s="1">
        <v>44338</v>
      </c>
      <c r="C1019" t="s">
        <v>2394</v>
      </c>
      <c r="D1019" t="s">
        <v>2395</v>
      </c>
      <c r="E1019" t="s">
        <v>135</v>
      </c>
      <c r="F1019" t="s">
        <v>5651</v>
      </c>
      <c r="G1019" t="s">
        <v>5662</v>
      </c>
      <c r="H1019" s="5">
        <v>42953</v>
      </c>
      <c r="J1019" t="s">
        <v>28</v>
      </c>
      <c r="K1019" t="s">
        <v>30</v>
      </c>
      <c r="L1019" t="s">
        <v>96</v>
      </c>
      <c r="M1019" t="s">
        <v>29</v>
      </c>
      <c r="N1019" t="s">
        <v>29</v>
      </c>
      <c r="O1019" t="s">
        <v>30</v>
      </c>
      <c r="P1019" t="s">
        <v>30</v>
      </c>
      <c r="Q1019" t="s">
        <v>29</v>
      </c>
      <c r="R1019" t="s">
        <v>30</v>
      </c>
      <c r="S1019" t="s">
        <v>29</v>
      </c>
      <c r="T1019" t="s">
        <v>30</v>
      </c>
      <c r="U1019" t="s">
        <v>30</v>
      </c>
      <c r="V1019" t="s">
        <v>30</v>
      </c>
      <c r="W1019" t="s">
        <v>270</v>
      </c>
      <c r="X1019" t="s">
        <v>29</v>
      </c>
      <c r="Y1019" t="s">
        <v>30</v>
      </c>
      <c r="Z1019" t="s">
        <v>29</v>
      </c>
      <c r="AA1019" t="s">
        <v>30</v>
      </c>
      <c r="AB1019" t="s">
        <v>39</v>
      </c>
    </row>
    <row r="1020" spans="1:28" outlineLevel="1" x14ac:dyDescent="0.45">
      <c r="A1020">
        <v>7613468908</v>
      </c>
      <c r="B1020" s="1">
        <v>44323</v>
      </c>
      <c r="C1020" t="s">
        <v>3478</v>
      </c>
      <c r="D1020" t="s">
        <v>3479</v>
      </c>
      <c r="E1020" t="s">
        <v>135</v>
      </c>
      <c r="F1020" t="s">
        <v>5651</v>
      </c>
      <c r="G1020" t="s">
        <v>5662</v>
      </c>
      <c r="H1020" s="5">
        <v>40633.5</v>
      </c>
      <c r="J1020" t="s">
        <v>28</v>
      </c>
      <c r="K1020" t="s">
        <v>29</v>
      </c>
      <c r="L1020" t="s">
        <v>96</v>
      </c>
      <c r="M1020" t="s">
        <v>29</v>
      </c>
      <c r="N1020" t="s">
        <v>30</v>
      </c>
      <c r="O1020" t="s">
        <v>30</v>
      </c>
      <c r="P1020" t="s">
        <v>30</v>
      </c>
      <c r="Q1020" t="s">
        <v>30</v>
      </c>
      <c r="R1020" t="s">
        <v>30</v>
      </c>
      <c r="S1020" t="s">
        <v>30</v>
      </c>
      <c r="T1020" t="s">
        <v>30</v>
      </c>
      <c r="U1020" t="s">
        <v>30</v>
      </c>
      <c r="V1020" t="s">
        <v>30</v>
      </c>
      <c r="W1020" t="s">
        <v>31</v>
      </c>
      <c r="X1020" t="s">
        <v>29</v>
      </c>
      <c r="Y1020" t="s">
        <v>30</v>
      </c>
      <c r="Z1020" t="s">
        <v>29</v>
      </c>
      <c r="AA1020" t="s">
        <v>30</v>
      </c>
      <c r="AB1020" t="s">
        <v>45</v>
      </c>
    </row>
    <row r="1021" spans="1:28" outlineLevel="1" x14ac:dyDescent="0.45">
      <c r="A1021">
        <v>1042799101</v>
      </c>
      <c r="B1021" s="1">
        <v>44364</v>
      </c>
      <c r="C1021" t="s">
        <v>137</v>
      </c>
      <c r="D1021" t="s">
        <v>138</v>
      </c>
      <c r="E1021" t="s">
        <v>135</v>
      </c>
      <c r="F1021" t="s">
        <v>5651</v>
      </c>
      <c r="G1021" t="s">
        <v>5662</v>
      </c>
      <c r="H1021" s="5">
        <v>40257</v>
      </c>
      <c r="J1021" t="s">
        <v>28</v>
      </c>
      <c r="K1021" t="s">
        <v>30</v>
      </c>
      <c r="L1021" t="s">
        <v>96</v>
      </c>
      <c r="M1021" t="s">
        <v>30</v>
      </c>
      <c r="N1021" t="s">
        <v>30</v>
      </c>
      <c r="O1021" t="s">
        <v>29</v>
      </c>
      <c r="P1021" t="s">
        <v>30</v>
      </c>
      <c r="Q1021" t="s">
        <v>29</v>
      </c>
      <c r="R1021" t="s">
        <v>30</v>
      </c>
      <c r="S1021" t="s">
        <v>30</v>
      </c>
      <c r="T1021" t="s">
        <v>30</v>
      </c>
      <c r="U1021" t="s">
        <v>29</v>
      </c>
      <c r="V1021" t="s">
        <v>30</v>
      </c>
      <c r="W1021" t="s">
        <v>31</v>
      </c>
      <c r="X1021" t="s">
        <v>29</v>
      </c>
      <c r="Y1021" t="s">
        <v>29</v>
      </c>
      <c r="Z1021" t="s">
        <v>29</v>
      </c>
      <c r="AA1021" t="s">
        <v>29</v>
      </c>
      <c r="AB1021" t="s">
        <v>139</v>
      </c>
    </row>
    <row r="1022" spans="1:28" outlineLevel="1" x14ac:dyDescent="0.45">
      <c r="A1022">
        <v>7572789005</v>
      </c>
      <c r="B1022" s="1">
        <v>44341</v>
      </c>
      <c r="C1022" t="s">
        <v>3257</v>
      </c>
      <c r="D1022" t="s">
        <v>3258</v>
      </c>
      <c r="E1022" t="s">
        <v>135</v>
      </c>
      <c r="F1022" t="s">
        <v>5651</v>
      </c>
      <c r="G1022" t="s">
        <v>5741</v>
      </c>
      <c r="H1022" s="5">
        <v>39052</v>
      </c>
      <c r="J1022" t="s">
        <v>28</v>
      </c>
      <c r="K1022" t="s">
        <v>29</v>
      </c>
      <c r="L1022" t="s">
        <v>96</v>
      </c>
      <c r="M1022" t="s">
        <v>29</v>
      </c>
      <c r="N1022" t="s">
        <v>30</v>
      </c>
      <c r="O1022" t="s">
        <v>29</v>
      </c>
      <c r="P1022" t="s">
        <v>30</v>
      </c>
      <c r="Q1022" t="s">
        <v>29</v>
      </c>
      <c r="R1022" t="s">
        <v>29</v>
      </c>
      <c r="S1022" t="s">
        <v>30</v>
      </c>
      <c r="T1022" t="s">
        <v>29</v>
      </c>
      <c r="U1022" t="s">
        <v>30</v>
      </c>
      <c r="V1022" t="s">
        <v>29</v>
      </c>
      <c r="W1022" t="s">
        <v>60</v>
      </c>
      <c r="X1022" t="s">
        <v>29</v>
      </c>
      <c r="Y1022" t="s">
        <v>29</v>
      </c>
      <c r="Z1022" t="s">
        <v>29</v>
      </c>
      <c r="AA1022" t="s">
        <v>30</v>
      </c>
      <c r="AB1022" t="s">
        <v>45</v>
      </c>
    </row>
    <row r="1023" spans="1:28" outlineLevel="1" x14ac:dyDescent="0.45">
      <c r="A1023">
        <v>8872009001</v>
      </c>
      <c r="B1023" s="1">
        <v>44345</v>
      </c>
      <c r="C1023" t="s">
        <v>4645</v>
      </c>
      <c r="D1023" t="s">
        <v>4646</v>
      </c>
      <c r="E1023" t="s">
        <v>135</v>
      </c>
      <c r="F1023" t="s">
        <v>5651</v>
      </c>
      <c r="G1023" t="s">
        <v>5755</v>
      </c>
      <c r="H1023" s="5">
        <v>38518.410000000003</v>
      </c>
      <c r="I1023" t="s">
        <v>916</v>
      </c>
      <c r="J1023" t="s">
        <v>28</v>
      </c>
      <c r="K1023" t="s">
        <v>29</v>
      </c>
      <c r="L1023" t="s">
        <v>88</v>
      </c>
      <c r="M1023" t="s">
        <v>29</v>
      </c>
      <c r="N1023" t="s">
        <v>29</v>
      </c>
      <c r="O1023" t="s">
        <v>30</v>
      </c>
      <c r="P1023" t="s">
        <v>29</v>
      </c>
      <c r="Q1023" t="s">
        <v>29</v>
      </c>
      <c r="R1023" t="s">
        <v>29</v>
      </c>
      <c r="S1023" t="s">
        <v>30</v>
      </c>
      <c r="T1023" t="s">
        <v>30</v>
      </c>
      <c r="U1023" t="s">
        <v>29</v>
      </c>
      <c r="V1023" t="s">
        <v>29</v>
      </c>
      <c r="W1023" t="s">
        <v>31</v>
      </c>
      <c r="X1023" t="s">
        <v>29</v>
      </c>
      <c r="Y1023" t="s">
        <v>29</v>
      </c>
      <c r="Z1023" t="s">
        <v>29</v>
      </c>
      <c r="AA1023" t="s">
        <v>29</v>
      </c>
      <c r="AB1023" t="s">
        <v>32</v>
      </c>
    </row>
    <row r="1024" spans="1:28" outlineLevel="1" x14ac:dyDescent="0.45">
      <c r="A1024">
        <v>8040479010</v>
      </c>
      <c r="B1024" s="1">
        <v>44342</v>
      </c>
      <c r="C1024" t="s">
        <v>4208</v>
      </c>
      <c r="D1024" t="s">
        <v>4209</v>
      </c>
      <c r="E1024" t="s">
        <v>135</v>
      </c>
      <c r="F1024" t="s">
        <v>5651</v>
      </c>
      <c r="G1024" t="s">
        <v>5755</v>
      </c>
      <c r="H1024" s="5">
        <v>35831</v>
      </c>
      <c r="I1024" t="s">
        <v>369</v>
      </c>
      <c r="J1024" t="s">
        <v>28</v>
      </c>
      <c r="K1024" t="s">
        <v>29</v>
      </c>
      <c r="L1024" t="s">
        <v>88</v>
      </c>
      <c r="M1024" t="s">
        <v>29</v>
      </c>
      <c r="N1024" t="s">
        <v>30</v>
      </c>
      <c r="O1024" t="s">
        <v>30</v>
      </c>
      <c r="P1024" t="s">
        <v>29</v>
      </c>
      <c r="Q1024" t="s">
        <v>29</v>
      </c>
      <c r="R1024" t="s">
        <v>30</v>
      </c>
      <c r="S1024" t="s">
        <v>30</v>
      </c>
      <c r="T1024" t="s">
        <v>30</v>
      </c>
      <c r="U1024" t="s">
        <v>29</v>
      </c>
      <c r="V1024" t="s">
        <v>30</v>
      </c>
      <c r="W1024" t="s">
        <v>31</v>
      </c>
      <c r="X1024" t="s">
        <v>29</v>
      </c>
      <c r="Y1024" t="s">
        <v>30</v>
      </c>
      <c r="Z1024" t="s">
        <v>29</v>
      </c>
      <c r="AA1024" t="s">
        <v>29</v>
      </c>
      <c r="AB1024" t="s">
        <v>32</v>
      </c>
    </row>
    <row r="1025" spans="1:28" outlineLevel="1" x14ac:dyDescent="0.45">
      <c r="A1025">
        <v>3709039007</v>
      </c>
      <c r="B1025" s="1">
        <v>44335</v>
      </c>
      <c r="C1025" t="s">
        <v>1828</v>
      </c>
      <c r="D1025" t="s">
        <v>1829</v>
      </c>
      <c r="E1025" t="s">
        <v>135</v>
      </c>
      <c r="F1025" t="s">
        <v>5651</v>
      </c>
      <c r="G1025" t="s">
        <v>5755</v>
      </c>
      <c r="H1025" s="5">
        <v>35765.800000000003</v>
      </c>
      <c r="J1025" t="s">
        <v>28</v>
      </c>
      <c r="K1025" t="s">
        <v>29</v>
      </c>
      <c r="L1025" t="s">
        <v>88</v>
      </c>
      <c r="M1025" t="s">
        <v>29</v>
      </c>
      <c r="N1025" t="s">
        <v>29</v>
      </c>
      <c r="O1025" t="s">
        <v>29</v>
      </c>
      <c r="P1025" t="s">
        <v>30</v>
      </c>
      <c r="Q1025" t="s">
        <v>29</v>
      </c>
      <c r="R1025" t="s">
        <v>30</v>
      </c>
      <c r="S1025" t="s">
        <v>29</v>
      </c>
      <c r="T1025" t="s">
        <v>30</v>
      </c>
      <c r="U1025" t="s">
        <v>29</v>
      </c>
      <c r="V1025" t="s">
        <v>30</v>
      </c>
      <c r="W1025" t="s">
        <v>33</v>
      </c>
      <c r="X1025" t="s">
        <v>29</v>
      </c>
      <c r="Y1025" t="s">
        <v>29</v>
      </c>
      <c r="Z1025" t="s">
        <v>29</v>
      </c>
      <c r="AA1025" t="s">
        <v>30</v>
      </c>
      <c r="AB1025" t="s">
        <v>48</v>
      </c>
    </row>
    <row r="1026" spans="1:28" outlineLevel="1" x14ac:dyDescent="0.45">
      <c r="A1026">
        <v>2749539004</v>
      </c>
      <c r="B1026" s="1">
        <v>44334</v>
      </c>
      <c r="C1026" t="s">
        <v>1559</v>
      </c>
      <c r="D1026" t="s">
        <v>1560</v>
      </c>
      <c r="E1026" t="s">
        <v>135</v>
      </c>
      <c r="F1026" t="s">
        <v>5651</v>
      </c>
      <c r="G1026" t="s">
        <v>5661</v>
      </c>
      <c r="H1026" s="5">
        <v>34368.65</v>
      </c>
      <c r="J1026" t="s">
        <v>28</v>
      </c>
      <c r="K1026" t="s">
        <v>29</v>
      </c>
      <c r="L1026" t="s">
        <v>96</v>
      </c>
      <c r="M1026" t="s">
        <v>29</v>
      </c>
      <c r="N1026" t="s">
        <v>29</v>
      </c>
      <c r="O1026" t="s">
        <v>29</v>
      </c>
      <c r="P1026" t="s">
        <v>29</v>
      </c>
      <c r="Q1026" t="s">
        <v>29</v>
      </c>
      <c r="R1026" t="s">
        <v>29</v>
      </c>
      <c r="S1026" t="s">
        <v>30</v>
      </c>
      <c r="T1026" t="s">
        <v>30</v>
      </c>
      <c r="U1026" t="s">
        <v>29</v>
      </c>
      <c r="V1026" t="s">
        <v>29</v>
      </c>
      <c r="W1026" t="s">
        <v>31</v>
      </c>
      <c r="X1026" t="s">
        <v>30</v>
      </c>
      <c r="Y1026" t="s">
        <v>29</v>
      </c>
      <c r="Z1026" t="s">
        <v>29</v>
      </c>
      <c r="AA1026" t="s">
        <v>30</v>
      </c>
      <c r="AB1026" t="s">
        <v>32</v>
      </c>
    </row>
    <row r="1027" spans="1:28" outlineLevel="1" x14ac:dyDescent="0.45">
      <c r="A1027">
        <v>2493439004</v>
      </c>
      <c r="B1027" s="1">
        <v>44332</v>
      </c>
      <c r="C1027" t="s">
        <v>1188</v>
      </c>
      <c r="D1027" t="s">
        <v>1189</v>
      </c>
      <c r="E1027" t="s">
        <v>135</v>
      </c>
      <c r="F1027" t="s">
        <v>5651</v>
      </c>
      <c r="G1027" t="s">
        <v>5805</v>
      </c>
      <c r="H1027" s="5">
        <v>34329</v>
      </c>
      <c r="J1027" t="s">
        <v>28</v>
      </c>
      <c r="K1027" t="s">
        <v>30</v>
      </c>
      <c r="L1027" t="s">
        <v>96</v>
      </c>
      <c r="M1027" t="s">
        <v>29</v>
      </c>
      <c r="N1027" t="s">
        <v>29</v>
      </c>
      <c r="O1027" t="s">
        <v>29</v>
      </c>
      <c r="P1027" t="s">
        <v>30</v>
      </c>
      <c r="Q1027" t="s">
        <v>30</v>
      </c>
      <c r="R1027" t="s">
        <v>30</v>
      </c>
      <c r="S1027" t="s">
        <v>30</v>
      </c>
      <c r="T1027" t="s">
        <v>30</v>
      </c>
      <c r="U1027" t="s">
        <v>30</v>
      </c>
      <c r="V1027" t="s">
        <v>30</v>
      </c>
      <c r="W1027" t="s">
        <v>40</v>
      </c>
      <c r="X1027" t="s">
        <v>29</v>
      </c>
      <c r="Y1027" t="s">
        <v>29</v>
      </c>
      <c r="Z1027" t="s">
        <v>29</v>
      </c>
      <c r="AA1027" t="s">
        <v>30</v>
      </c>
      <c r="AB1027" t="s">
        <v>32</v>
      </c>
    </row>
    <row r="1028" spans="1:28" outlineLevel="1" x14ac:dyDescent="0.45">
      <c r="A1028">
        <v>7239959004</v>
      </c>
      <c r="B1028" s="1">
        <v>44339</v>
      </c>
      <c r="C1028" t="s">
        <v>2535</v>
      </c>
      <c r="D1028" t="s">
        <v>2536</v>
      </c>
      <c r="E1028" t="s">
        <v>135</v>
      </c>
      <c r="F1028" t="s">
        <v>5651</v>
      </c>
      <c r="G1028" t="s">
        <v>5724</v>
      </c>
      <c r="H1028" s="5">
        <v>32605.52</v>
      </c>
      <c r="J1028" t="s">
        <v>28</v>
      </c>
      <c r="K1028" t="s">
        <v>29</v>
      </c>
      <c r="L1028" t="s">
        <v>88</v>
      </c>
      <c r="M1028" t="s">
        <v>29</v>
      </c>
      <c r="N1028" t="s">
        <v>30</v>
      </c>
      <c r="O1028" t="s">
        <v>30</v>
      </c>
      <c r="P1028" t="s">
        <v>30</v>
      </c>
      <c r="Q1028" t="s">
        <v>30</v>
      </c>
      <c r="R1028" t="s">
        <v>30</v>
      </c>
      <c r="S1028" t="s">
        <v>30</v>
      </c>
      <c r="T1028" t="s">
        <v>30</v>
      </c>
      <c r="U1028" t="s">
        <v>30</v>
      </c>
      <c r="V1028" t="s">
        <v>30</v>
      </c>
      <c r="W1028" t="s">
        <v>33</v>
      </c>
      <c r="X1028" t="s">
        <v>29</v>
      </c>
      <c r="Y1028" t="s">
        <v>30</v>
      </c>
      <c r="Z1028" t="s">
        <v>29</v>
      </c>
      <c r="AA1028" t="s">
        <v>29</v>
      </c>
      <c r="AB1028" t="s">
        <v>32</v>
      </c>
    </row>
    <row r="1029" spans="1:28" outlineLevel="1" x14ac:dyDescent="0.45">
      <c r="A1029">
        <v>8831669004</v>
      </c>
      <c r="B1029" s="1">
        <v>44345</v>
      </c>
      <c r="C1029" t="s">
        <v>4395</v>
      </c>
      <c r="D1029" t="s">
        <v>4396</v>
      </c>
      <c r="E1029" t="s">
        <v>135</v>
      </c>
      <c r="F1029" t="s">
        <v>5651</v>
      </c>
      <c r="G1029" t="s">
        <v>5724</v>
      </c>
      <c r="H1029" s="5">
        <v>28497</v>
      </c>
      <c r="I1029" t="s">
        <v>35</v>
      </c>
      <c r="J1029" t="s">
        <v>28</v>
      </c>
      <c r="K1029" t="s">
        <v>30</v>
      </c>
      <c r="L1029" t="s">
        <v>88</v>
      </c>
      <c r="M1029" t="s">
        <v>30</v>
      </c>
      <c r="N1029" t="s">
        <v>30</v>
      </c>
      <c r="O1029" t="s">
        <v>30</v>
      </c>
      <c r="P1029" t="s">
        <v>30</v>
      </c>
      <c r="Q1029" t="s">
        <v>30</v>
      </c>
      <c r="R1029" t="s">
        <v>30</v>
      </c>
      <c r="S1029" t="s">
        <v>30</v>
      </c>
      <c r="T1029" t="s">
        <v>30</v>
      </c>
      <c r="U1029" t="s">
        <v>30</v>
      </c>
      <c r="V1029" t="s">
        <v>30</v>
      </c>
      <c r="W1029" t="s">
        <v>40</v>
      </c>
      <c r="X1029" t="s">
        <v>29</v>
      </c>
      <c r="Y1029" t="s">
        <v>29</v>
      </c>
      <c r="Z1029" t="s">
        <v>29</v>
      </c>
      <c r="AA1029" t="s">
        <v>29</v>
      </c>
      <c r="AB1029" t="s">
        <v>32</v>
      </c>
    </row>
    <row r="1030" spans="1:28" outlineLevel="1" x14ac:dyDescent="0.45">
      <c r="A1030">
        <v>8846699005</v>
      </c>
      <c r="B1030" s="1">
        <v>44345</v>
      </c>
      <c r="C1030" t="s">
        <v>4481</v>
      </c>
      <c r="D1030" t="s">
        <v>4482</v>
      </c>
      <c r="E1030" t="s">
        <v>135</v>
      </c>
      <c r="F1030" t="s">
        <v>5651</v>
      </c>
      <c r="G1030" t="s">
        <v>5662</v>
      </c>
      <c r="H1030" s="5">
        <v>27353.040000000001</v>
      </c>
      <c r="J1030" t="s">
        <v>28</v>
      </c>
      <c r="K1030" t="s">
        <v>30</v>
      </c>
      <c r="L1030" t="s">
        <v>96</v>
      </c>
      <c r="M1030" t="s">
        <v>30</v>
      </c>
      <c r="N1030" t="s">
        <v>29</v>
      </c>
      <c r="O1030" t="s">
        <v>29</v>
      </c>
      <c r="P1030" t="s">
        <v>30</v>
      </c>
      <c r="Q1030" t="s">
        <v>30</v>
      </c>
      <c r="R1030" t="s">
        <v>30</v>
      </c>
      <c r="S1030" t="s">
        <v>29</v>
      </c>
      <c r="T1030" t="s">
        <v>30</v>
      </c>
      <c r="U1030" t="s">
        <v>29</v>
      </c>
      <c r="V1030" t="s">
        <v>29</v>
      </c>
      <c r="W1030" t="s">
        <v>49</v>
      </c>
      <c r="X1030" t="s">
        <v>29</v>
      </c>
      <c r="Y1030" t="s">
        <v>29</v>
      </c>
      <c r="Z1030" t="s">
        <v>29</v>
      </c>
      <c r="AA1030" t="s">
        <v>29</v>
      </c>
      <c r="AB1030" t="s">
        <v>32</v>
      </c>
    </row>
    <row r="1031" spans="1:28" outlineLevel="1" x14ac:dyDescent="0.45">
      <c r="A1031">
        <v>7525909001</v>
      </c>
      <c r="B1031" s="1">
        <v>44341</v>
      </c>
      <c r="C1031" t="s">
        <v>2726</v>
      </c>
      <c r="D1031" t="s">
        <v>2727</v>
      </c>
      <c r="E1031" t="s">
        <v>135</v>
      </c>
      <c r="F1031" t="s">
        <v>5651</v>
      </c>
      <c r="G1031" t="s">
        <v>5755</v>
      </c>
      <c r="H1031" s="5">
        <v>27209</v>
      </c>
      <c r="J1031" t="s">
        <v>28</v>
      </c>
      <c r="K1031" t="s">
        <v>29</v>
      </c>
      <c r="L1031" t="s">
        <v>88</v>
      </c>
      <c r="M1031" t="s">
        <v>29</v>
      </c>
      <c r="N1031" t="s">
        <v>30</v>
      </c>
      <c r="O1031" t="s">
        <v>29</v>
      </c>
      <c r="P1031" t="s">
        <v>30</v>
      </c>
      <c r="Q1031" t="s">
        <v>30</v>
      </c>
      <c r="R1031" t="s">
        <v>30</v>
      </c>
      <c r="S1031" t="s">
        <v>30</v>
      </c>
      <c r="T1031" t="s">
        <v>29</v>
      </c>
      <c r="U1031" t="s">
        <v>30</v>
      </c>
      <c r="V1031" t="s">
        <v>29</v>
      </c>
      <c r="W1031" t="s">
        <v>270</v>
      </c>
      <c r="X1031" t="s">
        <v>29</v>
      </c>
      <c r="Y1031" t="s">
        <v>30</v>
      </c>
      <c r="Z1031" t="s">
        <v>29</v>
      </c>
      <c r="AA1031" t="s">
        <v>29</v>
      </c>
      <c r="AB1031" t="s">
        <v>39</v>
      </c>
    </row>
    <row r="1032" spans="1:28" outlineLevel="1" x14ac:dyDescent="0.45">
      <c r="A1032">
        <v>7641038905</v>
      </c>
      <c r="B1032" s="1">
        <v>44323</v>
      </c>
      <c r="C1032" t="s">
        <v>3642</v>
      </c>
      <c r="D1032" t="s">
        <v>3643</v>
      </c>
      <c r="E1032" t="s">
        <v>135</v>
      </c>
      <c r="F1032" t="s">
        <v>5651</v>
      </c>
      <c r="G1032" t="s">
        <v>5741</v>
      </c>
      <c r="H1032" s="5">
        <v>27167</v>
      </c>
      <c r="J1032" t="s">
        <v>28</v>
      </c>
      <c r="K1032" t="s">
        <v>29</v>
      </c>
      <c r="L1032" t="s">
        <v>96</v>
      </c>
      <c r="M1032" t="s">
        <v>29</v>
      </c>
      <c r="N1032" t="s">
        <v>29</v>
      </c>
      <c r="O1032" t="s">
        <v>29</v>
      </c>
      <c r="P1032" t="s">
        <v>30</v>
      </c>
      <c r="Q1032" t="s">
        <v>29</v>
      </c>
      <c r="R1032" t="s">
        <v>30</v>
      </c>
      <c r="S1032" t="s">
        <v>30</v>
      </c>
      <c r="T1032" t="s">
        <v>30</v>
      </c>
      <c r="U1032" t="s">
        <v>29</v>
      </c>
      <c r="V1032" t="s">
        <v>30</v>
      </c>
      <c r="W1032" t="s">
        <v>40</v>
      </c>
      <c r="X1032" t="s">
        <v>29</v>
      </c>
      <c r="Y1032" t="s">
        <v>30</v>
      </c>
      <c r="Z1032" t="s">
        <v>29</v>
      </c>
      <c r="AA1032" t="s">
        <v>30</v>
      </c>
      <c r="AB1032" t="s">
        <v>45</v>
      </c>
    </row>
    <row r="1033" spans="1:28" outlineLevel="1" x14ac:dyDescent="0.45">
      <c r="A1033">
        <v>9930149001</v>
      </c>
      <c r="B1033" s="1">
        <v>44351</v>
      </c>
      <c r="C1033" t="s">
        <v>5500</v>
      </c>
      <c r="D1033" t="s">
        <v>5501</v>
      </c>
      <c r="E1033" t="s">
        <v>135</v>
      </c>
      <c r="F1033" t="s">
        <v>5651</v>
      </c>
      <c r="G1033" t="s">
        <v>5741</v>
      </c>
      <c r="H1033" s="5">
        <v>25876</v>
      </c>
      <c r="I1033" t="s">
        <v>209</v>
      </c>
      <c r="J1033" t="s">
        <v>28</v>
      </c>
      <c r="K1033" t="s">
        <v>29</v>
      </c>
      <c r="L1033" t="s">
        <v>96</v>
      </c>
      <c r="M1033" t="s">
        <v>30</v>
      </c>
      <c r="N1033" t="s">
        <v>30</v>
      </c>
      <c r="O1033" t="s">
        <v>30</v>
      </c>
      <c r="P1033" t="s">
        <v>30</v>
      </c>
      <c r="Q1033" t="s">
        <v>30</v>
      </c>
      <c r="R1033" t="s">
        <v>30</v>
      </c>
      <c r="S1033" t="s">
        <v>30</v>
      </c>
      <c r="T1033" t="s">
        <v>30</v>
      </c>
      <c r="U1033" t="s">
        <v>30</v>
      </c>
      <c r="V1033" t="s">
        <v>30</v>
      </c>
      <c r="W1033" t="s">
        <v>31</v>
      </c>
      <c r="X1033" t="s">
        <v>29</v>
      </c>
      <c r="Y1033" t="s">
        <v>29</v>
      </c>
      <c r="Z1033" t="s">
        <v>29</v>
      </c>
      <c r="AA1033" t="s">
        <v>29</v>
      </c>
      <c r="AB1033" t="s">
        <v>32</v>
      </c>
    </row>
    <row r="1034" spans="1:28" outlineLevel="1" x14ac:dyDescent="0.45">
      <c r="A1034">
        <v>7554668908</v>
      </c>
      <c r="B1034" s="1">
        <v>44323</v>
      </c>
      <c r="C1034" t="s">
        <v>3055</v>
      </c>
      <c r="D1034" t="s">
        <v>3056</v>
      </c>
      <c r="E1034" t="s">
        <v>135</v>
      </c>
      <c r="F1034" t="s">
        <v>5651</v>
      </c>
      <c r="G1034" t="s">
        <v>5755</v>
      </c>
      <c r="H1034" s="5">
        <v>25486.54</v>
      </c>
      <c r="J1034" t="s">
        <v>28</v>
      </c>
      <c r="K1034" t="s">
        <v>29</v>
      </c>
      <c r="L1034" t="s">
        <v>96</v>
      </c>
      <c r="M1034" t="s">
        <v>29</v>
      </c>
      <c r="N1034" t="s">
        <v>29</v>
      </c>
      <c r="O1034" t="s">
        <v>29</v>
      </c>
      <c r="P1034" t="s">
        <v>30</v>
      </c>
      <c r="Q1034" t="s">
        <v>29</v>
      </c>
      <c r="R1034" t="s">
        <v>29</v>
      </c>
      <c r="S1034" t="s">
        <v>30</v>
      </c>
      <c r="T1034" t="s">
        <v>30</v>
      </c>
      <c r="U1034" t="s">
        <v>29</v>
      </c>
      <c r="V1034" t="s">
        <v>29</v>
      </c>
      <c r="W1034" t="s">
        <v>60</v>
      </c>
      <c r="X1034" t="s">
        <v>29</v>
      </c>
      <c r="Y1034" t="s">
        <v>30</v>
      </c>
      <c r="Z1034" t="s">
        <v>29</v>
      </c>
      <c r="AA1034" t="s">
        <v>30</v>
      </c>
      <c r="AB1034" t="s">
        <v>45</v>
      </c>
    </row>
    <row r="1035" spans="1:28" outlineLevel="1" x14ac:dyDescent="0.45">
      <c r="A1035">
        <v>6614679001</v>
      </c>
      <c r="B1035" s="1">
        <v>44338</v>
      </c>
      <c r="C1035" t="s">
        <v>2460</v>
      </c>
      <c r="D1035" t="s">
        <v>2461</v>
      </c>
      <c r="E1035" t="s">
        <v>135</v>
      </c>
      <c r="F1035" t="s">
        <v>5651</v>
      </c>
      <c r="G1035" t="s">
        <v>5755</v>
      </c>
      <c r="H1035" s="5">
        <v>23832.46</v>
      </c>
      <c r="J1035" t="s">
        <v>28</v>
      </c>
      <c r="K1035" t="s">
        <v>29</v>
      </c>
      <c r="L1035" t="s">
        <v>88</v>
      </c>
      <c r="M1035" t="s">
        <v>29</v>
      </c>
      <c r="N1035" t="s">
        <v>29</v>
      </c>
      <c r="O1035" t="s">
        <v>29</v>
      </c>
      <c r="P1035" t="s">
        <v>30</v>
      </c>
      <c r="Q1035" t="s">
        <v>29</v>
      </c>
      <c r="R1035" t="s">
        <v>29</v>
      </c>
      <c r="S1035" t="s">
        <v>30</v>
      </c>
      <c r="T1035" t="s">
        <v>30</v>
      </c>
      <c r="U1035" t="s">
        <v>30</v>
      </c>
      <c r="V1035" t="s">
        <v>30</v>
      </c>
      <c r="W1035" t="s">
        <v>40</v>
      </c>
      <c r="X1035" t="s">
        <v>29</v>
      </c>
      <c r="Y1035" t="s">
        <v>29</v>
      </c>
      <c r="Z1035" t="s">
        <v>29</v>
      </c>
      <c r="AA1035" t="s">
        <v>30</v>
      </c>
      <c r="AB1035" t="s">
        <v>32</v>
      </c>
    </row>
    <row r="1036" spans="1:28" outlineLevel="1" x14ac:dyDescent="0.45">
      <c r="A1036">
        <v>8941599008</v>
      </c>
      <c r="B1036" s="1">
        <v>44345</v>
      </c>
      <c r="C1036" t="s">
        <v>4947</v>
      </c>
      <c r="D1036" t="s">
        <v>4948</v>
      </c>
      <c r="E1036" t="s">
        <v>135</v>
      </c>
      <c r="F1036" t="s">
        <v>5651</v>
      </c>
      <c r="G1036" t="s">
        <v>5662</v>
      </c>
      <c r="H1036" s="5">
        <v>22100.59</v>
      </c>
      <c r="J1036" t="s">
        <v>28</v>
      </c>
      <c r="K1036" t="s">
        <v>30</v>
      </c>
      <c r="L1036" t="s">
        <v>96</v>
      </c>
      <c r="M1036" t="s">
        <v>30</v>
      </c>
      <c r="N1036" t="s">
        <v>30</v>
      </c>
      <c r="O1036" t="s">
        <v>30</v>
      </c>
      <c r="P1036" t="s">
        <v>30</v>
      </c>
      <c r="Q1036" t="s">
        <v>30</v>
      </c>
      <c r="R1036" t="s">
        <v>30</v>
      </c>
      <c r="S1036" t="s">
        <v>30</v>
      </c>
      <c r="T1036" t="s">
        <v>30</v>
      </c>
      <c r="U1036" t="s">
        <v>30</v>
      </c>
      <c r="V1036" t="s">
        <v>30</v>
      </c>
      <c r="W1036" t="s">
        <v>31</v>
      </c>
      <c r="X1036" t="s">
        <v>29</v>
      </c>
      <c r="Y1036" t="s">
        <v>29</v>
      </c>
      <c r="Z1036" t="s">
        <v>29</v>
      </c>
      <c r="AA1036" t="s">
        <v>29</v>
      </c>
      <c r="AB1036" t="s">
        <v>48</v>
      </c>
    </row>
    <row r="1037" spans="1:28" outlineLevel="1" x14ac:dyDescent="0.45">
      <c r="A1037">
        <v>2705209008</v>
      </c>
      <c r="B1037" s="1">
        <v>44334</v>
      </c>
      <c r="C1037" t="s">
        <v>1350</v>
      </c>
      <c r="D1037" t="s">
        <v>1351</v>
      </c>
      <c r="E1037" t="s">
        <v>135</v>
      </c>
      <c r="F1037" t="s">
        <v>5651</v>
      </c>
      <c r="G1037" t="s">
        <v>5661</v>
      </c>
      <c r="H1037" s="5">
        <v>16291.62</v>
      </c>
      <c r="J1037" t="s">
        <v>28</v>
      </c>
      <c r="K1037" t="s">
        <v>30</v>
      </c>
      <c r="L1037" t="s">
        <v>96</v>
      </c>
      <c r="M1037" t="s">
        <v>29</v>
      </c>
      <c r="N1037" t="s">
        <v>29</v>
      </c>
      <c r="O1037" t="s">
        <v>30</v>
      </c>
      <c r="P1037" t="s">
        <v>30</v>
      </c>
      <c r="Q1037" t="s">
        <v>29</v>
      </c>
      <c r="R1037" t="s">
        <v>30</v>
      </c>
      <c r="S1037" t="s">
        <v>30</v>
      </c>
      <c r="T1037" t="s">
        <v>30</v>
      </c>
      <c r="U1037" t="s">
        <v>29</v>
      </c>
      <c r="V1037" t="s">
        <v>30</v>
      </c>
      <c r="W1037" t="s">
        <v>31</v>
      </c>
      <c r="X1037" t="s">
        <v>30</v>
      </c>
      <c r="Y1037" t="s">
        <v>30</v>
      </c>
      <c r="Z1037" t="s">
        <v>29</v>
      </c>
      <c r="AA1037" t="s">
        <v>30</v>
      </c>
      <c r="AB1037" t="s">
        <v>45</v>
      </c>
    </row>
    <row r="1038" spans="1:28" outlineLevel="1" x14ac:dyDescent="0.45">
      <c r="A1038">
        <v>7544978903</v>
      </c>
      <c r="B1038" s="1">
        <v>44323</v>
      </c>
      <c r="C1038" t="s">
        <v>2945</v>
      </c>
      <c r="D1038" t="s">
        <v>2946</v>
      </c>
      <c r="E1038" t="s">
        <v>135</v>
      </c>
      <c r="F1038" t="s">
        <v>5651</v>
      </c>
      <c r="G1038" t="s">
        <v>5724</v>
      </c>
      <c r="H1038" s="5">
        <v>16090.82</v>
      </c>
      <c r="J1038" t="s">
        <v>28</v>
      </c>
      <c r="K1038" t="s">
        <v>29</v>
      </c>
      <c r="L1038" t="s">
        <v>96</v>
      </c>
      <c r="M1038" t="s">
        <v>29</v>
      </c>
      <c r="N1038" t="s">
        <v>29</v>
      </c>
      <c r="O1038" t="s">
        <v>29</v>
      </c>
      <c r="P1038" t="s">
        <v>30</v>
      </c>
      <c r="Q1038" t="s">
        <v>29</v>
      </c>
      <c r="R1038" t="s">
        <v>29</v>
      </c>
      <c r="S1038" t="s">
        <v>30</v>
      </c>
      <c r="T1038" t="s">
        <v>30</v>
      </c>
      <c r="U1038" t="s">
        <v>30</v>
      </c>
      <c r="V1038" t="s">
        <v>29</v>
      </c>
      <c r="W1038" t="s">
        <v>270</v>
      </c>
      <c r="X1038" t="s">
        <v>29</v>
      </c>
      <c r="Y1038" t="s">
        <v>29</v>
      </c>
      <c r="Z1038" t="s">
        <v>30</v>
      </c>
      <c r="AA1038" t="s">
        <v>29</v>
      </c>
      <c r="AB1038" t="s">
        <v>39</v>
      </c>
    </row>
    <row r="1039" spans="1:28" outlineLevel="1" x14ac:dyDescent="0.45">
      <c r="A1039">
        <v>8861249008</v>
      </c>
      <c r="B1039" s="1">
        <v>44345</v>
      </c>
      <c r="C1039" t="s">
        <v>4564</v>
      </c>
      <c r="D1039" t="s">
        <v>4565</v>
      </c>
      <c r="E1039" t="s">
        <v>135</v>
      </c>
      <c r="F1039" t="s">
        <v>5651</v>
      </c>
      <c r="G1039" t="s">
        <v>5724</v>
      </c>
      <c r="H1039" s="5">
        <v>14805.61</v>
      </c>
      <c r="J1039" t="s">
        <v>28</v>
      </c>
      <c r="K1039" t="s">
        <v>30</v>
      </c>
      <c r="L1039" t="s">
        <v>88</v>
      </c>
      <c r="M1039" t="s">
        <v>29</v>
      </c>
      <c r="N1039" t="s">
        <v>29</v>
      </c>
      <c r="O1039" t="s">
        <v>30</v>
      </c>
      <c r="P1039" t="s">
        <v>30</v>
      </c>
      <c r="Q1039" t="s">
        <v>30</v>
      </c>
      <c r="R1039" t="s">
        <v>30</v>
      </c>
      <c r="S1039" t="s">
        <v>30</v>
      </c>
      <c r="T1039" t="s">
        <v>30</v>
      </c>
      <c r="U1039" t="s">
        <v>29</v>
      </c>
      <c r="V1039" t="s">
        <v>29</v>
      </c>
      <c r="W1039" t="s">
        <v>31</v>
      </c>
      <c r="X1039" t="s">
        <v>29</v>
      </c>
      <c r="Y1039" t="s">
        <v>29</v>
      </c>
      <c r="Z1039" t="s">
        <v>29</v>
      </c>
      <c r="AA1039" t="s">
        <v>29</v>
      </c>
      <c r="AB1039" t="s">
        <v>67</v>
      </c>
    </row>
    <row r="1040" spans="1:28" outlineLevel="1" x14ac:dyDescent="0.45">
      <c r="A1040">
        <v>2323449004</v>
      </c>
      <c r="B1040" s="1">
        <v>44331</v>
      </c>
      <c r="C1040" t="s">
        <v>797</v>
      </c>
      <c r="D1040" t="s">
        <v>798</v>
      </c>
      <c r="E1040" t="s">
        <v>135</v>
      </c>
      <c r="F1040" t="s">
        <v>5651</v>
      </c>
      <c r="G1040" t="s">
        <v>5755</v>
      </c>
      <c r="H1040" s="5">
        <v>14222</v>
      </c>
      <c r="J1040" t="s">
        <v>28</v>
      </c>
      <c r="K1040" t="s">
        <v>29</v>
      </c>
      <c r="L1040" t="s">
        <v>88</v>
      </c>
      <c r="M1040" t="s">
        <v>29</v>
      </c>
      <c r="N1040" t="s">
        <v>29</v>
      </c>
      <c r="O1040" t="s">
        <v>29</v>
      </c>
      <c r="P1040" t="s">
        <v>30</v>
      </c>
      <c r="Q1040" t="s">
        <v>29</v>
      </c>
      <c r="R1040" t="s">
        <v>29</v>
      </c>
      <c r="S1040" t="s">
        <v>30</v>
      </c>
      <c r="T1040" t="s">
        <v>30</v>
      </c>
      <c r="U1040" t="s">
        <v>29</v>
      </c>
      <c r="V1040" t="s">
        <v>30</v>
      </c>
      <c r="W1040" t="s">
        <v>40</v>
      </c>
      <c r="X1040" t="s">
        <v>29</v>
      </c>
      <c r="Y1040" t="s">
        <v>30</v>
      </c>
      <c r="Z1040" t="s">
        <v>29</v>
      </c>
      <c r="AA1040" t="s">
        <v>29</v>
      </c>
      <c r="AB1040" t="s">
        <v>47</v>
      </c>
    </row>
    <row r="1041" spans="1:28" outlineLevel="1" x14ac:dyDescent="0.45">
      <c r="A1041">
        <v>7905108907</v>
      </c>
      <c r="B1041" s="1">
        <v>44327</v>
      </c>
      <c r="C1041" t="s">
        <v>4028</v>
      </c>
      <c r="D1041" t="s">
        <v>4029</v>
      </c>
      <c r="E1041" t="s">
        <v>135</v>
      </c>
      <c r="F1041" t="s">
        <v>5651</v>
      </c>
      <c r="G1041" t="s">
        <v>5661</v>
      </c>
      <c r="H1041" s="5">
        <v>13163</v>
      </c>
      <c r="J1041" t="s">
        <v>28</v>
      </c>
      <c r="K1041" t="s">
        <v>29</v>
      </c>
      <c r="L1041" t="s">
        <v>96</v>
      </c>
      <c r="M1041" t="s">
        <v>29</v>
      </c>
      <c r="N1041" t="s">
        <v>30</v>
      </c>
      <c r="O1041" t="s">
        <v>29</v>
      </c>
      <c r="P1041" t="s">
        <v>30</v>
      </c>
      <c r="Q1041" t="s">
        <v>30</v>
      </c>
      <c r="R1041" t="s">
        <v>30</v>
      </c>
      <c r="S1041" t="s">
        <v>30</v>
      </c>
      <c r="T1041" t="s">
        <v>30</v>
      </c>
      <c r="U1041" t="s">
        <v>30</v>
      </c>
      <c r="V1041" t="s">
        <v>30</v>
      </c>
      <c r="W1041" t="s">
        <v>31</v>
      </c>
      <c r="X1041" t="s">
        <v>30</v>
      </c>
      <c r="Y1041" t="s">
        <v>29</v>
      </c>
      <c r="Z1041" t="s">
        <v>29</v>
      </c>
      <c r="AA1041" t="s">
        <v>30</v>
      </c>
      <c r="AB1041" t="s">
        <v>32</v>
      </c>
    </row>
    <row r="1042" spans="1:28" outlineLevel="1" x14ac:dyDescent="0.45">
      <c r="A1042">
        <v>7873628904</v>
      </c>
      <c r="B1042" s="1">
        <v>44327</v>
      </c>
      <c r="C1042" t="s">
        <v>3871</v>
      </c>
      <c r="D1042" t="s">
        <v>3872</v>
      </c>
      <c r="E1042" t="s">
        <v>135</v>
      </c>
      <c r="F1042" t="s">
        <v>5651</v>
      </c>
      <c r="G1042" t="s">
        <v>5662</v>
      </c>
      <c r="H1042" s="5">
        <v>9134.02</v>
      </c>
      <c r="J1042" t="s">
        <v>28</v>
      </c>
      <c r="K1042" t="s">
        <v>30</v>
      </c>
      <c r="L1042" t="s">
        <v>96</v>
      </c>
      <c r="M1042" t="s">
        <v>29</v>
      </c>
      <c r="N1042" t="s">
        <v>29</v>
      </c>
      <c r="O1042" t="s">
        <v>29</v>
      </c>
      <c r="P1042" t="s">
        <v>30</v>
      </c>
      <c r="Q1042" t="s">
        <v>30</v>
      </c>
      <c r="R1042" t="s">
        <v>30</v>
      </c>
      <c r="S1042" t="s">
        <v>30</v>
      </c>
      <c r="T1042" t="s">
        <v>30</v>
      </c>
      <c r="U1042" t="s">
        <v>30</v>
      </c>
      <c r="V1042" t="s">
        <v>30</v>
      </c>
      <c r="W1042" t="s">
        <v>40</v>
      </c>
      <c r="X1042" t="s">
        <v>29</v>
      </c>
      <c r="Y1042" t="s">
        <v>30</v>
      </c>
      <c r="Z1042" t="s">
        <v>29</v>
      </c>
      <c r="AA1042" t="s">
        <v>29</v>
      </c>
      <c r="AB1042" t="s">
        <v>32</v>
      </c>
    </row>
    <row r="1043" spans="1:28" outlineLevel="1" x14ac:dyDescent="0.45">
      <c r="A1043">
        <v>5251299000</v>
      </c>
      <c r="B1043" s="1">
        <v>44337</v>
      </c>
      <c r="C1043" t="s">
        <v>2337</v>
      </c>
      <c r="D1043" t="s">
        <v>2338</v>
      </c>
      <c r="E1043" t="s">
        <v>135</v>
      </c>
      <c r="F1043" t="s">
        <v>5651</v>
      </c>
      <c r="G1043" t="s">
        <v>5755</v>
      </c>
      <c r="H1043" s="5">
        <v>6201</v>
      </c>
      <c r="J1043" t="s">
        <v>28</v>
      </c>
      <c r="K1043" t="s">
        <v>29</v>
      </c>
      <c r="L1043" t="s">
        <v>88</v>
      </c>
      <c r="M1043" t="s">
        <v>30</v>
      </c>
      <c r="N1043" t="s">
        <v>30</v>
      </c>
      <c r="O1043" t="s">
        <v>30</v>
      </c>
      <c r="P1043" t="s">
        <v>30</v>
      </c>
      <c r="Q1043" t="s">
        <v>30</v>
      </c>
      <c r="R1043" t="s">
        <v>30</v>
      </c>
      <c r="S1043" t="s">
        <v>30</v>
      </c>
      <c r="T1043" t="s">
        <v>30</v>
      </c>
      <c r="U1043" t="s">
        <v>30</v>
      </c>
      <c r="V1043" t="s">
        <v>30</v>
      </c>
      <c r="W1043" t="s">
        <v>31</v>
      </c>
      <c r="X1043" t="s">
        <v>29</v>
      </c>
      <c r="Y1043" t="s">
        <v>30</v>
      </c>
      <c r="Z1043" t="s">
        <v>29</v>
      </c>
      <c r="AA1043" t="s">
        <v>30</v>
      </c>
      <c r="AB1043" t="s">
        <v>32</v>
      </c>
    </row>
    <row r="1044" spans="1:28" outlineLevel="1" x14ac:dyDescent="0.45">
      <c r="A1044">
        <v>7871918904</v>
      </c>
      <c r="B1044" s="1">
        <v>44327</v>
      </c>
      <c r="C1044" t="s">
        <v>3858</v>
      </c>
      <c r="D1044" t="s">
        <v>3859</v>
      </c>
      <c r="E1044" t="s">
        <v>135</v>
      </c>
      <c r="F1044" t="s">
        <v>5651</v>
      </c>
      <c r="G1044" t="s">
        <v>5662</v>
      </c>
      <c r="H1044" s="5">
        <v>5103.66</v>
      </c>
      <c r="J1044" t="s">
        <v>28</v>
      </c>
      <c r="K1044" t="s">
        <v>30</v>
      </c>
      <c r="L1044" t="s">
        <v>96</v>
      </c>
      <c r="M1044" t="s">
        <v>29</v>
      </c>
      <c r="N1044" t="s">
        <v>29</v>
      </c>
      <c r="O1044" t="s">
        <v>29</v>
      </c>
      <c r="P1044" t="s">
        <v>29</v>
      </c>
      <c r="Q1044" t="s">
        <v>30</v>
      </c>
      <c r="R1044" t="s">
        <v>30</v>
      </c>
      <c r="S1044" t="s">
        <v>30</v>
      </c>
      <c r="T1044" t="s">
        <v>30</v>
      </c>
      <c r="U1044" t="s">
        <v>30</v>
      </c>
      <c r="V1044" t="s">
        <v>30</v>
      </c>
      <c r="W1044" t="s">
        <v>31</v>
      </c>
      <c r="X1044" t="s">
        <v>29</v>
      </c>
      <c r="Y1044" t="s">
        <v>29</v>
      </c>
      <c r="Z1044" t="s">
        <v>29</v>
      </c>
      <c r="AA1044" t="s">
        <v>30</v>
      </c>
      <c r="AB1044" t="s">
        <v>39</v>
      </c>
    </row>
    <row r="1045" spans="1:28" outlineLevel="1" x14ac:dyDescent="0.45">
      <c r="A1045">
        <v>7648528902</v>
      </c>
      <c r="B1045" s="1">
        <v>44323</v>
      </c>
      <c r="C1045" t="s">
        <v>3683</v>
      </c>
      <c r="D1045" t="s">
        <v>3684</v>
      </c>
      <c r="E1045" t="s">
        <v>135</v>
      </c>
      <c r="F1045" t="s">
        <v>5651</v>
      </c>
      <c r="G1045" t="s">
        <v>5661</v>
      </c>
      <c r="H1045" s="5">
        <v>4164.96</v>
      </c>
      <c r="J1045" t="s">
        <v>28</v>
      </c>
      <c r="K1045" t="s">
        <v>29</v>
      </c>
      <c r="L1045" t="s">
        <v>96</v>
      </c>
      <c r="M1045" t="s">
        <v>29</v>
      </c>
      <c r="N1045" t="s">
        <v>29</v>
      </c>
      <c r="O1045" t="s">
        <v>29</v>
      </c>
      <c r="P1045" t="s">
        <v>29</v>
      </c>
      <c r="Q1045" t="s">
        <v>29</v>
      </c>
      <c r="R1045" t="s">
        <v>29</v>
      </c>
      <c r="S1045" t="s">
        <v>30</v>
      </c>
      <c r="T1045" t="s">
        <v>30</v>
      </c>
      <c r="U1045" t="s">
        <v>29</v>
      </c>
      <c r="V1045" t="s">
        <v>29</v>
      </c>
      <c r="W1045" t="s">
        <v>31</v>
      </c>
      <c r="X1045" t="s">
        <v>30</v>
      </c>
      <c r="Y1045" t="s">
        <v>30</v>
      </c>
      <c r="Z1045" t="s">
        <v>29</v>
      </c>
      <c r="AA1045" t="s">
        <v>29</v>
      </c>
      <c r="AB1045" t="s">
        <v>32</v>
      </c>
    </row>
    <row r="1046" spans="1:28" outlineLevel="1" x14ac:dyDescent="0.45">
      <c r="A1046">
        <v>9875979010</v>
      </c>
      <c r="B1046" s="1">
        <v>44351</v>
      </c>
      <c r="C1046" t="s">
        <v>5210</v>
      </c>
      <c r="D1046" t="s">
        <v>5211</v>
      </c>
      <c r="E1046" t="s">
        <v>4186</v>
      </c>
      <c r="F1046" t="s">
        <v>5651</v>
      </c>
      <c r="G1046" t="s">
        <v>6023</v>
      </c>
      <c r="H1046" s="5">
        <v>155683</v>
      </c>
      <c r="J1046" t="s">
        <v>42</v>
      </c>
      <c r="K1046" t="s">
        <v>29</v>
      </c>
      <c r="L1046" t="s">
        <v>150</v>
      </c>
      <c r="M1046" t="s">
        <v>30</v>
      </c>
      <c r="N1046" t="s">
        <v>29</v>
      </c>
      <c r="O1046" t="s">
        <v>29</v>
      </c>
      <c r="P1046" t="s">
        <v>30</v>
      </c>
      <c r="Q1046" t="s">
        <v>30</v>
      </c>
      <c r="R1046" t="s">
        <v>30</v>
      </c>
      <c r="S1046" t="s">
        <v>30</v>
      </c>
      <c r="T1046" t="s">
        <v>29</v>
      </c>
      <c r="U1046" t="s">
        <v>30</v>
      </c>
      <c r="V1046" t="s">
        <v>30</v>
      </c>
      <c r="W1046" t="s">
        <v>33</v>
      </c>
      <c r="X1046" t="s">
        <v>30</v>
      </c>
      <c r="Y1046" t="s">
        <v>29</v>
      </c>
      <c r="Z1046" t="s">
        <v>29</v>
      </c>
      <c r="AA1046" t="s">
        <v>29</v>
      </c>
      <c r="AB1046" t="s">
        <v>32</v>
      </c>
    </row>
    <row r="1047" spans="1:28" outlineLevel="1" x14ac:dyDescent="0.45">
      <c r="A1047">
        <v>8033939008</v>
      </c>
      <c r="B1047" s="1">
        <v>44342</v>
      </c>
      <c r="C1047" t="s">
        <v>4184</v>
      </c>
      <c r="D1047" t="s">
        <v>4185</v>
      </c>
      <c r="E1047" t="s">
        <v>4186</v>
      </c>
      <c r="F1047" t="s">
        <v>5651</v>
      </c>
      <c r="G1047" t="s">
        <v>6023</v>
      </c>
      <c r="H1047" s="5">
        <v>81618</v>
      </c>
      <c r="J1047" t="s">
        <v>42</v>
      </c>
      <c r="K1047" t="s">
        <v>29</v>
      </c>
      <c r="L1047" t="s">
        <v>150</v>
      </c>
      <c r="M1047" t="s">
        <v>29</v>
      </c>
      <c r="N1047" t="s">
        <v>29</v>
      </c>
      <c r="O1047" t="s">
        <v>29</v>
      </c>
      <c r="P1047" t="s">
        <v>30</v>
      </c>
      <c r="Q1047" t="s">
        <v>30</v>
      </c>
      <c r="R1047" t="s">
        <v>30</v>
      </c>
      <c r="S1047" t="s">
        <v>29</v>
      </c>
      <c r="T1047" t="s">
        <v>29</v>
      </c>
      <c r="U1047" t="s">
        <v>30</v>
      </c>
      <c r="V1047" t="s">
        <v>30</v>
      </c>
      <c r="W1047" t="s">
        <v>33</v>
      </c>
      <c r="X1047" t="s">
        <v>30</v>
      </c>
      <c r="Y1047" t="s">
        <v>29</v>
      </c>
      <c r="Z1047" t="s">
        <v>29</v>
      </c>
      <c r="AA1047" t="s">
        <v>30</v>
      </c>
      <c r="AB1047" t="s">
        <v>45</v>
      </c>
    </row>
    <row r="1048" spans="1:28" outlineLevel="1" x14ac:dyDescent="0.45">
      <c r="A1048">
        <v>8972739005</v>
      </c>
      <c r="B1048" s="1">
        <v>44345</v>
      </c>
      <c r="C1048" t="s">
        <v>5094</v>
      </c>
      <c r="D1048" t="s">
        <v>5095</v>
      </c>
      <c r="E1048" t="s">
        <v>5096</v>
      </c>
      <c r="F1048" t="s">
        <v>5651</v>
      </c>
      <c r="G1048" t="s">
        <v>6051</v>
      </c>
      <c r="H1048" s="5">
        <v>49933.65</v>
      </c>
      <c r="J1048" t="s">
        <v>42</v>
      </c>
      <c r="K1048" t="s">
        <v>30</v>
      </c>
      <c r="L1048" t="s">
        <v>127</v>
      </c>
      <c r="M1048" t="s">
        <v>30</v>
      </c>
      <c r="N1048" t="s">
        <v>30</v>
      </c>
      <c r="O1048" t="s">
        <v>30</v>
      </c>
      <c r="P1048" t="s">
        <v>30</v>
      </c>
      <c r="Q1048" t="s">
        <v>30</v>
      </c>
      <c r="R1048" t="s">
        <v>30</v>
      </c>
      <c r="S1048" t="s">
        <v>30</v>
      </c>
      <c r="T1048" t="s">
        <v>30</v>
      </c>
      <c r="U1048" t="s">
        <v>30</v>
      </c>
      <c r="V1048" t="s">
        <v>30</v>
      </c>
      <c r="W1048" t="s">
        <v>31</v>
      </c>
      <c r="X1048" t="s">
        <v>30</v>
      </c>
      <c r="Y1048" t="s">
        <v>29</v>
      </c>
      <c r="Z1048" t="s">
        <v>29</v>
      </c>
      <c r="AA1048" t="s">
        <v>29</v>
      </c>
      <c r="AB1048" t="s">
        <v>1586</v>
      </c>
    </row>
    <row r="1049" spans="1:28" outlineLevel="1" x14ac:dyDescent="0.45">
      <c r="A1049">
        <v>8015259001</v>
      </c>
      <c r="B1049" s="1">
        <v>44342</v>
      </c>
      <c r="C1049" t="s">
        <v>4092</v>
      </c>
      <c r="D1049" t="s">
        <v>4093</v>
      </c>
      <c r="E1049" t="s">
        <v>331</v>
      </c>
      <c r="F1049" t="s">
        <v>5651</v>
      </c>
      <c r="G1049" t="s">
        <v>5698</v>
      </c>
      <c r="H1049" s="5">
        <v>146662</v>
      </c>
      <c r="J1049" t="s">
        <v>42</v>
      </c>
      <c r="K1049" t="s">
        <v>29</v>
      </c>
      <c r="L1049" t="s">
        <v>150</v>
      </c>
      <c r="M1049" t="s">
        <v>29</v>
      </c>
      <c r="N1049" t="s">
        <v>29</v>
      </c>
      <c r="O1049" t="s">
        <v>29</v>
      </c>
      <c r="P1049" t="s">
        <v>29</v>
      </c>
      <c r="Q1049" t="s">
        <v>29</v>
      </c>
      <c r="R1049" t="s">
        <v>29</v>
      </c>
      <c r="S1049" t="s">
        <v>30</v>
      </c>
      <c r="T1049" t="s">
        <v>30</v>
      </c>
      <c r="U1049" t="s">
        <v>29</v>
      </c>
      <c r="V1049" t="s">
        <v>30</v>
      </c>
      <c r="W1049" t="s">
        <v>33</v>
      </c>
      <c r="X1049" t="s">
        <v>29</v>
      </c>
      <c r="Y1049" t="s">
        <v>30</v>
      </c>
      <c r="Z1049" t="s">
        <v>29</v>
      </c>
      <c r="AA1049" t="s">
        <v>29</v>
      </c>
      <c r="AB1049" t="s">
        <v>32</v>
      </c>
    </row>
    <row r="1050" spans="1:28" outlineLevel="1" x14ac:dyDescent="0.45">
      <c r="A1050">
        <v>1088079005</v>
      </c>
      <c r="B1050" s="1">
        <v>44329</v>
      </c>
      <c r="C1050" t="s">
        <v>329</v>
      </c>
      <c r="D1050" t="s">
        <v>330</v>
      </c>
      <c r="E1050" t="s">
        <v>331</v>
      </c>
      <c r="F1050" t="s">
        <v>5651</v>
      </c>
      <c r="G1050" t="s">
        <v>5698</v>
      </c>
      <c r="H1050" s="5">
        <v>139865</v>
      </c>
      <c r="J1050" t="s">
        <v>42</v>
      </c>
      <c r="K1050" t="s">
        <v>29</v>
      </c>
      <c r="L1050" t="s">
        <v>150</v>
      </c>
      <c r="M1050" t="s">
        <v>29</v>
      </c>
      <c r="N1050" t="s">
        <v>30</v>
      </c>
      <c r="O1050" t="s">
        <v>29</v>
      </c>
      <c r="P1050" t="s">
        <v>30</v>
      </c>
      <c r="Q1050" t="s">
        <v>30</v>
      </c>
      <c r="R1050" t="s">
        <v>30</v>
      </c>
      <c r="S1050" t="s">
        <v>30</v>
      </c>
      <c r="T1050" t="s">
        <v>30</v>
      </c>
      <c r="U1050" t="s">
        <v>30</v>
      </c>
      <c r="V1050" t="s">
        <v>30</v>
      </c>
      <c r="W1050" t="s">
        <v>31</v>
      </c>
      <c r="X1050" t="s">
        <v>29</v>
      </c>
      <c r="Y1050" t="s">
        <v>29</v>
      </c>
      <c r="Z1050" t="s">
        <v>29</v>
      </c>
      <c r="AA1050" t="s">
        <v>30</v>
      </c>
      <c r="AB1050" t="s">
        <v>100</v>
      </c>
    </row>
    <row r="1051" spans="1:28" outlineLevel="1" x14ac:dyDescent="0.45">
      <c r="A1051">
        <v>2709309000</v>
      </c>
      <c r="B1051" s="1">
        <v>44334</v>
      </c>
      <c r="C1051" t="s">
        <v>1368</v>
      </c>
      <c r="D1051" t="s">
        <v>1369</v>
      </c>
      <c r="E1051" t="s">
        <v>331</v>
      </c>
      <c r="F1051" t="s">
        <v>5651</v>
      </c>
      <c r="G1051" t="s">
        <v>5698</v>
      </c>
      <c r="H1051" s="5">
        <v>124943.15</v>
      </c>
      <c r="J1051" t="s">
        <v>42</v>
      </c>
      <c r="K1051" t="s">
        <v>29</v>
      </c>
      <c r="L1051" t="s">
        <v>150</v>
      </c>
      <c r="M1051" t="s">
        <v>29</v>
      </c>
      <c r="N1051" t="s">
        <v>29</v>
      </c>
      <c r="O1051" t="s">
        <v>29</v>
      </c>
      <c r="P1051" t="s">
        <v>30</v>
      </c>
      <c r="Q1051" t="s">
        <v>30</v>
      </c>
      <c r="R1051" t="s">
        <v>30</v>
      </c>
      <c r="S1051" t="s">
        <v>30</v>
      </c>
      <c r="T1051" t="s">
        <v>30</v>
      </c>
      <c r="U1051" t="s">
        <v>30</v>
      </c>
      <c r="V1051" t="s">
        <v>30</v>
      </c>
      <c r="W1051" t="s">
        <v>31</v>
      </c>
      <c r="X1051" t="s">
        <v>29</v>
      </c>
      <c r="Y1051" t="s">
        <v>29</v>
      </c>
      <c r="Z1051" t="s">
        <v>29</v>
      </c>
      <c r="AA1051" t="s">
        <v>30</v>
      </c>
      <c r="AB1051" t="s">
        <v>32</v>
      </c>
    </row>
    <row r="1052" spans="1:28" outlineLevel="1" x14ac:dyDescent="0.45">
      <c r="A1052">
        <v>7592438910</v>
      </c>
      <c r="B1052" s="1">
        <v>44323</v>
      </c>
      <c r="C1052" t="s">
        <v>3349</v>
      </c>
      <c r="D1052" t="s">
        <v>1326</v>
      </c>
      <c r="E1052" t="s">
        <v>331</v>
      </c>
      <c r="F1052" t="s">
        <v>5651</v>
      </c>
      <c r="G1052" t="s">
        <v>5698</v>
      </c>
      <c r="H1052" s="5">
        <v>19144</v>
      </c>
      <c r="J1052" t="s">
        <v>42</v>
      </c>
      <c r="K1052" t="s">
        <v>30</v>
      </c>
      <c r="L1052" t="s">
        <v>150</v>
      </c>
      <c r="M1052" t="s">
        <v>29</v>
      </c>
      <c r="N1052" t="s">
        <v>30</v>
      </c>
      <c r="O1052" t="s">
        <v>30</v>
      </c>
      <c r="P1052" t="s">
        <v>30</v>
      </c>
      <c r="Q1052" t="s">
        <v>29</v>
      </c>
      <c r="R1052" t="s">
        <v>30</v>
      </c>
      <c r="S1052" t="s">
        <v>29</v>
      </c>
      <c r="T1052" t="s">
        <v>30</v>
      </c>
      <c r="U1052" t="s">
        <v>30</v>
      </c>
      <c r="V1052" t="s">
        <v>30</v>
      </c>
      <c r="W1052" t="s">
        <v>31</v>
      </c>
      <c r="X1052" t="s">
        <v>29</v>
      </c>
      <c r="Y1052" t="s">
        <v>30</v>
      </c>
      <c r="Z1052" t="s">
        <v>29</v>
      </c>
      <c r="AA1052" t="s">
        <v>30</v>
      </c>
      <c r="AB1052" t="s">
        <v>32</v>
      </c>
    </row>
    <row r="1053" spans="1:28" outlineLevel="1" x14ac:dyDescent="0.45">
      <c r="A1053">
        <v>7655388906</v>
      </c>
      <c r="B1053" s="1">
        <v>44323</v>
      </c>
      <c r="C1053" t="s">
        <v>3732</v>
      </c>
      <c r="D1053" t="s">
        <v>3733</v>
      </c>
      <c r="E1053" t="s">
        <v>2896</v>
      </c>
      <c r="F1053" t="s">
        <v>5651</v>
      </c>
      <c r="G1053" t="s">
        <v>5970</v>
      </c>
      <c r="H1053" s="5">
        <v>135122</v>
      </c>
      <c r="J1053" t="s">
        <v>42</v>
      </c>
      <c r="K1053" t="s">
        <v>29</v>
      </c>
      <c r="L1053" t="s">
        <v>77</v>
      </c>
      <c r="M1053" t="s">
        <v>29</v>
      </c>
      <c r="N1053" t="s">
        <v>30</v>
      </c>
      <c r="O1053" t="s">
        <v>29</v>
      </c>
      <c r="P1053" t="s">
        <v>29</v>
      </c>
      <c r="Q1053" t="s">
        <v>30</v>
      </c>
      <c r="R1053" t="s">
        <v>30</v>
      </c>
      <c r="S1053" t="s">
        <v>30</v>
      </c>
      <c r="T1053" t="s">
        <v>30</v>
      </c>
      <c r="U1053" t="s">
        <v>29</v>
      </c>
      <c r="V1053" t="s">
        <v>30</v>
      </c>
      <c r="W1053" t="s">
        <v>31</v>
      </c>
      <c r="X1053" t="s">
        <v>29</v>
      </c>
      <c r="Y1053" t="s">
        <v>29</v>
      </c>
      <c r="Z1053" t="s">
        <v>29</v>
      </c>
      <c r="AA1053" t="s">
        <v>30</v>
      </c>
      <c r="AB1053" t="s">
        <v>32</v>
      </c>
    </row>
    <row r="1054" spans="1:28" outlineLevel="1" x14ac:dyDescent="0.45">
      <c r="A1054">
        <v>7541408901</v>
      </c>
      <c r="B1054" s="1">
        <v>44323</v>
      </c>
      <c r="C1054" t="s">
        <v>2894</v>
      </c>
      <c r="D1054" t="s">
        <v>2895</v>
      </c>
      <c r="E1054" t="s">
        <v>2896</v>
      </c>
      <c r="F1054" t="s">
        <v>5651</v>
      </c>
      <c r="G1054" t="s">
        <v>5970</v>
      </c>
      <c r="H1054" s="5">
        <v>134966</v>
      </c>
      <c r="J1054" t="s">
        <v>42</v>
      </c>
      <c r="K1054" t="s">
        <v>30</v>
      </c>
      <c r="L1054" t="s">
        <v>77</v>
      </c>
      <c r="M1054" t="s">
        <v>29</v>
      </c>
      <c r="N1054" t="s">
        <v>29</v>
      </c>
      <c r="O1054" t="s">
        <v>29</v>
      </c>
      <c r="P1054" t="s">
        <v>29</v>
      </c>
      <c r="Q1054" t="s">
        <v>30</v>
      </c>
      <c r="R1054" t="s">
        <v>30</v>
      </c>
      <c r="S1054" t="s">
        <v>30</v>
      </c>
      <c r="T1054" t="s">
        <v>30</v>
      </c>
      <c r="U1054" t="s">
        <v>29</v>
      </c>
      <c r="V1054" t="s">
        <v>30</v>
      </c>
      <c r="W1054" t="s">
        <v>33</v>
      </c>
      <c r="X1054" t="s">
        <v>29</v>
      </c>
      <c r="Y1054" t="s">
        <v>29</v>
      </c>
      <c r="Z1054" t="s">
        <v>30</v>
      </c>
      <c r="AA1054" t="s">
        <v>30</v>
      </c>
      <c r="AB1054" t="s">
        <v>32</v>
      </c>
    </row>
    <row r="1055" spans="1:28" outlineLevel="1" x14ac:dyDescent="0.45">
      <c r="A1055">
        <v>8960239000</v>
      </c>
      <c r="B1055" s="1">
        <v>44345</v>
      </c>
      <c r="C1055" t="s">
        <v>5023</v>
      </c>
      <c r="D1055" t="s">
        <v>5024</v>
      </c>
      <c r="E1055" t="s">
        <v>2896</v>
      </c>
      <c r="F1055" t="s">
        <v>5651</v>
      </c>
      <c r="G1055" t="s">
        <v>5970</v>
      </c>
      <c r="H1055" s="5">
        <v>52076</v>
      </c>
      <c r="J1055" t="s">
        <v>42</v>
      </c>
      <c r="K1055" t="s">
        <v>30</v>
      </c>
      <c r="L1055" t="s">
        <v>77</v>
      </c>
      <c r="M1055" t="s">
        <v>29</v>
      </c>
      <c r="N1055" t="s">
        <v>29</v>
      </c>
      <c r="O1055" t="s">
        <v>29</v>
      </c>
      <c r="P1055" t="s">
        <v>29</v>
      </c>
      <c r="Q1055" t="s">
        <v>30</v>
      </c>
      <c r="R1055" t="s">
        <v>29</v>
      </c>
      <c r="S1055" t="s">
        <v>30</v>
      </c>
      <c r="T1055" t="s">
        <v>30</v>
      </c>
      <c r="U1055" t="s">
        <v>30</v>
      </c>
      <c r="V1055" t="s">
        <v>30</v>
      </c>
      <c r="W1055" t="s">
        <v>33</v>
      </c>
      <c r="X1055" t="s">
        <v>29</v>
      </c>
      <c r="Y1055" t="s">
        <v>29</v>
      </c>
      <c r="Z1055" t="s">
        <v>29</v>
      </c>
      <c r="AA1055" t="s">
        <v>29</v>
      </c>
      <c r="AB1055" t="s">
        <v>32</v>
      </c>
    </row>
    <row r="1056" spans="1:28" outlineLevel="1" x14ac:dyDescent="0.45">
      <c r="A1056">
        <v>7894278905</v>
      </c>
      <c r="B1056" s="1">
        <v>44327</v>
      </c>
      <c r="C1056" t="s">
        <v>3973</v>
      </c>
      <c r="D1056" t="s">
        <v>3974</v>
      </c>
      <c r="E1056" t="s">
        <v>287</v>
      </c>
      <c r="F1056" t="s">
        <v>5651</v>
      </c>
      <c r="G1056" t="s">
        <v>5685</v>
      </c>
      <c r="H1056" s="5">
        <v>334179.89</v>
      </c>
      <c r="J1056" t="s">
        <v>42</v>
      </c>
      <c r="K1056" t="s">
        <v>30</v>
      </c>
      <c r="L1056" t="s">
        <v>77</v>
      </c>
      <c r="M1056" t="s">
        <v>30</v>
      </c>
      <c r="N1056" t="s">
        <v>30</v>
      </c>
      <c r="O1056" t="s">
        <v>30</v>
      </c>
      <c r="P1056" t="s">
        <v>30</v>
      </c>
      <c r="Q1056" t="s">
        <v>30</v>
      </c>
      <c r="R1056" t="s">
        <v>30</v>
      </c>
      <c r="S1056" t="s">
        <v>30</v>
      </c>
      <c r="T1056" t="s">
        <v>30</v>
      </c>
      <c r="U1056" t="s">
        <v>30</v>
      </c>
      <c r="V1056" t="s">
        <v>30</v>
      </c>
      <c r="W1056" t="s">
        <v>40</v>
      </c>
      <c r="X1056" t="s">
        <v>30</v>
      </c>
      <c r="Y1056" t="s">
        <v>29</v>
      </c>
      <c r="Z1056" t="s">
        <v>29</v>
      </c>
      <c r="AA1056" t="s">
        <v>30</v>
      </c>
      <c r="AB1056" t="s">
        <v>32</v>
      </c>
    </row>
    <row r="1057" spans="1:28" outlineLevel="1" x14ac:dyDescent="0.45">
      <c r="A1057">
        <v>7633758909</v>
      </c>
      <c r="B1057" s="1">
        <v>44323</v>
      </c>
      <c r="C1057" t="s">
        <v>3599</v>
      </c>
      <c r="D1057" t="s">
        <v>3600</v>
      </c>
      <c r="E1057" t="s">
        <v>287</v>
      </c>
      <c r="F1057" t="s">
        <v>5651</v>
      </c>
      <c r="G1057" t="s">
        <v>5685</v>
      </c>
      <c r="H1057" s="5">
        <v>284380</v>
      </c>
      <c r="I1057" t="s">
        <v>217</v>
      </c>
      <c r="J1057" t="s">
        <v>42</v>
      </c>
      <c r="K1057" t="s">
        <v>29</v>
      </c>
      <c r="L1057" t="s">
        <v>77</v>
      </c>
      <c r="M1057" t="s">
        <v>30</v>
      </c>
      <c r="N1057" t="s">
        <v>30</v>
      </c>
      <c r="O1057" t="s">
        <v>29</v>
      </c>
      <c r="P1057" t="s">
        <v>30</v>
      </c>
      <c r="Q1057" t="s">
        <v>30</v>
      </c>
      <c r="R1057" t="s">
        <v>30</v>
      </c>
      <c r="S1057" t="s">
        <v>30</v>
      </c>
      <c r="T1057" t="s">
        <v>30</v>
      </c>
      <c r="U1057" t="s">
        <v>30</v>
      </c>
      <c r="V1057" t="s">
        <v>30</v>
      </c>
      <c r="W1057" t="s">
        <v>33</v>
      </c>
      <c r="X1057" t="s">
        <v>30</v>
      </c>
      <c r="Y1057" t="s">
        <v>29</v>
      </c>
      <c r="Z1057" t="s">
        <v>29</v>
      </c>
      <c r="AA1057" t="s">
        <v>30</v>
      </c>
      <c r="AB1057" t="s">
        <v>32</v>
      </c>
    </row>
    <row r="1058" spans="1:28" outlineLevel="1" x14ac:dyDescent="0.45">
      <c r="A1058">
        <v>2744539005</v>
      </c>
      <c r="B1058" s="1">
        <v>44334</v>
      </c>
      <c r="C1058" t="s">
        <v>1528</v>
      </c>
      <c r="D1058" t="s">
        <v>1529</v>
      </c>
      <c r="E1058" t="s">
        <v>287</v>
      </c>
      <c r="F1058" t="s">
        <v>5651</v>
      </c>
      <c r="G1058" t="s">
        <v>5685</v>
      </c>
      <c r="H1058" s="5">
        <v>194707.82</v>
      </c>
      <c r="J1058" t="s">
        <v>42</v>
      </c>
      <c r="K1058" t="s">
        <v>30</v>
      </c>
      <c r="L1058" t="s">
        <v>77</v>
      </c>
      <c r="M1058" t="s">
        <v>29</v>
      </c>
      <c r="N1058" t="s">
        <v>29</v>
      </c>
      <c r="O1058" t="s">
        <v>29</v>
      </c>
      <c r="P1058" t="s">
        <v>29</v>
      </c>
      <c r="Q1058" t="s">
        <v>29</v>
      </c>
      <c r="R1058" t="s">
        <v>29</v>
      </c>
      <c r="S1058" t="s">
        <v>30</v>
      </c>
      <c r="T1058" t="s">
        <v>29</v>
      </c>
      <c r="U1058" t="s">
        <v>29</v>
      </c>
      <c r="V1058" t="s">
        <v>29</v>
      </c>
      <c r="W1058" t="s">
        <v>33</v>
      </c>
      <c r="X1058" t="s">
        <v>30</v>
      </c>
      <c r="Y1058" t="s">
        <v>29</v>
      </c>
      <c r="Z1058" t="s">
        <v>29</v>
      </c>
      <c r="AA1058" t="s">
        <v>30</v>
      </c>
      <c r="AB1058" t="s">
        <v>144</v>
      </c>
    </row>
    <row r="1059" spans="1:28" outlineLevel="1" x14ac:dyDescent="0.45">
      <c r="A1059">
        <v>6592709006</v>
      </c>
      <c r="B1059" s="1">
        <v>44338</v>
      </c>
      <c r="C1059" t="s">
        <v>2354</v>
      </c>
      <c r="D1059" t="s">
        <v>2355</v>
      </c>
      <c r="E1059" t="s">
        <v>287</v>
      </c>
      <c r="F1059" t="s">
        <v>5651</v>
      </c>
      <c r="G1059" t="s">
        <v>5685</v>
      </c>
      <c r="H1059" s="5">
        <v>174587</v>
      </c>
      <c r="J1059" t="s">
        <v>42</v>
      </c>
      <c r="K1059" t="s">
        <v>29</v>
      </c>
      <c r="L1059" t="s">
        <v>77</v>
      </c>
      <c r="M1059" t="s">
        <v>29</v>
      </c>
      <c r="N1059" t="s">
        <v>30</v>
      </c>
      <c r="O1059" t="s">
        <v>30</v>
      </c>
      <c r="P1059" t="s">
        <v>30</v>
      </c>
      <c r="Q1059" t="s">
        <v>30</v>
      </c>
      <c r="R1059" t="s">
        <v>30</v>
      </c>
      <c r="S1059" t="s">
        <v>30</v>
      </c>
      <c r="T1059" t="s">
        <v>30</v>
      </c>
      <c r="U1059" t="s">
        <v>30</v>
      </c>
      <c r="V1059" t="s">
        <v>30</v>
      </c>
      <c r="W1059" t="s">
        <v>31</v>
      </c>
      <c r="X1059" t="s">
        <v>30</v>
      </c>
      <c r="Y1059" t="s">
        <v>30</v>
      </c>
      <c r="Z1059" t="s">
        <v>29</v>
      </c>
      <c r="AA1059" t="s">
        <v>29</v>
      </c>
      <c r="AB1059" t="s">
        <v>32</v>
      </c>
    </row>
    <row r="1060" spans="1:28" outlineLevel="1" x14ac:dyDescent="0.45">
      <c r="A1060">
        <v>1077149007</v>
      </c>
      <c r="B1060" s="1">
        <v>44328</v>
      </c>
      <c r="C1060" t="s">
        <v>285</v>
      </c>
      <c r="D1060" t="s">
        <v>286</v>
      </c>
      <c r="E1060" t="s">
        <v>287</v>
      </c>
      <c r="F1060" t="s">
        <v>5651</v>
      </c>
      <c r="G1060" t="s">
        <v>5685</v>
      </c>
      <c r="H1060" s="5">
        <v>75770.91</v>
      </c>
      <c r="J1060" t="s">
        <v>42</v>
      </c>
      <c r="K1060" t="s">
        <v>30</v>
      </c>
      <c r="L1060" t="s">
        <v>77</v>
      </c>
      <c r="M1060" t="s">
        <v>29</v>
      </c>
      <c r="N1060" t="s">
        <v>29</v>
      </c>
      <c r="O1060" t="s">
        <v>29</v>
      </c>
      <c r="P1060" t="s">
        <v>29</v>
      </c>
      <c r="Q1060" t="s">
        <v>30</v>
      </c>
      <c r="R1060" t="s">
        <v>30</v>
      </c>
      <c r="S1060" t="s">
        <v>30</v>
      </c>
      <c r="T1060" t="s">
        <v>30</v>
      </c>
      <c r="U1060" t="s">
        <v>29</v>
      </c>
      <c r="V1060" t="s">
        <v>30</v>
      </c>
      <c r="W1060" t="s">
        <v>31</v>
      </c>
      <c r="X1060" t="s">
        <v>30</v>
      </c>
      <c r="Y1060" t="s">
        <v>29</v>
      </c>
      <c r="Z1060" t="s">
        <v>29</v>
      </c>
      <c r="AA1060" t="s">
        <v>30</v>
      </c>
      <c r="AB1060" t="s">
        <v>32</v>
      </c>
    </row>
    <row r="1061" spans="1:28" outlineLevel="1" x14ac:dyDescent="0.45">
      <c r="A1061">
        <v>7563618906</v>
      </c>
      <c r="B1061" s="1">
        <v>44323</v>
      </c>
      <c r="C1061" t="s">
        <v>3162</v>
      </c>
      <c r="D1061" t="s">
        <v>3163</v>
      </c>
      <c r="E1061" t="s">
        <v>287</v>
      </c>
      <c r="F1061" t="s">
        <v>5651</v>
      </c>
      <c r="G1061" t="s">
        <v>5685</v>
      </c>
      <c r="H1061" s="5">
        <v>74760.399999999994</v>
      </c>
      <c r="J1061" t="s">
        <v>42</v>
      </c>
      <c r="K1061" t="s">
        <v>30</v>
      </c>
      <c r="L1061" t="s">
        <v>77</v>
      </c>
      <c r="M1061" t="s">
        <v>30</v>
      </c>
      <c r="N1061" t="s">
        <v>29</v>
      </c>
      <c r="O1061" t="s">
        <v>29</v>
      </c>
      <c r="P1061" t="s">
        <v>29</v>
      </c>
      <c r="Q1061" t="s">
        <v>29</v>
      </c>
      <c r="R1061" t="s">
        <v>29</v>
      </c>
      <c r="S1061" t="s">
        <v>29</v>
      </c>
      <c r="T1061" t="s">
        <v>30</v>
      </c>
      <c r="U1061" t="s">
        <v>29</v>
      </c>
      <c r="V1061" t="s">
        <v>30</v>
      </c>
      <c r="W1061" t="s">
        <v>40</v>
      </c>
      <c r="X1061" t="s">
        <v>30</v>
      </c>
      <c r="Y1061" t="s">
        <v>30</v>
      </c>
      <c r="Z1061" t="s">
        <v>29</v>
      </c>
      <c r="AA1061" t="s">
        <v>30</v>
      </c>
      <c r="AB1061" t="s">
        <v>47</v>
      </c>
    </row>
    <row r="1062" spans="1:28" outlineLevel="1" x14ac:dyDescent="0.45">
      <c r="A1062">
        <v>7537839001</v>
      </c>
      <c r="B1062" s="1">
        <v>44341</v>
      </c>
      <c r="C1062" t="s">
        <v>2858</v>
      </c>
      <c r="D1062" t="s">
        <v>2859</v>
      </c>
      <c r="E1062" t="s">
        <v>287</v>
      </c>
      <c r="F1062" t="s">
        <v>5651</v>
      </c>
      <c r="G1062" t="s">
        <v>5685</v>
      </c>
      <c r="H1062" s="5">
        <v>66576.55</v>
      </c>
      <c r="J1062" t="s">
        <v>42</v>
      </c>
      <c r="K1062" t="s">
        <v>30</v>
      </c>
      <c r="L1062" t="s">
        <v>77</v>
      </c>
      <c r="M1062" t="s">
        <v>30</v>
      </c>
      <c r="N1062" t="s">
        <v>30</v>
      </c>
      <c r="O1062" t="s">
        <v>29</v>
      </c>
      <c r="P1062" t="s">
        <v>30</v>
      </c>
      <c r="Q1062" t="s">
        <v>30</v>
      </c>
      <c r="R1062" t="s">
        <v>30</v>
      </c>
      <c r="S1062" t="s">
        <v>30</v>
      </c>
      <c r="T1062" t="s">
        <v>30</v>
      </c>
      <c r="U1062" t="s">
        <v>30</v>
      </c>
      <c r="V1062" t="s">
        <v>30</v>
      </c>
      <c r="W1062" t="s">
        <v>31</v>
      </c>
      <c r="X1062" t="s">
        <v>30</v>
      </c>
      <c r="Y1062" t="s">
        <v>29</v>
      </c>
      <c r="Z1062" t="s">
        <v>29</v>
      </c>
      <c r="AA1062" t="s">
        <v>30</v>
      </c>
      <c r="AB1062" t="s">
        <v>32</v>
      </c>
    </row>
    <row r="1063" spans="1:28" outlineLevel="1" x14ac:dyDescent="0.45">
      <c r="A1063">
        <v>2477199004</v>
      </c>
      <c r="B1063" s="1">
        <v>44332</v>
      </c>
      <c r="C1063" t="s">
        <v>1110</v>
      </c>
      <c r="D1063" t="s">
        <v>1111</v>
      </c>
      <c r="E1063" t="s">
        <v>287</v>
      </c>
      <c r="F1063" t="s">
        <v>5651</v>
      </c>
      <c r="G1063" t="s">
        <v>5685</v>
      </c>
      <c r="H1063" s="5">
        <v>37118</v>
      </c>
      <c r="J1063" t="s">
        <v>42</v>
      </c>
      <c r="K1063" t="s">
        <v>30</v>
      </c>
      <c r="L1063" t="s">
        <v>77</v>
      </c>
      <c r="M1063" t="s">
        <v>29</v>
      </c>
      <c r="N1063" t="s">
        <v>29</v>
      </c>
      <c r="O1063" t="s">
        <v>29</v>
      </c>
      <c r="P1063" t="s">
        <v>30</v>
      </c>
      <c r="Q1063" t="s">
        <v>30</v>
      </c>
      <c r="R1063" t="s">
        <v>30</v>
      </c>
      <c r="S1063" t="s">
        <v>30</v>
      </c>
      <c r="T1063" t="s">
        <v>29</v>
      </c>
      <c r="U1063" t="s">
        <v>30</v>
      </c>
      <c r="V1063" t="s">
        <v>30</v>
      </c>
      <c r="W1063" t="s">
        <v>40</v>
      </c>
      <c r="X1063" t="s">
        <v>30</v>
      </c>
      <c r="Y1063" t="s">
        <v>30</v>
      </c>
      <c r="Z1063" t="s">
        <v>29</v>
      </c>
      <c r="AA1063" t="s">
        <v>29</v>
      </c>
      <c r="AB1063" t="s">
        <v>32</v>
      </c>
    </row>
    <row r="1064" spans="1:28" outlineLevel="1" x14ac:dyDescent="0.45">
      <c r="A1064">
        <v>3695139000</v>
      </c>
      <c r="B1064" s="1">
        <v>44335</v>
      </c>
      <c r="C1064" t="s">
        <v>1753</v>
      </c>
      <c r="D1064" t="s">
        <v>1754</v>
      </c>
      <c r="E1064" t="s">
        <v>287</v>
      </c>
      <c r="F1064" t="s">
        <v>5651</v>
      </c>
      <c r="G1064" t="s">
        <v>5685</v>
      </c>
      <c r="H1064" s="5">
        <v>31507.63</v>
      </c>
      <c r="J1064" t="s">
        <v>42</v>
      </c>
      <c r="K1064" t="s">
        <v>30</v>
      </c>
      <c r="L1064" t="s">
        <v>77</v>
      </c>
      <c r="M1064" t="s">
        <v>29</v>
      </c>
      <c r="N1064" t="s">
        <v>29</v>
      </c>
      <c r="O1064" t="s">
        <v>29</v>
      </c>
      <c r="P1064" t="s">
        <v>30</v>
      </c>
      <c r="Q1064" t="s">
        <v>29</v>
      </c>
      <c r="R1064" t="s">
        <v>29</v>
      </c>
      <c r="S1064" t="s">
        <v>30</v>
      </c>
      <c r="T1064" t="s">
        <v>30</v>
      </c>
      <c r="U1064" t="s">
        <v>30</v>
      </c>
      <c r="V1064" t="s">
        <v>30</v>
      </c>
      <c r="W1064" t="s">
        <v>31</v>
      </c>
      <c r="X1064" t="s">
        <v>30</v>
      </c>
      <c r="Y1064" t="s">
        <v>29</v>
      </c>
      <c r="Z1064" t="s">
        <v>30</v>
      </c>
      <c r="AA1064" t="s">
        <v>30</v>
      </c>
      <c r="AB1064" t="s">
        <v>366</v>
      </c>
    </row>
    <row r="1065" spans="1:28" outlineLevel="1" x14ac:dyDescent="0.45">
      <c r="A1065">
        <v>6592249010</v>
      </c>
      <c r="B1065" s="1">
        <v>44338</v>
      </c>
      <c r="C1065" t="s">
        <v>2352</v>
      </c>
      <c r="D1065" t="s">
        <v>2353</v>
      </c>
      <c r="E1065" t="s">
        <v>287</v>
      </c>
      <c r="F1065" t="s">
        <v>5651</v>
      </c>
      <c r="G1065" t="s">
        <v>5685</v>
      </c>
      <c r="H1065" s="5">
        <v>19736</v>
      </c>
      <c r="J1065" t="s">
        <v>42</v>
      </c>
      <c r="K1065" t="s">
        <v>29</v>
      </c>
      <c r="L1065" t="s">
        <v>77</v>
      </c>
      <c r="M1065" t="s">
        <v>29</v>
      </c>
      <c r="N1065" t="s">
        <v>29</v>
      </c>
      <c r="O1065" t="s">
        <v>29</v>
      </c>
      <c r="P1065" t="s">
        <v>30</v>
      </c>
      <c r="Q1065" t="s">
        <v>29</v>
      </c>
      <c r="R1065" t="s">
        <v>30</v>
      </c>
      <c r="S1065" t="s">
        <v>30</v>
      </c>
      <c r="T1065" t="s">
        <v>30</v>
      </c>
      <c r="U1065" t="s">
        <v>30</v>
      </c>
      <c r="V1065" t="s">
        <v>30</v>
      </c>
      <c r="W1065" t="s">
        <v>31</v>
      </c>
      <c r="X1065" t="s">
        <v>30</v>
      </c>
      <c r="Y1065" t="s">
        <v>29</v>
      </c>
      <c r="Z1065" t="s">
        <v>29</v>
      </c>
      <c r="AA1065" t="s">
        <v>30</v>
      </c>
      <c r="AB1065" t="s">
        <v>373</v>
      </c>
    </row>
    <row r="1066" spans="1:28" outlineLevel="1" x14ac:dyDescent="0.45">
      <c r="A1066">
        <v>7902698903</v>
      </c>
      <c r="B1066" s="1">
        <v>44327</v>
      </c>
      <c r="C1066" t="s">
        <v>4021</v>
      </c>
      <c r="D1066" t="s">
        <v>4022</v>
      </c>
      <c r="E1066" t="s">
        <v>548</v>
      </c>
      <c r="F1066" t="s">
        <v>5651</v>
      </c>
      <c r="G1066" t="s">
        <v>6020</v>
      </c>
      <c r="H1066" s="5">
        <v>131348</v>
      </c>
      <c r="J1066" t="s">
        <v>42</v>
      </c>
      <c r="K1066" t="s">
        <v>30</v>
      </c>
      <c r="L1066" t="s">
        <v>54</v>
      </c>
      <c r="M1066" t="s">
        <v>30</v>
      </c>
      <c r="N1066" t="s">
        <v>30</v>
      </c>
      <c r="O1066" t="s">
        <v>30</v>
      </c>
      <c r="P1066" t="s">
        <v>30</v>
      </c>
      <c r="Q1066" t="s">
        <v>30</v>
      </c>
      <c r="R1066" t="s">
        <v>30</v>
      </c>
      <c r="S1066" t="s">
        <v>30</v>
      </c>
      <c r="T1066" t="s">
        <v>30</v>
      </c>
      <c r="U1066" t="s">
        <v>30</v>
      </c>
      <c r="V1066" t="s">
        <v>30</v>
      </c>
      <c r="W1066" t="s">
        <v>31</v>
      </c>
      <c r="X1066" t="s">
        <v>29</v>
      </c>
      <c r="Y1066" t="s">
        <v>30</v>
      </c>
      <c r="Z1066" t="s">
        <v>29</v>
      </c>
      <c r="AA1066" t="s">
        <v>29</v>
      </c>
      <c r="AB1066" t="s">
        <v>32</v>
      </c>
    </row>
    <row r="1067" spans="1:28" outlineLevel="1" x14ac:dyDescent="0.45">
      <c r="A1067">
        <v>8041079010</v>
      </c>
      <c r="B1067" s="1">
        <v>44342</v>
      </c>
      <c r="C1067" t="s">
        <v>4212</v>
      </c>
      <c r="D1067" t="s">
        <v>4213</v>
      </c>
      <c r="E1067" t="s">
        <v>548</v>
      </c>
      <c r="F1067" t="s">
        <v>5651</v>
      </c>
      <c r="G1067" t="s">
        <v>6020</v>
      </c>
      <c r="H1067" s="5">
        <v>82164.2</v>
      </c>
      <c r="J1067" t="s">
        <v>42</v>
      </c>
      <c r="K1067" t="s">
        <v>30</v>
      </c>
      <c r="L1067" t="s">
        <v>54</v>
      </c>
      <c r="M1067" t="s">
        <v>30</v>
      </c>
      <c r="N1067" t="s">
        <v>30</v>
      </c>
      <c r="O1067" t="s">
        <v>30</v>
      </c>
      <c r="P1067" t="s">
        <v>30</v>
      </c>
      <c r="Q1067" t="s">
        <v>30</v>
      </c>
      <c r="R1067" t="s">
        <v>30</v>
      </c>
      <c r="S1067" t="s">
        <v>30</v>
      </c>
      <c r="T1067" t="s">
        <v>30</v>
      </c>
      <c r="U1067" t="s">
        <v>30</v>
      </c>
      <c r="V1067" t="s">
        <v>30</v>
      </c>
      <c r="W1067" t="s">
        <v>40</v>
      </c>
      <c r="X1067" t="s">
        <v>29</v>
      </c>
      <c r="Y1067" t="s">
        <v>30</v>
      </c>
      <c r="Z1067" t="s">
        <v>29</v>
      </c>
      <c r="AA1067" t="s">
        <v>29</v>
      </c>
      <c r="AB1067" t="s">
        <v>32</v>
      </c>
    </row>
    <row r="1068" spans="1:28" outlineLevel="1" x14ac:dyDescent="0.45">
      <c r="A1068">
        <v>6609099010</v>
      </c>
      <c r="B1068" s="1">
        <v>44338</v>
      </c>
      <c r="C1068" t="s">
        <v>2432</v>
      </c>
      <c r="D1068" t="s">
        <v>2433</v>
      </c>
      <c r="E1068" t="s">
        <v>1786</v>
      </c>
      <c r="F1068" t="s">
        <v>5651</v>
      </c>
      <c r="G1068" t="s">
        <v>5902</v>
      </c>
      <c r="H1068" s="5">
        <v>263860</v>
      </c>
      <c r="J1068" t="s">
        <v>42</v>
      </c>
      <c r="K1068" t="s">
        <v>29</v>
      </c>
      <c r="L1068" t="s">
        <v>210</v>
      </c>
      <c r="M1068" t="s">
        <v>30</v>
      </c>
      <c r="N1068" t="s">
        <v>30</v>
      </c>
      <c r="O1068" t="s">
        <v>30</v>
      </c>
      <c r="P1068" t="s">
        <v>30</v>
      </c>
      <c r="Q1068" t="s">
        <v>30</v>
      </c>
      <c r="R1068" t="s">
        <v>30</v>
      </c>
      <c r="S1068" t="s">
        <v>30</v>
      </c>
      <c r="T1068" t="s">
        <v>30</v>
      </c>
      <c r="U1068" t="s">
        <v>30</v>
      </c>
      <c r="V1068" t="s">
        <v>30</v>
      </c>
      <c r="W1068" t="s">
        <v>40</v>
      </c>
      <c r="X1068" t="s">
        <v>29</v>
      </c>
      <c r="Y1068" t="s">
        <v>29</v>
      </c>
      <c r="Z1068" t="s">
        <v>29</v>
      </c>
      <c r="AA1068" t="s">
        <v>30</v>
      </c>
      <c r="AB1068" t="s">
        <v>32</v>
      </c>
    </row>
    <row r="1069" spans="1:28" outlineLevel="1" x14ac:dyDescent="0.45">
      <c r="A1069">
        <v>7551259000</v>
      </c>
      <c r="B1069" s="1">
        <v>44341</v>
      </c>
      <c r="C1069" t="s">
        <v>3015</v>
      </c>
      <c r="D1069" t="s">
        <v>3016</v>
      </c>
      <c r="E1069" t="s">
        <v>1786</v>
      </c>
      <c r="F1069" t="s">
        <v>5651</v>
      </c>
      <c r="G1069" t="s">
        <v>5902</v>
      </c>
      <c r="H1069" s="5">
        <v>133733.03</v>
      </c>
      <c r="J1069" t="s">
        <v>42</v>
      </c>
      <c r="K1069" t="s">
        <v>29</v>
      </c>
      <c r="L1069" t="s">
        <v>210</v>
      </c>
      <c r="M1069" t="s">
        <v>29</v>
      </c>
      <c r="N1069" t="s">
        <v>29</v>
      </c>
      <c r="O1069" t="s">
        <v>29</v>
      </c>
      <c r="P1069" t="s">
        <v>30</v>
      </c>
      <c r="Q1069" t="s">
        <v>29</v>
      </c>
      <c r="R1069" t="s">
        <v>30</v>
      </c>
      <c r="S1069" t="s">
        <v>30</v>
      </c>
      <c r="T1069" t="s">
        <v>30</v>
      </c>
      <c r="U1069" t="s">
        <v>30</v>
      </c>
      <c r="V1069" t="s">
        <v>30</v>
      </c>
      <c r="W1069" t="s">
        <v>40</v>
      </c>
      <c r="X1069" t="s">
        <v>29</v>
      </c>
      <c r="Y1069" t="s">
        <v>29</v>
      </c>
      <c r="Z1069" t="s">
        <v>29</v>
      </c>
      <c r="AA1069" t="s">
        <v>30</v>
      </c>
      <c r="AB1069" t="s">
        <v>47</v>
      </c>
    </row>
    <row r="1070" spans="1:28" outlineLevel="1" x14ac:dyDescent="0.45">
      <c r="A1070">
        <v>3701969010</v>
      </c>
      <c r="B1070" s="1">
        <v>44335</v>
      </c>
      <c r="C1070" t="s">
        <v>1784</v>
      </c>
      <c r="D1070" t="s">
        <v>1785</v>
      </c>
      <c r="E1070" t="s">
        <v>1786</v>
      </c>
      <c r="F1070" t="s">
        <v>5651</v>
      </c>
      <c r="G1070" t="s">
        <v>5902</v>
      </c>
      <c r="H1070" s="5">
        <v>85298</v>
      </c>
      <c r="J1070" t="s">
        <v>42</v>
      </c>
      <c r="K1070" t="s">
        <v>29</v>
      </c>
      <c r="L1070" t="s">
        <v>210</v>
      </c>
      <c r="M1070" t="s">
        <v>29</v>
      </c>
      <c r="N1070" t="s">
        <v>30</v>
      </c>
      <c r="O1070" t="s">
        <v>29</v>
      </c>
      <c r="P1070" t="s">
        <v>30</v>
      </c>
      <c r="Q1070" t="s">
        <v>30</v>
      </c>
      <c r="R1070" t="s">
        <v>30</v>
      </c>
      <c r="S1070" t="s">
        <v>30</v>
      </c>
      <c r="T1070" t="s">
        <v>30</v>
      </c>
      <c r="U1070" t="s">
        <v>30</v>
      </c>
      <c r="V1070" t="s">
        <v>30</v>
      </c>
      <c r="W1070" t="s">
        <v>49</v>
      </c>
      <c r="X1070" t="s">
        <v>29</v>
      </c>
      <c r="Y1070" t="s">
        <v>30</v>
      </c>
      <c r="Z1070" t="s">
        <v>29</v>
      </c>
      <c r="AA1070" t="s">
        <v>29</v>
      </c>
      <c r="AB1070" t="s">
        <v>32</v>
      </c>
    </row>
    <row r="1071" spans="1:28" outlineLevel="1" x14ac:dyDescent="0.45">
      <c r="A1071">
        <v>7541489006</v>
      </c>
      <c r="B1071" s="1">
        <v>44341</v>
      </c>
      <c r="C1071" t="s">
        <v>2897</v>
      </c>
      <c r="D1071" t="s">
        <v>2898</v>
      </c>
      <c r="E1071" t="s">
        <v>1786</v>
      </c>
      <c r="F1071" t="s">
        <v>5651</v>
      </c>
      <c r="G1071" t="s">
        <v>5902</v>
      </c>
      <c r="H1071" s="5">
        <v>11871.31</v>
      </c>
      <c r="J1071" t="s">
        <v>42</v>
      </c>
      <c r="K1071" t="s">
        <v>29</v>
      </c>
      <c r="L1071" t="s">
        <v>210</v>
      </c>
      <c r="M1071" t="s">
        <v>29</v>
      </c>
      <c r="N1071" t="s">
        <v>29</v>
      </c>
      <c r="O1071" t="s">
        <v>30</v>
      </c>
      <c r="P1071" t="s">
        <v>30</v>
      </c>
      <c r="Q1071" t="s">
        <v>29</v>
      </c>
      <c r="R1071" t="s">
        <v>30</v>
      </c>
      <c r="S1071" t="s">
        <v>29</v>
      </c>
      <c r="T1071" t="s">
        <v>30</v>
      </c>
      <c r="U1071" t="s">
        <v>29</v>
      </c>
      <c r="V1071" t="s">
        <v>30</v>
      </c>
      <c r="W1071" t="s">
        <v>40</v>
      </c>
      <c r="X1071" t="s">
        <v>29</v>
      </c>
      <c r="Y1071" t="s">
        <v>29</v>
      </c>
      <c r="Z1071" t="s">
        <v>29</v>
      </c>
      <c r="AA1071" t="s">
        <v>30</v>
      </c>
      <c r="AB1071" t="s">
        <v>32</v>
      </c>
    </row>
    <row r="1072" spans="1:28" outlineLevel="1" x14ac:dyDescent="0.45">
      <c r="A1072">
        <v>1082009005</v>
      </c>
      <c r="B1072" s="1">
        <v>44328</v>
      </c>
      <c r="C1072" t="s">
        <v>322</v>
      </c>
      <c r="D1072" t="s">
        <v>323</v>
      </c>
      <c r="E1072" t="s">
        <v>324</v>
      </c>
      <c r="F1072" t="s">
        <v>5651</v>
      </c>
      <c r="G1072" t="s">
        <v>5696</v>
      </c>
      <c r="H1072" s="5">
        <v>381741.03</v>
      </c>
      <c r="J1072" t="s">
        <v>28</v>
      </c>
      <c r="K1072" t="s">
        <v>29</v>
      </c>
      <c r="L1072" t="s">
        <v>161</v>
      </c>
      <c r="M1072" t="s">
        <v>29</v>
      </c>
      <c r="N1072" t="s">
        <v>29</v>
      </c>
      <c r="O1072" t="s">
        <v>29</v>
      </c>
      <c r="P1072" t="s">
        <v>30</v>
      </c>
      <c r="Q1072" t="s">
        <v>29</v>
      </c>
      <c r="R1072" t="s">
        <v>29</v>
      </c>
      <c r="S1072" t="s">
        <v>30</v>
      </c>
      <c r="T1072" t="s">
        <v>30</v>
      </c>
      <c r="U1072" t="s">
        <v>30</v>
      </c>
      <c r="V1072" t="s">
        <v>30</v>
      </c>
      <c r="W1072" t="s">
        <v>31</v>
      </c>
      <c r="X1072" t="s">
        <v>29</v>
      </c>
      <c r="Y1072" t="s">
        <v>30</v>
      </c>
      <c r="Z1072" t="s">
        <v>29</v>
      </c>
      <c r="AA1072" t="s">
        <v>29</v>
      </c>
      <c r="AB1072" t="s">
        <v>47</v>
      </c>
    </row>
    <row r="1073" spans="1:28" outlineLevel="1" x14ac:dyDescent="0.45">
      <c r="A1073">
        <v>8940999008</v>
      </c>
      <c r="B1073" s="1">
        <v>44345</v>
      </c>
      <c r="C1073" t="s">
        <v>4939</v>
      </c>
      <c r="D1073" t="s">
        <v>4940</v>
      </c>
      <c r="E1073" t="s">
        <v>324</v>
      </c>
      <c r="F1073" t="s">
        <v>5651</v>
      </c>
      <c r="G1073" t="s">
        <v>5696</v>
      </c>
      <c r="H1073" s="5">
        <v>254984</v>
      </c>
      <c r="J1073" t="s">
        <v>28</v>
      </c>
      <c r="K1073" t="s">
        <v>29</v>
      </c>
      <c r="L1073" t="s">
        <v>161</v>
      </c>
      <c r="M1073" t="s">
        <v>29</v>
      </c>
      <c r="N1073" t="s">
        <v>29</v>
      </c>
      <c r="O1073" t="s">
        <v>29</v>
      </c>
      <c r="P1073" t="s">
        <v>30</v>
      </c>
      <c r="Q1073" t="s">
        <v>30</v>
      </c>
      <c r="R1073" t="s">
        <v>30</v>
      </c>
      <c r="S1073" t="s">
        <v>30</v>
      </c>
      <c r="T1073" t="s">
        <v>30</v>
      </c>
      <c r="U1073" t="s">
        <v>30</v>
      </c>
      <c r="V1073" t="s">
        <v>30</v>
      </c>
      <c r="W1073" t="s">
        <v>31</v>
      </c>
      <c r="X1073" t="s">
        <v>29</v>
      </c>
      <c r="Y1073" t="s">
        <v>29</v>
      </c>
      <c r="Z1073" t="s">
        <v>29</v>
      </c>
      <c r="AA1073" t="s">
        <v>29</v>
      </c>
      <c r="AB1073" t="s">
        <v>221</v>
      </c>
    </row>
    <row r="1074" spans="1:28" outlineLevel="1" x14ac:dyDescent="0.45">
      <c r="A1074">
        <v>8903879008</v>
      </c>
      <c r="B1074" s="1">
        <v>44345</v>
      </c>
      <c r="C1074" t="s">
        <v>4784</v>
      </c>
      <c r="D1074" t="s">
        <v>4785</v>
      </c>
      <c r="E1074" t="s">
        <v>324</v>
      </c>
      <c r="F1074" t="s">
        <v>5651</v>
      </c>
      <c r="G1074" t="s">
        <v>5696</v>
      </c>
      <c r="H1074" s="5">
        <v>214302.94</v>
      </c>
      <c r="J1074" t="s">
        <v>28</v>
      </c>
      <c r="K1074" t="s">
        <v>29</v>
      </c>
      <c r="L1074" t="s">
        <v>161</v>
      </c>
      <c r="M1074" t="s">
        <v>30</v>
      </c>
      <c r="N1074" t="s">
        <v>29</v>
      </c>
      <c r="O1074" t="s">
        <v>29</v>
      </c>
      <c r="P1074" t="s">
        <v>30</v>
      </c>
      <c r="Q1074" t="s">
        <v>30</v>
      </c>
      <c r="R1074" t="s">
        <v>30</v>
      </c>
      <c r="S1074" t="s">
        <v>30</v>
      </c>
      <c r="T1074" t="s">
        <v>30</v>
      </c>
      <c r="U1074" t="s">
        <v>30</v>
      </c>
      <c r="V1074" t="s">
        <v>30</v>
      </c>
      <c r="W1074" t="s">
        <v>31</v>
      </c>
      <c r="X1074" t="s">
        <v>29</v>
      </c>
      <c r="Y1074" t="s">
        <v>29</v>
      </c>
      <c r="Z1074" t="s">
        <v>29</v>
      </c>
      <c r="AA1074" t="s">
        <v>29</v>
      </c>
      <c r="AB1074" t="s">
        <v>38</v>
      </c>
    </row>
    <row r="1075" spans="1:28" outlineLevel="1" x14ac:dyDescent="0.45">
      <c r="A1075">
        <v>7633828906</v>
      </c>
      <c r="B1075" s="1">
        <v>44323</v>
      </c>
      <c r="C1075" t="s">
        <v>3601</v>
      </c>
      <c r="D1075" t="s">
        <v>3602</v>
      </c>
      <c r="E1075" t="s">
        <v>2864</v>
      </c>
      <c r="F1075" t="s">
        <v>5651</v>
      </c>
      <c r="G1075" t="s">
        <v>5969</v>
      </c>
      <c r="H1075" s="5">
        <v>109939</v>
      </c>
      <c r="J1075" t="s">
        <v>42</v>
      </c>
      <c r="K1075" t="s">
        <v>29</v>
      </c>
      <c r="L1075" t="s">
        <v>77</v>
      </c>
      <c r="M1075" t="s">
        <v>29</v>
      </c>
      <c r="N1075" t="s">
        <v>30</v>
      </c>
      <c r="O1075" t="s">
        <v>29</v>
      </c>
      <c r="P1075" t="s">
        <v>30</v>
      </c>
      <c r="Q1075" t="s">
        <v>30</v>
      </c>
      <c r="R1075" t="s">
        <v>30</v>
      </c>
      <c r="S1075" t="s">
        <v>30</v>
      </c>
      <c r="T1075" t="s">
        <v>30</v>
      </c>
      <c r="U1075" t="s">
        <v>30</v>
      </c>
      <c r="V1075" t="s">
        <v>30</v>
      </c>
      <c r="W1075" t="s">
        <v>40</v>
      </c>
      <c r="X1075" t="s">
        <v>29</v>
      </c>
      <c r="Y1075" t="s">
        <v>29</v>
      </c>
      <c r="Z1075" t="s">
        <v>29</v>
      </c>
      <c r="AA1075" t="s">
        <v>30</v>
      </c>
      <c r="AB1075" t="s">
        <v>47</v>
      </c>
    </row>
    <row r="1076" spans="1:28" outlineLevel="1" x14ac:dyDescent="0.45">
      <c r="A1076">
        <v>8841569002</v>
      </c>
      <c r="B1076" s="1">
        <v>44345</v>
      </c>
      <c r="C1076" t="s">
        <v>4451</v>
      </c>
      <c r="D1076" t="s">
        <v>4452</v>
      </c>
      <c r="E1076" t="s">
        <v>2864</v>
      </c>
      <c r="F1076" t="s">
        <v>5651</v>
      </c>
      <c r="G1076" t="s">
        <v>5969</v>
      </c>
      <c r="H1076" s="5">
        <v>99450.5</v>
      </c>
      <c r="J1076" t="s">
        <v>42</v>
      </c>
      <c r="K1076" t="s">
        <v>29</v>
      </c>
      <c r="L1076" t="s">
        <v>77</v>
      </c>
      <c r="M1076" t="s">
        <v>29</v>
      </c>
      <c r="N1076" t="s">
        <v>29</v>
      </c>
      <c r="O1076" t="s">
        <v>29</v>
      </c>
      <c r="P1076" t="s">
        <v>30</v>
      </c>
      <c r="Q1076" t="s">
        <v>29</v>
      </c>
      <c r="R1076" t="s">
        <v>29</v>
      </c>
      <c r="S1076" t="s">
        <v>30</v>
      </c>
      <c r="T1076" t="s">
        <v>30</v>
      </c>
      <c r="U1076" t="s">
        <v>29</v>
      </c>
      <c r="V1076" t="s">
        <v>30</v>
      </c>
      <c r="W1076" t="s">
        <v>33</v>
      </c>
      <c r="X1076" t="s">
        <v>29</v>
      </c>
      <c r="Y1076" t="s">
        <v>29</v>
      </c>
      <c r="Z1076" t="s">
        <v>29</v>
      </c>
      <c r="AA1076" t="s">
        <v>29</v>
      </c>
      <c r="AB1076" t="s">
        <v>32</v>
      </c>
    </row>
    <row r="1077" spans="1:28" outlineLevel="1" x14ac:dyDescent="0.45">
      <c r="A1077">
        <v>7538299007</v>
      </c>
      <c r="B1077" s="1">
        <v>44341</v>
      </c>
      <c r="C1077" t="s">
        <v>2862</v>
      </c>
      <c r="D1077" t="s">
        <v>2863</v>
      </c>
      <c r="E1077" t="s">
        <v>2864</v>
      </c>
      <c r="F1077" t="s">
        <v>5651</v>
      </c>
      <c r="G1077" t="s">
        <v>5969</v>
      </c>
      <c r="H1077" s="5">
        <v>94111.97</v>
      </c>
      <c r="J1077" t="s">
        <v>42</v>
      </c>
      <c r="K1077" t="s">
        <v>29</v>
      </c>
      <c r="L1077" t="s">
        <v>77</v>
      </c>
      <c r="M1077" t="s">
        <v>30</v>
      </c>
      <c r="N1077" t="s">
        <v>30</v>
      </c>
      <c r="O1077" t="s">
        <v>30</v>
      </c>
      <c r="P1077" t="s">
        <v>29</v>
      </c>
      <c r="Q1077" t="s">
        <v>30</v>
      </c>
      <c r="R1077" t="s">
        <v>29</v>
      </c>
      <c r="S1077" t="s">
        <v>30</v>
      </c>
      <c r="T1077" t="s">
        <v>30</v>
      </c>
      <c r="U1077" t="s">
        <v>30</v>
      </c>
      <c r="V1077" t="s">
        <v>30</v>
      </c>
      <c r="W1077" t="s">
        <v>60</v>
      </c>
      <c r="X1077" t="s">
        <v>29</v>
      </c>
      <c r="Y1077" t="s">
        <v>29</v>
      </c>
      <c r="Z1077" t="s">
        <v>29</v>
      </c>
      <c r="AA1077" t="s">
        <v>30</v>
      </c>
      <c r="AB1077" t="s">
        <v>32</v>
      </c>
    </row>
    <row r="1078" spans="1:28" outlineLevel="1" x14ac:dyDescent="0.45">
      <c r="A1078">
        <v>8963049008</v>
      </c>
      <c r="B1078" s="1">
        <v>44345</v>
      </c>
      <c r="C1078" t="s">
        <v>5042</v>
      </c>
      <c r="D1078" t="s">
        <v>5043</v>
      </c>
      <c r="E1078" t="s">
        <v>2864</v>
      </c>
      <c r="F1078" t="s">
        <v>5651</v>
      </c>
      <c r="G1078" t="s">
        <v>5969</v>
      </c>
      <c r="H1078" s="5">
        <v>23203.57</v>
      </c>
      <c r="I1078" t="s">
        <v>157</v>
      </c>
      <c r="J1078" t="s">
        <v>42</v>
      </c>
      <c r="K1078" t="s">
        <v>29</v>
      </c>
      <c r="L1078" t="s">
        <v>77</v>
      </c>
      <c r="M1078" t="s">
        <v>29</v>
      </c>
      <c r="N1078" t="s">
        <v>29</v>
      </c>
      <c r="O1078" t="s">
        <v>29</v>
      </c>
      <c r="P1078" t="s">
        <v>30</v>
      </c>
      <c r="Q1078" t="s">
        <v>29</v>
      </c>
      <c r="R1078" t="s">
        <v>30</v>
      </c>
      <c r="S1078" t="s">
        <v>30</v>
      </c>
      <c r="T1078" t="s">
        <v>30</v>
      </c>
      <c r="U1078" t="s">
        <v>30</v>
      </c>
      <c r="V1078" t="s">
        <v>30</v>
      </c>
      <c r="W1078" t="s">
        <v>31</v>
      </c>
      <c r="X1078" t="s">
        <v>29</v>
      </c>
      <c r="Y1078" t="s">
        <v>29</v>
      </c>
      <c r="Z1078" t="s">
        <v>29</v>
      </c>
      <c r="AA1078" t="s">
        <v>29</v>
      </c>
      <c r="AB1078" t="s">
        <v>73</v>
      </c>
    </row>
    <row r="1079" spans="1:28" outlineLevel="1" x14ac:dyDescent="0.45">
      <c r="A1079">
        <v>7533148906</v>
      </c>
      <c r="B1079" s="1">
        <v>44323</v>
      </c>
      <c r="C1079" t="s">
        <v>2810</v>
      </c>
      <c r="D1079" t="s">
        <v>2811</v>
      </c>
      <c r="E1079" t="s">
        <v>483</v>
      </c>
      <c r="F1079" t="s">
        <v>5651</v>
      </c>
      <c r="G1079" t="s">
        <v>5961</v>
      </c>
      <c r="H1079" s="5">
        <v>109679</v>
      </c>
      <c r="I1079" t="s">
        <v>128</v>
      </c>
      <c r="J1079" t="s">
        <v>42</v>
      </c>
      <c r="K1079" t="s">
        <v>30</v>
      </c>
      <c r="L1079" t="s">
        <v>119</v>
      </c>
      <c r="M1079" t="s">
        <v>29</v>
      </c>
      <c r="N1079" t="s">
        <v>29</v>
      </c>
      <c r="O1079" t="s">
        <v>29</v>
      </c>
      <c r="P1079" t="s">
        <v>29</v>
      </c>
      <c r="Q1079" t="s">
        <v>29</v>
      </c>
      <c r="R1079" t="s">
        <v>29</v>
      </c>
      <c r="S1079" t="s">
        <v>30</v>
      </c>
      <c r="T1079" t="s">
        <v>30</v>
      </c>
      <c r="U1079" t="s">
        <v>29</v>
      </c>
      <c r="V1079" t="s">
        <v>30</v>
      </c>
      <c r="W1079" t="s">
        <v>31</v>
      </c>
      <c r="X1079" t="s">
        <v>29</v>
      </c>
      <c r="Y1079" t="s">
        <v>29</v>
      </c>
      <c r="Z1079" t="s">
        <v>29</v>
      </c>
      <c r="AA1079" t="s">
        <v>30</v>
      </c>
      <c r="AB1079" t="s">
        <v>32</v>
      </c>
    </row>
    <row r="1080" spans="1:28" outlineLevel="1" x14ac:dyDescent="0.45">
      <c r="A1080">
        <v>7531128907</v>
      </c>
      <c r="B1080" s="1">
        <v>44323</v>
      </c>
      <c r="C1080" t="s">
        <v>2781</v>
      </c>
      <c r="D1080" t="s">
        <v>2782</v>
      </c>
      <c r="E1080" t="s">
        <v>1962</v>
      </c>
      <c r="F1080" t="s">
        <v>5651</v>
      </c>
      <c r="G1080" t="s">
        <v>5957</v>
      </c>
      <c r="H1080" s="5">
        <v>38924</v>
      </c>
      <c r="J1080" t="s">
        <v>42</v>
      </c>
      <c r="K1080" t="s">
        <v>29</v>
      </c>
      <c r="L1080" t="s">
        <v>54</v>
      </c>
      <c r="M1080" t="s">
        <v>30</v>
      </c>
      <c r="N1080" t="s">
        <v>30</v>
      </c>
      <c r="O1080" t="s">
        <v>30</v>
      </c>
      <c r="P1080" t="s">
        <v>30</v>
      </c>
      <c r="Q1080" t="s">
        <v>30</v>
      </c>
      <c r="R1080" t="s">
        <v>30</v>
      </c>
      <c r="S1080" t="s">
        <v>30</v>
      </c>
      <c r="T1080" t="s">
        <v>30</v>
      </c>
      <c r="U1080" t="s">
        <v>30</v>
      </c>
      <c r="V1080" t="s">
        <v>30</v>
      </c>
      <c r="W1080" t="s">
        <v>60</v>
      </c>
      <c r="X1080" t="s">
        <v>29</v>
      </c>
      <c r="Y1080" t="s">
        <v>30</v>
      </c>
      <c r="Z1080" t="s">
        <v>29</v>
      </c>
      <c r="AA1080" t="s">
        <v>29</v>
      </c>
      <c r="AB1080" t="s">
        <v>43</v>
      </c>
    </row>
    <row r="1081" spans="1:28" outlineLevel="1" x14ac:dyDescent="0.45">
      <c r="A1081">
        <v>1123979109</v>
      </c>
      <c r="B1081" s="1">
        <v>44372</v>
      </c>
      <c r="C1081" t="s">
        <v>518</v>
      </c>
      <c r="D1081" t="s">
        <v>519</v>
      </c>
      <c r="E1081" t="s">
        <v>5735</v>
      </c>
      <c r="F1081" t="s">
        <v>5651</v>
      </c>
      <c r="G1081" t="s">
        <v>5736</v>
      </c>
      <c r="H1081" s="5">
        <v>6449</v>
      </c>
      <c r="J1081" t="s">
        <v>42</v>
      </c>
      <c r="K1081" t="s">
        <v>30</v>
      </c>
      <c r="L1081" t="s">
        <v>119</v>
      </c>
      <c r="M1081" t="s">
        <v>29</v>
      </c>
      <c r="N1081" t="s">
        <v>29</v>
      </c>
      <c r="O1081" t="s">
        <v>29</v>
      </c>
      <c r="P1081" t="s">
        <v>29</v>
      </c>
      <c r="Q1081" t="s">
        <v>29</v>
      </c>
      <c r="R1081" t="s">
        <v>30</v>
      </c>
      <c r="S1081" t="s">
        <v>30</v>
      </c>
      <c r="T1081" t="s">
        <v>29</v>
      </c>
      <c r="U1081" t="s">
        <v>29</v>
      </c>
      <c r="V1081" t="s">
        <v>30</v>
      </c>
      <c r="W1081" t="s">
        <v>40</v>
      </c>
      <c r="X1081" t="s">
        <v>29</v>
      </c>
      <c r="Y1081" t="s">
        <v>29</v>
      </c>
      <c r="Z1081" t="s">
        <v>29</v>
      </c>
      <c r="AA1081" t="s">
        <v>29</v>
      </c>
      <c r="AB1081" t="s">
        <v>32</v>
      </c>
    </row>
    <row r="1082" spans="1:28" outlineLevel="1" x14ac:dyDescent="0.45">
      <c r="A1082">
        <v>7530719008</v>
      </c>
      <c r="B1082" s="1">
        <v>44341</v>
      </c>
      <c r="C1082" t="s">
        <v>2774</v>
      </c>
      <c r="D1082" t="s">
        <v>2775</v>
      </c>
      <c r="E1082" t="s">
        <v>1143</v>
      </c>
      <c r="F1082" t="s">
        <v>5651</v>
      </c>
      <c r="G1082" t="s">
        <v>5956</v>
      </c>
      <c r="H1082" s="5">
        <v>108648.53</v>
      </c>
      <c r="J1082" t="s">
        <v>28</v>
      </c>
      <c r="K1082" t="s">
        <v>29</v>
      </c>
      <c r="L1082" t="s">
        <v>127</v>
      </c>
      <c r="M1082" t="s">
        <v>30</v>
      </c>
      <c r="N1082" t="s">
        <v>30</v>
      </c>
      <c r="O1082" t="s">
        <v>29</v>
      </c>
      <c r="P1082" t="s">
        <v>30</v>
      </c>
      <c r="Q1082" t="s">
        <v>30</v>
      </c>
      <c r="R1082" t="s">
        <v>30</v>
      </c>
      <c r="S1082" t="s">
        <v>30</v>
      </c>
      <c r="T1082" t="s">
        <v>30</v>
      </c>
      <c r="U1082" t="s">
        <v>30</v>
      </c>
      <c r="V1082" t="s">
        <v>30</v>
      </c>
      <c r="W1082" t="s">
        <v>31</v>
      </c>
      <c r="X1082" t="s">
        <v>29</v>
      </c>
      <c r="Y1082" t="s">
        <v>30</v>
      </c>
      <c r="Z1082" t="s">
        <v>29</v>
      </c>
      <c r="AA1082" t="s">
        <v>29</v>
      </c>
      <c r="AB1082" t="s">
        <v>1901</v>
      </c>
    </row>
    <row r="1083" spans="1:28" outlineLevel="1" x14ac:dyDescent="0.45">
      <c r="A1083">
        <v>8962119003</v>
      </c>
      <c r="B1083" s="1">
        <v>44345</v>
      </c>
      <c r="C1083" t="s">
        <v>5038</v>
      </c>
      <c r="D1083" t="s">
        <v>5039</v>
      </c>
      <c r="E1083" t="s">
        <v>1364</v>
      </c>
      <c r="F1083" t="s">
        <v>5651</v>
      </c>
      <c r="G1083" t="s">
        <v>6041</v>
      </c>
      <c r="H1083" s="5">
        <v>31388.6</v>
      </c>
      <c r="J1083" t="s">
        <v>28</v>
      </c>
      <c r="K1083" t="s">
        <v>30</v>
      </c>
      <c r="L1083" t="s">
        <v>119</v>
      </c>
      <c r="M1083" t="s">
        <v>29</v>
      </c>
      <c r="N1083" t="s">
        <v>29</v>
      </c>
      <c r="O1083" t="s">
        <v>29</v>
      </c>
      <c r="P1083" t="s">
        <v>30</v>
      </c>
      <c r="Q1083" t="s">
        <v>29</v>
      </c>
      <c r="R1083" t="s">
        <v>30</v>
      </c>
      <c r="S1083" t="s">
        <v>30</v>
      </c>
      <c r="T1083" t="s">
        <v>30</v>
      </c>
      <c r="U1083" t="s">
        <v>29</v>
      </c>
      <c r="V1083" t="s">
        <v>30</v>
      </c>
      <c r="W1083" t="s">
        <v>31</v>
      </c>
      <c r="X1083" t="s">
        <v>29</v>
      </c>
      <c r="Y1083" t="s">
        <v>29</v>
      </c>
      <c r="Z1083" t="s">
        <v>29</v>
      </c>
      <c r="AA1083" t="s">
        <v>29</v>
      </c>
      <c r="AB1083" t="s">
        <v>32</v>
      </c>
    </row>
    <row r="1084" spans="1:28" outlineLevel="1" x14ac:dyDescent="0.45">
      <c r="A1084">
        <v>8906259005</v>
      </c>
      <c r="B1084" s="1">
        <v>44345</v>
      </c>
      <c r="C1084" t="s">
        <v>4794</v>
      </c>
      <c r="D1084" t="s">
        <v>4795</v>
      </c>
      <c r="E1084" t="s">
        <v>1364</v>
      </c>
      <c r="F1084" t="s">
        <v>5651</v>
      </c>
      <c r="G1084" t="s">
        <v>6041</v>
      </c>
      <c r="H1084" s="5">
        <v>28971.7</v>
      </c>
      <c r="I1084" t="s">
        <v>35</v>
      </c>
      <c r="J1084" t="s">
        <v>28</v>
      </c>
      <c r="K1084" t="s">
        <v>30</v>
      </c>
      <c r="L1084" t="s">
        <v>119</v>
      </c>
      <c r="M1084" t="s">
        <v>30</v>
      </c>
      <c r="N1084" t="s">
        <v>30</v>
      </c>
      <c r="O1084" t="s">
        <v>30</v>
      </c>
      <c r="P1084" t="s">
        <v>30</v>
      </c>
      <c r="Q1084" t="s">
        <v>30</v>
      </c>
      <c r="R1084" t="s">
        <v>30</v>
      </c>
      <c r="S1084" t="s">
        <v>30</v>
      </c>
      <c r="T1084" t="s">
        <v>30</v>
      </c>
      <c r="U1084" t="s">
        <v>30</v>
      </c>
      <c r="V1084" t="s">
        <v>30</v>
      </c>
      <c r="W1084" t="s">
        <v>31</v>
      </c>
      <c r="X1084" t="s">
        <v>29</v>
      </c>
      <c r="Y1084" t="s">
        <v>29</v>
      </c>
      <c r="Z1084" t="s">
        <v>29</v>
      </c>
      <c r="AA1084" t="s">
        <v>29</v>
      </c>
      <c r="AB1084" t="s">
        <v>32</v>
      </c>
    </row>
    <row r="1085" spans="1:28" outlineLevel="1" x14ac:dyDescent="0.45">
      <c r="A1085">
        <v>9889819009</v>
      </c>
      <c r="B1085" s="1">
        <v>44351</v>
      </c>
      <c r="C1085" t="s">
        <v>5293</v>
      </c>
      <c r="D1085" t="s">
        <v>5294</v>
      </c>
      <c r="E1085" t="s">
        <v>78</v>
      </c>
      <c r="F1085" t="s">
        <v>5651</v>
      </c>
      <c r="G1085" t="s">
        <v>5831</v>
      </c>
      <c r="H1085" s="5">
        <v>1927659</v>
      </c>
      <c r="I1085" t="s">
        <v>131</v>
      </c>
      <c r="J1085" t="s">
        <v>28</v>
      </c>
      <c r="K1085" t="s">
        <v>29</v>
      </c>
      <c r="L1085" t="s">
        <v>275</v>
      </c>
      <c r="M1085" t="s">
        <v>29</v>
      </c>
      <c r="N1085" t="s">
        <v>30</v>
      </c>
      <c r="O1085" t="s">
        <v>29</v>
      </c>
      <c r="P1085" t="s">
        <v>30</v>
      </c>
      <c r="Q1085" t="s">
        <v>30</v>
      </c>
      <c r="R1085" t="s">
        <v>30</v>
      </c>
      <c r="S1085" t="s">
        <v>30</v>
      </c>
      <c r="T1085" t="s">
        <v>30</v>
      </c>
      <c r="U1085" t="s">
        <v>30</v>
      </c>
      <c r="V1085" t="s">
        <v>30</v>
      </c>
      <c r="W1085" t="s">
        <v>33</v>
      </c>
      <c r="X1085" t="s">
        <v>29</v>
      </c>
      <c r="Y1085" t="s">
        <v>29</v>
      </c>
      <c r="Z1085" t="s">
        <v>29</v>
      </c>
      <c r="AA1085" t="s">
        <v>29</v>
      </c>
      <c r="AB1085" t="s">
        <v>32</v>
      </c>
    </row>
    <row r="1086" spans="1:28" outlineLevel="1" x14ac:dyDescent="0.45">
      <c r="A1086">
        <v>1131629109</v>
      </c>
      <c r="B1086" s="1">
        <v>44372</v>
      </c>
      <c r="C1086" t="s">
        <v>573</v>
      </c>
      <c r="D1086" t="s">
        <v>574</v>
      </c>
      <c r="E1086" t="s">
        <v>78</v>
      </c>
      <c r="F1086" t="s">
        <v>5651</v>
      </c>
      <c r="G1086" t="s">
        <v>5746</v>
      </c>
      <c r="H1086" s="5">
        <v>1194079.52</v>
      </c>
      <c r="I1086" t="s">
        <v>575</v>
      </c>
      <c r="J1086" t="s">
        <v>28</v>
      </c>
      <c r="K1086" t="s">
        <v>30</v>
      </c>
      <c r="L1086" t="s">
        <v>275</v>
      </c>
      <c r="M1086" t="s">
        <v>29</v>
      </c>
      <c r="N1086" t="s">
        <v>30</v>
      </c>
      <c r="O1086" t="s">
        <v>30</v>
      </c>
      <c r="P1086" t="s">
        <v>30</v>
      </c>
      <c r="Q1086" t="s">
        <v>30</v>
      </c>
      <c r="R1086" t="s">
        <v>30</v>
      </c>
      <c r="S1086" t="s">
        <v>30</v>
      </c>
      <c r="T1086" t="s">
        <v>30</v>
      </c>
      <c r="U1086" t="s">
        <v>30</v>
      </c>
      <c r="V1086" t="s">
        <v>30</v>
      </c>
      <c r="W1086" t="s">
        <v>31</v>
      </c>
      <c r="X1086" t="s">
        <v>29</v>
      </c>
      <c r="Y1086" t="s">
        <v>29</v>
      </c>
      <c r="Z1086" t="s">
        <v>29</v>
      </c>
      <c r="AA1086" t="s">
        <v>29</v>
      </c>
      <c r="AB1086" t="s">
        <v>32</v>
      </c>
    </row>
    <row r="1087" spans="1:28" outlineLevel="1" x14ac:dyDescent="0.45">
      <c r="A1087">
        <v>9952629004</v>
      </c>
      <c r="B1087" s="1">
        <v>44354</v>
      </c>
      <c r="C1087" t="s">
        <v>5577</v>
      </c>
      <c r="D1087" t="s">
        <v>5578</v>
      </c>
      <c r="E1087" t="s">
        <v>78</v>
      </c>
      <c r="F1087" t="s">
        <v>5651</v>
      </c>
      <c r="G1087" t="s">
        <v>5831</v>
      </c>
      <c r="H1087" s="5">
        <v>686873.71</v>
      </c>
      <c r="J1087" t="s">
        <v>28</v>
      </c>
      <c r="K1087" t="s">
        <v>29</v>
      </c>
      <c r="L1087" t="s">
        <v>275</v>
      </c>
      <c r="M1087" t="s">
        <v>29</v>
      </c>
      <c r="N1087" t="s">
        <v>30</v>
      </c>
      <c r="O1087" t="s">
        <v>29</v>
      </c>
      <c r="P1087" t="s">
        <v>30</v>
      </c>
      <c r="Q1087" t="s">
        <v>30</v>
      </c>
      <c r="R1087" t="s">
        <v>30</v>
      </c>
      <c r="S1087" t="s">
        <v>30</v>
      </c>
      <c r="T1087" t="s">
        <v>30</v>
      </c>
      <c r="U1087" t="s">
        <v>30</v>
      </c>
      <c r="V1087" t="s">
        <v>30</v>
      </c>
      <c r="W1087" t="s">
        <v>40</v>
      </c>
      <c r="X1087" t="s">
        <v>29</v>
      </c>
      <c r="Y1087" t="s">
        <v>29</v>
      </c>
      <c r="Z1087" t="s">
        <v>29</v>
      </c>
      <c r="AA1087" t="s">
        <v>29</v>
      </c>
      <c r="AB1087" t="s">
        <v>32</v>
      </c>
    </row>
    <row r="1088" spans="1:28" outlineLevel="1" x14ac:dyDescent="0.45">
      <c r="A1088">
        <v>5247919004</v>
      </c>
      <c r="B1088" s="1">
        <v>44337</v>
      </c>
      <c r="C1088" t="s">
        <v>2313</v>
      </c>
      <c r="D1088" t="s">
        <v>2314</v>
      </c>
      <c r="E1088" t="s">
        <v>78</v>
      </c>
      <c r="F1088" t="s">
        <v>5651</v>
      </c>
      <c r="G1088" t="s">
        <v>5831</v>
      </c>
      <c r="H1088" s="5">
        <v>681392.52</v>
      </c>
      <c r="I1088" t="s">
        <v>666</v>
      </c>
      <c r="J1088" t="s">
        <v>28</v>
      </c>
      <c r="K1088" t="s">
        <v>29</v>
      </c>
      <c r="L1088" t="s">
        <v>275</v>
      </c>
      <c r="M1088" t="s">
        <v>29</v>
      </c>
      <c r="N1088" t="s">
        <v>30</v>
      </c>
      <c r="O1088" t="s">
        <v>30</v>
      </c>
      <c r="P1088" t="s">
        <v>30</v>
      </c>
      <c r="Q1088" t="s">
        <v>30</v>
      </c>
      <c r="R1088" t="s">
        <v>30</v>
      </c>
      <c r="S1088" t="s">
        <v>30</v>
      </c>
      <c r="T1088" t="s">
        <v>30</v>
      </c>
      <c r="U1088" t="s">
        <v>30</v>
      </c>
      <c r="V1088" t="s">
        <v>30</v>
      </c>
      <c r="W1088" t="s">
        <v>40</v>
      </c>
      <c r="X1088" t="s">
        <v>29</v>
      </c>
      <c r="Y1088" t="s">
        <v>30</v>
      </c>
      <c r="Z1088" t="s">
        <v>29</v>
      </c>
      <c r="AA1088" t="s">
        <v>29</v>
      </c>
      <c r="AB1088" t="s">
        <v>47</v>
      </c>
    </row>
    <row r="1089" spans="1:28" outlineLevel="1" x14ac:dyDescent="0.45">
      <c r="A1089">
        <v>6605709006</v>
      </c>
      <c r="B1089" s="1">
        <v>44338</v>
      </c>
      <c r="C1089" t="s">
        <v>2416</v>
      </c>
      <c r="D1089" t="s">
        <v>2417</v>
      </c>
      <c r="E1089" t="s">
        <v>78</v>
      </c>
      <c r="F1089" t="s">
        <v>5651</v>
      </c>
      <c r="G1089" t="s">
        <v>5831</v>
      </c>
      <c r="H1089" s="5">
        <v>584634.77</v>
      </c>
      <c r="I1089" t="s">
        <v>2418</v>
      </c>
      <c r="J1089" t="s">
        <v>28</v>
      </c>
      <c r="K1089" t="s">
        <v>29</v>
      </c>
      <c r="L1089" t="s">
        <v>275</v>
      </c>
      <c r="M1089" t="s">
        <v>30</v>
      </c>
      <c r="N1089" t="s">
        <v>30</v>
      </c>
      <c r="O1089" t="s">
        <v>29</v>
      </c>
      <c r="P1089" t="s">
        <v>30</v>
      </c>
      <c r="Q1089" t="s">
        <v>30</v>
      </c>
      <c r="R1089" t="s">
        <v>30</v>
      </c>
      <c r="S1089" t="s">
        <v>30</v>
      </c>
      <c r="T1089" t="s">
        <v>30</v>
      </c>
      <c r="U1089" t="s">
        <v>30</v>
      </c>
      <c r="V1089" t="s">
        <v>30</v>
      </c>
      <c r="W1089" t="s">
        <v>40</v>
      </c>
      <c r="X1089" t="s">
        <v>29</v>
      </c>
      <c r="Y1089" t="s">
        <v>30</v>
      </c>
      <c r="Z1089" t="s">
        <v>29</v>
      </c>
      <c r="AA1089" t="s">
        <v>29</v>
      </c>
      <c r="AB1089" t="s">
        <v>2419</v>
      </c>
    </row>
    <row r="1090" spans="1:28" outlineLevel="1" x14ac:dyDescent="0.45">
      <c r="A1090">
        <v>9907689001</v>
      </c>
      <c r="B1090" s="1">
        <v>44351</v>
      </c>
      <c r="C1090" t="s">
        <v>5386</v>
      </c>
      <c r="D1090" t="s">
        <v>5387</v>
      </c>
      <c r="E1090" t="s">
        <v>78</v>
      </c>
      <c r="F1090" t="s">
        <v>5651</v>
      </c>
      <c r="G1090" t="s">
        <v>5831</v>
      </c>
      <c r="H1090" s="5">
        <v>582822</v>
      </c>
      <c r="I1090" t="s">
        <v>303</v>
      </c>
      <c r="J1090" t="s">
        <v>28</v>
      </c>
      <c r="K1090" t="s">
        <v>29</v>
      </c>
      <c r="L1090" t="s">
        <v>275</v>
      </c>
      <c r="M1090" t="s">
        <v>29</v>
      </c>
      <c r="N1090" t="s">
        <v>30</v>
      </c>
      <c r="O1090" t="s">
        <v>29</v>
      </c>
      <c r="P1090" t="s">
        <v>30</v>
      </c>
      <c r="Q1090" t="s">
        <v>30</v>
      </c>
      <c r="R1090" t="s">
        <v>30</v>
      </c>
      <c r="S1090" t="s">
        <v>30</v>
      </c>
      <c r="T1090" t="s">
        <v>30</v>
      </c>
      <c r="U1090" t="s">
        <v>30</v>
      </c>
      <c r="V1090" t="s">
        <v>30</v>
      </c>
      <c r="W1090" t="s">
        <v>40</v>
      </c>
      <c r="X1090" t="s">
        <v>29</v>
      </c>
      <c r="Y1090" t="s">
        <v>29</v>
      </c>
      <c r="Z1090" t="s">
        <v>29</v>
      </c>
      <c r="AA1090" t="s">
        <v>29</v>
      </c>
      <c r="AB1090" t="s">
        <v>32</v>
      </c>
    </row>
    <row r="1091" spans="1:28" outlineLevel="1" x14ac:dyDescent="0.45">
      <c r="A1091">
        <v>7913408903</v>
      </c>
      <c r="B1091" s="1">
        <v>44327</v>
      </c>
      <c r="C1091" t="s">
        <v>4082</v>
      </c>
      <c r="D1091" t="s">
        <v>4083</v>
      </c>
      <c r="E1091" t="s">
        <v>78</v>
      </c>
      <c r="F1091" t="s">
        <v>5651</v>
      </c>
      <c r="G1091" t="s">
        <v>5831</v>
      </c>
      <c r="H1091" s="5">
        <v>418060.42</v>
      </c>
      <c r="J1091" t="s">
        <v>28</v>
      </c>
      <c r="K1091" t="s">
        <v>29</v>
      </c>
      <c r="L1091" t="s">
        <v>275</v>
      </c>
      <c r="M1091" t="s">
        <v>29</v>
      </c>
      <c r="N1091" t="s">
        <v>30</v>
      </c>
      <c r="O1091" t="s">
        <v>30</v>
      </c>
      <c r="P1091" t="s">
        <v>30</v>
      </c>
      <c r="Q1091" t="s">
        <v>30</v>
      </c>
      <c r="R1091" t="s">
        <v>30</v>
      </c>
      <c r="S1091" t="s">
        <v>30</v>
      </c>
      <c r="T1091" t="s">
        <v>30</v>
      </c>
      <c r="U1091" t="s">
        <v>30</v>
      </c>
      <c r="V1091" t="s">
        <v>30</v>
      </c>
      <c r="W1091" t="s">
        <v>31</v>
      </c>
      <c r="X1091" t="s">
        <v>29</v>
      </c>
      <c r="Y1091" t="s">
        <v>30</v>
      </c>
      <c r="Z1091" t="s">
        <v>29</v>
      </c>
      <c r="AA1091" t="s">
        <v>30</v>
      </c>
      <c r="AB1091" t="s">
        <v>43</v>
      </c>
    </row>
    <row r="1092" spans="1:28" outlineLevel="1" x14ac:dyDescent="0.45">
      <c r="A1092">
        <v>7874048909</v>
      </c>
      <c r="B1092" s="1">
        <v>44327</v>
      </c>
      <c r="C1092" t="s">
        <v>3873</v>
      </c>
      <c r="D1092" t="s">
        <v>3874</v>
      </c>
      <c r="E1092" t="s">
        <v>78</v>
      </c>
      <c r="F1092" t="s">
        <v>5651</v>
      </c>
      <c r="G1092" t="s">
        <v>5831</v>
      </c>
      <c r="H1092" s="5">
        <v>330766</v>
      </c>
      <c r="J1092" t="s">
        <v>28</v>
      </c>
      <c r="K1092" t="s">
        <v>30</v>
      </c>
      <c r="L1092" t="s">
        <v>275</v>
      </c>
      <c r="M1092" t="s">
        <v>29</v>
      </c>
      <c r="N1092" t="s">
        <v>30</v>
      </c>
      <c r="O1092" t="s">
        <v>30</v>
      </c>
      <c r="P1092" t="s">
        <v>30</v>
      </c>
      <c r="Q1092" t="s">
        <v>30</v>
      </c>
      <c r="R1092" t="s">
        <v>30</v>
      </c>
      <c r="S1092" t="s">
        <v>30</v>
      </c>
      <c r="T1092" t="s">
        <v>30</v>
      </c>
      <c r="U1092" t="s">
        <v>30</v>
      </c>
      <c r="V1092" t="s">
        <v>30</v>
      </c>
      <c r="W1092" t="s">
        <v>33</v>
      </c>
      <c r="X1092" t="s">
        <v>29</v>
      </c>
      <c r="Y1092" t="s">
        <v>29</v>
      </c>
      <c r="Z1092" t="s">
        <v>29</v>
      </c>
      <c r="AA1092" t="s">
        <v>30</v>
      </c>
      <c r="AB1092" t="s">
        <v>43</v>
      </c>
    </row>
    <row r="1093" spans="1:28" outlineLevel="1" x14ac:dyDescent="0.45">
      <c r="A1093">
        <v>7649668900</v>
      </c>
      <c r="B1093" s="1">
        <v>44323</v>
      </c>
      <c r="C1093" t="s">
        <v>3695</v>
      </c>
      <c r="D1093" t="s">
        <v>3696</v>
      </c>
      <c r="E1093" t="s">
        <v>78</v>
      </c>
      <c r="F1093" t="s">
        <v>5651</v>
      </c>
      <c r="G1093" t="s">
        <v>5831</v>
      </c>
      <c r="H1093" s="5">
        <v>324881</v>
      </c>
      <c r="J1093" t="s">
        <v>28</v>
      </c>
      <c r="K1093" t="s">
        <v>30</v>
      </c>
      <c r="L1093" t="s">
        <v>275</v>
      </c>
      <c r="M1093" t="s">
        <v>29</v>
      </c>
      <c r="N1093" t="s">
        <v>30</v>
      </c>
      <c r="O1093" t="s">
        <v>29</v>
      </c>
      <c r="P1093" t="s">
        <v>30</v>
      </c>
      <c r="Q1093" t="s">
        <v>30</v>
      </c>
      <c r="R1093" t="s">
        <v>30</v>
      </c>
      <c r="S1093" t="s">
        <v>30</v>
      </c>
      <c r="T1093" t="s">
        <v>30</v>
      </c>
      <c r="U1093" t="s">
        <v>30</v>
      </c>
      <c r="V1093" t="s">
        <v>30</v>
      </c>
      <c r="W1093" t="s">
        <v>33</v>
      </c>
      <c r="X1093" t="s">
        <v>29</v>
      </c>
      <c r="Y1093" t="s">
        <v>29</v>
      </c>
      <c r="Z1093" t="s">
        <v>29</v>
      </c>
      <c r="AA1093" t="s">
        <v>30</v>
      </c>
      <c r="AB1093" t="s">
        <v>32</v>
      </c>
    </row>
    <row r="1094" spans="1:28" outlineLevel="1" x14ac:dyDescent="0.45">
      <c r="A1094">
        <v>2476469000</v>
      </c>
      <c r="B1094" s="1">
        <v>44332</v>
      </c>
      <c r="C1094" t="s">
        <v>1108</v>
      </c>
      <c r="D1094" t="s">
        <v>1109</v>
      </c>
      <c r="E1094" t="s">
        <v>78</v>
      </c>
      <c r="F1094" t="s">
        <v>5651</v>
      </c>
      <c r="G1094" t="s">
        <v>5837</v>
      </c>
      <c r="H1094" s="5">
        <v>303386</v>
      </c>
      <c r="J1094" t="s">
        <v>28</v>
      </c>
      <c r="K1094" t="s">
        <v>30</v>
      </c>
      <c r="L1094" t="s">
        <v>275</v>
      </c>
      <c r="M1094" t="s">
        <v>30</v>
      </c>
      <c r="N1094" t="s">
        <v>30</v>
      </c>
      <c r="O1094" t="s">
        <v>30</v>
      </c>
      <c r="P1094" t="s">
        <v>30</v>
      </c>
      <c r="Q1094" t="s">
        <v>30</v>
      </c>
      <c r="R1094" t="s">
        <v>30</v>
      </c>
      <c r="S1094" t="s">
        <v>30</v>
      </c>
      <c r="T1094" t="s">
        <v>30</v>
      </c>
      <c r="U1094" t="s">
        <v>30</v>
      </c>
      <c r="V1094" t="s">
        <v>30</v>
      </c>
      <c r="W1094" t="s">
        <v>40</v>
      </c>
      <c r="X1094" t="s">
        <v>29</v>
      </c>
      <c r="Y1094" t="s">
        <v>29</v>
      </c>
      <c r="Z1094" t="s">
        <v>30</v>
      </c>
      <c r="AA1094" t="s">
        <v>30</v>
      </c>
      <c r="AB1094" t="s">
        <v>43</v>
      </c>
    </row>
    <row r="1095" spans="1:28" outlineLevel="1" x14ac:dyDescent="0.45">
      <c r="A1095">
        <v>2330419004</v>
      </c>
      <c r="B1095" s="1">
        <v>44331</v>
      </c>
      <c r="C1095" t="s">
        <v>840</v>
      </c>
      <c r="D1095" t="s">
        <v>841</v>
      </c>
      <c r="E1095" t="s">
        <v>78</v>
      </c>
      <c r="F1095" t="s">
        <v>5651</v>
      </c>
      <c r="G1095" t="s">
        <v>5746</v>
      </c>
      <c r="H1095" s="5">
        <v>299014.12</v>
      </c>
      <c r="J1095" t="s">
        <v>28</v>
      </c>
      <c r="K1095" t="s">
        <v>29</v>
      </c>
      <c r="L1095" t="s">
        <v>275</v>
      </c>
      <c r="M1095" t="s">
        <v>29</v>
      </c>
      <c r="N1095" t="s">
        <v>30</v>
      </c>
      <c r="O1095" t="s">
        <v>30</v>
      </c>
      <c r="P1095" t="s">
        <v>30</v>
      </c>
      <c r="Q1095" t="s">
        <v>30</v>
      </c>
      <c r="R1095" t="s">
        <v>30</v>
      </c>
      <c r="S1095" t="s">
        <v>30</v>
      </c>
      <c r="T1095" t="s">
        <v>30</v>
      </c>
      <c r="U1095" t="s">
        <v>30</v>
      </c>
      <c r="V1095" t="s">
        <v>29</v>
      </c>
      <c r="W1095" t="s">
        <v>40</v>
      </c>
      <c r="X1095" t="s">
        <v>29</v>
      </c>
      <c r="Y1095" t="s">
        <v>30</v>
      </c>
      <c r="Z1095" t="s">
        <v>29</v>
      </c>
      <c r="AA1095" t="s">
        <v>29</v>
      </c>
      <c r="AB1095" t="s">
        <v>32</v>
      </c>
    </row>
    <row r="1096" spans="1:28" outlineLevel="1" x14ac:dyDescent="0.45">
      <c r="A1096">
        <v>8616059006</v>
      </c>
      <c r="B1096" s="1">
        <v>44343</v>
      </c>
      <c r="C1096" t="s">
        <v>4332</v>
      </c>
      <c r="D1096" t="s">
        <v>4333</v>
      </c>
      <c r="E1096" t="s">
        <v>78</v>
      </c>
      <c r="F1096" t="s">
        <v>5651</v>
      </c>
      <c r="G1096" t="s">
        <v>5746</v>
      </c>
      <c r="H1096" s="5">
        <v>285012</v>
      </c>
      <c r="J1096" t="s">
        <v>28</v>
      </c>
      <c r="K1096" t="s">
        <v>29</v>
      </c>
      <c r="L1096" t="s">
        <v>275</v>
      </c>
      <c r="M1096" t="s">
        <v>29</v>
      </c>
      <c r="N1096" t="s">
        <v>30</v>
      </c>
      <c r="O1096" t="s">
        <v>30</v>
      </c>
      <c r="P1096" t="s">
        <v>30</v>
      </c>
      <c r="Q1096" t="s">
        <v>30</v>
      </c>
      <c r="R1096" t="s">
        <v>30</v>
      </c>
      <c r="S1096" t="s">
        <v>30</v>
      </c>
      <c r="T1096" t="s">
        <v>30</v>
      </c>
      <c r="U1096" t="s">
        <v>30</v>
      </c>
      <c r="V1096" t="s">
        <v>30</v>
      </c>
      <c r="W1096" t="s">
        <v>270</v>
      </c>
      <c r="X1096" t="s">
        <v>29</v>
      </c>
      <c r="Y1096" t="s">
        <v>29</v>
      </c>
      <c r="Z1096" t="s">
        <v>30</v>
      </c>
      <c r="AA1096" t="s">
        <v>29</v>
      </c>
      <c r="AB1096" t="s">
        <v>38</v>
      </c>
    </row>
    <row r="1097" spans="1:28" outlineLevel="1" x14ac:dyDescent="0.45">
      <c r="A1097">
        <v>2476149009</v>
      </c>
      <c r="B1097" s="1">
        <v>44332</v>
      </c>
      <c r="C1097" t="s">
        <v>1106</v>
      </c>
      <c r="D1097" t="s">
        <v>1107</v>
      </c>
      <c r="E1097" t="s">
        <v>78</v>
      </c>
      <c r="F1097" t="s">
        <v>5651</v>
      </c>
      <c r="G1097" t="s">
        <v>5831</v>
      </c>
      <c r="H1097" s="5">
        <v>264620</v>
      </c>
      <c r="J1097" t="s">
        <v>28</v>
      </c>
      <c r="K1097" t="s">
        <v>29</v>
      </c>
      <c r="L1097" t="s">
        <v>275</v>
      </c>
      <c r="M1097" t="s">
        <v>29</v>
      </c>
      <c r="N1097" t="s">
        <v>30</v>
      </c>
      <c r="O1097" t="s">
        <v>30</v>
      </c>
      <c r="P1097" t="s">
        <v>30</v>
      </c>
      <c r="Q1097" t="s">
        <v>30</v>
      </c>
      <c r="R1097" t="s">
        <v>30</v>
      </c>
      <c r="S1097" t="s">
        <v>30</v>
      </c>
      <c r="T1097" t="s">
        <v>30</v>
      </c>
      <c r="U1097" t="s">
        <v>30</v>
      </c>
      <c r="V1097" t="s">
        <v>30</v>
      </c>
      <c r="W1097" t="s">
        <v>33</v>
      </c>
      <c r="X1097" t="s">
        <v>29</v>
      </c>
      <c r="Y1097" t="s">
        <v>30</v>
      </c>
      <c r="Z1097" t="s">
        <v>29</v>
      </c>
      <c r="AA1097" t="s">
        <v>29</v>
      </c>
      <c r="AB1097" t="s">
        <v>32</v>
      </c>
    </row>
    <row r="1098" spans="1:28" outlineLevel="1" x14ac:dyDescent="0.45">
      <c r="A1098">
        <v>4901069010</v>
      </c>
      <c r="B1098" s="1">
        <v>44336</v>
      </c>
      <c r="C1098" t="s">
        <v>2046</v>
      </c>
      <c r="D1098" t="s">
        <v>2047</v>
      </c>
      <c r="E1098" t="s">
        <v>78</v>
      </c>
      <c r="F1098" t="s">
        <v>5651</v>
      </c>
      <c r="G1098" t="s">
        <v>5707</v>
      </c>
      <c r="H1098" s="5">
        <v>224302.61</v>
      </c>
      <c r="J1098" t="s">
        <v>28</v>
      </c>
      <c r="K1098" t="s">
        <v>30</v>
      </c>
      <c r="L1098" t="s">
        <v>275</v>
      </c>
      <c r="M1098" t="s">
        <v>30</v>
      </c>
      <c r="N1098" t="s">
        <v>29</v>
      </c>
      <c r="O1098" t="s">
        <v>29</v>
      </c>
      <c r="P1098" t="s">
        <v>30</v>
      </c>
      <c r="Q1098" t="s">
        <v>30</v>
      </c>
      <c r="R1098" t="s">
        <v>30</v>
      </c>
      <c r="S1098" t="s">
        <v>30</v>
      </c>
      <c r="T1098" t="s">
        <v>30</v>
      </c>
      <c r="U1098" t="s">
        <v>29</v>
      </c>
      <c r="V1098" t="s">
        <v>30</v>
      </c>
      <c r="W1098" t="s">
        <v>40</v>
      </c>
      <c r="X1098" t="s">
        <v>30</v>
      </c>
      <c r="Y1098" t="s">
        <v>29</v>
      </c>
      <c r="Z1098" t="s">
        <v>30</v>
      </c>
      <c r="AA1098" t="s">
        <v>29</v>
      </c>
      <c r="AB1098" t="s">
        <v>232</v>
      </c>
    </row>
    <row r="1099" spans="1:28" outlineLevel="1" x14ac:dyDescent="0.45">
      <c r="A1099">
        <v>7573769001</v>
      </c>
      <c r="B1099" s="1">
        <v>44341</v>
      </c>
      <c r="C1099" t="s">
        <v>3266</v>
      </c>
      <c r="D1099" t="s">
        <v>3267</v>
      </c>
      <c r="E1099" t="s">
        <v>78</v>
      </c>
      <c r="F1099" t="s">
        <v>5651</v>
      </c>
      <c r="G1099" t="s">
        <v>5831</v>
      </c>
      <c r="H1099" s="5">
        <v>179291</v>
      </c>
      <c r="J1099" t="s">
        <v>28</v>
      </c>
      <c r="K1099" t="s">
        <v>30</v>
      </c>
      <c r="L1099" t="s">
        <v>275</v>
      </c>
      <c r="M1099" t="s">
        <v>30</v>
      </c>
      <c r="N1099" t="s">
        <v>30</v>
      </c>
      <c r="O1099" t="s">
        <v>30</v>
      </c>
      <c r="P1099" t="s">
        <v>30</v>
      </c>
      <c r="Q1099" t="s">
        <v>30</v>
      </c>
      <c r="R1099" t="s">
        <v>30</v>
      </c>
      <c r="S1099" t="s">
        <v>30</v>
      </c>
      <c r="T1099" t="s">
        <v>30</v>
      </c>
      <c r="U1099" t="s">
        <v>30</v>
      </c>
      <c r="V1099" t="s">
        <v>30</v>
      </c>
      <c r="W1099" t="s">
        <v>33</v>
      </c>
      <c r="X1099" t="s">
        <v>29</v>
      </c>
      <c r="Y1099" t="s">
        <v>29</v>
      </c>
      <c r="Z1099" t="s">
        <v>30</v>
      </c>
      <c r="AA1099" t="s">
        <v>29</v>
      </c>
      <c r="AB1099" t="s">
        <v>43</v>
      </c>
    </row>
    <row r="1100" spans="1:28" outlineLevel="1" x14ac:dyDescent="0.45">
      <c r="A1100">
        <v>7656728903</v>
      </c>
      <c r="B1100" s="1">
        <v>44323</v>
      </c>
      <c r="C1100" t="s">
        <v>3738</v>
      </c>
      <c r="D1100" t="s">
        <v>3739</v>
      </c>
      <c r="E1100" t="s">
        <v>78</v>
      </c>
      <c r="F1100" t="s">
        <v>5651</v>
      </c>
      <c r="G1100" t="s">
        <v>5887</v>
      </c>
      <c r="H1100" s="5">
        <v>172649.59</v>
      </c>
      <c r="J1100" t="s">
        <v>28</v>
      </c>
      <c r="K1100" t="s">
        <v>30</v>
      </c>
      <c r="L1100" t="s">
        <v>54</v>
      </c>
      <c r="M1100" t="s">
        <v>29</v>
      </c>
      <c r="N1100" t="s">
        <v>30</v>
      </c>
      <c r="O1100" t="s">
        <v>30</v>
      </c>
      <c r="P1100" t="s">
        <v>30</v>
      </c>
      <c r="Q1100" t="s">
        <v>30</v>
      </c>
      <c r="R1100" t="s">
        <v>30</v>
      </c>
      <c r="S1100" t="s">
        <v>30</v>
      </c>
      <c r="T1100" t="s">
        <v>30</v>
      </c>
      <c r="U1100" t="s">
        <v>30</v>
      </c>
      <c r="V1100" t="s">
        <v>30</v>
      </c>
      <c r="W1100" t="s">
        <v>31</v>
      </c>
      <c r="X1100" t="s">
        <v>30</v>
      </c>
      <c r="Y1100" t="s">
        <v>29</v>
      </c>
      <c r="Z1100" t="s">
        <v>29</v>
      </c>
      <c r="AA1100" t="s">
        <v>30</v>
      </c>
      <c r="AB1100" t="s">
        <v>32</v>
      </c>
    </row>
    <row r="1101" spans="1:28" outlineLevel="1" x14ac:dyDescent="0.45">
      <c r="A1101">
        <v>4902929010</v>
      </c>
      <c r="B1101" s="1">
        <v>44336</v>
      </c>
      <c r="C1101" t="s">
        <v>2051</v>
      </c>
      <c r="D1101" t="s">
        <v>2052</v>
      </c>
      <c r="E1101" t="s">
        <v>78</v>
      </c>
      <c r="F1101" t="s">
        <v>5651</v>
      </c>
      <c r="G1101" t="s">
        <v>5831</v>
      </c>
      <c r="H1101" s="5">
        <v>167885</v>
      </c>
      <c r="J1101" t="s">
        <v>28</v>
      </c>
      <c r="K1101" t="s">
        <v>29</v>
      </c>
      <c r="L1101" t="s">
        <v>275</v>
      </c>
      <c r="M1101" t="s">
        <v>29</v>
      </c>
      <c r="N1101" t="s">
        <v>29</v>
      </c>
      <c r="O1101" t="s">
        <v>29</v>
      </c>
      <c r="P1101" t="s">
        <v>30</v>
      </c>
      <c r="Q1101" t="s">
        <v>30</v>
      </c>
      <c r="R1101" t="s">
        <v>30</v>
      </c>
      <c r="S1101" t="s">
        <v>30</v>
      </c>
      <c r="T1101" t="s">
        <v>30</v>
      </c>
      <c r="U1101" t="s">
        <v>30</v>
      </c>
      <c r="V1101" t="s">
        <v>30</v>
      </c>
      <c r="W1101" t="s">
        <v>33</v>
      </c>
      <c r="X1101" t="s">
        <v>29</v>
      </c>
      <c r="Y1101" t="s">
        <v>30</v>
      </c>
      <c r="Z1101" t="s">
        <v>29</v>
      </c>
      <c r="AA1101" t="s">
        <v>29</v>
      </c>
      <c r="AB1101" t="s">
        <v>32</v>
      </c>
    </row>
    <row r="1102" spans="1:28" outlineLevel="1" x14ac:dyDescent="0.45">
      <c r="A1102">
        <v>7529228903</v>
      </c>
      <c r="B1102" s="1">
        <v>44323</v>
      </c>
      <c r="C1102" t="s">
        <v>2752</v>
      </c>
      <c r="D1102" t="s">
        <v>2753</v>
      </c>
      <c r="E1102" t="s">
        <v>78</v>
      </c>
      <c r="F1102" t="s">
        <v>5651</v>
      </c>
      <c r="G1102" t="s">
        <v>5707</v>
      </c>
      <c r="H1102" s="5">
        <v>153287.9</v>
      </c>
      <c r="J1102" t="s">
        <v>28</v>
      </c>
      <c r="K1102" t="s">
        <v>30</v>
      </c>
      <c r="L1102" t="s">
        <v>275</v>
      </c>
      <c r="M1102" t="s">
        <v>29</v>
      </c>
      <c r="N1102" t="s">
        <v>29</v>
      </c>
      <c r="O1102" t="s">
        <v>29</v>
      </c>
      <c r="P1102" t="s">
        <v>29</v>
      </c>
      <c r="Q1102" t="s">
        <v>30</v>
      </c>
      <c r="R1102" t="s">
        <v>30</v>
      </c>
      <c r="S1102" t="s">
        <v>30</v>
      </c>
      <c r="T1102" t="s">
        <v>30</v>
      </c>
      <c r="U1102" t="s">
        <v>30</v>
      </c>
      <c r="V1102" t="s">
        <v>30</v>
      </c>
      <c r="W1102" t="s">
        <v>40</v>
      </c>
      <c r="X1102" t="s">
        <v>30</v>
      </c>
      <c r="Y1102" t="s">
        <v>30</v>
      </c>
      <c r="Z1102" t="s">
        <v>30</v>
      </c>
      <c r="AA1102" t="s">
        <v>29</v>
      </c>
      <c r="AB1102" t="s">
        <v>47</v>
      </c>
    </row>
    <row r="1103" spans="1:28" outlineLevel="1" x14ac:dyDescent="0.45">
      <c r="A1103">
        <v>4906659009</v>
      </c>
      <c r="B1103" s="1">
        <v>44336</v>
      </c>
      <c r="C1103" t="s">
        <v>2079</v>
      </c>
      <c r="D1103" t="s">
        <v>2080</v>
      </c>
      <c r="E1103" t="s">
        <v>78</v>
      </c>
      <c r="F1103" t="s">
        <v>5651</v>
      </c>
      <c r="G1103" t="s">
        <v>5887</v>
      </c>
      <c r="H1103" s="5">
        <v>120222</v>
      </c>
      <c r="J1103" t="s">
        <v>28</v>
      </c>
      <c r="K1103" t="s">
        <v>29</v>
      </c>
      <c r="L1103" t="s">
        <v>54</v>
      </c>
      <c r="M1103" t="s">
        <v>29</v>
      </c>
      <c r="N1103" t="s">
        <v>30</v>
      </c>
      <c r="O1103" t="s">
        <v>30</v>
      </c>
      <c r="P1103" t="s">
        <v>30</v>
      </c>
      <c r="Q1103" t="s">
        <v>30</v>
      </c>
      <c r="R1103" t="s">
        <v>30</v>
      </c>
      <c r="S1103" t="s">
        <v>30</v>
      </c>
      <c r="T1103" t="s">
        <v>30</v>
      </c>
      <c r="U1103" t="s">
        <v>30</v>
      </c>
      <c r="V1103" t="s">
        <v>30</v>
      </c>
      <c r="W1103" t="s">
        <v>33</v>
      </c>
      <c r="X1103" t="s">
        <v>30</v>
      </c>
      <c r="Y1103" t="s">
        <v>30</v>
      </c>
      <c r="Z1103" t="s">
        <v>29</v>
      </c>
      <c r="AA1103" t="s">
        <v>30</v>
      </c>
      <c r="AB1103" t="s">
        <v>32</v>
      </c>
    </row>
    <row r="1104" spans="1:28" outlineLevel="1" x14ac:dyDescent="0.45">
      <c r="A1104">
        <v>1172369110</v>
      </c>
      <c r="B1104" s="1">
        <v>44376</v>
      </c>
      <c r="C1104" t="s">
        <v>603</v>
      </c>
      <c r="D1104" t="s">
        <v>604</v>
      </c>
      <c r="E1104" t="s">
        <v>78</v>
      </c>
      <c r="F1104" t="s">
        <v>5651</v>
      </c>
      <c r="G1104" t="s">
        <v>5744</v>
      </c>
      <c r="H1104" s="5">
        <v>117139</v>
      </c>
      <c r="J1104" t="s">
        <v>28</v>
      </c>
      <c r="K1104" t="s">
        <v>29</v>
      </c>
      <c r="L1104" t="s">
        <v>275</v>
      </c>
      <c r="M1104" t="s">
        <v>29</v>
      </c>
      <c r="N1104" t="s">
        <v>30</v>
      </c>
      <c r="O1104" t="s">
        <v>29</v>
      </c>
      <c r="P1104" t="s">
        <v>30</v>
      </c>
      <c r="Q1104" t="s">
        <v>30</v>
      </c>
      <c r="R1104" t="s">
        <v>30</v>
      </c>
      <c r="S1104" t="s">
        <v>30</v>
      </c>
      <c r="T1104" t="s">
        <v>30</v>
      </c>
      <c r="U1104" t="s">
        <v>30</v>
      </c>
      <c r="V1104" t="s">
        <v>30</v>
      </c>
      <c r="W1104" t="s">
        <v>33</v>
      </c>
      <c r="X1104" t="s">
        <v>29</v>
      </c>
      <c r="Y1104" t="s">
        <v>29</v>
      </c>
      <c r="Z1104" t="s">
        <v>29</v>
      </c>
      <c r="AA1104" t="s">
        <v>29</v>
      </c>
      <c r="AB1104" t="s">
        <v>32</v>
      </c>
    </row>
    <row r="1105" spans="1:28" outlineLevel="1" x14ac:dyDescent="0.45">
      <c r="A1105">
        <v>6600679000</v>
      </c>
      <c r="B1105" s="1">
        <v>44338</v>
      </c>
      <c r="C1105" t="s">
        <v>2390</v>
      </c>
      <c r="D1105" t="s">
        <v>2391</v>
      </c>
      <c r="E1105" t="s">
        <v>78</v>
      </c>
      <c r="F1105" t="s">
        <v>5651</v>
      </c>
      <c r="G1105" t="s">
        <v>5707</v>
      </c>
      <c r="H1105" s="5">
        <v>89591.039999999994</v>
      </c>
      <c r="J1105" t="s">
        <v>28</v>
      </c>
      <c r="K1105" t="s">
        <v>30</v>
      </c>
      <c r="L1105" t="s">
        <v>275</v>
      </c>
      <c r="M1105" t="s">
        <v>29</v>
      </c>
      <c r="N1105" t="s">
        <v>30</v>
      </c>
      <c r="O1105" t="s">
        <v>30</v>
      </c>
      <c r="P1105" t="s">
        <v>30</v>
      </c>
      <c r="Q1105" t="s">
        <v>30</v>
      </c>
      <c r="R1105" t="s">
        <v>30</v>
      </c>
      <c r="S1105" t="s">
        <v>30</v>
      </c>
      <c r="T1105" t="s">
        <v>30</v>
      </c>
      <c r="U1105" t="s">
        <v>30</v>
      </c>
      <c r="V1105" t="s">
        <v>30</v>
      </c>
      <c r="W1105" t="s">
        <v>31</v>
      </c>
      <c r="X1105" t="s">
        <v>30</v>
      </c>
      <c r="Y1105" t="s">
        <v>30</v>
      </c>
      <c r="Z1105" t="s">
        <v>29</v>
      </c>
      <c r="AA1105" t="s">
        <v>29</v>
      </c>
      <c r="AB1105" t="s">
        <v>32</v>
      </c>
    </row>
    <row r="1106" spans="1:28" outlineLevel="1" x14ac:dyDescent="0.45">
      <c r="A1106">
        <v>2734259000</v>
      </c>
      <c r="B1106" s="1">
        <v>44334</v>
      </c>
      <c r="C1106" t="s">
        <v>1479</v>
      </c>
      <c r="D1106" t="s">
        <v>1480</v>
      </c>
      <c r="E1106" t="s">
        <v>78</v>
      </c>
      <c r="F1106" t="s">
        <v>5651</v>
      </c>
      <c r="G1106" t="s">
        <v>5831</v>
      </c>
      <c r="H1106" s="5">
        <v>88290</v>
      </c>
      <c r="J1106" t="s">
        <v>28</v>
      </c>
      <c r="K1106" t="s">
        <v>29</v>
      </c>
      <c r="L1106" t="s">
        <v>275</v>
      </c>
      <c r="M1106" t="s">
        <v>29</v>
      </c>
      <c r="N1106" t="s">
        <v>30</v>
      </c>
      <c r="O1106" t="s">
        <v>29</v>
      </c>
      <c r="P1106" t="s">
        <v>30</v>
      </c>
      <c r="Q1106" t="s">
        <v>30</v>
      </c>
      <c r="R1106" t="s">
        <v>30</v>
      </c>
      <c r="S1106" t="s">
        <v>30</v>
      </c>
      <c r="T1106" t="s">
        <v>30</v>
      </c>
      <c r="U1106" t="s">
        <v>30</v>
      </c>
      <c r="V1106" t="s">
        <v>30</v>
      </c>
      <c r="W1106" t="s">
        <v>40</v>
      </c>
      <c r="X1106" t="s">
        <v>29</v>
      </c>
      <c r="Y1106" t="s">
        <v>30</v>
      </c>
      <c r="Z1106" t="s">
        <v>30</v>
      </c>
      <c r="AA1106" t="s">
        <v>29</v>
      </c>
      <c r="AB1106" t="s">
        <v>32</v>
      </c>
    </row>
    <row r="1107" spans="1:28" outlineLevel="1" x14ac:dyDescent="0.45">
      <c r="A1107">
        <v>2220429006</v>
      </c>
      <c r="B1107" s="1">
        <v>44330</v>
      </c>
      <c r="C1107" t="s">
        <v>658</v>
      </c>
      <c r="D1107" t="s">
        <v>659</v>
      </c>
      <c r="E1107" t="s">
        <v>78</v>
      </c>
      <c r="F1107" t="s">
        <v>5651</v>
      </c>
      <c r="G1107" t="s">
        <v>5744</v>
      </c>
      <c r="H1107" s="5">
        <v>82651.66</v>
      </c>
      <c r="J1107" t="s">
        <v>28</v>
      </c>
      <c r="K1107" t="s">
        <v>29</v>
      </c>
      <c r="L1107" t="s">
        <v>275</v>
      </c>
      <c r="M1107" t="s">
        <v>29</v>
      </c>
      <c r="N1107" t="s">
        <v>30</v>
      </c>
      <c r="O1107" t="s">
        <v>29</v>
      </c>
      <c r="P1107" t="s">
        <v>30</v>
      </c>
      <c r="Q1107" t="s">
        <v>30</v>
      </c>
      <c r="R1107" t="s">
        <v>30</v>
      </c>
      <c r="S1107" t="s">
        <v>30</v>
      </c>
      <c r="T1107" t="s">
        <v>30</v>
      </c>
      <c r="U1107" t="s">
        <v>30</v>
      </c>
      <c r="V1107" t="s">
        <v>30</v>
      </c>
      <c r="W1107" t="s">
        <v>33</v>
      </c>
      <c r="X1107" t="s">
        <v>29</v>
      </c>
      <c r="Y1107" t="s">
        <v>29</v>
      </c>
      <c r="Z1107" t="s">
        <v>29</v>
      </c>
      <c r="AA1107" t="s">
        <v>30</v>
      </c>
      <c r="AB1107" t="s">
        <v>32</v>
      </c>
    </row>
    <row r="1108" spans="1:28" outlineLevel="1" x14ac:dyDescent="0.45">
      <c r="A1108">
        <v>5217919003</v>
      </c>
      <c r="B1108" s="1">
        <v>44337</v>
      </c>
      <c r="C1108" t="s">
        <v>2157</v>
      </c>
      <c r="D1108" t="s">
        <v>2158</v>
      </c>
      <c r="E1108" t="s">
        <v>78</v>
      </c>
      <c r="F1108" t="s">
        <v>5651</v>
      </c>
      <c r="G1108" t="s">
        <v>5746</v>
      </c>
      <c r="H1108" s="5">
        <v>81633</v>
      </c>
      <c r="J1108" t="s">
        <v>28</v>
      </c>
      <c r="K1108" t="s">
        <v>29</v>
      </c>
      <c r="L1108" t="s">
        <v>275</v>
      </c>
      <c r="M1108" t="s">
        <v>29</v>
      </c>
      <c r="N1108" t="s">
        <v>29</v>
      </c>
      <c r="O1108" t="s">
        <v>29</v>
      </c>
      <c r="P1108" t="s">
        <v>30</v>
      </c>
      <c r="Q1108" t="s">
        <v>30</v>
      </c>
      <c r="R1108" t="s">
        <v>30</v>
      </c>
      <c r="S1108" t="s">
        <v>30</v>
      </c>
      <c r="T1108" t="s">
        <v>30</v>
      </c>
      <c r="U1108" t="s">
        <v>30</v>
      </c>
      <c r="V1108" t="s">
        <v>30</v>
      </c>
      <c r="W1108" t="s">
        <v>40</v>
      </c>
      <c r="X1108" t="s">
        <v>29</v>
      </c>
      <c r="Y1108" t="s">
        <v>29</v>
      </c>
      <c r="Z1108" t="s">
        <v>29</v>
      </c>
      <c r="AA1108" t="s">
        <v>30</v>
      </c>
      <c r="AB1108" t="s">
        <v>1400</v>
      </c>
    </row>
    <row r="1109" spans="1:28" outlineLevel="1" x14ac:dyDescent="0.45">
      <c r="A1109">
        <v>7535108909</v>
      </c>
      <c r="B1109" s="1">
        <v>44323</v>
      </c>
      <c r="C1109" t="s">
        <v>2828</v>
      </c>
      <c r="D1109" t="s">
        <v>2829</v>
      </c>
      <c r="E1109" t="s">
        <v>78</v>
      </c>
      <c r="F1109" t="s">
        <v>5651</v>
      </c>
      <c r="G1109" t="s">
        <v>5965</v>
      </c>
      <c r="H1109" s="5">
        <v>72097.66</v>
      </c>
      <c r="J1109" t="s">
        <v>28</v>
      </c>
      <c r="K1109" t="s">
        <v>29</v>
      </c>
      <c r="L1109" t="s">
        <v>275</v>
      </c>
      <c r="M1109" t="s">
        <v>29</v>
      </c>
      <c r="N1109" t="s">
        <v>30</v>
      </c>
      <c r="O1109" t="s">
        <v>29</v>
      </c>
      <c r="P1109" t="s">
        <v>30</v>
      </c>
      <c r="Q1109" t="s">
        <v>30</v>
      </c>
      <c r="R1109" t="s">
        <v>30</v>
      </c>
      <c r="S1109" t="s">
        <v>30</v>
      </c>
      <c r="T1109" t="s">
        <v>30</v>
      </c>
      <c r="U1109" t="s">
        <v>30</v>
      </c>
      <c r="V1109" t="s">
        <v>30</v>
      </c>
      <c r="W1109" t="s">
        <v>31</v>
      </c>
      <c r="X1109" t="s">
        <v>29</v>
      </c>
      <c r="Y1109" t="s">
        <v>29</v>
      </c>
      <c r="Z1109" t="s">
        <v>29</v>
      </c>
      <c r="AA1109" t="s">
        <v>30</v>
      </c>
      <c r="AB1109" t="s">
        <v>197</v>
      </c>
    </row>
    <row r="1110" spans="1:28" outlineLevel="1" x14ac:dyDescent="0.45">
      <c r="A1110">
        <v>7525859010</v>
      </c>
      <c r="B1110" s="1">
        <v>44341</v>
      </c>
      <c r="C1110" t="s">
        <v>2721</v>
      </c>
      <c r="D1110" t="s">
        <v>2722</v>
      </c>
      <c r="E1110" t="s">
        <v>78</v>
      </c>
      <c r="F1110" t="s">
        <v>5651</v>
      </c>
      <c r="G1110" t="s">
        <v>5746</v>
      </c>
      <c r="H1110" s="5">
        <v>69828</v>
      </c>
      <c r="J1110" t="s">
        <v>28</v>
      </c>
      <c r="K1110" t="s">
        <v>29</v>
      </c>
      <c r="L1110" t="s">
        <v>275</v>
      </c>
      <c r="M1110" t="s">
        <v>30</v>
      </c>
      <c r="N1110" t="s">
        <v>30</v>
      </c>
      <c r="O1110" t="s">
        <v>30</v>
      </c>
      <c r="P1110" t="s">
        <v>30</v>
      </c>
      <c r="Q1110" t="s">
        <v>30</v>
      </c>
      <c r="R1110" t="s">
        <v>30</v>
      </c>
      <c r="S1110" t="s">
        <v>30</v>
      </c>
      <c r="T1110" t="s">
        <v>30</v>
      </c>
      <c r="U1110" t="s">
        <v>30</v>
      </c>
      <c r="V1110" t="s">
        <v>30</v>
      </c>
      <c r="W1110" t="s">
        <v>33</v>
      </c>
      <c r="X1110" t="s">
        <v>29</v>
      </c>
      <c r="Y1110" t="s">
        <v>29</v>
      </c>
      <c r="Z1110" t="s">
        <v>29</v>
      </c>
      <c r="AA1110" t="s">
        <v>30</v>
      </c>
      <c r="AB1110" t="s">
        <v>32</v>
      </c>
    </row>
    <row r="1111" spans="1:28" outlineLevel="1" x14ac:dyDescent="0.45">
      <c r="A1111">
        <v>8973829010</v>
      </c>
      <c r="B1111" s="1">
        <v>44345</v>
      </c>
      <c r="C1111" t="s">
        <v>5105</v>
      </c>
      <c r="D1111" t="s">
        <v>5106</v>
      </c>
      <c r="E1111" t="s">
        <v>78</v>
      </c>
      <c r="F1111" t="s">
        <v>5651</v>
      </c>
      <c r="G1111" t="s">
        <v>5837</v>
      </c>
      <c r="H1111" s="5">
        <v>68597.600000000006</v>
      </c>
      <c r="I1111" t="s">
        <v>178</v>
      </c>
      <c r="J1111" t="s">
        <v>28</v>
      </c>
      <c r="K1111" t="s">
        <v>30</v>
      </c>
      <c r="L1111" t="s">
        <v>275</v>
      </c>
      <c r="M1111" t="s">
        <v>29</v>
      </c>
      <c r="N1111" t="s">
        <v>30</v>
      </c>
      <c r="O1111" t="s">
        <v>29</v>
      </c>
      <c r="P1111" t="s">
        <v>30</v>
      </c>
      <c r="Q1111" t="s">
        <v>30</v>
      </c>
      <c r="R1111" t="s">
        <v>30</v>
      </c>
      <c r="S1111" t="s">
        <v>30</v>
      </c>
      <c r="T1111" t="s">
        <v>30</v>
      </c>
      <c r="U1111" t="s">
        <v>30</v>
      </c>
      <c r="V1111" t="s">
        <v>30</v>
      </c>
      <c r="W1111" t="s">
        <v>40</v>
      </c>
      <c r="X1111" t="s">
        <v>29</v>
      </c>
      <c r="Y1111" t="s">
        <v>29</v>
      </c>
      <c r="Z1111" t="s">
        <v>29</v>
      </c>
      <c r="AA1111" t="s">
        <v>29</v>
      </c>
      <c r="AB1111" t="s">
        <v>32</v>
      </c>
    </row>
    <row r="1112" spans="1:28" outlineLevel="1" x14ac:dyDescent="0.45">
      <c r="A1112">
        <v>7566259003</v>
      </c>
      <c r="B1112" s="1">
        <v>44341</v>
      </c>
      <c r="C1112" t="s">
        <v>3187</v>
      </c>
      <c r="D1112" t="s">
        <v>3188</v>
      </c>
      <c r="E1112" t="s">
        <v>78</v>
      </c>
      <c r="F1112" t="s">
        <v>5651</v>
      </c>
      <c r="G1112" t="s">
        <v>5831</v>
      </c>
      <c r="H1112" s="5">
        <v>55479</v>
      </c>
      <c r="J1112" t="s">
        <v>28</v>
      </c>
      <c r="K1112" t="s">
        <v>29</v>
      </c>
      <c r="L1112" t="s">
        <v>275</v>
      </c>
      <c r="M1112" t="s">
        <v>30</v>
      </c>
      <c r="N1112" t="s">
        <v>30</v>
      </c>
      <c r="O1112" t="s">
        <v>30</v>
      </c>
      <c r="P1112" t="s">
        <v>30</v>
      </c>
      <c r="Q1112" t="s">
        <v>30</v>
      </c>
      <c r="R1112" t="s">
        <v>30</v>
      </c>
      <c r="S1112" t="s">
        <v>30</v>
      </c>
      <c r="T1112" t="s">
        <v>30</v>
      </c>
      <c r="U1112" t="s">
        <v>30</v>
      </c>
      <c r="V1112" t="s">
        <v>30</v>
      </c>
      <c r="W1112" t="s">
        <v>60</v>
      </c>
      <c r="X1112" t="s">
        <v>29</v>
      </c>
      <c r="Y1112" t="s">
        <v>30</v>
      </c>
      <c r="Z1112" t="s">
        <v>29</v>
      </c>
      <c r="AA1112" t="s">
        <v>30</v>
      </c>
      <c r="AB1112" t="s">
        <v>32</v>
      </c>
    </row>
    <row r="1113" spans="1:28" outlineLevel="1" x14ac:dyDescent="0.45">
      <c r="A1113">
        <v>7895988908</v>
      </c>
      <c r="B1113" s="1">
        <v>44327</v>
      </c>
      <c r="C1113" t="s">
        <v>3983</v>
      </c>
      <c r="D1113" t="s">
        <v>3984</v>
      </c>
      <c r="E1113" t="s">
        <v>78</v>
      </c>
      <c r="F1113" t="s">
        <v>5651</v>
      </c>
      <c r="G1113" t="s">
        <v>5746</v>
      </c>
      <c r="H1113" s="5">
        <v>52337.85</v>
      </c>
      <c r="J1113" t="s">
        <v>28</v>
      </c>
      <c r="K1113" t="s">
        <v>29</v>
      </c>
      <c r="L1113" t="s">
        <v>275</v>
      </c>
      <c r="M1113" t="s">
        <v>29</v>
      </c>
      <c r="N1113" t="s">
        <v>30</v>
      </c>
      <c r="O1113" t="s">
        <v>30</v>
      </c>
      <c r="P1113" t="s">
        <v>30</v>
      </c>
      <c r="Q1113" t="s">
        <v>30</v>
      </c>
      <c r="R1113" t="s">
        <v>30</v>
      </c>
      <c r="S1113" t="s">
        <v>30</v>
      </c>
      <c r="T1113" t="s">
        <v>29</v>
      </c>
      <c r="U1113" t="s">
        <v>30</v>
      </c>
      <c r="V1113" t="s">
        <v>30</v>
      </c>
      <c r="W1113" t="s">
        <v>49</v>
      </c>
      <c r="X1113" t="s">
        <v>29</v>
      </c>
      <c r="Y1113" t="s">
        <v>30</v>
      </c>
      <c r="Z1113" t="s">
        <v>29</v>
      </c>
      <c r="AA1113" t="s">
        <v>30</v>
      </c>
      <c r="AB1113" t="s">
        <v>39</v>
      </c>
    </row>
    <row r="1114" spans="1:28" outlineLevel="1" x14ac:dyDescent="0.45">
      <c r="A1114">
        <v>2761039010</v>
      </c>
      <c r="B1114" s="1">
        <v>44334</v>
      </c>
      <c r="C1114" t="s">
        <v>1613</v>
      </c>
      <c r="D1114" t="s">
        <v>1614</v>
      </c>
      <c r="E1114" t="s">
        <v>78</v>
      </c>
      <c r="F1114" t="s">
        <v>5651</v>
      </c>
      <c r="G1114" t="s">
        <v>5887</v>
      </c>
      <c r="H1114" s="5">
        <v>50668.79</v>
      </c>
      <c r="J1114" t="s">
        <v>28</v>
      </c>
      <c r="K1114" t="s">
        <v>29</v>
      </c>
      <c r="L1114" t="s">
        <v>54</v>
      </c>
      <c r="M1114" t="s">
        <v>30</v>
      </c>
      <c r="N1114" t="s">
        <v>30</v>
      </c>
      <c r="O1114" t="s">
        <v>30</v>
      </c>
      <c r="P1114" t="s">
        <v>30</v>
      </c>
      <c r="Q1114" t="s">
        <v>30</v>
      </c>
      <c r="R1114" t="s">
        <v>30</v>
      </c>
      <c r="S1114" t="s">
        <v>30</v>
      </c>
      <c r="T1114" t="s">
        <v>30</v>
      </c>
      <c r="U1114" t="s">
        <v>30</v>
      </c>
      <c r="V1114" t="s">
        <v>30</v>
      </c>
      <c r="W1114" t="s">
        <v>40</v>
      </c>
      <c r="X1114" t="s">
        <v>30</v>
      </c>
      <c r="Y1114" t="s">
        <v>29</v>
      </c>
      <c r="Z1114" t="s">
        <v>29</v>
      </c>
      <c r="AA1114" t="s">
        <v>30</v>
      </c>
      <c r="AB1114" t="s">
        <v>32</v>
      </c>
    </row>
    <row r="1115" spans="1:28" outlineLevel="1" x14ac:dyDescent="0.45">
      <c r="A1115">
        <v>1094149009</v>
      </c>
      <c r="B1115" s="1">
        <v>44329</v>
      </c>
      <c r="C1115" t="s">
        <v>378</v>
      </c>
      <c r="D1115" t="s">
        <v>379</v>
      </c>
      <c r="E1115" t="s">
        <v>78</v>
      </c>
      <c r="F1115" t="s">
        <v>5651</v>
      </c>
      <c r="G1115" t="s">
        <v>5707</v>
      </c>
      <c r="H1115" s="5">
        <v>50656</v>
      </c>
      <c r="J1115" t="s">
        <v>28</v>
      </c>
      <c r="K1115" t="s">
        <v>30</v>
      </c>
      <c r="L1115" t="s">
        <v>275</v>
      </c>
      <c r="M1115" t="s">
        <v>29</v>
      </c>
      <c r="N1115" t="s">
        <v>29</v>
      </c>
      <c r="O1115" t="s">
        <v>29</v>
      </c>
      <c r="P1115" t="s">
        <v>29</v>
      </c>
      <c r="Q1115" t="s">
        <v>30</v>
      </c>
      <c r="R1115" t="s">
        <v>29</v>
      </c>
      <c r="S1115" t="s">
        <v>30</v>
      </c>
      <c r="T1115" t="s">
        <v>29</v>
      </c>
      <c r="U1115" t="s">
        <v>30</v>
      </c>
      <c r="V1115" t="s">
        <v>29</v>
      </c>
      <c r="W1115" t="s">
        <v>229</v>
      </c>
      <c r="X1115" t="s">
        <v>30</v>
      </c>
      <c r="Y1115" t="s">
        <v>29</v>
      </c>
      <c r="Z1115" t="s">
        <v>30</v>
      </c>
      <c r="AA1115" t="s">
        <v>30</v>
      </c>
      <c r="AB1115" t="s">
        <v>45</v>
      </c>
    </row>
    <row r="1116" spans="1:28" outlineLevel="1" x14ac:dyDescent="0.45">
      <c r="A1116">
        <v>7549358904</v>
      </c>
      <c r="B1116" s="1">
        <v>44323</v>
      </c>
      <c r="C1116" t="s">
        <v>2995</v>
      </c>
      <c r="D1116" t="s">
        <v>2996</v>
      </c>
      <c r="E1116" t="s">
        <v>78</v>
      </c>
      <c r="F1116" t="s">
        <v>5651</v>
      </c>
      <c r="G1116" t="s">
        <v>5965</v>
      </c>
      <c r="H1116" s="5">
        <v>46381.5</v>
      </c>
      <c r="J1116" t="s">
        <v>28</v>
      </c>
      <c r="K1116" t="s">
        <v>29</v>
      </c>
      <c r="L1116" t="s">
        <v>275</v>
      </c>
      <c r="M1116" t="s">
        <v>29</v>
      </c>
      <c r="N1116" t="s">
        <v>30</v>
      </c>
      <c r="O1116" t="s">
        <v>30</v>
      </c>
      <c r="P1116" t="s">
        <v>30</v>
      </c>
      <c r="Q1116" t="s">
        <v>30</v>
      </c>
      <c r="R1116" t="s">
        <v>30</v>
      </c>
      <c r="S1116" t="s">
        <v>30</v>
      </c>
      <c r="T1116" t="s">
        <v>30</v>
      </c>
      <c r="U1116" t="s">
        <v>30</v>
      </c>
      <c r="V1116" t="s">
        <v>30</v>
      </c>
      <c r="W1116" t="s">
        <v>31</v>
      </c>
      <c r="X1116" t="s">
        <v>29</v>
      </c>
      <c r="Y1116" t="s">
        <v>30</v>
      </c>
      <c r="Z1116" t="s">
        <v>29</v>
      </c>
      <c r="AA1116" t="s">
        <v>29</v>
      </c>
      <c r="AB1116" t="s">
        <v>32</v>
      </c>
    </row>
    <row r="1117" spans="1:28" outlineLevel="1" x14ac:dyDescent="0.45">
      <c r="A1117">
        <v>7885618909</v>
      </c>
      <c r="B1117" s="1">
        <v>44327</v>
      </c>
      <c r="C1117" t="s">
        <v>3923</v>
      </c>
      <c r="D1117" t="s">
        <v>3924</v>
      </c>
      <c r="E1117" t="s">
        <v>78</v>
      </c>
      <c r="F1117" t="s">
        <v>5651</v>
      </c>
      <c r="G1117" t="s">
        <v>5831</v>
      </c>
      <c r="H1117" s="5">
        <v>44529</v>
      </c>
      <c r="J1117" t="s">
        <v>28</v>
      </c>
      <c r="K1117" t="s">
        <v>29</v>
      </c>
      <c r="L1117" t="s">
        <v>275</v>
      </c>
      <c r="M1117" t="s">
        <v>30</v>
      </c>
      <c r="N1117" t="s">
        <v>29</v>
      </c>
      <c r="O1117" t="s">
        <v>29</v>
      </c>
      <c r="P1117" t="s">
        <v>30</v>
      </c>
      <c r="Q1117" t="s">
        <v>30</v>
      </c>
      <c r="R1117" t="s">
        <v>30</v>
      </c>
      <c r="S1117" t="s">
        <v>30</v>
      </c>
      <c r="T1117" t="s">
        <v>30</v>
      </c>
      <c r="U1117" t="s">
        <v>30</v>
      </c>
      <c r="V1117" t="s">
        <v>30</v>
      </c>
      <c r="W1117" t="s">
        <v>270</v>
      </c>
      <c r="X1117" t="s">
        <v>29</v>
      </c>
      <c r="Y1117" t="s">
        <v>30</v>
      </c>
      <c r="Z1117" t="s">
        <v>30</v>
      </c>
      <c r="AA1117" t="s">
        <v>29</v>
      </c>
      <c r="AB1117" t="s">
        <v>38</v>
      </c>
    </row>
    <row r="1118" spans="1:28" outlineLevel="1" x14ac:dyDescent="0.45">
      <c r="A1118">
        <v>7611328908</v>
      </c>
      <c r="B1118" s="1">
        <v>44323</v>
      </c>
      <c r="C1118" t="s">
        <v>3468</v>
      </c>
      <c r="D1118" t="s">
        <v>3469</v>
      </c>
      <c r="E1118" t="s">
        <v>78</v>
      </c>
      <c r="F1118" t="s">
        <v>5651</v>
      </c>
      <c r="G1118" t="s">
        <v>5887</v>
      </c>
      <c r="H1118" s="5">
        <v>42643.61</v>
      </c>
      <c r="J1118" t="s">
        <v>28</v>
      </c>
      <c r="K1118" t="s">
        <v>30</v>
      </c>
      <c r="L1118" t="s">
        <v>54</v>
      </c>
      <c r="M1118" t="s">
        <v>30</v>
      </c>
      <c r="N1118" t="s">
        <v>30</v>
      </c>
      <c r="O1118" t="s">
        <v>30</v>
      </c>
      <c r="P1118" t="s">
        <v>30</v>
      </c>
      <c r="Q1118" t="s">
        <v>30</v>
      </c>
      <c r="R1118" t="s">
        <v>30</v>
      </c>
      <c r="S1118" t="s">
        <v>30</v>
      </c>
      <c r="T1118" t="s">
        <v>30</v>
      </c>
      <c r="U1118" t="s">
        <v>30</v>
      </c>
      <c r="V1118" t="s">
        <v>30</v>
      </c>
      <c r="W1118" t="s">
        <v>31</v>
      </c>
      <c r="X1118" t="s">
        <v>30</v>
      </c>
      <c r="Y1118" t="s">
        <v>30</v>
      </c>
      <c r="Z1118" t="s">
        <v>30</v>
      </c>
      <c r="AA1118" t="s">
        <v>30</v>
      </c>
      <c r="AB1118" t="s">
        <v>39</v>
      </c>
    </row>
    <row r="1119" spans="1:28" outlineLevel="1" x14ac:dyDescent="0.45">
      <c r="A1119">
        <v>7892738908</v>
      </c>
      <c r="B1119" s="1">
        <v>44327</v>
      </c>
      <c r="C1119" t="s">
        <v>3963</v>
      </c>
      <c r="D1119" t="s">
        <v>3964</v>
      </c>
      <c r="E1119" t="s">
        <v>78</v>
      </c>
      <c r="F1119" t="s">
        <v>5651</v>
      </c>
      <c r="G1119" t="s">
        <v>5746</v>
      </c>
      <c r="H1119" s="5">
        <v>42213</v>
      </c>
      <c r="J1119" t="s">
        <v>28</v>
      </c>
      <c r="K1119" t="s">
        <v>29</v>
      </c>
      <c r="L1119" t="s">
        <v>275</v>
      </c>
      <c r="M1119" t="s">
        <v>30</v>
      </c>
      <c r="N1119" t="s">
        <v>30</v>
      </c>
      <c r="O1119" t="s">
        <v>30</v>
      </c>
      <c r="P1119" t="s">
        <v>30</v>
      </c>
      <c r="Q1119" t="s">
        <v>30</v>
      </c>
      <c r="R1119" t="s">
        <v>30</v>
      </c>
      <c r="S1119" t="s">
        <v>30</v>
      </c>
      <c r="T1119" t="s">
        <v>30</v>
      </c>
      <c r="U1119" t="s">
        <v>30</v>
      </c>
      <c r="V1119" t="s">
        <v>30</v>
      </c>
      <c r="W1119" t="s">
        <v>40</v>
      </c>
      <c r="X1119" t="s">
        <v>29</v>
      </c>
      <c r="Y1119" t="s">
        <v>30</v>
      </c>
      <c r="Z1119" t="s">
        <v>29</v>
      </c>
      <c r="AA1119" t="s">
        <v>29</v>
      </c>
      <c r="AB1119" t="s">
        <v>32</v>
      </c>
    </row>
    <row r="1120" spans="1:28" outlineLevel="1" x14ac:dyDescent="0.45">
      <c r="A1120">
        <v>2341329007</v>
      </c>
      <c r="B1120" s="1">
        <v>44331</v>
      </c>
      <c r="C1120" t="s">
        <v>889</v>
      </c>
      <c r="D1120" t="s">
        <v>890</v>
      </c>
      <c r="E1120" t="s">
        <v>78</v>
      </c>
      <c r="F1120" t="s">
        <v>5651</v>
      </c>
      <c r="G1120" t="s">
        <v>5744</v>
      </c>
      <c r="H1120" s="5">
        <v>37282</v>
      </c>
      <c r="J1120" t="s">
        <v>28</v>
      </c>
      <c r="K1120" t="s">
        <v>29</v>
      </c>
      <c r="L1120" t="s">
        <v>275</v>
      </c>
      <c r="M1120" t="s">
        <v>29</v>
      </c>
      <c r="N1120" t="s">
        <v>29</v>
      </c>
      <c r="O1120" t="s">
        <v>29</v>
      </c>
      <c r="P1120" t="s">
        <v>30</v>
      </c>
      <c r="Q1120" t="s">
        <v>29</v>
      </c>
      <c r="R1120" t="s">
        <v>30</v>
      </c>
      <c r="S1120" t="s">
        <v>30</v>
      </c>
      <c r="T1120" t="s">
        <v>30</v>
      </c>
      <c r="U1120" t="s">
        <v>30</v>
      </c>
      <c r="V1120" t="s">
        <v>30</v>
      </c>
      <c r="W1120" t="s">
        <v>40</v>
      </c>
      <c r="X1120" t="s">
        <v>29</v>
      </c>
      <c r="Y1120" t="s">
        <v>29</v>
      </c>
      <c r="Z1120" t="s">
        <v>29</v>
      </c>
      <c r="AA1120" t="s">
        <v>30</v>
      </c>
      <c r="AB1120" t="s">
        <v>32</v>
      </c>
    </row>
    <row r="1121" spans="1:28" outlineLevel="1" x14ac:dyDescent="0.45">
      <c r="A1121">
        <v>1130659105</v>
      </c>
      <c r="B1121" s="1">
        <v>44372</v>
      </c>
      <c r="C1121" t="s">
        <v>563</v>
      </c>
      <c r="D1121" t="s">
        <v>564</v>
      </c>
      <c r="E1121" t="s">
        <v>78</v>
      </c>
      <c r="F1121" t="s">
        <v>5651</v>
      </c>
      <c r="G1121" t="s">
        <v>5744</v>
      </c>
      <c r="H1121" s="5">
        <v>32769</v>
      </c>
      <c r="J1121" t="s">
        <v>28</v>
      </c>
      <c r="K1121" t="s">
        <v>29</v>
      </c>
      <c r="L1121" t="s">
        <v>275</v>
      </c>
      <c r="M1121" t="s">
        <v>29</v>
      </c>
      <c r="N1121" t="s">
        <v>29</v>
      </c>
      <c r="O1121" t="s">
        <v>29</v>
      </c>
      <c r="P1121" t="s">
        <v>30</v>
      </c>
      <c r="Q1121" t="s">
        <v>29</v>
      </c>
      <c r="R1121" t="s">
        <v>30</v>
      </c>
      <c r="S1121" t="s">
        <v>30</v>
      </c>
      <c r="T1121" t="s">
        <v>30</v>
      </c>
      <c r="U1121" t="s">
        <v>29</v>
      </c>
      <c r="V1121" t="s">
        <v>30</v>
      </c>
      <c r="W1121" t="s">
        <v>40</v>
      </c>
      <c r="X1121" t="s">
        <v>29</v>
      </c>
      <c r="Y1121" t="s">
        <v>29</v>
      </c>
      <c r="Z1121" t="s">
        <v>29</v>
      </c>
      <c r="AA1121" t="s">
        <v>29</v>
      </c>
      <c r="AB1121" t="s">
        <v>32</v>
      </c>
    </row>
    <row r="1122" spans="1:28" outlineLevel="1" x14ac:dyDescent="0.45">
      <c r="A1122">
        <v>2375029009</v>
      </c>
      <c r="B1122" s="1">
        <v>44331</v>
      </c>
      <c r="C1122" t="s">
        <v>1068</v>
      </c>
      <c r="D1122" t="s">
        <v>1069</v>
      </c>
      <c r="E1122" t="s">
        <v>78</v>
      </c>
      <c r="F1122" t="s">
        <v>5651</v>
      </c>
      <c r="G1122" t="s">
        <v>5831</v>
      </c>
      <c r="H1122" s="5">
        <v>32143.22</v>
      </c>
      <c r="J1122" t="s">
        <v>28</v>
      </c>
      <c r="K1122" t="s">
        <v>29</v>
      </c>
      <c r="L1122" t="s">
        <v>275</v>
      </c>
      <c r="M1122" t="s">
        <v>30</v>
      </c>
      <c r="N1122" t="s">
        <v>30</v>
      </c>
      <c r="O1122" t="s">
        <v>30</v>
      </c>
      <c r="P1122" t="s">
        <v>30</v>
      </c>
      <c r="Q1122" t="s">
        <v>30</v>
      </c>
      <c r="R1122" t="s">
        <v>30</v>
      </c>
      <c r="S1122" t="s">
        <v>30</v>
      </c>
      <c r="T1122" t="s">
        <v>30</v>
      </c>
      <c r="U1122" t="s">
        <v>30</v>
      </c>
      <c r="V1122" t="s">
        <v>30</v>
      </c>
      <c r="W1122" t="s">
        <v>33</v>
      </c>
      <c r="X1122" t="s">
        <v>29</v>
      </c>
      <c r="Y1122" t="s">
        <v>30</v>
      </c>
      <c r="Z1122" t="s">
        <v>29</v>
      </c>
      <c r="AA1122" t="s">
        <v>29</v>
      </c>
      <c r="AB1122" t="s">
        <v>32</v>
      </c>
    </row>
    <row r="1123" spans="1:28" outlineLevel="1" x14ac:dyDescent="0.45">
      <c r="A1123">
        <v>7906228910</v>
      </c>
      <c r="B1123" s="1">
        <v>44327</v>
      </c>
      <c r="C1123" t="s">
        <v>4038</v>
      </c>
      <c r="D1123" t="s">
        <v>4039</v>
      </c>
      <c r="E1123" t="s">
        <v>78</v>
      </c>
      <c r="F1123" t="s">
        <v>5651</v>
      </c>
      <c r="G1123" t="s">
        <v>5707</v>
      </c>
      <c r="H1123" s="5">
        <v>28481</v>
      </c>
      <c r="J1123" t="s">
        <v>28</v>
      </c>
      <c r="K1123" t="s">
        <v>30</v>
      </c>
      <c r="L1123" t="s">
        <v>275</v>
      </c>
      <c r="M1123" t="s">
        <v>30</v>
      </c>
      <c r="N1123" t="s">
        <v>29</v>
      </c>
      <c r="O1123" t="s">
        <v>29</v>
      </c>
      <c r="P1123" t="s">
        <v>30</v>
      </c>
      <c r="Q1123" t="s">
        <v>30</v>
      </c>
      <c r="R1123" t="s">
        <v>29</v>
      </c>
      <c r="S1123" t="s">
        <v>30</v>
      </c>
      <c r="T1123" t="s">
        <v>29</v>
      </c>
      <c r="U1123" t="s">
        <v>29</v>
      </c>
      <c r="V1123" t="s">
        <v>30</v>
      </c>
      <c r="W1123" t="s">
        <v>40</v>
      </c>
      <c r="X1123" t="s">
        <v>30</v>
      </c>
      <c r="Y1123" t="s">
        <v>29</v>
      </c>
      <c r="Z1123" t="s">
        <v>29</v>
      </c>
      <c r="AA1123" t="s">
        <v>30</v>
      </c>
      <c r="AB1123" t="s">
        <v>32</v>
      </c>
    </row>
    <row r="1124" spans="1:28" outlineLevel="1" x14ac:dyDescent="0.45">
      <c r="A1124">
        <v>7911208909</v>
      </c>
      <c r="B1124" s="1">
        <v>44327</v>
      </c>
      <c r="C1124" t="s">
        <v>4070</v>
      </c>
      <c r="D1124" t="s">
        <v>4071</v>
      </c>
      <c r="E1124" t="s">
        <v>78</v>
      </c>
      <c r="F1124" t="s">
        <v>5651</v>
      </c>
      <c r="G1124" t="s">
        <v>5831</v>
      </c>
      <c r="H1124" s="5">
        <v>27063.1</v>
      </c>
      <c r="J1124" t="s">
        <v>28</v>
      </c>
      <c r="K1124" t="s">
        <v>30</v>
      </c>
      <c r="L1124" t="s">
        <v>275</v>
      </c>
      <c r="M1124" t="s">
        <v>29</v>
      </c>
      <c r="N1124" t="s">
        <v>29</v>
      </c>
      <c r="O1124" t="s">
        <v>30</v>
      </c>
      <c r="P1124" t="s">
        <v>30</v>
      </c>
      <c r="Q1124" t="s">
        <v>29</v>
      </c>
      <c r="R1124" t="s">
        <v>30</v>
      </c>
      <c r="S1124" t="s">
        <v>30</v>
      </c>
      <c r="T1124" t="s">
        <v>30</v>
      </c>
      <c r="U1124" t="s">
        <v>30</v>
      </c>
      <c r="V1124" t="s">
        <v>30</v>
      </c>
      <c r="W1124" t="s">
        <v>33</v>
      </c>
      <c r="X1124" t="s">
        <v>29</v>
      </c>
      <c r="Y1124" t="s">
        <v>29</v>
      </c>
      <c r="Z1124" t="s">
        <v>29</v>
      </c>
      <c r="AA1124" t="s">
        <v>30</v>
      </c>
      <c r="AB1124" t="s">
        <v>32</v>
      </c>
    </row>
    <row r="1125" spans="1:28" outlineLevel="1" x14ac:dyDescent="0.45">
      <c r="A1125">
        <v>7548908901</v>
      </c>
      <c r="B1125" s="1">
        <v>44323</v>
      </c>
      <c r="C1125" t="s">
        <v>2983</v>
      </c>
      <c r="D1125" t="s">
        <v>2984</v>
      </c>
      <c r="E1125" t="s">
        <v>78</v>
      </c>
      <c r="F1125" t="s">
        <v>5651</v>
      </c>
      <c r="G1125" t="s">
        <v>5707</v>
      </c>
      <c r="H1125" s="5">
        <v>26247</v>
      </c>
      <c r="J1125" t="s">
        <v>28</v>
      </c>
      <c r="K1125" t="s">
        <v>30</v>
      </c>
      <c r="L1125" t="s">
        <v>275</v>
      </c>
      <c r="M1125" t="s">
        <v>29</v>
      </c>
      <c r="N1125" t="s">
        <v>29</v>
      </c>
      <c r="O1125" t="s">
        <v>29</v>
      </c>
      <c r="P1125" t="s">
        <v>30</v>
      </c>
      <c r="Q1125" t="s">
        <v>30</v>
      </c>
      <c r="R1125" t="s">
        <v>29</v>
      </c>
      <c r="S1125" t="s">
        <v>30</v>
      </c>
      <c r="T1125" t="s">
        <v>30</v>
      </c>
      <c r="U1125" t="s">
        <v>30</v>
      </c>
      <c r="V1125" t="s">
        <v>30</v>
      </c>
      <c r="W1125" t="s">
        <v>40</v>
      </c>
      <c r="X1125" t="s">
        <v>30</v>
      </c>
      <c r="Y1125" t="s">
        <v>29</v>
      </c>
      <c r="Z1125" t="s">
        <v>29</v>
      </c>
      <c r="AA1125" t="s">
        <v>30</v>
      </c>
      <c r="AB1125" t="s">
        <v>32</v>
      </c>
    </row>
    <row r="1126" spans="1:28" outlineLevel="1" x14ac:dyDescent="0.45">
      <c r="A1126">
        <v>7602258909</v>
      </c>
      <c r="B1126" s="1">
        <v>44323</v>
      </c>
      <c r="C1126" t="s">
        <v>3413</v>
      </c>
      <c r="D1126" t="s">
        <v>3414</v>
      </c>
      <c r="E1126" t="s">
        <v>78</v>
      </c>
      <c r="F1126" t="s">
        <v>5651</v>
      </c>
      <c r="G1126" t="s">
        <v>5831</v>
      </c>
      <c r="H1126" s="5">
        <v>25125.09</v>
      </c>
      <c r="J1126" t="s">
        <v>28</v>
      </c>
      <c r="K1126" t="s">
        <v>29</v>
      </c>
      <c r="L1126" t="s">
        <v>275</v>
      </c>
      <c r="M1126" t="s">
        <v>29</v>
      </c>
      <c r="N1126" t="s">
        <v>30</v>
      </c>
      <c r="O1126" t="s">
        <v>30</v>
      </c>
      <c r="P1126" t="s">
        <v>30</v>
      </c>
      <c r="Q1126" t="s">
        <v>30</v>
      </c>
      <c r="R1126" t="s">
        <v>30</v>
      </c>
      <c r="S1126" t="s">
        <v>30</v>
      </c>
      <c r="T1126" t="s">
        <v>30</v>
      </c>
      <c r="U1126" t="s">
        <v>30</v>
      </c>
      <c r="V1126" t="s">
        <v>30</v>
      </c>
      <c r="W1126" t="s">
        <v>60</v>
      </c>
      <c r="X1126" t="s">
        <v>29</v>
      </c>
      <c r="Y1126" t="s">
        <v>30</v>
      </c>
      <c r="Z1126" t="s">
        <v>29</v>
      </c>
      <c r="AA1126" t="s">
        <v>29</v>
      </c>
      <c r="AB1126" t="s">
        <v>32</v>
      </c>
    </row>
    <row r="1127" spans="1:28" outlineLevel="1" x14ac:dyDescent="0.45">
      <c r="A1127">
        <v>8027449007</v>
      </c>
      <c r="B1127" s="1">
        <v>44342</v>
      </c>
      <c r="C1127" t="s">
        <v>4136</v>
      </c>
      <c r="D1127" t="s">
        <v>4137</v>
      </c>
      <c r="E1127" t="s">
        <v>78</v>
      </c>
      <c r="F1127" t="s">
        <v>5651</v>
      </c>
      <c r="G1127" t="s">
        <v>5831</v>
      </c>
      <c r="H1127" s="5">
        <v>25096</v>
      </c>
      <c r="I1127" t="s">
        <v>216</v>
      </c>
      <c r="J1127" t="s">
        <v>28</v>
      </c>
      <c r="K1127" t="s">
        <v>29</v>
      </c>
      <c r="L1127" t="s">
        <v>275</v>
      </c>
      <c r="M1127" t="s">
        <v>29</v>
      </c>
      <c r="N1127" t="s">
        <v>29</v>
      </c>
      <c r="O1127" t="s">
        <v>29</v>
      </c>
      <c r="P1127" t="s">
        <v>29</v>
      </c>
      <c r="Q1127" t="s">
        <v>29</v>
      </c>
      <c r="R1127" t="s">
        <v>30</v>
      </c>
      <c r="S1127" t="s">
        <v>30</v>
      </c>
      <c r="T1127" t="s">
        <v>30</v>
      </c>
      <c r="U1127" t="s">
        <v>29</v>
      </c>
      <c r="V1127" t="s">
        <v>29</v>
      </c>
      <c r="W1127" t="s">
        <v>31</v>
      </c>
      <c r="X1127" t="s">
        <v>29</v>
      </c>
      <c r="Y1127" t="s">
        <v>30</v>
      </c>
      <c r="Z1127" t="s">
        <v>29</v>
      </c>
      <c r="AA1127" t="s">
        <v>29</v>
      </c>
      <c r="AB1127" t="s">
        <v>32</v>
      </c>
    </row>
    <row r="1128" spans="1:28" outlineLevel="1" x14ac:dyDescent="0.45">
      <c r="A1128">
        <v>7907208906</v>
      </c>
      <c r="B1128" s="1">
        <v>44327</v>
      </c>
      <c r="C1128" t="s">
        <v>4046</v>
      </c>
      <c r="D1128" t="s">
        <v>4047</v>
      </c>
      <c r="E1128" t="s">
        <v>78</v>
      </c>
      <c r="F1128" t="s">
        <v>5651</v>
      </c>
      <c r="G1128" t="s">
        <v>5831</v>
      </c>
      <c r="H1128" s="5">
        <v>24538</v>
      </c>
      <c r="J1128" t="s">
        <v>28</v>
      </c>
      <c r="K1128" t="s">
        <v>29</v>
      </c>
      <c r="L1128" t="s">
        <v>275</v>
      </c>
      <c r="M1128" t="s">
        <v>29</v>
      </c>
      <c r="N1128" t="s">
        <v>30</v>
      </c>
      <c r="O1128" t="s">
        <v>30</v>
      </c>
      <c r="P1128" t="s">
        <v>30</v>
      </c>
      <c r="Q1128" t="s">
        <v>30</v>
      </c>
      <c r="R1128" t="s">
        <v>30</v>
      </c>
      <c r="S1128" t="s">
        <v>30</v>
      </c>
      <c r="T1128" t="s">
        <v>30</v>
      </c>
      <c r="U1128" t="s">
        <v>30</v>
      </c>
      <c r="V1128" t="s">
        <v>30</v>
      </c>
      <c r="W1128" t="s">
        <v>40</v>
      </c>
      <c r="X1128" t="s">
        <v>29</v>
      </c>
      <c r="Y1128" t="s">
        <v>29</v>
      </c>
      <c r="Z1128" t="s">
        <v>30</v>
      </c>
      <c r="AA1128" t="s">
        <v>30</v>
      </c>
      <c r="AB1128" t="s">
        <v>32</v>
      </c>
    </row>
    <row r="1129" spans="1:28" outlineLevel="1" x14ac:dyDescent="0.45">
      <c r="A1129">
        <v>7558448909</v>
      </c>
      <c r="B1129" s="1">
        <v>44323</v>
      </c>
      <c r="C1129" t="s">
        <v>3094</v>
      </c>
      <c r="D1129" t="s">
        <v>3095</v>
      </c>
      <c r="E1129" t="s">
        <v>78</v>
      </c>
      <c r="F1129" t="s">
        <v>5651</v>
      </c>
      <c r="G1129" t="s">
        <v>5965</v>
      </c>
      <c r="H1129" s="5">
        <v>20462</v>
      </c>
      <c r="I1129" t="s">
        <v>35</v>
      </c>
      <c r="J1129" t="s">
        <v>28</v>
      </c>
      <c r="K1129" t="s">
        <v>30</v>
      </c>
      <c r="L1129" t="s">
        <v>275</v>
      </c>
      <c r="M1129" t="s">
        <v>29</v>
      </c>
      <c r="N1129" t="s">
        <v>29</v>
      </c>
      <c r="O1129" t="s">
        <v>29</v>
      </c>
      <c r="P1129" t="s">
        <v>30</v>
      </c>
      <c r="Q1129" t="s">
        <v>29</v>
      </c>
      <c r="R1129" t="s">
        <v>30</v>
      </c>
      <c r="S1129" t="s">
        <v>30</v>
      </c>
      <c r="T1129" t="s">
        <v>30</v>
      </c>
      <c r="U1129" t="s">
        <v>29</v>
      </c>
      <c r="V1129" t="s">
        <v>30</v>
      </c>
      <c r="W1129" t="s">
        <v>40</v>
      </c>
      <c r="X1129" t="s">
        <v>29</v>
      </c>
      <c r="Y1129" t="s">
        <v>30</v>
      </c>
      <c r="Z1129" t="s">
        <v>29</v>
      </c>
      <c r="AA1129" t="s">
        <v>29</v>
      </c>
      <c r="AB1129" t="s">
        <v>32</v>
      </c>
    </row>
    <row r="1130" spans="1:28" outlineLevel="1" x14ac:dyDescent="0.45">
      <c r="A1130">
        <v>2702629010</v>
      </c>
      <c r="B1130" s="1">
        <v>44334</v>
      </c>
      <c r="C1130" t="s">
        <v>1331</v>
      </c>
      <c r="D1130" t="s">
        <v>1332</v>
      </c>
      <c r="E1130" t="s">
        <v>78</v>
      </c>
      <c r="F1130" t="s">
        <v>5651</v>
      </c>
      <c r="G1130" t="s">
        <v>5837</v>
      </c>
      <c r="H1130" s="5">
        <v>17015</v>
      </c>
      <c r="J1130" t="s">
        <v>28</v>
      </c>
      <c r="K1130" t="s">
        <v>29</v>
      </c>
      <c r="L1130" t="s">
        <v>275</v>
      </c>
      <c r="M1130" t="s">
        <v>29</v>
      </c>
      <c r="N1130" t="s">
        <v>30</v>
      </c>
      <c r="O1130" t="s">
        <v>29</v>
      </c>
      <c r="P1130" t="s">
        <v>30</v>
      </c>
      <c r="Q1130" t="s">
        <v>30</v>
      </c>
      <c r="R1130" t="s">
        <v>30</v>
      </c>
      <c r="S1130" t="s">
        <v>30</v>
      </c>
      <c r="T1130" t="s">
        <v>29</v>
      </c>
      <c r="U1130" t="s">
        <v>30</v>
      </c>
      <c r="V1130" t="s">
        <v>30</v>
      </c>
      <c r="W1130" t="s">
        <v>31</v>
      </c>
      <c r="X1130" t="s">
        <v>29</v>
      </c>
      <c r="Y1130" t="s">
        <v>30</v>
      </c>
      <c r="Z1130" t="s">
        <v>29</v>
      </c>
      <c r="AA1130" t="s">
        <v>30</v>
      </c>
      <c r="AB1130" t="s">
        <v>45</v>
      </c>
    </row>
    <row r="1131" spans="1:28" outlineLevel="1" x14ac:dyDescent="0.45">
      <c r="A1131">
        <v>2331529004</v>
      </c>
      <c r="B1131" s="1">
        <v>44331</v>
      </c>
      <c r="C1131" t="s">
        <v>848</v>
      </c>
      <c r="D1131" t="s">
        <v>849</v>
      </c>
      <c r="E1131" t="s">
        <v>78</v>
      </c>
      <c r="F1131" t="s">
        <v>5651</v>
      </c>
      <c r="G1131" t="s">
        <v>5707</v>
      </c>
      <c r="H1131" s="5">
        <v>14891</v>
      </c>
      <c r="I1131" t="s">
        <v>35</v>
      </c>
      <c r="J1131" t="s">
        <v>28</v>
      </c>
      <c r="K1131" t="s">
        <v>30</v>
      </c>
      <c r="L1131" t="s">
        <v>275</v>
      </c>
      <c r="M1131" t="s">
        <v>29</v>
      </c>
      <c r="N1131" t="s">
        <v>29</v>
      </c>
      <c r="O1131" t="s">
        <v>29</v>
      </c>
      <c r="P1131" t="s">
        <v>30</v>
      </c>
      <c r="Q1131" t="s">
        <v>29</v>
      </c>
      <c r="R1131" t="s">
        <v>30</v>
      </c>
      <c r="S1131" t="s">
        <v>30</v>
      </c>
      <c r="T1131" t="s">
        <v>30</v>
      </c>
      <c r="U1131" t="s">
        <v>30</v>
      </c>
      <c r="V1131" t="s">
        <v>30</v>
      </c>
      <c r="W1131" t="s">
        <v>33</v>
      </c>
      <c r="X1131" t="s">
        <v>30</v>
      </c>
      <c r="Y1131" t="s">
        <v>30</v>
      </c>
      <c r="Z1131" t="s">
        <v>29</v>
      </c>
      <c r="AA1131" t="s">
        <v>29</v>
      </c>
      <c r="AB1131" t="s">
        <v>32</v>
      </c>
    </row>
    <row r="1132" spans="1:28" outlineLevel="1" x14ac:dyDescent="0.45">
      <c r="A1132">
        <v>2767659009</v>
      </c>
      <c r="B1132" s="1">
        <v>44334</v>
      </c>
      <c r="C1132" t="s">
        <v>1643</v>
      </c>
      <c r="D1132" t="s">
        <v>1644</v>
      </c>
      <c r="E1132" t="s">
        <v>78</v>
      </c>
      <c r="F1132" t="s">
        <v>5651</v>
      </c>
      <c r="G1132" t="s">
        <v>5744</v>
      </c>
      <c r="H1132" s="5">
        <v>8393.64</v>
      </c>
      <c r="J1132" t="s">
        <v>28</v>
      </c>
      <c r="K1132" t="s">
        <v>29</v>
      </c>
      <c r="L1132" t="s">
        <v>275</v>
      </c>
      <c r="M1132" t="s">
        <v>30</v>
      </c>
      <c r="N1132" t="s">
        <v>30</v>
      </c>
      <c r="O1132" t="s">
        <v>30</v>
      </c>
      <c r="P1132" t="s">
        <v>30</v>
      </c>
      <c r="Q1132" t="s">
        <v>30</v>
      </c>
      <c r="R1132" t="s">
        <v>30</v>
      </c>
      <c r="S1132" t="s">
        <v>30</v>
      </c>
      <c r="T1132" t="s">
        <v>30</v>
      </c>
      <c r="U1132" t="s">
        <v>30</v>
      </c>
      <c r="V1132" t="s">
        <v>30</v>
      </c>
      <c r="W1132" t="s">
        <v>40</v>
      </c>
      <c r="X1132" t="s">
        <v>29</v>
      </c>
      <c r="Y1132" t="s">
        <v>30</v>
      </c>
      <c r="Z1132" t="s">
        <v>29</v>
      </c>
      <c r="AA1132" t="s">
        <v>29</v>
      </c>
      <c r="AB1132" t="s">
        <v>32</v>
      </c>
    </row>
    <row r="1133" spans="1:28" outlineLevel="1" x14ac:dyDescent="0.45">
      <c r="A1133">
        <v>5216059003</v>
      </c>
      <c r="B1133" s="1">
        <v>44337</v>
      </c>
      <c r="C1133" t="s">
        <v>2146</v>
      </c>
      <c r="D1133" t="s">
        <v>2147</v>
      </c>
      <c r="E1133" t="s">
        <v>78</v>
      </c>
      <c r="F1133" t="s">
        <v>5651</v>
      </c>
      <c r="G1133" t="s">
        <v>5887</v>
      </c>
      <c r="H1133" s="5">
        <v>5919</v>
      </c>
      <c r="J1133" t="s">
        <v>28</v>
      </c>
      <c r="K1133" t="s">
        <v>29</v>
      </c>
      <c r="L1133" t="s">
        <v>54</v>
      </c>
      <c r="M1133" t="s">
        <v>29</v>
      </c>
      <c r="N1133" t="s">
        <v>29</v>
      </c>
      <c r="O1133" t="s">
        <v>29</v>
      </c>
      <c r="P1133" t="s">
        <v>30</v>
      </c>
      <c r="Q1133" t="s">
        <v>29</v>
      </c>
      <c r="R1133" t="s">
        <v>29</v>
      </c>
      <c r="S1133" t="s">
        <v>30</v>
      </c>
      <c r="T1133" t="s">
        <v>30</v>
      </c>
      <c r="U1133" t="s">
        <v>30</v>
      </c>
      <c r="V1133" t="s">
        <v>30</v>
      </c>
      <c r="W1133" t="s">
        <v>40</v>
      </c>
      <c r="X1133" t="s">
        <v>30</v>
      </c>
      <c r="Y1133" t="s">
        <v>29</v>
      </c>
      <c r="Z1133" t="s">
        <v>29</v>
      </c>
      <c r="AA1133" t="s">
        <v>30</v>
      </c>
      <c r="AB1133" t="s">
        <v>32</v>
      </c>
    </row>
    <row r="1134" spans="1:28" outlineLevel="1" x14ac:dyDescent="0.45">
      <c r="A1134">
        <v>7604778905</v>
      </c>
      <c r="B1134" s="1">
        <v>44323</v>
      </c>
      <c r="C1134" t="s">
        <v>3421</v>
      </c>
      <c r="D1134" t="s">
        <v>3422</v>
      </c>
      <c r="E1134" t="s">
        <v>78</v>
      </c>
      <c r="F1134" t="s">
        <v>5651</v>
      </c>
      <c r="G1134" t="s">
        <v>5831</v>
      </c>
      <c r="H1134" s="5">
        <v>3793.37</v>
      </c>
      <c r="J1134" t="s">
        <v>28</v>
      </c>
      <c r="K1134" t="s">
        <v>29</v>
      </c>
      <c r="L1134" t="s">
        <v>275</v>
      </c>
      <c r="M1134" t="s">
        <v>30</v>
      </c>
      <c r="N1134" t="s">
        <v>29</v>
      </c>
      <c r="O1134" t="s">
        <v>29</v>
      </c>
      <c r="P1134" t="s">
        <v>30</v>
      </c>
      <c r="Q1134" t="s">
        <v>29</v>
      </c>
      <c r="R1134" t="s">
        <v>29</v>
      </c>
      <c r="S1134" t="s">
        <v>30</v>
      </c>
      <c r="T1134" t="s">
        <v>30</v>
      </c>
      <c r="U1134" t="s">
        <v>29</v>
      </c>
      <c r="V1134" t="s">
        <v>30</v>
      </c>
      <c r="W1134" t="s">
        <v>31</v>
      </c>
      <c r="X1134" t="s">
        <v>29</v>
      </c>
      <c r="Y1134" t="s">
        <v>30</v>
      </c>
      <c r="Z1134" t="s">
        <v>30</v>
      </c>
      <c r="AA1134" t="s">
        <v>29</v>
      </c>
      <c r="AB1134" t="s">
        <v>32</v>
      </c>
    </row>
    <row r="1135" spans="1:28" outlineLevel="1" x14ac:dyDescent="0.45">
      <c r="A1135">
        <v>2779079009</v>
      </c>
      <c r="B1135" s="1">
        <v>44334</v>
      </c>
      <c r="C1135" t="s">
        <v>1685</v>
      </c>
      <c r="D1135" t="s">
        <v>1686</v>
      </c>
      <c r="E1135" t="s">
        <v>78</v>
      </c>
      <c r="F1135" t="s">
        <v>5651</v>
      </c>
      <c r="G1135" t="s">
        <v>5831</v>
      </c>
      <c r="H1135" s="5">
        <v>3448.05</v>
      </c>
      <c r="J1135" t="s">
        <v>28</v>
      </c>
      <c r="K1135" t="s">
        <v>30</v>
      </c>
      <c r="L1135" t="s">
        <v>275</v>
      </c>
      <c r="M1135" t="s">
        <v>30</v>
      </c>
      <c r="N1135" t="s">
        <v>30</v>
      </c>
      <c r="O1135" t="s">
        <v>29</v>
      </c>
      <c r="P1135" t="s">
        <v>30</v>
      </c>
      <c r="Q1135" t="s">
        <v>30</v>
      </c>
      <c r="R1135" t="s">
        <v>30</v>
      </c>
      <c r="S1135" t="s">
        <v>30</v>
      </c>
      <c r="T1135" t="s">
        <v>30</v>
      </c>
      <c r="U1135" t="s">
        <v>30</v>
      </c>
      <c r="V1135" t="s">
        <v>30</v>
      </c>
      <c r="W1135" t="s">
        <v>31</v>
      </c>
      <c r="X1135" t="s">
        <v>29</v>
      </c>
      <c r="Y1135" t="s">
        <v>30</v>
      </c>
      <c r="Z1135" t="s">
        <v>30</v>
      </c>
      <c r="AA1135" t="s">
        <v>30</v>
      </c>
      <c r="AB1135" t="s">
        <v>32</v>
      </c>
    </row>
    <row r="1136" spans="1:28" outlineLevel="1" x14ac:dyDescent="0.45">
      <c r="A1136">
        <v>8958999006</v>
      </c>
      <c r="B1136" s="1">
        <v>44345</v>
      </c>
      <c r="C1136" t="s">
        <v>5017</v>
      </c>
      <c r="D1136" t="s">
        <v>5018</v>
      </c>
      <c r="E1136" t="s">
        <v>2348</v>
      </c>
      <c r="F1136" t="s">
        <v>5651</v>
      </c>
      <c r="G1136" t="s">
        <v>6050</v>
      </c>
      <c r="H1136" s="5">
        <v>73884</v>
      </c>
      <c r="J1136" t="s">
        <v>42</v>
      </c>
      <c r="K1136" t="s">
        <v>29</v>
      </c>
      <c r="L1136" t="s">
        <v>127</v>
      </c>
      <c r="M1136" t="s">
        <v>29</v>
      </c>
      <c r="N1136" t="s">
        <v>29</v>
      </c>
      <c r="O1136" t="s">
        <v>29</v>
      </c>
      <c r="P1136" t="s">
        <v>30</v>
      </c>
      <c r="Q1136" t="s">
        <v>30</v>
      </c>
      <c r="R1136" t="s">
        <v>30</v>
      </c>
      <c r="S1136" t="s">
        <v>30</v>
      </c>
      <c r="T1136" t="s">
        <v>30</v>
      </c>
      <c r="U1136" t="s">
        <v>30</v>
      </c>
      <c r="V1136" t="s">
        <v>30</v>
      </c>
      <c r="W1136" t="s">
        <v>31</v>
      </c>
      <c r="X1136" t="s">
        <v>29</v>
      </c>
      <c r="Y1136" t="s">
        <v>29</v>
      </c>
      <c r="Z1136" t="s">
        <v>29</v>
      </c>
      <c r="AA1136" t="s">
        <v>29</v>
      </c>
      <c r="AB1136" t="s">
        <v>32</v>
      </c>
    </row>
    <row r="1137" spans="1:28" outlineLevel="1" x14ac:dyDescent="0.45">
      <c r="A1137">
        <v>9912999005</v>
      </c>
      <c r="B1137" s="1">
        <v>44351</v>
      </c>
      <c r="C1137" t="s">
        <v>5401</v>
      </c>
      <c r="D1137" t="s">
        <v>5402</v>
      </c>
      <c r="E1137" t="s">
        <v>2848</v>
      </c>
      <c r="F1137" t="s">
        <v>5651</v>
      </c>
      <c r="G1137" t="s">
        <v>5967</v>
      </c>
      <c r="H1137" s="5">
        <v>268383</v>
      </c>
      <c r="J1137" t="s">
        <v>42</v>
      </c>
      <c r="K1137" t="s">
        <v>29</v>
      </c>
      <c r="L1137" t="s">
        <v>127</v>
      </c>
      <c r="M1137" t="s">
        <v>29</v>
      </c>
      <c r="N1137" t="s">
        <v>30</v>
      </c>
      <c r="O1137" t="s">
        <v>29</v>
      </c>
      <c r="P1137" t="s">
        <v>29</v>
      </c>
      <c r="Q1137" t="s">
        <v>30</v>
      </c>
      <c r="R1137" t="s">
        <v>30</v>
      </c>
      <c r="S1137" t="s">
        <v>30</v>
      </c>
      <c r="T1137" t="s">
        <v>30</v>
      </c>
      <c r="U1137" t="s">
        <v>30</v>
      </c>
      <c r="V1137" t="s">
        <v>30</v>
      </c>
      <c r="W1137" t="s">
        <v>31</v>
      </c>
      <c r="X1137" t="s">
        <v>29</v>
      </c>
      <c r="Y1137" t="s">
        <v>29</v>
      </c>
      <c r="Z1137" t="s">
        <v>29</v>
      </c>
      <c r="AA1137" t="s">
        <v>29</v>
      </c>
      <c r="AB1137" t="s">
        <v>32</v>
      </c>
    </row>
    <row r="1138" spans="1:28" outlineLevel="1" x14ac:dyDescent="0.45">
      <c r="A1138">
        <v>8961439003</v>
      </c>
      <c r="B1138" s="1">
        <v>44345</v>
      </c>
      <c r="C1138" t="s">
        <v>5032</v>
      </c>
      <c r="D1138" t="s">
        <v>5033</v>
      </c>
      <c r="E1138" t="s">
        <v>2848</v>
      </c>
      <c r="F1138" t="s">
        <v>5651</v>
      </c>
      <c r="G1138" t="s">
        <v>5967</v>
      </c>
      <c r="H1138" s="5">
        <v>247030</v>
      </c>
      <c r="J1138" t="s">
        <v>42</v>
      </c>
      <c r="K1138" t="s">
        <v>29</v>
      </c>
      <c r="L1138" t="s">
        <v>127</v>
      </c>
      <c r="M1138" t="s">
        <v>29</v>
      </c>
      <c r="N1138" t="s">
        <v>29</v>
      </c>
      <c r="O1138" t="s">
        <v>29</v>
      </c>
      <c r="P1138" t="s">
        <v>29</v>
      </c>
      <c r="Q1138" t="s">
        <v>29</v>
      </c>
      <c r="R1138" t="s">
        <v>29</v>
      </c>
      <c r="S1138" t="s">
        <v>30</v>
      </c>
      <c r="T1138" t="s">
        <v>30</v>
      </c>
      <c r="U1138" t="s">
        <v>29</v>
      </c>
      <c r="V1138" t="s">
        <v>29</v>
      </c>
      <c r="W1138" t="s">
        <v>31</v>
      </c>
      <c r="X1138" t="s">
        <v>29</v>
      </c>
      <c r="Y1138" t="s">
        <v>29</v>
      </c>
      <c r="Z1138" t="s">
        <v>29</v>
      </c>
      <c r="AA1138" t="s">
        <v>29</v>
      </c>
      <c r="AB1138" t="s">
        <v>228</v>
      </c>
    </row>
    <row r="1139" spans="1:28" outlineLevel="1" x14ac:dyDescent="0.45">
      <c r="A1139">
        <v>8945609006</v>
      </c>
      <c r="B1139" s="1">
        <v>44345</v>
      </c>
      <c r="C1139" t="s">
        <v>4967</v>
      </c>
      <c r="D1139" t="s">
        <v>4968</v>
      </c>
      <c r="E1139" t="s">
        <v>2848</v>
      </c>
      <c r="F1139" t="s">
        <v>5651</v>
      </c>
      <c r="G1139" t="s">
        <v>5967</v>
      </c>
      <c r="H1139" s="5">
        <v>134629</v>
      </c>
      <c r="J1139" t="s">
        <v>42</v>
      </c>
      <c r="K1139" t="s">
        <v>29</v>
      </c>
      <c r="L1139" t="s">
        <v>127</v>
      </c>
      <c r="M1139" t="s">
        <v>30</v>
      </c>
      <c r="N1139" t="s">
        <v>29</v>
      </c>
      <c r="O1139" t="s">
        <v>29</v>
      </c>
      <c r="P1139" t="s">
        <v>29</v>
      </c>
      <c r="Q1139" t="s">
        <v>30</v>
      </c>
      <c r="R1139" t="s">
        <v>30</v>
      </c>
      <c r="S1139" t="s">
        <v>30</v>
      </c>
      <c r="T1139" t="s">
        <v>30</v>
      </c>
      <c r="U1139" t="s">
        <v>29</v>
      </c>
      <c r="V1139" t="s">
        <v>29</v>
      </c>
      <c r="W1139" t="s">
        <v>40</v>
      </c>
      <c r="X1139" t="s">
        <v>29</v>
      </c>
      <c r="Y1139" t="s">
        <v>29</v>
      </c>
      <c r="Z1139" t="s">
        <v>29</v>
      </c>
      <c r="AA1139" t="s">
        <v>29</v>
      </c>
      <c r="AB1139" t="s">
        <v>48</v>
      </c>
    </row>
    <row r="1140" spans="1:28" outlineLevel="1" x14ac:dyDescent="0.45">
      <c r="A1140">
        <v>7536908904</v>
      </c>
      <c r="B1140" s="1">
        <v>44323</v>
      </c>
      <c r="C1140" t="s">
        <v>2846</v>
      </c>
      <c r="D1140" t="s">
        <v>2847</v>
      </c>
      <c r="E1140" t="s">
        <v>2848</v>
      </c>
      <c r="F1140" t="s">
        <v>5651</v>
      </c>
      <c r="G1140" t="s">
        <v>5967</v>
      </c>
      <c r="H1140" s="5">
        <v>126758.44</v>
      </c>
      <c r="J1140" t="s">
        <v>42</v>
      </c>
      <c r="K1140" t="s">
        <v>29</v>
      </c>
      <c r="L1140" t="s">
        <v>127</v>
      </c>
      <c r="M1140" t="s">
        <v>29</v>
      </c>
      <c r="N1140" t="s">
        <v>29</v>
      </c>
      <c r="O1140" t="s">
        <v>29</v>
      </c>
      <c r="P1140" t="s">
        <v>30</v>
      </c>
      <c r="Q1140" t="s">
        <v>30</v>
      </c>
      <c r="R1140" t="s">
        <v>30</v>
      </c>
      <c r="S1140" t="s">
        <v>30</v>
      </c>
      <c r="T1140" t="s">
        <v>30</v>
      </c>
      <c r="U1140" t="s">
        <v>30</v>
      </c>
      <c r="V1140" t="s">
        <v>29</v>
      </c>
      <c r="W1140" t="s">
        <v>33</v>
      </c>
      <c r="X1140" t="s">
        <v>29</v>
      </c>
      <c r="Y1140" t="s">
        <v>29</v>
      </c>
      <c r="Z1140" t="s">
        <v>29</v>
      </c>
      <c r="AA1140" t="s">
        <v>30</v>
      </c>
      <c r="AB1140" t="s">
        <v>45</v>
      </c>
    </row>
    <row r="1141" spans="1:28" outlineLevel="1" x14ac:dyDescent="0.45">
      <c r="A1141">
        <v>9901889001</v>
      </c>
      <c r="B1141" s="1">
        <v>44351</v>
      </c>
      <c r="C1141" t="s">
        <v>5352</v>
      </c>
      <c r="D1141" t="s">
        <v>5353</v>
      </c>
      <c r="E1141" t="s">
        <v>2848</v>
      </c>
      <c r="F1141" t="s">
        <v>5651</v>
      </c>
      <c r="G1141" t="s">
        <v>5967</v>
      </c>
      <c r="H1141" s="5">
        <v>40057.129999999997</v>
      </c>
      <c r="I1141" t="s">
        <v>35</v>
      </c>
      <c r="J1141" t="s">
        <v>42</v>
      </c>
      <c r="K1141" t="s">
        <v>29</v>
      </c>
      <c r="L1141" t="s">
        <v>127</v>
      </c>
      <c r="M1141" t="s">
        <v>29</v>
      </c>
      <c r="N1141" t="s">
        <v>30</v>
      </c>
      <c r="O1141" t="s">
        <v>29</v>
      </c>
      <c r="P1141" t="s">
        <v>30</v>
      </c>
      <c r="Q1141" t="s">
        <v>30</v>
      </c>
      <c r="R1141" t="s">
        <v>30</v>
      </c>
      <c r="S1141" t="s">
        <v>30</v>
      </c>
      <c r="T1141" t="s">
        <v>30</v>
      </c>
      <c r="U1141" t="s">
        <v>30</v>
      </c>
      <c r="V1141" t="s">
        <v>30</v>
      </c>
      <c r="W1141" t="s">
        <v>40</v>
      </c>
      <c r="X1141" t="s">
        <v>29</v>
      </c>
      <c r="Y1141" t="s">
        <v>29</v>
      </c>
      <c r="Z1141" t="s">
        <v>29</v>
      </c>
      <c r="AA1141" t="s">
        <v>29</v>
      </c>
      <c r="AB1141" t="s">
        <v>32</v>
      </c>
    </row>
    <row r="1142" spans="1:28" outlineLevel="1" x14ac:dyDescent="0.45">
      <c r="A1142">
        <v>2341779002</v>
      </c>
      <c r="B1142" s="1">
        <v>44331</v>
      </c>
      <c r="C1142" t="s">
        <v>893</v>
      </c>
      <c r="D1142" t="s">
        <v>894</v>
      </c>
      <c r="E1142" t="s">
        <v>208</v>
      </c>
      <c r="F1142" t="s">
        <v>5651</v>
      </c>
      <c r="G1142" t="s">
        <v>5672</v>
      </c>
      <c r="H1142" s="5">
        <v>329754.83</v>
      </c>
      <c r="J1142" t="s">
        <v>42</v>
      </c>
      <c r="K1142" t="s">
        <v>30</v>
      </c>
      <c r="L1142" t="s">
        <v>210</v>
      </c>
      <c r="M1142" t="s">
        <v>30</v>
      </c>
      <c r="N1142" t="s">
        <v>30</v>
      </c>
      <c r="O1142" t="s">
        <v>30</v>
      </c>
      <c r="P1142" t="s">
        <v>30</v>
      </c>
      <c r="Q1142" t="s">
        <v>30</v>
      </c>
      <c r="R1142" t="s">
        <v>30</v>
      </c>
      <c r="S1142" t="s">
        <v>30</v>
      </c>
      <c r="T1142" t="s">
        <v>30</v>
      </c>
      <c r="U1142" t="s">
        <v>30</v>
      </c>
      <c r="V1142" t="s">
        <v>30</v>
      </c>
      <c r="W1142" t="s">
        <v>33</v>
      </c>
      <c r="X1142" t="s">
        <v>30</v>
      </c>
      <c r="Y1142" t="s">
        <v>30</v>
      </c>
      <c r="Z1142" t="s">
        <v>29</v>
      </c>
      <c r="AA1142" t="s">
        <v>29</v>
      </c>
      <c r="AB1142" t="s">
        <v>32</v>
      </c>
    </row>
    <row r="1143" spans="1:28" outlineLevel="1" x14ac:dyDescent="0.45">
      <c r="A1143">
        <v>7893308910</v>
      </c>
      <c r="B1143" s="1">
        <v>44327</v>
      </c>
      <c r="C1143" t="s">
        <v>3967</v>
      </c>
      <c r="D1143" t="s">
        <v>3968</v>
      </c>
      <c r="E1143" t="s">
        <v>208</v>
      </c>
      <c r="F1143" t="s">
        <v>5651</v>
      </c>
      <c r="G1143" t="s">
        <v>5672</v>
      </c>
      <c r="H1143" s="5">
        <v>29711</v>
      </c>
      <c r="J1143" t="s">
        <v>42</v>
      </c>
      <c r="K1143" t="s">
        <v>30</v>
      </c>
      <c r="L1143" t="s">
        <v>210</v>
      </c>
      <c r="M1143" t="s">
        <v>29</v>
      </c>
      <c r="N1143" t="s">
        <v>30</v>
      </c>
      <c r="O1143" t="s">
        <v>29</v>
      </c>
      <c r="P1143" t="s">
        <v>30</v>
      </c>
      <c r="Q1143" t="s">
        <v>30</v>
      </c>
      <c r="R1143" t="s">
        <v>30</v>
      </c>
      <c r="S1143" t="s">
        <v>30</v>
      </c>
      <c r="T1143" t="s">
        <v>29</v>
      </c>
      <c r="U1143" t="s">
        <v>30</v>
      </c>
      <c r="V1143" t="s">
        <v>30</v>
      </c>
      <c r="W1143" t="s">
        <v>33</v>
      </c>
      <c r="X1143" t="s">
        <v>30</v>
      </c>
      <c r="Y1143" t="s">
        <v>29</v>
      </c>
      <c r="Z1143" t="s">
        <v>30</v>
      </c>
      <c r="AA1143" t="s">
        <v>29</v>
      </c>
      <c r="AB1143" t="s">
        <v>59</v>
      </c>
    </row>
    <row r="1144" spans="1:28" outlineLevel="1" x14ac:dyDescent="0.45">
      <c r="A1144">
        <v>1048069106</v>
      </c>
      <c r="B1144" s="1">
        <v>44364</v>
      </c>
      <c r="C1144" t="s">
        <v>206</v>
      </c>
      <c r="D1144" t="s">
        <v>207</v>
      </c>
      <c r="E1144" t="s">
        <v>208</v>
      </c>
      <c r="F1144" t="s">
        <v>5651</v>
      </c>
      <c r="G1144" t="s">
        <v>5672</v>
      </c>
      <c r="H1144" s="5">
        <v>28447</v>
      </c>
      <c r="I1144" t="s">
        <v>209</v>
      </c>
      <c r="J1144" t="s">
        <v>42</v>
      </c>
      <c r="K1144" t="s">
        <v>30</v>
      </c>
      <c r="L1144" t="s">
        <v>210</v>
      </c>
      <c r="M1144" t="s">
        <v>30</v>
      </c>
      <c r="N1144" t="s">
        <v>30</v>
      </c>
      <c r="O1144" t="s">
        <v>30</v>
      </c>
      <c r="P1144" t="s">
        <v>30</v>
      </c>
      <c r="Q1144" t="s">
        <v>30</v>
      </c>
      <c r="R1144" t="s">
        <v>30</v>
      </c>
      <c r="S1144" t="s">
        <v>30</v>
      </c>
      <c r="T1144" t="s">
        <v>30</v>
      </c>
      <c r="U1144" t="s">
        <v>30</v>
      </c>
      <c r="V1144" t="s">
        <v>30</v>
      </c>
      <c r="W1144" t="s">
        <v>31</v>
      </c>
      <c r="X1144" t="s">
        <v>30</v>
      </c>
      <c r="Y1144" t="s">
        <v>29</v>
      </c>
      <c r="Z1144" t="s">
        <v>29</v>
      </c>
      <c r="AA1144" t="s">
        <v>29</v>
      </c>
      <c r="AB1144" t="s">
        <v>32</v>
      </c>
    </row>
    <row r="1145" spans="1:28" outlineLevel="1" x14ac:dyDescent="0.45">
      <c r="A1145">
        <v>8943199010</v>
      </c>
      <c r="B1145" s="1">
        <v>44345</v>
      </c>
      <c r="C1145" t="s">
        <v>4959</v>
      </c>
      <c r="D1145" t="s">
        <v>4960</v>
      </c>
      <c r="E1145" t="s">
        <v>112</v>
      </c>
      <c r="F1145" t="s">
        <v>5651</v>
      </c>
      <c r="G1145" t="s">
        <v>5742</v>
      </c>
      <c r="H1145" s="5">
        <v>282653.3</v>
      </c>
      <c r="J1145" t="s">
        <v>42</v>
      </c>
      <c r="K1145" t="s">
        <v>30</v>
      </c>
      <c r="L1145" t="s">
        <v>127</v>
      </c>
      <c r="M1145" t="s">
        <v>29</v>
      </c>
      <c r="N1145" t="s">
        <v>29</v>
      </c>
      <c r="O1145" t="s">
        <v>29</v>
      </c>
      <c r="P1145" t="s">
        <v>30</v>
      </c>
      <c r="Q1145" t="s">
        <v>30</v>
      </c>
      <c r="R1145" t="s">
        <v>30</v>
      </c>
      <c r="S1145" t="s">
        <v>30</v>
      </c>
      <c r="T1145" t="s">
        <v>30</v>
      </c>
      <c r="U1145" t="s">
        <v>30</v>
      </c>
      <c r="V1145" t="s">
        <v>30</v>
      </c>
      <c r="W1145" t="s">
        <v>40</v>
      </c>
      <c r="X1145" t="s">
        <v>29</v>
      </c>
      <c r="Y1145" t="s">
        <v>29</v>
      </c>
      <c r="Z1145" t="s">
        <v>29</v>
      </c>
      <c r="AA1145" t="s">
        <v>29</v>
      </c>
      <c r="AB1145" t="s">
        <v>43</v>
      </c>
    </row>
    <row r="1146" spans="1:28" outlineLevel="1" x14ac:dyDescent="0.45">
      <c r="A1146">
        <v>7518498908</v>
      </c>
      <c r="B1146" s="1">
        <v>44323</v>
      </c>
      <c r="C1146" t="s">
        <v>2640</v>
      </c>
      <c r="D1146" t="s">
        <v>2641</v>
      </c>
      <c r="E1146" t="s">
        <v>112</v>
      </c>
      <c r="F1146" t="s">
        <v>5651</v>
      </c>
      <c r="G1146" t="s">
        <v>5742</v>
      </c>
      <c r="H1146" s="5">
        <v>120356</v>
      </c>
      <c r="I1146" t="s">
        <v>35</v>
      </c>
      <c r="J1146" t="s">
        <v>42</v>
      </c>
      <c r="K1146" t="s">
        <v>29</v>
      </c>
      <c r="L1146" t="s">
        <v>127</v>
      </c>
      <c r="M1146" t="s">
        <v>29</v>
      </c>
      <c r="N1146" t="s">
        <v>29</v>
      </c>
      <c r="O1146" t="s">
        <v>30</v>
      </c>
      <c r="P1146" t="s">
        <v>30</v>
      </c>
      <c r="Q1146" t="s">
        <v>30</v>
      </c>
      <c r="R1146" t="s">
        <v>30</v>
      </c>
      <c r="S1146" t="s">
        <v>30</v>
      </c>
      <c r="T1146" t="s">
        <v>30</v>
      </c>
      <c r="U1146" t="s">
        <v>30</v>
      </c>
      <c r="V1146" t="s">
        <v>30</v>
      </c>
      <c r="W1146" t="s">
        <v>33</v>
      </c>
      <c r="X1146" t="s">
        <v>29</v>
      </c>
      <c r="Y1146" t="s">
        <v>29</v>
      </c>
      <c r="Z1146" t="s">
        <v>30</v>
      </c>
      <c r="AA1146" t="s">
        <v>29</v>
      </c>
      <c r="AB1146" t="s">
        <v>32</v>
      </c>
    </row>
    <row r="1147" spans="1:28" outlineLevel="1" x14ac:dyDescent="0.45">
      <c r="A1147">
        <v>7514498900</v>
      </c>
      <c r="B1147" s="1">
        <v>44323</v>
      </c>
      <c r="C1147" t="s">
        <v>2588</v>
      </c>
      <c r="D1147" t="s">
        <v>2589</v>
      </c>
      <c r="E1147" t="s">
        <v>112</v>
      </c>
      <c r="F1147" t="s">
        <v>5651</v>
      </c>
      <c r="G1147" t="s">
        <v>5742</v>
      </c>
      <c r="H1147" s="5">
        <v>66317</v>
      </c>
      <c r="J1147" t="s">
        <v>42</v>
      </c>
      <c r="K1147" t="s">
        <v>29</v>
      </c>
      <c r="L1147" t="s">
        <v>127</v>
      </c>
      <c r="M1147" t="s">
        <v>30</v>
      </c>
      <c r="N1147" t="s">
        <v>30</v>
      </c>
      <c r="O1147" t="s">
        <v>30</v>
      </c>
      <c r="P1147" t="s">
        <v>30</v>
      </c>
      <c r="Q1147" t="s">
        <v>30</v>
      </c>
      <c r="R1147" t="s">
        <v>30</v>
      </c>
      <c r="S1147" t="s">
        <v>30</v>
      </c>
      <c r="T1147" t="s">
        <v>30</v>
      </c>
      <c r="U1147" t="s">
        <v>30</v>
      </c>
      <c r="V1147" t="s">
        <v>30</v>
      </c>
      <c r="W1147" t="s">
        <v>40</v>
      </c>
      <c r="X1147" t="s">
        <v>29</v>
      </c>
      <c r="Y1147" t="s">
        <v>29</v>
      </c>
      <c r="Z1147" t="s">
        <v>29</v>
      </c>
      <c r="AA1147" t="s">
        <v>30</v>
      </c>
      <c r="AB1147" t="s">
        <v>32</v>
      </c>
    </row>
    <row r="1148" spans="1:28" outlineLevel="1" x14ac:dyDescent="0.45">
      <c r="A1148">
        <v>7547078910</v>
      </c>
      <c r="B1148" s="1">
        <v>44323</v>
      </c>
      <c r="C1148" t="s">
        <v>2967</v>
      </c>
      <c r="D1148" t="s">
        <v>2968</v>
      </c>
      <c r="E1148" t="s">
        <v>112</v>
      </c>
      <c r="F1148" t="s">
        <v>5651</v>
      </c>
      <c r="G1148" t="s">
        <v>5742</v>
      </c>
      <c r="H1148" s="5">
        <v>38183.94</v>
      </c>
      <c r="J1148" t="s">
        <v>42</v>
      </c>
      <c r="K1148" t="s">
        <v>30</v>
      </c>
      <c r="L1148" t="s">
        <v>127</v>
      </c>
      <c r="M1148" t="s">
        <v>29</v>
      </c>
      <c r="N1148" t="s">
        <v>29</v>
      </c>
      <c r="O1148" t="s">
        <v>29</v>
      </c>
      <c r="P1148" t="s">
        <v>29</v>
      </c>
      <c r="Q1148" t="s">
        <v>30</v>
      </c>
      <c r="R1148" t="s">
        <v>30</v>
      </c>
      <c r="S1148" t="s">
        <v>30</v>
      </c>
      <c r="T1148" t="s">
        <v>30</v>
      </c>
      <c r="U1148" t="s">
        <v>30</v>
      </c>
      <c r="V1148" t="s">
        <v>30</v>
      </c>
      <c r="W1148" t="s">
        <v>31</v>
      </c>
      <c r="X1148" t="s">
        <v>29</v>
      </c>
      <c r="Y1148" t="s">
        <v>29</v>
      </c>
      <c r="Z1148" t="s">
        <v>29</v>
      </c>
      <c r="AA1148" t="s">
        <v>30</v>
      </c>
      <c r="AB1148" t="s">
        <v>32</v>
      </c>
    </row>
    <row r="1149" spans="1:28" outlineLevel="1" x14ac:dyDescent="0.45">
      <c r="A1149">
        <v>1128899108</v>
      </c>
      <c r="B1149" s="1">
        <v>44372</v>
      </c>
      <c r="C1149" t="s">
        <v>555</v>
      </c>
      <c r="D1149" t="s">
        <v>556</v>
      </c>
      <c r="E1149" t="s">
        <v>112</v>
      </c>
      <c r="F1149" t="s">
        <v>5651</v>
      </c>
      <c r="G1149" t="s">
        <v>5742</v>
      </c>
      <c r="H1149" s="5">
        <v>20661.830000000002</v>
      </c>
      <c r="J1149" t="s">
        <v>42</v>
      </c>
      <c r="K1149" t="s">
        <v>30</v>
      </c>
      <c r="L1149" t="s">
        <v>127</v>
      </c>
      <c r="M1149" t="s">
        <v>29</v>
      </c>
      <c r="N1149" t="s">
        <v>29</v>
      </c>
      <c r="O1149" t="s">
        <v>29</v>
      </c>
      <c r="P1149" t="s">
        <v>30</v>
      </c>
      <c r="Q1149" t="s">
        <v>30</v>
      </c>
      <c r="R1149" t="s">
        <v>30</v>
      </c>
      <c r="S1149" t="s">
        <v>29</v>
      </c>
      <c r="T1149" t="s">
        <v>30</v>
      </c>
      <c r="U1149" t="s">
        <v>30</v>
      </c>
      <c r="V1149" t="s">
        <v>29</v>
      </c>
      <c r="W1149" t="s">
        <v>40</v>
      </c>
      <c r="X1149" t="s">
        <v>29</v>
      </c>
      <c r="Y1149" t="s">
        <v>29</v>
      </c>
      <c r="Z1149" t="s">
        <v>29</v>
      </c>
      <c r="AA1149" t="s">
        <v>29</v>
      </c>
      <c r="AB1149" t="s">
        <v>38</v>
      </c>
    </row>
    <row r="1150" spans="1:28" outlineLevel="1" x14ac:dyDescent="0.45">
      <c r="A1150">
        <v>7649138905</v>
      </c>
      <c r="B1150" s="1">
        <v>44323</v>
      </c>
      <c r="C1150" t="s">
        <v>3691</v>
      </c>
      <c r="D1150" t="s">
        <v>3692</v>
      </c>
      <c r="E1150" t="s">
        <v>112</v>
      </c>
      <c r="F1150" t="s">
        <v>5651</v>
      </c>
      <c r="G1150" t="s">
        <v>5742</v>
      </c>
      <c r="H1150" s="5">
        <v>5957.02</v>
      </c>
      <c r="J1150" t="s">
        <v>42</v>
      </c>
      <c r="K1150" t="s">
        <v>30</v>
      </c>
      <c r="L1150" t="s">
        <v>127</v>
      </c>
      <c r="M1150" t="s">
        <v>29</v>
      </c>
      <c r="N1150" t="s">
        <v>30</v>
      </c>
      <c r="O1150" t="s">
        <v>30</v>
      </c>
      <c r="P1150" t="s">
        <v>30</v>
      </c>
      <c r="Q1150" t="s">
        <v>30</v>
      </c>
      <c r="R1150" t="s">
        <v>30</v>
      </c>
      <c r="S1150" t="s">
        <v>30</v>
      </c>
      <c r="T1150" t="s">
        <v>30</v>
      </c>
      <c r="U1150" t="s">
        <v>30</v>
      </c>
      <c r="V1150" t="s">
        <v>30</v>
      </c>
      <c r="W1150" t="s">
        <v>40</v>
      </c>
      <c r="X1150" t="s">
        <v>29</v>
      </c>
      <c r="Y1150" t="s">
        <v>29</v>
      </c>
      <c r="Z1150" t="s">
        <v>29</v>
      </c>
      <c r="AA1150" t="s">
        <v>30</v>
      </c>
      <c r="AB1150" t="s">
        <v>59</v>
      </c>
    </row>
    <row r="1151" spans="1:28" outlineLevel="1" x14ac:dyDescent="0.45">
      <c r="A1151">
        <v>7522458910</v>
      </c>
      <c r="B1151" s="1">
        <v>44323</v>
      </c>
      <c r="C1151" t="s">
        <v>2675</v>
      </c>
      <c r="D1151" t="s">
        <v>2676</v>
      </c>
      <c r="E1151" t="s">
        <v>2320</v>
      </c>
      <c r="F1151" t="s">
        <v>5651</v>
      </c>
      <c r="G1151" t="s">
        <v>5949</v>
      </c>
      <c r="H1151" s="5">
        <v>26642.080000000002</v>
      </c>
      <c r="J1151" t="s">
        <v>42</v>
      </c>
      <c r="K1151" t="s">
        <v>29</v>
      </c>
      <c r="L1151" t="s">
        <v>96</v>
      </c>
      <c r="M1151" t="s">
        <v>29</v>
      </c>
      <c r="N1151" t="s">
        <v>30</v>
      </c>
      <c r="O1151" t="s">
        <v>30</v>
      </c>
      <c r="P1151" t="s">
        <v>30</v>
      </c>
      <c r="Q1151" t="s">
        <v>30</v>
      </c>
      <c r="R1151" t="s">
        <v>30</v>
      </c>
      <c r="S1151" t="s">
        <v>29</v>
      </c>
      <c r="T1151" t="s">
        <v>29</v>
      </c>
      <c r="U1151" t="s">
        <v>30</v>
      </c>
      <c r="V1151" t="s">
        <v>30</v>
      </c>
      <c r="W1151" t="s">
        <v>60</v>
      </c>
      <c r="X1151" t="s">
        <v>30</v>
      </c>
      <c r="Y1151" t="s">
        <v>29</v>
      </c>
      <c r="Z1151" t="s">
        <v>29</v>
      </c>
      <c r="AA1151" t="s">
        <v>30</v>
      </c>
      <c r="AB1151" t="s">
        <v>45</v>
      </c>
    </row>
    <row r="1152" spans="1:28" outlineLevel="1" x14ac:dyDescent="0.45">
      <c r="A1152">
        <v>7236959009</v>
      </c>
      <c r="B1152" s="1">
        <v>44339</v>
      </c>
      <c r="C1152" t="s">
        <v>2518</v>
      </c>
      <c r="D1152" t="s">
        <v>2519</v>
      </c>
      <c r="E1152" t="s">
        <v>5031</v>
      </c>
      <c r="F1152" t="s">
        <v>5651</v>
      </c>
      <c r="G1152" t="s">
        <v>5932</v>
      </c>
      <c r="H1152" s="5">
        <v>705029</v>
      </c>
      <c r="J1152" t="s">
        <v>42</v>
      </c>
      <c r="K1152" t="s">
        <v>29</v>
      </c>
      <c r="L1152" t="s">
        <v>88</v>
      </c>
      <c r="M1152" t="s">
        <v>30</v>
      </c>
      <c r="N1152" t="s">
        <v>29</v>
      </c>
      <c r="O1152" t="s">
        <v>29</v>
      </c>
      <c r="P1152" t="s">
        <v>29</v>
      </c>
      <c r="Q1152" t="s">
        <v>30</v>
      </c>
      <c r="R1152" t="s">
        <v>30</v>
      </c>
      <c r="S1152" t="s">
        <v>30</v>
      </c>
      <c r="T1152" t="s">
        <v>30</v>
      </c>
      <c r="U1152" t="s">
        <v>29</v>
      </c>
      <c r="V1152" t="s">
        <v>30</v>
      </c>
      <c r="W1152" t="s">
        <v>33</v>
      </c>
      <c r="X1152" t="s">
        <v>30</v>
      </c>
      <c r="Y1152" t="s">
        <v>29</v>
      </c>
      <c r="Z1152" t="s">
        <v>29</v>
      </c>
      <c r="AA1152" t="s">
        <v>30</v>
      </c>
      <c r="AB1152" t="s">
        <v>38</v>
      </c>
    </row>
    <row r="1153" spans="1:28" outlineLevel="1" x14ac:dyDescent="0.45">
      <c r="A1153">
        <v>8032679000</v>
      </c>
      <c r="B1153" s="1">
        <v>44342</v>
      </c>
      <c r="C1153" t="s">
        <v>4172</v>
      </c>
      <c r="D1153" t="s">
        <v>4173</v>
      </c>
      <c r="E1153" t="s">
        <v>5031</v>
      </c>
      <c r="F1153" t="s">
        <v>5651</v>
      </c>
      <c r="G1153" t="s">
        <v>5932</v>
      </c>
      <c r="H1153" s="5">
        <v>581056.56000000006</v>
      </c>
      <c r="J1153" t="s">
        <v>42</v>
      </c>
      <c r="K1153" t="s">
        <v>29</v>
      </c>
      <c r="L1153" t="s">
        <v>88</v>
      </c>
      <c r="M1153" t="s">
        <v>29</v>
      </c>
      <c r="N1153" t="s">
        <v>29</v>
      </c>
      <c r="O1153" t="s">
        <v>29</v>
      </c>
      <c r="P1153" t="s">
        <v>30</v>
      </c>
      <c r="Q1153" t="s">
        <v>30</v>
      </c>
      <c r="R1153" t="s">
        <v>30</v>
      </c>
      <c r="S1153" t="s">
        <v>30</v>
      </c>
      <c r="T1153" t="s">
        <v>30</v>
      </c>
      <c r="U1153" t="s">
        <v>30</v>
      </c>
      <c r="V1153" t="s">
        <v>30</v>
      </c>
      <c r="W1153" t="s">
        <v>40</v>
      </c>
      <c r="X1153" t="s">
        <v>30</v>
      </c>
      <c r="Y1153" t="s">
        <v>30</v>
      </c>
      <c r="Z1153" t="s">
        <v>29</v>
      </c>
      <c r="AA1153" t="s">
        <v>29</v>
      </c>
      <c r="AB1153" t="s">
        <v>32</v>
      </c>
    </row>
    <row r="1154" spans="1:28" outlineLevel="1" x14ac:dyDescent="0.45">
      <c r="A1154">
        <v>7558229005</v>
      </c>
      <c r="B1154" s="1">
        <v>44341</v>
      </c>
      <c r="C1154" t="s">
        <v>3090</v>
      </c>
      <c r="D1154" t="s">
        <v>3091</v>
      </c>
      <c r="E1154" t="s">
        <v>5031</v>
      </c>
      <c r="F1154" t="s">
        <v>5651</v>
      </c>
      <c r="G1154" t="s">
        <v>5932</v>
      </c>
      <c r="H1154" s="5">
        <v>175360</v>
      </c>
      <c r="J1154" t="s">
        <v>42</v>
      </c>
      <c r="K1154" t="s">
        <v>29</v>
      </c>
      <c r="L1154" t="s">
        <v>88</v>
      </c>
      <c r="M1154" t="s">
        <v>29</v>
      </c>
      <c r="N1154" t="s">
        <v>29</v>
      </c>
      <c r="O1154" t="s">
        <v>30</v>
      </c>
      <c r="P1154" t="s">
        <v>29</v>
      </c>
      <c r="Q1154" t="s">
        <v>29</v>
      </c>
      <c r="R1154" t="s">
        <v>30</v>
      </c>
      <c r="S1154" t="s">
        <v>30</v>
      </c>
      <c r="T1154" t="s">
        <v>29</v>
      </c>
      <c r="U1154" t="s">
        <v>29</v>
      </c>
      <c r="V1154" t="s">
        <v>29</v>
      </c>
      <c r="W1154" t="s">
        <v>40</v>
      </c>
      <c r="X1154" t="s">
        <v>30</v>
      </c>
      <c r="Y1154" t="s">
        <v>29</v>
      </c>
      <c r="Z1154" t="s">
        <v>30</v>
      </c>
      <c r="AA1154" t="s">
        <v>29</v>
      </c>
      <c r="AB1154" t="s">
        <v>32</v>
      </c>
    </row>
    <row r="1155" spans="1:28" outlineLevel="1" x14ac:dyDescent="0.45">
      <c r="A1155">
        <v>8961029009</v>
      </c>
      <c r="B1155" s="1">
        <v>44345</v>
      </c>
      <c r="C1155" t="s">
        <v>5029</v>
      </c>
      <c r="D1155" t="s">
        <v>5030</v>
      </c>
      <c r="E1155" t="s">
        <v>5031</v>
      </c>
      <c r="F1155" t="s">
        <v>5651</v>
      </c>
      <c r="G1155" t="s">
        <v>5932</v>
      </c>
      <c r="H1155" s="5">
        <v>105457.8</v>
      </c>
      <c r="J1155" t="s">
        <v>42</v>
      </c>
      <c r="K1155" t="s">
        <v>29</v>
      </c>
      <c r="L1155" t="s">
        <v>88</v>
      </c>
      <c r="M1155" t="s">
        <v>30</v>
      </c>
      <c r="N1155" t="s">
        <v>30</v>
      </c>
      <c r="O1155" t="s">
        <v>30</v>
      </c>
      <c r="P1155" t="s">
        <v>30</v>
      </c>
      <c r="Q1155" t="s">
        <v>30</v>
      </c>
      <c r="R1155" t="s">
        <v>30</v>
      </c>
      <c r="S1155" t="s">
        <v>30</v>
      </c>
      <c r="T1155" t="s">
        <v>30</v>
      </c>
      <c r="U1155" t="s">
        <v>30</v>
      </c>
      <c r="V1155" t="s">
        <v>30</v>
      </c>
      <c r="W1155" t="s">
        <v>31</v>
      </c>
      <c r="X1155" t="s">
        <v>30</v>
      </c>
      <c r="Y1155" t="s">
        <v>29</v>
      </c>
      <c r="Z1155" t="s">
        <v>29</v>
      </c>
      <c r="AA1155" t="s">
        <v>29</v>
      </c>
      <c r="AB1155" t="s">
        <v>139</v>
      </c>
    </row>
    <row r="1156" spans="1:28" outlineLevel="1" x14ac:dyDescent="0.45">
      <c r="A1156">
        <v>8040779006</v>
      </c>
      <c r="B1156" s="1">
        <v>44342</v>
      </c>
      <c r="C1156" t="s">
        <v>4210</v>
      </c>
      <c r="D1156" t="s">
        <v>4211</v>
      </c>
      <c r="E1156" t="s">
        <v>5031</v>
      </c>
      <c r="F1156" t="s">
        <v>5651</v>
      </c>
      <c r="G1156" t="s">
        <v>5932</v>
      </c>
      <c r="H1156" s="5">
        <v>80903</v>
      </c>
      <c r="J1156" t="s">
        <v>42</v>
      </c>
      <c r="K1156" t="s">
        <v>29</v>
      </c>
      <c r="L1156" t="s">
        <v>88</v>
      </c>
      <c r="M1156" t="s">
        <v>29</v>
      </c>
      <c r="N1156" t="s">
        <v>29</v>
      </c>
      <c r="O1156" t="s">
        <v>29</v>
      </c>
      <c r="P1156" t="s">
        <v>29</v>
      </c>
      <c r="Q1156" t="s">
        <v>29</v>
      </c>
      <c r="R1156" t="s">
        <v>29</v>
      </c>
      <c r="S1156" t="s">
        <v>30</v>
      </c>
      <c r="T1156" t="s">
        <v>29</v>
      </c>
      <c r="U1156" t="s">
        <v>30</v>
      </c>
      <c r="V1156" t="s">
        <v>30</v>
      </c>
      <c r="W1156" t="s">
        <v>60</v>
      </c>
      <c r="X1156" t="s">
        <v>30</v>
      </c>
      <c r="Y1156" t="s">
        <v>29</v>
      </c>
      <c r="Z1156" t="s">
        <v>30</v>
      </c>
      <c r="AA1156" t="s">
        <v>29</v>
      </c>
      <c r="AB1156" t="s">
        <v>45</v>
      </c>
    </row>
    <row r="1157" spans="1:28" outlineLevel="1" x14ac:dyDescent="0.45">
      <c r="A1157">
        <v>7663558909</v>
      </c>
      <c r="B1157" s="1">
        <v>44323</v>
      </c>
      <c r="C1157" t="s">
        <v>3777</v>
      </c>
      <c r="D1157" t="s">
        <v>3778</v>
      </c>
      <c r="E1157" t="s">
        <v>5031</v>
      </c>
      <c r="F1157" t="s">
        <v>5651</v>
      </c>
      <c r="G1157" t="s">
        <v>5932</v>
      </c>
      <c r="H1157" s="5">
        <v>51299.17</v>
      </c>
      <c r="J1157" t="s">
        <v>42</v>
      </c>
      <c r="K1157" t="s">
        <v>29</v>
      </c>
      <c r="L1157" t="s">
        <v>88</v>
      </c>
      <c r="M1157" t="s">
        <v>29</v>
      </c>
      <c r="N1157" t="s">
        <v>29</v>
      </c>
      <c r="O1157" t="s">
        <v>29</v>
      </c>
      <c r="P1157" t="s">
        <v>30</v>
      </c>
      <c r="Q1157" t="s">
        <v>30</v>
      </c>
      <c r="R1157" t="s">
        <v>30</v>
      </c>
      <c r="S1157" t="s">
        <v>30</v>
      </c>
      <c r="T1157" t="s">
        <v>30</v>
      </c>
      <c r="U1157" t="s">
        <v>30</v>
      </c>
      <c r="V1157" t="s">
        <v>30</v>
      </c>
      <c r="W1157" t="s">
        <v>31</v>
      </c>
      <c r="X1157" t="s">
        <v>30</v>
      </c>
      <c r="Y1157" t="s">
        <v>29</v>
      </c>
      <c r="Z1157" t="s">
        <v>29</v>
      </c>
      <c r="AA1157" t="s">
        <v>30</v>
      </c>
      <c r="AB1157" t="s">
        <v>45</v>
      </c>
    </row>
    <row r="1158" spans="1:28" outlineLevel="1" x14ac:dyDescent="0.45">
      <c r="A1158">
        <v>8867769001</v>
      </c>
      <c r="B1158" s="1">
        <v>44345</v>
      </c>
      <c r="C1158" t="s">
        <v>4615</v>
      </c>
      <c r="D1158" t="s">
        <v>4616</v>
      </c>
      <c r="E1158" t="s">
        <v>5031</v>
      </c>
      <c r="F1158" t="s">
        <v>5651</v>
      </c>
      <c r="G1158" t="s">
        <v>5932</v>
      </c>
      <c r="H1158" s="5">
        <v>47095.72</v>
      </c>
      <c r="I1158" t="s">
        <v>35</v>
      </c>
      <c r="J1158" t="s">
        <v>42</v>
      </c>
      <c r="K1158" t="s">
        <v>29</v>
      </c>
      <c r="L1158" t="s">
        <v>88</v>
      </c>
      <c r="M1158" t="s">
        <v>29</v>
      </c>
      <c r="N1158" t="s">
        <v>29</v>
      </c>
      <c r="O1158" t="s">
        <v>29</v>
      </c>
      <c r="P1158" t="s">
        <v>30</v>
      </c>
      <c r="Q1158" t="s">
        <v>30</v>
      </c>
      <c r="R1158" t="s">
        <v>30</v>
      </c>
      <c r="S1158" t="s">
        <v>30</v>
      </c>
      <c r="T1158" t="s">
        <v>30</v>
      </c>
      <c r="U1158" t="s">
        <v>30</v>
      </c>
      <c r="V1158" t="s">
        <v>29</v>
      </c>
      <c r="W1158" t="s">
        <v>31</v>
      </c>
      <c r="X1158" t="s">
        <v>30</v>
      </c>
      <c r="Y1158" t="s">
        <v>29</v>
      </c>
      <c r="Z1158" t="s">
        <v>29</v>
      </c>
      <c r="AA1158" t="s">
        <v>29</v>
      </c>
      <c r="AB1158" t="s">
        <v>32</v>
      </c>
    </row>
    <row r="1159" spans="1:28" outlineLevel="1" x14ac:dyDescent="0.45">
      <c r="A1159">
        <v>7551328905</v>
      </c>
      <c r="B1159" s="1">
        <v>44323</v>
      </c>
      <c r="C1159" t="s">
        <v>3017</v>
      </c>
      <c r="D1159" t="s">
        <v>3018</v>
      </c>
      <c r="E1159" t="s">
        <v>5031</v>
      </c>
      <c r="F1159" t="s">
        <v>5651</v>
      </c>
      <c r="G1159" t="s">
        <v>5932</v>
      </c>
      <c r="H1159" s="5">
        <v>36751.71</v>
      </c>
      <c r="J1159" t="s">
        <v>42</v>
      </c>
      <c r="K1159" t="s">
        <v>29</v>
      </c>
      <c r="L1159" t="s">
        <v>88</v>
      </c>
      <c r="M1159" t="s">
        <v>29</v>
      </c>
      <c r="N1159" t="s">
        <v>29</v>
      </c>
      <c r="O1159" t="s">
        <v>29</v>
      </c>
      <c r="P1159" t="s">
        <v>30</v>
      </c>
      <c r="Q1159" t="s">
        <v>30</v>
      </c>
      <c r="R1159" t="s">
        <v>30</v>
      </c>
      <c r="S1159" t="s">
        <v>30</v>
      </c>
      <c r="T1159" t="s">
        <v>30</v>
      </c>
      <c r="U1159" t="s">
        <v>30</v>
      </c>
      <c r="V1159" t="s">
        <v>30</v>
      </c>
      <c r="W1159" t="s">
        <v>31</v>
      </c>
      <c r="X1159" t="s">
        <v>30</v>
      </c>
      <c r="Y1159" t="s">
        <v>29</v>
      </c>
      <c r="Z1159" t="s">
        <v>30</v>
      </c>
      <c r="AA1159" t="s">
        <v>30</v>
      </c>
      <c r="AB1159" t="s">
        <v>101</v>
      </c>
    </row>
    <row r="1160" spans="1:28" outlineLevel="1" x14ac:dyDescent="0.45">
      <c r="A1160">
        <v>7901878907</v>
      </c>
      <c r="B1160" s="1">
        <v>44327</v>
      </c>
      <c r="C1160" t="s">
        <v>4013</v>
      </c>
      <c r="D1160" t="s">
        <v>4014</v>
      </c>
      <c r="E1160" t="s">
        <v>5031</v>
      </c>
      <c r="F1160" t="s">
        <v>5651</v>
      </c>
      <c r="G1160" t="s">
        <v>5932</v>
      </c>
      <c r="H1160" s="5">
        <v>17006.849999999999</v>
      </c>
      <c r="J1160" t="s">
        <v>42</v>
      </c>
      <c r="K1160" t="s">
        <v>29</v>
      </c>
      <c r="L1160" t="s">
        <v>88</v>
      </c>
      <c r="M1160" t="s">
        <v>29</v>
      </c>
      <c r="N1160" t="s">
        <v>29</v>
      </c>
      <c r="O1160" t="s">
        <v>29</v>
      </c>
      <c r="P1160" t="s">
        <v>30</v>
      </c>
      <c r="Q1160" t="s">
        <v>30</v>
      </c>
      <c r="R1160" t="s">
        <v>30</v>
      </c>
      <c r="S1160" t="s">
        <v>29</v>
      </c>
      <c r="T1160" t="s">
        <v>30</v>
      </c>
      <c r="U1160" t="s">
        <v>30</v>
      </c>
      <c r="V1160" t="s">
        <v>30</v>
      </c>
      <c r="W1160" t="s">
        <v>60</v>
      </c>
      <c r="X1160" t="s">
        <v>30</v>
      </c>
      <c r="Y1160" t="s">
        <v>30</v>
      </c>
      <c r="Z1160" t="s">
        <v>29</v>
      </c>
      <c r="AA1160" t="s">
        <v>29</v>
      </c>
      <c r="AB1160" t="s">
        <v>62</v>
      </c>
    </row>
    <row r="1161" spans="1:28" outlineLevel="1" x14ac:dyDescent="0.45">
      <c r="A1161">
        <v>5225629010</v>
      </c>
      <c r="B1161" s="1">
        <v>44337</v>
      </c>
      <c r="C1161" t="s">
        <v>2203</v>
      </c>
      <c r="D1161" t="s">
        <v>2204</v>
      </c>
      <c r="E1161" t="s">
        <v>5031</v>
      </c>
      <c r="F1161" t="s">
        <v>5651</v>
      </c>
      <c r="G1161" t="s">
        <v>5932</v>
      </c>
      <c r="H1161" s="5">
        <v>8410.3799999999992</v>
      </c>
      <c r="J1161" t="s">
        <v>42</v>
      </c>
      <c r="K1161" t="s">
        <v>29</v>
      </c>
      <c r="L1161" t="s">
        <v>88</v>
      </c>
      <c r="M1161" t="s">
        <v>30</v>
      </c>
      <c r="N1161" t="s">
        <v>30</v>
      </c>
      <c r="O1161" t="s">
        <v>29</v>
      </c>
      <c r="P1161" t="s">
        <v>30</v>
      </c>
      <c r="Q1161" t="s">
        <v>30</v>
      </c>
      <c r="R1161" t="s">
        <v>30</v>
      </c>
      <c r="S1161" t="s">
        <v>30</v>
      </c>
      <c r="T1161" t="s">
        <v>30</v>
      </c>
      <c r="U1161" t="s">
        <v>30</v>
      </c>
      <c r="V1161" t="s">
        <v>30</v>
      </c>
      <c r="W1161" t="s">
        <v>40</v>
      </c>
      <c r="X1161" t="s">
        <v>30</v>
      </c>
      <c r="Y1161" t="s">
        <v>29</v>
      </c>
      <c r="Z1161" t="s">
        <v>29</v>
      </c>
      <c r="AA1161" t="s">
        <v>30</v>
      </c>
      <c r="AB1161" t="s">
        <v>32</v>
      </c>
    </row>
    <row r="1162" spans="1:28" outlineLevel="1" x14ac:dyDescent="0.45">
      <c r="A1162">
        <v>7909188906</v>
      </c>
      <c r="B1162" s="1">
        <v>44327</v>
      </c>
      <c r="C1162" t="s">
        <v>4060</v>
      </c>
      <c r="D1162" t="s">
        <v>4061</v>
      </c>
      <c r="E1162" t="s">
        <v>1259</v>
      </c>
      <c r="F1162" t="s">
        <v>5651</v>
      </c>
      <c r="G1162" t="s">
        <v>5854</v>
      </c>
      <c r="H1162" s="5">
        <v>413725.3</v>
      </c>
      <c r="J1162" t="s">
        <v>28</v>
      </c>
      <c r="K1162" t="s">
        <v>29</v>
      </c>
      <c r="L1162" t="s">
        <v>88</v>
      </c>
      <c r="M1162" t="s">
        <v>29</v>
      </c>
      <c r="N1162" t="s">
        <v>29</v>
      </c>
      <c r="O1162" t="s">
        <v>29</v>
      </c>
      <c r="P1162" t="s">
        <v>29</v>
      </c>
      <c r="Q1162" t="s">
        <v>29</v>
      </c>
      <c r="R1162" t="s">
        <v>29</v>
      </c>
      <c r="S1162" t="s">
        <v>30</v>
      </c>
      <c r="T1162" t="s">
        <v>29</v>
      </c>
      <c r="U1162" t="s">
        <v>29</v>
      </c>
      <c r="V1162" t="s">
        <v>29</v>
      </c>
      <c r="W1162" t="s">
        <v>40</v>
      </c>
      <c r="X1162" t="s">
        <v>30</v>
      </c>
      <c r="Y1162" t="s">
        <v>29</v>
      </c>
      <c r="Z1162" t="s">
        <v>29</v>
      </c>
      <c r="AA1162" t="s">
        <v>30</v>
      </c>
      <c r="AB1162" t="s">
        <v>45</v>
      </c>
    </row>
    <row r="1163" spans="1:28" outlineLevel="1" x14ac:dyDescent="0.45">
      <c r="A1163">
        <v>7642168900</v>
      </c>
      <c r="B1163" s="1">
        <v>44323</v>
      </c>
      <c r="C1163" t="s">
        <v>3648</v>
      </c>
      <c r="D1163" t="s">
        <v>3649</v>
      </c>
      <c r="E1163" t="s">
        <v>1259</v>
      </c>
      <c r="F1163" t="s">
        <v>5651</v>
      </c>
      <c r="G1163" t="s">
        <v>5854</v>
      </c>
      <c r="H1163" s="5">
        <v>281769.09999999998</v>
      </c>
      <c r="J1163" t="s">
        <v>28</v>
      </c>
      <c r="K1163" t="s">
        <v>29</v>
      </c>
      <c r="L1163" t="s">
        <v>88</v>
      </c>
      <c r="M1163" t="s">
        <v>29</v>
      </c>
      <c r="N1163" t="s">
        <v>30</v>
      </c>
      <c r="O1163" t="s">
        <v>30</v>
      </c>
      <c r="P1163" t="s">
        <v>30</v>
      </c>
      <c r="Q1163" t="s">
        <v>30</v>
      </c>
      <c r="R1163" t="s">
        <v>30</v>
      </c>
      <c r="S1163" t="s">
        <v>30</v>
      </c>
      <c r="T1163" t="s">
        <v>30</v>
      </c>
      <c r="U1163" t="s">
        <v>30</v>
      </c>
      <c r="V1163" t="s">
        <v>30</v>
      </c>
      <c r="W1163" t="s">
        <v>31</v>
      </c>
      <c r="X1163" t="s">
        <v>30</v>
      </c>
      <c r="Y1163" t="s">
        <v>29</v>
      </c>
      <c r="Z1163" t="s">
        <v>29</v>
      </c>
      <c r="AA1163" t="s">
        <v>30</v>
      </c>
      <c r="AB1163" t="s">
        <v>130</v>
      </c>
    </row>
    <row r="1164" spans="1:28" outlineLevel="1" x14ac:dyDescent="0.45">
      <c r="A1164">
        <v>7566788906</v>
      </c>
      <c r="B1164" s="1">
        <v>44323</v>
      </c>
      <c r="C1164" t="s">
        <v>3196</v>
      </c>
      <c r="D1164" t="s">
        <v>3197</v>
      </c>
      <c r="E1164" t="s">
        <v>1259</v>
      </c>
      <c r="F1164" t="s">
        <v>5651</v>
      </c>
      <c r="G1164" t="s">
        <v>5854</v>
      </c>
      <c r="H1164" s="5">
        <v>281684</v>
      </c>
      <c r="J1164" t="s">
        <v>28</v>
      </c>
      <c r="K1164" t="s">
        <v>29</v>
      </c>
      <c r="L1164" t="s">
        <v>88</v>
      </c>
      <c r="M1164" t="s">
        <v>29</v>
      </c>
      <c r="N1164" t="s">
        <v>29</v>
      </c>
      <c r="O1164" t="s">
        <v>29</v>
      </c>
      <c r="P1164" t="s">
        <v>30</v>
      </c>
      <c r="Q1164" t="s">
        <v>30</v>
      </c>
      <c r="R1164" t="s">
        <v>30</v>
      </c>
      <c r="S1164" t="s">
        <v>30</v>
      </c>
      <c r="T1164" t="s">
        <v>30</v>
      </c>
      <c r="U1164" t="s">
        <v>30</v>
      </c>
      <c r="V1164" t="s">
        <v>30</v>
      </c>
      <c r="W1164" t="s">
        <v>33</v>
      </c>
      <c r="X1164" t="s">
        <v>30</v>
      </c>
      <c r="Y1164" t="s">
        <v>29</v>
      </c>
      <c r="Z1164" t="s">
        <v>29</v>
      </c>
      <c r="AA1164" t="s">
        <v>30</v>
      </c>
      <c r="AB1164" t="s">
        <v>32</v>
      </c>
    </row>
    <row r="1165" spans="1:28" outlineLevel="1" x14ac:dyDescent="0.45">
      <c r="A1165">
        <v>8944139005</v>
      </c>
      <c r="B1165" s="1">
        <v>44345</v>
      </c>
      <c r="C1165" t="s">
        <v>4963</v>
      </c>
      <c r="D1165" t="s">
        <v>4964</v>
      </c>
      <c r="E1165" t="s">
        <v>1259</v>
      </c>
      <c r="F1165" t="s">
        <v>5651</v>
      </c>
      <c r="G1165" t="s">
        <v>5854</v>
      </c>
      <c r="H1165" s="5">
        <v>272315.12</v>
      </c>
      <c r="J1165" t="s">
        <v>28</v>
      </c>
      <c r="K1165" t="s">
        <v>29</v>
      </c>
      <c r="L1165" t="s">
        <v>88</v>
      </c>
      <c r="M1165" t="s">
        <v>29</v>
      </c>
      <c r="N1165" t="s">
        <v>30</v>
      </c>
      <c r="O1165" t="s">
        <v>29</v>
      </c>
      <c r="P1165" t="s">
        <v>30</v>
      </c>
      <c r="Q1165" t="s">
        <v>30</v>
      </c>
      <c r="R1165" t="s">
        <v>30</v>
      </c>
      <c r="S1165" t="s">
        <v>30</v>
      </c>
      <c r="T1165" t="s">
        <v>30</v>
      </c>
      <c r="U1165" t="s">
        <v>30</v>
      </c>
      <c r="V1165" t="s">
        <v>30</v>
      </c>
      <c r="W1165" t="s">
        <v>31</v>
      </c>
      <c r="X1165" t="s">
        <v>30</v>
      </c>
      <c r="Y1165" t="s">
        <v>29</v>
      </c>
      <c r="Z1165" t="s">
        <v>29</v>
      </c>
      <c r="AA1165" t="s">
        <v>29</v>
      </c>
      <c r="AB1165" t="s">
        <v>32</v>
      </c>
    </row>
    <row r="1166" spans="1:28" outlineLevel="1" x14ac:dyDescent="0.45">
      <c r="A1166">
        <v>9903869010</v>
      </c>
      <c r="B1166" s="1">
        <v>44351</v>
      </c>
      <c r="C1166" t="s">
        <v>5366</v>
      </c>
      <c r="D1166" t="s">
        <v>5367</v>
      </c>
      <c r="E1166" t="s">
        <v>1259</v>
      </c>
      <c r="F1166" t="s">
        <v>5651</v>
      </c>
      <c r="G1166" t="s">
        <v>5854</v>
      </c>
      <c r="H1166" s="5">
        <v>248072.51</v>
      </c>
      <c r="J1166" t="s">
        <v>28</v>
      </c>
      <c r="K1166" t="s">
        <v>29</v>
      </c>
      <c r="L1166" t="s">
        <v>88</v>
      </c>
      <c r="M1166" t="s">
        <v>30</v>
      </c>
      <c r="N1166" t="s">
        <v>30</v>
      </c>
      <c r="O1166" t="s">
        <v>30</v>
      </c>
      <c r="P1166" t="s">
        <v>30</v>
      </c>
      <c r="Q1166" t="s">
        <v>30</v>
      </c>
      <c r="R1166" t="s">
        <v>30</v>
      </c>
      <c r="S1166" t="s">
        <v>30</v>
      </c>
      <c r="T1166" t="s">
        <v>30</v>
      </c>
      <c r="U1166" t="s">
        <v>30</v>
      </c>
      <c r="V1166" t="s">
        <v>30</v>
      </c>
      <c r="W1166" t="s">
        <v>31</v>
      </c>
      <c r="X1166" t="s">
        <v>30</v>
      </c>
      <c r="Y1166" t="s">
        <v>29</v>
      </c>
      <c r="Z1166" t="s">
        <v>29</v>
      </c>
      <c r="AA1166" t="s">
        <v>29</v>
      </c>
      <c r="AB1166" t="s">
        <v>32</v>
      </c>
    </row>
    <row r="1167" spans="1:28" outlineLevel="1" x14ac:dyDescent="0.45">
      <c r="A1167">
        <v>7867118908</v>
      </c>
      <c r="B1167" s="1">
        <v>44327</v>
      </c>
      <c r="C1167" t="s">
        <v>3839</v>
      </c>
      <c r="D1167" t="s">
        <v>3840</v>
      </c>
      <c r="E1167" t="s">
        <v>1259</v>
      </c>
      <c r="F1167" t="s">
        <v>5651</v>
      </c>
      <c r="G1167" t="s">
        <v>5854</v>
      </c>
      <c r="H1167" s="5">
        <v>217636.96</v>
      </c>
      <c r="J1167" t="s">
        <v>28</v>
      </c>
      <c r="K1167" t="s">
        <v>29</v>
      </c>
      <c r="L1167" t="s">
        <v>88</v>
      </c>
      <c r="M1167" t="s">
        <v>29</v>
      </c>
      <c r="N1167" t="s">
        <v>29</v>
      </c>
      <c r="O1167" t="s">
        <v>29</v>
      </c>
      <c r="P1167" t="s">
        <v>29</v>
      </c>
      <c r="Q1167" t="s">
        <v>29</v>
      </c>
      <c r="R1167" t="s">
        <v>30</v>
      </c>
      <c r="S1167" t="s">
        <v>30</v>
      </c>
      <c r="T1167" t="s">
        <v>30</v>
      </c>
      <c r="U1167" t="s">
        <v>29</v>
      </c>
      <c r="V1167" t="s">
        <v>30</v>
      </c>
      <c r="W1167" t="s">
        <v>60</v>
      </c>
      <c r="X1167" t="s">
        <v>30</v>
      </c>
      <c r="Y1167" t="s">
        <v>30</v>
      </c>
      <c r="Z1167" t="s">
        <v>29</v>
      </c>
      <c r="AA1167" t="s">
        <v>29</v>
      </c>
      <c r="AB1167" t="s">
        <v>32</v>
      </c>
    </row>
    <row r="1168" spans="1:28" outlineLevel="1" x14ac:dyDescent="0.45">
      <c r="A1168">
        <v>8929569007</v>
      </c>
      <c r="B1168" s="1">
        <v>44345</v>
      </c>
      <c r="C1168" t="s">
        <v>4895</v>
      </c>
      <c r="D1168" t="s">
        <v>4896</v>
      </c>
      <c r="E1168" t="s">
        <v>1259</v>
      </c>
      <c r="F1168" t="s">
        <v>5651</v>
      </c>
      <c r="G1168" t="s">
        <v>5854</v>
      </c>
      <c r="H1168" s="5">
        <v>142513.76</v>
      </c>
      <c r="J1168" t="s">
        <v>28</v>
      </c>
      <c r="K1168" t="s">
        <v>30</v>
      </c>
      <c r="L1168" t="s">
        <v>88</v>
      </c>
      <c r="M1168" t="s">
        <v>30</v>
      </c>
      <c r="N1168" t="s">
        <v>29</v>
      </c>
      <c r="O1168" t="s">
        <v>30</v>
      </c>
      <c r="P1168" t="s">
        <v>30</v>
      </c>
      <c r="Q1168" t="s">
        <v>30</v>
      </c>
      <c r="R1168" t="s">
        <v>30</v>
      </c>
      <c r="S1168" t="s">
        <v>30</v>
      </c>
      <c r="T1168" t="s">
        <v>30</v>
      </c>
      <c r="U1168" t="s">
        <v>30</v>
      </c>
      <c r="V1168" t="s">
        <v>30</v>
      </c>
      <c r="W1168" t="s">
        <v>31</v>
      </c>
      <c r="X1168" t="s">
        <v>30</v>
      </c>
      <c r="Y1168" t="s">
        <v>29</v>
      </c>
      <c r="Z1168" t="s">
        <v>29</v>
      </c>
      <c r="AA1168" t="s">
        <v>29</v>
      </c>
      <c r="AB1168" t="s">
        <v>32</v>
      </c>
    </row>
    <row r="1169" spans="1:28" outlineLevel="1" x14ac:dyDescent="0.45">
      <c r="A1169">
        <v>7652308909</v>
      </c>
      <c r="B1169" s="1">
        <v>44323</v>
      </c>
      <c r="C1169" t="s">
        <v>3713</v>
      </c>
      <c r="D1169" t="s">
        <v>3714</v>
      </c>
      <c r="E1169" t="s">
        <v>1259</v>
      </c>
      <c r="F1169" t="s">
        <v>5651</v>
      </c>
      <c r="G1169" t="s">
        <v>5854</v>
      </c>
      <c r="H1169" s="5">
        <v>140078</v>
      </c>
      <c r="J1169" t="s">
        <v>28</v>
      </c>
      <c r="K1169" t="s">
        <v>29</v>
      </c>
      <c r="L1169" t="s">
        <v>88</v>
      </c>
      <c r="M1169" t="s">
        <v>29</v>
      </c>
      <c r="N1169" t="s">
        <v>29</v>
      </c>
      <c r="O1169" t="s">
        <v>30</v>
      </c>
      <c r="P1169" t="s">
        <v>30</v>
      </c>
      <c r="Q1169" t="s">
        <v>29</v>
      </c>
      <c r="R1169" t="s">
        <v>30</v>
      </c>
      <c r="S1169" t="s">
        <v>30</v>
      </c>
      <c r="T1169" t="s">
        <v>30</v>
      </c>
      <c r="U1169" t="s">
        <v>29</v>
      </c>
      <c r="V1169" t="s">
        <v>30</v>
      </c>
      <c r="W1169" t="s">
        <v>31</v>
      </c>
      <c r="X1169" t="s">
        <v>30</v>
      </c>
      <c r="Y1169" t="s">
        <v>30</v>
      </c>
      <c r="Z1169" t="s">
        <v>29</v>
      </c>
      <c r="AA1169" t="s">
        <v>29</v>
      </c>
      <c r="AB1169" t="s">
        <v>32</v>
      </c>
    </row>
    <row r="1170" spans="1:28" outlineLevel="1" x14ac:dyDescent="0.45">
      <c r="A1170">
        <v>2740569006</v>
      </c>
      <c r="B1170" s="1">
        <v>44334</v>
      </c>
      <c r="C1170" t="s">
        <v>1512</v>
      </c>
      <c r="D1170" t="s">
        <v>1513</v>
      </c>
      <c r="E1170" t="s">
        <v>1259</v>
      </c>
      <c r="F1170" t="s">
        <v>5651</v>
      </c>
      <c r="G1170" t="s">
        <v>5854</v>
      </c>
      <c r="H1170" s="5">
        <v>121434.09</v>
      </c>
      <c r="J1170" t="s">
        <v>28</v>
      </c>
      <c r="K1170" t="s">
        <v>29</v>
      </c>
      <c r="L1170" t="s">
        <v>88</v>
      </c>
      <c r="M1170" t="s">
        <v>29</v>
      </c>
      <c r="N1170" t="s">
        <v>29</v>
      </c>
      <c r="O1170" t="s">
        <v>29</v>
      </c>
      <c r="P1170" t="s">
        <v>30</v>
      </c>
      <c r="Q1170" t="s">
        <v>30</v>
      </c>
      <c r="R1170" t="s">
        <v>30</v>
      </c>
      <c r="S1170" t="s">
        <v>30</v>
      </c>
      <c r="T1170" t="s">
        <v>30</v>
      </c>
      <c r="U1170" t="s">
        <v>30</v>
      </c>
      <c r="V1170" t="s">
        <v>30</v>
      </c>
      <c r="W1170" t="s">
        <v>31</v>
      </c>
      <c r="X1170" t="s">
        <v>30</v>
      </c>
      <c r="Y1170" t="s">
        <v>29</v>
      </c>
      <c r="Z1170" t="s">
        <v>29</v>
      </c>
      <c r="AA1170" t="s">
        <v>30</v>
      </c>
      <c r="AB1170" t="s">
        <v>32</v>
      </c>
    </row>
    <row r="1171" spans="1:28" outlineLevel="1" x14ac:dyDescent="0.45">
      <c r="A1171">
        <v>2742249008</v>
      </c>
      <c r="B1171" s="1">
        <v>44334</v>
      </c>
      <c r="C1171" t="s">
        <v>1519</v>
      </c>
      <c r="D1171" t="s">
        <v>1520</v>
      </c>
      <c r="E1171" t="s">
        <v>1259</v>
      </c>
      <c r="F1171" t="s">
        <v>5651</v>
      </c>
      <c r="G1171" t="s">
        <v>5854</v>
      </c>
      <c r="H1171" s="5">
        <v>83055</v>
      </c>
      <c r="I1171" t="s">
        <v>824</v>
      </c>
      <c r="J1171" t="s">
        <v>28</v>
      </c>
      <c r="K1171" t="s">
        <v>29</v>
      </c>
      <c r="L1171" t="s">
        <v>88</v>
      </c>
      <c r="M1171" t="s">
        <v>29</v>
      </c>
      <c r="N1171" t="s">
        <v>29</v>
      </c>
      <c r="O1171" t="s">
        <v>30</v>
      </c>
      <c r="P1171" t="s">
        <v>30</v>
      </c>
      <c r="Q1171" t="s">
        <v>29</v>
      </c>
      <c r="R1171" t="s">
        <v>30</v>
      </c>
      <c r="S1171" t="s">
        <v>29</v>
      </c>
      <c r="T1171" t="s">
        <v>30</v>
      </c>
      <c r="U1171" t="s">
        <v>30</v>
      </c>
      <c r="V1171" t="s">
        <v>30</v>
      </c>
      <c r="W1171" t="s">
        <v>31</v>
      </c>
      <c r="X1171" t="s">
        <v>30</v>
      </c>
      <c r="Y1171" t="s">
        <v>29</v>
      </c>
      <c r="Z1171" t="s">
        <v>30</v>
      </c>
      <c r="AA1171" t="s">
        <v>29</v>
      </c>
      <c r="AB1171" t="s">
        <v>130</v>
      </c>
    </row>
    <row r="1172" spans="1:28" outlineLevel="1" x14ac:dyDescent="0.45">
      <c r="A1172">
        <v>8927699007</v>
      </c>
      <c r="B1172" s="1">
        <v>44345</v>
      </c>
      <c r="C1172" t="s">
        <v>4883</v>
      </c>
      <c r="D1172" t="s">
        <v>4884</v>
      </c>
      <c r="E1172" t="s">
        <v>1259</v>
      </c>
      <c r="F1172" t="s">
        <v>5651</v>
      </c>
      <c r="G1172" t="s">
        <v>5854</v>
      </c>
      <c r="H1172" s="5">
        <v>60009</v>
      </c>
      <c r="I1172" t="s">
        <v>217</v>
      </c>
      <c r="J1172" t="s">
        <v>28</v>
      </c>
      <c r="K1172" t="s">
        <v>30</v>
      </c>
      <c r="L1172" t="s">
        <v>88</v>
      </c>
      <c r="M1172" t="s">
        <v>29</v>
      </c>
      <c r="N1172" t="s">
        <v>29</v>
      </c>
      <c r="O1172" t="s">
        <v>30</v>
      </c>
      <c r="P1172" t="s">
        <v>30</v>
      </c>
      <c r="Q1172" t="s">
        <v>29</v>
      </c>
      <c r="R1172" t="s">
        <v>30</v>
      </c>
      <c r="S1172" t="s">
        <v>29</v>
      </c>
      <c r="T1172" t="s">
        <v>30</v>
      </c>
      <c r="U1172" t="s">
        <v>30</v>
      </c>
      <c r="V1172" t="s">
        <v>30</v>
      </c>
      <c r="W1172" t="s">
        <v>31</v>
      </c>
      <c r="X1172" t="s">
        <v>30</v>
      </c>
      <c r="Y1172" t="s">
        <v>29</v>
      </c>
      <c r="Z1172" t="s">
        <v>29</v>
      </c>
      <c r="AA1172" t="s">
        <v>29</v>
      </c>
      <c r="AB1172" t="s">
        <v>32</v>
      </c>
    </row>
    <row r="1173" spans="1:28" outlineLevel="1" x14ac:dyDescent="0.45">
      <c r="A1173">
        <v>7559839002</v>
      </c>
      <c r="B1173" s="1">
        <v>44341</v>
      </c>
      <c r="C1173" t="s">
        <v>3117</v>
      </c>
      <c r="D1173" t="s">
        <v>3118</v>
      </c>
      <c r="E1173" t="s">
        <v>1259</v>
      </c>
      <c r="F1173" t="s">
        <v>5651</v>
      </c>
      <c r="G1173" t="s">
        <v>5854</v>
      </c>
      <c r="H1173" s="5">
        <v>44798.48</v>
      </c>
      <c r="J1173" t="s">
        <v>28</v>
      </c>
      <c r="K1173" t="s">
        <v>29</v>
      </c>
      <c r="L1173" t="s">
        <v>88</v>
      </c>
      <c r="M1173" t="s">
        <v>30</v>
      </c>
      <c r="N1173" t="s">
        <v>30</v>
      </c>
      <c r="O1173" t="s">
        <v>30</v>
      </c>
      <c r="P1173" t="s">
        <v>30</v>
      </c>
      <c r="Q1173" t="s">
        <v>30</v>
      </c>
      <c r="R1173" t="s">
        <v>30</v>
      </c>
      <c r="S1173" t="s">
        <v>30</v>
      </c>
      <c r="T1173" t="s">
        <v>30</v>
      </c>
      <c r="U1173" t="s">
        <v>30</v>
      </c>
      <c r="V1173" t="s">
        <v>30</v>
      </c>
      <c r="W1173" t="s">
        <v>60</v>
      </c>
      <c r="X1173" t="s">
        <v>30</v>
      </c>
      <c r="Y1173" t="s">
        <v>29</v>
      </c>
      <c r="Z1173" t="s">
        <v>29</v>
      </c>
      <c r="AA1173" t="s">
        <v>30</v>
      </c>
      <c r="AB1173" t="s">
        <v>32</v>
      </c>
    </row>
    <row r="1174" spans="1:28" outlineLevel="1" x14ac:dyDescent="0.45">
      <c r="A1174">
        <v>2747969000</v>
      </c>
      <c r="B1174" s="1">
        <v>44334</v>
      </c>
      <c r="C1174" t="s">
        <v>1552</v>
      </c>
      <c r="D1174" t="s">
        <v>1553</v>
      </c>
      <c r="E1174" t="s">
        <v>1259</v>
      </c>
      <c r="F1174" t="s">
        <v>5651</v>
      </c>
      <c r="G1174" t="s">
        <v>5854</v>
      </c>
      <c r="H1174" s="5">
        <v>39935</v>
      </c>
      <c r="J1174" t="s">
        <v>28</v>
      </c>
      <c r="K1174" t="s">
        <v>29</v>
      </c>
      <c r="L1174" t="s">
        <v>88</v>
      </c>
      <c r="M1174" t="s">
        <v>29</v>
      </c>
      <c r="N1174" t="s">
        <v>29</v>
      </c>
      <c r="O1174" t="s">
        <v>29</v>
      </c>
      <c r="P1174" t="s">
        <v>30</v>
      </c>
      <c r="Q1174" t="s">
        <v>30</v>
      </c>
      <c r="R1174" t="s">
        <v>30</v>
      </c>
      <c r="S1174" t="s">
        <v>30</v>
      </c>
      <c r="T1174" t="s">
        <v>29</v>
      </c>
      <c r="U1174" t="s">
        <v>30</v>
      </c>
      <c r="V1174" t="s">
        <v>29</v>
      </c>
      <c r="W1174" t="s">
        <v>31</v>
      </c>
      <c r="X1174" t="s">
        <v>30</v>
      </c>
      <c r="Y1174" t="s">
        <v>29</v>
      </c>
      <c r="Z1174" t="s">
        <v>29</v>
      </c>
      <c r="AA1174" t="s">
        <v>30</v>
      </c>
      <c r="AB1174" t="s">
        <v>32</v>
      </c>
    </row>
    <row r="1175" spans="1:28" outlineLevel="1" x14ac:dyDescent="0.45">
      <c r="A1175">
        <v>2506399005</v>
      </c>
      <c r="B1175" s="1">
        <v>44332</v>
      </c>
      <c r="C1175" t="s">
        <v>1257</v>
      </c>
      <c r="D1175" t="s">
        <v>1258</v>
      </c>
      <c r="E1175" t="s">
        <v>1259</v>
      </c>
      <c r="F1175" t="s">
        <v>5651</v>
      </c>
      <c r="G1175" t="s">
        <v>5854</v>
      </c>
      <c r="H1175" s="5">
        <v>39610.07</v>
      </c>
      <c r="J1175" t="s">
        <v>28</v>
      </c>
      <c r="K1175" t="s">
        <v>29</v>
      </c>
      <c r="L1175" t="s">
        <v>88</v>
      </c>
      <c r="M1175" t="s">
        <v>30</v>
      </c>
      <c r="N1175" t="s">
        <v>30</v>
      </c>
      <c r="O1175" t="s">
        <v>30</v>
      </c>
      <c r="P1175" t="s">
        <v>30</v>
      </c>
      <c r="Q1175" t="s">
        <v>30</v>
      </c>
      <c r="R1175" t="s">
        <v>30</v>
      </c>
      <c r="S1175" t="s">
        <v>30</v>
      </c>
      <c r="T1175" t="s">
        <v>30</v>
      </c>
      <c r="U1175" t="s">
        <v>30</v>
      </c>
      <c r="V1175" t="s">
        <v>30</v>
      </c>
      <c r="W1175" t="s">
        <v>40</v>
      </c>
      <c r="X1175" t="s">
        <v>30</v>
      </c>
      <c r="Y1175" t="s">
        <v>30</v>
      </c>
      <c r="Z1175" t="s">
        <v>29</v>
      </c>
      <c r="AA1175" t="s">
        <v>29</v>
      </c>
      <c r="AB1175" t="s">
        <v>32</v>
      </c>
    </row>
    <row r="1176" spans="1:28" outlineLevel="1" x14ac:dyDescent="0.45">
      <c r="A1176">
        <v>2776949004</v>
      </c>
      <c r="B1176" s="1">
        <v>44334</v>
      </c>
      <c r="C1176" t="s">
        <v>1679</v>
      </c>
      <c r="D1176" t="s">
        <v>1680</v>
      </c>
      <c r="E1176" t="s">
        <v>1259</v>
      </c>
      <c r="F1176" t="s">
        <v>5651</v>
      </c>
      <c r="G1176" t="s">
        <v>5854</v>
      </c>
      <c r="H1176" s="5">
        <v>31435</v>
      </c>
      <c r="I1176" t="s">
        <v>35</v>
      </c>
      <c r="J1176" t="s">
        <v>28</v>
      </c>
      <c r="K1176" t="s">
        <v>29</v>
      </c>
      <c r="L1176" t="s">
        <v>88</v>
      </c>
      <c r="M1176" t="s">
        <v>29</v>
      </c>
      <c r="N1176" t="s">
        <v>30</v>
      </c>
      <c r="O1176" t="s">
        <v>29</v>
      </c>
      <c r="P1176" t="s">
        <v>30</v>
      </c>
      <c r="Q1176" t="s">
        <v>30</v>
      </c>
      <c r="R1176" t="s">
        <v>30</v>
      </c>
      <c r="S1176" t="s">
        <v>30</v>
      </c>
      <c r="T1176" t="s">
        <v>30</v>
      </c>
      <c r="U1176" t="s">
        <v>30</v>
      </c>
      <c r="V1176" t="s">
        <v>30</v>
      </c>
      <c r="W1176" t="s">
        <v>31</v>
      </c>
      <c r="X1176" t="s">
        <v>30</v>
      </c>
      <c r="Y1176" t="s">
        <v>29</v>
      </c>
      <c r="Z1176" t="s">
        <v>29</v>
      </c>
      <c r="AA1176" t="s">
        <v>30</v>
      </c>
      <c r="AB1176" t="s">
        <v>32</v>
      </c>
    </row>
    <row r="1177" spans="1:28" outlineLevel="1" x14ac:dyDescent="0.45">
      <c r="A1177">
        <v>8832699004</v>
      </c>
      <c r="B1177" s="1">
        <v>44345</v>
      </c>
      <c r="C1177" t="s">
        <v>4403</v>
      </c>
      <c r="D1177" t="s">
        <v>4404</v>
      </c>
      <c r="E1177" t="s">
        <v>1259</v>
      </c>
      <c r="F1177" t="s">
        <v>5651</v>
      </c>
      <c r="G1177" t="s">
        <v>5854</v>
      </c>
      <c r="H1177" s="5">
        <v>21551.05</v>
      </c>
      <c r="J1177" t="s">
        <v>28</v>
      </c>
      <c r="K1177" t="s">
        <v>29</v>
      </c>
      <c r="L1177" t="s">
        <v>88</v>
      </c>
      <c r="M1177" t="s">
        <v>29</v>
      </c>
      <c r="N1177" t="s">
        <v>29</v>
      </c>
      <c r="O1177" t="s">
        <v>30</v>
      </c>
      <c r="P1177" t="s">
        <v>30</v>
      </c>
      <c r="Q1177" t="s">
        <v>30</v>
      </c>
      <c r="R1177" t="s">
        <v>29</v>
      </c>
      <c r="S1177" t="s">
        <v>30</v>
      </c>
      <c r="T1177" t="s">
        <v>29</v>
      </c>
      <c r="U1177" t="s">
        <v>29</v>
      </c>
      <c r="V1177" t="s">
        <v>30</v>
      </c>
      <c r="W1177" t="s">
        <v>31</v>
      </c>
      <c r="X1177" t="s">
        <v>30</v>
      </c>
      <c r="Y1177" t="s">
        <v>29</v>
      </c>
      <c r="Z1177" t="s">
        <v>29</v>
      </c>
      <c r="AA1177" t="s">
        <v>29</v>
      </c>
      <c r="AB1177" t="s">
        <v>39</v>
      </c>
    </row>
    <row r="1178" spans="1:28" outlineLevel="1" x14ac:dyDescent="0.45">
      <c r="A1178">
        <v>8855039008</v>
      </c>
      <c r="B1178" s="1">
        <v>44345</v>
      </c>
      <c r="C1178" t="s">
        <v>4521</v>
      </c>
      <c r="D1178" t="s">
        <v>4522</v>
      </c>
      <c r="E1178" t="s">
        <v>1259</v>
      </c>
      <c r="F1178" t="s">
        <v>5651</v>
      </c>
      <c r="G1178" t="s">
        <v>5854</v>
      </c>
      <c r="H1178" s="5">
        <v>15389</v>
      </c>
      <c r="J1178" t="s">
        <v>28</v>
      </c>
      <c r="K1178" t="s">
        <v>29</v>
      </c>
      <c r="L1178" t="s">
        <v>88</v>
      </c>
      <c r="M1178" t="s">
        <v>30</v>
      </c>
      <c r="N1178" t="s">
        <v>29</v>
      </c>
      <c r="O1178" t="s">
        <v>29</v>
      </c>
      <c r="P1178" t="s">
        <v>30</v>
      </c>
      <c r="Q1178" t="s">
        <v>30</v>
      </c>
      <c r="R1178" t="s">
        <v>30</v>
      </c>
      <c r="S1178" t="s">
        <v>30</v>
      </c>
      <c r="T1178" t="s">
        <v>30</v>
      </c>
      <c r="U1178" t="s">
        <v>30</v>
      </c>
      <c r="V1178" t="s">
        <v>30</v>
      </c>
      <c r="W1178" t="s">
        <v>31</v>
      </c>
      <c r="X1178" t="s">
        <v>30</v>
      </c>
      <c r="Y1178" t="s">
        <v>29</v>
      </c>
      <c r="Z1178" t="s">
        <v>29</v>
      </c>
      <c r="AA1178" t="s">
        <v>29</v>
      </c>
      <c r="AB1178" t="s">
        <v>81</v>
      </c>
    </row>
    <row r="1179" spans="1:28" outlineLevel="1" x14ac:dyDescent="0.45">
      <c r="A1179">
        <v>7559669010</v>
      </c>
      <c r="B1179" s="1">
        <v>44341</v>
      </c>
      <c r="C1179" t="s">
        <v>3115</v>
      </c>
      <c r="D1179" t="s">
        <v>3116</v>
      </c>
      <c r="E1179" t="s">
        <v>1259</v>
      </c>
      <c r="F1179" t="s">
        <v>5651</v>
      </c>
      <c r="G1179" t="s">
        <v>5854</v>
      </c>
      <c r="H1179" s="5">
        <v>9556.44</v>
      </c>
      <c r="J1179" t="s">
        <v>28</v>
      </c>
      <c r="K1179" t="s">
        <v>29</v>
      </c>
      <c r="L1179" t="s">
        <v>88</v>
      </c>
      <c r="M1179" t="s">
        <v>29</v>
      </c>
      <c r="N1179" t="s">
        <v>30</v>
      </c>
      <c r="O1179" t="s">
        <v>29</v>
      </c>
      <c r="P1179" t="s">
        <v>30</v>
      </c>
      <c r="Q1179" t="s">
        <v>30</v>
      </c>
      <c r="R1179" t="s">
        <v>30</v>
      </c>
      <c r="S1179" t="s">
        <v>30</v>
      </c>
      <c r="T1179" t="s">
        <v>30</v>
      </c>
      <c r="U1179" t="s">
        <v>30</v>
      </c>
      <c r="V1179" t="s">
        <v>30</v>
      </c>
      <c r="W1179" t="s">
        <v>60</v>
      </c>
      <c r="X1179" t="s">
        <v>30</v>
      </c>
      <c r="Y1179" t="s">
        <v>30</v>
      </c>
      <c r="Z1179" t="s">
        <v>29</v>
      </c>
      <c r="AA1179" t="s">
        <v>29</v>
      </c>
      <c r="AB1179" t="s">
        <v>32</v>
      </c>
    </row>
    <row r="1180" spans="1:28" outlineLevel="1" x14ac:dyDescent="0.45">
      <c r="A1180">
        <v>6594449004</v>
      </c>
      <c r="B1180" s="1">
        <v>44338</v>
      </c>
      <c r="C1180" t="s">
        <v>2360</v>
      </c>
      <c r="D1180" t="s">
        <v>2361</v>
      </c>
      <c r="E1180" t="s">
        <v>610</v>
      </c>
      <c r="F1180" t="s">
        <v>5651</v>
      </c>
      <c r="G1180" t="s">
        <v>5899</v>
      </c>
      <c r="H1180" s="5">
        <v>1038397</v>
      </c>
      <c r="J1180" t="s">
        <v>28</v>
      </c>
      <c r="K1180" t="s">
        <v>30</v>
      </c>
      <c r="L1180" t="s">
        <v>210</v>
      </c>
      <c r="M1180" t="s">
        <v>29</v>
      </c>
      <c r="N1180" t="s">
        <v>30</v>
      </c>
      <c r="O1180" t="s">
        <v>29</v>
      </c>
      <c r="P1180" t="s">
        <v>30</v>
      </c>
      <c r="Q1180" t="s">
        <v>30</v>
      </c>
      <c r="R1180" t="s">
        <v>30</v>
      </c>
      <c r="S1180" t="s">
        <v>30</v>
      </c>
      <c r="T1180" t="s">
        <v>30</v>
      </c>
      <c r="U1180" t="s">
        <v>30</v>
      </c>
      <c r="V1180" t="s">
        <v>30</v>
      </c>
      <c r="W1180" t="s">
        <v>40</v>
      </c>
      <c r="X1180" t="s">
        <v>29</v>
      </c>
      <c r="Y1180" t="s">
        <v>30</v>
      </c>
      <c r="Z1180" t="s">
        <v>29</v>
      </c>
      <c r="AA1180" t="s">
        <v>29</v>
      </c>
      <c r="AB1180" t="s">
        <v>32</v>
      </c>
    </row>
    <row r="1181" spans="1:28" outlineLevel="1" x14ac:dyDescent="0.45">
      <c r="A1181">
        <v>7529719000</v>
      </c>
      <c r="B1181" s="1">
        <v>44341</v>
      </c>
      <c r="C1181" t="s">
        <v>2758</v>
      </c>
      <c r="D1181" t="s">
        <v>2759</v>
      </c>
      <c r="E1181" t="s">
        <v>610</v>
      </c>
      <c r="F1181" t="s">
        <v>5651</v>
      </c>
      <c r="G1181" t="s">
        <v>5899</v>
      </c>
      <c r="H1181" s="5">
        <v>264164</v>
      </c>
      <c r="J1181" t="s">
        <v>28</v>
      </c>
      <c r="K1181" t="s">
        <v>30</v>
      </c>
      <c r="L1181" t="s">
        <v>210</v>
      </c>
      <c r="M1181" t="s">
        <v>30</v>
      </c>
      <c r="N1181" t="s">
        <v>30</v>
      </c>
      <c r="O1181" t="s">
        <v>30</v>
      </c>
      <c r="P1181" t="s">
        <v>30</v>
      </c>
      <c r="Q1181" t="s">
        <v>30</v>
      </c>
      <c r="R1181" t="s">
        <v>30</v>
      </c>
      <c r="S1181" t="s">
        <v>30</v>
      </c>
      <c r="T1181" t="s">
        <v>30</v>
      </c>
      <c r="U1181" t="s">
        <v>30</v>
      </c>
      <c r="V1181" t="s">
        <v>30</v>
      </c>
      <c r="W1181" t="s">
        <v>40</v>
      </c>
      <c r="X1181" t="s">
        <v>29</v>
      </c>
      <c r="Y1181" t="s">
        <v>30</v>
      </c>
      <c r="Z1181" t="s">
        <v>29</v>
      </c>
      <c r="AA1181" t="s">
        <v>29</v>
      </c>
      <c r="AB1181" t="s">
        <v>32</v>
      </c>
    </row>
    <row r="1182" spans="1:28" outlineLevel="1" x14ac:dyDescent="0.45">
      <c r="A1182">
        <v>8908549002</v>
      </c>
      <c r="B1182" s="1">
        <v>44345</v>
      </c>
      <c r="C1182" t="s">
        <v>4802</v>
      </c>
      <c r="D1182" t="s">
        <v>4803</v>
      </c>
      <c r="E1182" t="s">
        <v>610</v>
      </c>
      <c r="F1182" t="s">
        <v>5651</v>
      </c>
      <c r="G1182" t="s">
        <v>5899</v>
      </c>
      <c r="H1182" s="5">
        <v>121317</v>
      </c>
      <c r="I1182" t="s">
        <v>4804</v>
      </c>
      <c r="J1182" t="s">
        <v>28</v>
      </c>
      <c r="K1182" t="s">
        <v>30</v>
      </c>
      <c r="L1182" t="s">
        <v>210</v>
      </c>
      <c r="M1182" t="s">
        <v>29</v>
      </c>
      <c r="N1182" t="s">
        <v>30</v>
      </c>
      <c r="O1182" t="s">
        <v>30</v>
      </c>
      <c r="P1182" t="s">
        <v>30</v>
      </c>
      <c r="Q1182" t="s">
        <v>30</v>
      </c>
      <c r="R1182" t="s">
        <v>30</v>
      </c>
      <c r="S1182" t="s">
        <v>30</v>
      </c>
      <c r="T1182" t="s">
        <v>30</v>
      </c>
      <c r="U1182" t="s">
        <v>30</v>
      </c>
      <c r="V1182" t="s">
        <v>30</v>
      </c>
      <c r="W1182" t="s">
        <v>31</v>
      </c>
      <c r="X1182" t="s">
        <v>29</v>
      </c>
      <c r="Y1182" t="s">
        <v>29</v>
      </c>
      <c r="Z1182" t="s">
        <v>29</v>
      </c>
      <c r="AA1182" t="s">
        <v>29</v>
      </c>
      <c r="AB1182" t="s">
        <v>32</v>
      </c>
    </row>
    <row r="1183" spans="1:28" outlineLevel="1" x14ac:dyDescent="0.45">
      <c r="A1183">
        <v>7641318906</v>
      </c>
      <c r="B1183" s="1">
        <v>44323</v>
      </c>
      <c r="C1183" t="s">
        <v>3644</v>
      </c>
      <c r="D1183" t="s">
        <v>3645</v>
      </c>
      <c r="E1183" t="s">
        <v>610</v>
      </c>
      <c r="F1183" t="s">
        <v>5651</v>
      </c>
      <c r="G1183" t="s">
        <v>5987</v>
      </c>
      <c r="H1183" s="5">
        <v>109548</v>
      </c>
      <c r="J1183" t="s">
        <v>28</v>
      </c>
      <c r="K1183" t="s">
        <v>29</v>
      </c>
      <c r="L1183" t="s">
        <v>210</v>
      </c>
      <c r="M1183" t="s">
        <v>29</v>
      </c>
      <c r="N1183" t="s">
        <v>29</v>
      </c>
      <c r="O1183" t="s">
        <v>29</v>
      </c>
      <c r="P1183" t="s">
        <v>30</v>
      </c>
      <c r="Q1183" t="s">
        <v>30</v>
      </c>
      <c r="R1183" t="s">
        <v>30</v>
      </c>
      <c r="S1183" t="s">
        <v>30</v>
      </c>
      <c r="T1183" t="s">
        <v>30</v>
      </c>
      <c r="U1183" t="s">
        <v>30</v>
      </c>
      <c r="V1183" t="s">
        <v>30</v>
      </c>
      <c r="W1183" t="s">
        <v>31</v>
      </c>
      <c r="X1183" t="s">
        <v>29</v>
      </c>
      <c r="Y1183" t="s">
        <v>30</v>
      </c>
      <c r="Z1183" t="s">
        <v>29</v>
      </c>
      <c r="AA1183" t="s">
        <v>29</v>
      </c>
      <c r="AB1183" t="s">
        <v>32</v>
      </c>
    </row>
    <row r="1184" spans="1:28" outlineLevel="1" x14ac:dyDescent="0.45">
      <c r="A1184">
        <v>8832279007</v>
      </c>
      <c r="B1184" s="1">
        <v>44345</v>
      </c>
      <c r="C1184" t="s">
        <v>4399</v>
      </c>
      <c r="D1184" t="s">
        <v>4400</v>
      </c>
      <c r="E1184" t="s">
        <v>610</v>
      </c>
      <c r="F1184" t="s">
        <v>5651</v>
      </c>
      <c r="G1184" t="s">
        <v>5754</v>
      </c>
      <c r="H1184" s="5">
        <v>105344</v>
      </c>
      <c r="J1184" t="s">
        <v>28</v>
      </c>
      <c r="K1184" t="s">
        <v>30</v>
      </c>
      <c r="L1184" t="s">
        <v>210</v>
      </c>
      <c r="M1184" t="s">
        <v>29</v>
      </c>
      <c r="N1184" t="s">
        <v>30</v>
      </c>
      <c r="O1184" t="s">
        <v>30</v>
      </c>
      <c r="P1184" t="s">
        <v>30</v>
      </c>
      <c r="Q1184" t="s">
        <v>30</v>
      </c>
      <c r="R1184" t="s">
        <v>30</v>
      </c>
      <c r="S1184" t="s">
        <v>30</v>
      </c>
      <c r="T1184" t="s">
        <v>30</v>
      </c>
      <c r="U1184" t="s">
        <v>30</v>
      </c>
      <c r="V1184" t="s">
        <v>30</v>
      </c>
      <c r="W1184" t="s">
        <v>31</v>
      </c>
      <c r="X1184" t="s">
        <v>30</v>
      </c>
      <c r="Y1184" t="s">
        <v>29</v>
      </c>
      <c r="Z1184" t="s">
        <v>29</v>
      </c>
      <c r="AA1184" t="s">
        <v>29</v>
      </c>
      <c r="AB1184" t="s">
        <v>45</v>
      </c>
    </row>
    <row r="1185" spans="1:28" outlineLevel="1" x14ac:dyDescent="0.45">
      <c r="A1185">
        <v>1175779110</v>
      </c>
      <c r="B1185" s="1">
        <v>44377</v>
      </c>
      <c r="C1185" t="s">
        <v>608</v>
      </c>
      <c r="D1185" t="s">
        <v>609</v>
      </c>
      <c r="E1185" t="s">
        <v>610</v>
      </c>
      <c r="F1185" t="s">
        <v>5651</v>
      </c>
      <c r="G1185" t="s">
        <v>5754</v>
      </c>
      <c r="H1185" s="5">
        <v>95038.720000000001</v>
      </c>
      <c r="J1185" t="s">
        <v>28</v>
      </c>
      <c r="K1185" t="s">
        <v>30</v>
      </c>
      <c r="L1185" t="s">
        <v>210</v>
      </c>
      <c r="M1185" t="s">
        <v>30</v>
      </c>
      <c r="N1185" t="s">
        <v>29</v>
      </c>
      <c r="O1185" t="s">
        <v>29</v>
      </c>
      <c r="P1185" t="s">
        <v>30</v>
      </c>
      <c r="Q1185" t="s">
        <v>30</v>
      </c>
      <c r="R1185" t="s">
        <v>30</v>
      </c>
      <c r="S1185" t="s">
        <v>30</v>
      </c>
      <c r="T1185" t="s">
        <v>30</v>
      </c>
      <c r="U1185" t="s">
        <v>30</v>
      </c>
      <c r="V1185" t="s">
        <v>30</v>
      </c>
      <c r="W1185" t="s">
        <v>40</v>
      </c>
      <c r="X1185" t="s">
        <v>30</v>
      </c>
      <c r="Y1185" t="s">
        <v>29</v>
      </c>
      <c r="Z1185" t="s">
        <v>29</v>
      </c>
      <c r="AA1185" t="s">
        <v>29</v>
      </c>
      <c r="AB1185" t="s">
        <v>43</v>
      </c>
    </row>
    <row r="1186" spans="1:28" outlineLevel="1" x14ac:dyDescent="0.45">
      <c r="A1186">
        <v>7592018902</v>
      </c>
      <c r="B1186" s="1">
        <v>44323</v>
      </c>
      <c r="C1186" t="s">
        <v>3345</v>
      </c>
      <c r="D1186" t="s">
        <v>3346</v>
      </c>
      <c r="E1186" t="s">
        <v>610</v>
      </c>
      <c r="F1186" t="s">
        <v>5651</v>
      </c>
      <c r="G1186" t="s">
        <v>5987</v>
      </c>
      <c r="H1186" s="5">
        <v>94220.36</v>
      </c>
      <c r="J1186" t="s">
        <v>28</v>
      </c>
      <c r="K1186" t="s">
        <v>29</v>
      </c>
      <c r="L1186" t="s">
        <v>210</v>
      </c>
      <c r="M1186" t="s">
        <v>30</v>
      </c>
      <c r="N1186" t="s">
        <v>29</v>
      </c>
      <c r="O1186" t="s">
        <v>30</v>
      </c>
      <c r="P1186" t="s">
        <v>30</v>
      </c>
      <c r="Q1186" t="s">
        <v>30</v>
      </c>
      <c r="R1186" t="s">
        <v>30</v>
      </c>
      <c r="S1186" t="s">
        <v>30</v>
      </c>
      <c r="T1186" t="s">
        <v>30</v>
      </c>
      <c r="U1186" t="s">
        <v>30</v>
      </c>
      <c r="V1186" t="s">
        <v>30</v>
      </c>
      <c r="W1186" t="s">
        <v>31</v>
      </c>
      <c r="X1186" t="s">
        <v>29</v>
      </c>
      <c r="Y1186" t="s">
        <v>30</v>
      </c>
      <c r="Z1186" t="s">
        <v>29</v>
      </c>
      <c r="AA1186" t="s">
        <v>30</v>
      </c>
      <c r="AB1186" t="s">
        <v>32</v>
      </c>
    </row>
    <row r="1187" spans="1:28" outlineLevel="1" x14ac:dyDescent="0.45">
      <c r="A1187">
        <v>8026509010</v>
      </c>
      <c r="B1187" s="1">
        <v>44342</v>
      </c>
      <c r="C1187" t="s">
        <v>4130</v>
      </c>
      <c r="D1187" t="s">
        <v>4131</v>
      </c>
      <c r="E1187" t="s">
        <v>610</v>
      </c>
      <c r="F1187" t="s">
        <v>5651</v>
      </c>
      <c r="G1187" t="s">
        <v>5987</v>
      </c>
      <c r="H1187" s="5">
        <v>85005</v>
      </c>
      <c r="J1187" t="s">
        <v>28</v>
      </c>
      <c r="K1187" t="s">
        <v>29</v>
      </c>
      <c r="L1187" t="s">
        <v>210</v>
      </c>
      <c r="M1187" t="s">
        <v>29</v>
      </c>
      <c r="N1187" t="s">
        <v>29</v>
      </c>
      <c r="O1187" t="s">
        <v>29</v>
      </c>
      <c r="P1187" t="s">
        <v>29</v>
      </c>
      <c r="Q1187" t="s">
        <v>29</v>
      </c>
      <c r="R1187" t="s">
        <v>29</v>
      </c>
      <c r="S1187" t="s">
        <v>30</v>
      </c>
      <c r="T1187" t="s">
        <v>30</v>
      </c>
      <c r="U1187" t="s">
        <v>30</v>
      </c>
      <c r="V1187" t="s">
        <v>30</v>
      </c>
      <c r="W1187" t="s">
        <v>40</v>
      </c>
      <c r="X1187" t="s">
        <v>29</v>
      </c>
      <c r="Y1187" t="s">
        <v>29</v>
      </c>
      <c r="Z1187" t="s">
        <v>30</v>
      </c>
      <c r="AA1187" t="s">
        <v>30</v>
      </c>
      <c r="AB1187" t="s">
        <v>32</v>
      </c>
    </row>
    <row r="1188" spans="1:28" outlineLevel="1" x14ac:dyDescent="0.45">
      <c r="A1188">
        <v>3698779010</v>
      </c>
      <c r="B1188" s="1">
        <v>44335</v>
      </c>
      <c r="C1188" t="s">
        <v>1763</v>
      </c>
      <c r="D1188" t="s">
        <v>1764</v>
      </c>
      <c r="E1188" t="s">
        <v>610</v>
      </c>
      <c r="F1188" t="s">
        <v>5651</v>
      </c>
      <c r="G1188" t="s">
        <v>5899</v>
      </c>
      <c r="H1188" s="5">
        <v>76866.64</v>
      </c>
      <c r="I1188" t="s">
        <v>35</v>
      </c>
      <c r="J1188" t="s">
        <v>28</v>
      </c>
      <c r="K1188" t="s">
        <v>30</v>
      </c>
      <c r="L1188" t="s">
        <v>210</v>
      </c>
      <c r="M1188" t="s">
        <v>29</v>
      </c>
      <c r="N1188" t="s">
        <v>30</v>
      </c>
      <c r="O1188" t="s">
        <v>30</v>
      </c>
      <c r="P1188" t="s">
        <v>30</v>
      </c>
      <c r="Q1188" t="s">
        <v>30</v>
      </c>
      <c r="R1188" t="s">
        <v>30</v>
      </c>
      <c r="S1188" t="s">
        <v>30</v>
      </c>
      <c r="T1188" t="s">
        <v>30</v>
      </c>
      <c r="U1188" t="s">
        <v>30</v>
      </c>
      <c r="V1188" t="s">
        <v>30</v>
      </c>
      <c r="W1188" t="s">
        <v>40</v>
      </c>
      <c r="X1188" t="s">
        <v>29</v>
      </c>
      <c r="Y1188" t="s">
        <v>29</v>
      </c>
      <c r="Z1188" t="s">
        <v>29</v>
      </c>
      <c r="AA1188" t="s">
        <v>30</v>
      </c>
      <c r="AB1188" t="s">
        <v>32</v>
      </c>
    </row>
    <row r="1189" spans="1:28" outlineLevel="1" x14ac:dyDescent="0.45">
      <c r="A1189">
        <v>7886298900</v>
      </c>
      <c r="B1189" s="1">
        <v>44327</v>
      </c>
      <c r="C1189" t="s">
        <v>3927</v>
      </c>
      <c r="D1189" t="s">
        <v>3928</v>
      </c>
      <c r="E1189" t="s">
        <v>610</v>
      </c>
      <c r="F1189" t="s">
        <v>5651</v>
      </c>
      <c r="G1189" t="s">
        <v>5899</v>
      </c>
      <c r="H1189" s="5">
        <v>22007</v>
      </c>
      <c r="J1189" t="s">
        <v>28</v>
      </c>
      <c r="K1189" t="s">
        <v>29</v>
      </c>
      <c r="L1189" t="s">
        <v>210</v>
      </c>
      <c r="M1189" t="s">
        <v>29</v>
      </c>
      <c r="N1189" t="s">
        <v>30</v>
      </c>
      <c r="O1189" t="s">
        <v>29</v>
      </c>
      <c r="P1189" t="s">
        <v>30</v>
      </c>
      <c r="Q1189" t="s">
        <v>30</v>
      </c>
      <c r="R1189" t="s">
        <v>30</v>
      </c>
      <c r="S1189" t="s">
        <v>30</v>
      </c>
      <c r="T1189" t="s">
        <v>30</v>
      </c>
      <c r="U1189" t="s">
        <v>30</v>
      </c>
      <c r="V1189" t="s">
        <v>30</v>
      </c>
      <c r="W1189" t="s">
        <v>40</v>
      </c>
      <c r="X1189" t="s">
        <v>29</v>
      </c>
      <c r="Y1189" t="s">
        <v>30</v>
      </c>
      <c r="Z1189" t="s">
        <v>29</v>
      </c>
      <c r="AA1189" t="s">
        <v>29</v>
      </c>
      <c r="AB1189" t="s">
        <v>32</v>
      </c>
    </row>
    <row r="1190" spans="1:28" outlineLevel="1" x14ac:dyDescent="0.45">
      <c r="A1190">
        <v>8878459008</v>
      </c>
      <c r="B1190" s="1">
        <v>44345</v>
      </c>
      <c r="C1190" t="s">
        <v>4689</v>
      </c>
      <c r="D1190" t="s">
        <v>4690</v>
      </c>
      <c r="E1190" t="s">
        <v>610</v>
      </c>
      <c r="F1190" t="s">
        <v>5651</v>
      </c>
      <c r="G1190" t="s">
        <v>5754</v>
      </c>
      <c r="H1190" s="5">
        <v>13956</v>
      </c>
      <c r="J1190" t="s">
        <v>28</v>
      </c>
      <c r="K1190" t="s">
        <v>30</v>
      </c>
      <c r="L1190" t="s">
        <v>210</v>
      </c>
      <c r="M1190" t="s">
        <v>29</v>
      </c>
      <c r="N1190" t="s">
        <v>30</v>
      </c>
      <c r="O1190" t="s">
        <v>29</v>
      </c>
      <c r="P1190" t="s">
        <v>30</v>
      </c>
      <c r="Q1190" t="s">
        <v>30</v>
      </c>
      <c r="R1190" t="s">
        <v>30</v>
      </c>
      <c r="S1190" t="s">
        <v>30</v>
      </c>
      <c r="T1190" t="s">
        <v>30</v>
      </c>
      <c r="U1190" t="s">
        <v>30</v>
      </c>
      <c r="V1190" t="s">
        <v>30</v>
      </c>
      <c r="W1190" t="s">
        <v>40</v>
      </c>
      <c r="X1190" t="s">
        <v>30</v>
      </c>
      <c r="Y1190" t="s">
        <v>29</v>
      </c>
      <c r="Z1190" t="s">
        <v>29</v>
      </c>
      <c r="AA1190" t="s">
        <v>29</v>
      </c>
      <c r="AB1190" t="s">
        <v>47</v>
      </c>
    </row>
    <row r="1191" spans="1:28" outlineLevel="1" x14ac:dyDescent="0.45">
      <c r="A1191">
        <v>2237399006</v>
      </c>
      <c r="B1191" s="1">
        <v>44330</v>
      </c>
      <c r="C1191" t="s">
        <v>739</v>
      </c>
      <c r="D1191" t="s">
        <v>740</v>
      </c>
      <c r="E1191" t="s">
        <v>741</v>
      </c>
      <c r="F1191" t="s">
        <v>5651</v>
      </c>
      <c r="G1191" t="s">
        <v>5780</v>
      </c>
      <c r="H1191" s="5">
        <v>69517.91</v>
      </c>
      <c r="J1191" t="s">
        <v>28</v>
      </c>
      <c r="K1191" t="s">
        <v>29</v>
      </c>
      <c r="L1191" t="s">
        <v>161</v>
      </c>
      <c r="M1191" t="s">
        <v>29</v>
      </c>
      <c r="N1191" t="s">
        <v>30</v>
      </c>
      <c r="O1191" t="s">
        <v>29</v>
      </c>
      <c r="P1191" t="s">
        <v>30</v>
      </c>
      <c r="Q1191" t="s">
        <v>30</v>
      </c>
      <c r="R1191" t="s">
        <v>30</v>
      </c>
      <c r="S1191" t="s">
        <v>30</v>
      </c>
      <c r="T1191" t="s">
        <v>30</v>
      </c>
      <c r="U1191" t="s">
        <v>30</v>
      </c>
      <c r="V1191" t="s">
        <v>30</v>
      </c>
      <c r="W1191" t="s">
        <v>40</v>
      </c>
      <c r="X1191" t="s">
        <v>29</v>
      </c>
      <c r="Y1191" t="s">
        <v>29</v>
      </c>
      <c r="Z1191" t="s">
        <v>29</v>
      </c>
      <c r="AA1191" t="s">
        <v>30</v>
      </c>
      <c r="AB1191" t="s">
        <v>493</v>
      </c>
    </row>
    <row r="1192" spans="1:28" outlineLevel="1" x14ac:dyDescent="0.45">
      <c r="A1192">
        <v>8859839009</v>
      </c>
      <c r="B1192" s="1">
        <v>44345</v>
      </c>
      <c r="C1192" t="s">
        <v>4556</v>
      </c>
      <c r="D1192" t="s">
        <v>4557</v>
      </c>
      <c r="E1192" t="s">
        <v>741</v>
      </c>
      <c r="F1192" t="s">
        <v>5651</v>
      </c>
      <c r="G1192" t="s">
        <v>5780</v>
      </c>
      <c r="H1192" s="5">
        <v>40935.1</v>
      </c>
      <c r="J1192" t="s">
        <v>28</v>
      </c>
      <c r="K1192" t="s">
        <v>29</v>
      </c>
      <c r="L1192" t="s">
        <v>161</v>
      </c>
      <c r="M1192" t="s">
        <v>29</v>
      </c>
      <c r="N1192" t="s">
        <v>29</v>
      </c>
      <c r="O1192" t="s">
        <v>29</v>
      </c>
      <c r="P1192" t="s">
        <v>30</v>
      </c>
      <c r="Q1192" t="s">
        <v>30</v>
      </c>
      <c r="R1192" t="s">
        <v>29</v>
      </c>
      <c r="S1192" t="s">
        <v>30</v>
      </c>
      <c r="T1192" t="s">
        <v>30</v>
      </c>
      <c r="U1192" t="s">
        <v>30</v>
      </c>
      <c r="V1192" t="s">
        <v>30</v>
      </c>
      <c r="W1192" t="s">
        <v>49</v>
      </c>
      <c r="X1192" t="s">
        <v>29</v>
      </c>
      <c r="Y1192" t="s">
        <v>29</v>
      </c>
      <c r="Z1192" t="s">
        <v>29</v>
      </c>
      <c r="AA1192" t="s">
        <v>29</v>
      </c>
      <c r="AB1192" t="s">
        <v>32</v>
      </c>
    </row>
    <row r="1193" spans="1:28" outlineLevel="1" x14ac:dyDescent="0.45">
      <c r="A1193">
        <v>7660408904</v>
      </c>
      <c r="B1193" s="1">
        <v>44323</v>
      </c>
      <c r="C1193" t="s">
        <v>3760</v>
      </c>
      <c r="D1193" t="s">
        <v>3761</v>
      </c>
      <c r="E1193" t="s">
        <v>2668</v>
      </c>
      <c r="F1193" t="s">
        <v>5651</v>
      </c>
      <c r="G1193" t="s">
        <v>6007</v>
      </c>
      <c r="H1193" s="5">
        <v>314688</v>
      </c>
      <c r="J1193" t="s">
        <v>42</v>
      </c>
      <c r="K1193" t="s">
        <v>29</v>
      </c>
      <c r="L1193" t="s">
        <v>275</v>
      </c>
      <c r="M1193" t="s">
        <v>29</v>
      </c>
      <c r="N1193" t="s">
        <v>30</v>
      </c>
      <c r="O1193" t="s">
        <v>29</v>
      </c>
      <c r="P1193" t="s">
        <v>30</v>
      </c>
      <c r="Q1193" t="s">
        <v>29</v>
      </c>
      <c r="R1193" t="s">
        <v>30</v>
      </c>
      <c r="S1193" t="s">
        <v>30</v>
      </c>
      <c r="T1193" t="s">
        <v>30</v>
      </c>
      <c r="U1193" t="s">
        <v>30</v>
      </c>
      <c r="V1193" t="s">
        <v>30</v>
      </c>
      <c r="W1193" t="s">
        <v>31</v>
      </c>
      <c r="X1193" t="s">
        <v>30</v>
      </c>
      <c r="Y1193" t="s">
        <v>29</v>
      </c>
      <c r="Z1193" t="s">
        <v>29</v>
      </c>
      <c r="AA1193" t="s">
        <v>30</v>
      </c>
      <c r="AB1193" t="s">
        <v>3762</v>
      </c>
    </row>
    <row r="1194" spans="1:28" outlineLevel="1" x14ac:dyDescent="0.45">
      <c r="A1194">
        <v>5233229008</v>
      </c>
      <c r="B1194" s="1">
        <v>44337</v>
      </c>
      <c r="C1194" t="s">
        <v>2245</v>
      </c>
      <c r="D1194" t="s">
        <v>2246</v>
      </c>
      <c r="E1194" t="s">
        <v>290</v>
      </c>
      <c r="F1194" t="s">
        <v>5651</v>
      </c>
      <c r="G1194" t="s">
        <v>5933</v>
      </c>
      <c r="H1194" s="5">
        <v>995928.34</v>
      </c>
      <c r="J1194" t="s">
        <v>42</v>
      </c>
      <c r="K1194" t="s">
        <v>30</v>
      </c>
      <c r="L1194" t="s">
        <v>119</v>
      </c>
      <c r="M1194" t="s">
        <v>30</v>
      </c>
      <c r="N1194" t="s">
        <v>30</v>
      </c>
      <c r="O1194" t="s">
        <v>29</v>
      </c>
      <c r="P1194" t="s">
        <v>30</v>
      </c>
      <c r="Q1194" t="s">
        <v>30</v>
      </c>
      <c r="R1194" t="s">
        <v>30</v>
      </c>
      <c r="S1194" t="s">
        <v>30</v>
      </c>
      <c r="T1194" t="s">
        <v>30</v>
      </c>
      <c r="U1194" t="s">
        <v>30</v>
      </c>
      <c r="V1194" t="s">
        <v>30</v>
      </c>
      <c r="W1194" t="s">
        <v>31</v>
      </c>
      <c r="X1194" t="s">
        <v>30</v>
      </c>
      <c r="Y1194" t="s">
        <v>30</v>
      </c>
      <c r="Z1194" t="s">
        <v>29</v>
      </c>
      <c r="AA1194" t="s">
        <v>29</v>
      </c>
      <c r="AB1194" t="s">
        <v>32</v>
      </c>
    </row>
    <row r="1195" spans="1:28" outlineLevel="1" x14ac:dyDescent="0.45">
      <c r="A1195">
        <v>7562019004</v>
      </c>
      <c r="B1195" s="1">
        <v>44341</v>
      </c>
      <c r="C1195" t="s">
        <v>3148</v>
      </c>
      <c r="D1195" t="s">
        <v>3149</v>
      </c>
      <c r="E1195" t="s">
        <v>290</v>
      </c>
      <c r="F1195" t="s">
        <v>5651</v>
      </c>
      <c r="G1195" t="s">
        <v>5686</v>
      </c>
      <c r="H1195" s="5">
        <v>860587.05</v>
      </c>
      <c r="J1195" t="s">
        <v>42</v>
      </c>
      <c r="K1195" t="s">
        <v>29</v>
      </c>
      <c r="L1195" t="s">
        <v>119</v>
      </c>
      <c r="M1195" t="s">
        <v>30</v>
      </c>
      <c r="N1195" t="s">
        <v>30</v>
      </c>
      <c r="O1195" t="s">
        <v>30</v>
      </c>
      <c r="P1195" t="s">
        <v>30</v>
      </c>
      <c r="Q1195" t="s">
        <v>30</v>
      </c>
      <c r="R1195" t="s">
        <v>30</v>
      </c>
      <c r="S1195" t="s">
        <v>30</v>
      </c>
      <c r="T1195" t="s">
        <v>30</v>
      </c>
      <c r="U1195" t="s">
        <v>30</v>
      </c>
      <c r="V1195" t="s">
        <v>30</v>
      </c>
      <c r="W1195" t="s">
        <v>33</v>
      </c>
      <c r="X1195" t="s">
        <v>29</v>
      </c>
      <c r="Y1195" t="s">
        <v>30</v>
      </c>
      <c r="Z1195" t="s">
        <v>29</v>
      </c>
      <c r="AA1195" t="s">
        <v>30</v>
      </c>
      <c r="AB1195" t="s">
        <v>32</v>
      </c>
    </row>
    <row r="1196" spans="1:28" outlineLevel="1" x14ac:dyDescent="0.45">
      <c r="A1196">
        <v>9936709004</v>
      </c>
      <c r="B1196" s="1">
        <v>44351</v>
      </c>
      <c r="C1196" t="s">
        <v>5551</v>
      </c>
      <c r="D1196" t="s">
        <v>5552</v>
      </c>
      <c r="E1196" t="s">
        <v>290</v>
      </c>
      <c r="F1196" t="s">
        <v>5651</v>
      </c>
      <c r="G1196" t="s">
        <v>5686</v>
      </c>
      <c r="H1196" s="5">
        <v>340899</v>
      </c>
      <c r="J1196" t="s">
        <v>42</v>
      </c>
      <c r="K1196" t="s">
        <v>29</v>
      </c>
      <c r="L1196" t="s">
        <v>119</v>
      </c>
      <c r="M1196" t="s">
        <v>30</v>
      </c>
      <c r="N1196" t="s">
        <v>30</v>
      </c>
      <c r="O1196" t="s">
        <v>30</v>
      </c>
      <c r="P1196" t="s">
        <v>30</v>
      </c>
      <c r="Q1196" t="s">
        <v>30</v>
      </c>
      <c r="R1196" t="s">
        <v>30</v>
      </c>
      <c r="S1196" t="s">
        <v>30</v>
      </c>
      <c r="T1196" t="s">
        <v>30</v>
      </c>
      <c r="U1196" t="s">
        <v>30</v>
      </c>
      <c r="V1196" t="s">
        <v>30</v>
      </c>
      <c r="W1196" t="s">
        <v>31</v>
      </c>
      <c r="X1196" t="s">
        <v>29</v>
      </c>
      <c r="Y1196" t="s">
        <v>29</v>
      </c>
      <c r="Z1196" t="s">
        <v>29</v>
      </c>
      <c r="AA1196" t="s">
        <v>29</v>
      </c>
      <c r="AB1196" t="s">
        <v>45</v>
      </c>
    </row>
    <row r="1197" spans="1:28" outlineLevel="1" x14ac:dyDescent="0.45">
      <c r="A1197">
        <v>7585288904</v>
      </c>
      <c r="B1197" s="1">
        <v>44323</v>
      </c>
      <c r="C1197" t="s">
        <v>3318</v>
      </c>
      <c r="D1197" t="s">
        <v>3319</v>
      </c>
      <c r="E1197" t="s">
        <v>290</v>
      </c>
      <c r="F1197" t="s">
        <v>5651</v>
      </c>
      <c r="G1197" t="s">
        <v>5686</v>
      </c>
      <c r="H1197" s="5">
        <v>320202</v>
      </c>
      <c r="J1197" t="s">
        <v>42</v>
      </c>
      <c r="K1197" t="s">
        <v>29</v>
      </c>
      <c r="L1197" t="s">
        <v>119</v>
      </c>
      <c r="M1197" t="s">
        <v>29</v>
      </c>
      <c r="N1197" t="s">
        <v>29</v>
      </c>
      <c r="O1197" t="s">
        <v>29</v>
      </c>
      <c r="P1197" t="s">
        <v>30</v>
      </c>
      <c r="Q1197" t="s">
        <v>30</v>
      </c>
      <c r="R1197" t="s">
        <v>30</v>
      </c>
      <c r="S1197" t="s">
        <v>30</v>
      </c>
      <c r="T1197" t="s">
        <v>30</v>
      </c>
      <c r="U1197" t="s">
        <v>30</v>
      </c>
      <c r="V1197" t="s">
        <v>30</v>
      </c>
      <c r="W1197" t="s">
        <v>31</v>
      </c>
      <c r="X1197" t="s">
        <v>29</v>
      </c>
      <c r="Y1197" t="s">
        <v>30</v>
      </c>
      <c r="Z1197" t="s">
        <v>29</v>
      </c>
      <c r="AA1197" t="s">
        <v>29</v>
      </c>
      <c r="AB1197" t="s">
        <v>32</v>
      </c>
    </row>
    <row r="1198" spans="1:28" outlineLevel="1" x14ac:dyDescent="0.45">
      <c r="A1198">
        <v>7600588910</v>
      </c>
      <c r="B1198" s="1">
        <v>44323</v>
      </c>
      <c r="C1198" t="s">
        <v>3405</v>
      </c>
      <c r="D1198" t="s">
        <v>3406</v>
      </c>
      <c r="E1198" t="s">
        <v>290</v>
      </c>
      <c r="F1198" t="s">
        <v>5651</v>
      </c>
      <c r="G1198" t="s">
        <v>5686</v>
      </c>
      <c r="H1198" s="5">
        <v>271110.83</v>
      </c>
      <c r="J1198" t="s">
        <v>42</v>
      </c>
      <c r="K1198" t="s">
        <v>29</v>
      </c>
      <c r="L1198" t="s">
        <v>119</v>
      </c>
      <c r="M1198" t="s">
        <v>30</v>
      </c>
      <c r="N1198" t="s">
        <v>30</v>
      </c>
      <c r="O1198" t="s">
        <v>30</v>
      </c>
      <c r="P1198" t="s">
        <v>30</v>
      </c>
      <c r="Q1198" t="s">
        <v>30</v>
      </c>
      <c r="R1198" t="s">
        <v>30</v>
      </c>
      <c r="S1198" t="s">
        <v>30</v>
      </c>
      <c r="T1198" t="s">
        <v>30</v>
      </c>
      <c r="U1198" t="s">
        <v>30</v>
      </c>
      <c r="V1198" t="s">
        <v>30</v>
      </c>
      <c r="W1198" t="s">
        <v>31</v>
      </c>
      <c r="X1198" t="s">
        <v>29</v>
      </c>
      <c r="Y1198" t="s">
        <v>29</v>
      </c>
      <c r="Z1198" t="s">
        <v>30</v>
      </c>
      <c r="AA1198" t="s">
        <v>30</v>
      </c>
      <c r="AB1198" t="s">
        <v>32</v>
      </c>
    </row>
    <row r="1199" spans="1:28" outlineLevel="1" x14ac:dyDescent="0.45">
      <c r="A1199">
        <v>8964519009</v>
      </c>
      <c r="B1199" s="1">
        <v>44345</v>
      </c>
      <c r="C1199" t="s">
        <v>5048</v>
      </c>
      <c r="D1199" t="s">
        <v>5049</v>
      </c>
      <c r="E1199" t="s">
        <v>290</v>
      </c>
      <c r="F1199" t="s">
        <v>5651</v>
      </c>
      <c r="G1199" t="s">
        <v>5933</v>
      </c>
      <c r="H1199" s="5">
        <v>182201.42</v>
      </c>
      <c r="J1199" t="s">
        <v>42</v>
      </c>
      <c r="K1199" t="s">
        <v>30</v>
      </c>
      <c r="L1199" t="s">
        <v>119</v>
      </c>
      <c r="M1199" t="s">
        <v>30</v>
      </c>
      <c r="N1199" t="s">
        <v>30</v>
      </c>
      <c r="O1199" t="s">
        <v>30</v>
      </c>
      <c r="P1199" t="s">
        <v>30</v>
      </c>
      <c r="Q1199" t="s">
        <v>30</v>
      </c>
      <c r="R1199" t="s">
        <v>30</v>
      </c>
      <c r="S1199" t="s">
        <v>30</v>
      </c>
      <c r="T1199" t="s">
        <v>30</v>
      </c>
      <c r="U1199" t="s">
        <v>30</v>
      </c>
      <c r="V1199" t="s">
        <v>30</v>
      </c>
      <c r="W1199" t="s">
        <v>31</v>
      </c>
      <c r="X1199" t="s">
        <v>30</v>
      </c>
      <c r="Y1199" t="s">
        <v>29</v>
      </c>
      <c r="Z1199" t="s">
        <v>29</v>
      </c>
      <c r="AA1199" t="s">
        <v>29</v>
      </c>
      <c r="AB1199" t="s">
        <v>32</v>
      </c>
    </row>
    <row r="1200" spans="1:28" outlineLevel="1" x14ac:dyDescent="0.45">
      <c r="A1200">
        <v>8929849008</v>
      </c>
      <c r="B1200" s="1">
        <v>44345</v>
      </c>
      <c r="C1200" t="s">
        <v>4897</v>
      </c>
      <c r="D1200" t="s">
        <v>4898</v>
      </c>
      <c r="E1200" t="s">
        <v>290</v>
      </c>
      <c r="F1200" t="s">
        <v>5651</v>
      </c>
      <c r="G1200" t="s">
        <v>5933</v>
      </c>
      <c r="H1200" s="5">
        <v>149845.98000000001</v>
      </c>
      <c r="J1200" t="s">
        <v>42</v>
      </c>
      <c r="K1200" t="s">
        <v>30</v>
      </c>
      <c r="L1200" t="s">
        <v>119</v>
      </c>
      <c r="M1200" t="s">
        <v>29</v>
      </c>
      <c r="N1200" t="s">
        <v>29</v>
      </c>
      <c r="O1200" t="s">
        <v>29</v>
      </c>
      <c r="P1200" t="s">
        <v>30</v>
      </c>
      <c r="Q1200" t="s">
        <v>29</v>
      </c>
      <c r="R1200" t="s">
        <v>29</v>
      </c>
      <c r="S1200" t="s">
        <v>30</v>
      </c>
      <c r="T1200" t="s">
        <v>30</v>
      </c>
      <c r="U1200" t="s">
        <v>29</v>
      </c>
      <c r="V1200" t="s">
        <v>30</v>
      </c>
      <c r="W1200" t="s">
        <v>31</v>
      </c>
      <c r="X1200" t="s">
        <v>30</v>
      </c>
      <c r="Y1200" t="s">
        <v>29</v>
      </c>
      <c r="Z1200" t="s">
        <v>29</v>
      </c>
      <c r="AA1200" t="s">
        <v>29</v>
      </c>
      <c r="AB1200" t="s">
        <v>32</v>
      </c>
    </row>
    <row r="1201" spans="1:28" outlineLevel="1" x14ac:dyDescent="0.45">
      <c r="A1201">
        <v>1077569004</v>
      </c>
      <c r="B1201" s="1">
        <v>44328</v>
      </c>
      <c r="C1201" t="s">
        <v>288</v>
      </c>
      <c r="D1201" t="s">
        <v>289</v>
      </c>
      <c r="E1201" t="s">
        <v>290</v>
      </c>
      <c r="F1201" t="s">
        <v>5651</v>
      </c>
      <c r="G1201" t="s">
        <v>5686</v>
      </c>
      <c r="H1201" s="5">
        <v>124995</v>
      </c>
      <c r="J1201" t="s">
        <v>42</v>
      </c>
      <c r="K1201" t="s">
        <v>29</v>
      </c>
      <c r="L1201" t="s">
        <v>119</v>
      </c>
      <c r="M1201" t="s">
        <v>29</v>
      </c>
      <c r="N1201" t="s">
        <v>29</v>
      </c>
      <c r="O1201" t="s">
        <v>29</v>
      </c>
      <c r="P1201" t="s">
        <v>29</v>
      </c>
      <c r="Q1201" t="s">
        <v>30</v>
      </c>
      <c r="R1201" t="s">
        <v>30</v>
      </c>
      <c r="S1201" t="s">
        <v>30</v>
      </c>
      <c r="T1201" t="s">
        <v>30</v>
      </c>
      <c r="U1201" t="s">
        <v>29</v>
      </c>
      <c r="V1201" t="s">
        <v>30</v>
      </c>
      <c r="W1201" t="s">
        <v>229</v>
      </c>
      <c r="X1201" t="s">
        <v>29</v>
      </c>
      <c r="Y1201" t="s">
        <v>29</v>
      </c>
      <c r="Z1201" t="s">
        <v>30</v>
      </c>
      <c r="AA1201" t="s">
        <v>29</v>
      </c>
      <c r="AB1201" t="s">
        <v>32</v>
      </c>
    </row>
    <row r="1202" spans="1:28" outlineLevel="1" x14ac:dyDescent="0.45">
      <c r="A1202">
        <v>8913289001</v>
      </c>
      <c r="B1202" s="1">
        <v>44345</v>
      </c>
      <c r="C1202" t="s">
        <v>4822</v>
      </c>
      <c r="D1202" t="s">
        <v>4823</v>
      </c>
      <c r="E1202" t="s">
        <v>290</v>
      </c>
      <c r="F1202" t="s">
        <v>5651</v>
      </c>
      <c r="G1202" t="s">
        <v>5686</v>
      </c>
      <c r="H1202" s="5">
        <v>109818.19</v>
      </c>
      <c r="I1202" t="s">
        <v>35</v>
      </c>
      <c r="J1202" t="s">
        <v>42</v>
      </c>
      <c r="K1202" t="s">
        <v>29</v>
      </c>
      <c r="L1202" t="s">
        <v>119</v>
      </c>
      <c r="M1202" t="s">
        <v>30</v>
      </c>
      <c r="N1202" t="s">
        <v>30</v>
      </c>
      <c r="O1202" t="s">
        <v>30</v>
      </c>
      <c r="P1202" t="s">
        <v>30</v>
      </c>
      <c r="Q1202" t="s">
        <v>30</v>
      </c>
      <c r="R1202" t="s">
        <v>30</v>
      </c>
      <c r="S1202" t="s">
        <v>30</v>
      </c>
      <c r="T1202" t="s">
        <v>30</v>
      </c>
      <c r="U1202" t="s">
        <v>30</v>
      </c>
      <c r="V1202" t="s">
        <v>30</v>
      </c>
      <c r="W1202" t="s">
        <v>33</v>
      </c>
      <c r="X1202" t="s">
        <v>29</v>
      </c>
      <c r="Y1202" t="s">
        <v>29</v>
      </c>
      <c r="Z1202" t="s">
        <v>29</v>
      </c>
      <c r="AA1202" t="s">
        <v>29</v>
      </c>
      <c r="AB1202" t="s">
        <v>32</v>
      </c>
    </row>
    <row r="1203" spans="1:28" outlineLevel="1" x14ac:dyDescent="0.45">
      <c r="A1203">
        <v>7632818901</v>
      </c>
      <c r="B1203" s="1">
        <v>44323</v>
      </c>
      <c r="C1203" t="s">
        <v>3588</v>
      </c>
      <c r="D1203" t="s">
        <v>3589</v>
      </c>
      <c r="E1203" t="s">
        <v>290</v>
      </c>
      <c r="F1203" t="s">
        <v>5651</v>
      </c>
      <c r="G1203" t="s">
        <v>5686</v>
      </c>
      <c r="H1203" s="5">
        <v>106529</v>
      </c>
      <c r="J1203" t="s">
        <v>42</v>
      </c>
      <c r="K1203" t="s">
        <v>29</v>
      </c>
      <c r="L1203" t="s">
        <v>119</v>
      </c>
      <c r="M1203" t="s">
        <v>29</v>
      </c>
      <c r="N1203" t="s">
        <v>30</v>
      </c>
      <c r="O1203" t="s">
        <v>30</v>
      </c>
      <c r="P1203" t="s">
        <v>30</v>
      </c>
      <c r="Q1203" t="s">
        <v>30</v>
      </c>
      <c r="R1203" t="s">
        <v>30</v>
      </c>
      <c r="S1203" t="s">
        <v>30</v>
      </c>
      <c r="T1203" t="s">
        <v>30</v>
      </c>
      <c r="U1203" t="s">
        <v>30</v>
      </c>
      <c r="V1203" t="s">
        <v>30</v>
      </c>
      <c r="W1203" t="s">
        <v>60</v>
      </c>
      <c r="X1203" t="s">
        <v>29</v>
      </c>
      <c r="Y1203" t="s">
        <v>30</v>
      </c>
      <c r="Z1203" t="s">
        <v>30</v>
      </c>
      <c r="AA1203" t="s">
        <v>30</v>
      </c>
      <c r="AB1203" t="s">
        <v>39</v>
      </c>
    </row>
    <row r="1204" spans="1:28" outlineLevel="1" x14ac:dyDescent="0.45">
      <c r="A1204">
        <v>5225809005</v>
      </c>
      <c r="B1204" s="1">
        <v>44337</v>
      </c>
      <c r="C1204" t="s">
        <v>2207</v>
      </c>
      <c r="D1204" t="s">
        <v>2208</v>
      </c>
      <c r="E1204" t="s">
        <v>290</v>
      </c>
      <c r="F1204" t="s">
        <v>5651</v>
      </c>
      <c r="G1204" t="s">
        <v>5933</v>
      </c>
      <c r="H1204" s="5">
        <v>78157</v>
      </c>
      <c r="J1204" t="s">
        <v>42</v>
      </c>
      <c r="K1204" t="s">
        <v>30</v>
      </c>
      <c r="L1204" t="s">
        <v>119</v>
      </c>
      <c r="M1204" t="s">
        <v>29</v>
      </c>
      <c r="N1204" t="s">
        <v>30</v>
      </c>
      <c r="O1204" t="s">
        <v>29</v>
      </c>
      <c r="P1204" t="s">
        <v>30</v>
      </c>
      <c r="Q1204" t="s">
        <v>29</v>
      </c>
      <c r="R1204" t="s">
        <v>30</v>
      </c>
      <c r="S1204" t="s">
        <v>30</v>
      </c>
      <c r="T1204" t="s">
        <v>30</v>
      </c>
      <c r="U1204" t="s">
        <v>30</v>
      </c>
      <c r="V1204" t="s">
        <v>30</v>
      </c>
      <c r="W1204" t="s">
        <v>31</v>
      </c>
      <c r="X1204" t="s">
        <v>30</v>
      </c>
      <c r="Y1204" t="s">
        <v>30</v>
      </c>
      <c r="Z1204" t="s">
        <v>29</v>
      </c>
      <c r="AA1204" t="s">
        <v>29</v>
      </c>
      <c r="AB1204" t="s">
        <v>32</v>
      </c>
    </row>
    <row r="1205" spans="1:28" outlineLevel="1" x14ac:dyDescent="0.45">
      <c r="A1205">
        <v>2501659001</v>
      </c>
      <c r="B1205" s="1">
        <v>44332</v>
      </c>
      <c r="C1205" t="s">
        <v>1228</v>
      </c>
      <c r="D1205" t="s">
        <v>1229</v>
      </c>
      <c r="E1205" t="s">
        <v>290</v>
      </c>
      <c r="F1205" t="s">
        <v>5651</v>
      </c>
      <c r="G1205" t="s">
        <v>5686</v>
      </c>
      <c r="H1205" s="5">
        <v>43762</v>
      </c>
      <c r="J1205" t="s">
        <v>42</v>
      </c>
      <c r="K1205" t="s">
        <v>29</v>
      </c>
      <c r="L1205" t="s">
        <v>119</v>
      </c>
      <c r="M1205" t="s">
        <v>29</v>
      </c>
      <c r="N1205" t="s">
        <v>30</v>
      </c>
      <c r="O1205" t="s">
        <v>29</v>
      </c>
      <c r="P1205" t="s">
        <v>30</v>
      </c>
      <c r="Q1205" t="s">
        <v>30</v>
      </c>
      <c r="R1205" t="s">
        <v>30</v>
      </c>
      <c r="S1205" t="s">
        <v>30</v>
      </c>
      <c r="T1205" t="s">
        <v>30</v>
      </c>
      <c r="U1205" t="s">
        <v>30</v>
      </c>
      <c r="V1205" t="s">
        <v>30</v>
      </c>
      <c r="W1205" t="s">
        <v>40</v>
      </c>
      <c r="X1205" t="s">
        <v>29</v>
      </c>
      <c r="Y1205" t="s">
        <v>30</v>
      </c>
      <c r="Z1205" t="s">
        <v>29</v>
      </c>
      <c r="AA1205" t="s">
        <v>30</v>
      </c>
      <c r="AB1205" t="s">
        <v>130</v>
      </c>
    </row>
    <row r="1206" spans="1:28" outlineLevel="1" x14ac:dyDescent="0.45">
      <c r="A1206">
        <v>7553639000</v>
      </c>
      <c r="B1206" s="1">
        <v>44341</v>
      </c>
      <c r="C1206" t="s">
        <v>3040</v>
      </c>
      <c r="D1206" t="s">
        <v>3041</v>
      </c>
      <c r="E1206" t="s">
        <v>290</v>
      </c>
      <c r="F1206" t="s">
        <v>5651</v>
      </c>
      <c r="G1206" t="s">
        <v>5686</v>
      </c>
      <c r="H1206" s="5">
        <v>40598.120000000003</v>
      </c>
      <c r="J1206" t="s">
        <v>42</v>
      </c>
      <c r="K1206" t="s">
        <v>29</v>
      </c>
      <c r="L1206" t="s">
        <v>119</v>
      </c>
      <c r="M1206" t="s">
        <v>30</v>
      </c>
      <c r="N1206" t="s">
        <v>30</v>
      </c>
      <c r="O1206" t="s">
        <v>30</v>
      </c>
      <c r="P1206" t="s">
        <v>30</v>
      </c>
      <c r="Q1206" t="s">
        <v>30</v>
      </c>
      <c r="R1206" t="s">
        <v>30</v>
      </c>
      <c r="S1206" t="s">
        <v>30</v>
      </c>
      <c r="T1206" t="s">
        <v>30</v>
      </c>
      <c r="U1206" t="s">
        <v>30</v>
      </c>
      <c r="V1206" t="s">
        <v>30</v>
      </c>
      <c r="W1206" t="s">
        <v>40</v>
      </c>
      <c r="X1206" t="s">
        <v>29</v>
      </c>
      <c r="Y1206" t="s">
        <v>30</v>
      </c>
      <c r="Z1206" t="s">
        <v>29</v>
      </c>
      <c r="AA1206" t="s">
        <v>30</v>
      </c>
      <c r="AB1206" t="s">
        <v>32</v>
      </c>
    </row>
    <row r="1207" spans="1:28" outlineLevel="1" x14ac:dyDescent="0.45">
      <c r="A1207">
        <v>8975359004</v>
      </c>
      <c r="B1207" s="1">
        <v>44345</v>
      </c>
      <c r="C1207" t="s">
        <v>5111</v>
      </c>
      <c r="D1207" t="s">
        <v>5112</v>
      </c>
      <c r="E1207" t="s">
        <v>290</v>
      </c>
      <c r="F1207" t="s">
        <v>5651</v>
      </c>
      <c r="G1207" t="s">
        <v>5933</v>
      </c>
      <c r="H1207" s="5">
        <v>13011</v>
      </c>
      <c r="J1207" t="s">
        <v>42</v>
      </c>
      <c r="K1207" t="s">
        <v>30</v>
      </c>
      <c r="L1207" t="s">
        <v>119</v>
      </c>
      <c r="M1207" t="s">
        <v>29</v>
      </c>
      <c r="N1207" t="s">
        <v>30</v>
      </c>
      <c r="O1207" t="s">
        <v>29</v>
      </c>
      <c r="P1207" t="s">
        <v>30</v>
      </c>
      <c r="Q1207" t="s">
        <v>30</v>
      </c>
      <c r="R1207" t="s">
        <v>30</v>
      </c>
      <c r="S1207" t="s">
        <v>30</v>
      </c>
      <c r="T1207" t="s">
        <v>30</v>
      </c>
      <c r="U1207" t="s">
        <v>30</v>
      </c>
      <c r="V1207" t="s">
        <v>30</v>
      </c>
      <c r="W1207" t="s">
        <v>33</v>
      </c>
      <c r="X1207" t="s">
        <v>29</v>
      </c>
      <c r="Y1207" t="s">
        <v>29</v>
      </c>
      <c r="Z1207" t="s">
        <v>29</v>
      </c>
      <c r="AA1207" t="s">
        <v>29</v>
      </c>
      <c r="AB1207" t="s">
        <v>32</v>
      </c>
    </row>
    <row r="1208" spans="1:28" outlineLevel="1" x14ac:dyDescent="0.45">
      <c r="A1208">
        <v>8032799001</v>
      </c>
      <c r="B1208" s="1">
        <v>44342</v>
      </c>
      <c r="C1208" t="s">
        <v>4176</v>
      </c>
      <c r="D1208" t="s">
        <v>4177</v>
      </c>
      <c r="E1208" t="s">
        <v>290</v>
      </c>
      <c r="F1208" t="s">
        <v>5651</v>
      </c>
      <c r="G1208" t="s">
        <v>5933</v>
      </c>
      <c r="H1208" s="5">
        <v>10635.08</v>
      </c>
      <c r="J1208" t="s">
        <v>42</v>
      </c>
      <c r="K1208" t="s">
        <v>30</v>
      </c>
      <c r="L1208" t="s">
        <v>119</v>
      </c>
      <c r="M1208" t="s">
        <v>29</v>
      </c>
      <c r="N1208" t="s">
        <v>29</v>
      </c>
      <c r="O1208" t="s">
        <v>29</v>
      </c>
      <c r="P1208" t="s">
        <v>30</v>
      </c>
      <c r="Q1208" t="s">
        <v>29</v>
      </c>
      <c r="R1208" t="s">
        <v>29</v>
      </c>
      <c r="S1208" t="s">
        <v>30</v>
      </c>
      <c r="T1208" t="s">
        <v>30</v>
      </c>
      <c r="U1208" t="s">
        <v>29</v>
      </c>
      <c r="V1208" t="s">
        <v>30</v>
      </c>
      <c r="W1208" t="s">
        <v>31</v>
      </c>
      <c r="X1208" t="s">
        <v>30</v>
      </c>
      <c r="Y1208" t="s">
        <v>29</v>
      </c>
      <c r="Z1208" t="s">
        <v>30</v>
      </c>
      <c r="AA1208" t="s">
        <v>29</v>
      </c>
      <c r="AB1208" t="s">
        <v>43</v>
      </c>
    </row>
    <row r="1209" spans="1:28" outlineLevel="1" x14ac:dyDescent="0.45">
      <c r="A1209">
        <v>7512799006</v>
      </c>
      <c r="B1209" s="1">
        <v>44341</v>
      </c>
      <c r="C1209" t="s">
        <v>2575</v>
      </c>
      <c r="D1209" t="s">
        <v>2576</v>
      </c>
      <c r="E1209" t="s">
        <v>290</v>
      </c>
      <c r="F1209" t="s">
        <v>5651</v>
      </c>
      <c r="G1209" t="s">
        <v>5933</v>
      </c>
      <c r="H1209" s="5">
        <v>8985</v>
      </c>
      <c r="J1209" t="s">
        <v>42</v>
      </c>
      <c r="K1209" t="s">
        <v>30</v>
      </c>
      <c r="L1209" t="s">
        <v>119</v>
      </c>
      <c r="M1209" t="s">
        <v>30</v>
      </c>
      <c r="N1209" t="s">
        <v>30</v>
      </c>
      <c r="O1209" t="s">
        <v>30</v>
      </c>
      <c r="P1209" t="s">
        <v>30</v>
      </c>
      <c r="Q1209" t="s">
        <v>30</v>
      </c>
      <c r="R1209" t="s">
        <v>30</v>
      </c>
      <c r="S1209" t="s">
        <v>30</v>
      </c>
      <c r="T1209" t="s">
        <v>30</v>
      </c>
      <c r="U1209" t="s">
        <v>30</v>
      </c>
      <c r="V1209" t="s">
        <v>30</v>
      </c>
      <c r="W1209" t="s">
        <v>40</v>
      </c>
      <c r="X1209" t="s">
        <v>30</v>
      </c>
      <c r="Y1209" t="s">
        <v>30</v>
      </c>
      <c r="Z1209" t="s">
        <v>29</v>
      </c>
      <c r="AA1209" t="s">
        <v>30</v>
      </c>
      <c r="AB1209" t="s">
        <v>32</v>
      </c>
    </row>
    <row r="1210" spans="1:28" outlineLevel="1" x14ac:dyDescent="0.45">
      <c r="A1210">
        <v>7572269002</v>
      </c>
      <c r="B1210" s="1">
        <v>44341</v>
      </c>
      <c r="C1210" t="s">
        <v>3251</v>
      </c>
      <c r="D1210" t="s">
        <v>3252</v>
      </c>
      <c r="E1210" t="s">
        <v>290</v>
      </c>
      <c r="F1210" t="s">
        <v>5651</v>
      </c>
      <c r="G1210" t="s">
        <v>5933</v>
      </c>
      <c r="H1210" s="5">
        <v>8657.2999999999993</v>
      </c>
      <c r="J1210" t="s">
        <v>42</v>
      </c>
      <c r="K1210" t="s">
        <v>30</v>
      </c>
      <c r="L1210" t="s">
        <v>119</v>
      </c>
      <c r="M1210" t="s">
        <v>29</v>
      </c>
      <c r="N1210" t="s">
        <v>30</v>
      </c>
      <c r="O1210" t="s">
        <v>30</v>
      </c>
      <c r="P1210" t="s">
        <v>30</v>
      </c>
      <c r="Q1210" t="s">
        <v>30</v>
      </c>
      <c r="R1210" t="s">
        <v>30</v>
      </c>
      <c r="S1210" t="s">
        <v>30</v>
      </c>
      <c r="T1210" t="s">
        <v>30</v>
      </c>
      <c r="U1210" t="s">
        <v>30</v>
      </c>
      <c r="V1210" t="s">
        <v>30</v>
      </c>
      <c r="W1210" t="s">
        <v>49</v>
      </c>
      <c r="X1210" t="s">
        <v>30</v>
      </c>
      <c r="Y1210" t="s">
        <v>30</v>
      </c>
      <c r="Z1210" t="s">
        <v>29</v>
      </c>
      <c r="AA1210" t="s">
        <v>30</v>
      </c>
      <c r="AB1210" t="s">
        <v>32</v>
      </c>
    </row>
    <row r="1211" spans="1:28" outlineLevel="1" x14ac:dyDescent="0.45">
      <c r="A1211">
        <v>7552738901</v>
      </c>
      <c r="B1211" s="1">
        <v>44323</v>
      </c>
      <c r="C1211" t="s">
        <v>3034</v>
      </c>
      <c r="D1211" t="s">
        <v>3035</v>
      </c>
      <c r="E1211" t="s">
        <v>290</v>
      </c>
      <c r="F1211" t="s">
        <v>5651</v>
      </c>
      <c r="G1211" t="s">
        <v>5933</v>
      </c>
      <c r="H1211" s="5">
        <v>1583.76</v>
      </c>
      <c r="J1211" t="s">
        <v>42</v>
      </c>
      <c r="K1211" t="s">
        <v>30</v>
      </c>
      <c r="L1211" t="s">
        <v>119</v>
      </c>
      <c r="M1211" t="s">
        <v>29</v>
      </c>
      <c r="N1211" t="s">
        <v>29</v>
      </c>
      <c r="O1211" t="s">
        <v>29</v>
      </c>
      <c r="P1211" t="s">
        <v>30</v>
      </c>
      <c r="Q1211" t="s">
        <v>29</v>
      </c>
      <c r="R1211" t="s">
        <v>30</v>
      </c>
      <c r="S1211" t="s">
        <v>29</v>
      </c>
      <c r="T1211" t="s">
        <v>30</v>
      </c>
      <c r="U1211" t="s">
        <v>30</v>
      </c>
      <c r="V1211" t="s">
        <v>30</v>
      </c>
      <c r="W1211" t="s">
        <v>229</v>
      </c>
      <c r="X1211" t="s">
        <v>30</v>
      </c>
      <c r="Y1211" t="s">
        <v>29</v>
      </c>
      <c r="Z1211" t="s">
        <v>29</v>
      </c>
      <c r="AA1211" t="s">
        <v>30</v>
      </c>
      <c r="AB1211" t="s">
        <v>62</v>
      </c>
    </row>
    <row r="1212" spans="1:28" outlineLevel="1" x14ac:dyDescent="0.45">
      <c r="A1212">
        <v>8894249004</v>
      </c>
      <c r="B1212" s="1">
        <v>44345</v>
      </c>
      <c r="C1212" t="s">
        <v>4745</v>
      </c>
      <c r="D1212" t="s">
        <v>4746</v>
      </c>
      <c r="E1212" t="s">
        <v>507</v>
      </c>
      <c r="F1212" t="s">
        <v>5651</v>
      </c>
      <c r="G1212" t="s">
        <v>6034</v>
      </c>
      <c r="H1212" s="5">
        <v>196073.93</v>
      </c>
      <c r="J1212" t="s">
        <v>28</v>
      </c>
      <c r="K1212" t="s">
        <v>30</v>
      </c>
      <c r="L1212" t="s">
        <v>471</v>
      </c>
      <c r="M1212" t="s">
        <v>29</v>
      </c>
      <c r="N1212" t="s">
        <v>29</v>
      </c>
      <c r="O1212" t="s">
        <v>29</v>
      </c>
      <c r="P1212" t="s">
        <v>30</v>
      </c>
      <c r="Q1212" t="s">
        <v>30</v>
      </c>
      <c r="R1212" t="s">
        <v>29</v>
      </c>
      <c r="S1212" t="s">
        <v>30</v>
      </c>
      <c r="T1212" t="s">
        <v>30</v>
      </c>
      <c r="U1212" t="s">
        <v>30</v>
      </c>
      <c r="V1212" t="s">
        <v>30</v>
      </c>
      <c r="W1212" t="s">
        <v>31</v>
      </c>
      <c r="X1212" t="s">
        <v>29</v>
      </c>
      <c r="Y1212" t="s">
        <v>29</v>
      </c>
      <c r="Z1212" t="s">
        <v>29</v>
      </c>
      <c r="AA1212" t="s">
        <v>29</v>
      </c>
      <c r="AB1212" t="s">
        <v>32</v>
      </c>
    </row>
    <row r="1213" spans="1:28" outlineLevel="1" x14ac:dyDescent="0.45">
      <c r="A1213">
        <v>8842659007</v>
      </c>
      <c r="B1213" s="1">
        <v>44345</v>
      </c>
      <c r="C1213" t="s">
        <v>4459</v>
      </c>
      <c r="D1213" t="s">
        <v>3341</v>
      </c>
      <c r="E1213" t="s">
        <v>507</v>
      </c>
      <c r="F1213" t="s">
        <v>5651</v>
      </c>
      <c r="G1213" t="s">
        <v>6034</v>
      </c>
      <c r="H1213" s="5">
        <v>82123.5</v>
      </c>
      <c r="J1213" t="s">
        <v>28</v>
      </c>
      <c r="K1213" t="s">
        <v>30</v>
      </c>
      <c r="L1213" t="s">
        <v>471</v>
      </c>
      <c r="M1213" t="s">
        <v>30</v>
      </c>
      <c r="N1213" t="s">
        <v>30</v>
      </c>
      <c r="O1213" t="s">
        <v>30</v>
      </c>
      <c r="P1213" t="s">
        <v>30</v>
      </c>
      <c r="Q1213" t="s">
        <v>30</v>
      </c>
      <c r="R1213" t="s">
        <v>30</v>
      </c>
      <c r="S1213" t="s">
        <v>30</v>
      </c>
      <c r="T1213" t="s">
        <v>30</v>
      </c>
      <c r="U1213" t="s">
        <v>30</v>
      </c>
      <c r="V1213" t="s">
        <v>30</v>
      </c>
      <c r="W1213" t="s">
        <v>40</v>
      </c>
      <c r="X1213" t="s">
        <v>29</v>
      </c>
      <c r="Y1213" t="s">
        <v>29</v>
      </c>
      <c r="Z1213" t="s">
        <v>29</v>
      </c>
      <c r="AA1213" t="s">
        <v>29</v>
      </c>
      <c r="AB1213" t="s">
        <v>62</v>
      </c>
    </row>
    <row r="1214" spans="1:28" outlineLevel="1" x14ac:dyDescent="0.45">
      <c r="A1214">
        <v>8866819001</v>
      </c>
      <c r="B1214" s="1">
        <v>44345</v>
      </c>
      <c r="C1214" t="s">
        <v>4606</v>
      </c>
      <c r="D1214" t="s">
        <v>4607</v>
      </c>
      <c r="E1214" t="s">
        <v>789</v>
      </c>
      <c r="F1214" t="s">
        <v>5651</v>
      </c>
      <c r="G1214" t="s">
        <v>5999</v>
      </c>
      <c r="H1214" s="5">
        <v>122324</v>
      </c>
      <c r="J1214" t="s">
        <v>42</v>
      </c>
      <c r="K1214" t="s">
        <v>29</v>
      </c>
      <c r="L1214" t="s">
        <v>210</v>
      </c>
      <c r="M1214" t="s">
        <v>29</v>
      </c>
      <c r="N1214" t="s">
        <v>30</v>
      </c>
      <c r="O1214" t="s">
        <v>30</v>
      </c>
      <c r="P1214" t="s">
        <v>30</v>
      </c>
      <c r="Q1214" t="s">
        <v>29</v>
      </c>
      <c r="R1214" t="s">
        <v>30</v>
      </c>
      <c r="S1214" t="s">
        <v>30</v>
      </c>
      <c r="T1214" t="s">
        <v>29</v>
      </c>
      <c r="U1214" t="s">
        <v>30</v>
      </c>
      <c r="V1214" t="s">
        <v>30</v>
      </c>
      <c r="W1214" t="s">
        <v>60</v>
      </c>
      <c r="X1214" t="s">
        <v>29</v>
      </c>
      <c r="Y1214" t="s">
        <v>29</v>
      </c>
      <c r="Z1214" t="s">
        <v>29</v>
      </c>
      <c r="AA1214" t="s">
        <v>29</v>
      </c>
      <c r="AB1214" t="s">
        <v>232</v>
      </c>
    </row>
    <row r="1215" spans="1:28" outlineLevel="1" x14ac:dyDescent="0.45">
      <c r="A1215">
        <v>7635758902</v>
      </c>
      <c r="B1215" s="1">
        <v>44323</v>
      </c>
      <c r="C1215" t="s">
        <v>3612</v>
      </c>
      <c r="D1215" t="s">
        <v>3613</v>
      </c>
      <c r="E1215" t="s">
        <v>789</v>
      </c>
      <c r="F1215" t="s">
        <v>5651</v>
      </c>
      <c r="G1215" t="s">
        <v>5999</v>
      </c>
      <c r="H1215" s="5">
        <v>25323.56</v>
      </c>
      <c r="J1215" t="s">
        <v>42</v>
      </c>
      <c r="K1215" t="s">
        <v>29</v>
      </c>
      <c r="L1215" t="s">
        <v>210</v>
      </c>
      <c r="M1215" t="s">
        <v>29</v>
      </c>
      <c r="N1215" t="s">
        <v>29</v>
      </c>
      <c r="O1215" t="s">
        <v>30</v>
      </c>
      <c r="P1215" t="s">
        <v>30</v>
      </c>
      <c r="Q1215" t="s">
        <v>30</v>
      </c>
      <c r="R1215" t="s">
        <v>30</v>
      </c>
      <c r="S1215" t="s">
        <v>30</v>
      </c>
      <c r="T1215" t="s">
        <v>30</v>
      </c>
      <c r="U1215" t="s">
        <v>30</v>
      </c>
      <c r="V1215" t="s">
        <v>30</v>
      </c>
      <c r="W1215" t="s">
        <v>31</v>
      </c>
      <c r="X1215" t="s">
        <v>29</v>
      </c>
      <c r="Y1215" t="s">
        <v>29</v>
      </c>
      <c r="Z1215" t="s">
        <v>29</v>
      </c>
      <c r="AA1215" t="s">
        <v>30</v>
      </c>
      <c r="AB1215" t="s">
        <v>38</v>
      </c>
    </row>
    <row r="1216" spans="1:28" outlineLevel="1" x14ac:dyDescent="0.45">
      <c r="A1216">
        <v>1132019105</v>
      </c>
      <c r="B1216" s="1">
        <v>44372</v>
      </c>
      <c r="C1216" t="s">
        <v>576</v>
      </c>
      <c r="D1216" t="s">
        <v>577</v>
      </c>
      <c r="E1216" t="s">
        <v>160</v>
      </c>
      <c r="F1216" t="s">
        <v>5651</v>
      </c>
      <c r="G1216" t="s">
        <v>5747</v>
      </c>
      <c r="H1216" s="5">
        <v>2408722</v>
      </c>
      <c r="J1216" t="s">
        <v>28</v>
      </c>
      <c r="K1216" t="s">
        <v>29</v>
      </c>
      <c r="L1216" t="s">
        <v>161</v>
      </c>
      <c r="M1216" t="s">
        <v>29</v>
      </c>
      <c r="N1216" t="s">
        <v>30</v>
      </c>
      <c r="O1216" t="s">
        <v>30</v>
      </c>
      <c r="P1216" t="s">
        <v>30</v>
      </c>
      <c r="Q1216" t="s">
        <v>30</v>
      </c>
      <c r="R1216" t="s">
        <v>30</v>
      </c>
      <c r="S1216" t="s">
        <v>30</v>
      </c>
      <c r="T1216" t="s">
        <v>30</v>
      </c>
      <c r="U1216" t="s">
        <v>30</v>
      </c>
      <c r="V1216" t="s">
        <v>30</v>
      </c>
      <c r="W1216" t="s">
        <v>40</v>
      </c>
      <c r="X1216" t="s">
        <v>29</v>
      </c>
      <c r="Y1216" t="s">
        <v>29</v>
      </c>
      <c r="Z1216" t="s">
        <v>29</v>
      </c>
      <c r="AA1216" t="s">
        <v>29</v>
      </c>
      <c r="AB1216" t="s">
        <v>45</v>
      </c>
    </row>
    <row r="1217" spans="1:28" outlineLevel="1" x14ac:dyDescent="0.45">
      <c r="A1217">
        <v>9935069000</v>
      </c>
      <c r="B1217" s="1">
        <v>44351</v>
      </c>
      <c r="C1217" t="s">
        <v>5539</v>
      </c>
      <c r="D1217" t="s">
        <v>5540</v>
      </c>
      <c r="E1217" t="s">
        <v>160</v>
      </c>
      <c r="F1217" t="s">
        <v>5651</v>
      </c>
      <c r="G1217" t="s">
        <v>5798</v>
      </c>
      <c r="H1217" s="5">
        <v>2173636</v>
      </c>
      <c r="J1217" t="s">
        <v>28</v>
      </c>
      <c r="K1217" t="s">
        <v>30</v>
      </c>
      <c r="L1217" t="s">
        <v>161</v>
      </c>
      <c r="M1217" t="s">
        <v>30</v>
      </c>
      <c r="N1217" t="s">
        <v>29</v>
      </c>
      <c r="O1217" t="s">
        <v>29</v>
      </c>
      <c r="P1217" t="s">
        <v>30</v>
      </c>
      <c r="Q1217" t="s">
        <v>30</v>
      </c>
      <c r="R1217" t="s">
        <v>30</v>
      </c>
      <c r="S1217" t="s">
        <v>30</v>
      </c>
      <c r="T1217" t="s">
        <v>30</v>
      </c>
      <c r="U1217" t="s">
        <v>29</v>
      </c>
      <c r="V1217" t="s">
        <v>30</v>
      </c>
      <c r="W1217" t="s">
        <v>40</v>
      </c>
      <c r="X1217" t="s">
        <v>29</v>
      </c>
      <c r="Y1217" t="s">
        <v>29</v>
      </c>
      <c r="Z1217" t="s">
        <v>29</v>
      </c>
      <c r="AA1217" t="s">
        <v>29</v>
      </c>
      <c r="AB1217" t="s">
        <v>32</v>
      </c>
    </row>
    <row r="1218" spans="1:28" outlineLevel="1" x14ac:dyDescent="0.45">
      <c r="A1218">
        <v>4888429005</v>
      </c>
      <c r="B1218" s="1">
        <v>44336</v>
      </c>
      <c r="C1218" t="s">
        <v>1978</v>
      </c>
      <c r="D1218" t="s">
        <v>1979</v>
      </c>
      <c r="E1218" t="s">
        <v>160</v>
      </c>
      <c r="F1218" t="s">
        <v>5651</v>
      </c>
      <c r="G1218" t="s">
        <v>5747</v>
      </c>
      <c r="H1218" s="5">
        <v>1343391.68</v>
      </c>
      <c r="I1218" t="s">
        <v>1980</v>
      </c>
      <c r="J1218" t="s">
        <v>28</v>
      </c>
      <c r="K1218" t="s">
        <v>29</v>
      </c>
      <c r="L1218" t="s">
        <v>161</v>
      </c>
      <c r="M1218" t="s">
        <v>30</v>
      </c>
      <c r="N1218" t="s">
        <v>30</v>
      </c>
      <c r="O1218" t="s">
        <v>30</v>
      </c>
      <c r="P1218" t="s">
        <v>30</v>
      </c>
      <c r="Q1218" t="s">
        <v>30</v>
      </c>
      <c r="R1218" t="s">
        <v>30</v>
      </c>
      <c r="S1218" t="s">
        <v>30</v>
      </c>
      <c r="T1218" t="s">
        <v>30</v>
      </c>
      <c r="U1218" t="s">
        <v>30</v>
      </c>
      <c r="V1218" t="s">
        <v>30</v>
      </c>
      <c r="W1218" t="s">
        <v>31</v>
      </c>
      <c r="X1218" t="s">
        <v>29</v>
      </c>
      <c r="Y1218" t="s">
        <v>30</v>
      </c>
      <c r="Z1218" t="s">
        <v>29</v>
      </c>
      <c r="AA1218" t="s">
        <v>29</v>
      </c>
      <c r="AB1218" t="s">
        <v>145</v>
      </c>
    </row>
    <row r="1219" spans="1:28" outlineLevel="1" x14ac:dyDescent="0.45">
      <c r="A1219">
        <v>9927879007</v>
      </c>
      <c r="B1219" s="1">
        <v>44351</v>
      </c>
      <c r="C1219" t="s">
        <v>5490</v>
      </c>
      <c r="D1219" t="s">
        <v>5491</v>
      </c>
      <c r="E1219" t="s">
        <v>160</v>
      </c>
      <c r="F1219" t="s">
        <v>5651</v>
      </c>
      <c r="G1219" t="s">
        <v>5703</v>
      </c>
      <c r="H1219" s="5">
        <v>1163960.5</v>
      </c>
      <c r="J1219" t="s">
        <v>28</v>
      </c>
      <c r="K1219" t="s">
        <v>30</v>
      </c>
      <c r="L1219" t="s">
        <v>161</v>
      </c>
      <c r="M1219" t="s">
        <v>30</v>
      </c>
      <c r="N1219" t="s">
        <v>30</v>
      </c>
      <c r="O1219" t="s">
        <v>29</v>
      </c>
      <c r="P1219" t="s">
        <v>30</v>
      </c>
      <c r="Q1219" t="s">
        <v>30</v>
      </c>
      <c r="R1219" t="s">
        <v>30</v>
      </c>
      <c r="S1219" t="s">
        <v>30</v>
      </c>
      <c r="T1219" t="s">
        <v>30</v>
      </c>
      <c r="U1219" t="s">
        <v>30</v>
      </c>
      <c r="V1219" t="s">
        <v>30</v>
      </c>
      <c r="W1219" t="s">
        <v>33</v>
      </c>
      <c r="X1219" t="s">
        <v>29</v>
      </c>
      <c r="Y1219" t="s">
        <v>29</v>
      </c>
      <c r="Z1219" t="s">
        <v>29</v>
      </c>
      <c r="AA1219" t="s">
        <v>29</v>
      </c>
      <c r="AB1219" t="s">
        <v>69</v>
      </c>
    </row>
    <row r="1220" spans="1:28" outlineLevel="1" x14ac:dyDescent="0.45">
      <c r="A1220">
        <v>7548759007</v>
      </c>
      <c r="B1220" s="1">
        <v>44341</v>
      </c>
      <c r="C1220" t="s">
        <v>2979</v>
      </c>
      <c r="D1220" t="s">
        <v>2980</v>
      </c>
      <c r="E1220" t="s">
        <v>160</v>
      </c>
      <c r="F1220" t="s">
        <v>5651</v>
      </c>
      <c r="G1220" t="s">
        <v>5747</v>
      </c>
      <c r="H1220" s="5">
        <v>874050.87</v>
      </c>
      <c r="J1220" t="s">
        <v>28</v>
      </c>
      <c r="K1220" t="s">
        <v>29</v>
      </c>
      <c r="L1220" t="s">
        <v>161</v>
      </c>
      <c r="M1220" t="s">
        <v>30</v>
      </c>
      <c r="N1220" t="s">
        <v>30</v>
      </c>
      <c r="O1220" t="s">
        <v>30</v>
      </c>
      <c r="P1220" t="s">
        <v>30</v>
      </c>
      <c r="Q1220" t="s">
        <v>30</v>
      </c>
      <c r="R1220" t="s">
        <v>30</v>
      </c>
      <c r="S1220" t="s">
        <v>30</v>
      </c>
      <c r="T1220" t="s">
        <v>30</v>
      </c>
      <c r="U1220" t="s">
        <v>30</v>
      </c>
      <c r="V1220" t="s">
        <v>30</v>
      </c>
      <c r="W1220" t="s">
        <v>40</v>
      </c>
      <c r="X1220" t="s">
        <v>29</v>
      </c>
      <c r="Y1220" t="s">
        <v>30</v>
      </c>
      <c r="Z1220" t="s">
        <v>29</v>
      </c>
      <c r="AA1220" t="s">
        <v>30</v>
      </c>
      <c r="AB1220" t="s">
        <v>32</v>
      </c>
    </row>
    <row r="1221" spans="1:28" outlineLevel="1" x14ac:dyDescent="0.45">
      <c r="A1221">
        <v>7543859003</v>
      </c>
      <c r="B1221" s="1">
        <v>44341</v>
      </c>
      <c r="C1221" t="s">
        <v>2919</v>
      </c>
      <c r="D1221" t="s">
        <v>2920</v>
      </c>
      <c r="E1221" t="s">
        <v>160</v>
      </c>
      <c r="F1221" t="s">
        <v>5651</v>
      </c>
      <c r="G1221" t="s">
        <v>5666</v>
      </c>
      <c r="H1221" s="5">
        <v>837215</v>
      </c>
      <c r="J1221" t="s">
        <v>28</v>
      </c>
      <c r="K1221" t="s">
        <v>30</v>
      </c>
      <c r="L1221" t="s">
        <v>161</v>
      </c>
      <c r="M1221" t="s">
        <v>30</v>
      </c>
      <c r="N1221" t="s">
        <v>30</v>
      </c>
      <c r="O1221" t="s">
        <v>29</v>
      </c>
      <c r="P1221" t="s">
        <v>30</v>
      </c>
      <c r="Q1221" t="s">
        <v>30</v>
      </c>
      <c r="R1221" t="s">
        <v>30</v>
      </c>
      <c r="S1221" t="s">
        <v>30</v>
      </c>
      <c r="T1221" t="s">
        <v>30</v>
      </c>
      <c r="U1221" t="s">
        <v>30</v>
      </c>
      <c r="V1221" t="s">
        <v>30</v>
      </c>
      <c r="W1221" t="s">
        <v>33</v>
      </c>
      <c r="X1221" t="s">
        <v>30</v>
      </c>
      <c r="Y1221" t="s">
        <v>29</v>
      </c>
      <c r="Z1221" t="s">
        <v>29</v>
      </c>
      <c r="AA1221" t="s">
        <v>30</v>
      </c>
      <c r="AB1221" t="s">
        <v>32</v>
      </c>
    </row>
    <row r="1222" spans="1:28" outlineLevel="1" x14ac:dyDescent="0.45">
      <c r="A1222">
        <v>7236669005</v>
      </c>
      <c r="B1222" s="1">
        <v>44339</v>
      </c>
      <c r="C1222" t="s">
        <v>2517</v>
      </c>
      <c r="D1222" t="s">
        <v>2250</v>
      </c>
      <c r="E1222" t="s">
        <v>160</v>
      </c>
      <c r="F1222" t="s">
        <v>5651</v>
      </c>
      <c r="G1222" t="s">
        <v>5666</v>
      </c>
      <c r="H1222" s="5">
        <v>833436.53</v>
      </c>
      <c r="J1222" t="s">
        <v>28</v>
      </c>
      <c r="K1222" t="s">
        <v>30</v>
      </c>
      <c r="L1222" t="s">
        <v>161</v>
      </c>
      <c r="M1222" t="s">
        <v>29</v>
      </c>
      <c r="N1222" t="s">
        <v>29</v>
      </c>
      <c r="O1222" t="s">
        <v>30</v>
      </c>
      <c r="P1222" t="s">
        <v>30</v>
      </c>
      <c r="Q1222" t="s">
        <v>30</v>
      </c>
      <c r="R1222" t="s">
        <v>29</v>
      </c>
      <c r="S1222" t="s">
        <v>30</v>
      </c>
      <c r="T1222" t="s">
        <v>30</v>
      </c>
      <c r="U1222" t="s">
        <v>30</v>
      </c>
      <c r="V1222" t="s">
        <v>30</v>
      </c>
      <c r="W1222" t="s">
        <v>33</v>
      </c>
      <c r="X1222" t="s">
        <v>30</v>
      </c>
      <c r="Y1222" t="s">
        <v>29</v>
      </c>
      <c r="Z1222" t="s">
        <v>29</v>
      </c>
      <c r="AA1222" t="s">
        <v>30</v>
      </c>
      <c r="AB1222" t="s">
        <v>32</v>
      </c>
    </row>
    <row r="1223" spans="1:28" outlineLevel="1" x14ac:dyDescent="0.45">
      <c r="A1223">
        <v>8029079007</v>
      </c>
      <c r="B1223" s="1">
        <v>44342</v>
      </c>
      <c r="C1223" t="s">
        <v>4145</v>
      </c>
      <c r="D1223" t="s">
        <v>4146</v>
      </c>
      <c r="E1223" t="s">
        <v>160</v>
      </c>
      <c r="F1223" t="s">
        <v>5651</v>
      </c>
      <c r="G1223" t="s">
        <v>5666</v>
      </c>
      <c r="H1223" s="5">
        <v>797034.76</v>
      </c>
      <c r="J1223" t="s">
        <v>28</v>
      </c>
      <c r="K1223" t="s">
        <v>30</v>
      </c>
      <c r="L1223" t="s">
        <v>161</v>
      </c>
      <c r="M1223" t="s">
        <v>30</v>
      </c>
      <c r="N1223" t="s">
        <v>30</v>
      </c>
      <c r="O1223" t="s">
        <v>30</v>
      </c>
      <c r="P1223" t="s">
        <v>30</v>
      </c>
      <c r="Q1223" t="s">
        <v>30</v>
      </c>
      <c r="R1223" t="s">
        <v>30</v>
      </c>
      <c r="S1223" t="s">
        <v>30</v>
      </c>
      <c r="T1223" t="s">
        <v>30</v>
      </c>
      <c r="U1223" t="s">
        <v>30</v>
      </c>
      <c r="V1223" t="s">
        <v>30</v>
      </c>
      <c r="W1223" t="s">
        <v>31</v>
      </c>
      <c r="X1223" t="s">
        <v>30</v>
      </c>
      <c r="Y1223" t="s">
        <v>29</v>
      </c>
      <c r="Z1223" t="s">
        <v>29</v>
      </c>
      <c r="AA1223" t="s">
        <v>30</v>
      </c>
      <c r="AB1223" t="s">
        <v>47</v>
      </c>
    </row>
    <row r="1224" spans="1:28" outlineLevel="1" x14ac:dyDescent="0.45">
      <c r="A1224">
        <v>5234489007</v>
      </c>
      <c r="B1224" s="1">
        <v>44337</v>
      </c>
      <c r="C1224" t="s">
        <v>2249</v>
      </c>
      <c r="D1224" t="s">
        <v>2250</v>
      </c>
      <c r="E1224" t="s">
        <v>160</v>
      </c>
      <c r="F1224" t="s">
        <v>5651</v>
      </c>
      <c r="G1224" t="s">
        <v>5666</v>
      </c>
      <c r="H1224" s="5">
        <v>625508.01</v>
      </c>
      <c r="J1224" t="s">
        <v>28</v>
      </c>
      <c r="K1224" t="s">
        <v>30</v>
      </c>
      <c r="L1224" t="s">
        <v>161</v>
      </c>
      <c r="M1224" t="s">
        <v>29</v>
      </c>
      <c r="N1224" t="s">
        <v>29</v>
      </c>
      <c r="O1224" t="s">
        <v>30</v>
      </c>
      <c r="P1224" t="s">
        <v>29</v>
      </c>
      <c r="Q1224" t="s">
        <v>30</v>
      </c>
      <c r="R1224" t="s">
        <v>29</v>
      </c>
      <c r="S1224" t="s">
        <v>30</v>
      </c>
      <c r="T1224" t="s">
        <v>30</v>
      </c>
      <c r="U1224" t="s">
        <v>30</v>
      </c>
      <c r="V1224" t="s">
        <v>30</v>
      </c>
      <c r="W1224" t="s">
        <v>33</v>
      </c>
      <c r="X1224" t="s">
        <v>30</v>
      </c>
      <c r="Y1224" t="s">
        <v>29</v>
      </c>
      <c r="Z1224" t="s">
        <v>29</v>
      </c>
      <c r="AA1224" t="s">
        <v>30</v>
      </c>
      <c r="AB1224" t="s">
        <v>32</v>
      </c>
    </row>
    <row r="1225" spans="1:28" outlineLevel="1" x14ac:dyDescent="0.45">
      <c r="A1225">
        <v>9961179002</v>
      </c>
      <c r="B1225" s="1">
        <v>44354</v>
      </c>
      <c r="C1225" t="s">
        <v>5608</v>
      </c>
      <c r="D1225" t="s">
        <v>5609</v>
      </c>
      <c r="E1225" t="s">
        <v>160</v>
      </c>
      <c r="F1225" t="s">
        <v>5651</v>
      </c>
      <c r="G1225" t="s">
        <v>5747</v>
      </c>
      <c r="H1225" s="5">
        <v>512890.22</v>
      </c>
      <c r="J1225" t="s">
        <v>28</v>
      </c>
      <c r="K1225" t="s">
        <v>29</v>
      </c>
      <c r="L1225" t="s">
        <v>161</v>
      </c>
      <c r="M1225" t="s">
        <v>29</v>
      </c>
      <c r="N1225" t="s">
        <v>29</v>
      </c>
      <c r="O1225" t="s">
        <v>29</v>
      </c>
      <c r="P1225" t="s">
        <v>30</v>
      </c>
      <c r="Q1225" t="s">
        <v>30</v>
      </c>
      <c r="R1225" t="s">
        <v>30</v>
      </c>
      <c r="S1225" t="s">
        <v>29</v>
      </c>
      <c r="T1225" t="s">
        <v>29</v>
      </c>
      <c r="U1225" t="s">
        <v>30</v>
      </c>
      <c r="V1225" t="s">
        <v>29</v>
      </c>
      <c r="W1225" t="s">
        <v>40</v>
      </c>
      <c r="X1225" t="s">
        <v>29</v>
      </c>
      <c r="Y1225" t="s">
        <v>29</v>
      </c>
      <c r="Z1225" t="s">
        <v>29</v>
      </c>
      <c r="AA1225" t="s">
        <v>29</v>
      </c>
      <c r="AB1225" t="s">
        <v>32</v>
      </c>
    </row>
    <row r="1226" spans="1:28" outlineLevel="1" x14ac:dyDescent="0.45">
      <c r="A1226">
        <v>7911378903</v>
      </c>
      <c r="B1226" s="1">
        <v>44327</v>
      </c>
      <c r="C1226" t="s">
        <v>4072</v>
      </c>
      <c r="D1226" t="s">
        <v>4073</v>
      </c>
      <c r="E1226" t="s">
        <v>160</v>
      </c>
      <c r="F1226" t="s">
        <v>5651</v>
      </c>
      <c r="G1226" t="s">
        <v>5800</v>
      </c>
      <c r="H1226" s="5">
        <v>489035.41</v>
      </c>
      <c r="J1226" t="s">
        <v>28</v>
      </c>
      <c r="K1226" t="s">
        <v>29</v>
      </c>
      <c r="L1226" t="s">
        <v>161</v>
      </c>
      <c r="M1226" t="s">
        <v>29</v>
      </c>
      <c r="N1226" t="s">
        <v>30</v>
      </c>
      <c r="O1226" t="s">
        <v>30</v>
      </c>
      <c r="P1226" t="s">
        <v>30</v>
      </c>
      <c r="Q1226" t="s">
        <v>29</v>
      </c>
      <c r="R1226" t="s">
        <v>30</v>
      </c>
      <c r="S1226" t="s">
        <v>30</v>
      </c>
      <c r="T1226" t="s">
        <v>30</v>
      </c>
      <c r="U1226" t="s">
        <v>29</v>
      </c>
      <c r="V1226" t="s">
        <v>30</v>
      </c>
      <c r="W1226" t="s">
        <v>40</v>
      </c>
      <c r="X1226" t="s">
        <v>29</v>
      </c>
      <c r="Y1226" t="s">
        <v>30</v>
      </c>
      <c r="Z1226" t="s">
        <v>29</v>
      </c>
      <c r="AA1226" t="s">
        <v>29</v>
      </c>
      <c r="AB1226" t="s">
        <v>32</v>
      </c>
    </row>
    <row r="1227" spans="1:28" outlineLevel="1" x14ac:dyDescent="0.45">
      <c r="A1227">
        <v>9922969000</v>
      </c>
      <c r="B1227" s="1">
        <v>44351</v>
      </c>
      <c r="C1227" t="s">
        <v>5451</v>
      </c>
      <c r="D1227" t="s">
        <v>5452</v>
      </c>
      <c r="E1227" t="s">
        <v>160</v>
      </c>
      <c r="F1227" t="s">
        <v>5651</v>
      </c>
      <c r="G1227" t="s">
        <v>5666</v>
      </c>
      <c r="H1227" s="5">
        <v>471130</v>
      </c>
      <c r="J1227" t="s">
        <v>28</v>
      </c>
      <c r="K1227" t="s">
        <v>30</v>
      </c>
      <c r="L1227" t="s">
        <v>161</v>
      </c>
      <c r="M1227" t="s">
        <v>29</v>
      </c>
      <c r="N1227" t="s">
        <v>30</v>
      </c>
      <c r="O1227" t="s">
        <v>29</v>
      </c>
      <c r="P1227" t="s">
        <v>30</v>
      </c>
      <c r="Q1227" t="s">
        <v>30</v>
      </c>
      <c r="R1227" t="s">
        <v>30</v>
      </c>
      <c r="S1227" t="s">
        <v>30</v>
      </c>
      <c r="T1227" t="s">
        <v>30</v>
      </c>
      <c r="U1227" t="s">
        <v>30</v>
      </c>
      <c r="V1227" t="s">
        <v>30</v>
      </c>
      <c r="W1227" t="s">
        <v>40</v>
      </c>
      <c r="X1227" t="s">
        <v>30</v>
      </c>
      <c r="Y1227" t="s">
        <v>29</v>
      </c>
      <c r="Z1227" t="s">
        <v>29</v>
      </c>
      <c r="AA1227" t="s">
        <v>29</v>
      </c>
      <c r="AB1227" t="s">
        <v>32</v>
      </c>
    </row>
    <row r="1228" spans="1:28" outlineLevel="1" x14ac:dyDescent="0.45">
      <c r="A1228">
        <v>9962139003</v>
      </c>
      <c r="B1228" s="1">
        <v>44354</v>
      </c>
      <c r="C1228" t="s">
        <v>5614</v>
      </c>
      <c r="D1228" t="s">
        <v>5615</v>
      </c>
      <c r="E1228" t="s">
        <v>160</v>
      </c>
      <c r="F1228" t="s">
        <v>5651</v>
      </c>
      <c r="G1228" t="s">
        <v>5800</v>
      </c>
      <c r="H1228" s="5">
        <v>427064.04</v>
      </c>
      <c r="J1228" t="s">
        <v>28</v>
      </c>
      <c r="K1228" t="s">
        <v>29</v>
      </c>
      <c r="L1228" t="s">
        <v>161</v>
      </c>
      <c r="M1228" t="s">
        <v>29</v>
      </c>
      <c r="N1228" t="s">
        <v>29</v>
      </c>
      <c r="O1228" t="s">
        <v>30</v>
      </c>
      <c r="P1228" t="s">
        <v>30</v>
      </c>
      <c r="Q1228" t="s">
        <v>30</v>
      </c>
      <c r="R1228" t="s">
        <v>30</v>
      </c>
      <c r="S1228" t="s">
        <v>30</v>
      </c>
      <c r="T1228" t="s">
        <v>29</v>
      </c>
      <c r="U1228" t="s">
        <v>29</v>
      </c>
      <c r="V1228" t="s">
        <v>29</v>
      </c>
      <c r="W1228" t="s">
        <v>40</v>
      </c>
      <c r="X1228" t="s">
        <v>29</v>
      </c>
      <c r="Y1228" t="s">
        <v>29</v>
      </c>
      <c r="Z1228" t="s">
        <v>29</v>
      </c>
      <c r="AA1228" t="s">
        <v>29</v>
      </c>
      <c r="AB1228" t="s">
        <v>45</v>
      </c>
    </row>
    <row r="1229" spans="1:28" outlineLevel="1" x14ac:dyDescent="0.45">
      <c r="A1229">
        <v>9960739002</v>
      </c>
      <c r="B1229" s="1">
        <v>44354</v>
      </c>
      <c r="C1229" t="s">
        <v>5606</v>
      </c>
      <c r="D1229" t="s">
        <v>5607</v>
      </c>
      <c r="E1229" t="s">
        <v>160</v>
      </c>
      <c r="F1229" t="s">
        <v>5651</v>
      </c>
      <c r="G1229" t="s">
        <v>5800</v>
      </c>
      <c r="H1229" s="5">
        <v>421799.5</v>
      </c>
      <c r="J1229" t="s">
        <v>28</v>
      </c>
      <c r="K1229" t="s">
        <v>29</v>
      </c>
      <c r="L1229" t="s">
        <v>161</v>
      </c>
      <c r="M1229" t="s">
        <v>29</v>
      </c>
      <c r="N1229" t="s">
        <v>29</v>
      </c>
      <c r="O1229" t="s">
        <v>29</v>
      </c>
      <c r="P1229" t="s">
        <v>30</v>
      </c>
      <c r="Q1229" t="s">
        <v>29</v>
      </c>
      <c r="R1229" t="s">
        <v>30</v>
      </c>
      <c r="S1229" t="s">
        <v>30</v>
      </c>
      <c r="T1229" t="s">
        <v>30</v>
      </c>
      <c r="U1229" t="s">
        <v>29</v>
      </c>
      <c r="V1229" t="s">
        <v>30</v>
      </c>
      <c r="W1229" t="s">
        <v>31</v>
      </c>
      <c r="X1229" t="s">
        <v>29</v>
      </c>
      <c r="Y1229" t="s">
        <v>29</v>
      </c>
      <c r="Z1229" t="s">
        <v>29</v>
      </c>
      <c r="AA1229" t="s">
        <v>29</v>
      </c>
      <c r="AB1229" t="s">
        <v>32</v>
      </c>
    </row>
    <row r="1230" spans="1:28" outlineLevel="1" x14ac:dyDescent="0.45">
      <c r="A1230">
        <v>2703409005</v>
      </c>
      <c r="B1230" s="1">
        <v>44334</v>
      </c>
      <c r="C1230" t="s">
        <v>1337</v>
      </c>
      <c r="D1230" t="s">
        <v>1338</v>
      </c>
      <c r="E1230" t="s">
        <v>160</v>
      </c>
      <c r="F1230" t="s">
        <v>5651</v>
      </c>
      <c r="G1230" t="s">
        <v>5798</v>
      </c>
      <c r="H1230" s="5">
        <v>408806.82</v>
      </c>
      <c r="J1230" t="s">
        <v>28</v>
      </c>
      <c r="K1230" t="s">
        <v>30</v>
      </c>
      <c r="L1230" t="s">
        <v>161</v>
      </c>
      <c r="M1230" t="s">
        <v>29</v>
      </c>
      <c r="N1230" t="s">
        <v>29</v>
      </c>
      <c r="O1230" t="s">
        <v>29</v>
      </c>
      <c r="P1230" t="s">
        <v>30</v>
      </c>
      <c r="Q1230" t="s">
        <v>30</v>
      </c>
      <c r="R1230" t="s">
        <v>30</v>
      </c>
      <c r="S1230" t="s">
        <v>30</v>
      </c>
      <c r="T1230" t="s">
        <v>29</v>
      </c>
      <c r="U1230" t="s">
        <v>30</v>
      </c>
      <c r="V1230" t="s">
        <v>30</v>
      </c>
      <c r="W1230" t="s">
        <v>40</v>
      </c>
      <c r="X1230" t="s">
        <v>29</v>
      </c>
      <c r="Y1230" t="s">
        <v>30</v>
      </c>
      <c r="Z1230" t="s">
        <v>29</v>
      </c>
      <c r="AA1230" t="s">
        <v>29</v>
      </c>
      <c r="AB1230" t="s">
        <v>32</v>
      </c>
    </row>
    <row r="1231" spans="1:28" outlineLevel="1" x14ac:dyDescent="0.45">
      <c r="A1231">
        <v>4874889002</v>
      </c>
      <c r="B1231" s="1">
        <v>44336</v>
      </c>
      <c r="C1231" t="s">
        <v>1905</v>
      </c>
      <c r="D1231" t="s">
        <v>1906</v>
      </c>
      <c r="E1231" t="s">
        <v>160</v>
      </c>
      <c r="F1231" t="s">
        <v>5651</v>
      </c>
      <c r="G1231" t="s">
        <v>5798</v>
      </c>
      <c r="H1231" s="5">
        <v>385280</v>
      </c>
      <c r="J1231" t="s">
        <v>28</v>
      </c>
      <c r="K1231" t="s">
        <v>30</v>
      </c>
      <c r="L1231" t="s">
        <v>161</v>
      </c>
      <c r="M1231" t="s">
        <v>30</v>
      </c>
      <c r="N1231" t="s">
        <v>30</v>
      </c>
      <c r="O1231" t="s">
        <v>30</v>
      </c>
      <c r="P1231" t="s">
        <v>30</v>
      </c>
      <c r="Q1231" t="s">
        <v>30</v>
      </c>
      <c r="R1231" t="s">
        <v>30</v>
      </c>
      <c r="S1231" t="s">
        <v>30</v>
      </c>
      <c r="T1231" t="s">
        <v>30</v>
      </c>
      <c r="U1231" t="s">
        <v>30</v>
      </c>
      <c r="V1231" t="s">
        <v>30</v>
      </c>
      <c r="W1231" t="s">
        <v>31</v>
      </c>
      <c r="X1231" t="s">
        <v>29</v>
      </c>
      <c r="Y1231" t="s">
        <v>30</v>
      </c>
      <c r="Z1231" t="s">
        <v>29</v>
      </c>
      <c r="AA1231" t="s">
        <v>30</v>
      </c>
      <c r="AB1231" t="s">
        <v>45</v>
      </c>
    </row>
    <row r="1232" spans="1:28" outlineLevel="1" x14ac:dyDescent="0.45">
      <c r="A1232">
        <v>7524289003</v>
      </c>
      <c r="B1232" s="1">
        <v>44341</v>
      </c>
      <c r="C1232" t="s">
        <v>2703</v>
      </c>
      <c r="D1232" t="s">
        <v>2704</v>
      </c>
      <c r="E1232" t="s">
        <v>160</v>
      </c>
      <c r="F1232" t="s">
        <v>5651</v>
      </c>
      <c r="G1232" t="s">
        <v>5767</v>
      </c>
      <c r="H1232" s="5">
        <v>382935</v>
      </c>
      <c r="J1232" t="s">
        <v>28</v>
      </c>
      <c r="K1232" t="s">
        <v>30</v>
      </c>
      <c r="L1232" t="s">
        <v>161</v>
      </c>
      <c r="M1232" t="s">
        <v>29</v>
      </c>
      <c r="N1232" t="s">
        <v>30</v>
      </c>
      <c r="O1232" t="s">
        <v>29</v>
      </c>
      <c r="P1232" t="s">
        <v>30</v>
      </c>
      <c r="Q1232" t="s">
        <v>30</v>
      </c>
      <c r="R1232" t="s">
        <v>30</v>
      </c>
      <c r="S1232" t="s">
        <v>30</v>
      </c>
      <c r="T1232" t="s">
        <v>30</v>
      </c>
      <c r="U1232" t="s">
        <v>30</v>
      </c>
      <c r="V1232" t="s">
        <v>30</v>
      </c>
      <c r="W1232" t="s">
        <v>33</v>
      </c>
      <c r="X1232" t="s">
        <v>30</v>
      </c>
      <c r="Y1232" t="s">
        <v>30</v>
      </c>
      <c r="Z1232" t="s">
        <v>29</v>
      </c>
      <c r="AA1232" t="s">
        <v>29</v>
      </c>
      <c r="AB1232" t="s">
        <v>32</v>
      </c>
    </row>
    <row r="1233" spans="1:28" outlineLevel="1" x14ac:dyDescent="0.45">
      <c r="A1233">
        <v>1043739107</v>
      </c>
      <c r="B1233" s="1">
        <v>44364</v>
      </c>
      <c r="C1233" t="s">
        <v>158</v>
      </c>
      <c r="D1233" t="s">
        <v>159</v>
      </c>
      <c r="E1233" t="s">
        <v>160</v>
      </c>
      <c r="F1233" t="s">
        <v>5651</v>
      </c>
      <c r="G1233" t="s">
        <v>5666</v>
      </c>
      <c r="H1233" s="5">
        <v>373206.03</v>
      </c>
      <c r="J1233" t="s">
        <v>28</v>
      </c>
      <c r="K1233" t="s">
        <v>30</v>
      </c>
      <c r="L1233" t="s">
        <v>161</v>
      </c>
      <c r="M1233" t="s">
        <v>29</v>
      </c>
      <c r="N1233" t="s">
        <v>29</v>
      </c>
      <c r="O1233" t="s">
        <v>30</v>
      </c>
      <c r="P1233" t="s">
        <v>30</v>
      </c>
      <c r="Q1233" t="s">
        <v>29</v>
      </c>
      <c r="R1233" t="s">
        <v>30</v>
      </c>
      <c r="S1233" t="s">
        <v>30</v>
      </c>
      <c r="T1233" t="s">
        <v>30</v>
      </c>
      <c r="U1233" t="s">
        <v>29</v>
      </c>
      <c r="V1233" t="s">
        <v>30</v>
      </c>
      <c r="W1233" t="s">
        <v>31</v>
      </c>
      <c r="X1233" t="s">
        <v>30</v>
      </c>
      <c r="Y1233" t="s">
        <v>29</v>
      </c>
      <c r="Z1233" t="s">
        <v>29</v>
      </c>
      <c r="AA1233" t="s">
        <v>29</v>
      </c>
      <c r="AB1233" t="s">
        <v>32</v>
      </c>
    </row>
    <row r="1234" spans="1:28" outlineLevel="1" x14ac:dyDescent="0.45">
      <c r="A1234">
        <v>1091309003</v>
      </c>
      <c r="B1234" s="1">
        <v>44329</v>
      </c>
      <c r="C1234" t="s">
        <v>353</v>
      </c>
      <c r="D1234" t="s">
        <v>354</v>
      </c>
      <c r="E1234" t="s">
        <v>160</v>
      </c>
      <c r="F1234" t="s">
        <v>5651</v>
      </c>
      <c r="G1234" t="s">
        <v>5703</v>
      </c>
      <c r="H1234" s="5">
        <v>354532</v>
      </c>
      <c r="J1234" t="s">
        <v>28</v>
      </c>
      <c r="K1234" t="s">
        <v>29</v>
      </c>
      <c r="L1234" t="s">
        <v>161</v>
      </c>
      <c r="M1234" t="s">
        <v>29</v>
      </c>
      <c r="N1234" t="s">
        <v>29</v>
      </c>
      <c r="O1234" t="s">
        <v>30</v>
      </c>
      <c r="P1234" t="s">
        <v>29</v>
      </c>
      <c r="Q1234" t="s">
        <v>30</v>
      </c>
      <c r="R1234" t="s">
        <v>30</v>
      </c>
      <c r="S1234" t="s">
        <v>30</v>
      </c>
      <c r="T1234" t="s">
        <v>30</v>
      </c>
      <c r="U1234" t="s">
        <v>30</v>
      </c>
      <c r="V1234" t="s">
        <v>30</v>
      </c>
      <c r="W1234" t="s">
        <v>40</v>
      </c>
      <c r="X1234" t="s">
        <v>29</v>
      </c>
      <c r="Y1234" t="s">
        <v>29</v>
      </c>
      <c r="Z1234" t="s">
        <v>29</v>
      </c>
      <c r="AA1234" t="s">
        <v>30</v>
      </c>
      <c r="AB1234" t="s">
        <v>62</v>
      </c>
    </row>
    <row r="1235" spans="1:28" outlineLevel="1" x14ac:dyDescent="0.45">
      <c r="A1235">
        <v>2364699005</v>
      </c>
      <c r="B1235" s="1">
        <v>44331</v>
      </c>
      <c r="C1235" t="s">
        <v>995</v>
      </c>
      <c r="D1235" t="s">
        <v>996</v>
      </c>
      <c r="E1235" t="s">
        <v>160</v>
      </c>
      <c r="F1235" t="s">
        <v>5651</v>
      </c>
      <c r="G1235" t="s">
        <v>5821</v>
      </c>
      <c r="H1235" s="5">
        <v>342060.36</v>
      </c>
      <c r="I1235" t="s">
        <v>772</v>
      </c>
      <c r="J1235" t="s">
        <v>28</v>
      </c>
      <c r="K1235" t="s">
        <v>30</v>
      </c>
      <c r="L1235" t="s">
        <v>161</v>
      </c>
      <c r="M1235" t="s">
        <v>29</v>
      </c>
      <c r="N1235" t="s">
        <v>29</v>
      </c>
      <c r="O1235" t="s">
        <v>29</v>
      </c>
      <c r="P1235" t="s">
        <v>30</v>
      </c>
      <c r="Q1235" t="s">
        <v>30</v>
      </c>
      <c r="R1235" t="s">
        <v>30</v>
      </c>
      <c r="S1235" t="s">
        <v>30</v>
      </c>
      <c r="T1235" t="s">
        <v>30</v>
      </c>
      <c r="U1235" t="s">
        <v>30</v>
      </c>
      <c r="V1235" t="s">
        <v>30</v>
      </c>
      <c r="W1235" t="s">
        <v>40</v>
      </c>
      <c r="X1235" t="s">
        <v>29</v>
      </c>
      <c r="Y1235" t="s">
        <v>30</v>
      </c>
      <c r="Z1235" t="s">
        <v>29</v>
      </c>
      <c r="AA1235" t="s">
        <v>29</v>
      </c>
      <c r="AB1235" t="s">
        <v>32</v>
      </c>
    </row>
    <row r="1236" spans="1:28" outlineLevel="1" x14ac:dyDescent="0.45">
      <c r="A1236">
        <v>8887449007</v>
      </c>
      <c r="B1236" s="1">
        <v>44345</v>
      </c>
      <c r="C1236" t="s">
        <v>4718</v>
      </c>
      <c r="D1236" t="s">
        <v>4719</v>
      </c>
      <c r="E1236" t="s">
        <v>160</v>
      </c>
      <c r="F1236" t="s">
        <v>5651</v>
      </c>
      <c r="G1236" t="s">
        <v>5717</v>
      </c>
      <c r="H1236" s="5">
        <v>329644</v>
      </c>
      <c r="J1236" t="s">
        <v>28</v>
      </c>
      <c r="K1236" t="s">
        <v>29</v>
      </c>
      <c r="L1236" t="s">
        <v>161</v>
      </c>
      <c r="M1236" t="s">
        <v>29</v>
      </c>
      <c r="N1236" t="s">
        <v>30</v>
      </c>
      <c r="O1236" t="s">
        <v>30</v>
      </c>
      <c r="P1236" t="s">
        <v>30</v>
      </c>
      <c r="Q1236" t="s">
        <v>30</v>
      </c>
      <c r="R1236" t="s">
        <v>30</v>
      </c>
      <c r="S1236" t="s">
        <v>30</v>
      </c>
      <c r="T1236" t="s">
        <v>30</v>
      </c>
      <c r="U1236" t="s">
        <v>30</v>
      </c>
      <c r="V1236" t="s">
        <v>30</v>
      </c>
      <c r="W1236" t="s">
        <v>31</v>
      </c>
      <c r="X1236" t="s">
        <v>29</v>
      </c>
      <c r="Y1236" t="s">
        <v>29</v>
      </c>
      <c r="Z1236" t="s">
        <v>29</v>
      </c>
      <c r="AA1236" t="s">
        <v>29</v>
      </c>
      <c r="AB1236" t="s">
        <v>32</v>
      </c>
    </row>
    <row r="1237" spans="1:28" outlineLevel="1" x14ac:dyDescent="0.45">
      <c r="A1237">
        <v>8903339010</v>
      </c>
      <c r="B1237" s="1">
        <v>44345</v>
      </c>
      <c r="C1237" t="s">
        <v>4778</v>
      </c>
      <c r="D1237" t="s">
        <v>4779</v>
      </c>
      <c r="E1237" t="s">
        <v>160</v>
      </c>
      <c r="F1237" t="s">
        <v>5651</v>
      </c>
      <c r="G1237" t="s">
        <v>5703</v>
      </c>
      <c r="H1237" s="5">
        <v>328654.24</v>
      </c>
      <c r="J1237" t="s">
        <v>28</v>
      </c>
      <c r="K1237" t="s">
        <v>30</v>
      </c>
      <c r="L1237" t="s">
        <v>161</v>
      </c>
      <c r="M1237" t="s">
        <v>29</v>
      </c>
      <c r="N1237" t="s">
        <v>29</v>
      </c>
      <c r="O1237" t="s">
        <v>29</v>
      </c>
      <c r="P1237" t="s">
        <v>30</v>
      </c>
      <c r="Q1237" t="s">
        <v>30</v>
      </c>
      <c r="R1237" t="s">
        <v>30</v>
      </c>
      <c r="S1237" t="s">
        <v>30</v>
      </c>
      <c r="T1237" t="s">
        <v>30</v>
      </c>
      <c r="U1237" t="s">
        <v>30</v>
      </c>
      <c r="V1237" t="s">
        <v>30</v>
      </c>
      <c r="W1237" t="s">
        <v>672</v>
      </c>
      <c r="X1237" t="s">
        <v>29</v>
      </c>
      <c r="Y1237" t="s">
        <v>29</v>
      </c>
      <c r="Z1237" t="s">
        <v>29</v>
      </c>
      <c r="AA1237" t="s">
        <v>29</v>
      </c>
      <c r="AB1237" t="s">
        <v>32</v>
      </c>
    </row>
    <row r="1238" spans="1:28" outlineLevel="1" x14ac:dyDescent="0.45">
      <c r="A1238">
        <v>7667778902</v>
      </c>
      <c r="B1238" s="1">
        <v>44323</v>
      </c>
      <c r="C1238" t="s">
        <v>3795</v>
      </c>
      <c r="D1238" t="s">
        <v>3796</v>
      </c>
      <c r="E1238" t="s">
        <v>160</v>
      </c>
      <c r="F1238" t="s">
        <v>5651</v>
      </c>
      <c r="G1238" t="s">
        <v>5798</v>
      </c>
      <c r="H1238" s="5">
        <v>324501.23</v>
      </c>
      <c r="J1238" t="s">
        <v>28</v>
      </c>
      <c r="K1238" t="s">
        <v>29</v>
      </c>
      <c r="L1238" t="s">
        <v>161</v>
      </c>
      <c r="M1238" t="s">
        <v>30</v>
      </c>
      <c r="N1238" t="s">
        <v>30</v>
      </c>
      <c r="O1238" t="s">
        <v>30</v>
      </c>
      <c r="P1238" t="s">
        <v>30</v>
      </c>
      <c r="Q1238" t="s">
        <v>30</v>
      </c>
      <c r="R1238" t="s">
        <v>30</v>
      </c>
      <c r="S1238" t="s">
        <v>30</v>
      </c>
      <c r="T1238" t="s">
        <v>30</v>
      </c>
      <c r="U1238" t="s">
        <v>30</v>
      </c>
      <c r="V1238" t="s">
        <v>30</v>
      </c>
      <c r="W1238" t="s">
        <v>40</v>
      </c>
      <c r="X1238" t="s">
        <v>29</v>
      </c>
      <c r="Y1238" t="s">
        <v>30</v>
      </c>
      <c r="Z1238" t="s">
        <v>29</v>
      </c>
      <c r="AA1238" t="s">
        <v>29</v>
      </c>
      <c r="AB1238" t="s">
        <v>32</v>
      </c>
    </row>
    <row r="1239" spans="1:28" outlineLevel="1" x14ac:dyDescent="0.45">
      <c r="A1239">
        <v>9876049004</v>
      </c>
      <c r="B1239" s="1">
        <v>44351</v>
      </c>
      <c r="C1239" t="s">
        <v>5212</v>
      </c>
      <c r="D1239" t="s">
        <v>5213</v>
      </c>
      <c r="E1239" t="s">
        <v>160</v>
      </c>
      <c r="F1239" t="s">
        <v>5651</v>
      </c>
      <c r="G1239" t="s">
        <v>5800</v>
      </c>
      <c r="H1239" s="5">
        <v>317870.5</v>
      </c>
      <c r="J1239" t="s">
        <v>28</v>
      </c>
      <c r="K1239" t="s">
        <v>30</v>
      </c>
      <c r="L1239" t="s">
        <v>161</v>
      </c>
      <c r="M1239" t="s">
        <v>29</v>
      </c>
      <c r="N1239" t="s">
        <v>29</v>
      </c>
      <c r="O1239" t="s">
        <v>29</v>
      </c>
      <c r="P1239" t="s">
        <v>30</v>
      </c>
      <c r="Q1239" t="s">
        <v>29</v>
      </c>
      <c r="R1239" t="s">
        <v>29</v>
      </c>
      <c r="S1239" t="s">
        <v>30</v>
      </c>
      <c r="T1239" t="s">
        <v>30</v>
      </c>
      <c r="U1239" t="s">
        <v>29</v>
      </c>
      <c r="V1239" t="s">
        <v>30</v>
      </c>
      <c r="W1239" t="s">
        <v>40</v>
      </c>
      <c r="X1239" t="s">
        <v>29</v>
      </c>
      <c r="Y1239" t="s">
        <v>29</v>
      </c>
      <c r="Z1239" t="s">
        <v>29</v>
      </c>
      <c r="AA1239" t="s">
        <v>29</v>
      </c>
      <c r="AB1239" t="s">
        <v>32</v>
      </c>
    </row>
    <row r="1240" spans="1:28" outlineLevel="1" x14ac:dyDescent="0.45">
      <c r="A1240">
        <v>8956859006</v>
      </c>
      <c r="B1240" s="1">
        <v>44345</v>
      </c>
      <c r="C1240" t="s">
        <v>5009</v>
      </c>
      <c r="D1240" t="s">
        <v>5010</v>
      </c>
      <c r="E1240" t="s">
        <v>160</v>
      </c>
      <c r="F1240" t="s">
        <v>5651</v>
      </c>
      <c r="G1240" t="s">
        <v>5800</v>
      </c>
      <c r="H1240" s="5">
        <v>305770.68</v>
      </c>
      <c r="J1240" t="s">
        <v>28</v>
      </c>
      <c r="K1240" t="s">
        <v>29</v>
      </c>
      <c r="L1240" t="s">
        <v>161</v>
      </c>
      <c r="M1240" t="s">
        <v>30</v>
      </c>
      <c r="N1240" t="s">
        <v>30</v>
      </c>
      <c r="O1240" t="s">
        <v>30</v>
      </c>
      <c r="P1240" t="s">
        <v>30</v>
      </c>
      <c r="Q1240" t="s">
        <v>30</v>
      </c>
      <c r="R1240" t="s">
        <v>30</v>
      </c>
      <c r="S1240" t="s">
        <v>30</v>
      </c>
      <c r="T1240" t="s">
        <v>30</v>
      </c>
      <c r="U1240" t="s">
        <v>30</v>
      </c>
      <c r="V1240" t="s">
        <v>30</v>
      </c>
      <c r="W1240" t="s">
        <v>40</v>
      </c>
      <c r="X1240" t="s">
        <v>29</v>
      </c>
      <c r="Y1240" t="s">
        <v>29</v>
      </c>
      <c r="Z1240" t="s">
        <v>29</v>
      </c>
      <c r="AA1240" t="s">
        <v>29</v>
      </c>
      <c r="AB1240" t="s">
        <v>32</v>
      </c>
    </row>
    <row r="1241" spans="1:28" outlineLevel="1" x14ac:dyDescent="0.45">
      <c r="A1241">
        <v>2357209000</v>
      </c>
      <c r="B1241" s="1">
        <v>44331</v>
      </c>
      <c r="C1241" t="s">
        <v>957</v>
      </c>
      <c r="D1241" t="s">
        <v>958</v>
      </c>
      <c r="E1241" t="s">
        <v>160</v>
      </c>
      <c r="F1241" t="s">
        <v>5651</v>
      </c>
      <c r="G1241" t="s">
        <v>5703</v>
      </c>
      <c r="H1241" s="5">
        <v>297029</v>
      </c>
      <c r="J1241" t="s">
        <v>28</v>
      </c>
      <c r="K1241" t="s">
        <v>30</v>
      </c>
      <c r="L1241" t="s">
        <v>161</v>
      </c>
      <c r="M1241" t="s">
        <v>29</v>
      </c>
      <c r="N1241" t="s">
        <v>29</v>
      </c>
      <c r="O1241" t="s">
        <v>30</v>
      </c>
      <c r="P1241" t="s">
        <v>30</v>
      </c>
      <c r="Q1241" t="s">
        <v>30</v>
      </c>
      <c r="R1241" t="s">
        <v>30</v>
      </c>
      <c r="S1241" t="s">
        <v>30</v>
      </c>
      <c r="T1241" t="s">
        <v>30</v>
      </c>
      <c r="U1241" t="s">
        <v>30</v>
      </c>
      <c r="V1241" t="s">
        <v>30</v>
      </c>
      <c r="W1241" t="s">
        <v>40</v>
      </c>
      <c r="X1241" t="s">
        <v>29</v>
      </c>
      <c r="Y1241" t="s">
        <v>29</v>
      </c>
      <c r="Z1241" t="s">
        <v>30</v>
      </c>
      <c r="AA1241" t="s">
        <v>29</v>
      </c>
      <c r="AB1241" t="s">
        <v>43</v>
      </c>
    </row>
    <row r="1242" spans="1:28" outlineLevel="1" x14ac:dyDescent="0.45">
      <c r="A1242">
        <v>2710139005</v>
      </c>
      <c r="B1242" s="1">
        <v>44334</v>
      </c>
      <c r="C1242" t="s">
        <v>1372</v>
      </c>
      <c r="D1242" t="s">
        <v>1373</v>
      </c>
      <c r="E1242" t="s">
        <v>160</v>
      </c>
      <c r="F1242" t="s">
        <v>5651</v>
      </c>
      <c r="G1242" t="s">
        <v>5747</v>
      </c>
      <c r="H1242" s="5">
        <v>296888.56</v>
      </c>
      <c r="I1242" t="s">
        <v>590</v>
      </c>
      <c r="J1242" t="s">
        <v>28</v>
      </c>
      <c r="K1242" t="s">
        <v>29</v>
      </c>
      <c r="L1242" t="s">
        <v>161</v>
      </c>
      <c r="M1242" t="s">
        <v>30</v>
      </c>
      <c r="N1242" t="s">
        <v>30</v>
      </c>
      <c r="O1242" t="s">
        <v>30</v>
      </c>
      <c r="P1242" t="s">
        <v>30</v>
      </c>
      <c r="Q1242" t="s">
        <v>30</v>
      </c>
      <c r="R1242" t="s">
        <v>30</v>
      </c>
      <c r="S1242" t="s">
        <v>30</v>
      </c>
      <c r="T1242" t="s">
        <v>30</v>
      </c>
      <c r="U1242" t="s">
        <v>30</v>
      </c>
      <c r="V1242" t="s">
        <v>30</v>
      </c>
      <c r="W1242" t="s">
        <v>31</v>
      </c>
      <c r="X1242" t="s">
        <v>29</v>
      </c>
      <c r="Y1242" t="s">
        <v>30</v>
      </c>
      <c r="Z1242" t="s">
        <v>29</v>
      </c>
      <c r="AA1242" t="s">
        <v>29</v>
      </c>
      <c r="AB1242" t="s">
        <v>32</v>
      </c>
    </row>
    <row r="1243" spans="1:28" outlineLevel="1" x14ac:dyDescent="0.45">
      <c r="A1243">
        <v>2236359003</v>
      </c>
      <c r="B1243" s="1">
        <v>44330</v>
      </c>
      <c r="C1243" t="s">
        <v>732</v>
      </c>
      <c r="D1243" t="s">
        <v>733</v>
      </c>
      <c r="E1243" t="s">
        <v>160</v>
      </c>
      <c r="F1243" t="s">
        <v>5651</v>
      </c>
      <c r="G1243" t="s">
        <v>5747</v>
      </c>
      <c r="H1243" s="5">
        <v>290754</v>
      </c>
      <c r="J1243" t="s">
        <v>28</v>
      </c>
      <c r="K1243" t="s">
        <v>30</v>
      </c>
      <c r="L1243" t="s">
        <v>161</v>
      </c>
      <c r="M1243" t="s">
        <v>29</v>
      </c>
      <c r="N1243" t="s">
        <v>30</v>
      </c>
      <c r="O1243" t="s">
        <v>30</v>
      </c>
      <c r="P1243" t="s">
        <v>30</v>
      </c>
      <c r="Q1243" t="s">
        <v>30</v>
      </c>
      <c r="R1243" t="s">
        <v>30</v>
      </c>
      <c r="S1243" t="s">
        <v>30</v>
      </c>
      <c r="T1243" t="s">
        <v>30</v>
      </c>
      <c r="U1243" t="s">
        <v>30</v>
      </c>
      <c r="V1243" t="s">
        <v>30</v>
      </c>
      <c r="W1243" t="s">
        <v>40</v>
      </c>
      <c r="X1243" t="s">
        <v>29</v>
      </c>
      <c r="Y1243" t="s">
        <v>29</v>
      </c>
      <c r="Z1243" t="s">
        <v>29</v>
      </c>
      <c r="AA1243" t="s">
        <v>30</v>
      </c>
      <c r="AB1243" t="s">
        <v>45</v>
      </c>
    </row>
    <row r="1244" spans="1:28" outlineLevel="1" x14ac:dyDescent="0.45">
      <c r="A1244">
        <v>8599669009</v>
      </c>
      <c r="B1244" s="1">
        <v>44343</v>
      </c>
      <c r="C1244" t="s">
        <v>4232</v>
      </c>
      <c r="D1244" t="s">
        <v>4233</v>
      </c>
      <c r="E1244" t="s">
        <v>160</v>
      </c>
      <c r="F1244" t="s">
        <v>5651</v>
      </c>
      <c r="G1244" t="s">
        <v>5821</v>
      </c>
      <c r="H1244" s="5">
        <v>272634.34999999998</v>
      </c>
      <c r="I1244" t="s">
        <v>605</v>
      </c>
      <c r="J1244" t="s">
        <v>28</v>
      </c>
      <c r="K1244" t="s">
        <v>30</v>
      </c>
      <c r="L1244" t="s">
        <v>161</v>
      </c>
      <c r="M1244" t="s">
        <v>30</v>
      </c>
      <c r="N1244" t="s">
        <v>30</v>
      </c>
      <c r="O1244" t="s">
        <v>30</v>
      </c>
      <c r="P1244" t="s">
        <v>30</v>
      </c>
      <c r="Q1244" t="s">
        <v>30</v>
      </c>
      <c r="R1244" t="s">
        <v>30</v>
      </c>
      <c r="S1244" t="s">
        <v>30</v>
      </c>
      <c r="T1244" t="s">
        <v>30</v>
      </c>
      <c r="U1244" t="s">
        <v>30</v>
      </c>
      <c r="V1244" t="s">
        <v>30</v>
      </c>
      <c r="W1244" t="s">
        <v>31</v>
      </c>
      <c r="X1244" t="s">
        <v>29</v>
      </c>
      <c r="Y1244" t="s">
        <v>30</v>
      </c>
      <c r="Z1244" t="s">
        <v>29</v>
      </c>
      <c r="AA1244" t="s">
        <v>29</v>
      </c>
      <c r="AB1244" t="s">
        <v>38</v>
      </c>
    </row>
    <row r="1245" spans="1:28" outlineLevel="1" x14ac:dyDescent="0.45">
      <c r="A1245">
        <v>7659878908</v>
      </c>
      <c r="B1245" s="1">
        <v>44323</v>
      </c>
      <c r="C1245" t="s">
        <v>3754</v>
      </c>
      <c r="D1245" t="s">
        <v>3755</v>
      </c>
      <c r="E1245" t="s">
        <v>160</v>
      </c>
      <c r="F1245" t="s">
        <v>5651</v>
      </c>
      <c r="G1245" t="s">
        <v>5666</v>
      </c>
      <c r="H1245" s="5">
        <v>271548</v>
      </c>
      <c r="J1245" t="s">
        <v>28</v>
      </c>
      <c r="K1245" t="s">
        <v>30</v>
      </c>
      <c r="L1245" t="s">
        <v>161</v>
      </c>
      <c r="M1245" t="s">
        <v>30</v>
      </c>
      <c r="N1245" t="s">
        <v>30</v>
      </c>
      <c r="O1245" t="s">
        <v>29</v>
      </c>
      <c r="P1245" t="s">
        <v>30</v>
      </c>
      <c r="Q1245" t="s">
        <v>30</v>
      </c>
      <c r="R1245" t="s">
        <v>30</v>
      </c>
      <c r="S1245" t="s">
        <v>30</v>
      </c>
      <c r="T1245" t="s">
        <v>30</v>
      </c>
      <c r="U1245" t="s">
        <v>30</v>
      </c>
      <c r="V1245" t="s">
        <v>30</v>
      </c>
      <c r="W1245" t="s">
        <v>31</v>
      </c>
      <c r="X1245" t="s">
        <v>30</v>
      </c>
      <c r="Y1245" t="s">
        <v>29</v>
      </c>
      <c r="Z1245" t="s">
        <v>29</v>
      </c>
      <c r="AA1245" t="s">
        <v>30</v>
      </c>
      <c r="AB1245" t="s">
        <v>32</v>
      </c>
    </row>
    <row r="1246" spans="1:28" outlineLevel="1" x14ac:dyDescent="0.45">
      <c r="A1246">
        <v>7569959007</v>
      </c>
      <c r="B1246" s="1">
        <v>44341</v>
      </c>
      <c r="C1246" t="s">
        <v>3229</v>
      </c>
      <c r="D1246" t="s">
        <v>3230</v>
      </c>
      <c r="E1246" t="s">
        <v>160</v>
      </c>
      <c r="F1246" t="s">
        <v>5651</v>
      </c>
      <c r="G1246" t="s">
        <v>5821</v>
      </c>
      <c r="H1246" s="5">
        <v>260206</v>
      </c>
      <c r="J1246" t="s">
        <v>28</v>
      </c>
      <c r="K1246" t="s">
        <v>29</v>
      </c>
      <c r="L1246" t="s">
        <v>161</v>
      </c>
      <c r="M1246" t="s">
        <v>29</v>
      </c>
      <c r="N1246" t="s">
        <v>30</v>
      </c>
      <c r="O1246" t="s">
        <v>30</v>
      </c>
      <c r="P1246" t="s">
        <v>29</v>
      </c>
      <c r="Q1246" t="s">
        <v>30</v>
      </c>
      <c r="R1246" t="s">
        <v>30</v>
      </c>
      <c r="S1246" t="s">
        <v>30</v>
      </c>
      <c r="T1246" t="s">
        <v>30</v>
      </c>
      <c r="U1246" t="s">
        <v>30</v>
      </c>
      <c r="V1246" t="s">
        <v>30</v>
      </c>
      <c r="W1246" t="s">
        <v>40</v>
      </c>
      <c r="X1246" t="s">
        <v>29</v>
      </c>
      <c r="Y1246" t="s">
        <v>30</v>
      </c>
      <c r="Z1246" t="s">
        <v>29</v>
      </c>
      <c r="AA1246" t="s">
        <v>29</v>
      </c>
      <c r="AB1246" t="s">
        <v>32</v>
      </c>
    </row>
    <row r="1247" spans="1:28" outlineLevel="1" x14ac:dyDescent="0.45">
      <c r="A1247">
        <v>7891038908</v>
      </c>
      <c r="B1247" s="1">
        <v>44327</v>
      </c>
      <c r="C1247" t="s">
        <v>3953</v>
      </c>
      <c r="D1247" t="s">
        <v>3954</v>
      </c>
      <c r="E1247" t="s">
        <v>160</v>
      </c>
      <c r="F1247" t="s">
        <v>5651</v>
      </c>
      <c r="G1247" t="s">
        <v>5821</v>
      </c>
      <c r="H1247" s="5">
        <v>253662.33</v>
      </c>
      <c r="J1247" t="s">
        <v>28</v>
      </c>
      <c r="K1247" t="s">
        <v>29</v>
      </c>
      <c r="L1247" t="s">
        <v>161</v>
      </c>
      <c r="M1247" t="s">
        <v>30</v>
      </c>
      <c r="N1247" t="s">
        <v>30</v>
      </c>
      <c r="O1247" t="s">
        <v>30</v>
      </c>
      <c r="P1247" t="s">
        <v>30</v>
      </c>
      <c r="Q1247" t="s">
        <v>30</v>
      </c>
      <c r="R1247" t="s">
        <v>30</v>
      </c>
      <c r="S1247" t="s">
        <v>30</v>
      </c>
      <c r="T1247" t="s">
        <v>30</v>
      </c>
      <c r="U1247" t="s">
        <v>30</v>
      </c>
      <c r="V1247" t="s">
        <v>30</v>
      </c>
      <c r="W1247" t="s">
        <v>60</v>
      </c>
      <c r="X1247" t="s">
        <v>29</v>
      </c>
      <c r="Y1247" t="s">
        <v>29</v>
      </c>
      <c r="Z1247" t="s">
        <v>29</v>
      </c>
      <c r="AA1247" t="s">
        <v>30</v>
      </c>
      <c r="AB1247" t="s">
        <v>32</v>
      </c>
    </row>
    <row r="1248" spans="1:28" outlineLevel="1" x14ac:dyDescent="0.45">
      <c r="A1248">
        <v>2478149002</v>
      </c>
      <c r="B1248" s="1">
        <v>44332</v>
      </c>
      <c r="C1248" t="s">
        <v>1114</v>
      </c>
      <c r="D1248" t="s">
        <v>1115</v>
      </c>
      <c r="E1248" t="s">
        <v>160</v>
      </c>
      <c r="F1248" t="s">
        <v>5651</v>
      </c>
      <c r="G1248" t="s">
        <v>5800</v>
      </c>
      <c r="H1248" s="5">
        <v>240318.27</v>
      </c>
      <c r="I1248" t="s">
        <v>1022</v>
      </c>
      <c r="J1248" t="s">
        <v>28</v>
      </c>
      <c r="K1248" t="s">
        <v>29</v>
      </c>
      <c r="L1248" t="s">
        <v>161</v>
      </c>
      <c r="M1248" t="s">
        <v>29</v>
      </c>
      <c r="N1248" t="s">
        <v>30</v>
      </c>
      <c r="O1248" t="s">
        <v>30</v>
      </c>
      <c r="P1248" t="s">
        <v>30</v>
      </c>
      <c r="Q1248" t="s">
        <v>30</v>
      </c>
      <c r="R1248" t="s">
        <v>30</v>
      </c>
      <c r="S1248" t="s">
        <v>30</v>
      </c>
      <c r="T1248" t="s">
        <v>30</v>
      </c>
      <c r="U1248" t="s">
        <v>30</v>
      </c>
      <c r="V1248" t="s">
        <v>30</v>
      </c>
      <c r="W1248" t="s">
        <v>40</v>
      </c>
      <c r="X1248" t="s">
        <v>29</v>
      </c>
      <c r="Y1248" t="s">
        <v>29</v>
      </c>
      <c r="Z1248" t="s">
        <v>29</v>
      </c>
      <c r="AA1248" t="s">
        <v>30</v>
      </c>
      <c r="AB1248" t="s">
        <v>32</v>
      </c>
    </row>
    <row r="1249" spans="1:28" outlineLevel="1" x14ac:dyDescent="0.45">
      <c r="A1249">
        <v>9890109005</v>
      </c>
      <c r="B1249" s="1">
        <v>44351</v>
      </c>
      <c r="C1249" t="s">
        <v>5297</v>
      </c>
      <c r="D1249" t="s">
        <v>5298</v>
      </c>
      <c r="E1249" t="s">
        <v>160</v>
      </c>
      <c r="F1249" t="s">
        <v>5651</v>
      </c>
      <c r="G1249" t="s">
        <v>5666</v>
      </c>
      <c r="H1249" s="5">
        <v>239064</v>
      </c>
      <c r="J1249" t="s">
        <v>28</v>
      </c>
      <c r="K1249" t="s">
        <v>30</v>
      </c>
      <c r="L1249" t="s">
        <v>161</v>
      </c>
      <c r="M1249" t="s">
        <v>30</v>
      </c>
      <c r="N1249" t="s">
        <v>30</v>
      </c>
      <c r="O1249" t="s">
        <v>30</v>
      </c>
      <c r="P1249" t="s">
        <v>30</v>
      </c>
      <c r="Q1249" t="s">
        <v>30</v>
      </c>
      <c r="R1249" t="s">
        <v>30</v>
      </c>
      <c r="S1249" t="s">
        <v>30</v>
      </c>
      <c r="T1249" t="s">
        <v>30</v>
      </c>
      <c r="U1249" t="s">
        <v>30</v>
      </c>
      <c r="V1249" t="s">
        <v>30</v>
      </c>
      <c r="W1249" t="s">
        <v>37</v>
      </c>
      <c r="X1249" t="s">
        <v>30</v>
      </c>
      <c r="Y1249" t="s">
        <v>29</v>
      </c>
      <c r="Z1249" t="s">
        <v>29</v>
      </c>
      <c r="AA1249" t="s">
        <v>29</v>
      </c>
      <c r="AB1249" t="s">
        <v>32</v>
      </c>
    </row>
    <row r="1250" spans="1:28" outlineLevel="1" x14ac:dyDescent="0.45">
      <c r="A1250">
        <v>7580868902</v>
      </c>
      <c r="B1250" s="1">
        <v>44323</v>
      </c>
      <c r="C1250" t="s">
        <v>3298</v>
      </c>
      <c r="D1250" t="s">
        <v>3299</v>
      </c>
      <c r="E1250" t="s">
        <v>160</v>
      </c>
      <c r="F1250" t="s">
        <v>5651</v>
      </c>
      <c r="G1250" t="s">
        <v>5950</v>
      </c>
      <c r="H1250" s="5">
        <v>235763.3</v>
      </c>
      <c r="J1250" t="s">
        <v>28</v>
      </c>
      <c r="K1250" t="s">
        <v>29</v>
      </c>
      <c r="L1250" t="s">
        <v>161</v>
      </c>
      <c r="M1250" t="s">
        <v>30</v>
      </c>
      <c r="N1250" t="s">
        <v>30</v>
      </c>
      <c r="O1250" t="s">
        <v>30</v>
      </c>
      <c r="P1250" t="s">
        <v>30</v>
      </c>
      <c r="Q1250" t="s">
        <v>30</v>
      </c>
      <c r="R1250" t="s">
        <v>30</v>
      </c>
      <c r="S1250" t="s">
        <v>30</v>
      </c>
      <c r="T1250" t="s">
        <v>30</v>
      </c>
      <c r="U1250" t="s">
        <v>30</v>
      </c>
      <c r="V1250" t="s">
        <v>30</v>
      </c>
      <c r="W1250" t="s">
        <v>40</v>
      </c>
      <c r="X1250" t="s">
        <v>29</v>
      </c>
      <c r="Y1250" t="s">
        <v>30</v>
      </c>
      <c r="Z1250" t="s">
        <v>29</v>
      </c>
      <c r="AA1250" t="s">
        <v>29</v>
      </c>
      <c r="AB1250" t="s">
        <v>32</v>
      </c>
    </row>
    <row r="1251" spans="1:28" outlineLevel="1" x14ac:dyDescent="0.45">
      <c r="A1251">
        <v>7562959004</v>
      </c>
      <c r="B1251" s="1">
        <v>44341</v>
      </c>
      <c r="C1251" t="s">
        <v>3156</v>
      </c>
      <c r="D1251" t="s">
        <v>3157</v>
      </c>
      <c r="E1251" t="s">
        <v>160</v>
      </c>
      <c r="F1251" t="s">
        <v>5651</v>
      </c>
      <c r="G1251" t="s">
        <v>5703</v>
      </c>
      <c r="H1251" s="5">
        <v>231757</v>
      </c>
      <c r="J1251" t="s">
        <v>28</v>
      </c>
      <c r="K1251" t="s">
        <v>29</v>
      </c>
      <c r="L1251" t="s">
        <v>161</v>
      </c>
      <c r="M1251" t="s">
        <v>29</v>
      </c>
      <c r="N1251" t="s">
        <v>29</v>
      </c>
      <c r="O1251" t="s">
        <v>29</v>
      </c>
      <c r="P1251" t="s">
        <v>30</v>
      </c>
      <c r="Q1251" t="s">
        <v>30</v>
      </c>
      <c r="R1251" t="s">
        <v>30</v>
      </c>
      <c r="S1251" t="s">
        <v>30</v>
      </c>
      <c r="T1251" t="s">
        <v>30</v>
      </c>
      <c r="U1251" t="s">
        <v>29</v>
      </c>
      <c r="V1251" t="s">
        <v>30</v>
      </c>
      <c r="W1251" t="s">
        <v>49</v>
      </c>
      <c r="X1251" t="s">
        <v>29</v>
      </c>
      <c r="Y1251" t="s">
        <v>30</v>
      </c>
      <c r="Z1251" t="s">
        <v>29</v>
      </c>
      <c r="AA1251" t="s">
        <v>29</v>
      </c>
      <c r="AB1251" t="s">
        <v>43</v>
      </c>
    </row>
    <row r="1252" spans="1:28" outlineLevel="1" x14ac:dyDescent="0.45">
      <c r="A1252">
        <v>7542988902</v>
      </c>
      <c r="B1252" s="1">
        <v>44323</v>
      </c>
      <c r="C1252" t="s">
        <v>2911</v>
      </c>
      <c r="D1252" t="s">
        <v>2912</v>
      </c>
      <c r="E1252" t="s">
        <v>160</v>
      </c>
      <c r="F1252" t="s">
        <v>5651</v>
      </c>
      <c r="G1252" t="s">
        <v>5821</v>
      </c>
      <c r="H1252" s="5">
        <v>223059.17</v>
      </c>
      <c r="J1252" t="s">
        <v>28</v>
      </c>
      <c r="K1252" t="s">
        <v>30</v>
      </c>
      <c r="L1252" t="s">
        <v>161</v>
      </c>
      <c r="M1252" t="s">
        <v>29</v>
      </c>
      <c r="N1252" t="s">
        <v>29</v>
      </c>
      <c r="O1252" t="s">
        <v>29</v>
      </c>
      <c r="P1252" t="s">
        <v>30</v>
      </c>
      <c r="Q1252" t="s">
        <v>30</v>
      </c>
      <c r="R1252" t="s">
        <v>30</v>
      </c>
      <c r="S1252" t="s">
        <v>30</v>
      </c>
      <c r="T1252" t="s">
        <v>30</v>
      </c>
      <c r="U1252" t="s">
        <v>30</v>
      </c>
      <c r="V1252" t="s">
        <v>30</v>
      </c>
      <c r="W1252" t="s">
        <v>31</v>
      </c>
      <c r="X1252" t="s">
        <v>29</v>
      </c>
      <c r="Y1252" t="s">
        <v>29</v>
      </c>
      <c r="Z1252" t="s">
        <v>29</v>
      </c>
      <c r="AA1252" t="s">
        <v>30</v>
      </c>
      <c r="AB1252" t="s">
        <v>47</v>
      </c>
    </row>
    <row r="1253" spans="1:28" outlineLevel="1" x14ac:dyDescent="0.45">
      <c r="A1253">
        <v>9935439004</v>
      </c>
      <c r="B1253" s="1">
        <v>44351</v>
      </c>
      <c r="C1253" t="s">
        <v>5541</v>
      </c>
      <c r="D1253" t="s">
        <v>5542</v>
      </c>
      <c r="E1253" t="s">
        <v>160</v>
      </c>
      <c r="F1253" t="s">
        <v>5651</v>
      </c>
      <c r="G1253" t="s">
        <v>5800</v>
      </c>
      <c r="H1253" s="5">
        <v>216614.78</v>
      </c>
      <c r="J1253" t="s">
        <v>28</v>
      </c>
      <c r="K1253" t="s">
        <v>29</v>
      </c>
      <c r="L1253" t="s">
        <v>161</v>
      </c>
      <c r="M1253" t="s">
        <v>29</v>
      </c>
      <c r="N1253" t="s">
        <v>29</v>
      </c>
      <c r="O1253" t="s">
        <v>29</v>
      </c>
      <c r="P1253" t="s">
        <v>30</v>
      </c>
      <c r="Q1253" t="s">
        <v>29</v>
      </c>
      <c r="R1253" t="s">
        <v>30</v>
      </c>
      <c r="S1253" t="s">
        <v>30</v>
      </c>
      <c r="T1253" t="s">
        <v>30</v>
      </c>
      <c r="U1253" t="s">
        <v>30</v>
      </c>
      <c r="V1253" t="s">
        <v>29</v>
      </c>
      <c r="W1253" t="s">
        <v>40</v>
      </c>
      <c r="X1253" t="s">
        <v>29</v>
      </c>
      <c r="Y1253" t="s">
        <v>29</v>
      </c>
      <c r="Z1253" t="s">
        <v>29</v>
      </c>
      <c r="AA1253" t="s">
        <v>29</v>
      </c>
      <c r="AB1253" t="s">
        <v>130</v>
      </c>
    </row>
    <row r="1254" spans="1:28" outlineLevel="1" x14ac:dyDescent="0.45">
      <c r="A1254">
        <v>2371779003</v>
      </c>
      <c r="B1254" s="1">
        <v>44331</v>
      </c>
      <c r="C1254" t="s">
        <v>1040</v>
      </c>
      <c r="D1254" t="s">
        <v>1041</v>
      </c>
      <c r="E1254" t="s">
        <v>160</v>
      </c>
      <c r="F1254" t="s">
        <v>5651</v>
      </c>
      <c r="G1254" t="s">
        <v>5703</v>
      </c>
      <c r="H1254" s="5">
        <v>215405.64</v>
      </c>
      <c r="J1254" t="s">
        <v>28</v>
      </c>
      <c r="K1254" t="s">
        <v>30</v>
      </c>
      <c r="L1254" t="s">
        <v>161</v>
      </c>
      <c r="M1254" t="s">
        <v>30</v>
      </c>
      <c r="N1254" t="s">
        <v>30</v>
      </c>
      <c r="O1254" t="s">
        <v>30</v>
      </c>
      <c r="P1254" t="s">
        <v>30</v>
      </c>
      <c r="Q1254" t="s">
        <v>30</v>
      </c>
      <c r="R1254" t="s">
        <v>30</v>
      </c>
      <c r="S1254" t="s">
        <v>30</v>
      </c>
      <c r="T1254" t="s">
        <v>30</v>
      </c>
      <c r="U1254" t="s">
        <v>30</v>
      </c>
      <c r="V1254" t="s">
        <v>30</v>
      </c>
      <c r="W1254" t="s">
        <v>40</v>
      </c>
      <c r="X1254" t="s">
        <v>29</v>
      </c>
      <c r="Y1254" t="s">
        <v>29</v>
      </c>
      <c r="Z1254" t="s">
        <v>29</v>
      </c>
      <c r="AA1254" t="s">
        <v>30</v>
      </c>
      <c r="AB1254" t="s">
        <v>32</v>
      </c>
    </row>
    <row r="1255" spans="1:28" outlineLevel="1" x14ac:dyDescent="0.45">
      <c r="A1255">
        <v>7588058900</v>
      </c>
      <c r="B1255" s="1">
        <v>44323</v>
      </c>
      <c r="C1255" t="s">
        <v>3329</v>
      </c>
      <c r="D1255" t="s">
        <v>3330</v>
      </c>
      <c r="E1255" t="s">
        <v>160</v>
      </c>
      <c r="F1255" t="s">
        <v>5651</v>
      </c>
      <c r="G1255" t="s">
        <v>5747</v>
      </c>
      <c r="H1255" s="5">
        <v>214044</v>
      </c>
      <c r="J1255" t="s">
        <v>28</v>
      </c>
      <c r="K1255" t="s">
        <v>29</v>
      </c>
      <c r="L1255" t="s">
        <v>161</v>
      </c>
      <c r="M1255" t="s">
        <v>29</v>
      </c>
      <c r="N1255" t="s">
        <v>29</v>
      </c>
      <c r="O1255" t="s">
        <v>29</v>
      </c>
      <c r="P1255" t="s">
        <v>29</v>
      </c>
      <c r="Q1255" t="s">
        <v>29</v>
      </c>
      <c r="R1255" t="s">
        <v>29</v>
      </c>
      <c r="S1255" t="s">
        <v>30</v>
      </c>
      <c r="T1255" t="s">
        <v>30</v>
      </c>
      <c r="U1255" t="s">
        <v>29</v>
      </c>
      <c r="V1255" t="s">
        <v>30</v>
      </c>
      <c r="W1255" t="s">
        <v>33</v>
      </c>
      <c r="X1255" t="s">
        <v>29</v>
      </c>
      <c r="Y1255" t="s">
        <v>30</v>
      </c>
      <c r="Z1255" t="s">
        <v>30</v>
      </c>
      <c r="AA1255" t="s">
        <v>29</v>
      </c>
      <c r="AB1255" t="s">
        <v>32</v>
      </c>
    </row>
    <row r="1256" spans="1:28" outlineLevel="1" x14ac:dyDescent="0.45">
      <c r="A1256">
        <v>7661998908</v>
      </c>
      <c r="B1256" s="1">
        <v>44323</v>
      </c>
      <c r="C1256" t="s">
        <v>3769</v>
      </c>
      <c r="D1256" t="s">
        <v>3770</v>
      </c>
      <c r="E1256" t="s">
        <v>160</v>
      </c>
      <c r="F1256" t="s">
        <v>5651</v>
      </c>
      <c r="G1256" t="s">
        <v>5747</v>
      </c>
      <c r="H1256" s="5">
        <v>209818.91</v>
      </c>
      <c r="J1256" t="s">
        <v>28</v>
      </c>
      <c r="K1256" t="s">
        <v>29</v>
      </c>
      <c r="L1256" t="s">
        <v>161</v>
      </c>
      <c r="M1256" t="s">
        <v>29</v>
      </c>
      <c r="N1256" t="s">
        <v>30</v>
      </c>
      <c r="O1256" t="s">
        <v>30</v>
      </c>
      <c r="P1256" t="s">
        <v>30</v>
      </c>
      <c r="Q1256" t="s">
        <v>30</v>
      </c>
      <c r="R1256" t="s">
        <v>30</v>
      </c>
      <c r="S1256" t="s">
        <v>30</v>
      </c>
      <c r="T1256" t="s">
        <v>30</v>
      </c>
      <c r="U1256" t="s">
        <v>30</v>
      </c>
      <c r="V1256" t="s">
        <v>30</v>
      </c>
      <c r="W1256" t="s">
        <v>40</v>
      </c>
      <c r="X1256" t="s">
        <v>29</v>
      </c>
      <c r="Y1256" t="s">
        <v>30</v>
      </c>
      <c r="Z1256" t="s">
        <v>29</v>
      </c>
      <c r="AA1256" t="s">
        <v>30</v>
      </c>
      <c r="AB1256" t="s">
        <v>32</v>
      </c>
    </row>
    <row r="1257" spans="1:28" outlineLevel="1" x14ac:dyDescent="0.45">
      <c r="A1257">
        <v>2784359004</v>
      </c>
      <c r="B1257" s="1">
        <v>44334</v>
      </c>
      <c r="C1257" t="s">
        <v>1699</v>
      </c>
      <c r="D1257" t="s">
        <v>1700</v>
      </c>
      <c r="E1257" t="s">
        <v>160</v>
      </c>
      <c r="F1257" t="s">
        <v>5651</v>
      </c>
      <c r="G1257" t="s">
        <v>5717</v>
      </c>
      <c r="H1257" s="5">
        <v>203725.67</v>
      </c>
      <c r="J1257" t="s">
        <v>28</v>
      </c>
      <c r="K1257" t="s">
        <v>29</v>
      </c>
      <c r="L1257" t="s">
        <v>161</v>
      </c>
      <c r="M1257" t="s">
        <v>30</v>
      </c>
      <c r="N1257" t="s">
        <v>30</v>
      </c>
      <c r="O1257" t="s">
        <v>30</v>
      </c>
      <c r="P1257" t="s">
        <v>30</v>
      </c>
      <c r="Q1257" t="s">
        <v>30</v>
      </c>
      <c r="R1257" t="s">
        <v>30</v>
      </c>
      <c r="S1257" t="s">
        <v>30</v>
      </c>
      <c r="T1257" t="s">
        <v>30</v>
      </c>
      <c r="U1257" t="s">
        <v>30</v>
      </c>
      <c r="V1257" t="s">
        <v>30</v>
      </c>
      <c r="W1257" t="s">
        <v>60</v>
      </c>
      <c r="X1257" t="s">
        <v>29</v>
      </c>
      <c r="Y1257" t="s">
        <v>30</v>
      </c>
      <c r="Z1257" t="s">
        <v>29</v>
      </c>
      <c r="AA1257" t="s">
        <v>29</v>
      </c>
      <c r="AB1257" t="s">
        <v>32</v>
      </c>
    </row>
    <row r="1258" spans="1:28" outlineLevel="1" x14ac:dyDescent="0.45">
      <c r="A1258">
        <v>9926019005</v>
      </c>
      <c r="B1258" s="1">
        <v>44351</v>
      </c>
      <c r="C1258" t="s">
        <v>5480</v>
      </c>
      <c r="D1258" t="s">
        <v>5481</v>
      </c>
      <c r="E1258" t="s">
        <v>160</v>
      </c>
      <c r="F1258" t="s">
        <v>5651</v>
      </c>
      <c r="G1258" t="s">
        <v>5798</v>
      </c>
      <c r="H1258" s="5">
        <v>199061</v>
      </c>
      <c r="J1258" t="s">
        <v>28</v>
      </c>
      <c r="K1258" t="s">
        <v>29</v>
      </c>
      <c r="L1258" t="s">
        <v>161</v>
      </c>
      <c r="M1258" t="s">
        <v>29</v>
      </c>
      <c r="N1258" t="s">
        <v>30</v>
      </c>
      <c r="O1258" t="s">
        <v>30</v>
      </c>
      <c r="P1258" t="s">
        <v>30</v>
      </c>
      <c r="Q1258" t="s">
        <v>30</v>
      </c>
      <c r="R1258" t="s">
        <v>30</v>
      </c>
      <c r="S1258" t="s">
        <v>30</v>
      </c>
      <c r="T1258" t="s">
        <v>30</v>
      </c>
      <c r="U1258" t="s">
        <v>30</v>
      </c>
      <c r="V1258" t="s">
        <v>30</v>
      </c>
      <c r="W1258" t="s">
        <v>31</v>
      </c>
      <c r="X1258" t="s">
        <v>29</v>
      </c>
      <c r="Y1258" t="s">
        <v>29</v>
      </c>
      <c r="Z1258" t="s">
        <v>29</v>
      </c>
      <c r="AA1258" t="s">
        <v>29</v>
      </c>
      <c r="AB1258" t="s">
        <v>32</v>
      </c>
    </row>
    <row r="1259" spans="1:28" outlineLevel="1" x14ac:dyDescent="0.45">
      <c r="A1259">
        <v>2332439003</v>
      </c>
      <c r="B1259" s="1">
        <v>44331</v>
      </c>
      <c r="C1259" t="s">
        <v>854</v>
      </c>
      <c r="D1259" t="s">
        <v>855</v>
      </c>
      <c r="E1259" t="s">
        <v>160</v>
      </c>
      <c r="F1259" t="s">
        <v>5651</v>
      </c>
      <c r="G1259" t="s">
        <v>5798</v>
      </c>
      <c r="H1259" s="5">
        <v>196262.08</v>
      </c>
      <c r="J1259" t="s">
        <v>28</v>
      </c>
      <c r="K1259" t="s">
        <v>30</v>
      </c>
      <c r="L1259" t="s">
        <v>161</v>
      </c>
      <c r="M1259" t="s">
        <v>30</v>
      </c>
      <c r="N1259" t="s">
        <v>30</v>
      </c>
      <c r="O1259" t="s">
        <v>30</v>
      </c>
      <c r="P1259" t="s">
        <v>30</v>
      </c>
      <c r="Q1259" t="s">
        <v>30</v>
      </c>
      <c r="R1259" t="s">
        <v>30</v>
      </c>
      <c r="S1259" t="s">
        <v>30</v>
      </c>
      <c r="T1259" t="s">
        <v>30</v>
      </c>
      <c r="U1259" t="s">
        <v>30</v>
      </c>
      <c r="V1259" t="s">
        <v>30</v>
      </c>
      <c r="W1259" t="s">
        <v>60</v>
      </c>
      <c r="X1259" t="s">
        <v>29</v>
      </c>
      <c r="Y1259" t="s">
        <v>29</v>
      </c>
      <c r="Z1259" t="s">
        <v>29</v>
      </c>
      <c r="AA1259" t="s">
        <v>30</v>
      </c>
      <c r="AB1259" t="s">
        <v>188</v>
      </c>
    </row>
    <row r="1260" spans="1:28" outlineLevel="1" x14ac:dyDescent="0.45">
      <c r="A1260">
        <v>2366949001</v>
      </c>
      <c r="B1260" s="1">
        <v>44331</v>
      </c>
      <c r="C1260" t="s">
        <v>1014</v>
      </c>
      <c r="D1260" t="s">
        <v>1015</v>
      </c>
      <c r="E1260" t="s">
        <v>160</v>
      </c>
      <c r="F1260" t="s">
        <v>5651</v>
      </c>
      <c r="G1260" t="s">
        <v>5798</v>
      </c>
      <c r="H1260" s="5">
        <v>190290</v>
      </c>
      <c r="J1260" t="s">
        <v>28</v>
      </c>
      <c r="K1260" t="s">
        <v>29</v>
      </c>
      <c r="L1260" t="s">
        <v>161</v>
      </c>
      <c r="M1260" t="s">
        <v>30</v>
      </c>
      <c r="N1260" t="s">
        <v>30</v>
      </c>
      <c r="O1260" t="s">
        <v>30</v>
      </c>
      <c r="P1260" t="s">
        <v>30</v>
      </c>
      <c r="Q1260" t="s">
        <v>30</v>
      </c>
      <c r="R1260" t="s">
        <v>30</v>
      </c>
      <c r="S1260" t="s">
        <v>30</v>
      </c>
      <c r="T1260" t="s">
        <v>30</v>
      </c>
      <c r="U1260" t="s">
        <v>30</v>
      </c>
      <c r="V1260" t="s">
        <v>30</v>
      </c>
      <c r="W1260" t="s">
        <v>40</v>
      </c>
      <c r="X1260" t="s">
        <v>29</v>
      </c>
      <c r="Y1260" t="s">
        <v>29</v>
      </c>
      <c r="Z1260" t="s">
        <v>29</v>
      </c>
      <c r="AA1260" t="s">
        <v>30</v>
      </c>
      <c r="AB1260" t="s">
        <v>32</v>
      </c>
    </row>
    <row r="1261" spans="1:28" outlineLevel="1" x14ac:dyDescent="0.45">
      <c r="A1261">
        <v>8869659007</v>
      </c>
      <c r="B1261" s="1">
        <v>44345</v>
      </c>
      <c r="C1261" t="s">
        <v>4625</v>
      </c>
      <c r="D1261" t="s">
        <v>4626</v>
      </c>
      <c r="E1261" t="s">
        <v>160</v>
      </c>
      <c r="F1261" t="s">
        <v>5651</v>
      </c>
      <c r="G1261" t="s">
        <v>5666</v>
      </c>
      <c r="H1261" s="5">
        <v>186953</v>
      </c>
      <c r="J1261" t="s">
        <v>28</v>
      </c>
      <c r="K1261" t="s">
        <v>30</v>
      </c>
      <c r="L1261" t="s">
        <v>161</v>
      </c>
      <c r="M1261" t="s">
        <v>29</v>
      </c>
      <c r="N1261" t="s">
        <v>30</v>
      </c>
      <c r="O1261" t="s">
        <v>30</v>
      </c>
      <c r="P1261" t="s">
        <v>30</v>
      </c>
      <c r="Q1261" t="s">
        <v>30</v>
      </c>
      <c r="R1261" t="s">
        <v>30</v>
      </c>
      <c r="S1261" t="s">
        <v>29</v>
      </c>
      <c r="T1261" t="s">
        <v>30</v>
      </c>
      <c r="U1261" t="s">
        <v>30</v>
      </c>
      <c r="V1261" t="s">
        <v>30</v>
      </c>
      <c r="W1261" t="s">
        <v>31</v>
      </c>
      <c r="X1261" t="s">
        <v>30</v>
      </c>
      <c r="Y1261" t="s">
        <v>29</v>
      </c>
      <c r="Z1261" t="s">
        <v>29</v>
      </c>
      <c r="AA1261" t="s">
        <v>29</v>
      </c>
      <c r="AB1261" t="s">
        <v>43</v>
      </c>
    </row>
    <row r="1262" spans="1:28" outlineLevel="1" x14ac:dyDescent="0.45">
      <c r="A1262">
        <v>2367409005</v>
      </c>
      <c r="B1262" s="1">
        <v>44331</v>
      </c>
      <c r="C1262" t="s">
        <v>1020</v>
      </c>
      <c r="D1262" t="s">
        <v>1021</v>
      </c>
      <c r="E1262" t="s">
        <v>160</v>
      </c>
      <c r="F1262" t="s">
        <v>5651</v>
      </c>
      <c r="G1262" t="s">
        <v>5717</v>
      </c>
      <c r="H1262" s="5">
        <v>166364.68</v>
      </c>
      <c r="J1262" t="s">
        <v>28</v>
      </c>
      <c r="K1262" t="s">
        <v>29</v>
      </c>
      <c r="L1262" t="s">
        <v>161</v>
      </c>
      <c r="M1262" t="s">
        <v>29</v>
      </c>
      <c r="N1262" t="s">
        <v>29</v>
      </c>
      <c r="O1262" t="s">
        <v>29</v>
      </c>
      <c r="P1262" t="s">
        <v>30</v>
      </c>
      <c r="Q1262" t="s">
        <v>30</v>
      </c>
      <c r="R1262" t="s">
        <v>30</v>
      </c>
      <c r="S1262" t="s">
        <v>30</v>
      </c>
      <c r="T1262" t="s">
        <v>30</v>
      </c>
      <c r="U1262" t="s">
        <v>30</v>
      </c>
      <c r="V1262" t="s">
        <v>30</v>
      </c>
      <c r="W1262" t="s">
        <v>31</v>
      </c>
      <c r="X1262" t="s">
        <v>29</v>
      </c>
      <c r="Y1262" t="s">
        <v>29</v>
      </c>
      <c r="Z1262" t="s">
        <v>29</v>
      </c>
      <c r="AA1262" t="s">
        <v>30</v>
      </c>
      <c r="AB1262" t="s">
        <v>32</v>
      </c>
    </row>
    <row r="1263" spans="1:28" outlineLevel="1" x14ac:dyDescent="0.45">
      <c r="A1263">
        <v>9928399007</v>
      </c>
      <c r="B1263" s="1">
        <v>44351</v>
      </c>
      <c r="C1263" t="s">
        <v>5494</v>
      </c>
      <c r="D1263" t="s">
        <v>5495</v>
      </c>
      <c r="E1263" t="s">
        <v>160</v>
      </c>
      <c r="F1263" t="s">
        <v>5651</v>
      </c>
      <c r="G1263" t="s">
        <v>5666</v>
      </c>
      <c r="H1263" s="5">
        <v>150386</v>
      </c>
      <c r="J1263" t="s">
        <v>28</v>
      </c>
      <c r="K1263" t="s">
        <v>30</v>
      </c>
      <c r="L1263" t="s">
        <v>161</v>
      </c>
      <c r="M1263" t="s">
        <v>29</v>
      </c>
      <c r="N1263" t="s">
        <v>30</v>
      </c>
      <c r="O1263" t="s">
        <v>29</v>
      </c>
      <c r="P1263" t="s">
        <v>30</v>
      </c>
      <c r="Q1263" t="s">
        <v>30</v>
      </c>
      <c r="R1263" t="s">
        <v>30</v>
      </c>
      <c r="S1263" t="s">
        <v>30</v>
      </c>
      <c r="T1263" t="s">
        <v>30</v>
      </c>
      <c r="U1263" t="s">
        <v>30</v>
      </c>
      <c r="V1263" t="s">
        <v>30</v>
      </c>
      <c r="W1263" t="s">
        <v>31</v>
      </c>
      <c r="X1263" t="s">
        <v>30</v>
      </c>
      <c r="Y1263" t="s">
        <v>29</v>
      </c>
      <c r="Z1263" t="s">
        <v>29</v>
      </c>
      <c r="AA1263" t="s">
        <v>29</v>
      </c>
      <c r="AB1263" t="s">
        <v>48</v>
      </c>
    </row>
    <row r="1264" spans="1:28" outlineLevel="1" x14ac:dyDescent="0.45">
      <c r="A1264">
        <v>4892759002</v>
      </c>
      <c r="B1264" s="1">
        <v>44336</v>
      </c>
      <c r="C1264" t="s">
        <v>2002</v>
      </c>
      <c r="D1264" t="s">
        <v>2003</v>
      </c>
      <c r="E1264" t="s">
        <v>160</v>
      </c>
      <c r="F1264" t="s">
        <v>5651</v>
      </c>
      <c r="G1264" t="s">
        <v>5666</v>
      </c>
      <c r="H1264" s="5">
        <v>146170</v>
      </c>
      <c r="J1264" t="s">
        <v>28</v>
      </c>
      <c r="K1264" t="s">
        <v>30</v>
      </c>
      <c r="L1264" t="s">
        <v>161</v>
      </c>
      <c r="M1264" t="s">
        <v>29</v>
      </c>
      <c r="N1264" t="s">
        <v>30</v>
      </c>
      <c r="O1264" t="s">
        <v>29</v>
      </c>
      <c r="P1264" t="s">
        <v>30</v>
      </c>
      <c r="Q1264" t="s">
        <v>30</v>
      </c>
      <c r="R1264" t="s">
        <v>30</v>
      </c>
      <c r="S1264" t="s">
        <v>30</v>
      </c>
      <c r="T1264" t="s">
        <v>30</v>
      </c>
      <c r="U1264" t="s">
        <v>30</v>
      </c>
      <c r="V1264" t="s">
        <v>30</v>
      </c>
      <c r="W1264" t="s">
        <v>33</v>
      </c>
      <c r="X1264" t="s">
        <v>30</v>
      </c>
      <c r="Y1264" t="s">
        <v>29</v>
      </c>
      <c r="Z1264" t="s">
        <v>30</v>
      </c>
      <c r="AA1264" t="s">
        <v>29</v>
      </c>
      <c r="AB1264" t="s">
        <v>45</v>
      </c>
    </row>
    <row r="1265" spans="1:28" outlineLevel="1" x14ac:dyDescent="0.45">
      <c r="A1265">
        <v>8878319001</v>
      </c>
      <c r="B1265" s="1">
        <v>44345</v>
      </c>
      <c r="C1265" t="s">
        <v>4687</v>
      </c>
      <c r="D1265" t="s">
        <v>4688</v>
      </c>
      <c r="E1265" t="s">
        <v>160</v>
      </c>
      <c r="F1265" t="s">
        <v>5651</v>
      </c>
      <c r="G1265" t="s">
        <v>5821</v>
      </c>
      <c r="H1265" s="5">
        <v>146147.16</v>
      </c>
      <c r="J1265" t="s">
        <v>28</v>
      </c>
      <c r="K1265" t="s">
        <v>30</v>
      </c>
      <c r="L1265" t="s">
        <v>161</v>
      </c>
      <c r="M1265" t="s">
        <v>30</v>
      </c>
      <c r="N1265" t="s">
        <v>30</v>
      </c>
      <c r="O1265" t="s">
        <v>30</v>
      </c>
      <c r="P1265" t="s">
        <v>30</v>
      </c>
      <c r="Q1265" t="s">
        <v>30</v>
      </c>
      <c r="R1265" t="s">
        <v>30</v>
      </c>
      <c r="S1265" t="s">
        <v>30</v>
      </c>
      <c r="T1265" t="s">
        <v>30</v>
      </c>
      <c r="U1265" t="s">
        <v>30</v>
      </c>
      <c r="V1265" t="s">
        <v>30</v>
      </c>
      <c r="W1265" t="s">
        <v>31</v>
      </c>
      <c r="X1265" t="s">
        <v>29</v>
      </c>
      <c r="Y1265" t="s">
        <v>29</v>
      </c>
      <c r="Z1265" t="s">
        <v>29</v>
      </c>
      <c r="AA1265" t="s">
        <v>29</v>
      </c>
      <c r="AB1265" t="s">
        <v>232</v>
      </c>
    </row>
    <row r="1266" spans="1:28" outlineLevel="1" x14ac:dyDescent="0.45">
      <c r="A1266">
        <v>8031369010</v>
      </c>
      <c r="B1266" s="1">
        <v>44342</v>
      </c>
      <c r="C1266" t="s">
        <v>4161</v>
      </c>
      <c r="D1266" t="s">
        <v>734</v>
      </c>
      <c r="E1266" t="s">
        <v>160</v>
      </c>
      <c r="F1266" t="s">
        <v>5651</v>
      </c>
      <c r="G1266" t="s">
        <v>5666</v>
      </c>
      <c r="H1266" s="5">
        <v>142973</v>
      </c>
      <c r="J1266" t="s">
        <v>28</v>
      </c>
      <c r="K1266" t="s">
        <v>30</v>
      </c>
      <c r="L1266" t="s">
        <v>161</v>
      </c>
      <c r="M1266" t="s">
        <v>30</v>
      </c>
      <c r="N1266" t="s">
        <v>30</v>
      </c>
      <c r="O1266" t="s">
        <v>29</v>
      </c>
      <c r="P1266" t="s">
        <v>30</v>
      </c>
      <c r="Q1266" t="s">
        <v>30</v>
      </c>
      <c r="R1266" t="s">
        <v>30</v>
      </c>
      <c r="S1266" t="s">
        <v>30</v>
      </c>
      <c r="T1266" t="s">
        <v>30</v>
      </c>
      <c r="U1266" t="s">
        <v>30</v>
      </c>
      <c r="V1266" t="s">
        <v>30</v>
      </c>
      <c r="W1266" t="s">
        <v>40</v>
      </c>
      <c r="X1266" t="s">
        <v>30</v>
      </c>
      <c r="Y1266" t="s">
        <v>30</v>
      </c>
      <c r="Z1266" t="s">
        <v>29</v>
      </c>
      <c r="AA1266" t="s">
        <v>29</v>
      </c>
      <c r="AB1266" t="s">
        <v>72</v>
      </c>
    </row>
    <row r="1267" spans="1:28" outlineLevel="1" x14ac:dyDescent="0.45">
      <c r="A1267">
        <v>8840789007</v>
      </c>
      <c r="B1267" s="1">
        <v>44345</v>
      </c>
      <c r="C1267" t="s">
        <v>4441</v>
      </c>
      <c r="D1267" t="s">
        <v>4442</v>
      </c>
      <c r="E1267" t="s">
        <v>160</v>
      </c>
      <c r="F1267" t="s">
        <v>5651</v>
      </c>
      <c r="G1267" t="s">
        <v>5717</v>
      </c>
      <c r="H1267" s="5">
        <v>140437</v>
      </c>
      <c r="J1267" t="s">
        <v>28</v>
      </c>
      <c r="K1267" t="s">
        <v>29</v>
      </c>
      <c r="L1267" t="s">
        <v>161</v>
      </c>
      <c r="M1267" t="s">
        <v>30</v>
      </c>
      <c r="N1267" t="s">
        <v>30</v>
      </c>
      <c r="O1267" t="s">
        <v>30</v>
      </c>
      <c r="P1267" t="s">
        <v>30</v>
      </c>
      <c r="Q1267" t="s">
        <v>30</v>
      </c>
      <c r="R1267" t="s">
        <v>30</v>
      </c>
      <c r="S1267" t="s">
        <v>30</v>
      </c>
      <c r="T1267" t="s">
        <v>30</v>
      </c>
      <c r="U1267" t="s">
        <v>30</v>
      </c>
      <c r="V1267" t="s">
        <v>30</v>
      </c>
      <c r="W1267" t="s">
        <v>40</v>
      </c>
      <c r="X1267" t="s">
        <v>29</v>
      </c>
      <c r="Y1267" t="s">
        <v>29</v>
      </c>
      <c r="Z1267" t="s">
        <v>29</v>
      </c>
      <c r="AA1267" t="s">
        <v>29</v>
      </c>
      <c r="AB1267" t="s">
        <v>32</v>
      </c>
    </row>
    <row r="1268" spans="1:28" outlineLevel="1" x14ac:dyDescent="0.45">
      <c r="A1268">
        <v>2221239010</v>
      </c>
      <c r="B1268" s="1">
        <v>44330</v>
      </c>
      <c r="C1268" t="s">
        <v>662</v>
      </c>
      <c r="D1268" t="s">
        <v>663</v>
      </c>
      <c r="E1268" t="s">
        <v>160</v>
      </c>
      <c r="F1268" t="s">
        <v>5651</v>
      </c>
      <c r="G1268" t="s">
        <v>5767</v>
      </c>
      <c r="H1268" s="5">
        <v>140277</v>
      </c>
      <c r="J1268" t="s">
        <v>28</v>
      </c>
      <c r="K1268" t="s">
        <v>30</v>
      </c>
      <c r="L1268" t="s">
        <v>161</v>
      </c>
      <c r="M1268" t="s">
        <v>30</v>
      </c>
      <c r="N1268" t="s">
        <v>30</v>
      </c>
      <c r="O1268" t="s">
        <v>30</v>
      </c>
      <c r="P1268" t="s">
        <v>30</v>
      </c>
      <c r="Q1268" t="s">
        <v>30</v>
      </c>
      <c r="R1268" t="s">
        <v>30</v>
      </c>
      <c r="S1268" t="s">
        <v>30</v>
      </c>
      <c r="T1268" t="s">
        <v>30</v>
      </c>
      <c r="U1268" t="s">
        <v>30</v>
      </c>
      <c r="V1268" t="s">
        <v>30</v>
      </c>
      <c r="W1268" t="s">
        <v>31</v>
      </c>
      <c r="X1268" t="s">
        <v>30</v>
      </c>
      <c r="Y1268" t="s">
        <v>29</v>
      </c>
      <c r="Z1268" t="s">
        <v>29</v>
      </c>
      <c r="AA1268" t="s">
        <v>30</v>
      </c>
      <c r="AB1268" t="s">
        <v>32</v>
      </c>
    </row>
    <row r="1269" spans="1:28" outlineLevel="1" x14ac:dyDescent="0.45">
      <c r="A1269">
        <v>7568819009</v>
      </c>
      <c r="B1269" s="1">
        <v>44341</v>
      </c>
      <c r="C1269" t="s">
        <v>3219</v>
      </c>
      <c r="D1269" t="s">
        <v>3220</v>
      </c>
      <c r="E1269" t="s">
        <v>160</v>
      </c>
      <c r="F1269" t="s">
        <v>5651</v>
      </c>
      <c r="G1269" t="s">
        <v>5703</v>
      </c>
      <c r="H1269" s="5">
        <v>138485</v>
      </c>
      <c r="J1269" t="s">
        <v>28</v>
      </c>
      <c r="K1269" t="s">
        <v>29</v>
      </c>
      <c r="L1269" t="s">
        <v>161</v>
      </c>
      <c r="M1269" t="s">
        <v>30</v>
      </c>
      <c r="N1269" t="s">
        <v>29</v>
      </c>
      <c r="O1269" t="s">
        <v>30</v>
      </c>
      <c r="P1269" t="s">
        <v>30</v>
      </c>
      <c r="Q1269" t="s">
        <v>30</v>
      </c>
      <c r="R1269" t="s">
        <v>30</v>
      </c>
      <c r="S1269" t="s">
        <v>30</v>
      </c>
      <c r="T1269" t="s">
        <v>30</v>
      </c>
      <c r="U1269" t="s">
        <v>30</v>
      </c>
      <c r="V1269" t="s">
        <v>30</v>
      </c>
      <c r="W1269" t="s">
        <v>40</v>
      </c>
      <c r="X1269" t="s">
        <v>29</v>
      </c>
      <c r="Y1269" t="s">
        <v>30</v>
      </c>
      <c r="Z1269" t="s">
        <v>29</v>
      </c>
      <c r="AA1269" t="s">
        <v>29</v>
      </c>
      <c r="AB1269" t="s">
        <v>32</v>
      </c>
    </row>
    <row r="1270" spans="1:28" outlineLevel="1" x14ac:dyDescent="0.45">
      <c r="A1270">
        <v>2367319002</v>
      </c>
      <c r="B1270" s="1">
        <v>44331</v>
      </c>
      <c r="C1270" t="s">
        <v>1018</v>
      </c>
      <c r="D1270" t="s">
        <v>1019</v>
      </c>
      <c r="E1270" t="s">
        <v>160</v>
      </c>
      <c r="F1270" t="s">
        <v>5651</v>
      </c>
      <c r="G1270" t="s">
        <v>5798</v>
      </c>
      <c r="H1270" s="5">
        <v>138280</v>
      </c>
      <c r="J1270" t="s">
        <v>28</v>
      </c>
      <c r="K1270" t="s">
        <v>30</v>
      </c>
      <c r="L1270" t="s">
        <v>161</v>
      </c>
      <c r="M1270" t="s">
        <v>29</v>
      </c>
      <c r="N1270" t="s">
        <v>30</v>
      </c>
      <c r="O1270" t="s">
        <v>30</v>
      </c>
      <c r="P1270" t="s">
        <v>30</v>
      </c>
      <c r="Q1270" t="s">
        <v>30</v>
      </c>
      <c r="R1270" t="s">
        <v>30</v>
      </c>
      <c r="S1270" t="s">
        <v>30</v>
      </c>
      <c r="T1270" t="s">
        <v>30</v>
      </c>
      <c r="U1270" t="s">
        <v>30</v>
      </c>
      <c r="V1270" t="s">
        <v>30</v>
      </c>
      <c r="W1270" t="s">
        <v>40</v>
      </c>
      <c r="X1270" t="s">
        <v>29</v>
      </c>
      <c r="Y1270" t="s">
        <v>30</v>
      </c>
      <c r="Z1270" t="s">
        <v>29</v>
      </c>
      <c r="AA1270" t="s">
        <v>29</v>
      </c>
      <c r="AB1270" t="s">
        <v>32</v>
      </c>
    </row>
    <row r="1271" spans="1:28" outlineLevel="1" x14ac:dyDescent="0.45">
      <c r="A1271">
        <v>7881908905</v>
      </c>
      <c r="B1271" s="1">
        <v>44327</v>
      </c>
      <c r="C1271" t="s">
        <v>3903</v>
      </c>
      <c r="D1271" t="s">
        <v>3904</v>
      </c>
      <c r="E1271" t="s">
        <v>160</v>
      </c>
      <c r="F1271" t="s">
        <v>5651</v>
      </c>
      <c r="G1271" t="s">
        <v>5717</v>
      </c>
      <c r="H1271" s="5">
        <v>137601</v>
      </c>
      <c r="J1271" t="s">
        <v>28</v>
      </c>
      <c r="K1271" t="s">
        <v>29</v>
      </c>
      <c r="L1271" t="s">
        <v>161</v>
      </c>
      <c r="M1271" t="s">
        <v>29</v>
      </c>
      <c r="N1271" t="s">
        <v>30</v>
      </c>
      <c r="O1271" t="s">
        <v>29</v>
      </c>
      <c r="P1271" t="s">
        <v>30</v>
      </c>
      <c r="Q1271" t="s">
        <v>30</v>
      </c>
      <c r="R1271" t="s">
        <v>30</v>
      </c>
      <c r="S1271" t="s">
        <v>30</v>
      </c>
      <c r="T1271" t="s">
        <v>30</v>
      </c>
      <c r="U1271" t="s">
        <v>30</v>
      </c>
      <c r="V1271" t="s">
        <v>30</v>
      </c>
      <c r="W1271" t="s">
        <v>40</v>
      </c>
      <c r="X1271" t="s">
        <v>29</v>
      </c>
      <c r="Y1271" t="s">
        <v>29</v>
      </c>
      <c r="Z1271" t="s">
        <v>29</v>
      </c>
      <c r="AA1271" t="s">
        <v>30</v>
      </c>
      <c r="AB1271" t="s">
        <v>32</v>
      </c>
    </row>
    <row r="1272" spans="1:28" outlineLevel="1" x14ac:dyDescent="0.45">
      <c r="A1272">
        <v>7562868909</v>
      </c>
      <c r="B1272" s="1">
        <v>44323</v>
      </c>
      <c r="C1272" t="s">
        <v>3152</v>
      </c>
      <c r="D1272" t="s">
        <v>3153</v>
      </c>
      <c r="E1272" t="s">
        <v>160</v>
      </c>
      <c r="F1272" t="s">
        <v>5651</v>
      </c>
      <c r="G1272" t="s">
        <v>5798</v>
      </c>
      <c r="H1272" s="5">
        <v>132284</v>
      </c>
      <c r="J1272" t="s">
        <v>28</v>
      </c>
      <c r="K1272" t="s">
        <v>29</v>
      </c>
      <c r="L1272" t="s">
        <v>161</v>
      </c>
      <c r="M1272" t="s">
        <v>29</v>
      </c>
      <c r="N1272" t="s">
        <v>30</v>
      </c>
      <c r="O1272" t="s">
        <v>29</v>
      </c>
      <c r="P1272" t="s">
        <v>30</v>
      </c>
      <c r="Q1272" t="s">
        <v>30</v>
      </c>
      <c r="R1272" t="s">
        <v>30</v>
      </c>
      <c r="S1272" t="s">
        <v>30</v>
      </c>
      <c r="T1272" t="s">
        <v>30</v>
      </c>
      <c r="U1272" t="s">
        <v>30</v>
      </c>
      <c r="V1272" t="s">
        <v>30</v>
      </c>
      <c r="W1272" t="s">
        <v>40</v>
      </c>
      <c r="X1272" t="s">
        <v>29</v>
      </c>
      <c r="Y1272" t="s">
        <v>29</v>
      </c>
      <c r="Z1272" t="s">
        <v>29</v>
      </c>
      <c r="AA1272" t="s">
        <v>30</v>
      </c>
      <c r="AB1272" t="s">
        <v>32</v>
      </c>
    </row>
    <row r="1273" spans="1:28" outlineLevel="1" x14ac:dyDescent="0.45">
      <c r="A1273">
        <v>8924039002</v>
      </c>
      <c r="B1273" s="1">
        <v>44345</v>
      </c>
      <c r="C1273" t="s">
        <v>4863</v>
      </c>
      <c r="D1273" t="s">
        <v>4864</v>
      </c>
      <c r="E1273" t="s">
        <v>160</v>
      </c>
      <c r="F1273" t="s">
        <v>5651</v>
      </c>
      <c r="G1273" t="s">
        <v>5747</v>
      </c>
      <c r="H1273" s="5">
        <v>131293</v>
      </c>
      <c r="J1273" t="s">
        <v>28</v>
      </c>
      <c r="K1273" t="s">
        <v>29</v>
      </c>
      <c r="L1273" t="s">
        <v>161</v>
      </c>
      <c r="M1273" t="s">
        <v>30</v>
      </c>
      <c r="N1273" t="s">
        <v>30</v>
      </c>
      <c r="O1273" t="s">
        <v>30</v>
      </c>
      <c r="P1273" t="s">
        <v>30</v>
      </c>
      <c r="Q1273" t="s">
        <v>30</v>
      </c>
      <c r="R1273" t="s">
        <v>30</v>
      </c>
      <c r="S1273" t="s">
        <v>30</v>
      </c>
      <c r="T1273" t="s">
        <v>30</v>
      </c>
      <c r="U1273" t="s">
        <v>30</v>
      </c>
      <c r="V1273" t="s">
        <v>30</v>
      </c>
      <c r="W1273" t="s">
        <v>40</v>
      </c>
      <c r="X1273" t="s">
        <v>29</v>
      </c>
      <c r="Y1273" t="s">
        <v>29</v>
      </c>
      <c r="Z1273" t="s">
        <v>29</v>
      </c>
      <c r="AA1273" t="s">
        <v>29</v>
      </c>
      <c r="AB1273" t="s">
        <v>32</v>
      </c>
    </row>
    <row r="1274" spans="1:28" outlineLevel="1" x14ac:dyDescent="0.45">
      <c r="A1274">
        <v>7530438904</v>
      </c>
      <c r="B1274" s="1">
        <v>44323</v>
      </c>
      <c r="C1274" t="s">
        <v>2770</v>
      </c>
      <c r="D1274" t="s">
        <v>2771</v>
      </c>
      <c r="E1274" t="s">
        <v>160</v>
      </c>
      <c r="F1274" t="s">
        <v>5651</v>
      </c>
      <c r="G1274" t="s">
        <v>5747</v>
      </c>
      <c r="H1274" s="5">
        <v>121659</v>
      </c>
      <c r="J1274" t="s">
        <v>28</v>
      </c>
      <c r="K1274" t="s">
        <v>29</v>
      </c>
      <c r="L1274" t="s">
        <v>161</v>
      </c>
      <c r="M1274" t="s">
        <v>29</v>
      </c>
      <c r="N1274" t="s">
        <v>29</v>
      </c>
      <c r="O1274" t="s">
        <v>29</v>
      </c>
      <c r="P1274" t="s">
        <v>29</v>
      </c>
      <c r="Q1274" t="s">
        <v>29</v>
      </c>
      <c r="R1274" t="s">
        <v>30</v>
      </c>
      <c r="S1274" t="s">
        <v>30</v>
      </c>
      <c r="T1274" t="s">
        <v>30</v>
      </c>
      <c r="U1274" t="s">
        <v>29</v>
      </c>
      <c r="V1274" t="s">
        <v>30</v>
      </c>
      <c r="W1274" t="s">
        <v>31</v>
      </c>
      <c r="X1274" t="s">
        <v>29</v>
      </c>
      <c r="Y1274" t="s">
        <v>30</v>
      </c>
      <c r="Z1274" t="s">
        <v>29</v>
      </c>
      <c r="AA1274" t="s">
        <v>29</v>
      </c>
      <c r="AB1274" t="s">
        <v>32</v>
      </c>
    </row>
    <row r="1275" spans="1:28" outlineLevel="1" x14ac:dyDescent="0.45">
      <c r="A1275">
        <v>8990599004</v>
      </c>
      <c r="B1275" s="1">
        <v>44345</v>
      </c>
      <c r="C1275" t="s">
        <v>5179</v>
      </c>
      <c r="D1275" t="s">
        <v>5180</v>
      </c>
      <c r="E1275" t="s">
        <v>160</v>
      </c>
      <c r="F1275" t="s">
        <v>5651</v>
      </c>
      <c r="G1275" t="s">
        <v>5666</v>
      </c>
      <c r="H1275" s="5">
        <v>118087</v>
      </c>
      <c r="J1275" t="s">
        <v>28</v>
      </c>
      <c r="K1275" t="s">
        <v>30</v>
      </c>
      <c r="L1275" t="s">
        <v>161</v>
      </c>
      <c r="M1275" t="s">
        <v>29</v>
      </c>
      <c r="N1275" t="s">
        <v>29</v>
      </c>
      <c r="O1275" t="s">
        <v>29</v>
      </c>
      <c r="P1275" t="s">
        <v>30</v>
      </c>
      <c r="Q1275" t="s">
        <v>29</v>
      </c>
      <c r="R1275" t="s">
        <v>29</v>
      </c>
      <c r="S1275" t="s">
        <v>30</v>
      </c>
      <c r="T1275" t="s">
        <v>30</v>
      </c>
      <c r="U1275" t="s">
        <v>29</v>
      </c>
      <c r="V1275" t="s">
        <v>30</v>
      </c>
      <c r="W1275" t="s">
        <v>31</v>
      </c>
      <c r="X1275" t="s">
        <v>30</v>
      </c>
      <c r="Y1275" t="s">
        <v>29</v>
      </c>
      <c r="Z1275" t="s">
        <v>29</v>
      </c>
      <c r="AA1275" t="s">
        <v>29</v>
      </c>
      <c r="AB1275" t="s">
        <v>48</v>
      </c>
    </row>
    <row r="1276" spans="1:28" outlineLevel="1" x14ac:dyDescent="0.45">
      <c r="A1276">
        <v>7911808901</v>
      </c>
      <c r="B1276" s="1">
        <v>44327</v>
      </c>
      <c r="C1276" t="s">
        <v>4074</v>
      </c>
      <c r="D1276" t="s">
        <v>4075</v>
      </c>
      <c r="E1276" t="s">
        <v>160</v>
      </c>
      <c r="F1276" t="s">
        <v>5651</v>
      </c>
      <c r="G1276" t="s">
        <v>5821</v>
      </c>
      <c r="H1276" s="5">
        <v>117543.87</v>
      </c>
      <c r="J1276" t="s">
        <v>28</v>
      </c>
      <c r="K1276" t="s">
        <v>30</v>
      </c>
      <c r="L1276" t="s">
        <v>161</v>
      </c>
      <c r="M1276" t="s">
        <v>29</v>
      </c>
      <c r="N1276" t="s">
        <v>30</v>
      </c>
      <c r="O1276" t="s">
        <v>30</v>
      </c>
      <c r="P1276" t="s">
        <v>30</v>
      </c>
      <c r="Q1276" t="s">
        <v>30</v>
      </c>
      <c r="R1276" t="s">
        <v>30</v>
      </c>
      <c r="S1276" t="s">
        <v>30</v>
      </c>
      <c r="T1276" t="s">
        <v>30</v>
      </c>
      <c r="U1276" t="s">
        <v>30</v>
      </c>
      <c r="V1276" t="s">
        <v>30</v>
      </c>
      <c r="W1276" t="s">
        <v>60</v>
      </c>
      <c r="X1276" t="s">
        <v>29</v>
      </c>
      <c r="Y1276" t="s">
        <v>30</v>
      </c>
      <c r="Z1276" t="s">
        <v>29</v>
      </c>
      <c r="AA1276" t="s">
        <v>29</v>
      </c>
      <c r="AB1276" t="s">
        <v>291</v>
      </c>
    </row>
    <row r="1277" spans="1:28" outlineLevel="1" x14ac:dyDescent="0.45">
      <c r="A1277">
        <v>7549909006</v>
      </c>
      <c r="B1277" s="1">
        <v>44341</v>
      </c>
      <c r="C1277" t="s">
        <v>3003</v>
      </c>
      <c r="D1277" t="s">
        <v>3004</v>
      </c>
      <c r="E1277" t="s">
        <v>160</v>
      </c>
      <c r="F1277" t="s">
        <v>5651</v>
      </c>
      <c r="G1277" t="s">
        <v>5717</v>
      </c>
      <c r="H1277" s="5">
        <v>117037.46</v>
      </c>
      <c r="J1277" t="s">
        <v>28</v>
      </c>
      <c r="K1277" t="s">
        <v>29</v>
      </c>
      <c r="L1277" t="s">
        <v>161</v>
      </c>
      <c r="M1277" t="s">
        <v>29</v>
      </c>
      <c r="N1277" t="s">
        <v>30</v>
      </c>
      <c r="O1277" t="s">
        <v>29</v>
      </c>
      <c r="P1277" t="s">
        <v>30</v>
      </c>
      <c r="Q1277" t="s">
        <v>30</v>
      </c>
      <c r="R1277" t="s">
        <v>30</v>
      </c>
      <c r="S1277" t="s">
        <v>30</v>
      </c>
      <c r="T1277" t="s">
        <v>30</v>
      </c>
      <c r="U1277" t="s">
        <v>30</v>
      </c>
      <c r="V1277" t="s">
        <v>30</v>
      </c>
      <c r="W1277" t="s">
        <v>40</v>
      </c>
      <c r="X1277" t="s">
        <v>29</v>
      </c>
      <c r="Y1277" t="s">
        <v>29</v>
      </c>
      <c r="Z1277" t="s">
        <v>29</v>
      </c>
      <c r="AA1277" t="s">
        <v>30</v>
      </c>
      <c r="AB1277" t="s">
        <v>32</v>
      </c>
    </row>
    <row r="1278" spans="1:28" outlineLevel="1" x14ac:dyDescent="0.45">
      <c r="A1278">
        <v>7614808905</v>
      </c>
      <c r="B1278" s="1">
        <v>44323</v>
      </c>
      <c r="C1278" t="s">
        <v>3487</v>
      </c>
      <c r="D1278" t="s">
        <v>3488</v>
      </c>
      <c r="E1278" t="s">
        <v>160</v>
      </c>
      <c r="F1278" t="s">
        <v>5651</v>
      </c>
      <c r="G1278" t="s">
        <v>5798</v>
      </c>
      <c r="H1278" s="5">
        <v>114655</v>
      </c>
      <c r="J1278" t="s">
        <v>28</v>
      </c>
      <c r="K1278" t="s">
        <v>30</v>
      </c>
      <c r="L1278" t="s">
        <v>161</v>
      </c>
      <c r="M1278" t="s">
        <v>29</v>
      </c>
      <c r="N1278" t="s">
        <v>30</v>
      </c>
      <c r="O1278" t="s">
        <v>29</v>
      </c>
      <c r="P1278" t="s">
        <v>30</v>
      </c>
      <c r="Q1278" t="s">
        <v>30</v>
      </c>
      <c r="R1278" t="s">
        <v>30</v>
      </c>
      <c r="S1278" t="s">
        <v>30</v>
      </c>
      <c r="T1278" t="s">
        <v>30</v>
      </c>
      <c r="U1278" t="s">
        <v>30</v>
      </c>
      <c r="V1278" t="s">
        <v>30</v>
      </c>
      <c r="W1278" t="s">
        <v>40</v>
      </c>
      <c r="X1278" t="s">
        <v>29</v>
      </c>
      <c r="Y1278" t="s">
        <v>30</v>
      </c>
      <c r="Z1278" t="s">
        <v>29</v>
      </c>
      <c r="AA1278" t="s">
        <v>30</v>
      </c>
      <c r="AB1278" t="s">
        <v>32</v>
      </c>
    </row>
    <row r="1279" spans="1:28" outlineLevel="1" x14ac:dyDescent="0.45">
      <c r="A1279">
        <v>7549009007</v>
      </c>
      <c r="B1279" s="1">
        <v>44341</v>
      </c>
      <c r="C1279" t="s">
        <v>2987</v>
      </c>
      <c r="D1279" t="s">
        <v>2988</v>
      </c>
      <c r="E1279" t="s">
        <v>160</v>
      </c>
      <c r="F1279" t="s">
        <v>5651</v>
      </c>
      <c r="G1279" t="s">
        <v>5821</v>
      </c>
      <c r="H1279" s="5">
        <v>114068.95</v>
      </c>
      <c r="J1279" t="s">
        <v>28</v>
      </c>
      <c r="K1279" t="s">
        <v>29</v>
      </c>
      <c r="L1279" t="s">
        <v>161</v>
      </c>
      <c r="M1279" t="s">
        <v>29</v>
      </c>
      <c r="N1279" t="s">
        <v>29</v>
      </c>
      <c r="O1279" t="s">
        <v>29</v>
      </c>
      <c r="P1279" t="s">
        <v>30</v>
      </c>
      <c r="Q1279" t="s">
        <v>29</v>
      </c>
      <c r="R1279" t="s">
        <v>30</v>
      </c>
      <c r="S1279" t="s">
        <v>30</v>
      </c>
      <c r="T1279" t="s">
        <v>29</v>
      </c>
      <c r="U1279" t="s">
        <v>29</v>
      </c>
      <c r="V1279" t="s">
        <v>30</v>
      </c>
      <c r="W1279" t="s">
        <v>31</v>
      </c>
      <c r="X1279" t="s">
        <v>29</v>
      </c>
      <c r="Y1279" t="s">
        <v>30</v>
      </c>
      <c r="Z1279" t="s">
        <v>29</v>
      </c>
      <c r="AA1279" t="s">
        <v>29</v>
      </c>
      <c r="AB1279" t="s">
        <v>32</v>
      </c>
    </row>
    <row r="1280" spans="1:28" outlineLevel="1" x14ac:dyDescent="0.45">
      <c r="A1280">
        <v>8982889008</v>
      </c>
      <c r="B1280" s="1">
        <v>44345</v>
      </c>
      <c r="C1280" t="s">
        <v>5146</v>
      </c>
      <c r="D1280" t="s">
        <v>5147</v>
      </c>
      <c r="E1280" t="s">
        <v>160</v>
      </c>
      <c r="F1280" t="s">
        <v>5651</v>
      </c>
      <c r="G1280" t="s">
        <v>5798</v>
      </c>
      <c r="H1280" s="5">
        <v>99958</v>
      </c>
      <c r="I1280" t="s">
        <v>35</v>
      </c>
      <c r="J1280" t="s">
        <v>28</v>
      </c>
      <c r="K1280" t="s">
        <v>30</v>
      </c>
      <c r="L1280" t="s">
        <v>161</v>
      </c>
      <c r="M1280" t="s">
        <v>29</v>
      </c>
      <c r="N1280" t="s">
        <v>29</v>
      </c>
      <c r="O1280" t="s">
        <v>30</v>
      </c>
      <c r="P1280" t="s">
        <v>30</v>
      </c>
      <c r="Q1280" t="s">
        <v>29</v>
      </c>
      <c r="R1280" t="s">
        <v>30</v>
      </c>
      <c r="S1280" t="s">
        <v>30</v>
      </c>
      <c r="T1280" t="s">
        <v>30</v>
      </c>
      <c r="U1280" t="s">
        <v>30</v>
      </c>
      <c r="V1280" t="s">
        <v>30</v>
      </c>
      <c r="W1280" t="s">
        <v>40</v>
      </c>
      <c r="X1280" t="s">
        <v>29</v>
      </c>
      <c r="Y1280" t="s">
        <v>29</v>
      </c>
      <c r="Z1280" t="s">
        <v>29</v>
      </c>
      <c r="AA1280" t="s">
        <v>29</v>
      </c>
      <c r="AB1280" t="s">
        <v>32</v>
      </c>
    </row>
    <row r="1281" spans="1:28" outlineLevel="1" x14ac:dyDescent="0.45">
      <c r="A1281">
        <v>2719389006</v>
      </c>
      <c r="B1281" s="1">
        <v>44334</v>
      </c>
      <c r="C1281" t="s">
        <v>1416</v>
      </c>
      <c r="D1281" t="s">
        <v>1417</v>
      </c>
      <c r="E1281" t="s">
        <v>160</v>
      </c>
      <c r="F1281" t="s">
        <v>5651</v>
      </c>
      <c r="G1281" t="s">
        <v>5800</v>
      </c>
      <c r="H1281" s="5">
        <v>98858</v>
      </c>
      <c r="J1281" t="s">
        <v>28</v>
      </c>
      <c r="K1281" t="s">
        <v>29</v>
      </c>
      <c r="L1281" t="s">
        <v>161</v>
      </c>
      <c r="M1281" t="s">
        <v>30</v>
      </c>
      <c r="N1281" t="s">
        <v>29</v>
      </c>
      <c r="O1281" t="s">
        <v>29</v>
      </c>
      <c r="P1281" t="s">
        <v>30</v>
      </c>
      <c r="Q1281" t="s">
        <v>30</v>
      </c>
      <c r="R1281" t="s">
        <v>30</v>
      </c>
      <c r="S1281" t="s">
        <v>30</v>
      </c>
      <c r="T1281" t="s">
        <v>30</v>
      </c>
      <c r="U1281" t="s">
        <v>30</v>
      </c>
      <c r="V1281" t="s">
        <v>30</v>
      </c>
      <c r="W1281" t="s">
        <v>31</v>
      </c>
      <c r="X1281" t="s">
        <v>29</v>
      </c>
      <c r="Y1281" t="s">
        <v>29</v>
      </c>
      <c r="Z1281" t="s">
        <v>29</v>
      </c>
      <c r="AA1281" t="s">
        <v>30</v>
      </c>
      <c r="AB1281" t="s">
        <v>39</v>
      </c>
    </row>
    <row r="1282" spans="1:28" outlineLevel="1" x14ac:dyDescent="0.45">
      <c r="A1282">
        <v>7570969007</v>
      </c>
      <c r="B1282" s="1">
        <v>44341</v>
      </c>
      <c r="C1282" t="s">
        <v>3243</v>
      </c>
      <c r="D1282" t="s">
        <v>3244</v>
      </c>
      <c r="E1282" t="s">
        <v>160</v>
      </c>
      <c r="F1282" t="s">
        <v>5651</v>
      </c>
      <c r="G1282" t="s">
        <v>5821</v>
      </c>
      <c r="H1282" s="5">
        <v>97250.36</v>
      </c>
      <c r="J1282" t="s">
        <v>28</v>
      </c>
      <c r="K1282" t="s">
        <v>30</v>
      </c>
      <c r="L1282" t="s">
        <v>161</v>
      </c>
      <c r="M1282" t="s">
        <v>29</v>
      </c>
      <c r="N1282" t="s">
        <v>30</v>
      </c>
      <c r="O1282" t="s">
        <v>29</v>
      </c>
      <c r="P1282" t="s">
        <v>30</v>
      </c>
      <c r="Q1282" t="s">
        <v>30</v>
      </c>
      <c r="R1282" t="s">
        <v>30</v>
      </c>
      <c r="S1282" t="s">
        <v>30</v>
      </c>
      <c r="T1282" t="s">
        <v>30</v>
      </c>
      <c r="U1282" t="s">
        <v>30</v>
      </c>
      <c r="V1282" t="s">
        <v>30</v>
      </c>
      <c r="W1282" t="s">
        <v>40</v>
      </c>
      <c r="X1282" t="s">
        <v>29</v>
      </c>
      <c r="Y1282" t="s">
        <v>30</v>
      </c>
      <c r="Z1282" t="s">
        <v>29</v>
      </c>
      <c r="AA1282" t="s">
        <v>30</v>
      </c>
      <c r="AB1282" t="s">
        <v>73</v>
      </c>
    </row>
    <row r="1283" spans="1:28" outlineLevel="1" x14ac:dyDescent="0.45">
      <c r="A1283">
        <v>7670368909</v>
      </c>
      <c r="B1283" s="1">
        <v>44323</v>
      </c>
      <c r="C1283" t="s">
        <v>3804</v>
      </c>
      <c r="D1283" t="s">
        <v>3805</v>
      </c>
      <c r="E1283" t="s">
        <v>160</v>
      </c>
      <c r="F1283" t="s">
        <v>5651</v>
      </c>
      <c r="G1283" t="s">
        <v>5821</v>
      </c>
      <c r="H1283" s="5">
        <v>96580.64</v>
      </c>
      <c r="J1283" t="s">
        <v>28</v>
      </c>
      <c r="K1283" t="s">
        <v>30</v>
      </c>
      <c r="L1283" t="s">
        <v>161</v>
      </c>
      <c r="M1283" t="s">
        <v>29</v>
      </c>
      <c r="N1283" t="s">
        <v>29</v>
      </c>
      <c r="O1283" t="s">
        <v>29</v>
      </c>
      <c r="P1283" t="s">
        <v>30</v>
      </c>
      <c r="Q1283" t="s">
        <v>30</v>
      </c>
      <c r="R1283" t="s">
        <v>30</v>
      </c>
      <c r="S1283" t="s">
        <v>30</v>
      </c>
      <c r="T1283" t="s">
        <v>30</v>
      </c>
      <c r="U1283" t="s">
        <v>30</v>
      </c>
      <c r="V1283" t="s">
        <v>30</v>
      </c>
      <c r="W1283" t="s">
        <v>40</v>
      </c>
      <c r="X1283" t="s">
        <v>29</v>
      </c>
      <c r="Y1283" t="s">
        <v>29</v>
      </c>
      <c r="Z1283" t="s">
        <v>29</v>
      </c>
      <c r="AA1283" t="s">
        <v>30</v>
      </c>
      <c r="AB1283" t="s">
        <v>73</v>
      </c>
    </row>
    <row r="1284" spans="1:28" outlineLevel="1" x14ac:dyDescent="0.45">
      <c r="A1284">
        <v>2771969000</v>
      </c>
      <c r="B1284" s="1">
        <v>44334</v>
      </c>
      <c r="C1284" t="s">
        <v>1657</v>
      </c>
      <c r="D1284" t="s">
        <v>1658</v>
      </c>
      <c r="E1284" t="s">
        <v>160</v>
      </c>
      <c r="F1284" t="s">
        <v>5651</v>
      </c>
      <c r="G1284" t="s">
        <v>5821</v>
      </c>
      <c r="H1284" s="5">
        <v>96168</v>
      </c>
      <c r="J1284" t="s">
        <v>28</v>
      </c>
      <c r="K1284" t="s">
        <v>29</v>
      </c>
      <c r="L1284" t="s">
        <v>161</v>
      </c>
      <c r="M1284" t="s">
        <v>30</v>
      </c>
      <c r="N1284" t="s">
        <v>29</v>
      </c>
      <c r="O1284" t="s">
        <v>29</v>
      </c>
      <c r="P1284" t="s">
        <v>30</v>
      </c>
      <c r="Q1284" t="s">
        <v>30</v>
      </c>
      <c r="R1284" t="s">
        <v>29</v>
      </c>
      <c r="S1284" t="s">
        <v>30</v>
      </c>
      <c r="T1284" t="s">
        <v>30</v>
      </c>
      <c r="U1284" t="s">
        <v>30</v>
      </c>
      <c r="V1284" t="s">
        <v>30</v>
      </c>
      <c r="W1284" t="s">
        <v>60</v>
      </c>
      <c r="X1284" t="s">
        <v>29</v>
      </c>
      <c r="Y1284" t="s">
        <v>29</v>
      </c>
      <c r="Z1284" t="s">
        <v>29</v>
      </c>
      <c r="AA1284" t="s">
        <v>30</v>
      </c>
      <c r="AB1284" t="s">
        <v>32</v>
      </c>
    </row>
    <row r="1285" spans="1:28" outlineLevel="1" x14ac:dyDescent="0.45">
      <c r="A1285">
        <v>7653078903</v>
      </c>
      <c r="B1285" s="1">
        <v>44323</v>
      </c>
      <c r="C1285" t="s">
        <v>3720</v>
      </c>
      <c r="D1285" t="s">
        <v>3721</v>
      </c>
      <c r="E1285" t="s">
        <v>160</v>
      </c>
      <c r="F1285" t="s">
        <v>5651</v>
      </c>
      <c r="G1285" t="s">
        <v>5717</v>
      </c>
      <c r="H1285" s="5">
        <v>96032</v>
      </c>
      <c r="J1285" t="s">
        <v>28</v>
      </c>
      <c r="K1285" t="s">
        <v>29</v>
      </c>
      <c r="L1285" t="s">
        <v>161</v>
      </c>
      <c r="M1285" t="s">
        <v>29</v>
      </c>
      <c r="N1285" t="s">
        <v>29</v>
      </c>
      <c r="O1285" t="s">
        <v>29</v>
      </c>
      <c r="P1285" t="s">
        <v>29</v>
      </c>
      <c r="Q1285" t="s">
        <v>30</v>
      </c>
      <c r="R1285" t="s">
        <v>29</v>
      </c>
      <c r="S1285" t="s">
        <v>30</v>
      </c>
      <c r="T1285" t="s">
        <v>30</v>
      </c>
      <c r="U1285" t="s">
        <v>30</v>
      </c>
      <c r="V1285" t="s">
        <v>30</v>
      </c>
      <c r="W1285" t="s">
        <v>33</v>
      </c>
      <c r="X1285" t="s">
        <v>29</v>
      </c>
      <c r="Y1285" t="s">
        <v>29</v>
      </c>
      <c r="Z1285" t="s">
        <v>29</v>
      </c>
      <c r="AA1285" t="s">
        <v>30</v>
      </c>
      <c r="AB1285" t="s">
        <v>47</v>
      </c>
    </row>
    <row r="1286" spans="1:28" outlineLevel="1" x14ac:dyDescent="0.45">
      <c r="A1286">
        <v>7519449009</v>
      </c>
      <c r="B1286" s="1">
        <v>44341</v>
      </c>
      <c r="C1286" t="s">
        <v>2650</v>
      </c>
      <c r="D1286" t="s">
        <v>2651</v>
      </c>
      <c r="E1286" t="s">
        <v>160</v>
      </c>
      <c r="F1286" t="s">
        <v>5651</v>
      </c>
      <c r="G1286" t="s">
        <v>5717</v>
      </c>
      <c r="H1286" s="5">
        <v>94983</v>
      </c>
      <c r="J1286" t="s">
        <v>28</v>
      </c>
      <c r="K1286" t="s">
        <v>29</v>
      </c>
      <c r="L1286" t="s">
        <v>161</v>
      </c>
      <c r="M1286" t="s">
        <v>29</v>
      </c>
      <c r="N1286" t="s">
        <v>30</v>
      </c>
      <c r="O1286" t="s">
        <v>30</v>
      </c>
      <c r="P1286" t="s">
        <v>30</v>
      </c>
      <c r="Q1286" t="s">
        <v>30</v>
      </c>
      <c r="R1286" t="s">
        <v>30</v>
      </c>
      <c r="S1286" t="s">
        <v>30</v>
      </c>
      <c r="T1286" t="s">
        <v>30</v>
      </c>
      <c r="U1286" t="s">
        <v>30</v>
      </c>
      <c r="V1286" t="s">
        <v>30</v>
      </c>
      <c r="W1286" t="s">
        <v>60</v>
      </c>
      <c r="X1286" t="s">
        <v>29</v>
      </c>
      <c r="Y1286" t="s">
        <v>29</v>
      </c>
      <c r="Z1286" t="s">
        <v>30</v>
      </c>
      <c r="AA1286" t="s">
        <v>29</v>
      </c>
      <c r="AB1286" t="s">
        <v>38</v>
      </c>
    </row>
    <row r="1287" spans="1:28" outlineLevel="1" x14ac:dyDescent="0.45">
      <c r="A1287">
        <v>2493139008</v>
      </c>
      <c r="B1287" s="1">
        <v>44332</v>
      </c>
      <c r="C1287" t="s">
        <v>1184</v>
      </c>
      <c r="D1287" t="s">
        <v>1185</v>
      </c>
      <c r="E1287" t="s">
        <v>160</v>
      </c>
      <c r="F1287" t="s">
        <v>5651</v>
      </c>
      <c r="G1287" t="s">
        <v>5798</v>
      </c>
      <c r="H1287" s="5">
        <v>92556.07</v>
      </c>
      <c r="J1287" t="s">
        <v>28</v>
      </c>
      <c r="K1287" t="s">
        <v>30</v>
      </c>
      <c r="L1287" t="s">
        <v>161</v>
      </c>
      <c r="M1287" t="s">
        <v>29</v>
      </c>
      <c r="N1287" t="s">
        <v>29</v>
      </c>
      <c r="O1287" t="s">
        <v>29</v>
      </c>
      <c r="P1287" t="s">
        <v>29</v>
      </c>
      <c r="Q1287" t="s">
        <v>29</v>
      </c>
      <c r="R1287" t="s">
        <v>30</v>
      </c>
      <c r="S1287" t="s">
        <v>30</v>
      </c>
      <c r="T1287" t="s">
        <v>30</v>
      </c>
      <c r="U1287" t="s">
        <v>29</v>
      </c>
      <c r="V1287" t="s">
        <v>29</v>
      </c>
      <c r="W1287" t="s">
        <v>40</v>
      </c>
      <c r="X1287" t="s">
        <v>29</v>
      </c>
      <c r="Y1287" t="s">
        <v>30</v>
      </c>
      <c r="Z1287" t="s">
        <v>29</v>
      </c>
      <c r="AA1287" t="s">
        <v>29</v>
      </c>
      <c r="AB1287" t="s">
        <v>32</v>
      </c>
    </row>
    <row r="1288" spans="1:28" outlineLevel="1" x14ac:dyDescent="0.45">
      <c r="A1288">
        <v>7552588904</v>
      </c>
      <c r="B1288" s="1">
        <v>44323</v>
      </c>
      <c r="C1288" t="s">
        <v>3032</v>
      </c>
      <c r="D1288" t="s">
        <v>3033</v>
      </c>
      <c r="E1288" t="s">
        <v>160</v>
      </c>
      <c r="F1288" t="s">
        <v>5651</v>
      </c>
      <c r="G1288" t="s">
        <v>5747</v>
      </c>
      <c r="H1288" s="5">
        <v>92500.11</v>
      </c>
      <c r="J1288" t="s">
        <v>28</v>
      </c>
      <c r="K1288" t="s">
        <v>29</v>
      </c>
      <c r="L1288" t="s">
        <v>161</v>
      </c>
      <c r="M1288" t="s">
        <v>29</v>
      </c>
      <c r="N1288" t="s">
        <v>30</v>
      </c>
      <c r="O1288" t="s">
        <v>30</v>
      </c>
      <c r="P1288" t="s">
        <v>30</v>
      </c>
      <c r="Q1288" t="s">
        <v>30</v>
      </c>
      <c r="R1288" t="s">
        <v>30</v>
      </c>
      <c r="S1288" t="s">
        <v>30</v>
      </c>
      <c r="T1288" t="s">
        <v>30</v>
      </c>
      <c r="U1288" t="s">
        <v>30</v>
      </c>
      <c r="V1288" t="s">
        <v>30</v>
      </c>
      <c r="W1288" t="s">
        <v>60</v>
      </c>
      <c r="X1288" t="s">
        <v>29</v>
      </c>
      <c r="Y1288" t="s">
        <v>30</v>
      </c>
      <c r="Z1288" t="s">
        <v>29</v>
      </c>
      <c r="AA1288" t="s">
        <v>29</v>
      </c>
      <c r="AB1288" t="s">
        <v>39</v>
      </c>
    </row>
    <row r="1289" spans="1:28" outlineLevel="1" x14ac:dyDescent="0.45">
      <c r="A1289">
        <v>8921259003</v>
      </c>
      <c r="B1289" s="1">
        <v>44345</v>
      </c>
      <c r="C1289" t="s">
        <v>4849</v>
      </c>
      <c r="D1289" t="s">
        <v>4850</v>
      </c>
      <c r="E1289" t="s">
        <v>160</v>
      </c>
      <c r="F1289" t="s">
        <v>5651</v>
      </c>
      <c r="G1289" t="s">
        <v>5717</v>
      </c>
      <c r="H1289" s="5">
        <v>91306.89</v>
      </c>
      <c r="J1289" t="s">
        <v>28</v>
      </c>
      <c r="K1289" t="s">
        <v>29</v>
      </c>
      <c r="L1289" t="s">
        <v>161</v>
      </c>
      <c r="M1289" t="s">
        <v>30</v>
      </c>
      <c r="N1289" t="s">
        <v>30</v>
      </c>
      <c r="O1289" t="s">
        <v>30</v>
      </c>
      <c r="P1289" t="s">
        <v>30</v>
      </c>
      <c r="Q1289" t="s">
        <v>30</v>
      </c>
      <c r="R1289" t="s">
        <v>30</v>
      </c>
      <c r="S1289" t="s">
        <v>30</v>
      </c>
      <c r="T1289" t="s">
        <v>30</v>
      </c>
      <c r="U1289" t="s">
        <v>30</v>
      </c>
      <c r="V1289" t="s">
        <v>30</v>
      </c>
      <c r="W1289" t="s">
        <v>40</v>
      </c>
      <c r="X1289" t="s">
        <v>29</v>
      </c>
      <c r="Y1289" t="s">
        <v>29</v>
      </c>
      <c r="Z1289" t="s">
        <v>29</v>
      </c>
      <c r="AA1289" t="s">
        <v>29</v>
      </c>
      <c r="AB1289" t="s">
        <v>32</v>
      </c>
    </row>
    <row r="1290" spans="1:28" outlineLevel="1" x14ac:dyDescent="0.45">
      <c r="A1290">
        <v>7533298905</v>
      </c>
      <c r="B1290" s="1">
        <v>44323</v>
      </c>
      <c r="C1290" t="s">
        <v>2814</v>
      </c>
      <c r="D1290" t="s">
        <v>2815</v>
      </c>
      <c r="E1290" t="s">
        <v>160</v>
      </c>
      <c r="F1290" t="s">
        <v>5651</v>
      </c>
      <c r="G1290" t="s">
        <v>5666</v>
      </c>
      <c r="H1290" s="5">
        <v>88386</v>
      </c>
      <c r="J1290" t="s">
        <v>28</v>
      </c>
      <c r="K1290" t="s">
        <v>30</v>
      </c>
      <c r="L1290" t="s">
        <v>161</v>
      </c>
      <c r="M1290" t="s">
        <v>30</v>
      </c>
      <c r="N1290" t="s">
        <v>29</v>
      </c>
      <c r="O1290" t="s">
        <v>29</v>
      </c>
      <c r="P1290" t="s">
        <v>30</v>
      </c>
      <c r="Q1290" t="s">
        <v>30</v>
      </c>
      <c r="R1290" t="s">
        <v>30</v>
      </c>
      <c r="S1290" t="s">
        <v>30</v>
      </c>
      <c r="T1290" t="s">
        <v>30</v>
      </c>
      <c r="U1290" t="s">
        <v>30</v>
      </c>
      <c r="V1290" t="s">
        <v>30</v>
      </c>
      <c r="W1290" t="s">
        <v>33</v>
      </c>
      <c r="X1290" t="s">
        <v>30</v>
      </c>
      <c r="Y1290" t="s">
        <v>29</v>
      </c>
      <c r="Z1290" t="s">
        <v>30</v>
      </c>
      <c r="AA1290" t="s">
        <v>29</v>
      </c>
      <c r="AB1290" t="s">
        <v>32</v>
      </c>
    </row>
    <row r="1291" spans="1:28" outlineLevel="1" x14ac:dyDescent="0.45">
      <c r="A1291">
        <v>2347849000</v>
      </c>
      <c r="B1291" s="1">
        <v>44331</v>
      </c>
      <c r="C1291" t="s">
        <v>908</v>
      </c>
      <c r="D1291" t="s">
        <v>909</v>
      </c>
      <c r="E1291" t="s">
        <v>160</v>
      </c>
      <c r="F1291" t="s">
        <v>5651</v>
      </c>
      <c r="G1291" t="s">
        <v>5703</v>
      </c>
      <c r="H1291" s="5">
        <v>85539</v>
      </c>
      <c r="J1291" t="s">
        <v>28</v>
      </c>
      <c r="K1291" t="s">
        <v>30</v>
      </c>
      <c r="L1291" t="s">
        <v>161</v>
      </c>
      <c r="M1291" t="s">
        <v>29</v>
      </c>
      <c r="N1291" t="s">
        <v>30</v>
      </c>
      <c r="O1291" t="s">
        <v>29</v>
      </c>
      <c r="P1291" t="s">
        <v>30</v>
      </c>
      <c r="Q1291" t="s">
        <v>30</v>
      </c>
      <c r="R1291" t="s">
        <v>30</v>
      </c>
      <c r="S1291" t="s">
        <v>30</v>
      </c>
      <c r="T1291" t="s">
        <v>30</v>
      </c>
      <c r="U1291" t="s">
        <v>30</v>
      </c>
      <c r="V1291" t="s">
        <v>30</v>
      </c>
      <c r="W1291" t="s">
        <v>40</v>
      </c>
      <c r="X1291" t="s">
        <v>29</v>
      </c>
      <c r="Y1291" t="s">
        <v>30</v>
      </c>
      <c r="Z1291" t="s">
        <v>29</v>
      </c>
      <c r="AA1291" t="s">
        <v>30</v>
      </c>
      <c r="AB1291" t="s">
        <v>32</v>
      </c>
    </row>
    <row r="1292" spans="1:28" outlineLevel="1" x14ac:dyDescent="0.45">
      <c r="A1292">
        <v>7544078904</v>
      </c>
      <c r="B1292" s="1">
        <v>44323</v>
      </c>
      <c r="C1292" t="s">
        <v>2929</v>
      </c>
      <c r="D1292" t="s">
        <v>2930</v>
      </c>
      <c r="E1292" t="s">
        <v>160</v>
      </c>
      <c r="F1292" t="s">
        <v>5651</v>
      </c>
      <c r="G1292" t="s">
        <v>5666</v>
      </c>
      <c r="H1292" s="5">
        <v>84073.919999999998</v>
      </c>
      <c r="J1292" t="s">
        <v>28</v>
      </c>
      <c r="K1292" t="s">
        <v>30</v>
      </c>
      <c r="L1292" t="s">
        <v>161</v>
      </c>
      <c r="M1292" t="s">
        <v>29</v>
      </c>
      <c r="N1292" t="s">
        <v>30</v>
      </c>
      <c r="O1292" t="s">
        <v>29</v>
      </c>
      <c r="P1292" t="s">
        <v>30</v>
      </c>
      <c r="Q1292" t="s">
        <v>30</v>
      </c>
      <c r="R1292" t="s">
        <v>30</v>
      </c>
      <c r="S1292" t="s">
        <v>30</v>
      </c>
      <c r="T1292" t="s">
        <v>30</v>
      </c>
      <c r="U1292" t="s">
        <v>30</v>
      </c>
      <c r="V1292" t="s">
        <v>30</v>
      </c>
      <c r="W1292" t="s">
        <v>40</v>
      </c>
      <c r="X1292" t="s">
        <v>30</v>
      </c>
      <c r="Y1292" t="s">
        <v>29</v>
      </c>
      <c r="Z1292" t="s">
        <v>29</v>
      </c>
      <c r="AA1292" t="s">
        <v>30</v>
      </c>
      <c r="AB1292" t="s">
        <v>32</v>
      </c>
    </row>
    <row r="1293" spans="1:28" outlineLevel="1" x14ac:dyDescent="0.45">
      <c r="A1293">
        <v>2705069003</v>
      </c>
      <c r="B1293" s="1">
        <v>44334</v>
      </c>
      <c r="C1293" t="s">
        <v>1348</v>
      </c>
      <c r="D1293" t="s">
        <v>1349</v>
      </c>
      <c r="E1293" t="s">
        <v>160</v>
      </c>
      <c r="F1293" t="s">
        <v>5651</v>
      </c>
      <c r="G1293" t="s">
        <v>5767</v>
      </c>
      <c r="H1293" s="5">
        <v>82905.919999999998</v>
      </c>
      <c r="I1293" t="s">
        <v>111</v>
      </c>
      <c r="J1293" t="s">
        <v>28</v>
      </c>
      <c r="K1293" t="s">
        <v>30</v>
      </c>
      <c r="L1293" t="s">
        <v>161</v>
      </c>
      <c r="M1293" t="s">
        <v>29</v>
      </c>
      <c r="N1293" t="s">
        <v>30</v>
      </c>
      <c r="O1293" t="s">
        <v>29</v>
      </c>
      <c r="P1293" t="s">
        <v>30</v>
      </c>
      <c r="Q1293" t="s">
        <v>30</v>
      </c>
      <c r="R1293" t="s">
        <v>30</v>
      </c>
      <c r="S1293" t="s">
        <v>30</v>
      </c>
      <c r="T1293" t="s">
        <v>30</v>
      </c>
      <c r="U1293" t="s">
        <v>30</v>
      </c>
      <c r="V1293" t="s">
        <v>30</v>
      </c>
      <c r="W1293" t="s">
        <v>40</v>
      </c>
      <c r="X1293" t="s">
        <v>30</v>
      </c>
      <c r="Y1293" t="s">
        <v>30</v>
      </c>
      <c r="Z1293" t="s">
        <v>29</v>
      </c>
      <c r="AA1293" t="s">
        <v>30</v>
      </c>
      <c r="AB1293" t="s">
        <v>32</v>
      </c>
    </row>
    <row r="1294" spans="1:28" outlineLevel="1" x14ac:dyDescent="0.45">
      <c r="A1294">
        <v>3686899003</v>
      </c>
      <c r="B1294" s="1">
        <v>44335</v>
      </c>
      <c r="C1294" t="s">
        <v>1723</v>
      </c>
      <c r="D1294" t="s">
        <v>1724</v>
      </c>
      <c r="E1294" t="s">
        <v>160</v>
      </c>
      <c r="F1294" t="s">
        <v>5651</v>
      </c>
      <c r="G1294" t="s">
        <v>5666</v>
      </c>
      <c r="H1294" s="5">
        <v>80465.33</v>
      </c>
      <c r="J1294" t="s">
        <v>28</v>
      </c>
      <c r="K1294" t="s">
        <v>30</v>
      </c>
      <c r="L1294" t="s">
        <v>161</v>
      </c>
      <c r="M1294" t="s">
        <v>30</v>
      </c>
      <c r="N1294" t="s">
        <v>29</v>
      </c>
      <c r="O1294" t="s">
        <v>30</v>
      </c>
      <c r="P1294" t="s">
        <v>29</v>
      </c>
      <c r="Q1294" t="s">
        <v>30</v>
      </c>
      <c r="R1294" t="s">
        <v>30</v>
      </c>
      <c r="S1294" t="s">
        <v>30</v>
      </c>
      <c r="T1294" t="s">
        <v>30</v>
      </c>
      <c r="U1294" t="s">
        <v>29</v>
      </c>
      <c r="V1294" t="s">
        <v>29</v>
      </c>
      <c r="W1294" t="s">
        <v>31</v>
      </c>
      <c r="X1294" t="s">
        <v>30</v>
      </c>
      <c r="Y1294" t="s">
        <v>29</v>
      </c>
      <c r="Z1294" t="s">
        <v>29</v>
      </c>
      <c r="AA1294" t="s">
        <v>30</v>
      </c>
      <c r="AB1294" t="s">
        <v>335</v>
      </c>
    </row>
    <row r="1295" spans="1:28" outlineLevel="1" x14ac:dyDescent="0.45">
      <c r="A1295">
        <v>7610938901</v>
      </c>
      <c r="B1295" s="1">
        <v>44323</v>
      </c>
      <c r="C1295" t="s">
        <v>3466</v>
      </c>
      <c r="D1295" t="s">
        <v>3467</v>
      </c>
      <c r="E1295" t="s">
        <v>160</v>
      </c>
      <c r="F1295" t="s">
        <v>5651</v>
      </c>
      <c r="G1295" t="s">
        <v>5800</v>
      </c>
      <c r="H1295" s="5">
        <v>80362</v>
      </c>
      <c r="J1295" t="s">
        <v>28</v>
      </c>
      <c r="K1295" t="s">
        <v>29</v>
      </c>
      <c r="L1295" t="s">
        <v>161</v>
      </c>
      <c r="M1295" t="s">
        <v>29</v>
      </c>
      <c r="N1295" t="s">
        <v>29</v>
      </c>
      <c r="O1295" t="s">
        <v>29</v>
      </c>
      <c r="P1295" t="s">
        <v>30</v>
      </c>
      <c r="Q1295" t="s">
        <v>30</v>
      </c>
      <c r="R1295" t="s">
        <v>30</v>
      </c>
      <c r="S1295" t="s">
        <v>30</v>
      </c>
      <c r="T1295" t="s">
        <v>30</v>
      </c>
      <c r="U1295" t="s">
        <v>30</v>
      </c>
      <c r="V1295" t="s">
        <v>30</v>
      </c>
      <c r="W1295" t="s">
        <v>40</v>
      </c>
      <c r="X1295" t="s">
        <v>29</v>
      </c>
      <c r="Y1295" t="s">
        <v>30</v>
      </c>
      <c r="Z1295" t="s">
        <v>29</v>
      </c>
      <c r="AA1295" t="s">
        <v>29</v>
      </c>
      <c r="AB1295" t="s">
        <v>38</v>
      </c>
    </row>
    <row r="1296" spans="1:28" outlineLevel="1" x14ac:dyDescent="0.45">
      <c r="A1296">
        <v>7569558902</v>
      </c>
      <c r="B1296" s="1">
        <v>44323</v>
      </c>
      <c r="C1296" t="s">
        <v>3225</v>
      </c>
      <c r="D1296" t="s">
        <v>3226</v>
      </c>
      <c r="E1296" t="s">
        <v>160</v>
      </c>
      <c r="F1296" t="s">
        <v>5651</v>
      </c>
      <c r="G1296" t="s">
        <v>5717</v>
      </c>
      <c r="H1296" s="5">
        <v>79720</v>
      </c>
      <c r="J1296" t="s">
        <v>28</v>
      </c>
      <c r="K1296" t="s">
        <v>29</v>
      </c>
      <c r="L1296" t="s">
        <v>161</v>
      </c>
      <c r="M1296" t="s">
        <v>29</v>
      </c>
      <c r="N1296" t="s">
        <v>30</v>
      </c>
      <c r="O1296" t="s">
        <v>29</v>
      </c>
      <c r="P1296" t="s">
        <v>30</v>
      </c>
      <c r="Q1296" t="s">
        <v>30</v>
      </c>
      <c r="R1296" t="s">
        <v>30</v>
      </c>
      <c r="S1296" t="s">
        <v>30</v>
      </c>
      <c r="T1296" t="s">
        <v>30</v>
      </c>
      <c r="U1296" t="s">
        <v>30</v>
      </c>
      <c r="V1296" t="s">
        <v>30</v>
      </c>
      <c r="W1296" t="s">
        <v>31</v>
      </c>
      <c r="X1296" t="s">
        <v>29</v>
      </c>
      <c r="Y1296" t="s">
        <v>29</v>
      </c>
      <c r="Z1296" t="s">
        <v>29</v>
      </c>
      <c r="AA1296" t="s">
        <v>30</v>
      </c>
      <c r="AB1296" t="s">
        <v>32</v>
      </c>
    </row>
    <row r="1297" spans="1:28" outlineLevel="1" x14ac:dyDescent="0.45">
      <c r="A1297">
        <v>8836909003</v>
      </c>
      <c r="B1297" s="1">
        <v>44345</v>
      </c>
      <c r="C1297" t="s">
        <v>4419</v>
      </c>
      <c r="D1297" t="s">
        <v>4420</v>
      </c>
      <c r="E1297" t="s">
        <v>160</v>
      </c>
      <c r="F1297" t="s">
        <v>5651</v>
      </c>
      <c r="G1297" t="s">
        <v>5798</v>
      </c>
      <c r="H1297" s="5">
        <v>79062.570000000007</v>
      </c>
      <c r="J1297" t="s">
        <v>28</v>
      </c>
      <c r="K1297" t="s">
        <v>30</v>
      </c>
      <c r="L1297" t="s">
        <v>161</v>
      </c>
      <c r="M1297" t="s">
        <v>29</v>
      </c>
      <c r="N1297" t="s">
        <v>30</v>
      </c>
      <c r="O1297" t="s">
        <v>29</v>
      </c>
      <c r="P1297" t="s">
        <v>30</v>
      </c>
      <c r="Q1297" t="s">
        <v>30</v>
      </c>
      <c r="R1297" t="s">
        <v>30</v>
      </c>
      <c r="S1297" t="s">
        <v>30</v>
      </c>
      <c r="T1297" t="s">
        <v>30</v>
      </c>
      <c r="U1297" t="s">
        <v>30</v>
      </c>
      <c r="V1297" t="s">
        <v>29</v>
      </c>
      <c r="W1297" t="s">
        <v>60</v>
      </c>
      <c r="X1297" t="s">
        <v>29</v>
      </c>
      <c r="Y1297" t="s">
        <v>29</v>
      </c>
      <c r="Z1297" t="s">
        <v>29</v>
      </c>
      <c r="AA1297" t="s">
        <v>29</v>
      </c>
      <c r="AB1297" t="s">
        <v>73</v>
      </c>
    </row>
    <row r="1298" spans="1:28" outlineLevel="1" x14ac:dyDescent="0.45">
      <c r="A1298">
        <v>1102529006</v>
      </c>
      <c r="B1298" s="1">
        <v>44329</v>
      </c>
      <c r="C1298" t="s">
        <v>433</v>
      </c>
      <c r="D1298" t="s">
        <v>434</v>
      </c>
      <c r="E1298" t="s">
        <v>160</v>
      </c>
      <c r="F1298" t="s">
        <v>5651</v>
      </c>
      <c r="G1298" t="s">
        <v>5717</v>
      </c>
      <c r="H1298" s="5">
        <v>77299.98</v>
      </c>
      <c r="J1298" t="s">
        <v>28</v>
      </c>
      <c r="K1298" t="s">
        <v>29</v>
      </c>
      <c r="L1298" t="s">
        <v>161</v>
      </c>
      <c r="M1298" t="s">
        <v>29</v>
      </c>
      <c r="N1298" t="s">
        <v>29</v>
      </c>
      <c r="O1298" t="s">
        <v>29</v>
      </c>
      <c r="P1298" t="s">
        <v>29</v>
      </c>
      <c r="Q1298" t="s">
        <v>29</v>
      </c>
      <c r="R1298" t="s">
        <v>30</v>
      </c>
      <c r="S1298" t="s">
        <v>30</v>
      </c>
      <c r="T1298" t="s">
        <v>30</v>
      </c>
      <c r="U1298" t="s">
        <v>29</v>
      </c>
      <c r="V1298" t="s">
        <v>30</v>
      </c>
      <c r="W1298" t="s">
        <v>31</v>
      </c>
      <c r="X1298" t="s">
        <v>29</v>
      </c>
      <c r="Y1298" t="s">
        <v>29</v>
      </c>
      <c r="Z1298" t="s">
        <v>29</v>
      </c>
      <c r="AA1298" t="s">
        <v>30</v>
      </c>
      <c r="AB1298" t="s">
        <v>32</v>
      </c>
    </row>
    <row r="1299" spans="1:28" outlineLevel="1" x14ac:dyDescent="0.45">
      <c r="A1299">
        <v>2695619008</v>
      </c>
      <c r="B1299" s="1">
        <v>44334</v>
      </c>
      <c r="C1299" t="s">
        <v>1289</v>
      </c>
      <c r="D1299" t="s">
        <v>1290</v>
      </c>
      <c r="E1299" t="s">
        <v>160</v>
      </c>
      <c r="F1299" t="s">
        <v>5651</v>
      </c>
      <c r="G1299" t="s">
        <v>5821</v>
      </c>
      <c r="H1299" s="5">
        <v>74979.5</v>
      </c>
      <c r="J1299" t="s">
        <v>28</v>
      </c>
      <c r="K1299" t="s">
        <v>29</v>
      </c>
      <c r="L1299" t="s">
        <v>161</v>
      </c>
      <c r="M1299" t="s">
        <v>30</v>
      </c>
      <c r="N1299" t="s">
        <v>30</v>
      </c>
      <c r="O1299" t="s">
        <v>30</v>
      </c>
      <c r="P1299" t="s">
        <v>30</v>
      </c>
      <c r="Q1299" t="s">
        <v>30</v>
      </c>
      <c r="R1299" t="s">
        <v>30</v>
      </c>
      <c r="S1299" t="s">
        <v>30</v>
      </c>
      <c r="T1299" t="s">
        <v>30</v>
      </c>
      <c r="U1299" t="s">
        <v>30</v>
      </c>
      <c r="V1299" t="s">
        <v>30</v>
      </c>
      <c r="W1299" t="s">
        <v>40</v>
      </c>
      <c r="X1299" t="s">
        <v>29</v>
      </c>
      <c r="Y1299" t="s">
        <v>29</v>
      </c>
      <c r="Z1299" t="s">
        <v>29</v>
      </c>
      <c r="AA1299" t="s">
        <v>30</v>
      </c>
      <c r="AB1299" t="s">
        <v>32</v>
      </c>
    </row>
    <row r="1300" spans="1:28" outlineLevel="1" x14ac:dyDescent="0.45">
      <c r="A1300">
        <v>8950329010</v>
      </c>
      <c r="B1300" s="1">
        <v>44345</v>
      </c>
      <c r="C1300" t="s">
        <v>4979</v>
      </c>
      <c r="D1300" t="s">
        <v>4980</v>
      </c>
      <c r="E1300" t="s">
        <v>160</v>
      </c>
      <c r="F1300" t="s">
        <v>5651</v>
      </c>
      <c r="G1300" t="s">
        <v>5800</v>
      </c>
      <c r="H1300" s="5">
        <v>73057.7</v>
      </c>
      <c r="J1300" t="s">
        <v>28</v>
      </c>
      <c r="K1300" t="s">
        <v>29</v>
      </c>
      <c r="L1300" t="s">
        <v>161</v>
      </c>
      <c r="M1300" t="s">
        <v>29</v>
      </c>
      <c r="N1300" t="s">
        <v>29</v>
      </c>
      <c r="O1300" t="s">
        <v>29</v>
      </c>
      <c r="P1300" t="s">
        <v>30</v>
      </c>
      <c r="Q1300" t="s">
        <v>30</v>
      </c>
      <c r="R1300" t="s">
        <v>30</v>
      </c>
      <c r="S1300" t="s">
        <v>30</v>
      </c>
      <c r="T1300" t="s">
        <v>30</v>
      </c>
      <c r="U1300" t="s">
        <v>29</v>
      </c>
      <c r="V1300" t="s">
        <v>30</v>
      </c>
      <c r="W1300" t="s">
        <v>31</v>
      </c>
      <c r="X1300" t="s">
        <v>29</v>
      </c>
      <c r="Y1300" t="s">
        <v>29</v>
      </c>
      <c r="Z1300" t="s">
        <v>29</v>
      </c>
      <c r="AA1300" t="s">
        <v>29</v>
      </c>
      <c r="AB1300" t="s">
        <v>43</v>
      </c>
    </row>
    <row r="1301" spans="1:28" outlineLevel="1" x14ac:dyDescent="0.45">
      <c r="A1301">
        <v>2762079002</v>
      </c>
      <c r="B1301" s="1">
        <v>44334</v>
      </c>
      <c r="C1301" t="s">
        <v>1619</v>
      </c>
      <c r="D1301" t="s">
        <v>1620</v>
      </c>
      <c r="E1301" t="s">
        <v>160</v>
      </c>
      <c r="F1301" t="s">
        <v>5651</v>
      </c>
      <c r="G1301" t="s">
        <v>5821</v>
      </c>
      <c r="H1301" s="5">
        <v>68299</v>
      </c>
      <c r="J1301" t="s">
        <v>28</v>
      </c>
      <c r="K1301" t="s">
        <v>30</v>
      </c>
      <c r="L1301" t="s">
        <v>161</v>
      </c>
      <c r="M1301" t="s">
        <v>30</v>
      </c>
      <c r="N1301" t="s">
        <v>30</v>
      </c>
      <c r="O1301" t="s">
        <v>30</v>
      </c>
      <c r="P1301" t="s">
        <v>30</v>
      </c>
      <c r="Q1301" t="s">
        <v>30</v>
      </c>
      <c r="R1301" t="s">
        <v>30</v>
      </c>
      <c r="S1301" t="s">
        <v>30</v>
      </c>
      <c r="T1301" t="s">
        <v>30</v>
      </c>
      <c r="U1301" t="s">
        <v>30</v>
      </c>
      <c r="V1301" t="s">
        <v>30</v>
      </c>
      <c r="W1301" t="s">
        <v>31</v>
      </c>
      <c r="X1301" t="s">
        <v>29</v>
      </c>
      <c r="Y1301" t="s">
        <v>29</v>
      </c>
      <c r="Z1301" t="s">
        <v>30</v>
      </c>
      <c r="AA1301" t="s">
        <v>29</v>
      </c>
      <c r="AB1301" t="s">
        <v>43</v>
      </c>
    </row>
    <row r="1302" spans="1:28" outlineLevel="1" x14ac:dyDescent="0.45">
      <c r="A1302">
        <v>2505309009</v>
      </c>
      <c r="B1302" s="1">
        <v>44332</v>
      </c>
      <c r="C1302" t="s">
        <v>1245</v>
      </c>
      <c r="D1302" t="s">
        <v>1246</v>
      </c>
      <c r="E1302" t="s">
        <v>160</v>
      </c>
      <c r="F1302" t="s">
        <v>5651</v>
      </c>
      <c r="G1302" t="s">
        <v>5666</v>
      </c>
      <c r="H1302" s="5">
        <v>62542</v>
      </c>
      <c r="J1302" t="s">
        <v>28</v>
      </c>
      <c r="K1302" t="s">
        <v>30</v>
      </c>
      <c r="L1302" t="s">
        <v>161</v>
      </c>
      <c r="M1302" t="s">
        <v>30</v>
      </c>
      <c r="N1302" t="s">
        <v>30</v>
      </c>
      <c r="O1302" t="s">
        <v>30</v>
      </c>
      <c r="P1302" t="s">
        <v>30</v>
      </c>
      <c r="Q1302" t="s">
        <v>30</v>
      </c>
      <c r="R1302" t="s">
        <v>30</v>
      </c>
      <c r="S1302" t="s">
        <v>30</v>
      </c>
      <c r="T1302" t="s">
        <v>30</v>
      </c>
      <c r="U1302" t="s">
        <v>30</v>
      </c>
      <c r="V1302" t="s">
        <v>30</v>
      </c>
      <c r="W1302" t="s">
        <v>40</v>
      </c>
      <c r="X1302" t="s">
        <v>30</v>
      </c>
      <c r="Y1302" t="s">
        <v>30</v>
      </c>
      <c r="Z1302" t="s">
        <v>29</v>
      </c>
      <c r="AA1302" t="s">
        <v>29</v>
      </c>
      <c r="AB1302" t="s">
        <v>73</v>
      </c>
    </row>
    <row r="1303" spans="1:28" outlineLevel="1" x14ac:dyDescent="0.45">
      <c r="A1303">
        <v>8890889000</v>
      </c>
      <c r="B1303" s="1">
        <v>44345</v>
      </c>
      <c r="C1303" t="s">
        <v>4733</v>
      </c>
      <c r="D1303" t="s">
        <v>4734</v>
      </c>
      <c r="E1303" t="s">
        <v>160</v>
      </c>
      <c r="F1303" t="s">
        <v>5651</v>
      </c>
      <c r="G1303" t="s">
        <v>5798</v>
      </c>
      <c r="H1303" s="5">
        <v>57068</v>
      </c>
      <c r="J1303" t="s">
        <v>28</v>
      </c>
      <c r="K1303" t="s">
        <v>30</v>
      </c>
      <c r="L1303" t="s">
        <v>161</v>
      </c>
      <c r="M1303" t="s">
        <v>29</v>
      </c>
      <c r="N1303" t="s">
        <v>29</v>
      </c>
      <c r="O1303" t="s">
        <v>29</v>
      </c>
      <c r="P1303" t="s">
        <v>30</v>
      </c>
      <c r="Q1303" t="s">
        <v>30</v>
      </c>
      <c r="R1303" t="s">
        <v>30</v>
      </c>
      <c r="S1303" t="s">
        <v>30</v>
      </c>
      <c r="T1303" t="s">
        <v>30</v>
      </c>
      <c r="U1303" t="s">
        <v>30</v>
      </c>
      <c r="V1303" t="s">
        <v>30</v>
      </c>
      <c r="W1303" t="s">
        <v>31</v>
      </c>
      <c r="X1303" t="s">
        <v>29</v>
      </c>
      <c r="Y1303" t="s">
        <v>29</v>
      </c>
      <c r="Z1303" t="s">
        <v>29</v>
      </c>
      <c r="AA1303" t="s">
        <v>29</v>
      </c>
      <c r="AB1303" t="s">
        <v>38</v>
      </c>
    </row>
    <row r="1304" spans="1:28" outlineLevel="1" x14ac:dyDescent="0.45">
      <c r="A1304">
        <v>2361069009</v>
      </c>
      <c r="B1304" s="1">
        <v>44331</v>
      </c>
      <c r="C1304" t="s">
        <v>982</v>
      </c>
      <c r="D1304" t="s">
        <v>983</v>
      </c>
      <c r="E1304" t="s">
        <v>160</v>
      </c>
      <c r="F1304" t="s">
        <v>5651</v>
      </c>
      <c r="G1304" t="s">
        <v>5666</v>
      </c>
      <c r="H1304" s="5">
        <v>56792</v>
      </c>
      <c r="J1304" t="s">
        <v>28</v>
      </c>
      <c r="K1304" t="s">
        <v>30</v>
      </c>
      <c r="L1304" t="s">
        <v>161</v>
      </c>
      <c r="M1304" t="s">
        <v>30</v>
      </c>
      <c r="N1304" t="s">
        <v>30</v>
      </c>
      <c r="O1304" t="s">
        <v>29</v>
      </c>
      <c r="P1304" t="s">
        <v>30</v>
      </c>
      <c r="Q1304" t="s">
        <v>30</v>
      </c>
      <c r="R1304" t="s">
        <v>30</v>
      </c>
      <c r="S1304" t="s">
        <v>30</v>
      </c>
      <c r="T1304" t="s">
        <v>30</v>
      </c>
      <c r="U1304" t="s">
        <v>30</v>
      </c>
      <c r="V1304" t="s">
        <v>30</v>
      </c>
      <c r="W1304" t="s">
        <v>33</v>
      </c>
      <c r="X1304" t="s">
        <v>30</v>
      </c>
      <c r="Y1304" t="s">
        <v>29</v>
      </c>
      <c r="Z1304" t="s">
        <v>29</v>
      </c>
      <c r="AA1304" t="s">
        <v>30</v>
      </c>
      <c r="AB1304" t="s">
        <v>47</v>
      </c>
    </row>
    <row r="1305" spans="1:28" outlineLevel="1" x14ac:dyDescent="0.45">
      <c r="A1305">
        <v>2747959008</v>
      </c>
      <c r="B1305" s="1">
        <v>44334</v>
      </c>
      <c r="C1305" t="s">
        <v>1550</v>
      </c>
      <c r="D1305" t="s">
        <v>1551</v>
      </c>
      <c r="E1305" t="s">
        <v>160</v>
      </c>
      <c r="F1305" t="s">
        <v>5651</v>
      </c>
      <c r="G1305" t="s">
        <v>5717</v>
      </c>
      <c r="H1305" s="5">
        <v>53480</v>
      </c>
      <c r="J1305" t="s">
        <v>28</v>
      </c>
      <c r="K1305" t="s">
        <v>29</v>
      </c>
      <c r="L1305" t="s">
        <v>161</v>
      </c>
      <c r="M1305" t="s">
        <v>30</v>
      </c>
      <c r="N1305" t="s">
        <v>30</v>
      </c>
      <c r="O1305" t="s">
        <v>30</v>
      </c>
      <c r="P1305" t="s">
        <v>30</v>
      </c>
      <c r="Q1305" t="s">
        <v>30</v>
      </c>
      <c r="R1305" t="s">
        <v>30</v>
      </c>
      <c r="S1305" t="s">
        <v>30</v>
      </c>
      <c r="T1305" t="s">
        <v>30</v>
      </c>
      <c r="U1305" t="s">
        <v>30</v>
      </c>
      <c r="V1305" t="s">
        <v>30</v>
      </c>
      <c r="W1305" t="s">
        <v>33</v>
      </c>
      <c r="X1305" t="s">
        <v>29</v>
      </c>
      <c r="Y1305" t="s">
        <v>30</v>
      </c>
      <c r="Z1305" t="s">
        <v>29</v>
      </c>
      <c r="AA1305" t="s">
        <v>29</v>
      </c>
      <c r="AB1305" t="s">
        <v>32</v>
      </c>
    </row>
    <row r="1306" spans="1:28" outlineLevel="1" x14ac:dyDescent="0.45">
      <c r="A1306">
        <v>4906129003</v>
      </c>
      <c r="B1306" s="1">
        <v>44336</v>
      </c>
      <c r="C1306" t="s">
        <v>2071</v>
      </c>
      <c r="D1306" t="s">
        <v>2072</v>
      </c>
      <c r="E1306" t="s">
        <v>160</v>
      </c>
      <c r="F1306" t="s">
        <v>5651</v>
      </c>
      <c r="G1306" t="s">
        <v>5703</v>
      </c>
      <c r="H1306" s="5">
        <v>51927</v>
      </c>
      <c r="J1306" t="s">
        <v>28</v>
      </c>
      <c r="K1306" t="s">
        <v>29</v>
      </c>
      <c r="L1306" t="s">
        <v>161</v>
      </c>
      <c r="M1306" t="s">
        <v>29</v>
      </c>
      <c r="N1306" t="s">
        <v>30</v>
      </c>
      <c r="O1306" t="s">
        <v>29</v>
      </c>
      <c r="P1306" t="s">
        <v>30</v>
      </c>
      <c r="Q1306" t="s">
        <v>30</v>
      </c>
      <c r="R1306" t="s">
        <v>30</v>
      </c>
      <c r="S1306" t="s">
        <v>30</v>
      </c>
      <c r="T1306" t="s">
        <v>30</v>
      </c>
      <c r="U1306" t="s">
        <v>30</v>
      </c>
      <c r="V1306" t="s">
        <v>30</v>
      </c>
      <c r="W1306" t="s">
        <v>31</v>
      </c>
      <c r="X1306" t="s">
        <v>29</v>
      </c>
      <c r="Y1306" t="s">
        <v>30</v>
      </c>
      <c r="Z1306" t="s">
        <v>29</v>
      </c>
      <c r="AA1306" t="s">
        <v>29</v>
      </c>
      <c r="AB1306" t="s">
        <v>32</v>
      </c>
    </row>
    <row r="1307" spans="1:28" outlineLevel="1" x14ac:dyDescent="0.45">
      <c r="A1307">
        <v>7895788907</v>
      </c>
      <c r="B1307" s="1">
        <v>44327</v>
      </c>
      <c r="C1307" t="s">
        <v>3979</v>
      </c>
      <c r="D1307" t="s">
        <v>3980</v>
      </c>
      <c r="E1307" t="s">
        <v>160</v>
      </c>
      <c r="F1307" t="s">
        <v>5651</v>
      </c>
      <c r="G1307" t="s">
        <v>5717</v>
      </c>
      <c r="H1307" s="5">
        <v>49854</v>
      </c>
      <c r="J1307" t="s">
        <v>28</v>
      </c>
      <c r="K1307" t="s">
        <v>29</v>
      </c>
      <c r="L1307" t="s">
        <v>161</v>
      </c>
      <c r="M1307" t="s">
        <v>29</v>
      </c>
      <c r="N1307" t="s">
        <v>29</v>
      </c>
      <c r="O1307" t="s">
        <v>29</v>
      </c>
      <c r="P1307" t="s">
        <v>30</v>
      </c>
      <c r="Q1307" t="s">
        <v>30</v>
      </c>
      <c r="R1307" t="s">
        <v>30</v>
      </c>
      <c r="S1307" t="s">
        <v>30</v>
      </c>
      <c r="T1307" t="s">
        <v>30</v>
      </c>
      <c r="U1307" t="s">
        <v>30</v>
      </c>
      <c r="V1307" t="s">
        <v>30</v>
      </c>
      <c r="W1307" t="s">
        <v>229</v>
      </c>
      <c r="X1307" t="s">
        <v>29</v>
      </c>
      <c r="Y1307" t="s">
        <v>30</v>
      </c>
      <c r="Z1307" t="s">
        <v>29</v>
      </c>
      <c r="AA1307" t="s">
        <v>29</v>
      </c>
      <c r="AB1307" t="s">
        <v>32</v>
      </c>
    </row>
    <row r="1308" spans="1:28" outlineLevel="1" x14ac:dyDescent="0.45">
      <c r="A1308">
        <v>2357009010</v>
      </c>
      <c r="B1308" s="1">
        <v>44331</v>
      </c>
      <c r="C1308" t="s">
        <v>955</v>
      </c>
      <c r="D1308" t="s">
        <v>956</v>
      </c>
      <c r="E1308" t="s">
        <v>160</v>
      </c>
      <c r="F1308" t="s">
        <v>5651</v>
      </c>
      <c r="G1308" t="s">
        <v>5800</v>
      </c>
      <c r="H1308" s="5">
        <v>49759.85</v>
      </c>
      <c r="J1308" t="s">
        <v>28</v>
      </c>
      <c r="K1308" t="s">
        <v>29</v>
      </c>
      <c r="L1308" t="s">
        <v>161</v>
      </c>
      <c r="M1308" t="s">
        <v>29</v>
      </c>
      <c r="N1308" t="s">
        <v>30</v>
      </c>
      <c r="O1308" t="s">
        <v>30</v>
      </c>
      <c r="P1308" t="s">
        <v>30</v>
      </c>
      <c r="Q1308" t="s">
        <v>30</v>
      </c>
      <c r="R1308" t="s">
        <v>30</v>
      </c>
      <c r="S1308" t="s">
        <v>30</v>
      </c>
      <c r="T1308" t="s">
        <v>30</v>
      </c>
      <c r="U1308" t="s">
        <v>30</v>
      </c>
      <c r="V1308" t="s">
        <v>30</v>
      </c>
      <c r="W1308" t="s">
        <v>31</v>
      </c>
      <c r="X1308" t="s">
        <v>29</v>
      </c>
      <c r="Y1308" t="s">
        <v>29</v>
      </c>
      <c r="Z1308" t="s">
        <v>29</v>
      </c>
      <c r="AA1308" t="s">
        <v>30</v>
      </c>
      <c r="AB1308" t="s">
        <v>617</v>
      </c>
    </row>
    <row r="1309" spans="1:28" outlineLevel="1" x14ac:dyDescent="0.45">
      <c r="A1309">
        <v>2480549003</v>
      </c>
      <c r="B1309" s="1">
        <v>44332</v>
      </c>
      <c r="C1309" t="s">
        <v>1128</v>
      </c>
      <c r="D1309" t="s">
        <v>1129</v>
      </c>
      <c r="E1309" t="s">
        <v>160</v>
      </c>
      <c r="F1309" t="s">
        <v>5651</v>
      </c>
      <c r="G1309" t="s">
        <v>5717</v>
      </c>
      <c r="H1309" s="5">
        <v>49755.5</v>
      </c>
      <c r="J1309" t="s">
        <v>28</v>
      </c>
      <c r="K1309" t="s">
        <v>29</v>
      </c>
      <c r="L1309" t="s">
        <v>161</v>
      </c>
      <c r="M1309" t="s">
        <v>30</v>
      </c>
      <c r="N1309" t="s">
        <v>30</v>
      </c>
      <c r="O1309" t="s">
        <v>30</v>
      </c>
      <c r="P1309" t="s">
        <v>30</v>
      </c>
      <c r="Q1309" t="s">
        <v>30</v>
      </c>
      <c r="R1309" t="s">
        <v>30</v>
      </c>
      <c r="S1309" t="s">
        <v>30</v>
      </c>
      <c r="T1309" t="s">
        <v>30</v>
      </c>
      <c r="U1309" t="s">
        <v>30</v>
      </c>
      <c r="V1309" t="s">
        <v>30</v>
      </c>
      <c r="W1309" t="s">
        <v>33</v>
      </c>
      <c r="X1309" t="s">
        <v>29</v>
      </c>
      <c r="Y1309" t="s">
        <v>30</v>
      </c>
      <c r="Z1309" t="s">
        <v>29</v>
      </c>
      <c r="AA1309" t="s">
        <v>29</v>
      </c>
      <c r="AB1309" t="s">
        <v>32</v>
      </c>
    </row>
    <row r="1310" spans="1:28" outlineLevel="1" x14ac:dyDescent="0.45">
      <c r="A1310">
        <v>7566088908</v>
      </c>
      <c r="B1310" s="1">
        <v>44323</v>
      </c>
      <c r="C1310" t="s">
        <v>3185</v>
      </c>
      <c r="D1310" t="s">
        <v>3186</v>
      </c>
      <c r="E1310" t="s">
        <v>160</v>
      </c>
      <c r="F1310" t="s">
        <v>5651</v>
      </c>
      <c r="G1310" t="s">
        <v>5800</v>
      </c>
      <c r="H1310" s="5">
        <v>46051.040000000001</v>
      </c>
      <c r="J1310" t="s">
        <v>28</v>
      </c>
      <c r="K1310" t="s">
        <v>29</v>
      </c>
      <c r="L1310" t="s">
        <v>161</v>
      </c>
      <c r="M1310" t="s">
        <v>29</v>
      </c>
      <c r="N1310" t="s">
        <v>29</v>
      </c>
      <c r="O1310" t="s">
        <v>29</v>
      </c>
      <c r="P1310" t="s">
        <v>29</v>
      </c>
      <c r="Q1310" t="s">
        <v>29</v>
      </c>
      <c r="R1310" t="s">
        <v>29</v>
      </c>
      <c r="S1310" t="s">
        <v>30</v>
      </c>
      <c r="T1310" t="s">
        <v>30</v>
      </c>
      <c r="U1310" t="s">
        <v>29</v>
      </c>
      <c r="V1310" t="s">
        <v>30</v>
      </c>
      <c r="W1310" t="s">
        <v>31</v>
      </c>
      <c r="X1310" t="s">
        <v>29</v>
      </c>
      <c r="Y1310" t="s">
        <v>29</v>
      </c>
      <c r="Z1310" t="s">
        <v>29</v>
      </c>
      <c r="AA1310" t="s">
        <v>30</v>
      </c>
      <c r="AB1310" t="s">
        <v>228</v>
      </c>
    </row>
    <row r="1311" spans="1:28" outlineLevel="1" x14ac:dyDescent="0.45">
      <c r="A1311">
        <v>8028219010</v>
      </c>
      <c r="B1311" s="1">
        <v>44342</v>
      </c>
      <c r="C1311" t="s">
        <v>4142</v>
      </c>
      <c r="D1311" t="s">
        <v>4143</v>
      </c>
      <c r="E1311" t="s">
        <v>160</v>
      </c>
      <c r="F1311" t="s">
        <v>5651</v>
      </c>
      <c r="G1311" t="s">
        <v>5666</v>
      </c>
      <c r="H1311" s="5">
        <v>45921</v>
      </c>
      <c r="J1311" t="s">
        <v>28</v>
      </c>
      <c r="K1311" t="s">
        <v>30</v>
      </c>
      <c r="L1311" t="s">
        <v>161</v>
      </c>
      <c r="M1311" t="s">
        <v>29</v>
      </c>
      <c r="N1311" t="s">
        <v>29</v>
      </c>
      <c r="O1311" t="s">
        <v>29</v>
      </c>
      <c r="P1311" t="s">
        <v>30</v>
      </c>
      <c r="Q1311" t="s">
        <v>30</v>
      </c>
      <c r="R1311" t="s">
        <v>30</v>
      </c>
      <c r="S1311" t="s">
        <v>30</v>
      </c>
      <c r="T1311" t="s">
        <v>30</v>
      </c>
      <c r="U1311" t="s">
        <v>30</v>
      </c>
      <c r="V1311" t="s">
        <v>30</v>
      </c>
      <c r="W1311" t="s">
        <v>40</v>
      </c>
      <c r="X1311" t="s">
        <v>30</v>
      </c>
      <c r="Y1311" t="s">
        <v>30</v>
      </c>
      <c r="Z1311" t="s">
        <v>29</v>
      </c>
      <c r="AA1311" t="s">
        <v>30</v>
      </c>
      <c r="AB1311" t="s">
        <v>32</v>
      </c>
    </row>
    <row r="1312" spans="1:28" outlineLevel="1" x14ac:dyDescent="0.45">
      <c r="A1312">
        <v>4893659009</v>
      </c>
      <c r="B1312" s="1">
        <v>44336</v>
      </c>
      <c r="C1312" t="s">
        <v>2011</v>
      </c>
      <c r="D1312" t="s">
        <v>2012</v>
      </c>
      <c r="E1312" t="s">
        <v>160</v>
      </c>
      <c r="F1312" t="s">
        <v>5651</v>
      </c>
      <c r="G1312" t="s">
        <v>5798</v>
      </c>
      <c r="H1312" s="5">
        <v>45881</v>
      </c>
      <c r="J1312" t="s">
        <v>28</v>
      </c>
      <c r="K1312" t="s">
        <v>29</v>
      </c>
      <c r="L1312" t="s">
        <v>161</v>
      </c>
      <c r="M1312" t="s">
        <v>30</v>
      </c>
      <c r="N1312" t="s">
        <v>29</v>
      </c>
      <c r="O1312" t="s">
        <v>29</v>
      </c>
      <c r="P1312" t="s">
        <v>29</v>
      </c>
      <c r="Q1312" t="s">
        <v>30</v>
      </c>
      <c r="R1312" t="s">
        <v>30</v>
      </c>
      <c r="S1312" t="s">
        <v>30</v>
      </c>
      <c r="T1312" t="s">
        <v>30</v>
      </c>
      <c r="U1312" t="s">
        <v>30</v>
      </c>
      <c r="V1312" t="s">
        <v>30</v>
      </c>
      <c r="W1312" t="s">
        <v>31</v>
      </c>
      <c r="X1312" t="s">
        <v>29</v>
      </c>
      <c r="Y1312" t="s">
        <v>29</v>
      </c>
      <c r="Z1312" t="s">
        <v>30</v>
      </c>
      <c r="AA1312" t="s">
        <v>30</v>
      </c>
      <c r="AB1312" t="s">
        <v>45</v>
      </c>
    </row>
    <row r="1313" spans="1:28" outlineLevel="1" x14ac:dyDescent="0.45">
      <c r="A1313">
        <v>8862859005</v>
      </c>
      <c r="B1313" s="1">
        <v>44345</v>
      </c>
      <c r="C1313" t="s">
        <v>4573</v>
      </c>
      <c r="D1313" t="s">
        <v>4574</v>
      </c>
      <c r="E1313" t="s">
        <v>160</v>
      </c>
      <c r="F1313" t="s">
        <v>5651</v>
      </c>
      <c r="G1313" t="s">
        <v>5703</v>
      </c>
      <c r="H1313" s="5">
        <v>45624</v>
      </c>
      <c r="J1313" t="s">
        <v>28</v>
      </c>
      <c r="K1313" t="s">
        <v>30</v>
      </c>
      <c r="L1313" t="s">
        <v>161</v>
      </c>
      <c r="M1313" t="s">
        <v>29</v>
      </c>
      <c r="N1313" t="s">
        <v>29</v>
      </c>
      <c r="O1313" t="s">
        <v>29</v>
      </c>
      <c r="P1313" t="s">
        <v>30</v>
      </c>
      <c r="Q1313" t="s">
        <v>30</v>
      </c>
      <c r="R1313" t="s">
        <v>30</v>
      </c>
      <c r="S1313" t="s">
        <v>30</v>
      </c>
      <c r="T1313" t="s">
        <v>30</v>
      </c>
      <c r="U1313" t="s">
        <v>30</v>
      </c>
      <c r="V1313" t="s">
        <v>30</v>
      </c>
      <c r="W1313" t="s">
        <v>31</v>
      </c>
      <c r="X1313" t="s">
        <v>29</v>
      </c>
      <c r="Y1313" t="s">
        <v>29</v>
      </c>
      <c r="Z1313" t="s">
        <v>29</v>
      </c>
      <c r="AA1313" t="s">
        <v>29</v>
      </c>
      <c r="AB1313" t="s">
        <v>419</v>
      </c>
    </row>
    <row r="1314" spans="1:28" outlineLevel="1" x14ac:dyDescent="0.45">
      <c r="A1314">
        <v>7881628904</v>
      </c>
      <c r="B1314" s="1">
        <v>44327</v>
      </c>
      <c r="C1314" t="s">
        <v>3901</v>
      </c>
      <c r="D1314" t="s">
        <v>3902</v>
      </c>
      <c r="E1314" t="s">
        <v>160</v>
      </c>
      <c r="F1314" t="s">
        <v>5651</v>
      </c>
      <c r="G1314" t="s">
        <v>5767</v>
      </c>
      <c r="H1314" s="5">
        <v>44531</v>
      </c>
      <c r="J1314" t="s">
        <v>28</v>
      </c>
      <c r="K1314" t="s">
        <v>30</v>
      </c>
      <c r="L1314" t="s">
        <v>161</v>
      </c>
      <c r="M1314" t="s">
        <v>30</v>
      </c>
      <c r="N1314" t="s">
        <v>30</v>
      </c>
      <c r="O1314" t="s">
        <v>30</v>
      </c>
      <c r="P1314" t="s">
        <v>30</v>
      </c>
      <c r="Q1314" t="s">
        <v>30</v>
      </c>
      <c r="R1314" t="s">
        <v>30</v>
      </c>
      <c r="S1314" t="s">
        <v>30</v>
      </c>
      <c r="T1314" t="s">
        <v>30</v>
      </c>
      <c r="U1314" t="s">
        <v>30</v>
      </c>
      <c r="V1314" t="s">
        <v>30</v>
      </c>
      <c r="W1314" t="s">
        <v>33</v>
      </c>
      <c r="X1314" t="s">
        <v>30</v>
      </c>
      <c r="Y1314" t="s">
        <v>29</v>
      </c>
      <c r="Z1314" t="s">
        <v>29</v>
      </c>
      <c r="AA1314" t="s">
        <v>30</v>
      </c>
      <c r="AB1314" t="s">
        <v>32</v>
      </c>
    </row>
    <row r="1315" spans="1:28" outlineLevel="1" x14ac:dyDescent="0.45">
      <c r="A1315">
        <v>7664408901</v>
      </c>
      <c r="B1315" s="1">
        <v>44323</v>
      </c>
      <c r="C1315" t="s">
        <v>3781</v>
      </c>
      <c r="D1315" t="s">
        <v>3782</v>
      </c>
      <c r="E1315" t="s">
        <v>160</v>
      </c>
      <c r="F1315" t="s">
        <v>5651</v>
      </c>
      <c r="G1315" t="s">
        <v>5747</v>
      </c>
      <c r="H1315" s="5">
        <v>43302.54</v>
      </c>
      <c r="J1315" t="s">
        <v>28</v>
      </c>
      <c r="K1315" t="s">
        <v>30</v>
      </c>
      <c r="L1315" t="s">
        <v>161</v>
      </c>
      <c r="M1315" t="s">
        <v>29</v>
      </c>
      <c r="N1315" t="s">
        <v>30</v>
      </c>
      <c r="O1315" t="s">
        <v>30</v>
      </c>
      <c r="P1315" t="s">
        <v>30</v>
      </c>
      <c r="Q1315" t="s">
        <v>30</v>
      </c>
      <c r="R1315" t="s">
        <v>30</v>
      </c>
      <c r="S1315" t="s">
        <v>30</v>
      </c>
      <c r="T1315" t="s">
        <v>30</v>
      </c>
      <c r="U1315" t="s">
        <v>30</v>
      </c>
      <c r="V1315" t="s">
        <v>30</v>
      </c>
      <c r="W1315" t="s">
        <v>31</v>
      </c>
      <c r="X1315" t="s">
        <v>29</v>
      </c>
      <c r="Y1315" t="s">
        <v>29</v>
      </c>
      <c r="Z1315" t="s">
        <v>29</v>
      </c>
      <c r="AA1315" t="s">
        <v>30</v>
      </c>
      <c r="AB1315" t="s">
        <v>32</v>
      </c>
    </row>
    <row r="1316" spans="1:28" outlineLevel="1" x14ac:dyDescent="0.45">
      <c r="A1316">
        <v>2235149008</v>
      </c>
      <c r="B1316" s="1">
        <v>44330</v>
      </c>
      <c r="C1316" t="s">
        <v>727</v>
      </c>
      <c r="D1316" t="s">
        <v>728</v>
      </c>
      <c r="E1316" t="s">
        <v>160</v>
      </c>
      <c r="F1316" t="s">
        <v>5651</v>
      </c>
      <c r="G1316" t="s">
        <v>5666</v>
      </c>
      <c r="H1316" s="5">
        <v>41254.04</v>
      </c>
      <c r="J1316" t="s">
        <v>28</v>
      </c>
      <c r="K1316" t="s">
        <v>29</v>
      </c>
      <c r="L1316" t="s">
        <v>161</v>
      </c>
      <c r="M1316" t="s">
        <v>30</v>
      </c>
      <c r="N1316" t="s">
        <v>30</v>
      </c>
      <c r="O1316" t="s">
        <v>30</v>
      </c>
      <c r="P1316" t="s">
        <v>30</v>
      </c>
      <c r="Q1316" t="s">
        <v>30</v>
      </c>
      <c r="R1316" t="s">
        <v>30</v>
      </c>
      <c r="S1316" t="s">
        <v>30</v>
      </c>
      <c r="T1316" t="s">
        <v>30</v>
      </c>
      <c r="U1316" t="s">
        <v>30</v>
      </c>
      <c r="V1316" t="s">
        <v>30</v>
      </c>
      <c r="W1316" t="s">
        <v>31</v>
      </c>
      <c r="X1316" t="s">
        <v>30</v>
      </c>
      <c r="Y1316" t="s">
        <v>30</v>
      </c>
      <c r="Z1316" t="s">
        <v>29</v>
      </c>
      <c r="AA1316" t="s">
        <v>29</v>
      </c>
      <c r="AB1316" t="s">
        <v>48</v>
      </c>
    </row>
    <row r="1317" spans="1:28" outlineLevel="1" x14ac:dyDescent="0.45">
      <c r="A1317">
        <v>7636098907</v>
      </c>
      <c r="B1317" s="1">
        <v>44323</v>
      </c>
      <c r="C1317" t="s">
        <v>3614</v>
      </c>
      <c r="D1317" t="s">
        <v>3615</v>
      </c>
      <c r="E1317" t="s">
        <v>160</v>
      </c>
      <c r="F1317" t="s">
        <v>5651</v>
      </c>
      <c r="G1317" t="s">
        <v>5767</v>
      </c>
      <c r="H1317" s="5">
        <v>41121</v>
      </c>
      <c r="J1317" t="s">
        <v>28</v>
      </c>
      <c r="K1317" t="s">
        <v>30</v>
      </c>
      <c r="L1317" t="s">
        <v>161</v>
      </c>
      <c r="M1317" t="s">
        <v>30</v>
      </c>
      <c r="N1317" t="s">
        <v>29</v>
      </c>
      <c r="O1317" t="s">
        <v>29</v>
      </c>
      <c r="P1317" t="s">
        <v>29</v>
      </c>
      <c r="Q1317" t="s">
        <v>29</v>
      </c>
      <c r="R1317" t="s">
        <v>30</v>
      </c>
      <c r="S1317" t="s">
        <v>29</v>
      </c>
      <c r="T1317" t="s">
        <v>30</v>
      </c>
      <c r="U1317" t="s">
        <v>29</v>
      </c>
      <c r="V1317" t="s">
        <v>30</v>
      </c>
      <c r="W1317" t="s">
        <v>31</v>
      </c>
      <c r="X1317" t="s">
        <v>30</v>
      </c>
      <c r="Y1317" t="s">
        <v>29</v>
      </c>
      <c r="Z1317" t="s">
        <v>29</v>
      </c>
      <c r="AA1317" t="s">
        <v>30</v>
      </c>
      <c r="AB1317" t="s">
        <v>32</v>
      </c>
    </row>
    <row r="1318" spans="1:28" outlineLevel="1" x14ac:dyDescent="0.45">
      <c r="A1318">
        <v>2736979008</v>
      </c>
      <c r="B1318" s="1">
        <v>44334</v>
      </c>
      <c r="C1318" t="s">
        <v>1491</v>
      </c>
      <c r="D1318" t="s">
        <v>1492</v>
      </c>
      <c r="E1318" t="s">
        <v>160</v>
      </c>
      <c r="F1318" t="s">
        <v>5651</v>
      </c>
      <c r="G1318" t="s">
        <v>5800</v>
      </c>
      <c r="H1318" s="5">
        <v>39517</v>
      </c>
      <c r="J1318" t="s">
        <v>28</v>
      </c>
      <c r="K1318" t="s">
        <v>29</v>
      </c>
      <c r="L1318" t="s">
        <v>161</v>
      </c>
      <c r="M1318" t="s">
        <v>29</v>
      </c>
      <c r="N1318" t="s">
        <v>30</v>
      </c>
      <c r="O1318" t="s">
        <v>30</v>
      </c>
      <c r="P1318" t="s">
        <v>30</v>
      </c>
      <c r="Q1318" t="s">
        <v>30</v>
      </c>
      <c r="R1318" t="s">
        <v>30</v>
      </c>
      <c r="S1318" t="s">
        <v>30</v>
      </c>
      <c r="T1318" t="s">
        <v>30</v>
      </c>
      <c r="U1318" t="s">
        <v>30</v>
      </c>
      <c r="V1318" t="s">
        <v>30</v>
      </c>
      <c r="W1318" t="s">
        <v>40</v>
      </c>
      <c r="X1318" t="s">
        <v>29</v>
      </c>
      <c r="Y1318" t="s">
        <v>30</v>
      </c>
      <c r="Z1318" t="s">
        <v>29</v>
      </c>
      <c r="AA1318" t="s">
        <v>29</v>
      </c>
      <c r="AB1318" t="s">
        <v>32</v>
      </c>
    </row>
    <row r="1319" spans="1:28" outlineLevel="1" x14ac:dyDescent="0.45">
      <c r="A1319">
        <v>2709339009</v>
      </c>
      <c r="B1319" s="1">
        <v>44334</v>
      </c>
      <c r="C1319" t="s">
        <v>1370</v>
      </c>
      <c r="D1319" t="s">
        <v>1371</v>
      </c>
      <c r="E1319" t="s">
        <v>160</v>
      </c>
      <c r="F1319" t="s">
        <v>5651</v>
      </c>
      <c r="G1319" t="s">
        <v>5717</v>
      </c>
      <c r="H1319" s="5">
        <v>38591.440000000002</v>
      </c>
      <c r="I1319" t="s">
        <v>35</v>
      </c>
      <c r="J1319" t="s">
        <v>28</v>
      </c>
      <c r="K1319" t="s">
        <v>29</v>
      </c>
      <c r="L1319" t="s">
        <v>161</v>
      </c>
      <c r="M1319" t="s">
        <v>29</v>
      </c>
      <c r="N1319" t="s">
        <v>29</v>
      </c>
      <c r="O1319" t="s">
        <v>29</v>
      </c>
      <c r="P1319" t="s">
        <v>30</v>
      </c>
      <c r="Q1319" t="s">
        <v>30</v>
      </c>
      <c r="R1319" t="s">
        <v>30</v>
      </c>
      <c r="S1319" t="s">
        <v>30</v>
      </c>
      <c r="T1319" t="s">
        <v>30</v>
      </c>
      <c r="U1319" t="s">
        <v>30</v>
      </c>
      <c r="V1319" t="s">
        <v>30</v>
      </c>
      <c r="W1319" t="s">
        <v>40</v>
      </c>
      <c r="X1319" t="s">
        <v>29</v>
      </c>
      <c r="Y1319" t="s">
        <v>29</v>
      </c>
      <c r="Z1319" t="s">
        <v>29</v>
      </c>
      <c r="AA1319" t="s">
        <v>30</v>
      </c>
      <c r="AB1319" t="s">
        <v>32</v>
      </c>
    </row>
    <row r="1320" spans="1:28" outlineLevel="1" x14ac:dyDescent="0.45">
      <c r="A1320">
        <v>2334499003</v>
      </c>
      <c r="B1320" s="1">
        <v>44331</v>
      </c>
      <c r="C1320" t="s">
        <v>863</v>
      </c>
      <c r="D1320" t="s">
        <v>864</v>
      </c>
      <c r="E1320" t="s">
        <v>160</v>
      </c>
      <c r="F1320" t="s">
        <v>5651</v>
      </c>
      <c r="G1320" t="s">
        <v>5800</v>
      </c>
      <c r="H1320" s="5">
        <v>37034.57</v>
      </c>
      <c r="J1320" t="s">
        <v>28</v>
      </c>
      <c r="K1320" t="s">
        <v>29</v>
      </c>
      <c r="L1320" t="s">
        <v>161</v>
      </c>
      <c r="M1320" t="s">
        <v>30</v>
      </c>
      <c r="N1320" t="s">
        <v>30</v>
      </c>
      <c r="O1320" t="s">
        <v>30</v>
      </c>
      <c r="P1320" t="s">
        <v>30</v>
      </c>
      <c r="Q1320" t="s">
        <v>30</v>
      </c>
      <c r="R1320" t="s">
        <v>30</v>
      </c>
      <c r="S1320" t="s">
        <v>30</v>
      </c>
      <c r="T1320" t="s">
        <v>30</v>
      </c>
      <c r="U1320" t="s">
        <v>30</v>
      </c>
      <c r="V1320" t="s">
        <v>30</v>
      </c>
      <c r="W1320" t="s">
        <v>40</v>
      </c>
      <c r="X1320" t="s">
        <v>29</v>
      </c>
      <c r="Y1320" t="s">
        <v>30</v>
      </c>
      <c r="Z1320" t="s">
        <v>29</v>
      </c>
      <c r="AA1320" t="s">
        <v>29</v>
      </c>
      <c r="AB1320" t="s">
        <v>32</v>
      </c>
    </row>
    <row r="1321" spans="1:28" outlineLevel="1" x14ac:dyDescent="0.45">
      <c r="A1321">
        <v>7901598906</v>
      </c>
      <c r="B1321" s="1">
        <v>44327</v>
      </c>
      <c r="C1321" t="s">
        <v>4007</v>
      </c>
      <c r="D1321" t="s">
        <v>4008</v>
      </c>
      <c r="E1321" t="s">
        <v>160</v>
      </c>
      <c r="F1321" t="s">
        <v>5651</v>
      </c>
      <c r="G1321" t="s">
        <v>5717</v>
      </c>
      <c r="H1321" s="5">
        <v>36624.32</v>
      </c>
      <c r="J1321" t="s">
        <v>28</v>
      </c>
      <c r="K1321" t="s">
        <v>29</v>
      </c>
      <c r="L1321" t="s">
        <v>161</v>
      </c>
      <c r="M1321" t="s">
        <v>30</v>
      </c>
      <c r="N1321" t="s">
        <v>30</v>
      </c>
      <c r="O1321" t="s">
        <v>30</v>
      </c>
      <c r="P1321" t="s">
        <v>30</v>
      </c>
      <c r="Q1321" t="s">
        <v>30</v>
      </c>
      <c r="R1321" t="s">
        <v>30</v>
      </c>
      <c r="S1321" t="s">
        <v>30</v>
      </c>
      <c r="T1321" t="s">
        <v>30</v>
      </c>
      <c r="U1321" t="s">
        <v>30</v>
      </c>
      <c r="V1321" t="s">
        <v>30</v>
      </c>
      <c r="W1321" t="s">
        <v>31</v>
      </c>
      <c r="X1321" t="s">
        <v>29</v>
      </c>
      <c r="Y1321" t="s">
        <v>30</v>
      </c>
      <c r="Z1321" t="s">
        <v>29</v>
      </c>
      <c r="AA1321" t="s">
        <v>29</v>
      </c>
      <c r="AB1321" t="s">
        <v>32</v>
      </c>
    </row>
    <row r="1322" spans="1:28" outlineLevel="1" x14ac:dyDescent="0.45">
      <c r="A1322">
        <v>9937199008</v>
      </c>
      <c r="B1322" s="1">
        <v>44351</v>
      </c>
      <c r="C1322" t="s">
        <v>5555</v>
      </c>
      <c r="D1322" t="s">
        <v>5556</v>
      </c>
      <c r="E1322" t="s">
        <v>160</v>
      </c>
      <c r="F1322" t="s">
        <v>5651</v>
      </c>
      <c r="G1322" t="s">
        <v>5767</v>
      </c>
      <c r="H1322" s="5">
        <v>35721.82</v>
      </c>
      <c r="J1322" t="s">
        <v>28</v>
      </c>
      <c r="K1322" t="s">
        <v>30</v>
      </c>
      <c r="L1322" t="s">
        <v>161</v>
      </c>
      <c r="M1322" t="s">
        <v>29</v>
      </c>
      <c r="N1322" t="s">
        <v>29</v>
      </c>
      <c r="O1322" t="s">
        <v>29</v>
      </c>
      <c r="P1322" t="s">
        <v>30</v>
      </c>
      <c r="Q1322" t="s">
        <v>30</v>
      </c>
      <c r="R1322" t="s">
        <v>30</v>
      </c>
      <c r="S1322" t="s">
        <v>30</v>
      </c>
      <c r="T1322" t="s">
        <v>30</v>
      </c>
      <c r="U1322" t="s">
        <v>30</v>
      </c>
      <c r="V1322" t="s">
        <v>30</v>
      </c>
      <c r="W1322" t="s">
        <v>31</v>
      </c>
      <c r="X1322" t="s">
        <v>30</v>
      </c>
      <c r="Y1322" t="s">
        <v>29</v>
      </c>
      <c r="Z1322" t="s">
        <v>29</v>
      </c>
      <c r="AA1322" t="s">
        <v>29</v>
      </c>
      <c r="AB1322" t="s">
        <v>32</v>
      </c>
    </row>
    <row r="1323" spans="1:28" outlineLevel="1" x14ac:dyDescent="0.45">
      <c r="A1323">
        <v>8834909010</v>
      </c>
      <c r="B1323" s="1">
        <v>44345</v>
      </c>
      <c r="C1323" t="s">
        <v>4415</v>
      </c>
      <c r="D1323" t="s">
        <v>4416</v>
      </c>
      <c r="E1323" t="s">
        <v>160</v>
      </c>
      <c r="F1323" t="s">
        <v>5651</v>
      </c>
      <c r="G1323" t="s">
        <v>5666</v>
      </c>
      <c r="H1323" s="5">
        <v>33303.730000000003</v>
      </c>
      <c r="J1323" t="s">
        <v>28</v>
      </c>
      <c r="K1323" t="s">
        <v>29</v>
      </c>
      <c r="L1323" t="s">
        <v>161</v>
      </c>
      <c r="M1323" t="s">
        <v>30</v>
      </c>
      <c r="N1323" t="s">
        <v>29</v>
      </c>
      <c r="O1323" t="s">
        <v>30</v>
      </c>
      <c r="P1323" t="s">
        <v>30</v>
      </c>
      <c r="Q1323" t="s">
        <v>30</v>
      </c>
      <c r="R1323" t="s">
        <v>30</v>
      </c>
      <c r="S1323" t="s">
        <v>29</v>
      </c>
      <c r="T1323" t="s">
        <v>29</v>
      </c>
      <c r="U1323" t="s">
        <v>30</v>
      </c>
      <c r="V1323" t="s">
        <v>30</v>
      </c>
      <c r="W1323" t="s">
        <v>31</v>
      </c>
      <c r="X1323" t="s">
        <v>30</v>
      </c>
      <c r="Y1323" t="s">
        <v>29</v>
      </c>
      <c r="Z1323" t="s">
        <v>29</v>
      </c>
      <c r="AA1323" t="s">
        <v>29</v>
      </c>
      <c r="AB1323" t="s">
        <v>145</v>
      </c>
    </row>
    <row r="1324" spans="1:28" outlineLevel="1" x14ac:dyDescent="0.45">
      <c r="A1324">
        <v>7523499005</v>
      </c>
      <c r="B1324" s="1">
        <v>44341</v>
      </c>
      <c r="C1324" t="s">
        <v>2686</v>
      </c>
      <c r="D1324" t="s">
        <v>2687</v>
      </c>
      <c r="E1324" t="s">
        <v>160</v>
      </c>
      <c r="F1324" t="s">
        <v>5651</v>
      </c>
      <c r="G1324" t="s">
        <v>5950</v>
      </c>
      <c r="H1324" s="5">
        <v>32177</v>
      </c>
      <c r="J1324" t="s">
        <v>28</v>
      </c>
      <c r="K1324" t="s">
        <v>29</v>
      </c>
      <c r="L1324" t="s">
        <v>161</v>
      </c>
      <c r="M1324" t="s">
        <v>29</v>
      </c>
      <c r="N1324" t="s">
        <v>29</v>
      </c>
      <c r="O1324" t="s">
        <v>29</v>
      </c>
      <c r="P1324" t="s">
        <v>29</v>
      </c>
      <c r="Q1324" t="s">
        <v>29</v>
      </c>
      <c r="R1324" t="s">
        <v>30</v>
      </c>
      <c r="S1324" t="s">
        <v>29</v>
      </c>
      <c r="T1324" t="s">
        <v>30</v>
      </c>
      <c r="U1324" t="s">
        <v>30</v>
      </c>
      <c r="V1324" t="s">
        <v>30</v>
      </c>
      <c r="W1324" t="s">
        <v>60</v>
      </c>
      <c r="X1324" t="s">
        <v>29</v>
      </c>
      <c r="Y1324" t="s">
        <v>30</v>
      </c>
      <c r="Z1324" t="s">
        <v>29</v>
      </c>
      <c r="AA1324" t="s">
        <v>29</v>
      </c>
      <c r="AB1324" t="s">
        <v>39</v>
      </c>
    </row>
    <row r="1325" spans="1:28" outlineLevel="1" x14ac:dyDescent="0.45">
      <c r="A1325">
        <v>2704279005</v>
      </c>
      <c r="B1325" s="1">
        <v>44334</v>
      </c>
      <c r="C1325" t="s">
        <v>1344</v>
      </c>
      <c r="D1325" t="s">
        <v>1345</v>
      </c>
      <c r="E1325" t="s">
        <v>160</v>
      </c>
      <c r="F1325" t="s">
        <v>5651</v>
      </c>
      <c r="G1325" t="s">
        <v>5821</v>
      </c>
      <c r="H1325" s="5">
        <v>31757</v>
      </c>
      <c r="J1325" t="s">
        <v>28</v>
      </c>
      <c r="K1325" t="s">
        <v>29</v>
      </c>
      <c r="L1325" t="s">
        <v>161</v>
      </c>
      <c r="M1325" t="s">
        <v>30</v>
      </c>
      <c r="N1325" t="s">
        <v>30</v>
      </c>
      <c r="O1325" t="s">
        <v>30</v>
      </c>
      <c r="P1325" t="s">
        <v>30</v>
      </c>
      <c r="Q1325" t="s">
        <v>30</v>
      </c>
      <c r="R1325" t="s">
        <v>30</v>
      </c>
      <c r="S1325" t="s">
        <v>30</v>
      </c>
      <c r="T1325" t="s">
        <v>30</v>
      </c>
      <c r="U1325" t="s">
        <v>30</v>
      </c>
      <c r="V1325" t="s">
        <v>30</v>
      </c>
      <c r="W1325" t="s">
        <v>60</v>
      </c>
      <c r="X1325" t="s">
        <v>29</v>
      </c>
      <c r="Y1325" t="s">
        <v>29</v>
      </c>
      <c r="Z1325" t="s">
        <v>29</v>
      </c>
      <c r="AA1325" t="s">
        <v>30</v>
      </c>
      <c r="AB1325" t="s">
        <v>144</v>
      </c>
    </row>
    <row r="1326" spans="1:28" outlineLevel="1" x14ac:dyDescent="0.45">
      <c r="A1326">
        <v>7906468901</v>
      </c>
      <c r="B1326" s="1">
        <v>44327</v>
      </c>
      <c r="C1326" t="s">
        <v>4040</v>
      </c>
      <c r="D1326" t="s">
        <v>4041</v>
      </c>
      <c r="E1326" t="s">
        <v>160</v>
      </c>
      <c r="F1326" t="s">
        <v>5651</v>
      </c>
      <c r="G1326" t="s">
        <v>5767</v>
      </c>
      <c r="H1326" s="5">
        <v>29922.2</v>
      </c>
      <c r="J1326" t="s">
        <v>28</v>
      </c>
      <c r="K1326" t="s">
        <v>30</v>
      </c>
      <c r="L1326" t="s">
        <v>161</v>
      </c>
      <c r="M1326" t="s">
        <v>29</v>
      </c>
      <c r="N1326" t="s">
        <v>29</v>
      </c>
      <c r="O1326" t="s">
        <v>29</v>
      </c>
      <c r="P1326" t="s">
        <v>30</v>
      </c>
      <c r="Q1326" t="s">
        <v>30</v>
      </c>
      <c r="R1326" t="s">
        <v>30</v>
      </c>
      <c r="S1326" t="s">
        <v>30</v>
      </c>
      <c r="T1326" t="s">
        <v>30</v>
      </c>
      <c r="U1326" t="s">
        <v>30</v>
      </c>
      <c r="V1326" t="s">
        <v>30</v>
      </c>
      <c r="W1326" t="s">
        <v>40</v>
      </c>
      <c r="X1326" t="s">
        <v>30</v>
      </c>
      <c r="Y1326" t="s">
        <v>30</v>
      </c>
      <c r="Z1326" t="s">
        <v>29</v>
      </c>
      <c r="AA1326" t="s">
        <v>30</v>
      </c>
      <c r="AB1326" t="s">
        <v>32</v>
      </c>
    </row>
    <row r="1327" spans="1:28" outlineLevel="1" x14ac:dyDescent="0.45">
      <c r="A1327">
        <v>8885359000</v>
      </c>
      <c r="B1327" s="1">
        <v>44345</v>
      </c>
      <c r="C1327" t="s">
        <v>4709</v>
      </c>
      <c r="D1327" t="s">
        <v>4710</v>
      </c>
      <c r="E1327" t="s">
        <v>160</v>
      </c>
      <c r="F1327" t="s">
        <v>5651</v>
      </c>
      <c r="G1327" t="s">
        <v>5747</v>
      </c>
      <c r="H1327" s="5">
        <v>29524</v>
      </c>
      <c r="J1327" t="s">
        <v>28</v>
      </c>
      <c r="K1327" t="s">
        <v>29</v>
      </c>
      <c r="L1327" t="s">
        <v>161</v>
      </c>
      <c r="M1327" t="s">
        <v>29</v>
      </c>
      <c r="N1327" t="s">
        <v>29</v>
      </c>
      <c r="O1327" t="s">
        <v>29</v>
      </c>
      <c r="P1327" t="s">
        <v>30</v>
      </c>
      <c r="Q1327" t="s">
        <v>30</v>
      </c>
      <c r="R1327" t="s">
        <v>30</v>
      </c>
      <c r="S1327" t="s">
        <v>30</v>
      </c>
      <c r="T1327" t="s">
        <v>30</v>
      </c>
      <c r="U1327" t="s">
        <v>30</v>
      </c>
      <c r="V1327" t="s">
        <v>30</v>
      </c>
      <c r="W1327" t="s">
        <v>49</v>
      </c>
      <c r="X1327" t="s">
        <v>29</v>
      </c>
      <c r="Y1327" t="s">
        <v>29</v>
      </c>
      <c r="Z1327" t="s">
        <v>29</v>
      </c>
      <c r="AA1327" t="s">
        <v>29</v>
      </c>
      <c r="AB1327" t="s">
        <v>32</v>
      </c>
    </row>
    <row r="1328" spans="1:28" outlineLevel="1" x14ac:dyDescent="0.45">
      <c r="A1328">
        <v>2348359008</v>
      </c>
      <c r="B1328" s="1">
        <v>44331</v>
      </c>
      <c r="C1328" t="s">
        <v>912</v>
      </c>
      <c r="D1328" t="s">
        <v>913</v>
      </c>
      <c r="E1328" t="s">
        <v>160</v>
      </c>
      <c r="F1328" t="s">
        <v>5651</v>
      </c>
      <c r="G1328" t="s">
        <v>5666</v>
      </c>
      <c r="H1328" s="5">
        <v>28819.16</v>
      </c>
      <c r="J1328" t="s">
        <v>28</v>
      </c>
      <c r="K1328" t="s">
        <v>30</v>
      </c>
      <c r="L1328" t="s">
        <v>161</v>
      </c>
      <c r="M1328" t="s">
        <v>30</v>
      </c>
      <c r="N1328" t="s">
        <v>29</v>
      </c>
      <c r="O1328" t="s">
        <v>29</v>
      </c>
      <c r="P1328" t="s">
        <v>30</v>
      </c>
      <c r="Q1328" t="s">
        <v>30</v>
      </c>
      <c r="R1328" t="s">
        <v>30</v>
      </c>
      <c r="S1328" t="s">
        <v>30</v>
      </c>
      <c r="T1328" t="s">
        <v>30</v>
      </c>
      <c r="U1328" t="s">
        <v>30</v>
      </c>
      <c r="V1328" t="s">
        <v>30</v>
      </c>
      <c r="W1328" t="s">
        <v>31</v>
      </c>
      <c r="X1328" t="s">
        <v>30</v>
      </c>
      <c r="Y1328" t="s">
        <v>30</v>
      </c>
      <c r="Z1328" t="s">
        <v>29</v>
      </c>
      <c r="AA1328" t="s">
        <v>29</v>
      </c>
      <c r="AB1328" t="s">
        <v>32</v>
      </c>
    </row>
    <row r="1329" spans="1:28" outlineLevel="1" x14ac:dyDescent="0.45">
      <c r="A1329">
        <v>8617919006</v>
      </c>
      <c r="B1329" s="1">
        <v>44343</v>
      </c>
      <c r="C1329" t="s">
        <v>4343</v>
      </c>
      <c r="D1329" t="s">
        <v>4344</v>
      </c>
      <c r="E1329" t="s">
        <v>160</v>
      </c>
      <c r="F1329" t="s">
        <v>5651</v>
      </c>
      <c r="G1329" t="s">
        <v>5821</v>
      </c>
      <c r="H1329" s="5">
        <v>27727.119999999999</v>
      </c>
      <c r="J1329" t="s">
        <v>28</v>
      </c>
      <c r="K1329" t="s">
        <v>30</v>
      </c>
      <c r="L1329" t="s">
        <v>161</v>
      </c>
      <c r="M1329" t="s">
        <v>29</v>
      </c>
      <c r="N1329" t="s">
        <v>30</v>
      </c>
      <c r="O1329" t="s">
        <v>29</v>
      </c>
      <c r="P1329" t="s">
        <v>29</v>
      </c>
      <c r="Q1329" t="s">
        <v>30</v>
      </c>
      <c r="R1329" t="s">
        <v>30</v>
      </c>
      <c r="S1329" t="s">
        <v>29</v>
      </c>
      <c r="T1329" t="s">
        <v>30</v>
      </c>
      <c r="U1329" t="s">
        <v>30</v>
      </c>
      <c r="V1329" t="s">
        <v>30</v>
      </c>
      <c r="W1329" t="s">
        <v>31</v>
      </c>
      <c r="X1329" t="s">
        <v>29</v>
      </c>
      <c r="Y1329" t="s">
        <v>29</v>
      </c>
      <c r="Z1329" t="s">
        <v>29</v>
      </c>
      <c r="AA1329" t="s">
        <v>30</v>
      </c>
      <c r="AB1329" t="s">
        <v>59</v>
      </c>
    </row>
    <row r="1330" spans="1:28" outlineLevel="1" x14ac:dyDescent="0.45">
      <c r="A1330">
        <v>7563329005</v>
      </c>
      <c r="B1330" s="1">
        <v>44341</v>
      </c>
      <c r="C1330" t="s">
        <v>3160</v>
      </c>
      <c r="D1330" t="s">
        <v>3161</v>
      </c>
      <c r="E1330" t="s">
        <v>160</v>
      </c>
      <c r="F1330" t="s">
        <v>5651</v>
      </c>
      <c r="G1330" t="s">
        <v>5798</v>
      </c>
      <c r="H1330" s="5">
        <v>27495</v>
      </c>
      <c r="J1330" t="s">
        <v>28</v>
      </c>
      <c r="K1330" t="s">
        <v>29</v>
      </c>
      <c r="L1330" t="s">
        <v>161</v>
      </c>
      <c r="M1330" t="s">
        <v>30</v>
      </c>
      <c r="N1330" t="s">
        <v>30</v>
      </c>
      <c r="O1330" t="s">
        <v>30</v>
      </c>
      <c r="P1330" t="s">
        <v>30</v>
      </c>
      <c r="Q1330" t="s">
        <v>30</v>
      </c>
      <c r="R1330" t="s">
        <v>30</v>
      </c>
      <c r="S1330" t="s">
        <v>30</v>
      </c>
      <c r="T1330" t="s">
        <v>30</v>
      </c>
      <c r="U1330" t="s">
        <v>30</v>
      </c>
      <c r="V1330" t="s">
        <v>30</v>
      </c>
      <c r="W1330" t="s">
        <v>60</v>
      </c>
      <c r="X1330" t="s">
        <v>29</v>
      </c>
      <c r="Y1330" t="s">
        <v>30</v>
      </c>
      <c r="Z1330" t="s">
        <v>29</v>
      </c>
      <c r="AA1330" t="s">
        <v>29</v>
      </c>
      <c r="AB1330" t="s">
        <v>32</v>
      </c>
    </row>
    <row r="1331" spans="1:28" outlineLevel="1" x14ac:dyDescent="0.45">
      <c r="A1331">
        <v>4891029004</v>
      </c>
      <c r="B1331" s="1">
        <v>44336</v>
      </c>
      <c r="C1331" t="s">
        <v>1996</v>
      </c>
      <c r="D1331" t="s">
        <v>1997</v>
      </c>
      <c r="E1331" t="s">
        <v>160</v>
      </c>
      <c r="F1331" t="s">
        <v>5651</v>
      </c>
      <c r="G1331" t="s">
        <v>5703</v>
      </c>
      <c r="H1331" s="5">
        <v>25644.84</v>
      </c>
      <c r="J1331" t="s">
        <v>28</v>
      </c>
      <c r="K1331" t="s">
        <v>30</v>
      </c>
      <c r="L1331" t="s">
        <v>161</v>
      </c>
      <c r="M1331" t="s">
        <v>30</v>
      </c>
      <c r="N1331" t="s">
        <v>30</v>
      </c>
      <c r="O1331" t="s">
        <v>29</v>
      </c>
      <c r="P1331" t="s">
        <v>30</v>
      </c>
      <c r="Q1331" t="s">
        <v>30</v>
      </c>
      <c r="R1331" t="s">
        <v>30</v>
      </c>
      <c r="S1331" t="s">
        <v>30</v>
      </c>
      <c r="T1331" t="s">
        <v>30</v>
      </c>
      <c r="U1331" t="s">
        <v>30</v>
      </c>
      <c r="V1331" t="s">
        <v>30</v>
      </c>
      <c r="W1331" t="s">
        <v>40</v>
      </c>
      <c r="X1331" t="s">
        <v>29</v>
      </c>
      <c r="Y1331" t="s">
        <v>30</v>
      </c>
      <c r="Z1331" t="s">
        <v>29</v>
      </c>
      <c r="AA1331" t="s">
        <v>29</v>
      </c>
      <c r="AB1331" t="s">
        <v>32</v>
      </c>
    </row>
    <row r="1332" spans="1:28" outlineLevel="1" x14ac:dyDescent="0.45">
      <c r="A1332">
        <v>7562229008</v>
      </c>
      <c r="B1332" s="1">
        <v>44341</v>
      </c>
      <c r="C1332" t="s">
        <v>3150</v>
      </c>
      <c r="D1332" t="s">
        <v>3151</v>
      </c>
      <c r="E1332" t="s">
        <v>160</v>
      </c>
      <c r="F1332" t="s">
        <v>5651</v>
      </c>
      <c r="G1332" t="s">
        <v>5798</v>
      </c>
      <c r="H1332" s="5">
        <v>22947</v>
      </c>
      <c r="J1332" t="s">
        <v>28</v>
      </c>
      <c r="K1332" t="s">
        <v>29</v>
      </c>
      <c r="L1332" t="s">
        <v>161</v>
      </c>
      <c r="M1332" t="s">
        <v>29</v>
      </c>
      <c r="N1332" t="s">
        <v>30</v>
      </c>
      <c r="O1332" t="s">
        <v>30</v>
      </c>
      <c r="P1332" t="s">
        <v>30</v>
      </c>
      <c r="Q1332" t="s">
        <v>30</v>
      </c>
      <c r="R1332" t="s">
        <v>30</v>
      </c>
      <c r="S1332" t="s">
        <v>30</v>
      </c>
      <c r="T1332" t="s">
        <v>30</v>
      </c>
      <c r="U1332" t="s">
        <v>30</v>
      </c>
      <c r="V1332" t="s">
        <v>30</v>
      </c>
      <c r="W1332" t="s">
        <v>60</v>
      </c>
      <c r="X1332" t="s">
        <v>29</v>
      </c>
      <c r="Y1332" t="s">
        <v>29</v>
      </c>
      <c r="Z1332" t="s">
        <v>29</v>
      </c>
      <c r="AA1332" t="s">
        <v>30</v>
      </c>
      <c r="AB1332" t="s">
        <v>45</v>
      </c>
    </row>
    <row r="1333" spans="1:28" outlineLevel="1" x14ac:dyDescent="0.45">
      <c r="A1333">
        <v>8607529003</v>
      </c>
      <c r="B1333" s="1">
        <v>44343</v>
      </c>
      <c r="C1333" t="s">
        <v>4280</v>
      </c>
      <c r="D1333" t="s">
        <v>4281</v>
      </c>
      <c r="E1333" t="s">
        <v>160</v>
      </c>
      <c r="F1333" t="s">
        <v>5651</v>
      </c>
      <c r="G1333" t="s">
        <v>5767</v>
      </c>
      <c r="H1333" s="5">
        <v>20680.86</v>
      </c>
      <c r="J1333" t="s">
        <v>28</v>
      </c>
      <c r="K1333" t="s">
        <v>29</v>
      </c>
      <c r="L1333" t="s">
        <v>161</v>
      </c>
      <c r="M1333" t="s">
        <v>29</v>
      </c>
      <c r="N1333" t="s">
        <v>29</v>
      </c>
      <c r="O1333" t="s">
        <v>30</v>
      </c>
      <c r="P1333" t="s">
        <v>30</v>
      </c>
      <c r="Q1333" t="s">
        <v>29</v>
      </c>
      <c r="R1333" t="s">
        <v>30</v>
      </c>
      <c r="S1333" t="s">
        <v>30</v>
      </c>
      <c r="T1333" t="s">
        <v>30</v>
      </c>
      <c r="U1333" t="s">
        <v>30</v>
      </c>
      <c r="V1333" t="s">
        <v>30</v>
      </c>
      <c r="W1333" t="s">
        <v>33</v>
      </c>
      <c r="X1333" t="s">
        <v>30</v>
      </c>
      <c r="Y1333" t="s">
        <v>29</v>
      </c>
      <c r="Z1333" t="s">
        <v>29</v>
      </c>
      <c r="AA1333" t="s">
        <v>29</v>
      </c>
      <c r="AB1333" t="s">
        <v>45</v>
      </c>
    </row>
    <row r="1334" spans="1:28" outlineLevel="1" x14ac:dyDescent="0.45">
      <c r="A1334">
        <v>7556848907</v>
      </c>
      <c r="B1334" s="1">
        <v>44323</v>
      </c>
      <c r="C1334" t="s">
        <v>3078</v>
      </c>
      <c r="D1334" t="s">
        <v>3079</v>
      </c>
      <c r="E1334" t="s">
        <v>160</v>
      </c>
      <c r="F1334" t="s">
        <v>5651</v>
      </c>
      <c r="G1334" t="s">
        <v>5717</v>
      </c>
      <c r="H1334" s="5">
        <v>18290.95</v>
      </c>
      <c r="J1334" t="s">
        <v>28</v>
      </c>
      <c r="K1334" t="s">
        <v>29</v>
      </c>
      <c r="L1334" t="s">
        <v>161</v>
      </c>
      <c r="M1334" t="s">
        <v>29</v>
      </c>
      <c r="N1334" t="s">
        <v>30</v>
      </c>
      <c r="O1334" t="s">
        <v>29</v>
      </c>
      <c r="P1334" t="s">
        <v>30</v>
      </c>
      <c r="Q1334" t="s">
        <v>30</v>
      </c>
      <c r="R1334" t="s">
        <v>30</v>
      </c>
      <c r="S1334" t="s">
        <v>29</v>
      </c>
      <c r="T1334" t="s">
        <v>29</v>
      </c>
      <c r="U1334" t="s">
        <v>30</v>
      </c>
      <c r="V1334" t="s">
        <v>30</v>
      </c>
      <c r="W1334" t="s">
        <v>31</v>
      </c>
      <c r="X1334" t="s">
        <v>29</v>
      </c>
      <c r="Y1334" t="s">
        <v>29</v>
      </c>
      <c r="Z1334" t="s">
        <v>29</v>
      </c>
      <c r="AA1334" t="s">
        <v>30</v>
      </c>
      <c r="AB1334" t="s">
        <v>39</v>
      </c>
    </row>
    <row r="1335" spans="1:28" outlineLevel="1" x14ac:dyDescent="0.45">
      <c r="A1335">
        <v>8605409009</v>
      </c>
      <c r="B1335" s="1">
        <v>44343</v>
      </c>
      <c r="C1335" t="s">
        <v>4262</v>
      </c>
      <c r="D1335" t="s">
        <v>4263</v>
      </c>
      <c r="E1335" t="s">
        <v>160</v>
      </c>
      <c r="F1335" t="s">
        <v>5651</v>
      </c>
      <c r="G1335" t="s">
        <v>5950</v>
      </c>
      <c r="H1335" s="5">
        <v>16935.54</v>
      </c>
      <c r="J1335" t="s">
        <v>28</v>
      </c>
      <c r="K1335" t="s">
        <v>29</v>
      </c>
      <c r="L1335" t="s">
        <v>161</v>
      </c>
      <c r="M1335" t="s">
        <v>29</v>
      </c>
      <c r="N1335" t="s">
        <v>30</v>
      </c>
      <c r="O1335" t="s">
        <v>30</v>
      </c>
      <c r="P1335" t="s">
        <v>30</v>
      </c>
      <c r="Q1335" t="s">
        <v>30</v>
      </c>
      <c r="R1335" t="s">
        <v>30</v>
      </c>
      <c r="S1335" t="s">
        <v>29</v>
      </c>
      <c r="T1335" t="s">
        <v>30</v>
      </c>
      <c r="U1335" t="s">
        <v>30</v>
      </c>
      <c r="V1335" t="s">
        <v>29</v>
      </c>
      <c r="W1335" t="s">
        <v>31</v>
      </c>
      <c r="X1335" t="s">
        <v>29</v>
      </c>
      <c r="Y1335" t="s">
        <v>29</v>
      </c>
      <c r="Z1335" t="s">
        <v>29</v>
      </c>
      <c r="AA1335" t="s">
        <v>29</v>
      </c>
      <c r="AB1335" t="s">
        <v>39</v>
      </c>
    </row>
    <row r="1336" spans="1:28" outlineLevel="1" x14ac:dyDescent="0.45">
      <c r="A1336">
        <v>7572989006</v>
      </c>
      <c r="B1336" s="1">
        <v>44341</v>
      </c>
      <c r="C1336" t="s">
        <v>3261</v>
      </c>
      <c r="D1336" t="s">
        <v>3262</v>
      </c>
      <c r="E1336" t="s">
        <v>160</v>
      </c>
      <c r="F1336" t="s">
        <v>5651</v>
      </c>
      <c r="G1336" t="s">
        <v>5950</v>
      </c>
      <c r="H1336" s="5">
        <v>13074.5</v>
      </c>
      <c r="J1336" t="s">
        <v>28</v>
      </c>
      <c r="K1336" t="s">
        <v>29</v>
      </c>
      <c r="L1336" t="s">
        <v>161</v>
      </c>
      <c r="M1336" t="s">
        <v>30</v>
      </c>
      <c r="N1336" t="s">
        <v>30</v>
      </c>
      <c r="O1336" t="s">
        <v>30</v>
      </c>
      <c r="P1336" t="s">
        <v>30</v>
      </c>
      <c r="Q1336" t="s">
        <v>30</v>
      </c>
      <c r="R1336" t="s">
        <v>30</v>
      </c>
      <c r="S1336" t="s">
        <v>30</v>
      </c>
      <c r="T1336" t="s">
        <v>30</v>
      </c>
      <c r="U1336" t="s">
        <v>30</v>
      </c>
      <c r="V1336" t="s">
        <v>30</v>
      </c>
      <c r="W1336" t="s">
        <v>31</v>
      </c>
      <c r="X1336" t="s">
        <v>29</v>
      </c>
      <c r="Y1336" t="s">
        <v>30</v>
      </c>
      <c r="Z1336" t="s">
        <v>29</v>
      </c>
      <c r="AA1336" t="s">
        <v>29</v>
      </c>
      <c r="AB1336" t="s">
        <v>32</v>
      </c>
    </row>
    <row r="1337" spans="1:28" outlineLevel="1" x14ac:dyDescent="0.45">
      <c r="A1337">
        <v>7897628909</v>
      </c>
      <c r="B1337" s="1">
        <v>44327</v>
      </c>
      <c r="C1337" t="s">
        <v>3987</v>
      </c>
      <c r="D1337" t="s">
        <v>3988</v>
      </c>
      <c r="E1337" t="s">
        <v>160</v>
      </c>
      <c r="F1337" t="s">
        <v>5651</v>
      </c>
      <c r="G1337" t="s">
        <v>5798</v>
      </c>
      <c r="H1337" s="5">
        <v>12997</v>
      </c>
      <c r="J1337" t="s">
        <v>28</v>
      </c>
      <c r="K1337" t="s">
        <v>29</v>
      </c>
      <c r="L1337" t="s">
        <v>161</v>
      </c>
      <c r="M1337" t="s">
        <v>29</v>
      </c>
      <c r="N1337" t="s">
        <v>29</v>
      </c>
      <c r="O1337" t="s">
        <v>29</v>
      </c>
      <c r="P1337" t="s">
        <v>30</v>
      </c>
      <c r="Q1337" t="s">
        <v>29</v>
      </c>
      <c r="R1337" t="s">
        <v>30</v>
      </c>
      <c r="S1337" t="s">
        <v>29</v>
      </c>
      <c r="T1337" t="s">
        <v>30</v>
      </c>
      <c r="U1337" t="s">
        <v>29</v>
      </c>
      <c r="V1337" t="s">
        <v>30</v>
      </c>
      <c r="W1337" t="s">
        <v>40</v>
      </c>
      <c r="X1337" t="s">
        <v>29</v>
      </c>
      <c r="Y1337" t="s">
        <v>30</v>
      </c>
      <c r="Z1337" t="s">
        <v>29</v>
      </c>
      <c r="AA1337" t="s">
        <v>30</v>
      </c>
      <c r="AB1337" t="s">
        <v>32</v>
      </c>
    </row>
    <row r="1338" spans="1:28" outlineLevel="1" x14ac:dyDescent="0.45">
      <c r="A1338">
        <v>8603319002</v>
      </c>
      <c r="B1338" s="1">
        <v>44343</v>
      </c>
      <c r="C1338" t="s">
        <v>4256</v>
      </c>
      <c r="D1338" t="s">
        <v>4257</v>
      </c>
      <c r="E1338" t="s">
        <v>160</v>
      </c>
      <c r="F1338" t="s">
        <v>5651</v>
      </c>
      <c r="G1338" t="s">
        <v>5666</v>
      </c>
      <c r="H1338" s="5">
        <v>8115.64</v>
      </c>
      <c r="J1338" t="s">
        <v>28</v>
      </c>
      <c r="K1338" t="s">
        <v>30</v>
      </c>
      <c r="L1338" t="s">
        <v>161</v>
      </c>
      <c r="M1338" t="s">
        <v>29</v>
      </c>
      <c r="N1338" t="s">
        <v>29</v>
      </c>
      <c r="O1338" t="s">
        <v>29</v>
      </c>
      <c r="P1338" t="s">
        <v>30</v>
      </c>
      <c r="Q1338" t="s">
        <v>29</v>
      </c>
      <c r="R1338" t="s">
        <v>30</v>
      </c>
      <c r="S1338" t="s">
        <v>30</v>
      </c>
      <c r="T1338" t="s">
        <v>30</v>
      </c>
      <c r="U1338" t="s">
        <v>29</v>
      </c>
      <c r="V1338" t="s">
        <v>30</v>
      </c>
      <c r="W1338" t="s">
        <v>40</v>
      </c>
      <c r="X1338" t="s">
        <v>30</v>
      </c>
      <c r="Y1338" t="s">
        <v>29</v>
      </c>
      <c r="Z1338" t="s">
        <v>29</v>
      </c>
      <c r="AA1338" t="s">
        <v>29</v>
      </c>
      <c r="AB1338" t="s">
        <v>32</v>
      </c>
    </row>
    <row r="1339" spans="1:28" outlineLevel="1" x14ac:dyDescent="0.45">
      <c r="A1339">
        <v>8916849009</v>
      </c>
      <c r="B1339" s="1">
        <v>44345</v>
      </c>
      <c r="C1339" t="s">
        <v>4837</v>
      </c>
      <c r="D1339" t="s">
        <v>4838</v>
      </c>
      <c r="E1339" t="s">
        <v>160</v>
      </c>
      <c r="F1339" t="s">
        <v>5651</v>
      </c>
      <c r="G1339" t="s">
        <v>5800</v>
      </c>
      <c r="H1339" s="5">
        <v>7071.8</v>
      </c>
      <c r="J1339" t="s">
        <v>28</v>
      </c>
      <c r="K1339" t="s">
        <v>29</v>
      </c>
      <c r="L1339" t="s">
        <v>161</v>
      </c>
      <c r="M1339" t="s">
        <v>30</v>
      </c>
      <c r="N1339" t="s">
        <v>30</v>
      </c>
      <c r="O1339" t="s">
        <v>30</v>
      </c>
      <c r="P1339" t="s">
        <v>30</v>
      </c>
      <c r="Q1339" t="s">
        <v>30</v>
      </c>
      <c r="R1339" t="s">
        <v>30</v>
      </c>
      <c r="S1339" t="s">
        <v>30</v>
      </c>
      <c r="T1339" t="s">
        <v>30</v>
      </c>
      <c r="U1339" t="s">
        <v>30</v>
      </c>
      <c r="V1339" t="s">
        <v>30</v>
      </c>
      <c r="W1339" t="s">
        <v>31</v>
      </c>
      <c r="X1339" t="s">
        <v>29</v>
      </c>
      <c r="Y1339" t="s">
        <v>29</v>
      </c>
      <c r="Z1339" t="s">
        <v>29</v>
      </c>
      <c r="AA1339" t="s">
        <v>29</v>
      </c>
      <c r="AB1339" t="s">
        <v>32</v>
      </c>
    </row>
    <row r="1340" spans="1:28" outlineLevel="1" x14ac:dyDescent="0.45">
      <c r="A1340">
        <v>8928519001</v>
      </c>
      <c r="B1340" s="1">
        <v>44345</v>
      </c>
      <c r="C1340" t="s">
        <v>4887</v>
      </c>
      <c r="D1340" t="s">
        <v>4888</v>
      </c>
      <c r="E1340" t="s">
        <v>160</v>
      </c>
      <c r="F1340" t="s">
        <v>5651</v>
      </c>
      <c r="G1340" t="s">
        <v>5950</v>
      </c>
      <c r="H1340" s="5">
        <v>5712</v>
      </c>
      <c r="J1340" t="s">
        <v>28</v>
      </c>
      <c r="K1340" t="s">
        <v>29</v>
      </c>
      <c r="L1340" t="s">
        <v>161</v>
      </c>
      <c r="M1340" t="s">
        <v>29</v>
      </c>
      <c r="N1340" t="s">
        <v>29</v>
      </c>
      <c r="O1340" t="s">
        <v>29</v>
      </c>
      <c r="P1340" t="s">
        <v>30</v>
      </c>
      <c r="Q1340" t="s">
        <v>29</v>
      </c>
      <c r="R1340" t="s">
        <v>30</v>
      </c>
      <c r="S1340" t="s">
        <v>30</v>
      </c>
      <c r="T1340" t="s">
        <v>30</v>
      </c>
      <c r="U1340" t="s">
        <v>29</v>
      </c>
      <c r="V1340" t="s">
        <v>30</v>
      </c>
      <c r="W1340" t="s">
        <v>31</v>
      </c>
      <c r="X1340" t="s">
        <v>29</v>
      </c>
      <c r="Y1340" t="s">
        <v>29</v>
      </c>
      <c r="Z1340" t="s">
        <v>29</v>
      </c>
      <c r="AA1340" t="s">
        <v>29</v>
      </c>
      <c r="AB1340" t="s">
        <v>32</v>
      </c>
    </row>
    <row r="1341" spans="1:28" outlineLevel="1" x14ac:dyDescent="0.45">
      <c r="A1341">
        <v>7556658909</v>
      </c>
      <c r="B1341" s="1">
        <v>44323</v>
      </c>
      <c r="C1341" t="s">
        <v>3073</v>
      </c>
      <c r="D1341" t="s">
        <v>3074</v>
      </c>
      <c r="E1341" t="s">
        <v>160</v>
      </c>
      <c r="F1341" t="s">
        <v>5651</v>
      </c>
      <c r="G1341" t="s">
        <v>5821</v>
      </c>
      <c r="H1341" s="5">
        <v>3339.26</v>
      </c>
      <c r="J1341" t="s">
        <v>28</v>
      </c>
      <c r="K1341" t="s">
        <v>30</v>
      </c>
      <c r="L1341" t="s">
        <v>161</v>
      </c>
      <c r="M1341" t="s">
        <v>29</v>
      </c>
      <c r="N1341" t="s">
        <v>29</v>
      </c>
      <c r="O1341" t="s">
        <v>29</v>
      </c>
      <c r="P1341" t="s">
        <v>30</v>
      </c>
      <c r="Q1341" t="s">
        <v>30</v>
      </c>
      <c r="R1341" t="s">
        <v>29</v>
      </c>
      <c r="S1341" t="s">
        <v>30</v>
      </c>
      <c r="T1341" t="s">
        <v>29</v>
      </c>
      <c r="U1341" t="s">
        <v>30</v>
      </c>
      <c r="V1341" t="s">
        <v>29</v>
      </c>
      <c r="W1341" t="s">
        <v>60</v>
      </c>
      <c r="X1341" t="s">
        <v>29</v>
      </c>
      <c r="Y1341" t="s">
        <v>29</v>
      </c>
      <c r="Z1341" t="s">
        <v>29</v>
      </c>
      <c r="AA1341" t="s">
        <v>30</v>
      </c>
      <c r="AB1341" t="s">
        <v>39</v>
      </c>
    </row>
    <row r="1342" spans="1:28" outlineLevel="1" x14ac:dyDescent="0.45">
      <c r="A1342">
        <v>2325369008</v>
      </c>
      <c r="B1342" s="1">
        <v>44331</v>
      </c>
      <c r="C1342" t="s">
        <v>815</v>
      </c>
      <c r="D1342" t="s">
        <v>816</v>
      </c>
      <c r="E1342" t="s">
        <v>91</v>
      </c>
      <c r="F1342" t="s">
        <v>5651</v>
      </c>
      <c r="G1342" t="s">
        <v>5714</v>
      </c>
      <c r="H1342" s="5">
        <v>950287</v>
      </c>
      <c r="J1342" t="s">
        <v>28</v>
      </c>
      <c r="K1342" t="s">
        <v>29</v>
      </c>
      <c r="L1342" t="s">
        <v>119</v>
      </c>
      <c r="M1342" t="s">
        <v>29</v>
      </c>
      <c r="N1342" t="s">
        <v>30</v>
      </c>
      <c r="O1342" t="s">
        <v>29</v>
      </c>
      <c r="P1342" t="s">
        <v>30</v>
      </c>
      <c r="Q1342" t="s">
        <v>30</v>
      </c>
      <c r="R1342" t="s">
        <v>30</v>
      </c>
      <c r="S1342" t="s">
        <v>30</v>
      </c>
      <c r="T1342" t="s">
        <v>30</v>
      </c>
      <c r="U1342" t="s">
        <v>30</v>
      </c>
      <c r="V1342" t="s">
        <v>30</v>
      </c>
      <c r="W1342" t="s">
        <v>40</v>
      </c>
      <c r="X1342" t="s">
        <v>30</v>
      </c>
      <c r="Y1342" t="s">
        <v>29</v>
      </c>
      <c r="Z1342" t="s">
        <v>30</v>
      </c>
      <c r="AA1342" t="s">
        <v>30</v>
      </c>
      <c r="AB1342" t="s">
        <v>130</v>
      </c>
    </row>
    <row r="1343" spans="1:28" outlineLevel="1" x14ac:dyDescent="0.45">
      <c r="A1343">
        <v>4886779001</v>
      </c>
      <c r="B1343" s="1">
        <v>44336</v>
      </c>
      <c r="C1343" t="s">
        <v>1971</v>
      </c>
      <c r="D1343" t="s">
        <v>1972</v>
      </c>
      <c r="E1343" t="s">
        <v>91</v>
      </c>
      <c r="F1343" t="s">
        <v>5651</v>
      </c>
      <c r="G1343" t="s">
        <v>5699</v>
      </c>
      <c r="H1343" s="5">
        <v>786758</v>
      </c>
      <c r="J1343" t="s">
        <v>28</v>
      </c>
      <c r="K1343" t="s">
        <v>30</v>
      </c>
      <c r="L1343" t="s">
        <v>119</v>
      </c>
      <c r="M1343" t="s">
        <v>30</v>
      </c>
      <c r="N1343" t="s">
        <v>30</v>
      </c>
      <c r="O1343" t="s">
        <v>29</v>
      </c>
      <c r="P1343" t="s">
        <v>30</v>
      </c>
      <c r="Q1343" t="s">
        <v>30</v>
      </c>
      <c r="R1343" t="s">
        <v>30</v>
      </c>
      <c r="S1343" t="s">
        <v>30</v>
      </c>
      <c r="T1343" t="s">
        <v>30</v>
      </c>
      <c r="U1343" t="s">
        <v>30</v>
      </c>
      <c r="V1343" t="s">
        <v>30</v>
      </c>
      <c r="W1343" t="s">
        <v>31</v>
      </c>
      <c r="X1343" t="s">
        <v>29</v>
      </c>
      <c r="Y1343" t="s">
        <v>30</v>
      </c>
      <c r="Z1343" t="s">
        <v>29</v>
      </c>
      <c r="AA1343" t="s">
        <v>29</v>
      </c>
      <c r="AB1343" t="s">
        <v>38</v>
      </c>
    </row>
    <row r="1344" spans="1:28" outlineLevel="1" x14ac:dyDescent="0.45">
      <c r="A1344">
        <v>7236509003</v>
      </c>
      <c r="B1344" s="1">
        <v>44339</v>
      </c>
      <c r="C1344" t="s">
        <v>2513</v>
      </c>
      <c r="D1344" t="s">
        <v>2514</v>
      </c>
      <c r="E1344" t="s">
        <v>91</v>
      </c>
      <c r="F1344" t="s">
        <v>5651</v>
      </c>
      <c r="G1344" t="s">
        <v>5714</v>
      </c>
      <c r="H1344" s="5">
        <v>713535.78</v>
      </c>
      <c r="J1344" t="s">
        <v>28</v>
      </c>
      <c r="K1344" t="s">
        <v>29</v>
      </c>
      <c r="L1344" t="s">
        <v>119</v>
      </c>
      <c r="M1344" t="s">
        <v>30</v>
      </c>
      <c r="N1344" t="s">
        <v>30</v>
      </c>
      <c r="O1344" t="s">
        <v>30</v>
      </c>
      <c r="P1344" t="s">
        <v>30</v>
      </c>
      <c r="Q1344" t="s">
        <v>30</v>
      </c>
      <c r="R1344" t="s">
        <v>30</v>
      </c>
      <c r="S1344" t="s">
        <v>30</v>
      </c>
      <c r="T1344" t="s">
        <v>30</v>
      </c>
      <c r="U1344" t="s">
        <v>30</v>
      </c>
      <c r="V1344" t="s">
        <v>30</v>
      </c>
      <c r="W1344" t="s">
        <v>40</v>
      </c>
      <c r="X1344" t="s">
        <v>30</v>
      </c>
      <c r="Y1344" t="s">
        <v>30</v>
      </c>
      <c r="Z1344" t="s">
        <v>29</v>
      </c>
      <c r="AA1344" t="s">
        <v>29</v>
      </c>
      <c r="AB1344" t="s">
        <v>32</v>
      </c>
    </row>
    <row r="1345" spans="1:28" outlineLevel="1" x14ac:dyDescent="0.45">
      <c r="A1345">
        <v>8617159003</v>
      </c>
      <c r="B1345" s="1">
        <v>44343</v>
      </c>
      <c r="C1345" t="s">
        <v>4337</v>
      </c>
      <c r="D1345" t="s">
        <v>4338</v>
      </c>
      <c r="E1345" t="s">
        <v>91</v>
      </c>
      <c r="F1345" t="s">
        <v>5651</v>
      </c>
      <c r="G1345" t="s">
        <v>5714</v>
      </c>
      <c r="H1345" s="5">
        <v>606646</v>
      </c>
      <c r="I1345" t="s">
        <v>260</v>
      </c>
      <c r="J1345" t="s">
        <v>28</v>
      </c>
      <c r="K1345" t="s">
        <v>29</v>
      </c>
      <c r="L1345" t="s">
        <v>119</v>
      </c>
      <c r="M1345" t="s">
        <v>30</v>
      </c>
      <c r="N1345" t="s">
        <v>30</v>
      </c>
      <c r="O1345" t="s">
        <v>30</v>
      </c>
      <c r="P1345" t="s">
        <v>30</v>
      </c>
      <c r="Q1345" t="s">
        <v>30</v>
      </c>
      <c r="R1345" t="s">
        <v>30</v>
      </c>
      <c r="S1345" t="s">
        <v>30</v>
      </c>
      <c r="T1345" t="s">
        <v>30</v>
      </c>
      <c r="U1345" t="s">
        <v>30</v>
      </c>
      <c r="V1345" t="s">
        <v>30</v>
      </c>
      <c r="W1345" t="s">
        <v>31</v>
      </c>
      <c r="X1345" t="s">
        <v>30</v>
      </c>
      <c r="Y1345" t="s">
        <v>30</v>
      </c>
      <c r="Z1345" t="s">
        <v>29</v>
      </c>
      <c r="AA1345" t="s">
        <v>29</v>
      </c>
      <c r="AB1345" t="s">
        <v>32</v>
      </c>
    </row>
    <row r="1346" spans="1:28" outlineLevel="1" x14ac:dyDescent="0.45">
      <c r="A1346">
        <v>1099729005</v>
      </c>
      <c r="B1346" s="1">
        <v>44329</v>
      </c>
      <c r="C1346" t="s">
        <v>417</v>
      </c>
      <c r="D1346" t="s">
        <v>418</v>
      </c>
      <c r="E1346" t="s">
        <v>91</v>
      </c>
      <c r="F1346" t="s">
        <v>5651</v>
      </c>
      <c r="G1346" t="s">
        <v>5714</v>
      </c>
      <c r="H1346" s="5">
        <v>390427</v>
      </c>
      <c r="J1346" t="s">
        <v>28</v>
      </c>
      <c r="K1346" t="s">
        <v>30</v>
      </c>
      <c r="L1346" t="s">
        <v>119</v>
      </c>
      <c r="M1346" t="s">
        <v>29</v>
      </c>
      <c r="N1346" t="s">
        <v>29</v>
      </c>
      <c r="O1346" t="s">
        <v>29</v>
      </c>
      <c r="P1346" t="s">
        <v>30</v>
      </c>
      <c r="Q1346" t="s">
        <v>30</v>
      </c>
      <c r="R1346" t="s">
        <v>30</v>
      </c>
      <c r="S1346" t="s">
        <v>30</v>
      </c>
      <c r="T1346" t="s">
        <v>30</v>
      </c>
      <c r="U1346" t="s">
        <v>30</v>
      </c>
      <c r="V1346" t="s">
        <v>30</v>
      </c>
      <c r="W1346" t="s">
        <v>31</v>
      </c>
      <c r="X1346" t="s">
        <v>30</v>
      </c>
      <c r="Y1346" t="s">
        <v>29</v>
      </c>
      <c r="Z1346" t="s">
        <v>29</v>
      </c>
      <c r="AA1346" t="s">
        <v>30</v>
      </c>
      <c r="AB1346" t="s">
        <v>32</v>
      </c>
    </row>
    <row r="1347" spans="1:28" outlineLevel="1" x14ac:dyDescent="0.45">
      <c r="A1347">
        <v>9885159004</v>
      </c>
      <c r="B1347" s="1">
        <v>44351</v>
      </c>
      <c r="C1347" t="s">
        <v>5266</v>
      </c>
      <c r="D1347" t="s">
        <v>5267</v>
      </c>
      <c r="E1347" t="s">
        <v>91</v>
      </c>
      <c r="F1347" t="s">
        <v>5651</v>
      </c>
      <c r="G1347" t="s">
        <v>5714</v>
      </c>
      <c r="H1347" s="5">
        <v>342776.58</v>
      </c>
      <c r="J1347" t="s">
        <v>28</v>
      </c>
      <c r="K1347" t="s">
        <v>30</v>
      </c>
      <c r="L1347" t="s">
        <v>119</v>
      </c>
      <c r="M1347" t="s">
        <v>29</v>
      </c>
      <c r="N1347" t="s">
        <v>30</v>
      </c>
      <c r="O1347" t="s">
        <v>30</v>
      </c>
      <c r="P1347" t="s">
        <v>30</v>
      </c>
      <c r="Q1347" t="s">
        <v>29</v>
      </c>
      <c r="R1347" t="s">
        <v>30</v>
      </c>
      <c r="S1347" t="s">
        <v>30</v>
      </c>
      <c r="T1347" t="s">
        <v>30</v>
      </c>
      <c r="U1347" t="s">
        <v>30</v>
      </c>
      <c r="V1347" t="s">
        <v>30</v>
      </c>
      <c r="W1347" t="s">
        <v>40</v>
      </c>
      <c r="X1347" t="s">
        <v>30</v>
      </c>
      <c r="Y1347" t="s">
        <v>29</v>
      </c>
      <c r="Z1347" t="s">
        <v>29</v>
      </c>
      <c r="AA1347" t="s">
        <v>29</v>
      </c>
      <c r="AB1347" t="s">
        <v>32</v>
      </c>
    </row>
    <row r="1348" spans="1:28" outlineLevel="1" x14ac:dyDescent="0.45">
      <c r="A1348">
        <v>7557648908</v>
      </c>
      <c r="B1348" s="1">
        <v>44323</v>
      </c>
      <c r="C1348" t="s">
        <v>3086</v>
      </c>
      <c r="D1348" t="s">
        <v>3087</v>
      </c>
      <c r="E1348" t="s">
        <v>91</v>
      </c>
      <c r="F1348" t="s">
        <v>5651</v>
      </c>
      <c r="G1348" t="s">
        <v>5699</v>
      </c>
      <c r="H1348" s="5">
        <v>239399</v>
      </c>
      <c r="J1348" t="s">
        <v>28</v>
      </c>
      <c r="K1348" t="s">
        <v>30</v>
      </c>
      <c r="L1348" t="s">
        <v>119</v>
      </c>
      <c r="M1348" t="s">
        <v>29</v>
      </c>
      <c r="N1348" t="s">
        <v>30</v>
      </c>
      <c r="O1348" t="s">
        <v>29</v>
      </c>
      <c r="P1348" t="s">
        <v>30</v>
      </c>
      <c r="Q1348" t="s">
        <v>30</v>
      </c>
      <c r="R1348" t="s">
        <v>30</v>
      </c>
      <c r="S1348" t="s">
        <v>30</v>
      </c>
      <c r="T1348" t="s">
        <v>30</v>
      </c>
      <c r="U1348" t="s">
        <v>30</v>
      </c>
      <c r="V1348" t="s">
        <v>30</v>
      </c>
      <c r="W1348" t="s">
        <v>40</v>
      </c>
      <c r="X1348" t="s">
        <v>29</v>
      </c>
      <c r="Y1348" t="s">
        <v>29</v>
      </c>
      <c r="Z1348" t="s">
        <v>29</v>
      </c>
      <c r="AA1348" t="s">
        <v>30</v>
      </c>
      <c r="AB1348" t="s">
        <v>32</v>
      </c>
    </row>
    <row r="1349" spans="1:28" outlineLevel="1" x14ac:dyDescent="0.45">
      <c r="A1349">
        <v>1088179000</v>
      </c>
      <c r="B1349" s="1">
        <v>44329</v>
      </c>
      <c r="C1349" t="s">
        <v>333</v>
      </c>
      <c r="D1349" t="s">
        <v>334</v>
      </c>
      <c r="E1349" t="s">
        <v>91</v>
      </c>
      <c r="F1349" t="s">
        <v>5651</v>
      </c>
      <c r="G1349" t="s">
        <v>5699</v>
      </c>
      <c r="H1349" s="5">
        <v>213926</v>
      </c>
      <c r="J1349" t="s">
        <v>28</v>
      </c>
      <c r="K1349" t="s">
        <v>30</v>
      </c>
      <c r="L1349" t="s">
        <v>119</v>
      </c>
      <c r="M1349" t="s">
        <v>30</v>
      </c>
      <c r="N1349" t="s">
        <v>30</v>
      </c>
      <c r="O1349" t="s">
        <v>30</v>
      </c>
      <c r="P1349" t="s">
        <v>30</v>
      </c>
      <c r="Q1349" t="s">
        <v>30</v>
      </c>
      <c r="R1349" t="s">
        <v>30</v>
      </c>
      <c r="S1349" t="s">
        <v>30</v>
      </c>
      <c r="T1349" t="s">
        <v>30</v>
      </c>
      <c r="U1349" t="s">
        <v>30</v>
      </c>
      <c r="V1349" t="s">
        <v>30</v>
      </c>
      <c r="W1349" t="s">
        <v>31</v>
      </c>
      <c r="X1349" t="s">
        <v>29</v>
      </c>
      <c r="Y1349" t="s">
        <v>29</v>
      </c>
      <c r="Z1349" t="s">
        <v>29</v>
      </c>
      <c r="AA1349" t="s">
        <v>30</v>
      </c>
      <c r="AB1349" t="s">
        <v>73</v>
      </c>
    </row>
    <row r="1350" spans="1:28" outlineLevel="1" x14ac:dyDescent="0.45">
      <c r="A1350">
        <v>2725829003</v>
      </c>
      <c r="B1350" s="1">
        <v>44334</v>
      </c>
      <c r="C1350" t="s">
        <v>1455</v>
      </c>
      <c r="D1350" t="s">
        <v>1456</v>
      </c>
      <c r="E1350" t="s">
        <v>91</v>
      </c>
      <c r="F1350" t="s">
        <v>5651</v>
      </c>
      <c r="G1350" t="s">
        <v>5714</v>
      </c>
      <c r="H1350" s="5">
        <v>208786</v>
      </c>
      <c r="J1350" t="s">
        <v>28</v>
      </c>
      <c r="K1350" t="s">
        <v>30</v>
      </c>
      <c r="L1350" t="s">
        <v>119</v>
      </c>
      <c r="M1350" t="s">
        <v>30</v>
      </c>
      <c r="N1350" t="s">
        <v>30</v>
      </c>
      <c r="O1350" t="s">
        <v>30</v>
      </c>
      <c r="P1350" t="s">
        <v>30</v>
      </c>
      <c r="Q1350" t="s">
        <v>30</v>
      </c>
      <c r="R1350" t="s">
        <v>30</v>
      </c>
      <c r="S1350" t="s">
        <v>30</v>
      </c>
      <c r="T1350" t="s">
        <v>30</v>
      </c>
      <c r="U1350" t="s">
        <v>30</v>
      </c>
      <c r="V1350" t="s">
        <v>30</v>
      </c>
      <c r="W1350" t="s">
        <v>40</v>
      </c>
      <c r="X1350" t="s">
        <v>30</v>
      </c>
      <c r="Y1350" t="s">
        <v>30</v>
      </c>
      <c r="Z1350" t="s">
        <v>29</v>
      </c>
      <c r="AA1350" t="s">
        <v>29</v>
      </c>
      <c r="AB1350" t="s">
        <v>32</v>
      </c>
    </row>
    <row r="1351" spans="1:28" outlineLevel="1" x14ac:dyDescent="0.45">
      <c r="A1351">
        <v>7561008907</v>
      </c>
      <c r="B1351" s="1">
        <v>44323</v>
      </c>
      <c r="C1351" t="s">
        <v>3140</v>
      </c>
      <c r="D1351" t="s">
        <v>3141</v>
      </c>
      <c r="E1351" t="s">
        <v>91</v>
      </c>
      <c r="F1351" t="s">
        <v>5651</v>
      </c>
      <c r="G1351" t="s">
        <v>5699</v>
      </c>
      <c r="H1351" s="5">
        <v>167804</v>
      </c>
      <c r="J1351" t="s">
        <v>28</v>
      </c>
      <c r="K1351" t="s">
        <v>30</v>
      </c>
      <c r="L1351" t="s">
        <v>119</v>
      </c>
      <c r="M1351" t="s">
        <v>29</v>
      </c>
      <c r="N1351" t="s">
        <v>29</v>
      </c>
      <c r="O1351" t="s">
        <v>29</v>
      </c>
      <c r="P1351" t="s">
        <v>30</v>
      </c>
      <c r="Q1351" t="s">
        <v>29</v>
      </c>
      <c r="R1351" t="s">
        <v>30</v>
      </c>
      <c r="S1351" t="s">
        <v>30</v>
      </c>
      <c r="T1351" t="s">
        <v>30</v>
      </c>
      <c r="U1351" t="s">
        <v>30</v>
      </c>
      <c r="V1351" t="s">
        <v>30</v>
      </c>
      <c r="W1351" t="s">
        <v>31</v>
      </c>
      <c r="X1351" t="s">
        <v>29</v>
      </c>
      <c r="Y1351" t="s">
        <v>29</v>
      </c>
      <c r="Z1351" t="s">
        <v>29</v>
      </c>
      <c r="AA1351" t="s">
        <v>30</v>
      </c>
      <c r="AB1351" t="s">
        <v>166</v>
      </c>
    </row>
    <row r="1352" spans="1:28" outlineLevel="1" x14ac:dyDescent="0.45">
      <c r="A1352">
        <v>8982479003</v>
      </c>
      <c r="B1352" s="1">
        <v>44345</v>
      </c>
      <c r="C1352" t="s">
        <v>5144</v>
      </c>
      <c r="D1352" t="s">
        <v>5145</v>
      </c>
      <c r="E1352" t="s">
        <v>91</v>
      </c>
      <c r="F1352" t="s">
        <v>5651</v>
      </c>
      <c r="G1352" t="s">
        <v>5699</v>
      </c>
      <c r="H1352" s="5">
        <v>119540</v>
      </c>
      <c r="I1352" t="s">
        <v>97</v>
      </c>
      <c r="J1352" t="s">
        <v>28</v>
      </c>
      <c r="K1352" t="s">
        <v>30</v>
      </c>
      <c r="L1352" t="s">
        <v>119</v>
      </c>
      <c r="M1352" t="s">
        <v>29</v>
      </c>
      <c r="N1352" t="s">
        <v>29</v>
      </c>
      <c r="O1352" t="s">
        <v>30</v>
      </c>
      <c r="P1352" t="s">
        <v>30</v>
      </c>
      <c r="Q1352" t="s">
        <v>29</v>
      </c>
      <c r="R1352" t="s">
        <v>29</v>
      </c>
      <c r="S1352" t="s">
        <v>30</v>
      </c>
      <c r="T1352" t="s">
        <v>30</v>
      </c>
      <c r="U1352" t="s">
        <v>29</v>
      </c>
      <c r="V1352" t="s">
        <v>30</v>
      </c>
      <c r="W1352" t="s">
        <v>31</v>
      </c>
      <c r="X1352" t="s">
        <v>29</v>
      </c>
      <c r="Y1352" t="s">
        <v>29</v>
      </c>
      <c r="Z1352" t="s">
        <v>29</v>
      </c>
      <c r="AA1352" t="s">
        <v>29</v>
      </c>
      <c r="AB1352" t="s">
        <v>32</v>
      </c>
    </row>
    <row r="1353" spans="1:28" outlineLevel="1" x14ac:dyDescent="0.45">
      <c r="A1353">
        <v>9879509006</v>
      </c>
      <c r="B1353" s="1">
        <v>44351</v>
      </c>
      <c r="C1353" t="s">
        <v>5231</v>
      </c>
      <c r="D1353" t="s">
        <v>5232</v>
      </c>
      <c r="E1353" t="s">
        <v>91</v>
      </c>
      <c r="F1353" t="s">
        <v>5651</v>
      </c>
      <c r="G1353" t="s">
        <v>5699</v>
      </c>
      <c r="H1353" s="5">
        <v>92144.5</v>
      </c>
      <c r="J1353" t="s">
        <v>28</v>
      </c>
      <c r="K1353" t="s">
        <v>30</v>
      </c>
      <c r="L1353" t="s">
        <v>119</v>
      </c>
      <c r="M1353" t="s">
        <v>29</v>
      </c>
      <c r="N1353" t="s">
        <v>30</v>
      </c>
      <c r="O1353" t="s">
        <v>29</v>
      </c>
      <c r="P1353" t="s">
        <v>30</v>
      </c>
      <c r="Q1353" t="s">
        <v>30</v>
      </c>
      <c r="R1353" t="s">
        <v>30</v>
      </c>
      <c r="S1353" t="s">
        <v>30</v>
      </c>
      <c r="T1353" t="s">
        <v>30</v>
      </c>
      <c r="U1353" t="s">
        <v>30</v>
      </c>
      <c r="V1353" t="s">
        <v>30</v>
      </c>
      <c r="W1353" t="s">
        <v>40</v>
      </c>
      <c r="X1353" t="s">
        <v>29</v>
      </c>
      <c r="Y1353" t="s">
        <v>29</v>
      </c>
      <c r="Z1353" t="s">
        <v>29</v>
      </c>
      <c r="AA1353" t="s">
        <v>29</v>
      </c>
      <c r="AB1353" t="s">
        <v>32</v>
      </c>
    </row>
    <row r="1354" spans="1:28" outlineLevel="1" x14ac:dyDescent="0.45">
      <c r="A1354">
        <v>7638588905</v>
      </c>
      <c r="B1354" s="1">
        <v>44323</v>
      </c>
      <c r="C1354" t="s">
        <v>3626</v>
      </c>
      <c r="D1354" t="s">
        <v>3627</v>
      </c>
      <c r="E1354" t="s">
        <v>91</v>
      </c>
      <c r="F1354" t="s">
        <v>5651</v>
      </c>
      <c r="G1354" t="s">
        <v>5699</v>
      </c>
      <c r="H1354" s="5">
        <v>78230</v>
      </c>
      <c r="I1354" t="s">
        <v>357</v>
      </c>
      <c r="J1354" t="s">
        <v>28</v>
      </c>
      <c r="K1354" t="s">
        <v>30</v>
      </c>
      <c r="L1354" t="s">
        <v>119</v>
      </c>
      <c r="M1354" t="s">
        <v>29</v>
      </c>
      <c r="N1354" t="s">
        <v>30</v>
      </c>
      <c r="O1354" t="s">
        <v>30</v>
      </c>
      <c r="P1354" t="s">
        <v>30</v>
      </c>
      <c r="Q1354" t="s">
        <v>30</v>
      </c>
      <c r="R1354" t="s">
        <v>30</v>
      </c>
      <c r="S1354" t="s">
        <v>30</v>
      </c>
      <c r="T1354" t="s">
        <v>30</v>
      </c>
      <c r="U1354" t="s">
        <v>30</v>
      </c>
      <c r="V1354" t="s">
        <v>30</v>
      </c>
      <c r="W1354" t="s">
        <v>31</v>
      </c>
      <c r="X1354" t="s">
        <v>29</v>
      </c>
      <c r="Y1354" t="s">
        <v>29</v>
      </c>
      <c r="Z1354" t="s">
        <v>30</v>
      </c>
      <c r="AA1354" t="s">
        <v>30</v>
      </c>
      <c r="AB1354" t="s">
        <v>32</v>
      </c>
    </row>
    <row r="1355" spans="1:28" outlineLevel="1" x14ac:dyDescent="0.45">
      <c r="A1355">
        <v>8926879000</v>
      </c>
      <c r="B1355" s="1">
        <v>44345</v>
      </c>
      <c r="C1355" t="s">
        <v>4877</v>
      </c>
      <c r="D1355" t="s">
        <v>4878</v>
      </c>
      <c r="E1355" t="s">
        <v>91</v>
      </c>
      <c r="F1355" t="s">
        <v>5651</v>
      </c>
      <c r="G1355" t="s">
        <v>5699</v>
      </c>
      <c r="H1355" s="5">
        <v>70141.83</v>
      </c>
      <c r="J1355" t="s">
        <v>28</v>
      </c>
      <c r="K1355" t="s">
        <v>29</v>
      </c>
      <c r="L1355" t="s">
        <v>119</v>
      </c>
      <c r="M1355" t="s">
        <v>29</v>
      </c>
      <c r="N1355" t="s">
        <v>29</v>
      </c>
      <c r="O1355" t="s">
        <v>30</v>
      </c>
      <c r="P1355" t="s">
        <v>29</v>
      </c>
      <c r="Q1355" t="s">
        <v>30</v>
      </c>
      <c r="R1355" t="s">
        <v>29</v>
      </c>
      <c r="S1355" t="s">
        <v>30</v>
      </c>
      <c r="T1355" t="s">
        <v>29</v>
      </c>
      <c r="U1355" t="s">
        <v>29</v>
      </c>
      <c r="V1355" t="s">
        <v>29</v>
      </c>
      <c r="W1355" t="s">
        <v>31</v>
      </c>
      <c r="X1355" t="s">
        <v>29</v>
      </c>
      <c r="Y1355" t="s">
        <v>29</v>
      </c>
      <c r="Z1355" t="s">
        <v>29</v>
      </c>
      <c r="AA1355" t="s">
        <v>29</v>
      </c>
      <c r="AB1355" t="s">
        <v>39</v>
      </c>
    </row>
    <row r="1356" spans="1:28" outlineLevel="1" x14ac:dyDescent="0.45">
      <c r="A1356">
        <v>6603719005</v>
      </c>
      <c r="B1356" s="1">
        <v>44338</v>
      </c>
      <c r="C1356" t="s">
        <v>2410</v>
      </c>
      <c r="D1356" t="s">
        <v>2411</v>
      </c>
      <c r="E1356" t="s">
        <v>91</v>
      </c>
      <c r="F1356" t="s">
        <v>5651</v>
      </c>
      <c r="G1356" t="s">
        <v>5926</v>
      </c>
      <c r="H1356" s="5">
        <v>60045.67</v>
      </c>
      <c r="J1356" t="s">
        <v>28</v>
      </c>
      <c r="K1356" t="s">
        <v>29</v>
      </c>
      <c r="L1356" t="s">
        <v>119</v>
      </c>
      <c r="M1356" t="s">
        <v>29</v>
      </c>
      <c r="N1356" t="s">
        <v>29</v>
      </c>
      <c r="O1356" t="s">
        <v>30</v>
      </c>
      <c r="P1356" t="s">
        <v>29</v>
      </c>
      <c r="Q1356" t="s">
        <v>29</v>
      </c>
      <c r="R1356" t="s">
        <v>30</v>
      </c>
      <c r="S1356" t="s">
        <v>30</v>
      </c>
      <c r="T1356" t="s">
        <v>30</v>
      </c>
      <c r="U1356" t="s">
        <v>30</v>
      </c>
      <c r="V1356" t="s">
        <v>30</v>
      </c>
      <c r="W1356" t="s">
        <v>31</v>
      </c>
      <c r="X1356" t="s">
        <v>29</v>
      </c>
      <c r="Y1356" t="s">
        <v>29</v>
      </c>
      <c r="Z1356" t="s">
        <v>30</v>
      </c>
      <c r="AA1356" t="s">
        <v>30</v>
      </c>
      <c r="AB1356" t="s">
        <v>48</v>
      </c>
    </row>
    <row r="1357" spans="1:28" outlineLevel="1" x14ac:dyDescent="0.45">
      <c r="A1357">
        <v>8954339010</v>
      </c>
      <c r="B1357" s="1">
        <v>44345</v>
      </c>
      <c r="C1357" t="s">
        <v>4996</v>
      </c>
      <c r="D1357" t="s">
        <v>4997</v>
      </c>
      <c r="E1357" t="s">
        <v>91</v>
      </c>
      <c r="F1357" t="s">
        <v>5651</v>
      </c>
      <c r="G1357" t="s">
        <v>5699</v>
      </c>
      <c r="H1357" s="5">
        <v>49544</v>
      </c>
      <c r="J1357" t="s">
        <v>28</v>
      </c>
      <c r="K1357" t="s">
        <v>30</v>
      </c>
      <c r="L1357" t="s">
        <v>119</v>
      </c>
      <c r="M1357" t="s">
        <v>30</v>
      </c>
      <c r="N1357" t="s">
        <v>29</v>
      </c>
      <c r="O1357" t="s">
        <v>29</v>
      </c>
      <c r="P1357" t="s">
        <v>30</v>
      </c>
      <c r="Q1357" t="s">
        <v>29</v>
      </c>
      <c r="R1357" t="s">
        <v>29</v>
      </c>
      <c r="S1357" t="s">
        <v>30</v>
      </c>
      <c r="T1357" t="s">
        <v>30</v>
      </c>
      <c r="U1357" t="s">
        <v>30</v>
      </c>
      <c r="V1357" t="s">
        <v>30</v>
      </c>
      <c r="W1357" t="s">
        <v>37</v>
      </c>
      <c r="X1357" t="s">
        <v>29</v>
      </c>
      <c r="Y1357" t="s">
        <v>29</v>
      </c>
      <c r="Z1357" t="s">
        <v>29</v>
      </c>
      <c r="AA1357" t="s">
        <v>29</v>
      </c>
      <c r="AB1357" t="s">
        <v>257</v>
      </c>
    </row>
    <row r="1358" spans="1:28" outlineLevel="1" x14ac:dyDescent="0.45">
      <c r="A1358">
        <v>8969709006</v>
      </c>
      <c r="B1358" s="1">
        <v>44345</v>
      </c>
      <c r="C1358" t="s">
        <v>5071</v>
      </c>
      <c r="D1358" t="s">
        <v>5072</v>
      </c>
      <c r="E1358" t="s">
        <v>91</v>
      </c>
      <c r="F1358" t="s">
        <v>5651</v>
      </c>
      <c r="G1358" t="s">
        <v>5699</v>
      </c>
      <c r="H1358" s="5">
        <v>46797.19</v>
      </c>
      <c r="J1358" t="s">
        <v>28</v>
      </c>
      <c r="K1358" t="s">
        <v>30</v>
      </c>
      <c r="L1358" t="s">
        <v>119</v>
      </c>
      <c r="M1358" t="s">
        <v>29</v>
      </c>
      <c r="N1358" t="s">
        <v>30</v>
      </c>
      <c r="O1358" t="s">
        <v>30</v>
      </c>
      <c r="P1358" t="s">
        <v>30</v>
      </c>
      <c r="Q1358" t="s">
        <v>30</v>
      </c>
      <c r="R1358" t="s">
        <v>30</v>
      </c>
      <c r="S1358" t="s">
        <v>30</v>
      </c>
      <c r="T1358" t="s">
        <v>30</v>
      </c>
      <c r="U1358" t="s">
        <v>30</v>
      </c>
      <c r="V1358" t="s">
        <v>30</v>
      </c>
      <c r="W1358" t="s">
        <v>31</v>
      </c>
      <c r="X1358" t="s">
        <v>29</v>
      </c>
      <c r="Y1358" t="s">
        <v>29</v>
      </c>
      <c r="Z1358" t="s">
        <v>29</v>
      </c>
      <c r="AA1358" t="s">
        <v>29</v>
      </c>
      <c r="AB1358" t="s">
        <v>73</v>
      </c>
    </row>
    <row r="1359" spans="1:28" outlineLevel="1" x14ac:dyDescent="0.45">
      <c r="A1359">
        <v>8947229003</v>
      </c>
      <c r="B1359" s="1">
        <v>44345</v>
      </c>
      <c r="C1359" t="s">
        <v>4973</v>
      </c>
      <c r="D1359" t="s">
        <v>4974</v>
      </c>
      <c r="E1359" t="s">
        <v>91</v>
      </c>
      <c r="F1359" t="s">
        <v>5651</v>
      </c>
      <c r="G1359" t="s">
        <v>5714</v>
      </c>
      <c r="H1359" s="5">
        <v>44421.59</v>
      </c>
      <c r="I1359" t="s">
        <v>35</v>
      </c>
      <c r="J1359" t="s">
        <v>28</v>
      </c>
      <c r="K1359" t="s">
        <v>30</v>
      </c>
      <c r="L1359" t="s">
        <v>119</v>
      </c>
      <c r="M1359" t="s">
        <v>30</v>
      </c>
      <c r="N1359" t="s">
        <v>30</v>
      </c>
      <c r="O1359" t="s">
        <v>30</v>
      </c>
      <c r="P1359" t="s">
        <v>30</v>
      </c>
      <c r="Q1359" t="s">
        <v>30</v>
      </c>
      <c r="R1359" t="s">
        <v>30</v>
      </c>
      <c r="S1359" t="s">
        <v>30</v>
      </c>
      <c r="T1359" t="s">
        <v>30</v>
      </c>
      <c r="U1359" t="s">
        <v>30</v>
      </c>
      <c r="V1359" t="s">
        <v>30</v>
      </c>
      <c r="W1359" t="s">
        <v>31</v>
      </c>
      <c r="X1359" t="s">
        <v>30</v>
      </c>
      <c r="Y1359" t="s">
        <v>29</v>
      </c>
      <c r="Z1359" t="s">
        <v>29</v>
      </c>
      <c r="AA1359" t="s">
        <v>29</v>
      </c>
      <c r="AB1359" t="s">
        <v>32</v>
      </c>
    </row>
    <row r="1360" spans="1:28" outlineLevel="1" x14ac:dyDescent="0.45">
      <c r="A1360">
        <v>7602468902</v>
      </c>
      <c r="B1360" s="1">
        <v>44323</v>
      </c>
      <c r="C1360" t="s">
        <v>3415</v>
      </c>
      <c r="D1360" t="s">
        <v>3416</v>
      </c>
      <c r="E1360" t="s">
        <v>91</v>
      </c>
      <c r="F1360" t="s">
        <v>5651</v>
      </c>
      <c r="G1360" t="s">
        <v>5699</v>
      </c>
      <c r="H1360" s="5">
        <v>43735.96</v>
      </c>
      <c r="J1360" t="s">
        <v>28</v>
      </c>
      <c r="K1360" t="s">
        <v>30</v>
      </c>
      <c r="L1360" t="s">
        <v>119</v>
      </c>
      <c r="M1360" t="s">
        <v>30</v>
      </c>
      <c r="N1360" t="s">
        <v>29</v>
      </c>
      <c r="O1360" t="s">
        <v>29</v>
      </c>
      <c r="P1360" t="s">
        <v>30</v>
      </c>
      <c r="Q1360" t="s">
        <v>29</v>
      </c>
      <c r="R1360" t="s">
        <v>30</v>
      </c>
      <c r="S1360" t="s">
        <v>30</v>
      </c>
      <c r="T1360" t="s">
        <v>30</v>
      </c>
      <c r="U1360" t="s">
        <v>29</v>
      </c>
      <c r="V1360" t="s">
        <v>30</v>
      </c>
      <c r="W1360" t="s">
        <v>31</v>
      </c>
      <c r="X1360" t="s">
        <v>29</v>
      </c>
      <c r="Y1360" t="s">
        <v>29</v>
      </c>
      <c r="Z1360" t="s">
        <v>30</v>
      </c>
      <c r="AA1360" t="s">
        <v>30</v>
      </c>
      <c r="AB1360" t="s">
        <v>32</v>
      </c>
    </row>
    <row r="1361" spans="1:28" outlineLevel="1" x14ac:dyDescent="0.45">
      <c r="A1361">
        <v>8833919000</v>
      </c>
      <c r="B1361" s="1">
        <v>44345</v>
      </c>
      <c r="C1361" t="s">
        <v>4407</v>
      </c>
      <c r="D1361" t="s">
        <v>4408</v>
      </c>
      <c r="E1361" t="s">
        <v>91</v>
      </c>
      <c r="F1361" t="s">
        <v>5651</v>
      </c>
      <c r="G1361" t="s">
        <v>5699</v>
      </c>
      <c r="H1361" s="5">
        <v>39270.15</v>
      </c>
      <c r="I1361" t="s">
        <v>35</v>
      </c>
      <c r="J1361" t="s">
        <v>28</v>
      </c>
      <c r="K1361" t="s">
        <v>30</v>
      </c>
      <c r="L1361" t="s">
        <v>119</v>
      </c>
      <c r="M1361" t="s">
        <v>30</v>
      </c>
      <c r="N1361" t="s">
        <v>30</v>
      </c>
      <c r="O1361" t="s">
        <v>30</v>
      </c>
      <c r="P1361" t="s">
        <v>30</v>
      </c>
      <c r="Q1361" t="s">
        <v>30</v>
      </c>
      <c r="R1361" t="s">
        <v>30</v>
      </c>
      <c r="S1361" t="s">
        <v>30</v>
      </c>
      <c r="T1361" t="s">
        <v>30</v>
      </c>
      <c r="U1361" t="s">
        <v>30</v>
      </c>
      <c r="V1361" t="s">
        <v>30</v>
      </c>
      <c r="W1361" t="s">
        <v>31</v>
      </c>
      <c r="X1361" t="s">
        <v>29</v>
      </c>
      <c r="Y1361" t="s">
        <v>29</v>
      </c>
      <c r="Z1361" t="s">
        <v>29</v>
      </c>
      <c r="AA1361" t="s">
        <v>29</v>
      </c>
      <c r="AB1361" t="s">
        <v>32</v>
      </c>
    </row>
    <row r="1362" spans="1:28" outlineLevel="1" x14ac:dyDescent="0.45">
      <c r="A1362">
        <v>6603629002</v>
      </c>
      <c r="B1362" s="1">
        <v>44338</v>
      </c>
      <c r="C1362" t="s">
        <v>2408</v>
      </c>
      <c r="D1362" t="s">
        <v>2409</v>
      </c>
      <c r="E1362" t="s">
        <v>91</v>
      </c>
      <c r="F1362" t="s">
        <v>5651</v>
      </c>
      <c r="G1362" t="s">
        <v>5714</v>
      </c>
      <c r="H1362" s="5">
        <v>32813</v>
      </c>
      <c r="J1362" t="s">
        <v>28</v>
      </c>
      <c r="K1362" t="s">
        <v>29</v>
      </c>
      <c r="L1362" t="s">
        <v>119</v>
      </c>
      <c r="M1362" t="s">
        <v>30</v>
      </c>
      <c r="N1362" t="s">
        <v>30</v>
      </c>
      <c r="O1362" t="s">
        <v>30</v>
      </c>
      <c r="P1362" t="s">
        <v>30</v>
      </c>
      <c r="Q1362" t="s">
        <v>30</v>
      </c>
      <c r="R1362" t="s">
        <v>30</v>
      </c>
      <c r="S1362" t="s">
        <v>30</v>
      </c>
      <c r="T1362" t="s">
        <v>30</v>
      </c>
      <c r="U1362" t="s">
        <v>30</v>
      </c>
      <c r="V1362" t="s">
        <v>30</v>
      </c>
      <c r="W1362" t="s">
        <v>40</v>
      </c>
      <c r="X1362" t="s">
        <v>30</v>
      </c>
      <c r="Y1362" t="s">
        <v>30</v>
      </c>
      <c r="Z1362" t="s">
        <v>29</v>
      </c>
      <c r="AA1362" t="s">
        <v>29</v>
      </c>
      <c r="AB1362" t="s">
        <v>32</v>
      </c>
    </row>
    <row r="1363" spans="1:28" outlineLevel="1" x14ac:dyDescent="0.45">
      <c r="A1363">
        <v>8856489005</v>
      </c>
      <c r="B1363" s="1">
        <v>44345</v>
      </c>
      <c r="C1363" t="s">
        <v>4533</v>
      </c>
      <c r="D1363" t="s">
        <v>4534</v>
      </c>
      <c r="E1363" t="s">
        <v>91</v>
      </c>
      <c r="F1363" t="s">
        <v>5651</v>
      </c>
      <c r="G1363" t="s">
        <v>5714</v>
      </c>
      <c r="H1363" s="5">
        <v>31297.4</v>
      </c>
      <c r="I1363" t="s">
        <v>4438</v>
      </c>
      <c r="J1363" t="s">
        <v>28</v>
      </c>
      <c r="K1363" t="s">
        <v>29</v>
      </c>
      <c r="L1363" t="s">
        <v>119</v>
      </c>
      <c r="M1363" t="s">
        <v>29</v>
      </c>
      <c r="N1363" t="s">
        <v>29</v>
      </c>
      <c r="O1363" t="s">
        <v>29</v>
      </c>
      <c r="P1363" t="s">
        <v>30</v>
      </c>
      <c r="Q1363" t="s">
        <v>30</v>
      </c>
      <c r="R1363" t="s">
        <v>30</v>
      </c>
      <c r="S1363" t="s">
        <v>30</v>
      </c>
      <c r="T1363" t="s">
        <v>30</v>
      </c>
      <c r="U1363" t="s">
        <v>30</v>
      </c>
      <c r="V1363" t="s">
        <v>30</v>
      </c>
      <c r="W1363" t="s">
        <v>31</v>
      </c>
      <c r="X1363" t="s">
        <v>30</v>
      </c>
      <c r="Y1363" t="s">
        <v>29</v>
      </c>
      <c r="Z1363" t="s">
        <v>29</v>
      </c>
      <c r="AA1363" t="s">
        <v>29</v>
      </c>
      <c r="AB1363" t="s">
        <v>32</v>
      </c>
    </row>
    <row r="1364" spans="1:28" outlineLevel="1" x14ac:dyDescent="0.45">
      <c r="A1364">
        <v>7891198910</v>
      </c>
      <c r="B1364" s="1">
        <v>44327</v>
      </c>
      <c r="C1364" t="s">
        <v>3955</v>
      </c>
      <c r="D1364" t="s">
        <v>3956</v>
      </c>
      <c r="E1364" t="s">
        <v>91</v>
      </c>
      <c r="F1364" t="s">
        <v>5651</v>
      </c>
      <c r="G1364" t="s">
        <v>5699</v>
      </c>
      <c r="H1364" s="5">
        <v>29929</v>
      </c>
      <c r="J1364" t="s">
        <v>28</v>
      </c>
      <c r="K1364" t="s">
        <v>30</v>
      </c>
      <c r="L1364" t="s">
        <v>119</v>
      </c>
      <c r="M1364" t="s">
        <v>29</v>
      </c>
      <c r="N1364" t="s">
        <v>29</v>
      </c>
      <c r="O1364" t="s">
        <v>29</v>
      </c>
      <c r="P1364" t="s">
        <v>30</v>
      </c>
      <c r="Q1364" t="s">
        <v>30</v>
      </c>
      <c r="R1364" t="s">
        <v>30</v>
      </c>
      <c r="S1364" t="s">
        <v>30</v>
      </c>
      <c r="T1364" t="s">
        <v>30</v>
      </c>
      <c r="U1364" t="s">
        <v>30</v>
      </c>
      <c r="V1364" t="s">
        <v>30</v>
      </c>
      <c r="W1364" t="s">
        <v>40</v>
      </c>
      <c r="X1364" t="s">
        <v>29</v>
      </c>
      <c r="Y1364" t="s">
        <v>30</v>
      </c>
      <c r="Z1364" t="s">
        <v>29</v>
      </c>
      <c r="AA1364" t="s">
        <v>30</v>
      </c>
      <c r="AB1364" t="s">
        <v>32</v>
      </c>
    </row>
    <row r="1365" spans="1:28" outlineLevel="1" x14ac:dyDescent="0.45">
      <c r="A1365">
        <v>7869568907</v>
      </c>
      <c r="B1365" s="1">
        <v>44327</v>
      </c>
      <c r="C1365" t="s">
        <v>3847</v>
      </c>
      <c r="D1365" t="s">
        <v>3848</v>
      </c>
      <c r="E1365" t="s">
        <v>91</v>
      </c>
      <c r="F1365" t="s">
        <v>5651</v>
      </c>
      <c r="G1365" t="s">
        <v>5699</v>
      </c>
      <c r="H1365" s="5">
        <v>27846</v>
      </c>
      <c r="J1365" t="s">
        <v>28</v>
      </c>
      <c r="K1365" t="s">
        <v>30</v>
      </c>
      <c r="L1365" t="s">
        <v>119</v>
      </c>
      <c r="M1365" t="s">
        <v>29</v>
      </c>
      <c r="N1365" t="s">
        <v>30</v>
      </c>
      <c r="O1365" t="s">
        <v>29</v>
      </c>
      <c r="P1365" t="s">
        <v>30</v>
      </c>
      <c r="Q1365" t="s">
        <v>30</v>
      </c>
      <c r="R1365" t="s">
        <v>30</v>
      </c>
      <c r="S1365" t="s">
        <v>30</v>
      </c>
      <c r="T1365" t="s">
        <v>30</v>
      </c>
      <c r="U1365" t="s">
        <v>30</v>
      </c>
      <c r="V1365" t="s">
        <v>30</v>
      </c>
      <c r="W1365" t="s">
        <v>33</v>
      </c>
      <c r="X1365" t="s">
        <v>29</v>
      </c>
      <c r="Y1365" t="s">
        <v>30</v>
      </c>
      <c r="Z1365" t="s">
        <v>29</v>
      </c>
      <c r="AA1365" t="s">
        <v>29</v>
      </c>
      <c r="AB1365" t="s">
        <v>32</v>
      </c>
    </row>
    <row r="1366" spans="1:28" outlineLevel="1" x14ac:dyDescent="0.45">
      <c r="A1366">
        <v>7656438910</v>
      </c>
      <c r="B1366" s="1">
        <v>44323</v>
      </c>
      <c r="C1366" t="s">
        <v>3734</v>
      </c>
      <c r="D1366" t="s">
        <v>3735</v>
      </c>
      <c r="E1366" t="s">
        <v>91</v>
      </c>
      <c r="F1366" t="s">
        <v>5651</v>
      </c>
      <c r="G1366" t="s">
        <v>5699</v>
      </c>
      <c r="H1366" s="5">
        <v>19856.080000000002</v>
      </c>
      <c r="J1366" t="s">
        <v>28</v>
      </c>
      <c r="K1366" t="s">
        <v>29</v>
      </c>
      <c r="L1366" t="s">
        <v>119</v>
      </c>
      <c r="M1366" t="s">
        <v>30</v>
      </c>
      <c r="N1366" t="s">
        <v>30</v>
      </c>
      <c r="O1366" t="s">
        <v>30</v>
      </c>
      <c r="P1366" t="s">
        <v>30</v>
      </c>
      <c r="Q1366" t="s">
        <v>30</v>
      </c>
      <c r="R1366" t="s">
        <v>30</v>
      </c>
      <c r="S1366" t="s">
        <v>30</v>
      </c>
      <c r="T1366" t="s">
        <v>30</v>
      </c>
      <c r="U1366" t="s">
        <v>30</v>
      </c>
      <c r="V1366" t="s">
        <v>30</v>
      </c>
      <c r="W1366" t="s">
        <v>31</v>
      </c>
      <c r="X1366" t="s">
        <v>29</v>
      </c>
      <c r="Y1366" t="s">
        <v>29</v>
      </c>
      <c r="Z1366" t="s">
        <v>29</v>
      </c>
      <c r="AA1366" t="s">
        <v>30</v>
      </c>
      <c r="AB1366" t="s">
        <v>73</v>
      </c>
    </row>
    <row r="1367" spans="1:28" outlineLevel="1" x14ac:dyDescent="0.45">
      <c r="A1367">
        <v>8900209000</v>
      </c>
      <c r="B1367" s="1">
        <v>44345</v>
      </c>
      <c r="C1367" t="s">
        <v>4766</v>
      </c>
      <c r="D1367" t="s">
        <v>4767</v>
      </c>
      <c r="E1367" t="s">
        <v>91</v>
      </c>
      <c r="F1367" t="s">
        <v>5651</v>
      </c>
      <c r="G1367" t="s">
        <v>5699</v>
      </c>
      <c r="H1367" s="5">
        <v>16215.98</v>
      </c>
      <c r="I1367" t="s">
        <v>35</v>
      </c>
      <c r="J1367" t="s">
        <v>28</v>
      </c>
      <c r="K1367" t="s">
        <v>30</v>
      </c>
      <c r="L1367" t="s">
        <v>119</v>
      </c>
      <c r="M1367" t="s">
        <v>30</v>
      </c>
      <c r="N1367" t="s">
        <v>30</v>
      </c>
      <c r="O1367" t="s">
        <v>30</v>
      </c>
      <c r="P1367" t="s">
        <v>30</v>
      </c>
      <c r="Q1367" t="s">
        <v>30</v>
      </c>
      <c r="R1367" t="s">
        <v>30</v>
      </c>
      <c r="S1367" t="s">
        <v>30</v>
      </c>
      <c r="T1367" t="s">
        <v>30</v>
      </c>
      <c r="U1367" t="s">
        <v>30</v>
      </c>
      <c r="V1367" t="s">
        <v>30</v>
      </c>
      <c r="W1367" t="s">
        <v>33</v>
      </c>
      <c r="X1367" t="s">
        <v>29</v>
      </c>
      <c r="Y1367" t="s">
        <v>29</v>
      </c>
      <c r="Z1367" t="s">
        <v>29</v>
      </c>
      <c r="AA1367" t="s">
        <v>29</v>
      </c>
      <c r="AB1367" t="s">
        <v>32</v>
      </c>
    </row>
    <row r="1368" spans="1:28" outlineLevel="1" x14ac:dyDescent="0.45">
      <c r="A1368">
        <v>2764899005</v>
      </c>
      <c r="B1368" s="1">
        <v>44334</v>
      </c>
      <c r="C1368" t="s">
        <v>1629</v>
      </c>
      <c r="D1368" t="s">
        <v>1630</v>
      </c>
      <c r="E1368" t="s">
        <v>91</v>
      </c>
      <c r="F1368" t="s">
        <v>5651</v>
      </c>
      <c r="G1368" t="s">
        <v>5699</v>
      </c>
      <c r="H1368" s="5">
        <v>14303.5</v>
      </c>
      <c r="I1368" t="s">
        <v>535</v>
      </c>
      <c r="J1368" t="s">
        <v>28</v>
      </c>
      <c r="K1368" t="s">
        <v>30</v>
      </c>
      <c r="L1368" t="s">
        <v>119</v>
      </c>
      <c r="M1368" t="s">
        <v>29</v>
      </c>
      <c r="N1368" t="s">
        <v>29</v>
      </c>
      <c r="O1368" t="s">
        <v>29</v>
      </c>
      <c r="P1368" t="s">
        <v>30</v>
      </c>
      <c r="Q1368" t="s">
        <v>30</v>
      </c>
      <c r="R1368" t="s">
        <v>30</v>
      </c>
      <c r="S1368" t="s">
        <v>30</v>
      </c>
      <c r="T1368" t="s">
        <v>30</v>
      </c>
      <c r="U1368" t="s">
        <v>30</v>
      </c>
      <c r="V1368" t="s">
        <v>30</v>
      </c>
      <c r="W1368" t="s">
        <v>40</v>
      </c>
      <c r="X1368" t="s">
        <v>29</v>
      </c>
      <c r="Y1368" t="s">
        <v>30</v>
      </c>
      <c r="Z1368" t="s">
        <v>29</v>
      </c>
      <c r="AA1368" t="s">
        <v>30</v>
      </c>
      <c r="AB1368" t="s">
        <v>32</v>
      </c>
    </row>
    <row r="1369" spans="1:28" outlineLevel="1" x14ac:dyDescent="0.45">
      <c r="A1369">
        <v>8044029001</v>
      </c>
      <c r="B1369" s="1">
        <v>44342</v>
      </c>
      <c r="C1369" t="s">
        <v>4228</v>
      </c>
      <c r="D1369" t="s">
        <v>4229</v>
      </c>
      <c r="E1369" t="s">
        <v>91</v>
      </c>
      <c r="F1369" t="s">
        <v>5651</v>
      </c>
      <c r="G1369" t="s">
        <v>5699</v>
      </c>
      <c r="H1369" s="5">
        <v>3078.52</v>
      </c>
      <c r="J1369" t="s">
        <v>28</v>
      </c>
      <c r="K1369" t="s">
        <v>30</v>
      </c>
      <c r="L1369" t="s">
        <v>119</v>
      </c>
      <c r="M1369" t="s">
        <v>29</v>
      </c>
      <c r="N1369" t="s">
        <v>29</v>
      </c>
      <c r="O1369" t="s">
        <v>29</v>
      </c>
      <c r="P1369" t="s">
        <v>30</v>
      </c>
      <c r="Q1369" t="s">
        <v>30</v>
      </c>
      <c r="R1369" t="s">
        <v>30</v>
      </c>
      <c r="S1369" t="s">
        <v>30</v>
      </c>
      <c r="T1369" t="s">
        <v>30</v>
      </c>
      <c r="U1369" t="s">
        <v>30</v>
      </c>
      <c r="V1369" t="s">
        <v>30</v>
      </c>
      <c r="W1369" t="s">
        <v>31</v>
      </c>
      <c r="X1369" t="s">
        <v>29</v>
      </c>
      <c r="Y1369" t="s">
        <v>30</v>
      </c>
      <c r="Z1369" t="s">
        <v>29</v>
      </c>
      <c r="AA1369" t="s">
        <v>30</v>
      </c>
      <c r="AB1369" t="s">
        <v>100</v>
      </c>
    </row>
    <row r="1370" spans="1:28" outlineLevel="1" x14ac:dyDescent="0.45">
      <c r="A1370">
        <v>1042209110</v>
      </c>
      <c r="B1370" s="1">
        <v>44364</v>
      </c>
      <c r="C1370" t="s">
        <v>120</v>
      </c>
      <c r="D1370" t="s">
        <v>121</v>
      </c>
      <c r="E1370" t="s">
        <v>122</v>
      </c>
      <c r="F1370" t="s">
        <v>5651</v>
      </c>
      <c r="G1370" t="s">
        <v>5659</v>
      </c>
      <c r="H1370" s="5">
        <v>61102</v>
      </c>
      <c r="I1370" t="s">
        <v>123</v>
      </c>
      <c r="J1370" t="s">
        <v>28</v>
      </c>
      <c r="K1370" t="s">
        <v>29</v>
      </c>
      <c r="L1370" t="s">
        <v>119</v>
      </c>
      <c r="M1370" t="s">
        <v>29</v>
      </c>
      <c r="N1370" t="s">
        <v>30</v>
      </c>
      <c r="O1370" t="s">
        <v>30</v>
      </c>
      <c r="P1370" t="s">
        <v>30</v>
      </c>
      <c r="Q1370" t="s">
        <v>30</v>
      </c>
      <c r="R1370" t="s">
        <v>30</v>
      </c>
      <c r="S1370" t="s">
        <v>30</v>
      </c>
      <c r="T1370" t="s">
        <v>30</v>
      </c>
      <c r="U1370" t="s">
        <v>30</v>
      </c>
      <c r="V1370" t="s">
        <v>30</v>
      </c>
      <c r="W1370" t="s">
        <v>40</v>
      </c>
      <c r="X1370" t="s">
        <v>29</v>
      </c>
      <c r="Y1370" t="s">
        <v>29</v>
      </c>
      <c r="Z1370" t="s">
        <v>29</v>
      </c>
      <c r="AA1370" t="s">
        <v>29</v>
      </c>
      <c r="AB1370" t="s">
        <v>39</v>
      </c>
    </row>
    <row r="1371" spans="1:28" outlineLevel="1" x14ac:dyDescent="0.45">
      <c r="A1371">
        <v>5230469004</v>
      </c>
      <c r="B1371" s="1">
        <v>44337</v>
      </c>
      <c r="C1371" t="s">
        <v>2229</v>
      </c>
      <c r="D1371" t="s">
        <v>2230</v>
      </c>
      <c r="E1371" t="s">
        <v>2231</v>
      </c>
      <c r="F1371" t="s">
        <v>5651</v>
      </c>
      <c r="G1371" t="s">
        <v>5937</v>
      </c>
      <c r="H1371" s="5">
        <v>110042</v>
      </c>
      <c r="I1371" t="s">
        <v>123</v>
      </c>
      <c r="J1371" t="s">
        <v>42</v>
      </c>
      <c r="K1371" t="s">
        <v>30</v>
      </c>
      <c r="L1371" t="s">
        <v>155</v>
      </c>
      <c r="M1371" t="s">
        <v>29</v>
      </c>
      <c r="N1371" t="s">
        <v>30</v>
      </c>
      <c r="O1371" t="s">
        <v>29</v>
      </c>
      <c r="P1371" t="s">
        <v>30</v>
      </c>
      <c r="Q1371" t="s">
        <v>30</v>
      </c>
      <c r="R1371" t="s">
        <v>30</v>
      </c>
      <c r="S1371" t="s">
        <v>30</v>
      </c>
      <c r="T1371" t="s">
        <v>30</v>
      </c>
      <c r="U1371" t="s">
        <v>30</v>
      </c>
      <c r="V1371" t="s">
        <v>30</v>
      </c>
      <c r="W1371" t="s">
        <v>31</v>
      </c>
      <c r="X1371" t="s">
        <v>30</v>
      </c>
      <c r="Y1371" t="s">
        <v>29</v>
      </c>
      <c r="Z1371" t="s">
        <v>29</v>
      </c>
      <c r="AA1371" t="s">
        <v>30</v>
      </c>
      <c r="AB1371" t="s">
        <v>39</v>
      </c>
    </row>
    <row r="1372" spans="1:28" outlineLevel="1" x14ac:dyDescent="0.45">
      <c r="A1372">
        <v>2727499004</v>
      </c>
      <c r="B1372" s="1">
        <v>44334</v>
      </c>
      <c r="C1372" t="s">
        <v>1459</v>
      </c>
      <c r="D1372" t="s">
        <v>1460</v>
      </c>
      <c r="E1372" t="s">
        <v>1339</v>
      </c>
      <c r="F1372" t="s">
        <v>5651</v>
      </c>
      <c r="G1372" t="s">
        <v>5874</v>
      </c>
      <c r="H1372" s="5">
        <v>168138</v>
      </c>
      <c r="J1372" t="s">
        <v>42</v>
      </c>
      <c r="K1372" t="s">
        <v>30</v>
      </c>
      <c r="L1372" t="s">
        <v>54</v>
      </c>
      <c r="M1372" t="s">
        <v>30</v>
      </c>
      <c r="N1372" t="s">
        <v>30</v>
      </c>
      <c r="O1372" t="s">
        <v>29</v>
      </c>
      <c r="P1372" t="s">
        <v>30</v>
      </c>
      <c r="Q1372" t="s">
        <v>30</v>
      </c>
      <c r="R1372" t="s">
        <v>30</v>
      </c>
      <c r="S1372" t="s">
        <v>30</v>
      </c>
      <c r="T1372" t="s">
        <v>30</v>
      </c>
      <c r="U1372" t="s">
        <v>29</v>
      </c>
      <c r="V1372" t="s">
        <v>30</v>
      </c>
      <c r="W1372" t="s">
        <v>31</v>
      </c>
      <c r="X1372" t="s">
        <v>29</v>
      </c>
      <c r="Y1372" t="s">
        <v>29</v>
      </c>
      <c r="Z1372" t="s">
        <v>30</v>
      </c>
      <c r="AA1372" t="s">
        <v>30</v>
      </c>
      <c r="AB1372" t="s">
        <v>43</v>
      </c>
    </row>
    <row r="1373" spans="1:28" outlineLevel="1" x14ac:dyDescent="0.45">
      <c r="A1373">
        <v>2764919009</v>
      </c>
      <c r="B1373" s="1">
        <v>44334</v>
      </c>
      <c r="C1373" t="s">
        <v>1633</v>
      </c>
      <c r="D1373" t="s">
        <v>1634</v>
      </c>
      <c r="E1373" t="s">
        <v>1339</v>
      </c>
      <c r="F1373" t="s">
        <v>5651</v>
      </c>
      <c r="G1373" t="s">
        <v>5874</v>
      </c>
      <c r="H1373" s="5">
        <v>16228</v>
      </c>
      <c r="J1373" t="s">
        <v>42</v>
      </c>
      <c r="K1373" t="s">
        <v>29</v>
      </c>
      <c r="L1373" t="s">
        <v>54</v>
      </c>
      <c r="M1373" t="s">
        <v>30</v>
      </c>
      <c r="N1373" t="s">
        <v>30</v>
      </c>
      <c r="O1373" t="s">
        <v>30</v>
      </c>
      <c r="P1373" t="s">
        <v>30</v>
      </c>
      <c r="Q1373" t="s">
        <v>30</v>
      </c>
      <c r="R1373" t="s">
        <v>30</v>
      </c>
      <c r="S1373" t="s">
        <v>30</v>
      </c>
      <c r="T1373" t="s">
        <v>30</v>
      </c>
      <c r="U1373" t="s">
        <v>30</v>
      </c>
      <c r="V1373" t="s">
        <v>30</v>
      </c>
      <c r="W1373" t="s">
        <v>40</v>
      </c>
      <c r="X1373" t="s">
        <v>29</v>
      </c>
      <c r="Y1373" t="s">
        <v>30</v>
      </c>
      <c r="Z1373" t="s">
        <v>29</v>
      </c>
      <c r="AA1373" t="s">
        <v>29</v>
      </c>
      <c r="AB1373" t="s">
        <v>32</v>
      </c>
    </row>
    <row r="1374" spans="1:28" outlineLevel="1" x14ac:dyDescent="0.45">
      <c r="A1374">
        <v>7516589010</v>
      </c>
      <c r="B1374" s="1">
        <v>44341</v>
      </c>
      <c r="C1374" t="s">
        <v>2614</v>
      </c>
      <c r="D1374" t="s">
        <v>2615</v>
      </c>
      <c r="E1374" t="s">
        <v>2616</v>
      </c>
      <c r="F1374" t="s">
        <v>5651</v>
      </c>
      <c r="G1374" t="s">
        <v>5948</v>
      </c>
      <c r="H1374" s="5">
        <v>186781</v>
      </c>
      <c r="J1374" t="s">
        <v>42</v>
      </c>
      <c r="K1374" t="s">
        <v>29</v>
      </c>
      <c r="L1374" t="s">
        <v>77</v>
      </c>
      <c r="M1374" t="s">
        <v>30</v>
      </c>
      <c r="N1374" t="s">
        <v>29</v>
      </c>
      <c r="O1374" t="s">
        <v>30</v>
      </c>
      <c r="P1374" t="s">
        <v>29</v>
      </c>
      <c r="Q1374" t="s">
        <v>30</v>
      </c>
      <c r="R1374" t="s">
        <v>30</v>
      </c>
      <c r="S1374" t="s">
        <v>30</v>
      </c>
      <c r="T1374" t="s">
        <v>30</v>
      </c>
      <c r="U1374" t="s">
        <v>30</v>
      </c>
      <c r="V1374" t="s">
        <v>30</v>
      </c>
      <c r="W1374" t="s">
        <v>31</v>
      </c>
      <c r="X1374" t="s">
        <v>29</v>
      </c>
      <c r="Y1374" t="s">
        <v>29</v>
      </c>
      <c r="Z1374" t="s">
        <v>29</v>
      </c>
      <c r="AA1374" t="s">
        <v>30</v>
      </c>
      <c r="AB1374" t="s">
        <v>32</v>
      </c>
    </row>
    <row r="1375" spans="1:28" outlineLevel="1" x14ac:dyDescent="0.45">
      <c r="A1375">
        <v>9927439004</v>
      </c>
      <c r="B1375" s="1">
        <v>44351</v>
      </c>
      <c r="C1375" t="s">
        <v>5488</v>
      </c>
      <c r="D1375" t="s">
        <v>5489</v>
      </c>
      <c r="E1375" t="s">
        <v>2616</v>
      </c>
      <c r="F1375" t="s">
        <v>5651</v>
      </c>
      <c r="G1375" t="s">
        <v>5948</v>
      </c>
      <c r="H1375" s="5">
        <v>46006</v>
      </c>
      <c r="J1375" t="s">
        <v>42</v>
      </c>
      <c r="K1375" t="s">
        <v>29</v>
      </c>
      <c r="L1375" t="s">
        <v>77</v>
      </c>
      <c r="M1375" t="s">
        <v>30</v>
      </c>
      <c r="N1375" t="s">
        <v>30</v>
      </c>
      <c r="O1375" t="s">
        <v>30</v>
      </c>
      <c r="P1375" t="s">
        <v>30</v>
      </c>
      <c r="Q1375" t="s">
        <v>30</v>
      </c>
      <c r="R1375" t="s">
        <v>30</v>
      </c>
      <c r="S1375" t="s">
        <v>30</v>
      </c>
      <c r="T1375" t="s">
        <v>29</v>
      </c>
      <c r="U1375" t="s">
        <v>30</v>
      </c>
      <c r="V1375" t="s">
        <v>30</v>
      </c>
      <c r="W1375" t="s">
        <v>40</v>
      </c>
      <c r="X1375" t="s">
        <v>29</v>
      </c>
      <c r="Y1375" t="s">
        <v>29</v>
      </c>
      <c r="Z1375" t="s">
        <v>29</v>
      </c>
      <c r="AA1375" t="s">
        <v>29</v>
      </c>
      <c r="AB1375" t="s">
        <v>59</v>
      </c>
    </row>
    <row r="1376" spans="1:28" outlineLevel="1" x14ac:dyDescent="0.45">
      <c r="A1376">
        <v>8607899009</v>
      </c>
      <c r="B1376" s="1">
        <v>44343</v>
      </c>
      <c r="C1376" t="s">
        <v>4284</v>
      </c>
      <c r="D1376" t="s">
        <v>4285</v>
      </c>
      <c r="E1376" t="s">
        <v>341</v>
      </c>
      <c r="F1376" t="s">
        <v>5651</v>
      </c>
      <c r="G1376" t="s">
        <v>5725</v>
      </c>
      <c r="H1376" s="5">
        <v>930733.05</v>
      </c>
      <c r="J1376" t="s">
        <v>28</v>
      </c>
      <c r="K1376" t="s">
        <v>29</v>
      </c>
      <c r="L1376" t="s">
        <v>275</v>
      </c>
      <c r="M1376" t="s">
        <v>29</v>
      </c>
      <c r="N1376" t="s">
        <v>29</v>
      </c>
      <c r="O1376" t="s">
        <v>29</v>
      </c>
      <c r="P1376" t="s">
        <v>29</v>
      </c>
      <c r="Q1376" t="s">
        <v>29</v>
      </c>
      <c r="R1376" t="s">
        <v>29</v>
      </c>
      <c r="S1376" t="s">
        <v>30</v>
      </c>
      <c r="T1376" t="s">
        <v>30</v>
      </c>
      <c r="U1376" t="s">
        <v>29</v>
      </c>
      <c r="V1376" t="s">
        <v>29</v>
      </c>
      <c r="W1376" t="s">
        <v>40</v>
      </c>
      <c r="X1376" t="s">
        <v>29</v>
      </c>
      <c r="Y1376" t="s">
        <v>30</v>
      </c>
      <c r="Z1376" t="s">
        <v>29</v>
      </c>
      <c r="AA1376" t="s">
        <v>29</v>
      </c>
      <c r="AB1376" t="s">
        <v>32</v>
      </c>
    </row>
    <row r="1377" spans="1:28" outlineLevel="1" x14ac:dyDescent="0.45">
      <c r="A1377">
        <v>8612919007</v>
      </c>
      <c r="B1377" s="1">
        <v>44343</v>
      </c>
      <c r="C1377" t="s">
        <v>4316</v>
      </c>
      <c r="D1377" t="s">
        <v>4317</v>
      </c>
      <c r="E1377" t="s">
        <v>341</v>
      </c>
      <c r="F1377" t="s">
        <v>5651</v>
      </c>
      <c r="G1377" t="s">
        <v>5725</v>
      </c>
      <c r="H1377" s="5">
        <v>247117</v>
      </c>
      <c r="J1377" t="s">
        <v>28</v>
      </c>
      <c r="K1377" t="s">
        <v>29</v>
      </c>
      <c r="L1377" t="s">
        <v>275</v>
      </c>
      <c r="M1377" t="s">
        <v>30</v>
      </c>
      <c r="N1377" t="s">
        <v>30</v>
      </c>
      <c r="O1377" t="s">
        <v>30</v>
      </c>
      <c r="P1377" t="s">
        <v>30</v>
      </c>
      <c r="Q1377" t="s">
        <v>30</v>
      </c>
      <c r="R1377" t="s">
        <v>30</v>
      </c>
      <c r="S1377" t="s">
        <v>30</v>
      </c>
      <c r="T1377" t="s">
        <v>30</v>
      </c>
      <c r="U1377" t="s">
        <v>30</v>
      </c>
      <c r="V1377" t="s">
        <v>30</v>
      </c>
      <c r="W1377" t="s">
        <v>31</v>
      </c>
      <c r="X1377" t="s">
        <v>29</v>
      </c>
      <c r="Y1377" t="s">
        <v>30</v>
      </c>
      <c r="Z1377" t="s">
        <v>29</v>
      </c>
      <c r="AA1377" t="s">
        <v>29</v>
      </c>
      <c r="AB1377" t="s">
        <v>32</v>
      </c>
    </row>
    <row r="1378" spans="1:28" outlineLevel="1" x14ac:dyDescent="0.45">
      <c r="A1378">
        <v>7540588907</v>
      </c>
      <c r="B1378" s="1">
        <v>44323</v>
      </c>
      <c r="C1378" t="s">
        <v>2886</v>
      </c>
      <c r="D1378" t="s">
        <v>2887</v>
      </c>
      <c r="E1378" t="s">
        <v>341</v>
      </c>
      <c r="F1378" t="s">
        <v>5651</v>
      </c>
      <c r="G1378" t="s">
        <v>5725</v>
      </c>
      <c r="H1378" s="5">
        <v>105695</v>
      </c>
      <c r="J1378" t="s">
        <v>28</v>
      </c>
      <c r="K1378" t="s">
        <v>29</v>
      </c>
      <c r="L1378" t="s">
        <v>275</v>
      </c>
      <c r="M1378" t="s">
        <v>29</v>
      </c>
      <c r="N1378" t="s">
        <v>29</v>
      </c>
      <c r="O1378" t="s">
        <v>29</v>
      </c>
      <c r="P1378" t="s">
        <v>29</v>
      </c>
      <c r="Q1378" t="s">
        <v>29</v>
      </c>
      <c r="R1378" t="s">
        <v>30</v>
      </c>
      <c r="S1378" t="s">
        <v>30</v>
      </c>
      <c r="T1378" t="s">
        <v>30</v>
      </c>
      <c r="U1378" t="s">
        <v>29</v>
      </c>
      <c r="V1378" t="s">
        <v>30</v>
      </c>
      <c r="W1378" t="s">
        <v>40</v>
      </c>
      <c r="X1378" t="s">
        <v>29</v>
      </c>
      <c r="Y1378" t="s">
        <v>29</v>
      </c>
      <c r="Z1378" t="s">
        <v>29</v>
      </c>
      <c r="AA1378" t="s">
        <v>30</v>
      </c>
      <c r="AB1378" t="s">
        <v>45</v>
      </c>
    </row>
    <row r="1379" spans="1:28" outlineLevel="1" x14ac:dyDescent="0.45">
      <c r="A1379">
        <v>1104959010</v>
      </c>
      <c r="B1379" s="1">
        <v>44329</v>
      </c>
      <c r="C1379" t="s">
        <v>462</v>
      </c>
      <c r="D1379" t="s">
        <v>463</v>
      </c>
      <c r="E1379" t="s">
        <v>341</v>
      </c>
      <c r="F1379" t="s">
        <v>5651</v>
      </c>
      <c r="G1379" t="s">
        <v>5725</v>
      </c>
      <c r="H1379" s="5">
        <v>62506.86</v>
      </c>
      <c r="J1379" t="s">
        <v>28</v>
      </c>
      <c r="K1379" t="s">
        <v>29</v>
      </c>
      <c r="L1379" t="s">
        <v>275</v>
      </c>
      <c r="M1379" t="s">
        <v>29</v>
      </c>
      <c r="N1379" t="s">
        <v>30</v>
      </c>
      <c r="O1379" t="s">
        <v>29</v>
      </c>
      <c r="P1379" t="s">
        <v>29</v>
      </c>
      <c r="Q1379" t="s">
        <v>29</v>
      </c>
      <c r="R1379" t="s">
        <v>30</v>
      </c>
      <c r="S1379" t="s">
        <v>30</v>
      </c>
      <c r="T1379" t="s">
        <v>30</v>
      </c>
      <c r="U1379" t="s">
        <v>30</v>
      </c>
      <c r="V1379" t="s">
        <v>30</v>
      </c>
      <c r="W1379" t="s">
        <v>31</v>
      </c>
      <c r="X1379" t="s">
        <v>29</v>
      </c>
      <c r="Y1379" t="s">
        <v>30</v>
      </c>
      <c r="Z1379" t="s">
        <v>29</v>
      </c>
      <c r="AA1379" t="s">
        <v>29</v>
      </c>
      <c r="AB1379" t="s">
        <v>32</v>
      </c>
    </row>
    <row r="1380" spans="1:28" outlineLevel="1" x14ac:dyDescent="0.45">
      <c r="A1380">
        <v>1124909101</v>
      </c>
      <c r="B1380" s="1">
        <v>44372</v>
      </c>
      <c r="C1380" t="s">
        <v>527</v>
      </c>
      <c r="D1380" t="s">
        <v>528</v>
      </c>
      <c r="E1380" t="s">
        <v>529</v>
      </c>
      <c r="F1380" t="s">
        <v>5651</v>
      </c>
      <c r="G1380" t="s">
        <v>5738</v>
      </c>
      <c r="H1380" s="5">
        <v>452191</v>
      </c>
      <c r="J1380" t="s">
        <v>28</v>
      </c>
      <c r="K1380" t="s">
        <v>30</v>
      </c>
      <c r="L1380" t="s">
        <v>77</v>
      </c>
      <c r="M1380" t="s">
        <v>30</v>
      </c>
      <c r="N1380" t="s">
        <v>30</v>
      </c>
      <c r="O1380" t="s">
        <v>30</v>
      </c>
      <c r="P1380" t="s">
        <v>30</v>
      </c>
      <c r="Q1380" t="s">
        <v>30</v>
      </c>
      <c r="R1380" t="s">
        <v>30</v>
      </c>
      <c r="S1380" t="s">
        <v>30</v>
      </c>
      <c r="T1380" t="s">
        <v>30</v>
      </c>
      <c r="U1380" t="s">
        <v>30</v>
      </c>
      <c r="V1380" t="s">
        <v>30</v>
      </c>
      <c r="W1380" t="s">
        <v>31</v>
      </c>
      <c r="X1380" t="s">
        <v>29</v>
      </c>
      <c r="Y1380" t="s">
        <v>29</v>
      </c>
      <c r="Z1380" t="s">
        <v>29</v>
      </c>
      <c r="AA1380" t="s">
        <v>29</v>
      </c>
      <c r="AB1380" t="s">
        <v>32</v>
      </c>
    </row>
    <row r="1381" spans="1:28" outlineLevel="1" x14ac:dyDescent="0.45">
      <c r="A1381">
        <v>5243739001</v>
      </c>
      <c r="B1381" s="1">
        <v>44337</v>
      </c>
      <c r="C1381" t="s">
        <v>2290</v>
      </c>
      <c r="D1381" t="s">
        <v>2291</v>
      </c>
      <c r="E1381" t="s">
        <v>529</v>
      </c>
      <c r="F1381" t="s">
        <v>5651</v>
      </c>
      <c r="G1381" t="s">
        <v>5738</v>
      </c>
      <c r="H1381" s="5">
        <v>80437.91</v>
      </c>
      <c r="J1381" t="s">
        <v>28</v>
      </c>
      <c r="K1381" t="s">
        <v>30</v>
      </c>
      <c r="L1381" t="s">
        <v>77</v>
      </c>
      <c r="M1381" t="s">
        <v>29</v>
      </c>
      <c r="N1381" t="s">
        <v>30</v>
      </c>
      <c r="O1381" t="s">
        <v>30</v>
      </c>
      <c r="P1381" t="s">
        <v>30</v>
      </c>
      <c r="Q1381" t="s">
        <v>30</v>
      </c>
      <c r="R1381" t="s">
        <v>30</v>
      </c>
      <c r="S1381" t="s">
        <v>30</v>
      </c>
      <c r="T1381" t="s">
        <v>30</v>
      </c>
      <c r="U1381" t="s">
        <v>30</v>
      </c>
      <c r="V1381" t="s">
        <v>30</v>
      </c>
      <c r="W1381" t="s">
        <v>33</v>
      </c>
      <c r="X1381" t="s">
        <v>29</v>
      </c>
      <c r="Y1381" t="s">
        <v>29</v>
      </c>
      <c r="Z1381" t="s">
        <v>29</v>
      </c>
      <c r="AA1381" t="s">
        <v>30</v>
      </c>
      <c r="AB1381" t="s">
        <v>32</v>
      </c>
    </row>
    <row r="1382" spans="1:28" outlineLevel="1" x14ac:dyDescent="0.45">
      <c r="A1382">
        <v>2732479003</v>
      </c>
      <c r="B1382" s="1">
        <v>44334</v>
      </c>
      <c r="C1382" t="s">
        <v>1473</v>
      </c>
      <c r="D1382" t="s">
        <v>1474</v>
      </c>
      <c r="E1382" t="s">
        <v>529</v>
      </c>
      <c r="F1382" t="s">
        <v>5651</v>
      </c>
      <c r="G1382" t="s">
        <v>5738</v>
      </c>
      <c r="H1382" s="5">
        <v>47684</v>
      </c>
      <c r="J1382" t="s">
        <v>28</v>
      </c>
      <c r="K1382" t="s">
        <v>30</v>
      </c>
      <c r="L1382" t="s">
        <v>77</v>
      </c>
      <c r="M1382" t="s">
        <v>29</v>
      </c>
      <c r="N1382" t="s">
        <v>29</v>
      </c>
      <c r="O1382" t="s">
        <v>29</v>
      </c>
      <c r="P1382" t="s">
        <v>30</v>
      </c>
      <c r="Q1382" t="s">
        <v>29</v>
      </c>
      <c r="R1382" t="s">
        <v>30</v>
      </c>
      <c r="S1382" t="s">
        <v>30</v>
      </c>
      <c r="T1382" t="s">
        <v>29</v>
      </c>
      <c r="U1382" t="s">
        <v>30</v>
      </c>
      <c r="V1382" t="s">
        <v>30</v>
      </c>
      <c r="W1382" t="s">
        <v>33</v>
      </c>
      <c r="X1382" t="s">
        <v>29</v>
      </c>
      <c r="Y1382" t="s">
        <v>29</v>
      </c>
      <c r="Z1382" t="s">
        <v>29</v>
      </c>
      <c r="AA1382" t="s">
        <v>30</v>
      </c>
      <c r="AB1382" t="s">
        <v>32</v>
      </c>
    </row>
    <row r="1383" spans="1:28" outlineLevel="1" x14ac:dyDescent="0.45">
      <c r="A1383">
        <v>2762439003</v>
      </c>
      <c r="B1383" s="1">
        <v>44334</v>
      </c>
      <c r="C1383" t="s">
        <v>1621</v>
      </c>
      <c r="D1383" t="s">
        <v>1622</v>
      </c>
      <c r="E1383" t="s">
        <v>633</v>
      </c>
      <c r="F1383" t="s">
        <v>5651</v>
      </c>
      <c r="G1383" t="s">
        <v>5759</v>
      </c>
      <c r="H1383" s="5">
        <v>445173.16</v>
      </c>
      <c r="I1383" t="s">
        <v>501</v>
      </c>
      <c r="J1383" t="s">
        <v>28</v>
      </c>
      <c r="K1383" t="s">
        <v>29</v>
      </c>
      <c r="L1383" t="s">
        <v>77</v>
      </c>
      <c r="M1383" t="s">
        <v>30</v>
      </c>
      <c r="N1383" t="s">
        <v>30</v>
      </c>
      <c r="O1383" t="s">
        <v>30</v>
      </c>
      <c r="P1383" t="s">
        <v>30</v>
      </c>
      <c r="Q1383" t="s">
        <v>30</v>
      </c>
      <c r="R1383" t="s">
        <v>30</v>
      </c>
      <c r="S1383" t="s">
        <v>30</v>
      </c>
      <c r="T1383" t="s">
        <v>30</v>
      </c>
      <c r="U1383" t="s">
        <v>30</v>
      </c>
      <c r="V1383" t="s">
        <v>30</v>
      </c>
      <c r="W1383" t="s">
        <v>31</v>
      </c>
      <c r="X1383" t="s">
        <v>29</v>
      </c>
      <c r="Y1383" t="s">
        <v>30</v>
      </c>
      <c r="Z1383" t="s">
        <v>29</v>
      </c>
      <c r="AA1383" t="s">
        <v>29</v>
      </c>
      <c r="AB1383" t="s">
        <v>32</v>
      </c>
    </row>
    <row r="1384" spans="1:28" outlineLevel="1" x14ac:dyDescent="0.45">
      <c r="A1384">
        <v>2218239009</v>
      </c>
      <c r="B1384" s="1">
        <v>44330</v>
      </c>
      <c r="C1384" t="s">
        <v>631</v>
      </c>
      <c r="D1384" t="s">
        <v>632</v>
      </c>
      <c r="E1384" t="s">
        <v>633</v>
      </c>
      <c r="F1384" t="s">
        <v>5651</v>
      </c>
      <c r="G1384" t="s">
        <v>5759</v>
      </c>
      <c r="H1384" s="5">
        <v>190006</v>
      </c>
      <c r="I1384" t="s">
        <v>36</v>
      </c>
      <c r="J1384" t="s">
        <v>28</v>
      </c>
      <c r="K1384" t="s">
        <v>29</v>
      </c>
      <c r="L1384" t="s">
        <v>77</v>
      </c>
      <c r="M1384" t="s">
        <v>29</v>
      </c>
      <c r="N1384" t="s">
        <v>29</v>
      </c>
      <c r="O1384" t="s">
        <v>29</v>
      </c>
      <c r="P1384" t="s">
        <v>30</v>
      </c>
      <c r="Q1384" t="s">
        <v>30</v>
      </c>
      <c r="R1384" t="s">
        <v>30</v>
      </c>
      <c r="S1384" t="s">
        <v>30</v>
      </c>
      <c r="T1384" t="s">
        <v>30</v>
      </c>
      <c r="U1384" t="s">
        <v>30</v>
      </c>
      <c r="V1384" t="s">
        <v>30</v>
      </c>
      <c r="W1384" t="s">
        <v>31</v>
      </c>
      <c r="X1384" t="s">
        <v>29</v>
      </c>
      <c r="Y1384" t="s">
        <v>30</v>
      </c>
      <c r="Z1384" t="s">
        <v>29</v>
      </c>
      <c r="AA1384" t="s">
        <v>29</v>
      </c>
      <c r="AB1384" t="s">
        <v>32</v>
      </c>
    </row>
    <row r="1385" spans="1:28" outlineLevel="1" x14ac:dyDescent="0.45">
      <c r="A1385">
        <v>2737959004</v>
      </c>
      <c r="B1385" s="1">
        <v>44334</v>
      </c>
      <c r="C1385" t="s">
        <v>1494</v>
      </c>
      <c r="D1385" t="s">
        <v>1495</v>
      </c>
      <c r="E1385" t="s">
        <v>633</v>
      </c>
      <c r="F1385" t="s">
        <v>5651</v>
      </c>
      <c r="G1385" t="s">
        <v>5759</v>
      </c>
      <c r="H1385" s="5">
        <v>90325</v>
      </c>
      <c r="I1385" t="s">
        <v>1496</v>
      </c>
      <c r="J1385" t="s">
        <v>28</v>
      </c>
      <c r="K1385" t="s">
        <v>29</v>
      </c>
      <c r="L1385" t="s">
        <v>77</v>
      </c>
      <c r="M1385" t="s">
        <v>29</v>
      </c>
      <c r="N1385" t="s">
        <v>30</v>
      </c>
      <c r="O1385" t="s">
        <v>30</v>
      </c>
      <c r="P1385" t="s">
        <v>30</v>
      </c>
      <c r="Q1385" t="s">
        <v>30</v>
      </c>
      <c r="R1385" t="s">
        <v>30</v>
      </c>
      <c r="S1385" t="s">
        <v>30</v>
      </c>
      <c r="T1385" t="s">
        <v>30</v>
      </c>
      <c r="U1385" t="s">
        <v>30</v>
      </c>
      <c r="V1385" t="s">
        <v>30</v>
      </c>
      <c r="W1385" t="s">
        <v>40</v>
      </c>
      <c r="X1385" t="s">
        <v>29</v>
      </c>
      <c r="Y1385" t="s">
        <v>30</v>
      </c>
      <c r="Z1385" t="s">
        <v>29</v>
      </c>
      <c r="AA1385" t="s">
        <v>30</v>
      </c>
      <c r="AB1385" t="s">
        <v>32</v>
      </c>
    </row>
    <row r="1386" spans="1:28" outlineLevel="1" x14ac:dyDescent="0.45">
      <c r="A1386">
        <v>2218839001</v>
      </c>
      <c r="B1386" s="1">
        <v>44330</v>
      </c>
      <c r="C1386" t="s">
        <v>643</v>
      </c>
      <c r="D1386" t="s">
        <v>632</v>
      </c>
      <c r="E1386" t="s">
        <v>633</v>
      </c>
      <c r="F1386" t="s">
        <v>5651</v>
      </c>
      <c r="G1386" t="s">
        <v>5759</v>
      </c>
      <c r="H1386" s="5">
        <v>48437</v>
      </c>
      <c r="I1386" t="s">
        <v>501</v>
      </c>
      <c r="J1386" t="s">
        <v>28</v>
      </c>
      <c r="K1386" t="s">
        <v>29</v>
      </c>
      <c r="L1386" t="s">
        <v>77</v>
      </c>
      <c r="M1386" t="s">
        <v>30</v>
      </c>
      <c r="N1386" t="s">
        <v>30</v>
      </c>
      <c r="O1386" t="s">
        <v>30</v>
      </c>
      <c r="P1386" t="s">
        <v>30</v>
      </c>
      <c r="Q1386" t="s">
        <v>30</v>
      </c>
      <c r="R1386" t="s">
        <v>30</v>
      </c>
      <c r="S1386" t="s">
        <v>30</v>
      </c>
      <c r="T1386" t="s">
        <v>30</v>
      </c>
      <c r="U1386" t="s">
        <v>30</v>
      </c>
      <c r="V1386" t="s">
        <v>30</v>
      </c>
      <c r="W1386" t="s">
        <v>31</v>
      </c>
      <c r="X1386" t="s">
        <v>29</v>
      </c>
      <c r="Y1386" t="s">
        <v>30</v>
      </c>
      <c r="Z1386" t="s">
        <v>29</v>
      </c>
      <c r="AA1386" t="s">
        <v>29</v>
      </c>
      <c r="AB1386" t="s">
        <v>32</v>
      </c>
    </row>
    <row r="1387" spans="1:28" outlineLevel="1" x14ac:dyDescent="0.45">
      <c r="A1387">
        <v>7885518903</v>
      </c>
      <c r="B1387" s="1">
        <v>44327</v>
      </c>
      <c r="C1387" t="s">
        <v>3921</v>
      </c>
      <c r="D1387" t="s">
        <v>3922</v>
      </c>
      <c r="E1387" t="s">
        <v>633</v>
      </c>
      <c r="F1387" t="s">
        <v>5651</v>
      </c>
      <c r="G1387" t="s">
        <v>5759</v>
      </c>
      <c r="H1387" s="5">
        <v>25846.06</v>
      </c>
      <c r="J1387" t="s">
        <v>28</v>
      </c>
      <c r="K1387" t="s">
        <v>29</v>
      </c>
      <c r="L1387" t="s">
        <v>77</v>
      </c>
      <c r="M1387" t="s">
        <v>29</v>
      </c>
      <c r="N1387" t="s">
        <v>29</v>
      </c>
      <c r="O1387" t="s">
        <v>30</v>
      </c>
      <c r="P1387" t="s">
        <v>30</v>
      </c>
      <c r="Q1387" t="s">
        <v>30</v>
      </c>
      <c r="R1387" t="s">
        <v>30</v>
      </c>
      <c r="S1387" t="s">
        <v>30</v>
      </c>
      <c r="T1387" t="s">
        <v>30</v>
      </c>
      <c r="U1387" t="s">
        <v>30</v>
      </c>
      <c r="V1387" t="s">
        <v>30</v>
      </c>
      <c r="W1387" t="s">
        <v>31</v>
      </c>
      <c r="X1387" t="s">
        <v>29</v>
      </c>
      <c r="Y1387" t="s">
        <v>29</v>
      </c>
      <c r="Z1387" t="s">
        <v>30</v>
      </c>
      <c r="AA1387" t="s">
        <v>30</v>
      </c>
      <c r="AB1387" t="s">
        <v>32</v>
      </c>
    </row>
    <row r="1388" spans="1:28" outlineLevel="1" x14ac:dyDescent="0.45">
      <c r="A1388">
        <v>4913859008</v>
      </c>
      <c r="B1388" s="1">
        <v>44336</v>
      </c>
      <c r="C1388" t="s">
        <v>2108</v>
      </c>
      <c r="D1388" t="s">
        <v>2109</v>
      </c>
      <c r="E1388" t="s">
        <v>2110</v>
      </c>
      <c r="F1388" t="s">
        <v>5651</v>
      </c>
      <c r="G1388" t="s">
        <v>5922</v>
      </c>
      <c r="H1388" s="5">
        <v>583661</v>
      </c>
      <c r="J1388" t="s">
        <v>42</v>
      </c>
      <c r="K1388" t="s">
        <v>30</v>
      </c>
      <c r="L1388" t="s">
        <v>127</v>
      </c>
      <c r="M1388" t="s">
        <v>30</v>
      </c>
      <c r="N1388" t="s">
        <v>30</v>
      </c>
      <c r="O1388" t="s">
        <v>30</v>
      </c>
      <c r="P1388" t="s">
        <v>30</v>
      </c>
      <c r="Q1388" t="s">
        <v>30</v>
      </c>
      <c r="R1388" t="s">
        <v>30</v>
      </c>
      <c r="S1388" t="s">
        <v>30</v>
      </c>
      <c r="T1388" t="s">
        <v>30</v>
      </c>
      <c r="U1388" t="s">
        <v>30</v>
      </c>
      <c r="V1388" t="s">
        <v>30</v>
      </c>
      <c r="W1388" t="s">
        <v>31</v>
      </c>
      <c r="X1388" t="s">
        <v>29</v>
      </c>
      <c r="Y1388" t="s">
        <v>29</v>
      </c>
      <c r="Z1388" t="s">
        <v>30</v>
      </c>
      <c r="AA1388" t="s">
        <v>29</v>
      </c>
      <c r="AB1388" t="s">
        <v>32</v>
      </c>
    </row>
    <row r="1389" spans="1:28" outlineLevel="1" x14ac:dyDescent="0.45">
      <c r="A1389">
        <v>7618718910</v>
      </c>
      <c r="B1389" s="1">
        <v>44323</v>
      </c>
      <c r="C1389" t="s">
        <v>3511</v>
      </c>
      <c r="D1389" t="s">
        <v>3512</v>
      </c>
      <c r="E1389" t="s">
        <v>2110</v>
      </c>
      <c r="F1389" t="s">
        <v>5651</v>
      </c>
      <c r="G1389" t="s">
        <v>5922</v>
      </c>
      <c r="H1389" s="5">
        <v>325842.61</v>
      </c>
      <c r="J1389" t="s">
        <v>42</v>
      </c>
      <c r="K1389" t="s">
        <v>30</v>
      </c>
      <c r="L1389" t="s">
        <v>127</v>
      </c>
      <c r="M1389" t="s">
        <v>29</v>
      </c>
      <c r="N1389" t="s">
        <v>30</v>
      </c>
      <c r="O1389" t="s">
        <v>30</v>
      </c>
      <c r="P1389" t="s">
        <v>30</v>
      </c>
      <c r="Q1389" t="s">
        <v>30</v>
      </c>
      <c r="R1389" t="s">
        <v>30</v>
      </c>
      <c r="S1389" t="s">
        <v>30</v>
      </c>
      <c r="T1389" t="s">
        <v>30</v>
      </c>
      <c r="U1389" t="s">
        <v>30</v>
      </c>
      <c r="V1389" t="s">
        <v>30</v>
      </c>
      <c r="W1389" t="s">
        <v>31</v>
      </c>
      <c r="X1389" t="s">
        <v>29</v>
      </c>
      <c r="Y1389" t="s">
        <v>29</v>
      </c>
      <c r="Z1389" t="s">
        <v>29</v>
      </c>
      <c r="AA1389" t="s">
        <v>30</v>
      </c>
      <c r="AB1389" t="s">
        <v>32</v>
      </c>
    </row>
    <row r="1390" spans="1:28" outlineLevel="1" x14ac:dyDescent="0.45">
      <c r="A1390">
        <v>8898889005</v>
      </c>
      <c r="B1390" s="1">
        <v>44345</v>
      </c>
      <c r="C1390" t="s">
        <v>4762</v>
      </c>
      <c r="D1390" t="s">
        <v>4763</v>
      </c>
      <c r="E1390" t="s">
        <v>2110</v>
      </c>
      <c r="F1390" t="s">
        <v>5651</v>
      </c>
      <c r="G1390" t="s">
        <v>5922</v>
      </c>
      <c r="H1390" s="5">
        <v>248481.78</v>
      </c>
      <c r="J1390" t="s">
        <v>42</v>
      </c>
      <c r="K1390" t="s">
        <v>30</v>
      </c>
      <c r="L1390" t="s">
        <v>127</v>
      </c>
      <c r="M1390" t="s">
        <v>30</v>
      </c>
      <c r="N1390" t="s">
        <v>30</v>
      </c>
      <c r="O1390" t="s">
        <v>29</v>
      </c>
      <c r="P1390" t="s">
        <v>30</v>
      </c>
      <c r="Q1390" t="s">
        <v>30</v>
      </c>
      <c r="R1390" t="s">
        <v>30</v>
      </c>
      <c r="S1390" t="s">
        <v>30</v>
      </c>
      <c r="T1390" t="s">
        <v>30</v>
      </c>
      <c r="U1390" t="s">
        <v>30</v>
      </c>
      <c r="V1390" t="s">
        <v>30</v>
      </c>
      <c r="W1390" t="s">
        <v>31</v>
      </c>
      <c r="X1390" t="s">
        <v>29</v>
      </c>
      <c r="Y1390" t="s">
        <v>29</v>
      </c>
      <c r="Z1390" t="s">
        <v>29</v>
      </c>
      <c r="AA1390" t="s">
        <v>29</v>
      </c>
      <c r="AB1390" t="s">
        <v>70</v>
      </c>
    </row>
    <row r="1391" spans="1:28" outlineLevel="1" x14ac:dyDescent="0.45">
      <c r="A1391">
        <v>7881548904</v>
      </c>
      <c r="B1391" s="1">
        <v>44327</v>
      </c>
      <c r="C1391" t="s">
        <v>3899</v>
      </c>
      <c r="D1391" t="s">
        <v>3900</v>
      </c>
      <c r="E1391" t="s">
        <v>2110</v>
      </c>
      <c r="F1391" t="s">
        <v>5651</v>
      </c>
      <c r="G1391" t="s">
        <v>5922</v>
      </c>
      <c r="H1391" s="5">
        <v>76991</v>
      </c>
      <c r="J1391" t="s">
        <v>42</v>
      </c>
      <c r="K1391" t="s">
        <v>30</v>
      </c>
      <c r="L1391" t="s">
        <v>127</v>
      </c>
      <c r="M1391" t="s">
        <v>30</v>
      </c>
      <c r="N1391" t="s">
        <v>30</v>
      </c>
      <c r="O1391" t="s">
        <v>30</v>
      </c>
      <c r="P1391" t="s">
        <v>30</v>
      </c>
      <c r="Q1391" t="s">
        <v>30</v>
      </c>
      <c r="R1391" t="s">
        <v>30</v>
      </c>
      <c r="S1391" t="s">
        <v>30</v>
      </c>
      <c r="T1391" t="s">
        <v>30</v>
      </c>
      <c r="U1391" t="s">
        <v>30</v>
      </c>
      <c r="V1391" t="s">
        <v>30</v>
      </c>
      <c r="W1391" t="s">
        <v>33</v>
      </c>
      <c r="X1391" t="s">
        <v>29</v>
      </c>
      <c r="Y1391" t="s">
        <v>30</v>
      </c>
      <c r="Z1391" t="s">
        <v>29</v>
      </c>
      <c r="AA1391" t="s">
        <v>29</v>
      </c>
      <c r="AB1391" t="s">
        <v>32</v>
      </c>
    </row>
    <row r="1392" spans="1:28" outlineLevel="1" x14ac:dyDescent="0.45">
      <c r="A1392">
        <v>7540858905</v>
      </c>
      <c r="B1392" s="1">
        <v>44323</v>
      </c>
      <c r="C1392" t="s">
        <v>2890</v>
      </c>
      <c r="D1392" t="s">
        <v>2891</v>
      </c>
      <c r="E1392" t="s">
        <v>2110</v>
      </c>
      <c r="F1392" t="s">
        <v>5651</v>
      </c>
      <c r="G1392" t="s">
        <v>5922</v>
      </c>
      <c r="H1392" s="5">
        <v>25228</v>
      </c>
      <c r="J1392" t="s">
        <v>42</v>
      </c>
      <c r="K1392" t="s">
        <v>30</v>
      </c>
      <c r="L1392" t="s">
        <v>127</v>
      </c>
      <c r="M1392" t="s">
        <v>29</v>
      </c>
      <c r="N1392" t="s">
        <v>29</v>
      </c>
      <c r="O1392" t="s">
        <v>29</v>
      </c>
      <c r="P1392" t="s">
        <v>30</v>
      </c>
      <c r="Q1392" t="s">
        <v>30</v>
      </c>
      <c r="R1392" t="s">
        <v>29</v>
      </c>
      <c r="S1392" t="s">
        <v>29</v>
      </c>
      <c r="T1392" t="s">
        <v>29</v>
      </c>
      <c r="U1392" t="s">
        <v>30</v>
      </c>
      <c r="V1392" t="s">
        <v>30</v>
      </c>
      <c r="W1392" t="s">
        <v>410</v>
      </c>
      <c r="X1392" t="s">
        <v>29</v>
      </c>
      <c r="Y1392" t="s">
        <v>29</v>
      </c>
      <c r="Z1392" t="s">
        <v>29</v>
      </c>
      <c r="AA1392" t="s">
        <v>30</v>
      </c>
      <c r="AB1392" t="s">
        <v>39</v>
      </c>
    </row>
    <row r="1393" spans="1:28" outlineLevel="1" x14ac:dyDescent="0.45">
      <c r="A1393">
        <v>2345189010</v>
      </c>
      <c r="B1393" s="1">
        <v>44331</v>
      </c>
      <c r="C1393" t="s">
        <v>902</v>
      </c>
      <c r="D1393" t="s">
        <v>903</v>
      </c>
      <c r="E1393" t="s">
        <v>156</v>
      </c>
      <c r="F1393" t="s">
        <v>5651</v>
      </c>
      <c r="G1393" t="s">
        <v>5688</v>
      </c>
      <c r="H1393" s="5">
        <v>244305</v>
      </c>
      <c r="J1393" t="s">
        <v>42</v>
      </c>
      <c r="K1393" t="s">
        <v>30</v>
      </c>
      <c r="L1393" t="s">
        <v>119</v>
      </c>
      <c r="M1393" t="s">
        <v>29</v>
      </c>
      <c r="N1393" t="s">
        <v>30</v>
      </c>
      <c r="O1393" t="s">
        <v>29</v>
      </c>
      <c r="P1393" t="s">
        <v>30</v>
      </c>
      <c r="Q1393" t="s">
        <v>30</v>
      </c>
      <c r="R1393" t="s">
        <v>30</v>
      </c>
      <c r="S1393" t="s">
        <v>30</v>
      </c>
      <c r="T1393" t="s">
        <v>30</v>
      </c>
      <c r="U1393" t="s">
        <v>30</v>
      </c>
      <c r="V1393" t="s">
        <v>30</v>
      </c>
      <c r="W1393" t="s">
        <v>40</v>
      </c>
      <c r="X1393" t="s">
        <v>30</v>
      </c>
      <c r="Y1393" t="s">
        <v>30</v>
      </c>
      <c r="Z1393" t="s">
        <v>29</v>
      </c>
      <c r="AA1393" t="s">
        <v>29</v>
      </c>
      <c r="AB1393" t="s">
        <v>32</v>
      </c>
    </row>
    <row r="1394" spans="1:28" outlineLevel="1" x14ac:dyDescent="0.45">
      <c r="A1394">
        <v>1077839002</v>
      </c>
      <c r="B1394" s="1">
        <v>44328</v>
      </c>
      <c r="C1394" t="s">
        <v>296</v>
      </c>
      <c r="D1394" t="s">
        <v>297</v>
      </c>
      <c r="E1394" t="s">
        <v>156</v>
      </c>
      <c r="F1394" t="s">
        <v>5651</v>
      </c>
      <c r="G1394" t="s">
        <v>5688</v>
      </c>
      <c r="H1394" s="5">
        <v>53688.14</v>
      </c>
      <c r="J1394" t="s">
        <v>42</v>
      </c>
      <c r="K1394" t="s">
        <v>30</v>
      </c>
      <c r="L1394" t="s">
        <v>119</v>
      </c>
      <c r="M1394" t="s">
        <v>29</v>
      </c>
      <c r="N1394" t="s">
        <v>30</v>
      </c>
      <c r="O1394" t="s">
        <v>29</v>
      </c>
      <c r="P1394" t="s">
        <v>30</v>
      </c>
      <c r="Q1394" t="s">
        <v>30</v>
      </c>
      <c r="R1394" t="s">
        <v>30</v>
      </c>
      <c r="S1394" t="s">
        <v>30</v>
      </c>
      <c r="T1394" t="s">
        <v>30</v>
      </c>
      <c r="U1394" t="s">
        <v>30</v>
      </c>
      <c r="V1394" t="s">
        <v>30</v>
      </c>
      <c r="W1394" t="s">
        <v>31</v>
      </c>
      <c r="X1394" t="s">
        <v>30</v>
      </c>
      <c r="Y1394" t="s">
        <v>29</v>
      </c>
      <c r="Z1394" t="s">
        <v>29</v>
      </c>
      <c r="AA1394" t="s">
        <v>30</v>
      </c>
      <c r="AB1394" t="s">
        <v>62</v>
      </c>
    </row>
    <row r="1395" spans="1:28" outlineLevel="1" x14ac:dyDescent="0.45">
      <c r="A1395">
        <v>7638558907</v>
      </c>
      <c r="B1395" s="1">
        <v>44323</v>
      </c>
      <c r="C1395" t="s">
        <v>3624</v>
      </c>
      <c r="D1395" t="s">
        <v>3625</v>
      </c>
      <c r="E1395" t="s">
        <v>156</v>
      </c>
      <c r="F1395" t="s">
        <v>5651</v>
      </c>
      <c r="G1395" t="s">
        <v>5688</v>
      </c>
      <c r="H1395" s="5">
        <v>41254.379999999997</v>
      </c>
      <c r="J1395" t="s">
        <v>42</v>
      </c>
      <c r="K1395" t="s">
        <v>30</v>
      </c>
      <c r="L1395" t="s">
        <v>119</v>
      </c>
      <c r="M1395" t="s">
        <v>29</v>
      </c>
      <c r="N1395" t="s">
        <v>29</v>
      </c>
      <c r="O1395" t="s">
        <v>29</v>
      </c>
      <c r="P1395" t="s">
        <v>30</v>
      </c>
      <c r="Q1395" t="s">
        <v>30</v>
      </c>
      <c r="R1395" t="s">
        <v>30</v>
      </c>
      <c r="S1395" t="s">
        <v>29</v>
      </c>
      <c r="T1395" t="s">
        <v>30</v>
      </c>
      <c r="U1395" t="s">
        <v>30</v>
      </c>
      <c r="V1395" t="s">
        <v>30</v>
      </c>
      <c r="W1395" t="s">
        <v>60</v>
      </c>
      <c r="X1395" t="s">
        <v>30</v>
      </c>
      <c r="Y1395" t="s">
        <v>30</v>
      </c>
      <c r="Z1395" t="s">
        <v>29</v>
      </c>
      <c r="AA1395" t="s">
        <v>30</v>
      </c>
      <c r="AB1395" t="s">
        <v>32</v>
      </c>
    </row>
    <row r="1396" spans="1:28" outlineLevel="1" x14ac:dyDescent="0.45">
      <c r="A1396">
        <v>9949009005</v>
      </c>
      <c r="B1396" s="1">
        <v>44354</v>
      </c>
      <c r="C1396" t="s">
        <v>5563</v>
      </c>
      <c r="D1396" t="s">
        <v>5564</v>
      </c>
      <c r="E1396" t="s">
        <v>126</v>
      </c>
      <c r="F1396" t="s">
        <v>5651</v>
      </c>
      <c r="G1396" t="s">
        <v>5660</v>
      </c>
      <c r="H1396" s="5">
        <v>681472.49</v>
      </c>
      <c r="J1396" t="s">
        <v>42</v>
      </c>
      <c r="K1396" t="s">
        <v>30</v>
      </c>
      <c r="L1396" t="s">
        <v>127</v>
      </c>
      <c r="M1396" t="s">
        <v>30</v>
      </c>
      <c r="N1396" t="s">
        <v>29</v>
      </c>
      <c r="O1396" t="s">
        <v>29</v>
      </c>
      <c r="P1396" t="s">
        <v>29</v>
      </c>
      <c r="Q1396" t="s">
        <v>29</v>
      </c>
      <c r="R1396" t="s">
        <v>30</v>
      </c>
      <c r="S1396" t="s">
        <v>30</v>
      </c>
      <c r="T1396" t="s">
        <v>30</v>
      </c>
      <c r="U1396" t="s">
        <v>29</v>
      </c>
      <c r="V1396" t="s">
        <v>30</v>
      </c>
      <c r="W1396" t="s">
        <v>33</v>
      </c>
      <c r="X1396" t="s">
        <v>29</v>
      </c>
      <c r="Y1396" t="s">
        <v>29</v>
      </c>
      <c r="Z1396" t="s">
        <v>29</v>
      </c>
      <c r="AA1396" t="s">
        <v>29</v>
      </c>
      <c r="AB1396" t="s">
        <v>32</v>
      </c>
    </row>
    <row r="1397" spans="1:28" outlineLevel="1" x14ac:dyDescent="0.45">
      <c r="A1397">
        <v>9960409008</v>
      </c>
      <c r="B1397" s="1">
        <v>44354</v>
      </c>
      <c r="C1397" t="s">
        <v>5604</v>
      </c>
      <c r="D1397" t="s">
        <v>5605</v>
      </c>
      <c r="E1397" t="s">
        <v>126</v>
      </c>
      <c r="F1397" t="s">
        <v>5651</v>
      </c>
      <c r="G1397" t="s">
        <v>5660</v>
      </c>
      <c r="H1397" s="5">
        <v>534260</v>
      </c>
      <c r="J1397" t="s">
        <v>42</v>
      </c>
      <c r="K1397" t="s">
        <v>30</v>
      </c>
      <c r="L1397" t="s">
        <v>127</v>
      </c>
      <c r="M1397" t="s">
        <v>30</v>
      </c>
      <c r="N1397" t="s">
        <v>30</v>
      </c>
      <c r="O1397" t="s">
        <v>30</v>
      </c>
      <c r="P1397" t="s">
        <v>30</v>
      </c>
      <c r="Q1397" t="s">
        <v>30</v>
      </c>
      <c r="R1397" t="s">
        <v>30</v>
      </c>
      <c r="S1397" t="s">
        <v>30</v>
      </c>
      <c r="T1397" t="s">
        <v>30</v>
      </c>
      <c r="U1397" t="s">
        <v>30</v>
      </c>
      <c r="V1397" t="s">
        <v>30</v>
      </c>
      <c r="W1397" t="s">
        <v>31</v>
      </c>
      <c r="X1397" t="s">
        <v>29</v>
      </c>
      <c r="Y1397" t="s">
        <v>29</v>
      </c>
      <c r="Z1397" t="s">
        <v>29</v>
      </c>
      <c r="AA1397" t="s">
        <v>29</v>
      </c>
      <c r="AB1397" t="s">
        <v>32</v>
      </c>
    </row>
    <row r="1398" spans="1:28" outlineLevel="1" x14ac:dyDescent="0.45">
      <c r="A1398">
        <v>5215839010</v>
      </c>
      <c r="B1398" s="1">
        <v>44337</v>
      </c>
      <c r="C1398" t="s">
        <v>2144</v>
      </c>
      <c r="D1398" t="s">
        <v>2145</v>
      </c>
      <c r="E1398" t="s">
        <v>126</v>
      </c>
      <c r="F1398" t="s">
        <v>5651</v>
      </c>
      <c r="G1398" t="s">
        <v>5660</v>
      </c>
      <c r="H1398" s="5">
        <v>399668</v>
      </c>
      <c r="J1398" t="s">
        <v>42</v>
      </c>
      <c r="K1398" t="s">
        <v>30</v>
      </c>
      <c r="L1398" t="s">
        <v>127</v>
      </c>
      <c r="M1398" t="s">
        <v>30</v>
      </c>
      <c r="N1398" t="s">
        <v>30</v>
      </c>
      <c r="O1398" t="s">
        <v>30</v>
      </c>
      <c r="P1398" t="s">
        <v>30</v>
      </c>
      <c r="Q1398" t="s">
        <v>30</v>
      </c>
      <c r="R1398" t="s">
        <v>30</v>
      </c>
      <c r="S1398" t="s">
        <v>30</v>
      </c>
      <c r="T1398" t="s">
        <v>30</v>
      </c>
      <c r="U1398" t="s">
        <v>30</v>
      </c>
      <c r="V1398" t="s">
        <v>30</v>
      </c>
      <c r="W1398" t="s">
        <v>33</v>
      </c>
      <c r="X1398" t="s">
        <v>29</v>
      </c>
      <c r="Y1398" t="s">
        <v>29</v>
      </c>
      <c r="Z1398" t="s">
        <v>29</v>
      </c>
      <c r="AA1398" t="s">
        <v>30</v>
      </c>
      <c r="AB1398" t="s">
        <v>32</v>
      </c>
    </row>
    <row r="1399" spans="1:28" outlineLevel="1" x14ac:dyDescent="0.45">
      <c r="A1399">
        <v>8937569007</v>
      </c>
      <c r="B1399" s="1">
        <v>44345</v>
      </c>
      <c r="C1399" t="s">
        <v>4921</v>
      </c>
      <c r="D1399" t="s">
        <v>416</v>
      </c>
      <c r="E1399" t="s">
        <v>126</v>
      </c>
      <c r="F1399" t="s">
        <v>5651</v>
      </c>
      <c r="G1399" t="s">
        <v>5660</v>
      </c>
      <c r="H1399" s="5">
        <v>310346.18</v>
      </c>
      <c r="J1399" t="s">
        <v>42</v>
      </c>
      <c r="K1399" t="s">
        <v>30</v>
      </c>
      <c r="L1399" t="s">
        <v>127</v>
      </c>
      <c r="M1399" t="s">
        <v>29</v>
      </c>
      <c r="N1399" t="s">
        <v>30</v>
      </c>
      <c r="O1399" t="s">
        <v>29</v>
      </c>
      <c r="P1399" t="s">
        <v>30</v>
      </c>
      <c r="Q1399" t="s">
        <v>30</v>
      </c>
      <c r="R1399" t="s">
        <v>30</v>
      </c>
      <c r="S1399" t="s">
        <v>30</v>
      </c>
      <c r="T1399" t="s">
        <v>30</v>
      </c>
      <c r="U1399" t="s">
        <v>30</v>
      </c>
      <c r="V1399" t="s">
        <v>30</v>
      </c>
      <c r="W1399" t="s">
        <v>31</v>
      </c>
      <c r="X1399" t="s">
        <v>29</v>
      </c>
      <c r="Y1399" t="s">
        <v>29</v>
      </c>
      <c r="Z1399" t="s">
        <v>29</v>
      </c>
      <c r="AA1399" t="s">
        <v>29</v>
      </c>
      <c r="AB1399" t="s">
        <v>32</v>
      </c>
    </row>
    <row r="1400" spans="1:28" outlineLevel="1" x14ac:dyDescent="0.45">
      <c r="A1400">
        <v>9932049010</v>
      </c>
      <c r="B1400" s="1">
        <v>44351</v>
      </c>
      <c r="C1400" t="s">
        <v>5518</v>
      </c>
      <c r="D1400" t="s">
        <v>5519</v>
      </c>
      <c r="E1400" t="s">
        <v>126</v>
      </c>
      <c r="F1400" t="s">
        <v>5651</v>
      </c>
      <c r="G1400" t="s">
        <v>5660</v>
      </c>
      <c r="H1400" s="5">
        <v>305370</v>
      </c>
      <c r="J1400" t="s">
        <v>42</v>
      </c>
      <c r="K1400" t="s">
        <v>30</v>
      </c>
      <c r="L1400" t="s">
        <v>127</v>
      </c>
      <c r="M1400" t="s">
        <v>29</v>
      </c>
      <c r="N1400" t="s">
        <v>30</v>
      </c>
      <c r="O1400" t="s">
        <v>29</v>
      </c>
      <c r="P1400" t="s">
        <v>30</v>
      </c>
      <c r="Q1400" t="s">
        <v>29</v>
      </c>
      <c r="R1400" t="s">
        <v>30</v>
      </c>
      <c r="S1400" t="s">
        <v>30</v>
      </c>
      <c r="T1400" t="s">
        <v>30</v>
      </c>
      <c r="U1400" t="s">
        <v>29</v>
      </c>
      <c r="V1400" t="s">
        <v>30</v>
      </c>
      <c r="W1400" t="s">
        <v>33</v>
      </c>
      <c r="X1400" t="s">
        <v>29</v>
      </c>
      <c r="Y1400" t="s">
        <v>29</v>
      </c>
      <c r="Z1400" t="s">
        <v>29</v>
      </c>
      <c r="AA1400" t="s">
        <v>29</v>
      </c>
      <c r="AB1400" t="s">
        <v>38</v>
      </c>
    </row>
    <row r="1401" spans="1:28" outlineLevel="1" x14ac:dyDescent="0.45">
      <c r="A1401">
        <v>9879739005</v>
      </c>
      <c r="B1401" s="1">
        <v>44351</v>
      </c>
      <c r="C1401" t="s">
        <v>5235</v>
      </c>
      <c r="D1401" t="s">
        <v>5236</v>
      </c>
      <c r="E1401" t="s">
        <v>126</v>
      </c>
      <c r="F1401" t="s">
        <v>5651</v>
      </c>
      <c r="G1401" t="s">
        <v>5660</v>
      </c>
      <c r="H1401" s="5">
        <v>287226</v>
      </c>
      <c r="I1401" t="s">
        <v>724</v>
      </c>
      <c r="J1401" t="s">
        <v>42</v>
      </c>
      <c r="K1401" t="s">
        <v>30</v>
      </c>
      <c r="L1401" t="s">
        <v>127</v>
      </c>
      <c r="M1401" t="s">
        <v>29</v>
      </c>
      <c r="N1401" t="s">
        <v>30</v>
      </c>
      <c r="O1401" t="s">
        <v>29</v>
      </c>
      <c r="P1401" t="s">
        <v>30</v>
      </c>
      <c r="Q1401" t="s">
        <v>30</v>
      </c>
      <c r="R1401" t="s">
        <v>30</v>
      </c>
      <c r="S1401" t="s">
        <v>30</v>
      </c>
      <c r="T1401" t="s">
        <v>30</v>
      </c>
      <c r="U1401" t="s">
        <v>30</v>
      </c>
      <c r="V1401" t="s">
        <v>30</v>
      </c>
      <c r="W1401" t="s">
        <v>40</v>
      </c>
      <c r="X1401" t="s">
        <v>29</v>
      </c>
      <c r="Y1401" t="s">
        <v>29</v>
      </c>
      <c r="Z1401" t="s">
        <v>29</v>
      </c>
      <c r="AA1401" t="s">
        <v>29</v>
      </c>
      <c r="AB1401" t="s">
        <v>145</v>
      </c>
    </row>
    <row r="1402" spans="1:28" outlineLevel="1" x14ac:dyDescent="0.45">
      <c r="A1402">
        <v>7878458900</v>
      </c>
      <c r="B1402" s="1">
        <v>44327</v>
      </c>
      <c r="C1402" t="s">
        <v>3887</v>
      </c>
      <c r="D1402" t="s">
        <v>84</v>
      </c>
      <c r="E1402" t="s">
        <v>126</v>
      </c>
      <c r="F1402" t="s">
        <v>5651</v>
      </c>
      <c r="G1402" t="s">
        <v>5660</v>
      </c>
      <c r="H1402" s="5">
        <v>244568</v>
      </c>
      <c r="J1402" t="s">
        <v>42</v>
      </c>
      <c r="K1402" t="s">
        <v>30</v>
      </c>
      <c r="L1402" t="s">
        <v>127</v>
      </c>
      <c r="M1402" t="s">
        <v>29</v>
      </c>
      <c r="N1402" t="s">
        <v>30</v>
      </c>
      <c r="O1402" t="s">
        <v>29</v>
      </c>
      <c r="P1402" t="s">
        <v>29</v>
      </c>
      <c r="Q1402" t="s">
        <v>30</v>
      </c>
      <c r="R1402" t="s">
        <v>30</v>
      </c>
      <c r="S1402" t="s">
        <v>30</v>
      </c>
      <c r="T1402" t="s">
        <v>30</v>
      </c>
      <c r="U1402" t="s">
        <v>30</v>
      </c>
      <c r="V1402" t="s">
        <v>30</v>
      </c>
      <c r="W1402" t="s">
        <v>31</v>
      </c>
      <c r="X1402" t="s">
        <v>29</v>
      </c>
      <c r="Y1402" t="s">
        <v>29</v>
      </c>
      <c r="Z1402" t="s">
        <v>29</v>
      </c>
      <c r="AA1402" t="s">
        <v>30</v>
      </c>
      <c r="AB1402" t="s">
        <v>32</v>
      </c>
    </row>
    <row r="1403" spans="1:28" outlineLevel="1" x14ac:dyDescent="0.45">
      <c r="A1403">
        <v>8894539008</v>
      </c>
      <c r="B1403" s="1">
        <v>44345</v>
      </c>
      <c r="C1403" t="s">
        <v>4747</v>
      </c>
      <c r="D1403" t="s">
        <v>4748</v>
      </c>
      <c r="E1403" t="s">
        <v>126</v>
      </c>
      <c r="F1403" t="s">
        <v>5651</v>
      </c>
      <c r="G1403" t="s">
        <v>5660</v>
      </c>
      <c r="H1403" s="5">
        <v>198929.61</v>
      </c>
      <c r="J1403" t="s">
        <v>42</v>
      </c>
      <c r="K1403" t="s">
        <v>30</v>
      </c>
      <c r="L1403" t="s">
        <v>127</v>
      </c>
      <c r="M1403" t="s">
        <v>30</v>
      </c>
      <c r="N1403" t="s">
        <v>29</v>
      </c>
      <c r="O1403" t="s">
        <v>29</v>
      </c>
      <c r="P1403" t="s">
        <v>29</v>
      </c>
      <c r="Q1403" t="s">
        <v>29</v>
      </c>
      <c r="R1403" t="s">
        <v>29</v>
      </c>
      <c r="S1403" t="s">
        <v>30</v>
      </c>
      <c r="T1403" t="s">
        <v>30</v>
      </c>
      <c r="U1403" t="s">
        <v>29</v>
      </c>
      <c r="V1403" t="s">
        <v>29</v>
      </c>
      <c r="W1403" t="s">
        <v>40</v>
      </c>
      <c r="X1403" t="s">
        <v>29</v>
      </c>
      <c r="Y1403" t="s">
        <v>29</v>
      </c>
      <c r="Z1403" t="s">
        <v>29</v>
      </c>
      <c r="AA1403" t="s">
        <v>29</v>
      </c>
      <c r="AB1403" t="s">
        <v>38</v>
      </c>
    </row>
    <row r="1404" spans="1:28" outlineLevel="1" x14ac:dyDescent="0.45">
      <c r="A1404">
        <v>7877698900</v>
      </c>
      <c r="B1404" s="1">
        <v>44327</v>
      </c>
      <c r="C1404" t="s">
        <v>3885</v>
      </c>
      <c r="D1404" t="s">
        <v>3886</v>
      </c>
      <c r="E1404" t="s">
        <v>126</v>
      </c>
      <c r="F1404" t="s">
        <v>5651</v>
      </c>
      <c r="G1404" t="s">
        <v>5660</v>
      </c>
      <c r="H1404" s="5">
        <v>176167</v>
      </c>
      <c r="J1404" t="s">
        <v>42</v>
      </c>
      <c r="K1404" t="s">
        <v>30</v>
      </c>
      <c r="L1404" t="s">
        <v>127</v>
      </c>
      <c r="M1404" t="s">
        <v>30</v>
      </c>
      <c r="N1404" t="s">
        <v>30</v>
      </c>
      <c r="O1404" t="s">
        <v>30</v>
      </c>
      <c r="P1404" t="s">
        <v>30</v>
      </c>
      <c r="Q1404" t="s">
        <v>30</v>
      </c>
      <c r="R1404" t="s">
        <v>30</v>
      </c>
      <c r="S1404" t="s">
        <v>30</v>
      </c>
      <c r="T1404" t="s">
        <v>30</v>
      </c>
      <c r="U1404" t="s">
        <v>30</v>
      </c>
      <c r="V1404" t="s">
        <v>30</v>
      </c>
      <c r="W1404" t="s">
        <v>40</v>
      </c>
      <c r="X1404" t="s">
        <v>29</v>
      </c>
      <c r="Y1404" t="s">
        <v>29</v>
      </c>
      <c r="Z1404" t="s">
        <v>29</v>
      </c>
      <c r="AA1404" t="s">
        <v>30</v>
      </c>
      <c r="AB1404" t="s">
        <v>32</v>
      </c>
    </row>
    <row r="1405" spans="1:28" outlineLevel="1" x14ac:dyDescent="0.45">
      <c r="A1405">
        <v>1042269106</v>
      </c>
      <c r="B1405" s="1">
        <v>44364</v>
      </c>
      <c r="C1405" t="s">
        <v>124</v>
      </c>
      <c r="D1405" t="s">
        <v>125</v>
      </c>
      <c r="E1405" t="s">
        <v>126</v>
      </c>
      <c r="F1405" t="s">
        <v>5651</v>
      </c>
      <c r="G1405" t="s">
        <v>5660</v>
      </c>
      <c r="H1405" s="5">
        <v>159430.31</v>
      </c>
      <c r="J1405" t="s">
        <v>42</v>
      </c>
      <c r="K1405" t="s">
        <v>30</v>
      </c>
      <c r="L1405" t="s">
        <v>127</v>
      </c>
      <c r="M1405" t="s">
        <v>30</v>
      </c>
      <c r="N1405" t="s">
        <v>30</v>
      </c>
      <c r="O1405" t="s">
        <v>30</v>
      </c>
      <c r="P1405" t="s">
        <v>30</v>
      </c>
      <c r="Q1405" t="s">
        <v>30</v>
      </c>
      <c r="R1405" t="s">
        <v>30</v>
      </c>
      <c r="S1405" t="s">
        <v>30</v>
      </c>
      <c r="T1405" t="s">
        <v>30</v>
      </c>
      <c r="U1405" t="s">
        <v>30</v>
      </c>
      <c r="V1405" t="s">
        <v>30</v>
      </c>
      <c r="W1405" t="s">
        <v>40</v>
      </c>
      <c r="X1405" t="s">
        <v>29</v>
      </c>
      <c r="Y1405" t="s">
        <v>29</v>
      </c>
      <c r="Z1405" t="s">
        <v>29</v>
      </c>
      <c r="AA1405" t="s">
        <v>29</v>
      </c>
      <c r="AB1405" t="s">
        <v>32</v>
      </c>
    </row>
    <row r="1406" spans="1:28" outlineLevel="1" x14ac:dyDescent="0.45">
      <c r="A1406">
        <v>8873789003</v>
      </c>
      <c r="B1406" s="1">
        <v>44345</v>
      </c>
      <c r="C1406" t="s">
        <v>4660</v>
      </c>
      <c r="D1406" t="s">
        <v>4661</v>
      </c>
      <c r="E1406" t="s">
        <v>126</v>
      </c>
      <c r="F1406" t="s">
        <v>5651</v>
      </c>
      <c r="G1406" t="s">
        <v>5660</v>
      </c>
      <c r="H1406" s="5">
        <v>106081.46</v>
      </c>
      <c r="J1406" t="s">
        <v>42</v>
      </c>
      <c r="K1406" t="s">
        <v>30</v>
      </c>
      <c r="L1406" t="s">
        <v>127</v>
      </c>
      <c r="M1406" t="s">
        <v>29</v>
      </c>
      <c r="N1406" t="s">
        <v>29</v>
      </c>
      <c r="O1406" t="s">
        <v>29</v>
      </c>
      <c r="P1406" t="s">
        <v>30</v>
      </c>
      <c r="Q1406" t="s">
        <v>29</v>
      </c>
      <c r="R1406" t="s">
        <v>29</v>
      </c>
      <c r="S1406" t="s">
        <v>30</v>
      </c>
      <c r="T1406" t="s">
        <v>30</v>
      </c>
      <c r="U1406" t="s">
        <v>29</v>
      </c>
      <c r="V1406" t="s">
        <v>30</v>
      </c>
      <c r="W1406" t="s">
        <v>31</v>
      </c>
      <c r="X1406" t="s">
        <v>29</v>
      </c>
      <c r="Y1406" t="s">
        <v>29</v>
      </c>
      <c r="Z1406" t="s">
        <v>29</v>
      </c>
      <c r="AA1406" t="s">
        <v>29</v>
      </c>
      <c r="AB1406" t="s">
        <v>374</v>
      </c>
    </row>
    <row r="1407" spans="1:28" outlineLevel="1" x14ac:dyDescent="0.45">
      <c r="A1407">
        <v>8976469004</v>
      </c>
      <c r="B1407" s="1">
        <v>44345</v>
      </c>
      <c r="C1407" t="s">
        <v>5117</v>
      </c>
      <c r="D1407" t="s">
        <v>5118</v>
      </c>
      <c r="E1407" t="s">
        <v>126</v>
      </c>
      <c r="F1407" t="s">
        <v>5651</v>
      </c>
      <c r="G1407" t="s">
        <v>6052</v>
      </c>
      <c r="H1407" s="5">
        <v>103779.04</v>
      </c>
      <c r="J1407" t="s">
        <v>42</v>
      </c>
      <c r="K1407" t="s">
        <v>30</v>
      </c>
      <c r="L1407" t="s">
        <v>127</v>
      </c>
      <c r="M1407" t="s">
        <v>30</v>
      </c>
      <c r="N1407" t="s">
        <v>29</v>
      </c>
      <c r="O1407" t="s">
        <v>30</v>
      </c>
      <c r="P1407" t="s">
        <v>30</v>
      </c>
      <c r="Q1407" t="s">
        <v>30</v>
      </c>
      <c r="R1407" t="s">
        <v>30</v>
      </c>
      <c r="S1407" t="s">
        <v>30</v>
      </c>
      <c r="T1407" t="s">
        <v>30</v>
      </c>
      <c r="U1407" t="s">
        <v>30</v>
      </c>
      <c r="V1407" t="s">
        <v>30</v>
      </c>
      <c r="W1407" t="s">
        <v>31</v>
      </c>
      <c r="X1407" t="s">
        <v>29</v>
      </c>
      <c r="Y1407" t="s">
        <v>29</v>
      </c>
      <c r="Z1407" t="s">
        <v>29</v>
      </c>
      <c r="AA1407" t="s">
        <v>29</v>
      </c>
      <c r="AB1407" t="s">
        <v>38</v>
      </c>
    </row>
    <row r="1408" spans="1:28" outlineLevel="1" x14ac:dyDescent="0.45">
      <c r="A1408">
        <v>4890749006</v>
      </c>
      <c r="B1408" s="1">
        <v>44336</v>
      </c>
      <c r="C1408" t="s">
        <v>1990</v>
      </c>
      <c r="D1408" t="s">
        <v>1991</v>
      </c>
      <c r="E1408" t="s">
        <v>126</v>
      </c>
      <c r="F1408" t="s">
        <v>5651</v>
      </c>
      <c r="G1408" t="s">
        <v>5660</v>
      </c>
      <c r="H1408" s="5">
        <v>89427</v>
      </c>
      <c r="J1408" t="s">
        <v>42</v>
      </c>
      <c r="K1408" t="s">
        <v>30</v>
      </c>
      <c r="L1408" t="s">
        <v>127</v>
      </c>
      <c r="M1408" t="s">
        <v>30</v>
      </c>
      <c r="N1408" t="s">
        <v>29</v>
      </c>
      <c r="O1408" t="s">
        <v>29</v>
      </c>
      <c r="P1408" t="s">
        <v>30</v>
      </c>
      <c r="Q1408" t="s">
        <v>30</v>
      </c>
      <c r="R1408" t="s">
        <v>30</v>
      </c>
      <c r="S1408" t="s">
        <v>30</v>
      </c>
      <c r="T1408" t="s">
        <v>30</v>
      </c>
      <c r="U1408" t="s">
        <v>30</v>
      </c>
      <c r="V1408" t="s">
        <v>30</v>
      </c>
      <c r="W1408" t="s">
        <v>40</v>
      </c>
      <c r="X1408" t="s">
        <v>29</v>
      </c>
      <c r="Y1408" t="s">
        <v>29</v>
      </c>
      <c r="Z1408" t="s">
        <v>29</v>
      </c>
      <c r="AA1408" t="s">
        <v>30</v>
      </c>
      <c r="AB1408" t="s">
        <v>32</v>
      </c>
    </row>
    <row r="1409" spans="1:28" outlineLevel="1" x14ac:dyDescent="0.45">
      <c r="A1409">
        <v>8022199005</v>
      </c>
      <c r="B1409" s="1">
        <v>44342</v>
      </c>
      <c r="C1409" t="s">
        <v>4114</v>
      </c>
      <c r="D1409" t="s">
        <v>4115</v>
      </c>
      <c r="E1409" t="s">
        <v>126</v>
      </c>
      <c r="F1409" t="s">
        <v>5651</v>
      </c>
      <c r="G1409" t="s">
        <v>5660</v>
      </c>
      <c r="H1409" s="5">
        <v>74543</v>
      </c>
      <c r="J1409" t="s">
        <v>42</v>
      </c>
      <c r="K1409" t="s">
        <v>30</v>
      </c>
      <c r="L1409" t="s">
        <v>127</v>
      </c>
      <c r="M1409" t="s">
        <v>29</v>
      </c>
      <c r="N1409" t="s">
        <v>30</v>
      </c>
      <c r="O1409" t="s">
        <v>30</v>
      </c>
      <c r="P1409" t="s">
        <v>30</v>
      </c>
      <c r="Q1409" t="s">
        <v>30</v>
      </c>
      <c r="R1409" t="s">
        <v>30</v>
      </c>
      <c r="S1409" t="s">
        <v>30</v>
      </c>
      <c r="T1409" t="s">
        <v>30</v>
      </c>
      <c r="U1409" t="s">
        <v>30</v>
      </c>
      <c r="V1409" t="s">
        <v>30</v>
      </c>
      <c r="W1409" t="s">
        <v>40</v>
      </c>
      <c r="X1409" t="s">
        <v>29</v>
      </c>
      <c r="Y1409" t="s">
        <v>30</v>
      </c>
      <c r="Z1409" t="s">
        <v>29</v>
      </c>
      <c r="AA1409" t="s">
        <v>29</v>
      </c>
      <c r="AB1409" t="s">
        <v>32</v>
      </c>
    </row>
    <row r="1410" spans="1:28" outlineLevel="1" x14ac:dyDescent="0.45">
      <c r="A1410">
        <v>8862969003</v>
      </c>
      <c r="B1410" s="1">
        <v>44345</v>
      </c>
      <c r="C1410" t="s">
        <v>4575</v>
      </c>
      <c r="D1410" t="s">
        <v>4576</v>
      </c>
      <c r="E1410" t="s">
        <v>126</v>
      </c>
      <c r="F1410" t="s">
        <v>5651</v>
      </c>
      <c r="G1410" t="s">
        <v>5660</v>
      </c>
      <c r="H1410" s="5">
        <v>58216.34</v>
      </c>
      <c r="J1410" t="s">
        <v>42</v>
      </c>
      <c r="K1410" t="s">
        <v>30</v>
      </c>
      <c r="L1410" t="s">
        <v>127</v>
      </c>
      <c r="M1410" t="s">
        <v>30</v>
      </c>
      <c r="N1410" t="s">
        <v>29</v>
      </c>
      <c r="O1410" t="s">
        <v>30</v>
      </c>
      <c r="P1410" t="s">
        <v>30</v>
      </c>
      <c r="Q1410" t="s">
        <v>30</v>
      </c>
      <c r="R1410" t="s">
        <v>29</v>
      </c>
      <c r="S1410" t="s">
        <v>29</v>
      </c>
      <c r="T1410" t="s">
        <v>30</v>
      </c>
      <c r="U1410" t="s">
        <v>30</v>
      </c>
      <c r="V1410" t="s">
        <v>30</v>
      </c>
      <c r="W1410" t="s">
        <v>31</v>
      </c>
      <c r="X1410" t="s">
        <v>29</v>
      </c>
      <c r="Y1410" t="s">
        <v>29</v>
      </c>
      <c r="Z1410" t="s">
        <v>29</v>
      </c>
      <c r="AA1410" t="s">
        <v>29</v>
      </c>
      <c r="AB1410" t="s">
        <v>181</v>
      </c>
    </row>
    <row r="1411" spans="1:28" outlineLevel="1" x14ac:dyDescent="0.45">
      <c r="A1411">
        <v>8876859006</v>
      </c>
      <c r="B1411" s="1">
        <v>44345</v>
      </c>
      <c r="C1411" t="s">
        <v>4676</v>
      </c>
      <c r="D1411" t="s">
        <v>4677</v>
      </c>
      <c r="E1411" t="s">
        <v>126</v>
      </c>
      <c r="F1411" t="s">
        <v>5651</v>
      </c>
      <c r="G1411" t="s">
        <v>5660</v>
      </c>
      <c r="H1411" s="5">
        <v>55962.05</v>
      </c>
      <c r="J1411" t="s">
        <v>42</v>
      </c>
      <c r="K1411" t="s">
        <v>29</v>
      </c>
      <c r="L1411" t="s">
        <v>127</v>
      </c>
      <c r="M1411" t="s">
        <v>30</v>
      </c>
      <c r="N1411" t="s">
        <v>30</v>
      </c>
      <c r="O1411" t="s">
        <v>29</v>
      </c>
      <c r="P1411" t="s">
        <v>30</v>
      </c>
      <c r="Q1411" t="s">
        <v>30</v>
      </c>
      <c r="R1411" t="s">
        <v>30</v>
      </c>
      <c r="S1411" t="s">
        <v>30</v>
      </c>
      <c r="T1411" t="s">
        <v>30</v>
      </c>
      <c r="U1411" t="s">
        <v>30</v>
      </c>
      <c r="V1411" t="s">
        <v>30</v>
      </c>
      <c r="W1411" t="s">
        <v>31</v>
      </c>
      <c r="X1411" t="s">
        <v>29</v>
      </c>
      <c r="Y1411" t="s">
        <v>29</v>
      </c>
      <c r="Z1411" t="s">
        <v>29</v>
      </c>
      <c r="AA1411" t="s">
        <v>29</v>
      </c>
      <c r="AB1411" t="s">
        <v>32</v>
      </c>
    </row>
    <row r="1412" spans="1:28" outlineLevel="1" x14ac:dyDescent="0.45">
      <c r="A1412">
        <v>9920669000</v>
      </c>
      <c r="B1412" s="1">
        <v>44351</v>
      </c>
      <c r="C1412" t="s">
        <v>5442</v>
      </c>
      <c r="D1412" t="s">
        <v>5443</v>
      </c>
      <c r="E1412" t="s">
        <v>126</v>
      </c>
      <c r="F1412" t="s">
        <v>5651</v>
      </c>
      <c r="G1412" t="s">
        <v>6052</v>
      </c>
      <c r="H1412" s="5">
        <v>43106</v>
      </c>
      <c r="J1412" t="s">
        <v>42</v>
      </c>
      <c r="K1412" t="s">
        <v>29</v>
      </c>
      <c r="L1412" t="s">
        <v>127</v>
      </c>
      <c r="M1412" t="s">
        <v>29</v>
      </c>
      <c r="N1412" t="s">
        <v>30</v>
      </c>
      <c r="O1412" t="s">
        <v>29</v>
      </c>
      <c r="P1412" t="s">
        <v>30</v>
      </c>
      <c r="Q1412" t="s">
        <v>29</v>
      </c>
      <c r="R1412" t="s">
        <v>30</v>
      </c>
      <c r="S1412" t="s">
        <v>30</v>
      </c>
      <c r="T1412" t="s">
        <v>30</v>
      </c>
      <c r="U1412" t="s">
        <v>30</v>
      </c>
      <c r="V1412" t="s">
        <v>30</v>
      </c>
      <c r="W1412" t="s">
        <v>31</v>
      </c>
      <c r="X1412" t="s">
        <v>29</v>
      </c>
      <c r="Y1412" t="s">
        <v>29</v>
      </c>
      <c r="Z1412" t="s">
        <v>29</v>
      </c>
      <c r="AA1412" t="s">
        <v>29</v>
      </c>
      <c r="AB1412" t="s">
        <v>32</v>
      </c>
    </row>
    <row r="1413" spans="1:28" outlineLevel="1" x14ac:dyDescent="0.45">
      <c r="A1413">
        <v>8015589006</v>
      </c>
      <c r="B1413" s="1">
        <v>44342</v>
      </c>
      <c r="C1413" t="s">
        <v>4094</v>
      </c>
      <c r="D1413" t="s">
        <v>4095</v>
      </c>
      <c r="E1413" t="s">
        <v>126</v>
      </c>
      <c r="F1413" t="s">
        <v>5651</v>
      </c>
      <c r="G1413" t="s">
        <v>5660</v>
      </c>
      <c r="H1413" s="5">
        <v>27542.57</v>
      </c>
      <c r="J1413" t="s">
        <v>42</v>
      </c>
      <c r="K1413" t="s">
        <v>30</v>
      </c>
      <c r="L1413" t="s">
        <v>127</v>
      </c>
      <c r="M1413" t="s">
        <v>30</v>
      </c>
      <c r="N1413" t="s">
        <v>30</v>
      </c>
      <c r="O1413" t="s">
        <v>30</v>
      </c>
      <c r="P1413" t="s">
        <v>30</v>
      </c>
      <c r="Q1413" t="s">
        <v>30</v>
      </c>
      <c r="R1413" t="s">
        <v>30</v>
      </c>
      <c r="S1413" t="s">
        <v>30</v>
      </c>
      <c r="T1413" t="s">
        <v>30</v>
      </c>
      <c r="U1413" t="s">
        <v>30</v>
      </c>
      <c r="V1413" t="s">
        <v>30</v>
      </c>
      <c r="W1413" t="s">
        <v>31</v>
      </c>
      <c r="X1413" t="s">
        <v>29</v>
      </c>
      <c r="Y1413" t="s">
        <v>29</v>
      </c>
      <c r="Z1413" t="s">
        <v>29</v>
      </c>
      <c r="AA1413" t="s">
        <v>30</v>
      </c>
      <c r="AB1413" t="s">
        <v>38</v>
      </c>
    </row>
    <row r="1414" spans="1:28" outlineLevel="1" x14ac:dyDescent="0.45">
      <c r="A1414">
        <v>1132049103</v>
      </c>
      <c r="B1414" s="1">
        <v>44372</v>
      </c>
      <c r="C1414" t="s">
        <v>578</v>
      </c>
      <c r="D1414" t="s">
        <v>579</v>
      </c>
      <c r="E1414" t="s">
        <v>126</v>
      </c>
      <c r="F1414" t="s">
        <v>5651</v>
      </c>
      <c r="G1414" t="s">
        <v>5748</v>
      </c>
      <c r="H1414" s="5">
        <v>23542.18</v>
      </c>
      <c r="J1414" t="s">
        <v>42</v>
      </c>
      <c r="K1414" t="s">
        <v>30</v>
      </c>
      <c r="L1414" t="s">
        <v>127</v>
      </c>
      <c r="M1414" t="s">
        <v>30</v>
      </c>
      <c r="N1414" t="s">
        <v>30</v>
      </c>
      <c r="O1414" t="s">
        <v>30</v>
      </c>
      <c r="P1414" t="s">
        <v>30</v>
      </c>
      <c r="Q1414" t="s">
        <v>30</v>
      </c>
      <c r="R1414" t="s">
        <v>30</v>
      </c>
      <c r="S1414" t="s">
        <v>30</v>
      </c>
      <c r="T1414" t="s">
        <v>30</v>
      </c>
      <c r="U1414" t="s">
        <v>30</v>
      </c>
      <c r="V1414" t="s">
        <v>30</v>
      </c>
      <c r="W1414" t="s">
        <v>31</v>
      </c>
      <c r="X1414" t="s">
        <v>29</v>
      </c>
      <c r="Y1414" t="s">
        <v>29</v>
      </c>
      <c r="Z1414" t="s">
        <v>29</v>
      </c>
      <c r="AA1414" t="s">
        <v>29</v>
      </c>
      <c r="AB1414" t="s">
        <v>32</v>
      </c>
    </row>
    <row r="1415" spans="1:28" outlineLevel="1" x14ac:dyDescent="0.45">
      <c r="A1415">
        <v>7855998906</v>
      </c>
      <c r="B1415" s="1">
        <v>44324</v>
      </c>
      <c r="C1415" t="s">
        <v>3837</v>
      </c>
      <c r="D1415" t="s">
        <v>3838</v>
      </c>
      <c r="E1415" t="s">
        <v>126</v>
      </c>
      <c r="F1415" t="s">
        <v>5651</v>
      </c>
      <c r="G1415" t="s">
        <v>5748</v>
      </c>
      <c r="H1415" s="5">
        <v>5014.79</v>
      </c>
      <c r="J1415" t="s">
        <v>42</v>
      </c>
      <c r="K1415" t="s">
        <v>30</v>
      </c>
      <c r="L1415" t="s">
        <v>127</v>
      </c>
      <c r="M1415" t="s">
        <v>29</v>
      </c>
      <c r="N1415" t="s">
        <v>29</v>
      </c>
      <c r="O1415" t="s">
        <v>29</v>
      </c>
      <c r="P1415" t="s">
        <v>29</v>
      </c>
      <c r="Q1415" t="s">
        <v>30</v>
      </c>
      <c r="R1415" t="s">
        <v>29</v>
      </c>
      <c r="S1415" t="s">
        <v>29</v>
      </c>
      <c r="T1415" t="s">
        <v>29</v>
      </c>
      <c r="U1415" t="s">
        <v>29</v>
      </c>
      <c r="V1415" t="s">
        <v>29</v>
      </c>
      <c r="W1415" t="s">
        <v>60</v>
      </c>
      <c r="X1415" t="s">
        <v>29</v>
      </c>
      <c r="Y1415" t="s">
        <v>29</v>
      </c>
      <c r="Z1415" t="s">
        <v>29</v>
      </c>
      <c r="AA1415" t="s">
        <v>30</v>
      </c>
      <c r="AB1415" t="s">
        <v>62</v>
      </c>
    </row>
    <row r="1416" spans="1:28" outlineLevel="1" x14ac:dyDescent="0.45">
      <c r="A1416">
        <v>2500059007</v>
      </c>
      <c r="B1416" s="1">
        <v>44332</v>
      </c>
      <c r="C1416" t="s">
        <v>1223</v>
      </c>
      <c r="D1416" t="s">
        <v>1224</v>
      </c>
      <c r="E1416" t="s">
        <v>1225</v>
      </c>
      <c r="F1416" t="s">
        <v>5651</v>
      </c>
      <c r="G1416" t="s">
        <v>5850</v>
      </c>
      <c r="H1416" s="5">
        <v>83065</v>
      </c>
      <c r="J1416" t="s">
        <v>42</v>
      </c>
      <c r="K1416" t="s">
        <v>30</v>
      </c>
      <c r="L1416" t="s">
        <v>77</v>
      </c>
      <c r="M1416" t="s">
        <v>29</v>
      </c>
      <c r="N1416" t="s">
        <v>30</v>
      </c>
      <c r="O1416" t="s">
        <v>30</v>
      </c>
      <c r="P1416" t="s">
        <v>30</v>
      </c>
      <c r="Q1416" t="s">
        <v>30</v>
      </c>
      <c r="R1416" t="s">
        <v>30</v>
      </c>
      <c r="S1416" t="s">
        <v>30</v>
      </c>
      <c r="T1416" t="s">
        <v>29</v>
      </c>
      <c r="U1416" t="s">
        <v>30</v>
      </c>
      <c r="V1416" t="s">
        <v>30</v>
      </c>
      <c r="W1416" t="s">
        <v>40</v>
      </c>
      <c r="X1416" t="s">
        <v>29</v>
      </c>
      <c r="Y1416" t="s">
        <v>29</v>
      </c>
      <c r="Z1416" t="s">
        <v>29</v>
      </c>
      <c r="AA1416" t="s">
        <v>30</v>
      </c>
      <c r="AB1416" t="s">
        <v>32</v>
      </c>
    </row>
    <row r="1417" spans="1:28" outlineLevel="1" x14ac:dyDescent="0.45">
      <c r="A1417">
        <v>7534488905</v>
      </c>
      <c r="B1417" s="1">
        <v>44323</v>
      </c>
      <c r="C1417" t="s">
        <v>2820</v>
      </c>
      <c r="D1417" t="s">
        <v>2821</v>
      </c>
      <c r="E1417" t="s">
        <v>1225</v>
      </c>
      <c r="F1417" t="s">
        <v>5651</v>
      </c>
      <c r="G1417" t="s">
        <v>5850</v>
      </c>
      <c r="H1417" s="5">
        <v>35057.519999999997</v>
      </c>
      <c r="J1417" t="s">
        <v>42</v>
      </c>
      <c r="K1417" t="s">
        <v>30</v>
      </c>
      <c r="L1417" t="s">
        <v>77</v>
      </c>
      <c r="M1417" t="s">
        <v>30</v>
      </c>
      <c r="N1417" t="s">
        <v>30</v>
      </c>
      <c r="O1417" t="s">
        <v>29</v>
      </c>
      <c r="P1417" t="s">
        <v>30</v>
      </c>
      <c r="Q1417" t="s">
        <v>30</v>
      </c>
      <c r="R1417" t="s">
        <v>30</v>
      </c>
      <c r="S1417" t="s">
        <v>30</v>
      </c>
      <c r="T1417" t="s">
        <v>30</v>
      </c>
      <c r="U1417" t="s">
        <v>30</v>
      </c>
      <c r="V1417" t="s">
        <v>30</v>
      </c>
      <c r="W1417" t="s">
        <v>40</v>
      </c>
      <c r="X1417" t="s">
        <v>29</v>
      </c>
      <c r="Y1417" t="s">
        <v>29</v>
      </c>
      <c r="Z1417" t="s">
        <v>29</v>
      </c>
      <c r="AA1417" t="s">
        <v>30</v>
      </c>
      <c r="AB1417" t="s">
        <v>38</v>
      </c>
    </row>
    <row r="1418" spans="1:28" outlineLevel="1" x14ac:dyDescent="0.45">
      <c r="A1418">
        <v>8603559004</v>
      </c>
      <c r="B1418" s="1">
        <v>44343</v>
      </c>
      <c r="C1418" t="s">
        <v>4260</v>
      </c>
      <c r="D1418" t="s">
        <v>4261</v>
      </c>
      <c r="E1418" t="s">
        <v>1225</v>
      </c>
      <c r="F1418" t="s">
        <v>5651</v>
      </c>
      <c r="G1418" t="s">
        <v>5850</v>
      </c>
      <c r="H1418" s="5">
        <v>9056.0400000000009</v>
      </c>
      <c r="J1418" t="s">
        <v>42</v>
      </c>
      <c r="K1418" t="s">
        <v>30</v>
      </c>
      <c r="L1418" t="s">
        <v>77</v>
      </c>
      <c r="M1418" t="s">
        <v>29</v>
      </c>
      <c r="N1418" t="s">
        <v>29</v>
      </c>
      <c r="O1418" t="s">
        <v>29</v>
      </c>
      <c r="P1418" t="s">
        <v>30</v>
      </c>
      <c r="Q1418" t="s">
        <v>29</v>
      </c>
      <c r="R1418" t="s">
        <v>30</v>
      </c>
      <c r="S1418" t="s">
        <v>30</v>
      </c>
      <c r="T1418" t="s">
        <v>30</v>
      </c>
      <c r="U1418" t="s">
        <v>30</v>
      </c>
      <c r="V1418" t="s">
        <v>30</v>
      </c>
      <c r="W1418" t="s">
        <v>31</v>
      </c>
      <c r="X1418" t="s">
        <v>29</v>
      </c>
      <c r="Y1418" t="s">
        <v>29</v>
      </c>
      <c r="Z1418" t="s">
        <v>29</v>
      </c>
      <c r="AA1418" t="s">
        <v>29</v>
      </c>
      <c r="AB1418" t="s">
        <v>32</v>
      </c>
    </row>
    <row r="1419" spans="1:28" outlineLevel="1" x14ac:dyDescent="0.45">
      <c r="A1419">
        <v>3714029009</v>
      </c>
      <c r="B1419" s="1">
        <v>44335</v>
      </c>
      <c r="C1419" t="s">
        <v>1860</v>
      </c>
      <c r="D1419" t="s">
        <v>1861</v>
      </c>
      <c r="E1419" t="s">
        <v>265</v>
      </c>
      <c r="F1419" t="s">
        <v>5651</v>
      </c>
      <c r="G1419" t="s">
        <v>5681</v>
      </c>
      <c r="H1419" s="5">
        <v>628412.91</v>
      </c>
      <c r="J1419" t="s">
        <v>42</v>
      </c>
      <c r="K1419" t="s">
        <v>30</v>
      </c>
      <c r="L1419" t="s">
        <v>210</v>
      </c>
      <c r="M1419" t="s">
        <v>30</v>
      </c>
      <c r="N1419" t="s">
        <v>30</v>
      </c>
      <c r="O1419" t="s">
        <v>30</v>
      </c>
      <c r="P1419" t="s">
        <v>30</v>
      </c>
      <c r="Q1419" t="s">
        <v>30</v>
      </c>
      <c r="R1419" t="s">
        <v>30</v>
      </c>
      <c r="S1419" t="s">
        <v>30</v>
      </c>
      <c r="T1419" t="s">
        <v>30</v>
      </c>
      <c r="U1419" t="s">
        <v>30</v>
      </c>
      <c r="V1419" t="s">
        <v>30</v>
      </c>
      <c r="W1419" t="s">
        <v>31</v>
      </c>
      <c r="X1419" t="s">
        <v>30</v>
      </c>
      <c r="Y1419" t="s">
        <v>29</v>
      </c>
      <c r="Z1419" t="s">
        <v>29</v>
      </c>
      <c r="AA1419" t="s">
        <v>30</v>
      </c>
      <c r="AB1419" t="s">
        <v>45</v>
      </c>
    </row>
    <row r="1420" spans="1:28" outlineLevel="1" x14ac:dyDescent="0.45">
      <c r="A1420">
        <v>8894589001</v>
      </c>
      <c r="B1420" s="1">
        <v>44345</v>
      </c>
      <c r="C1420" t="s">
        <v>4749</v>
      </c>
      <c r="D1420" t="s">
        <v>4750</v>
      </c>
      <c r="E1420" t="s">
        <v>265</v>
      </c>
      <c r="F1420" t="s">
        <v>5651</v>
      </c>
      <c r="G1420" t="s">
        <v>5681</v>
      </c>
      <c r="H1420" s="5">
        <v>316604.57</v>
      </c>
      <c r="J1420" t="s">
        <v>42</v>
      </c>
      <c r="K1420" t="s">
        <v>29</v>
      </c>
      <c r="L1420" t="s">
        <v>210</v>
      </c>
      <c r="M1420" t="s">
        <v>29</v>
      </c>
      <c r="N1420" t="s">
        <v>30</v>
      </c>
      <c r="O1420" t="s">
        <v>29</v>
      </c>
      <c r="P1420" t="s">
        <v>30</v>
      </c>
      <c r="Q1420" t="s">
        <v>30</v>
      </c>
      <c r="R1420" t="s">
        <v>30</v>
      </c>
      <c r="S1420" t="s">
        <v>30</v>
      </c>
      <c r="T1420" t="s">
        <v>30</v>
      </c>
      <c r="U1420" t="s">
        <v>30</v>
      </c>
      <c r="V1420" t="s">
        <v>30</v>
      </c>
      <c r="W1420" t="s">
        <v>33</v>
      </c>
      <c r="X1420" t="s">
        <v>30</v>
      </c>
      <c r="Y1420" t="s">
        <v>29</v>
      </c>
      <c r="Z1420" t="s">
        <v>29</v>
      </c>
      <c r="AA1420" t="s">
        <v>29</v>
      </c>
      <c r="AB1420" t="s">
        <v>62</v>
      </c>
    </row>
    <row r="1421" spans="1:28" outlineLevel="1" x14ac:dyDescent="0.45">
      <c r="A1421">
        <v>1107379008</v>
      </c>
      <c r="B1421" s="1">
        <v>44329</v>
      </c>
      <c r="C1421" t="s">
        <v>479</v>
      </c>
      <c r="D1421" t="s">
        <v>480</v>
      </c>
      <c r="E1421" t="s">
        <v>265</v>
      </c>
      <c r="F1421" t="s">
        <v>5651</v>
      </c>
      <c r="G1421" t="s">
        <v>5681</v>
      </c>
      <c r="H1421" s="5">
        <v>276342</v>
      </c>
      <c r="J1421" t="s">
        <v>42</v>
      </c>
      <c r="K1421" t="s">
        <v>29</v>
      </c>
      <c r="L1421" t="s">
        <v>210</v>
      </c>
      <c r="M1421" t="s">
        <v>29</v>
      </c>
      <c r="N1421" t="s">
        <v>29</v>
      </c>
      <c r="O1421" t="s">
        <v>29</v>
      </c>
      <c r="P1421" t="s">
        <v>30</v>
      </c>
      <c r="Q1421" t="s">
        <v>30</v>
      </c>
      <c r="R1421" t="s">
        <v>30</v>
      </c>
      <c r="S1421" t="s">
        <v>30</v>
      </c>
      <c r="T1421" t="s">
        <v>30</v>
      </c>
      <c r="U1421" t="s">
        <v>30</v>
      </c>
      <c r="V1421" t="s">
        <v>30</v>
      </c>
      <c r="W1421" t="s">
        <v>31</v>
      </c>
      <c r="X1421" t="s">
        <v>30</v>
      </c>
      <c r="Y1421" t="s">
        <v>29</v>
      </c>
      <c r="Z1421" t="s">
        <v>30</v>
      </c>
      <c r="AA1421" t="s">
        <v>30</v>
      </c>
      <c r="AB1421" t="s">
        <v>32</v>
      </c>
    </row>
    <row r="1422" spans="1:28" outlineLevel="1" x14ac:dyDescent="0.45">
      <c r="A1422">
        <v>7596338901</v>
      </c>
      <c r="B1422" s="1">
        <v>44323</v>
      </c>
      <c r="C1422" t="s">
        <v>3372</v>
      </c>
      <c r="D1422" t="s">
        <v>3373</v>
      </c>
      <c r="E1422" t="s">
        <v>265</v>
      </c>
      <c r="F1422" t="s">
        <v>5651</v>
      </c>
      <c r="G1422" t="s">
        <v>5769</v>
      </c>
      <c r="H1422" s="5">
        <v>242231.2</v>
      </c>
      <c r="J1422" t="s">
        <v>42</v>
      </c>
      <c r="K1422" t="s">
        <v>29</v>
      </c>
      <c r="L1422" t="s">
        <v>210</v>
      </c>
      <c r="M1422" t="s">
        <v>30</v>
      </c>
      <c r="N1422" t="s">
        <v>29</v>
      </c>
      <c r="O1422" t="s">
        <v>29</v>
      </c>
      <c r="P1422" t="s">
        <v>30</v>
      </c>
      <c r="Q1422" t="s">
        <v>30</v>
      </c>
      <c r="R1422" t="s">
        <v>30</v>
      </c>
      <c r="S1422" t="s">
        <v>30</v>
      </c>
      <c r="T1422" t="s">
        <v>30</v>
      </c>
      <c r="U1422" t="s">
        <v>30</v>
      </c>
      <c r="V1422" t="s">
        <v>30</v>
      </c>
      <c r="W1422" t="s">
        <v>60</v>
      </c>
      <c r="X1422" t="s">
        <v>29</v>
      </c>
      <c r="Y1422" t="s">
        <v>29</v>
      </c>
      <c r="Z1422" t="s">
        <v>29</v>
      </c>
      <c r="AA1422" t="s">
        <v>30</v>
      </c>
      <c r="AB1422" t="s">
        <v>47</v>
      </c>
    </row>
    <row r="1423" spans="1:28" outlineLevel="1" x14ac:dyDescent="0.45">
      <c r="A1423">
        <v>8836569008</v>
      </c>
      <c r="B1423" s="1">
        <v>44345</v>
      </c>
      <c r="C1423" t="s">
        <v>4417</v>
      </c>
      <c r="D1423" t="s">
        <v>4418</v>
      </c>
      <c r="E1423" t="s">
        <v>265</v>
      </c>
      <c r="F1423" t="s">
        <v>5651</v>
      </c>
      <c r="G1423" t="s">
        <v>5769</v>
      </c>
      <c r="H1423" s="5">
        <v>213330.64</v>
      </c>
      <c r="J1423" t="s">
        <v>42</v>
      </c>
      <c r="K1423" t="s">
        <v>30</v>
      </c>
      <c r="L1423" t="s">
        <v>210</v>
      </c>
      <c r="M1423" t="s">
        <v>29</v>
      </c>
      <c r="N1423" t="s">
        <v>30</v>
      </c>
      <c r="O1423" t="s">
        <v>29</v>
      </c>
      <c r="P1423" t="s">
        <v>30</v>
      </c>
      <c r="Q1423" t="s">
        <v>30</v>
      </c>
      <c r="R1423" t="s">
        <v>30</v>
      </c>
      <c r="S1423" t="s">
        <v>30</v>
      </c>
      <c r="T1423" t="s">
        <v>30</v>
      </c>
      <c r="U1423" t="s">
        <v>30</v>
      </c>
      <c r="V1423" t="s">
        <v>30</v>
      </c>
      <c r="W1423" t="s">
        <v>31</v>
      </c>
      <c r="X1423" t="s">
        <v>29</v>
      </c>
      <c r="Y1423" t="s">
        <v>29</v>
      </c>
      <c r="Z1423" t="s">
        <v>29</v>
      </c>
      <c r="AA1423" t="s">
        <v>29</v>
      </c>
      <c r="AB1423" t="s">
        <v>38</v>
      </c>
    </row>
    <row r="1424" spans="1:28" outlineLevel="1" x14ac:dyDescent="0.45">
      <c r="A1424">
        <v>3698279002</v>
      </c>
      <c r="B1424" s="1">
        <v>44335</v>
      </c>
      <c r="C1424" t="s">
        <v>1761</v>
      </c>
      <c r="D1424" t="s">
        <v>1762</v>
      </c>
      <c r="E1424" t="s">
        <v>265</v>
      </c>
      <c r="F1424" t="s">
        <v>5651</v>
      </c>
      <c r="G1424" t="s">
        <v>5681</v>
      </c>
      <c r="H1424" s="5">
        <v>173277</v>
      </c>
      <c r="J1424" t="s">
        <v>42</v>
      </c>
      <c r="K1424" t="s">
        <v>29</v>
      </c>
      <c r="L1424" t="s">
        <v>210</v>
      </c>
      <c r="M1424" t="s">
        <v>29</v>
      </c>
      <c r="N1424" t="s">
        <v>29</v>
      </c>
      <c r="O1424" t="s">
        <v>29</v>
      </c>
      <c r="P1424" t="s">
        <v>30</v>
      </c>
      <c r="Q1424" t="s">
        <v>29</v>
      </c>
      <c r="R1424" t="s">
        <v>30</v>
      </c>
      <c r="S1424" t="s">
        <v>30</v>
      </c>
      <c r="T1424" t="s">
        <v>30</v>
      </c>
      <c r="U1424" t="s">
        <v>30</v>
      </c>
      <c r="V1424" t="s">
        <v>30</v>
      </c>
      <c r="W1424" t="s">
        <v>40</v>
      </c>
      <c r="X1424" t="s">
        <v>30</v>
      </c>
      <c r="Y1424" t="s">
        <v>29</v>
      </c>
      <c r="Z1424" t="s">
        <v>29</v>
      </c>
      <c r="AA1424" t="s">
        <v>30</v>
      </c>
      <c r="AB1424" t="s">
        <v>38</v>
      </c>
    </row>
    <row r="1425" spans="1:28" outlineLevel="1" x14ac:dyDescent="0.45">
      <c r="A1425">
        <v>9918479003</v>
      </c>
      <c r="B1425" s="1">
        <v>44351</v>
      </c>
      <c r="C1425" t="s">
        <v>5428</v>
      </c>
      <c r="D1425" t="s">
        <v>5429</v>
      </c>
      <c r="E1425" t="s">
        <v>265</v>
      </c>
      <c r="F1425" t="s">
        <v>5651</v>
      </c>
      <c r="G1425" t="s">
        <v>5681</v>
      </c>
      <c r="H1425" s="5">
        <v>148225</v>
      </c>
      <c r="J1425" t="s">
        <v>42</v>
      </c>
      <c r="K1425" t="s">
        <v>30</v>
      </c>
      <c r="L1425" t="s">
        <v>210</v>
      </c>
      <c r="M1425" t="s">
        <v>30</v>
      </c>
      <c r="N1425" t="s">
        <v>29</v>
      </c>
      <c r="O1425" t="s">
        <v>29</v>
      </c>
      <c r="P1425" t="s">
        <v>29</v>
      </c>
      <c r="Q1425" t="s">
        <v>29</v>
      </c>
      <c r="R1425" t="s">
        <v>29</v>
      </c>
      <c r="S1425" t="s">
        <v>30</v>
      </c>
      <c r="T1425" t="s">
        <v>30</v>
      </c>
      <c r="U1425" t="s">
        <v>29</v>
      </c>
      <c r="V1425" t="s">
        <v>30</v>
      </c>
      <c r="W1425" t="s">
        <v>33</v>
      </c>
      <c r="X1425" t="s">
        <v>30</v>
      </c>
      <c r="Y1425" t="s">
        <v>29</v>
      </c>
      <c r="Z1425" t="s">
        <v>29</v>
      </c>
      <c r="AA1425" t="s">
        <v>29</v>
      </c>
      <c r="AB1425" t="s">
        <v>32</v>
      </c>
    </row>
    <row r="1426" spans="1:28" outlineLevel="1" x14ac:dyDescent="0.45">
      <c r="A1426">
        <v>9888979009</v>
      </c>
      <c r="B1426" s="1">
        <v>44351</v>
      </c>
      <c r="C1426" t="s">
        <v>5289</v>
      </c>
      <c r="D1426" t="s">
        <v>5290</v>
      </c>
      <c r="E1426" t="s">
        <v>265</v>
      </c>
      <c r="F1426" t="s">
        <v>5651</v>
      </c>
      <c r="G1426" t="s">
        <v>5681</v>
      </c>
      <c r="H1426" s="5">
        <v>107675.34</v>
      </c>
      <c r="J1426" t="s">
        <v>42</v>
      </c>
      <c r="K1426" t="s">
        <v>29</v>
      </c>
      <c r="L1426" t="s">
        <v>210</v>
      </c>
      <c r="M1426" t="s">
        <v>30</v>
      </c>
      <c r="N1426" t="s">
        <v>30</v>
      </c>
      <c r="O1426" t="s">
        <v>30</v>
      </c>
      <c r="P1426" t="s">
        <v>30</v>
      </c>
      <c r="Q1426" t="s">
        <v>30</v>
      </c>
      <c r="R1426" t="s">
        <v>30</v>
      </c>
      <c r="S1426" t="s">
        <v>30</v>
      </c>
      <c r="T1426" t="s">
        <v>30</v>
      </c>
      <c r="U1426" t="s">
        <v>30</v>
      </c>
      <c r="V1426" t="s">
        <v>30</v>
      </c>
      <c r="W1426" t="s">
        <v>33</v>
      </c>
      <c r="X1426" t="s">
        <v>30</v>
      </c>
      <c r="Y1426" t="s">
        <v>29</v>
      </c>
      <c r="Z1426" t="s">
        <v>29</v>
      </c>
      <c r="AA1426" t="s">
        <v>29</v>
      </c>
      <c r="AB1426" t="s">
        <v>32</v>
      </c>
    </row>
    <row r="1427" spans="1:28" outlineLevel="1" x14ac:dyDescent="0.45">
      <c r="A1427">
        <v>9930209006</v>
      </c>
      <c r="B1427" s="1">
        <v>44351</v>
      </c>
      <c r="C1427" t="s">
        <v>5502</v>
      </c>
      <c r="D1427" t="s">
        <v>5503</v>
      </c>
      <c r="E1427" t="s">
        <v>265</v>
      </c>
      <c r="F1427" t="s">
        <v>5651</v>
      </c>
      <c r="G1427" t="s">
        <v>5681</v>
      </c>
      <c r="H1427" s="5">
        <v>105891.15</v>
      </c>
      <c r="J1427" t="s">
        <v>42</v>
      </c>
      <c r="K1427" t="s">
        <v>29</v>
      </c>
      <c r="L1427" t="s">
        <v>210</v>
      </c>
      <c r="M1427" t="s">
        <v>29</v>
      </c>
      <c r="N1427" t="s">
        <v>30</v>
      </c>
      <c r="O1427" t="s">
        <v>30</v>
      </c>
      <c r="P1427" t="s">
        <v>30</v>
      </c>
      <c r="Q1427" t="s">
        <v>30</v>
      </c>
      <c r="R1427" t="s">
        <v>30</v>
      </c>
      <c r="S1427" t="s">
        <v>30</v>
      </c>
      <c r="T1427" t="s">
        <v>30</v>
      </c>
      <c r="U1427" t="s">
        <v>30</v>
      </c>
      <c r="V1427" t="s">
        <v>30</v>
      </c>
      <c r="W1427" t="s">
        <v>31</v>
      </c>
      <c r="X1427" t="s">
        <v>30</v>
      </c>
      <c r="Y1427" t="s">
        <v>29</v>
      </c>
      <c r="Z1427" t="s">
        <v>29</v>
      </c>
      <c r="AA1427" t="s">
        <v>29</v>
      </c>
      <c r="AB1427" t="s">
        <v>43</v>
      </c>
    </row>
    <row r="1428" spans="1:28" outlineLevel="1" x14ac:dyDescent="0.45">
      <c r="A1428">
        <v>7537538902</v>
      </c>
      <c r="B1428" s="1">
        <v>44323</v>
      </c>
      <c r="C1428" t="s">
        <v>2855</v>
      </c>
      <c r="D1428" t="s">
        <v>2856</v>
      </c>
      <c r="E1428" t="s">
        <v>265</v>
      </c>
      <c r="F1428" t="s">
        <v>5651</v>
      </c>
      <c r="G1428" t="s">
        <v>5681</v>
      </c>
      <c r="H1428" s="5">
        <v>93753.68</v>
      </c>
      <c r="J1428" t="s">
        <v>42</v>
      </c>
      <c r="K1428" t="s">
        <v>29</v>
      </c>
      <c r="L1428" t="s">
        <v>210</v>
      </c>
      <c r="M1428" t="s">
        <v>30</v>
      </c>
      <c r="N1428" t="s">
        <v>30</v>
      </c>
      <c r="O1428" t="s">
        <v>30</v>
      </c>
      <c r="P1428" t="s">
        <v>30</v>
      </c>
      <c r="Q1428" t="s">
        <v>30</v>
      </c>
      <c r="R1428" t="s">
        <v>30</v>
      </c>
      <c r="S1428" t="s">
        <v>30</v>
      </c>
      <c r="T1428" t="s">
        <v>30</v>
      </c>
      <c r="U1428" t="s">
        <v>30</v>
      </c>
      <c r="V1428" t="s">
        <v>30</v>
      </c>
      <c r="W1428" t="s">
        <v>31</v>
      </c>
      <c r="X1428" t="s">
        <v>30</v>
      </c>
      <c r="Y1428" t="s">
        <v>29</v>
      </c>
      <c r="Z1428" t="s">
        <v>29</v>
      </c>
      <c r="AA1428" t="s">
        <v>30</v>
      </c>
      <c r="AB1428" t="s">
        <v>32</v>
      </c>
    </row>
    <row r="1429" spans="1:28" outlineLevel="1" x14ac:dyDescent="0.45">
      <c r="A1429">
        <v>8977419002</v>
      </c>
      <c r="B1429" s="1">
        <v>44345</v>
      </c>
      <c r="C1429" t="s">
        <v>5123</v>
      </c>
      <c r="D1429" t="s">
        <v>5124</v>
      </c>
      <c r="E1429" t="s">
        <v>265</v>
      </c>
      <c r="F1429" t="s">
        <v>5651</v>
      </c>
      <c r="G1429" t="s">
        <v>5681</v>
      </c>
      <c r="H1429" s="5">
        <v>76259.22</v>
      </c>
      <c r="J1429" t="s">
        <v>42</v>
      </c>
      <c r="K1429" t="s">
        <v>29</v>
      </c>
      <c r="L1429" t="s">
        <v>210</v>
      </c>
      <c r="M1429" t="s">
        <v>29</v>
      </c>
      <c r="N1429" t="s">
        <v>30</v>
      </c>
      <c r="O1429" t="s">
        <v>29</v>
      </c>
      <c r="P1429" t="s">
        <v>30</v>
      </c>
      <c r="Q1429" t="s">
        <v>29</v>
      </c>
      <c r="R1429" t="s">
        <v>30</v>
      </c>
      <c r="S1429" t="s">
        <v>30</v>
      </c>
      <c r="T1429" t="s">
        <v>30</v>
      </c>
      <c r="U1429" t="s">
        <v>30</v>
      </c>
      <c r="V1429" t="s">
        <v>30</v>
      </c>
      <c r="W1429" t="s">
        <v>31</v>
      </c>
      <c r="X1429" t="s">
        <v>30</v>
      </c>
      <c r="Y1429" t="s">
        <v>29</v>
      </c>
      <c r="Z1429" t="s">
        <v>29</v>
      </c>
      <c r="AA1429" t="s">
        <v>29</v>
      </c>
      <c r="AB1429" t="s">
        <v>38</v>
      </c>
    </row>
    <row r="1430" spans="1:28" outlineLevel="1" x14ac:dyDescent="0.45">
      <c r="A1430">
        <v>2737969007</v>
      </c>
      <c r="B1430" s="1">
        <v>44334</v>
      </c>
      <c r="C1430" t="s">
        <v>1497</v>
      </c>
      <c r="D1430" t="s">
        <v>1498</v>
      </c>
      <c r="E1430" t="s">
        <v>265</v>
      </c>
      <c r="F1430" t="s">
        <v>5651</v>
      </c>
      <c r="G1430" t="s">
        <v>5769</v>
      </c>
      <c r="H1430" s="5">
        <v>71415</v>
      </c>
      <c r="J1430" t="s">
        <v>42</v>
      </c>
      <c r="K1430" t="s">
        <v>29</v>
      </c>
      <c r="L1430" t="s">
        <v>210</v>
      </c>
      <c r="M1430" t="s">
        <v>30</v>
      </c>
      <c r="N1430" t="s">
        <v>30</v>
      </c>
      <c r="O1430" t="s">
        <v>30</v>
      </c>
      <c r="P1430" t="s">
        <v>30</v>
      </c>
      <c r="Q1430" t="s">
        <v>30</v>
      </c>
      <c r="R1430" t="s">
        <v>30</v>
      </c>
      <c r="S1430" t="s">
        <v>30</v>
      </c>
      <c r="T1430" t="s">
        <v>30</v>
      </c>
      <c r="U1430" t="s">
        <v>30</v>
      </c>
      <c r="V1430" t="s">
        <v>30</v>
      </c>
      <c r="W1430" t="s">
        <v>31</v>
      </c>
      <c r="X1430" t="s">
        <v>29</v>
      </c>
      <c r="Y1430" t="s">
        <v>30</v>
      </c>
      <c r="Z1430" t="s">
        <v>29</v>
      </c>
      <c r="AA1430" t="s">
        <v>29</v>
      </c>
      <c r="AB1430" t="s">
        <v>32</v>
      </c>
    </row>
    <row r="1431" spans="1:28" outlineLevel="1" x14ac:dyDescent="0.45">
      <c r="A1431">
        <v>7562939009</v>
      </c>
      <c r="B1431" s="1">
        <v>44341</v>
      </c>
      <c r="C1431" t="s">
        <v>3154</v>
      </c>
      <c r="D1431" t="s">
        <v>3155</v>
      </c>
      <c r="E1431" t="s">
        <v>265</v>
      </c>
      <c r="F1431" t="s">
        <v>5651</v>
      </c>
      <c r="G1431" t="s">
        <v>5681</v>
      </c>
      <c r="H1431" s="5">
        <v>58552.69</v>
      </c>
      <c r="J1431" t="s">
        <v>42</v>
      </c>
      <c r="K1431" t="s">
        <v>29</v>
      </c>
      <c r="L1431" t="s">
        <v>210</v>
      </c>
      <c r="M1431" t="s">
        <v>29</v>
      </c>
      <c r="N1431" t="s">
        <v>29</v>
      </c>
      <c r="O1431" t="s">
        <v>29</v>
      </c>
      <c r="P1431" t="s">
        <v>29</v>
      </c>
      <c r="Q1431" t="s">
        <v>30</v>
      </c>
      <c r="R1431" t="s">
        <v>30</v>
      </c>
      <c r="S1431" t="s">
        <v>30</v>
      </c>
      <c r="T1431" t="s">
        <v>30</v>
      </c>
      <c r="U1431" t="s">
        <v>30</v>
      </c>
      <c r="V1431" t="s">
        <v>30</v>
      </c>
      <c r="W1431" t="s">
        <v>40</v>
      </c>
      <c r="X1431" t="s">
        <v>30</v>
      </c>
      <c r="Y1431" t="s">
        <v>29</v>
      </c>
      <c r="Z1431" t="s">
        <v>29</v>
      </c>
      <c r="AA1431" t="s">
        <v>30</v>
      </c>
      <c r="AB1431" t="s">
        <v>32</v>
      </c>
    </row>
    <row r="1432" spans="1:28" outlineLevel="1" x14ac:dyDescent="0.45">
      <c r="A1432">
        <v>2357559000</v>
      </c>
      <c r="B1432" s="1">
        <v>44331</v>
      </c>
      <c r="C1432" t="s">
        <v>961</v>
      </c>
      <c r="D1432" t="s">
        <v>962</v>
      </c>
      <c r="E1432" t="s">
        <v>265</v>
      </c>
      <c r="F1432" t="s">
        <v>5651</v>
      </c>
      <c r="G1432" t="s">
        <v>5769</v>
      </c>
      <c r="H1432" s="5">
        <v>56842</v>
      </c>
      <c r="I1432" t="s">
        <v>143</v>
      </c>
      <c r="J1432" t="s">
        <v>42</v>
      </c>
      <c r="K1432" t="s">
        <v>29</v>
      </c>
      <c r="L1432" t="s">
        <v>210</v>
      </c>
      <c r="M1432" t="s">
        <v>29</v>
      </c>
      <c r="N1432" t="s">
        <v>29</v>
      </c>
      <c r="O1432" t="s">
        <v>29</v>
      </c>
      <c r="P1432" t="s">
        <v>30</v>
      </c>
      <c r="Q1432" t="s">
        <v>29</v>
      </c>
      <c r="R1432" t="s">
        <v>30</v>
      </c>
      <c r="S1432" t="s">
        <v>30</v>
      </c>
      <c r="T1432" t="s">
        <v>30</v>
      </c>
      <c r="U1432" t="s">
        <v>30</v>
      </c>
      <c r="V1432" t="s">
        <v>30</v>
      </c>
      <c r="W1432" t="s">
        <v>49</v>
      </c>
      <c r="X1432" t="s">
        <v>29</v>
      </c>
      <c r="Y1432" t="s">
        <v>29</v>
      </c>
      <c r="Z1432" t="s">
        <v>30</v>
      </c>
      <c r="AA1432" t="s">
        <v>29</v>
      </c>
      <c r="AB1432" t="s">
        <v>73</v>
      </c>
    </row>
    <row r="1433" spans="1:28" outlineLevel="1" x14ac:dyDescent="0.45">
      <c r="A1433">
        <v>7559658904</v>
      </c>
      <c r="B1433" s="1">
        <v>44323</v>
      </c>
      <c r="C1433" t="s">
        <v>3113</v>
      </c>
      <c r="D1433" t="s">
        <v>3114</v>
      </c>
      <c r="E1433" t="s">
        <v>265</v>
      </c>
      <c r="F1433" t="s">
        <v>5651</v>
      </c>
      <c r="G1433" t="s">
        <v>5769</v>
      </c>
      <c r="H1433" s="5">
        <v>55971</v>
      </c>
      <c r="I1433" t="s">
        <v>53</v>
      </c>
      <c r="J1433" t="s">
        <v>42</v>
      </c>
      <c r="K1433" t="s">
        <v>30</v>
      </c>
      <c r="L1433" t="s">
        <v>210</v>
      </c>
      <c r="M1433" t="s">
        <v>29</v>
      </c>
      <c r="N1433" t="s">
        <v>29</v>
      </c>
      <c r="O1433" t="s">
        <v>30</v>
      </c>
      <c r="P1433" t="s">
        <v>30</v>
      </c>
      <c r="Q1433" t="s">
        <v>30</v>
      </c>
      <c r="R1433" t="s">
        <v>30</v>
      </c>
      <c r="S1433" t="s">
        <v>30</v>
      </c>
      <c r="T1433" t="s">
        <v>30</v>
      </c>
      <c r="U1433" t="s">
        <v>30</v>
      </c>
      <c r="V1433" t="s">
        <v>30</v>
      </c>
      <c r="W1433" t="s">
        <v>31</v>
      </c>
      <c r="X1433" t="s">
        <v>29</v>
      </c>
      <c r="Y1433" t="s">
        <v>29</v>
      </c>
      <c r="Z1433" t="s">
        <v>30</v>
      </c>
      <c r="AA1433" t="s">
        <v>30</v>
      </c>
      <c r="AB1433" t="s">
        <v>32</v>
      </c>
    </row>
    <row r="1434" spans="1:28" outlineLevel="1" x14ac:dyDescent="0.45">
      <c r="A1434">
        <v>1074199005</v>
      </c>
      <c r="B1434" s="1">
        <v>44328</v>
      </c>
      <c r="C1434" t="s">
        <v>263</v>
      </c>
      <c r="D1434" t="s">
        <v>264</v>
      </c>
      <c r="E1434" t="s">
        <v>265</v>
      </c>
      <c r="F1434" t="s">
        <v>5651</v>
      </c>
      <c r="G1434" t="s">
        <v>5681</v>
      </c>
      <c r="H1434" s="5">
        <v>46611</v>
      </c>
      <c r="J1434" t="s">
        <v>42</v>
      </c>
      <c r="K1434" t="s">
        <v>29</v>
      </c>
      <c r="L1434" t="s">
        <v>210</v>
      </c>
      <c r="M1434" t="s">
        <v>29</v>
      </c>
      <c r="N1434" t="s">
        <v>30</v>
      </c>
      <c r="O1434" t="s">
        <v>30</v>
      </c>
      <c r="P1434" t="s">
        <v>30</v>
      </c>
      <c r="Q1434" t="s">
        <v>30</v>
      </c>
      <c r="R1434" t="s">
        <v>30</v>
      </c>
      <c r="S1434" t="s">
        <v>30</v>
      </c>
      <c r="T1434" t="s">
        <v>30</v>
      </c>
      <c r="U1434" t="s">
        <v>30</v>
      </c>
      <c r="V1434" t="s">
        <v>30</v>
      </c>
      <c r="W1434" t="s">
        <v>31</v>
      </c>
      <c r="X1434" t="s">
        <v>30</v>
      </c>
      <c r="Y1434" t="s">
        <v>29</v>
      </c>
      <c r="Z1434" t="s">
        <v>29</v>
      </c>
      <c r="AA1434" t="s">
        <v>30</v>
      </c>
      <c r="AB1434" t="s">
        <v>32</v>
      </c>
    </row>
    <row r="1435" spans="1:28" outlineLevel="1" x14ac:dyDescent="0.45">
      <c r="A1435">
        <v>7908548905</v>
      </c>
      <c r="B1435" s="1">
        <v>44327</v>
      </c>
      <c r="C1435" t="s">
        <v>4054</v>
      </c>
      <c r="D1435" t="s">
        <v>4055</v>
      </c>
      <c r="E1435" t="s">
        <v>265</v>
      </c>
      <c r="F1435" t="s">
        <v>5651</v>
      </c>
      <c r="G1435" t="s">
        <v>5681</v>
      </c>
      <c r="H1435" s="5">
        <v>44615.09</v>
      </c>
      <c r="J1435" t="s">
        <v>42</v>
      </c>
      <c r="K1435" t="s">
        <v>29</v>
      </c>
      <c r="L1435" t="s">
        <v>210</v>
      </c>
      <c r="M1435" t="s">
        <v>29</v>
      </c>
      <c r="N1435" t="s">
        <v>29</v>
      </c>
      <c r="O1435" t="s">
        <v>29</v>
      </c>
      <c r="P1435" t="s">
        <v>29</v>
      </c>
      <c r="Q1435" t="s">
        <v>29</v>
      </c>
      <c r="R1435" t="s">
        <v>30</v>
      </c>
      <c r="S1435" t="s">
        <v>30</v>
      </c>
      <c r="T1435" t="s">
        <v>30</v>
      </c>
      <c r="U1435" t="s">
        <v>29</v>
      </c>
      <c r="V1435" t="s">
        <v>30</v>
      </c>
      <c r="W1435" t="s">
        <v>31</v>
      </c>
      <c r="X1435" t="s">
        <v>30</v>
      </c>
      <c r="Y1435" t="s">
        <v>29</v>
      </c>
      <c r="Z1435" t="s">
        <v>29</v>
      </c>
      <c r="AA1435" t="s">
        <v>30</v>
      </c>
      <c r="AB1435" t="s">
        <v>39</v>
      </c>
    </row>
    <row r="1436" spans="1:28" outlineLevel="1" x14ac:dyDescent="0.45">
      <c r="A1436">
        <v>2225219001</v>
      </c>
      <c r="B1436" s="1">
        <v>44330</v>
      </c>
      <c r="C1436" t="s">
        <v>676</v>
      </c>
      <c r="D1436" t="s">
        <v>677</v>
      </c>
      <c r="E1436" t="s">
        <v>265</v>
      </c>
      <c r="F1436" t="s">
        <v>5651</v>
      </c>
      <c r="G1436" t="s">
        <v>5769</v>
      </c>
      <c r="H1436" s="5">
        <v>40851</v>
      </c>
      <c r="J1436" t="s">
        <v>42</v>
      </c>
      <c r="K1436" t="s">
        <v>29</v>
      </c>
      <c r="L1436" t="s">
        <v>210</v>
      </c>
      <c r="M1436" t="s">
        <v>29</v>
      </c>
      <c r="N1436" t="s">
        <v>30</v>
      </c>
      <c r="O1436" t="s">
        <v>29</v>
      </c>
      <c r="P1436" t="s">
        <v>30</v>
      </c>
      <c r="Q1436" t="s">
        <v>30</v>
      </c>
      <c r="R1436" t="s">
        <v>30</v>
      </c>
      <c r="S1436" t="s">
        <v>30</v>
      </c>
      <c r="T1436" t="s">
        <v>30</v>
      </c>
      <c r="U1436" t="s">
        <v>30</v>
      </c>
      <c r="V1436" t="s">
        <v>30</v>
      </c>
      <c r="W1436" t="s">
        <v>40</v>
      </c>
      <c r="X1436" t="s">
        <v>29</v>
      </c>
      <c r="Y1436" t="s">
        <v>29</v>
      </c>
      <c r="Z1436" t="s">
        <v>29</v>
      </c>
      <c r="AA1436" t="s">
        <v>30</v>
      </c>
      <c r="AB1436" t="s">
        <v>62</v>
      </c>
    </row>
    <row r="1437" spans="1:28" outlineLevel="1" x14ac:dyDescent="0.45">
      <c r="A1437">
        <v>7568748909</v>
      </c>
      <c r="B1437" s="1">
        <v>44323</v>
      </c>
      <c r="C1437" t="s">
        <v>3215</v>
      </c>
      <c r="D1437" t="s">
        <v>3216</v>
      </c>
      <c r="E1437" t="s">
        <v>265</v>
      </c>
      <c r="F1437" t="s">
        <v>5651</v>
      </c>
      <c r="G1437" t="s">
        <v>5681</v>
      </c>
      <c r="H1437" s="5">
        <v>34672.699999999997</v>
      </c>
      <c r="J1437" t="s">
        <v>42</v>
      </c>
      <c r="K1437" t="s">
        <v>29</v>
      </c>
      <c r="L1437" t="s">
        <v>210</v>
      </c>
      <c r="M1437" t="s">
        <v>29</v>
      </c>
      <c r="N1437" t="s">
        <v>30</v>
      </c>
      <c r="O1437" t="s">
        <v>30</v>
      </c>
      <c r="P1437" t="s">
        <v>30</v>
      </c>
      <c r="Q1437" t="s">
        <v>30</v>
      </c>
      <c r="R1437" t="s">
        <v>30</v>
      </c>
      <c r="S1437" t="s">
        <v>30</v>
      </c>
      <c r="T1437" t="s">
        <v>30</v>
      </c>
      <c r="U1437" t="s">
        <v>30</v>
      </c>
      <c r="V1437" t="s">
        <v>30</v>
      </c>
      <c r="W1437" t="s">
        <v>60</v>
      </c>
      <c r="X1437" t="s">
        <v>30</v>
      </c>
      <c r="Y1437" t="s">
        <v>30</v>
      </c>
      <c r="Z1437" t="s">
        <v>29</v>
      </c>
      <c r="AA1437" t="s">
        <v>30</v>
      </c>
      <c r="AB1437" t="s">
        <v>230</v>
      </c>
    </row>
    <row r="1438" spans="1:28" outlineLevel="1" x14ac:dyDescent="0.45">
      <c r="A1438">
        <v>5241749000</v>
      </c>
      <c r="B1438" s="1">
        <v>44337</v>
      </c>
      <c r="C1438" t="s">
        <v>2277</v>
      </c>
      <c r="D1438" t="s">
        <v>2278</v>
      </c>
      <c r="E1438" t="s">
        <v>265</v>
      </c>
      <c r="F1438" t="s">
        <v>5651</v>
      </c>
      <c r="G1438" t="s">
        <v>5769</v>
      </c>
      <c r="H1438" s="5">
        <v>19531</v>
      </c>
      <c r="J1438" t="s">
        <v>42</v>
      </c>
      <c r="K1438" t="s">
        <v>29</v>
      </c>
      <c r="L1438" t="s">
        <v>210</v>
      </c>
      <c r="M1438" t="s">
        <v>29</v>
      </c>
      <c r="N1438" t="s">
        <v>29</v>
      </c>
      <c r="O1438" t="s">
        <v>29</v>
      </c>
      <c r="P1438" t="s">
        <v>30</v>
      </c>
      <c r="Q1438" t="s">
        <v>29</v>
      </c>
      <c r="R1438" t="s">
        <v>29</v>
      </c>
      <c r="S1438" t="s">
        <v>30</v>
      </c>
      <c r="T1438" t="s">
        <v>30</v>
      </c>
      <c r="U1438" t="s">
        <v>29</v>
      </c>
      <c r="V1438" t="s">
        <v>30</v>
      </c>
      <c r="W1438" t="s">
        <v>40</v>
      </c>
      <c r="X1438" t="s">
        <v>29</v>
      </c>
      <c r="Y1438" t="s">
        <v>30</v>
      </c>
      <c r="Z1438" t="s">
        <v>29</v>
      </c>
      <c r="AA1438" t="s">
        <v>30</v>
      </c>
      <c r="AB1438" t="s">
        <v>32</v>
      </c>
    </row>
    <row r="1439" spans="1:28" outlineLevel="1" x14ac:dyDescent="0.45">
      <c r="A1439">
        <v>2721719008</v>
      </c>
      <c r="B1439" s="1">
        <v>44334</v>
      </c>
      <c r="C1439" t="s">
        <v>1425</v>
      </c>
      <c r="D1439" t="s">
        <v>1426</v>
      </c>
      <c r="E1439" t="s">
        <v>265</v>
      </c>
      <c r="F1439" t="s">
        <v>5651</v>
      </c>
      <c r="G1439" t="s">
        <v>5681</v>
      </c>
      <c r="H1439" s="5">
        <v>13597.28</v>
      </c>
      <c r="I1439" t="s">
        <v>1427</v>
      </c>
      <c r="J1439" t="s">
        <v>42</v>
      </c>
      <c r="K1439" t="s">
        <v>29</v>
      </c>
      <c r="L1439" t="s">
        <v>210</v>
      </c>
      <c r="M1439" t="s">
        <v>29</v>
      </c>
      <c r="N1439" t="s">
        <v>30</v>
      </c>
      <c r="O1439" t="s">
        <v>30</v>
      </c>
      <c r="P1439" t="s">
        <v>30</v>
      </c>
      <c r="Q1439" t="s">
        <v>30</v>
      </c>
      <c r="R1439" t="s">
        <v>30</v>
      </c>
      <c r="S1439" t="s">
        <v>30</v>
      </c>
      <c r="T1439" t="s">
        <v>30</v>
      </c>
      <c r="U1439" t="s">
        <v>30</v>
      </c>
      <c r="V1439" t="s">
        <v>30</v>
      </c>
      <c r="W1439" t="s">
        <v>31</v>
      </c>
      <c r="X1439" t="s">
        <v>30</v>
      </c>
      <c r="Y1439" t="s">
        <v>29</v>
      </c>
      <c r="Z1439" t="s">
        <v>29</v>
      </c>
      <c r="AA1439" t="s">
        <v>30</v>
      </c>
      <c r="AB1439" t="s">
        <v>47</v>
      </c>
    </row>
    <row r="1440" spans="1:28" outlineLevel="1" x14ac:dyDescent="0.45">
      <c r="A1440">
        <v>7563959006</v>
      </c>
      <c r="B1440" s="1">
        <v>44341</v>
      </c>
      <c r="C1440" t="s">
        <v>3172</v>
      </c>
      <c r="D1440" t="s">
        <v>3173</v>
      </c>
      <c r="E1440" t="s">
        <v>265</v>
      </c>
      <c r="F1440" t="s">
        <v>5651</v>
      </c>
      <c r="G1440" t="s">
        <v>5769</v>
      </c>
      <c r="H1440" s="5">
        <v>6171</v>
      </c>
      <c r="J1440" t="s">
        <v>42</v>
      </c>
      <c r="K1440" t="s">
        <v>29</v>
      </c>
      <c r="L1440" t="s">
        <v>210</v>
      </c>
      <c r="M1440" t="s">
        <v>29</v>
      </c>
      <c r="N1440" t="s">
        <v>29</v>
      </c>
      <c r="O1440" t="s">
        <v>29</v>
      </c>
      <c r="P1440" t="s">
        <v>29</v>
      </c>
      <c r="Q1440" t="s">
        <v>29</v>
      </c>
      <c r="R1440" t="s">
        <v>29</v>
      </c>
      <c r="S1440" t="s">
        <v>30</v>
      </c>
      <c r="T1440" t="s">
        <v>30</v>
      </c>
      <c r="U1440" t="s">
        <v>29</v>
      </c>
      <c r="V1440" t="s">
        <v>30</v>
      </c>
      <c r="W1440" t="s">
        <v>31</v>
      </c>
      <c r="X1440" t="s">
        <v>29</v>
      </c>
      <c r="Y1440" t="s">
        <v>29</v>
      </c>
      <c r="Z1440" t="s">
        <v>30</v>
      </c>
      <c r="AA1440" t="s">
        <v>29</v>
      </c>
      <c r="AB1440" t="s">
        <v>73</v>
      </c>
    </row>
    <row r="1441" spans="1:28" outlineLevel="1" x14ac:dyDescent="0.45">
      <c r="A1441">
        <v>4879219010</v>
      </c>
      <c r="B1441" s="1">
        <v>44336</v>
      </c>
      <c r="C1441" t="s">
        <v>1927</v>
      </c>
      <c r="D1441" t="s">
        <v>1928</v>
      </c>
      <c r="E1441" t="s">
        <v>546</v>
      </c>
      <c r="F1441" t="s">
        <v>5651</v>
      </c>
      <c r="G1441" t="s">
        <v>5740</v>
      </c>
      <c r="H1441" s="5">
        <v>930879</v>
      </c>
      <c r="J1441" t="s">
        <v>28</v>
      </c>
      <c r="K1441" t="s">
        <v>29</v>
      </c>
      <c r="L1441" t="s">
        <v>161</v>
      </c>
      <c r="M1441" t="s">
        <v>29</v>
      </c>
      <c r="N1441" t="s">
        <v>30</v>
      </c>
      <c r="O1441" t="s">
        <v>30</v>
      </c>
      <c r="P1441" t="s">
        <v>30</v>
      </c>
      <c r="Q1441" t="s">
        <v>30</v>
      </c>
      <c r="R1441" t="s">
        <v>30</v>
      </c>
      <c r="S1441" t="s">
        <v>30</v>
      </c>
      <c r="T1441" t="s">
        <v>30</v>
      </c>
      <c r="U1441" t="s">
        <v>30</v>
      </c>
      <c r="V1441" t="s">
        <v>30</v>
      </c>
      <c r="W1441" t="s">
        <v>40</v>
      </c>
      <c r="X1441" t="s">
        <v>29</v>
      </c>
      <c r="Y1441" t="s">
        <v>29</v>
      </c>
      <c r="Z1441" t="s">
        <v>29</v>
      </c>
      <c r="AA1441" t="s">
        <v>30</v>
      </c>
      <c r="AB1441" t="s">
        <v>45</v>
      </c>
    </row>
    <row r="1442" spans="1:28" outlineLevel="1" x14ac:dyDescent="0.45">
      <c r="A1442">
        <v>9877149001</v>
      </c>
      <c r="B1442" s="1">
        <v>44351</v>
      </c>
      <c r="C1442" t="s">
        <v>5221</v>
      </c>
      <c r="D1442" t="s">
        <v>5222</v>
      </c>
      <c r="E1442" t="s">
        <v>546</v>
      </c>
      <c r="F1442" t="s">
        <v>5651</v>
      </c>
      <c r="G1442" t="s">
        <v>5740</v>
      </c>
      <c r="H1442" s="5">
        <v>877226.79</v>
      </c>
      <c r="I1442" t="s">
        <v>146</v>
      </c>
      <c r="J1442" t="s">
        <v>28</v>
      </c>
      <c r="K1442" t="s">
        <v>29</v>
      </c>
      <c r="L1442" t="s">
        <v>161</v>
      </c>
      <c r="M1442" t="s">
        <v>29</v>
      </c>
      <c r="N1442" t="s">
        <v>30</v>
      </c>
      <c r="O1442" t="s">
        <v>30</v>
      </c>
      <c r="P1442" t="s">
        <v>30</v>
      </c>
      <c r="Q1442" t="s">
        <v>30</v>
      </c>
      <c r="R1442" t="s">
        <v>30</v>
      </c>
      <c r="S1442" t="s">
        <v>30</v>
      </c>
      <c r="T1442" t="s">
        <v>30</v>
      </c>
      <c r="U1442" t="s">
        <v>30</v>
      </c>
      <c r="V1442" t="s">
        <v>30</v>
      </c>
      <c r="W1442" t="s">
        <v>40</v>
      </c>
      <c r="X1442" t="s">
        <v>29</v>
      </c>
      <c r="Y1442" t="s">
        <v>29</v>
      </c>
      <c r="Z1442" t="s">
        <v>29</v>
      </c>
      <c r="AA1442" t="s">
        <v>29</v>
      </c>
      <c r="AB1442" t="s">
        <v>32</v>
      </c>
    </row>
    <row r="1443" spans="1:28" outlineLevel="1" x14ac:dyDescent="0.45">
      <c r="A1443">
        <v>7234839004</v>
      </c>
      <c r="B1443" s="1">
        <v>44339</v>
      </c>
      <c r="C1443" t="s">
        <v>2505</v>
      </c>
      <c r="D1443" t="s">
        <v>2506</v>
      </c>
      <c r="E1443" t="s">
        <v>546</v>
      </c>
      <c r="F1443" t="s">
        <v>5651</v>
      </c>
      <c r="G1443" t="s">
        <v>5740</v>
      </c>
      <c r="H1443" s="5">
        <v>727785.07</v>
      </c>
      <c r="J1443" t="s">
        <v>28</v>
      </c>
      <c r="K1443" t="s">
        <v>29</v>
      </c>
      <c r="L1443" t="s">
        <v>161</v>
      </c>
      <c r="M1443" t="s">
        <v>30</v>
      </c>
      <c r="N1443" t="s">
        <v>30</v>
      </c>
      <c r="O1443" t="s">
        <v>30</v>
      </c>
      <c r="P1443" t="s">
        <v>30</v>
      </c>
      <c r="Q1443" t="s">
        <v>30</v>
      </c>
      <c r="R1443" t="s">
        <v>30</v>
      </c>
      <c r="S1443" t="s">
        <v>30</v>
      </c>
      <c r="T1443" t="s">
        <v>30</v>
      </c>
      <c r="U1443" t="s">
        <v>30</v>
      </c>
      <c r="V1443" t="s">
        <v>30</v>
      </c>
      <c r="W1443" t="s">
        <v>40</v>
      </c>
      <c r="X1443" t="s">
        <v>29</v>
      </c>
      <c r="Y1443" t="s">
        <v>30</v>
      </c>
      <c r="Z1443" t="s">
        <v>29</v>
      </c>
      <c r="AA1443" t="s">
        <v>29</v>
      </c>
      <c r="AB1443" t="s">
        <v>32</v>
      </c>
    </row>
    <row r="1444" spans="1:28" outlineLevel="1" x14ac:dyDescent="0.45">
      <c r="A1444">
        <v>5224649003</v>
      </c>
      <c r="B1444" s="1">
        <v>44337</v>
      </c>
      <c r="C1444" t="s">
        <v>2194</v>
      </c>
      <c r="D1444" t="s">
        <v>2195</v>
      </c>
      <c r="E1444" t="s">
        <v>546</v>
      </c>
      <c r="F1444" t="s">
        <v>5651</v>
      </c>
      <c r="G1444" t="s">
        <v>5740</v>
      </c>
      <c r="H1444" s="5">
        <v>636626.5</v>
      </c>
      <c r="J1444" t="s">
        <v>28</v>
      </c>
      <c r="K1444" t="s">
        <v>29</v>
      </c>
      <c r="L1444" t="s">
        <v>161</v>
      </c>
      <c r="M1444" t="s">
        <v>30</v>
      </c>
      <c r="N1444" t="s">
        <v>30</v>
      </c>
      <c r="O1444" t="s">
        <v>30</v>
      </c>
      <c r="P1444" t="s">
        <v>30</v>
      </c>
      <c r="Q1444" t="s">
        <v>30</v>
      </c>
      <c r="R1444" t="s">
        <v>30</v>
      </c>
      <c r="S1444" t="s">
        <v>30</v>
      </c>
      <c r="T1444" t="s">
        <v>30</v>
      </c>
      <c r="U1444" t="s">
        <v>30</v>
      </c>
      <c r="V1444" t="s">
        <v>30</v>
      </c>
      <c r="W1444" t="s">
        <v>40</v>
      </c>
      <c r="X1444" t="s">
        <v>29</v>
      </c>
      <c r="Y1444" t="s">
        <v>29</v>
      </c>
      <c r="Z1444" t="s">
        <v>29</v>
      </c>
      <c r="AA1444" t="s">
        <v>30</v>
      </c>
      <c r="AB1444" t="s">
        <v>32</v>
      </c>
    </row>
    <row r="1445" spans="1:28" outlineLevel="1" x14ac:dyDescent="0.45">
      <c r="A1445">
        <v>2773439009</v>
      </c>
      <c r="B1445" s="1">
        <v>44334</v>
      </c>
      <c r="C1445" t="s">
        <v>1661</v>
      </c>
      <c r="D1445" t="s">
        <v>1662</v>
      </c>
      <c r="E1445" t="s">
        <v>546</v>
      </c>
      <c r="F1445" t="s">
        <v>5651</v>
      </c>
      <c r="G1445" t="s">
        <v>5749</v>
      </c>
      <c r="H1445" s="5">
        <v>516957</v>
      </c>
      <c r="J1445" t="s">
        <v>42</v>
      </c>
      <c r="K1445" t="s">
        <v>30</v>
      </c>
      <c r="L1445" t="s">
        <v>161</v>
      </c>
      <c r="M1445" t="s">
        <v>30</v>
      </c>
      <c r="N1445" t="s">
        <v>30</v>
      </c>
      <c r="O1445" t="s">
        <v>30</v>
      </c>
      <c r="P1445" t="s">
        <v>30</v>
      </c>
      <c r="Q1445" t="s">
        <v>30</v>
      </c>
      <c r="R1445" t="s">
        <v>30</v>
      </c>
      <c r="S1445" t="s">
        <v>30</v>
      </c>
      <c r="T1445" t="s">
        <v>30</v>
      </c>
      <c r="U1445" t="s">
        <v>30</v>
      </c>
      <c r="V1445" t="s">
        <v>30</v>
      </c>
      <c r="W1445" t="s">
        <v>40</v>
      </c>
      <c r="X1445" t="s">
        <v>29</v>
      </c>
      <c r="Y1445" t="s">
        <v>29</v>
      </c>
      <c r="Z1445" t="s">
        <v>30</v>
      </c>
      <c r="AA1445" t="s">
        <v>29</v>
      </c>
      <c r="AB1445" t="s">
        <v>43</v>
      </c>
    </row>
    <row r="1446" spans="1:28" outlineLevel="1" x14ac:dyDescent="0.45">
      <c r="A1446">
        <v>3719299008</v>
      </c>
      <c r="B1446" s="1">
        <v>44335</v>
      </c>
      <c r="C1446" t="s">
        <v>1887</v>
      </c>
      <c r="D1446" t="s">
        <v>1888</v>
      </c>
      <c r="E1446" t="s">
        <v>546</v>
      </c>
      <c r="F1446" t="s">
        <v>5651</v>
      </c>
      <c r="G1446" t="s">
        <v>5749</v>
      </c>
      <c r="H1446" s="5">
        <v>507359</v>
      </c>
      <c r="J1446" t="s">
        <v>42</v>
      </c>
      <c r="K1446" t="s">
        <v>29</v>
      </c>
      <c r="L1446" t="s">
        <v>161</v>
      </c>
      <c r="M1446" t="s">
        <v>30</v>
      </c>
      <c r="N1446" t="s">
        <v>30</v>
      </c>
      <c r="O1446" t="s">
        <v>30</v>
      </c>
      <c r="P1446" t="s">
        <v>30</v>
      </c>
      <c r="Q1446" t="s">
        <v>30</v>
      </c>
      <c r="R1446" t="s">
        <v>30</v>
      </c>
      <c r="S1446" t="s">
        <v>30</v>
      </c>
      <c r="T1446" t="s">
        <v>30</v>
      </c>
      <c r="U1446" t="s">
        <v>30</v>
      </c>
      <c r="V1446" t="s">
        <v>30</v>
      </c>
      <c r="W1446" t="s">
        <v>31</v>
      </c>
      <c r="X1446" t="s">
        <v>29</v>
      </c>
      <c r="Y1446" t="s">
        <v>29</v>
      </c>
      <c r="Z1446" t="s">
        <v>29</v>
      </c>
      <c r="AA1446" t="s">
        <v>30</v>
      </c>
      <c r="AB1446" t="s">
        <v>32</v>
      </c>
    </row>
    <row r="1447" spans="1:28" outlineLevel="1" x14ac:dyDescent="0.45">
      <c r="A1447">
        <v>5253469007</v>
      </c>
      <c r="B1447" s="1">
        <v>44337</v>
      </c>
      <c r="C1447" t="s">
        <v>2343</v>
      </c>
      <c r="D1447" t="s">
        <v>2344</v>
      </c>
      <c r="E1447" t="s">
        <v>546</v>
      </c>
      <c r="F1447" t="s">
        <v>5651</v>
      </c>
      <c r="G1447" t="s">
        <v>5749</v>
      </c>
      <c r="H1447" s="5">
        <v>502738</v>
      </c>
      <c r="J1447" t="s">
        <v>42</v>
      </c>
      <c r="K1447" t="s">
        <v>30</v>
      </c>
      <c r="L1447" t="s">
        <v>161</v>
      </c>
      <c r="M1447" t="s">
        <v>30</v>
      </c>
      <c r="N1447" t="s">
        <v>30</v>
      </c>
      <c r="O1447" t="s">
        <v>30</v>
      </c>
      <c r="P1447" t="s">
        <v>30</v>
      </c>
      <c r="Q1447" t="s">
        <v>30</v>
      </c>
      <c r="R1447" t="s">
        <v>30</v>
      </c>
      <c r="S1447" t="s">
        <v>30</v>
      </c>
      <c r="T1447" t="s">
        <v>30</v>
      </c>
      <c r="U1447" t="s">
        <v>30</v>
      </c>
      <c r="V1447" t="s">
        <v>30</v>
      </c>
      <c r="W1447" t="s">
        <v>31</v>
      </c>
      <c r="X1447" t="s">
        <v>29</v>
      </c>
      <c r="Y1447" t="s">
        <v>29</v>
      </c>
      <c r="Z1447" t="s">
        <v>29</v>
      </c>
      <c r="AA1447" t="s">
        <v>30</v>
      </c>
      <c r="AB1447" t="s">
        <v>32</v>
      </c>
    </row>
    <row r="1448" spans="1:28" outlineLevel="1" x14ac:dyDescent="0.45">
      <c r="A1448">
        <v>9931939004</v>
      </c>
      <c r="B1448" s="1">
        <v>44351</v>
      </c>
      <c r="C1448" t="s">
        <v>5517</v>
      </c>
      <c r="D1448" t="s">
        <v>3344</v>
      </c>
      <c r="E1448" t="s">
        <v>546</v>
      </c>
      <c r="F1448" t="s">
        <v>5651</v>
      </c>
      <c r="G1448" t="s">
        <v>5749</v>
      </c>
      <c r="H1448" s="5">
        <v>409868</v>
      </c>
      <c r="J1448" t="s">
        <v>42</v>
      </c>
      <c r="K1448" t="s">
        <v>30</v>
      </c>
      <c r="L1448" t="s">
        <v>161</v>
      </c>
      <c r="M1448" t="s">
        <v>30</v>
      </c>
      <c r="N1448" t="s">
        <v>30</v>
      </c>
      <c r="O1448" t="s">
        <v>30</v>
      </c>
      <c r="P1448" t="s">
        <v>30</v>
      </c>
      <c r="Q1448" t="s">
        <v>30</v>
      </c>
      <c r="R1448" t="s">
        <v>30</v>
      </c>
      <c r="S1448" t="s">
        <v>30</v>
      </c>
      <c r="T1448" t="s">
        <v>30</v>
      </c>
      <c r="U1448" t="s">
        <v>30</v>
      </c>
      <c r="V1448" t="s">
        <v>30</v>
      </c>
      <c r="W1448" t="s">
        <v>31</v>
      </c>
      <c r="X1448" t="s">
        <v>29</v>
      </c>
      <c r="Y1448" t="s">
        <v>29</v>
      </c>
      <c r="Z1448" t="s">
        <v>29</v>
      </c>
      <c r="AA1448" t="s">
        <v>29</v>
      </c>
      <c r="AB1448" t="s">
        <v>32</v>
      </c>
    </row>
    <row r="1449" spans="1:28" outlineLevel="1" x14ac:dyDescent="0.45">
      <c r="A1449">
        <v>1126189103</v>
      </c>
      <c r="B1449" s="1">
        <v>44372</v>
      </c>
      <c r="C1449" t="s">
        <v>544</v>
      </c>
      <c r="D1449" t="s">
        <v>545</v>
      </c>
      <c r="E1449" t="s">
        <v>546</v>
      </c>
      <c r="F1449" t="s">
        <v>5651</v>
      </c>
      <c r="G1449" t="s">
        <v>5740</v>
      </c>
      <c r="H1449" s="5">
        <v>336838</v>
      </c>
      <c r="J1449" t="s">
        <v>28</v>
      </c>
      <c r="K1449" t="s">
        <v>29</v>
      </c>
      <c r="L1449" t="s">
        <v>161</v>
      </c>
      <c r="M1449" t="s">
        <v>30</v>
      </c>
      <c r="N1449" t="s">
        <v>30</v>
      </c>
      <c r="O1449" t="s">
        <v>30</v>
      </c>
      <c r="P1449" t="s">
        <v>30</v>
      </c>
      <c r="Q1449" t="s">
        <v>30</v>
      </c>
      <c r="R1449" t="s">
        <v>30</v>
      </c>
      <c r="S1449" t="s">
        <v>30</v>
      </c>
      <c r="T1449" t="s">
        <v>30</v>
      </c>
      <c r="U1449" t="s">
        <v>30</v>
      </c>
      <c r="V1449" t="s">
        <v>30</v>
      </c>
      <c r="W1449" t="s">
        <v>40</v>
      </c>
      <c r="X1449" t="s">
        <v>29</v>
      </c>
      <c r="Y1449" t="s">
        <v>29</v>
      </c>
      <c r="Z1449" t="s">
        <v>29</v>
      </c>
      <c r="AA1449" t="s">
        <v>29</v>
      </c>
      <c r="AB1449" t="s">
        <v>32</v>
      </c>
    </row>
    <row r="1450" spans="1:28" outlineLevel="1" x14ac:dyDescent="0.45">
      <c r="A1450">
        <v>7529838909</v>
      </c>
      <c r="B1450" s="1">
        <v>44323</v>
      </c>
      <c r="C1450" t="s">
        <v>2762</v>
      </c>
      <c r="D1450" t="s">
        <v>2763</v>
      </c>
      <c r="E1450" t="s">
        <v>546</v>
      </c>
      <c r="F1450" t="s">
        <v>5651</v>
      </c>
      <c r="G1450" t="s">
        <v>5749</v>
      </c>
      <c r="H1450" s="5">
        <v>285621.01</v>
      </c>
      <c r="J1450" t="s">
        <v>42</v>
      </c>
      <c r="K1450" t="s">
        <v>30</v>
      </c>
      <c r="L1450" t="s">
        <v>161</v>
      </c>
      <c r="M1450" t="s">
        <v>29</v>
      </c>
      <c r="N1450" t="s">
        <v>30</v>
      </c>
      <c r="O1450" t="s">
        <v>30</v>
      </c>
      <c r="P1450" t="s">
        <v>30</v>
      </c>
      <c r="Q1450" t="s">
        <v>30</v>
      </c>
      <c r="R1450" t="s">
        <v>30</v>
      </c>
      <c r="S1450" t="s">
        <v>30</v>
      </c>
      <c r="T1450" t="s">
        <v>30</v>
      </c>
      <c r="U1450" t="s">
        <v>30</v>
      </c>
      <c r="V1450" t="s">
        <v>30</v>
      </c>
      <c r="W1450" t="s">
        <v>40</v>
      </c>
      <c r="X1450" t="s">
        <v>29</v>
      </c>
      <c r="Y1450" t="s">
        <v>30</v>
      </c>
      <c r="Z1450" t="s">
        <v>29</v>
      </c>
      <c r="AA1450" t="s">
        <v>30</v>
      </c>
      <c r="AB1450" t="s">
        <v>59</v>
      </c>
    </row>
    <row r="1451" spans="1:28" outlineLevel="1" x14ac:dyDescent="0.45">
      <c r="A1451">
        <v>7537149006</v>
      </c>
      <c r="B1451" s="1">
        <v>44341</v>
      </c>
      <c r="C1451" t="s">
        <v>2851</v>
      </c>
      <c r="D1451" t="s">
        <v>2852</v>
      </c>
      <c r="E1451" t="s">
        <v>546</v>
      </c>
      <c r="F1451" t="s">
        <v>5651</v>
      </c>
      <c r="G1451" t="s">
        <v>5968</v>
      </c>
      <c r="H1451" s="5">
        <v>237335.73</v>
      </c>
      <c r="J1451" t="s">
        <v>28</v>
      </c>
      <c r="K1451" t="s">
        <v>30</v>
      </c>
      <c r="L1451" t="s">
        <v>161</v>
      </c>
      <c r="M1451" t="s">
        <v>29</v>
      </c>
      <c r="N1451" t="s">
        <v>30</v>
      </c>
      <c r="O1451" t="s">
        <v>30</v>
      </c>
      <c r="P1451" t="s">
        <v>30</v>
      </c>
      <c r="Q1451" t="s">
        <v>30</v>
      </c>
      <c r="R1451" t="s">
        <v>30</v>
      </c>
      <c r="S1451" t="s">
        <v>30</v>
      </c>
      <c r="T1451" t="s">
        <v>30</v>
      </c>
      <c r="U1451" t="s">
        <v>30</v>
      </c>
      <c r="V1451" t="s">
        <v>30</v>
      </c>
      <c r="W1451" t="s">
        <v>49</v>
      </c>
      <c r="X1451" t="s">
        <v>30</v>
      </c>
      <c r="Y1451" t="s">
        <v>29</v>
      </c>
      <c r="Z1451" t="s">
        <v>29</v>
      </c>
      <c r="AA1451" t="s">
        <v>30</v>
      </c>
      <c r="AB1451" t="s">
        <v>32</v>
      </c>
    </row>
    <row r="1452" spans="1:28" outlineLevel="1" x14ac:dyDescent="0.45">
      <c r="A1452">
        <v>1132089104</v>
      </c>
      <c r="B1452" s="1">
        <v>44372</v>
      </c>
      <c r="C1452" t="s">
        <v>580</v>
      </c>
      <c r="D1452" t="s">
        <v>581</v>
      </c>
      <c r="E1452" t="s">
        <v>546</v>
      </c>
      <c r="F1452" t="s">
        <v>5651</v>
      </c>
      <c r="G1452" t="s">
        <v>5749</v>
      </c>
      <c r="H1452" s="5">
        <v>206675</v>
      </c>
      <c r="J1452" t="s">
        <v>42</v>
      </c>
      <c r="K1452" t="s">
        <v>30</v>
      </c>
      <c r="L1452" t="s">
        <v>161</v>
      </c>
      <c r="M1452" t="s">
        <v>29</v>
      </c>
      <c r="N1452" t="s">
        <v>29</v>
      </c>
      <c r="O1452" t="s">
        <v>29</v>
      </c>
      <c r="P1452" t="s">
        <v>30</v>
      </c>
      <c r="Q1452" t="s">
        <v>30</v>
      </c>
      <c r="R1452" t="s">
        <v>30</v>
      </c>
      <c r="S1452" t="s">
        <v>30</v>
      </c>
      <c r="T1452" t="s">
        <v>30</v>
      </c>
      <c r="U1452" t="s">
        <v>30</v>
      </c>
      <c r="V1452" t="s">
        <v>30</v>
      </c>
      <c r="W1452" t="s">
        <v>40</v>
      </c>
      <c r="X1452" t="s">
        <v>29</v>
      </c>
      <c r="Y1452" t="s">
        <v>29</v>
      </c>
      <c r="Z1452" t="s">
        <v>29</v>
      </c>
      <c r="AA1452" t="s">
        <v>29</v>
      </c>
      <c r="AB1452" t="s">
        <v>32</v>
      </c>
    </row>
    <row r="1453" spans="1:28" outlineLevel="1" x14ac:dyDescent="0.45">
      <c r="A1453">
        <v>3706679005</v>
      </c>
      <c r="B1453" s="1">
        <v>44335</v>
      </c>
      <c r="C1453" t="s">
        <v>1814</v>
      </c>
      <c r="D1453" t="s">
        <v>1815</v>
      </c>
      <c r="E1453" t="s">
        <v>546</v>
      </c>
      <c r="F1453" t="s">
        <v>5651</v>
      </c>
      <c r="G1453" t="s">
        <v>5740</v>
      </c>
      <c r="H1453" s="5">
        <v>180590.62</v>
      </c>
      <c r="J1453" t="s">
        <v>28</v>
      </c>
      <c r="K1453" t="s">
        <v>30</v>
      </c>
      <c r="L1453" t="s">
        <v>161</v>
      </c>
      <c r="M1453" t="s">
        <v>29</v>
      </c>
      <c r="N1453" t="s">
        <v>30</v>
      </c>
      <c r="O1453" t="s">
        <v>29</v>
      </c>
      <c r="P1453" t="s">
        <v>30</v>
      </c>
      <c r="Q1453" t="s">
        <v>30</v>
      </c>
      <c r="R1453" t="s">
        <v>30</v>
      </c>
      <c r="S1453" t="s">
        <v>30</v>
      </c>
      <c r="T1453" t="s">
        <v>30</v>
      </c>
      <c r="U1453" t="s">
        <v>30</v>
      </c>
      <c r="V1453" t="s">
        <v>30</v>
      </c>
      <c r="W1453" t="s">
        <v>33</v>
      </c>
      <c r="X1453" t="s">
        <v>29</v>
      </c>
      <c r="Y1453" t="s">
        <v>30</v>
      </c>
      <c r="Z1453" t="s">
        <v>29</v>
      </c>
      <c r="AA1453" t="s">
        <v>29</v>
      </c>
      <c r="AB1453" t="s">
        <v>32</v>
      </c>
    </row>
    <row r="1454" spans="1:28" outlineLevel="1" x14ac:dyDescent="0.45">
      <c r="A1454">
        <v>2745249003</v>
      </c>
      <c r="B1454" s="1">
        <v>44334</v>
      </c>
      <c r="C1454" t="s">
        <v>1541</v>
      </c>
      <c r="D1454" t="s">
        <v>1542</v>
      </c>
      <c r="E1454" t="s">
        <v>546</v>
      </c>
      <c r="F1454" t="s">
        <v>5651</v>
      </c>
      <c r="G1454" t="s">
        <v>5749</v>
      </c>
      <c r="H1454" s="5">
        <v>149033</v>
      </c>
      <c r="J1454" t="s">
        <v>42</v>
      </c>
      <c r="K1454" t="s">
        <v>29</v>
      </c>
      <c r="L1454" t="s">
        <v>161</v>
      </c>
      <c r="M1454" t="s">
        <v>30</v>
      </c>
      <c r="N1454" t="s">
        <v>30</v>
      </c>
      <c r="O1454" t="s">
        <v>30</v>
      </c>
      <c r="P1454" t="s">
        <v>30</v>
      </c>
      <c r="Q1454" t="s">
        <v>30</v>
      </c>
      <c r="R1454" t="s">
        <v>30</v>
      </c>
      <c r="S1454" t="s">
        <v>30</v>
      </c>
      <c r="T1454" t="s">
        <v>30</v>
      </c>
      <c r="U1454" t="s">
        <v>30</v>
      </c>
      <c r="V1454" t="s">
        <v>30</v>
      </c>
      <c r="W1454" t="s">
        <v>31</v>
      </c>
      <c r="X1454" t="s">
        <v>29</v>
      </c>
      <c r="Y1454" t="s">
        <v>29</v>
      </c>
      <c r="Z1454" t="s">
        <v>29</v>
      </c>
      <c r="AA1454" t="s">
        <v>30</v>
      </c>
      <c r="AB1454" t="s">
        <v>32</v>
      </c>
    </row>
    <row r="1455" spans="1:28" outlineLevel="1" x14ac:dyDescent="0.45">
      <c r="A1455">
        <v>2371399007</v>
      </c>
      <c r="B1455" s="1">
        <v>44331</v>
      </c>
      <c r="C1455" t="s">
        <v>1038</v>
      </c>
      <c r="D1455" t="s">
        <v>1039</v>
      </c>
      <c r="E1455" t="s">
        <v>546</v>
      </c>
      <c r="F1455" t="s">
        <v>5651</v>
      </c>
      <c r="G1455" t="s">
        <v>5740</v>
      </c>
      <c r="H1455" s="5">
        <v>143400.5</v>
      </c>
      <c r="J1455" t="s">
        <v>28</v>
      </c>
      <c r="K1455" t="s">
        <v>29</v>
      </c>
      <c r="L1455" t="s">
        <v>161</v>
      </c>
      <c r="M1455" t="s">
        <v>29</v>
      </c>
      <c r="N1455" t="s">
        <v>29</v>
      </c>
      <c r="O1455" t="s">
        <v>29</v>
      </c>
      <c r="P1455" t="s">
        <v>30</v>
      </c>
      <c r="Q1455" t="s">
        <v>30</v>
      </c>
      <c r="R1455" t="s">
        <v>30</v>
      </c>
      <c r="S1455" t="s">
        <v>30</v>
      </c>
      <c r="T1455" t="s">
        <v>30</v>
      </c>
      <c r="U1455" t="s">
        <v>30</v>
      </c>
      <c r="V1455" t="s">
        <v>30</v>
      </c>
      <c r="W1455" t="s">
        <v>31</v>
      </c>
      <c r="X1455" t="s">
        <v>29</v>
      </c>
      <c r="Y1455" t="s">
        <v>30</v>
      </c>
      <c r="Z1455" t="s">
        <v>29</v>
      </c>
      <c r="AA1455" t="s">
        <v>29</v>
      </c>
      <c r="AB1455" t="s">
        <v>32</v>
      </c>
    </row>
    <row r="1456" spans="1:28" outlineLevel="1" x14ac:dyDescent="0.45">
      <c r="A1456">
        <v>9905959006</v>
      </c>
      <c r="B1456" s="1">
        <v>44351</v>
      </c>
      <c r="C1456" t="s">
        <v>5376</v>
      </c>
      <c r="D1456" t="s">
        <v>5377</v>
      </c>
      <c r="E1456" t="s">
        <v>546</v>
      </c>
      <c r="F1456" t="s">
        <v>5651</v>
      </c>
      <c r="G1456" t="s">
        <v>5740</v>
      </c>
      <c r="H1456" s="5">
        <v>141731.5</v>
      </c>
      <c r="I1456" t="s">
        <v>3628</v>
      </c>
      <c r="J1456" t="s">
        <v>28</v>
      </c>
      <c r="K1456" t="s">
        <v>30</v>
      </c>
      <c r="L1456" t="s">
        <v>161</v>
      </c>
      <c r="M1456" t="s">
        <v>29</v>
      </c>
      <c r="N1456" t="s">
        <v>30</v>
      </c>
      <c r="O1456" t="s">
        <v>29</v>
      </c>
      <c r="P1456" t="s">
        <v>30</v>
      </c>
      <c r="Q1456" t="s">
        <v>30</v>
      </c>
      <c r="R1456" t="s">
        <v>30</v>
      </c>
      <c r="S1456" t="s">
        <v>30</v>
      </c>
      <c r="T1456" t="s">
        <v>30</v>
      </c>
      <c r="U1456" t="s">
        <v>30</v>
      </c>
      <c r="V1456" t="s">
        <v>30</v>
      </c>
      <c r="W1456" t="s">
        <v>31</v>
      </c>
      <c r="X1456" t="s">
        <v>29</v>
      </c>
      <c r="Y1456" t="s">
        <v>29</v>
      </c>
      <c r="Z1456" t="s">
        <v>29</v>
      </c>
      <c r="AA1456" t="s">
        <v>29</v>
      </c>
      <c r="AB1456" t="s">
        <v>32</v>
      </c>
    </row>
    <row r="1457" spans="1:28" outlineLevel="1" x14ac:dyDescent="0.45">
      <c r="A1457">
        <v>7652398903</v>
      </c>
      <c r="B1457" s="1">
        <v>44323</v>
      </c>
      <c r="C1457" t="s">
        <v>3717</v>
      </c>
      <c r="D1457" t="s">
        <v>3718</v>
      </c>
      <c r="E1457" t="s">
        <v>546</v>
      </c>
      <c r="F1457" t="s">
        <v>5651</v>
      </c>
      <c r="G1457" t="s">
        <v>5740</v>
      </c>
      <c r="H1457" s="5">
        <v>133572</v>
      </c>
      <c r="J1457" t="s">
        <v>28</v>
      </c>
      <c r="K1457" t="s">
        <v>29</v>
      </c>
      <c r="L1457" t="s">
        <v>161</v>
      </c>
      <c r="M1457" t="s">
        <v>29</v>
      </c>
      <c r="N1457" t="s">
        <v>30</v>
      </c>
      <c r="O1457" t="s">
        <v>30</v>
      </c>
      <c r="P1457" t="s">
        <v>30</v>
      </c>
      <c r="Q1457" t="s">
        <v>30</v>
      </c>
      <c r="R1457" t="s">
        <v>30</v>
      </c>
      <c r="S1457" t="s">
        <v>30</v>
      </c>
      <c r="T1457" t="s">
        <v>30</v>
      </c>
      <c r="U1457" t="s">
        <v>30</v>
      </c>
      <c r="V1457" t="s">
        <v>30</v>
      </c>
      <c r="W1457" t="s">
        <v>33</v>
      </c>
      <c r="X1457" t="s">
        <v>29</v>
      </c>
      <c r="Y1457" t="s">
        <v>30</v>
      </c>
      <c r="Z1457" t="s">
        <v>29</v>
      </c>
      <c r="AA1457" t="s">
        <v>29</v>
      </c>
      <c r="AB1457" t="s">
        <v>32</v>
      </c>
    </row>
    <row r="1458" spans="1:28" outlineLevel="1" x14ac:dyDescent="0.45">
      <c r="A1458">
        <v>2218929004</v>
      </c>
      <c r="B1458" s="1">
        <v>44330</v>
      </c>
      <c r="C1458" t="s">
        <v>646</v>
      </c>
      <c r="D1458" t="s">
        <v>647</v>
      </c>
      <c r="E1458" t="s">
        <v>546</v>
      </c>
      <c r="F1458" t="s">
        <v>5651</v>
      </c>
      <c r="G1458" t="s">
        <v>5740</v>
      </c>
      <c r="H1458" s="5">
        <v>117249</v>
      </c>
      <c r="J1458" t="s">
        <v>28</v>
      </c>
      <c r="K1458" t="s">
        <v>29</v>
      </c>
      <c r="L1458" t="s">
        <v>161</v>
      </c>
      <c r="M1458" t="s">
        <v>29</v>
      </c>
      <c r="N1458" t="s">
        <v>30</v>
      </c>
      <c r="O1458" t="s">
        <v>29</v>
      </c>
      <c r="P1458" t="s">
        <v>30</v>
      </c>
      <c r="Q1458" t="s">
        <v>29</v>
      </c>
      <c r="R1458" t="s">
        <v>30</v>
      </c>
      <c r="S1458" t="s">
        <v>29</v>
      </c>
      <c r="T1458" t="s">
        <v>30</v>
      </c>
      <c r="U1458" t="s">
        <v>30</v>
      </c>
      <c r="V1458" t="s">
        <v>30</v>
      </c>
      <c r="W1458" t="s">
        <v>40</v>
      </c>
      <c r="X1458" t="s">
        <v>29</v>
      </c>
      <c r="Y1458" t="s">
        <v>29</v>
      </c>
      <c r="Z1458" t="s">
        <v>29</v>
      </c>
      <c r="AA1458" t="s">
        <v>30</v>
      </c>
      <c r="AB1458" t="s">
        <v>32</v>
      </c>
    </row>
    <row r="1459" spans="1:28" outlineLevel="1" x14ac:dyDescent="0.45">
      <c r="A1459">
        <v>2710819008</v>
      </c>
      <c r="B1459" s="1">
        <v>44334</v>
      </c>
      <c r="C1459" t="s">
        <v>1376</v>
      </c>
      <c r="D1459" t="s">
        <v>1377</v>
      </c>
      <c r="E1459" t="s">
        <v>546</v>
      </c>
      <c r="F1459" t="s">
        <v>5651</v>
      </c>
      <c r="G1459" t="s">
        <v>5740</v>
      </c>
      <c r="H1459" s="5">
        <v>115212</v>
      </c>
      <c r="J1459" t="s">
        <v>28</v>
      </c>
      <c r="K1459" t="s">
        <v>29</v>
      </c>
      <c r="L1459" t="s">
        <v>161</v>
      </c>
      <c r="M1459" t="s">
        <v>29</v>
      </c>
      <c r="N1459" t="s">
        <v>30</v>
      </c>
      <c r="O1459" t="s">
        <v>29</v>
      </c>
      <c r="P1459" t="s">
        <v>30</v>
      </c>
      <c r="Q1459" t="s">
        <v>29</v>
      </c>
      <c r="R1459" t="s">
        <v>30</v>
      </c>
      <c r="S1459" t="s">
        <v>30</v>
      </c>
      <c r="T1459" t="s">
        <v>30</v>
      </c>
      <c r="U1459" t="s">
        <v>30</v>
      </c>
      <c r="V1459" t="s">
        <v>30</v>
      </c>
      <c r="W1459" t="s">
        <v>31</v>
      </c>
      <c r="X1459" t="s">
        <v>29</v>
      </c>
      <c r="Y1459" t="s">
        <v>29</v>
      </c>
      <c r="Z1459" t="s">
        <v>30</v>
      </c>
      <c r="AA1459" t="s">
        <v>29</v>
      </c>
      <c r="AB1459" t="s">
        <v>32</v>
      </c>
    </row>
    <row r="1460" spans="1:28" outlineLevel="1" x14ac:dyDescent="0.45">
      <c r="A1460">
        <v>3718279000</v>
      </c>
      <c r="B1460" s="1">
        <v>44335</v>
      </c>
      <c r="C1460" t="s">
        <v>1882</v>
      </c>
      <c r="D1460" t="s">
        <v>1883</v>
      </c>
      <c r="E1460" t="s">
        <v>546</v>
      </c>
      <c r="F1460" t="s">
        <v>5651</v>
      </c>
      <c r="G1460" t="s">
        <v>5749</v>
      </c>
      <c r="H1460" s="5">
        <v>96665</v>
      </c>
      <c r="J1460" t="s">
        <v>42</v>
      </c>
      <c r="K1460" t="s">
        <v>30</v>
      </c>
      <c r="L1460" t="s">
        <v>161</v>
      </c>
      <c r="M1460" t="s">
        <v>29</v>
      </c>
      <c r="N1460" t="s">
        <v>30</v>
      </c>
      <c r="O1460" t="s">
        <v>30</v>
      </c>
      <c r="P1460" t="s">
        <v>30</v>
      </c>
      <c r="Q1460" t="s">
        <v>30</v>
      </c>
      <c r="R1460" t="s">
        <v>30</v>
      </c>
      <c r="S1460" t="s">
        <v>30</v>
      </c>
      <c r="T1460" t="s">
        <v>30</v>
      </c>
      <c r="U1460" t="s">
        <v>30</v>
      </c>
      <c r="V1460" t="s">
        <v>30</v>
      </c>
      <c r="W1460" t="s">
        <v>60</v>
      </c>
      <c r="X1460" t="s">
        <v>29</v>
      </c>
      <c r="Y1460" t="s">
        <v>30</v>
      </c>
      <c r="Z1460" t="s">
        <v>29</v>
      </c>
      <c r="AA1460" t="s">
        <v>29</v>
      </c>
      <c r="AB1460" t="s">
        <v>32</v>
      </c>
    </row>
    <row r="1461" spans="1:28" outlineLevel="1" x14ac:dyDescent="0.45">
      <c r="A1461">
        <v>9882899008</v>
      </c>
      <c r="B1461" s="1">
        <v>44351</v>
      </c>
      <c r="C1461" t="s">
        <v>5252</v>
      </c>
      <c r="D1461" t="s">
        <v>5253</v>
      </c>
      <c r="E1461" t="s">
        <v>546</v>
      </c>
      <c r="F1461" t="s">
        <v>5651</v>
      </c>
      <c r="G1461" t="s">
        <v>5740</v>
      </c>
      <c r="H1461" s="5">
        <v>96643.45</v>
      </c>
      <c r="J1461" t="s">
        <v>28</v>
      </c>
      <c r="K1461" t="s">
        <v>29</v>
      </c>
      <c r="L1461" t="s">
        <v>161</v>
      </c>
      <c r="M1461" t="s">
        <v>29</v>
      </c>
      <c r="N1461" t="s">
        <v>30</v>
      </c>
      <c r="O1461" t="s">
        <v>29</v>
      </c>
      <c r="P1461" t="s">
        <v>30</v>
      </c>
      <c r="Q1461" t="s">
        <v>30</v>
      </c>
      <c r="R1461" t="s">
        <v>30</v>
      </c>
      <c r="S1461" t="s">
        <v>30</v>
      </c>
      <c r="T1461" t="s">
        <v>30</v>
      </c>
      <c r="U1461" t="s">
        <v>30</v>
      </c>
      <c r="V1461" t="s">
        <v>30</v>
      </c>
      <c r="W1461" t="s">
        <v>40</v>
      </c>
      <c r="X1461" t="s">
        <v>29</v>
      </c>
      <c r="Y1461" t="s">
        <v>29</v>
      </c>
      <c r="Z1461" t="s">
        <v>29</v>
      </c>
      <c r="AA1461" t="s">
        <v>29</v>
      </c>
      <c r="AB1461" t="s">
        <v>32</v>
      </c>
    </row>
    <row r="1462" spans="1:28" outlineLevel="1" x14ac:dyDescent="0.45">
      <c r="A1462">
        <v>2350469005</v>
      </c>
      <c r="B1462" s="1">
        <v>44331</v>
      </c>
      <c r="C1462" t="s">
        <v>929</v>
      </c>
      <c r="D1462" t="s">
        <v>930</v>
      </c>
      <c r="E1462" t="s">
        <v>546</v>
      </c>
      <c r="F1462" t="s">
        <v>5651</v>
      </c>
      <c r="G1462" t="s">
        <v>5809</v>
      </c>
      <c r="H1462" s="5">
        <v>95929</v>
      </c>
      <c r="J1462" t="s">
        <v>28</v>
      </c>
      <c r="K1462" t="s">
        <v>30</v>
      </c>
      <c r="L1462" t="s">
        <v>161</v>
      </c>
      <c r="M1462" t="s">
        <v>29</v>
      </c>
      <c r="N1462" t="s">
        <v>29</v>
      </c>
      <c r="O1462" t="s">
        <v>29</v>
      </c>
      <c r="P1462" t="s">
        <v>30</v>
      </c>
      <c r="Q1462" t="s">
        <v>29</v>
      </c>
      <c r="R1462" t="s">
        <v>30</v>
      </c>
      <c r="S1462" t="s">
        <v>30</v>
      </c>
      <c r="T1462" t="s">
        <v>30</v>
      </c>
      <c r="U1462" t="s">
        <v>29</v>
      </c>
      <c r="V1462" t="s">
        <v>30</v>
      </c>
      <c r="W1462" t="s">
        <v>40</v>
      </c>
      <c r="X1462" t="s">
        <v>29</v>
      </c>
      <c r="Y1462" t="s">
        <v>30</v>
      </c>
      <c r="Z1462" t="s">
        <v>29</v>
      </c>
      <c r="AA1462" t="s">
        <v>29</v>
      </c>
      <c r="AB1462" t="s">
        <v>32</v>
      </c>
    </row>
    <row r="1463" spans="1:28" outlineLevel="1" x14ac:dyDescent="0.45">
      <c r="A1463">
        <v>9899929000</v>
      </c>
      <c r="B1463" s="1">
        <v>44351</v>
      </c>
      <c r="C1463" t="s">
        <v>5338</v>
      </c>
      <c r="D1463" t="s">
        <v>5339</v>
      </c>
      <c r="E1463" t="s">
        <v>546</v>
      </c>
      <c r="F1463" t="s">
        <v>5651</v>
      </c>
      <c r="G1463" t="s">
        <v>5740</v>
      </c>
      <c r="H1463" s="5">
        <v>95590.81</v>
      </c>
      <c r="J1463" t="s">
        <v>28</v>
      </c>
      <c r="K1463" t="s">
        <v>29</v>
      </c>
      <c r="L1463" t="s">
        <v>161</v>
      </c>
      <c r="M1463" t="s">
        <v>29</v>
      </c>
      <c r="N1463" t="s">
        <v>29</v>
      </c>
      <c r="O1463" t="s">
        <v>29</v>
      </c>
      <c r="P1463" t="s">
        <v>30</v>
      </c>
      <c r="Q1463" t="s">
        <v>29</v>
      </c>
      <c r="R1463" t="s">
        <v>30</v>
      </c>
      <c r="S1463" t="s">
        <v>30</v>
      </c>
      <c r="T1463" t="s">
        <v>30</v>
      </c>
      <c r="U1463" t="s">
        <v>30</v>
      </c>
      <c r="V1463" t="s">
        <v>30</v>
      </c>
      <c r="W1463" t="s">
        <v>31</v>
      </c>
      <c r="X1463" t="s">
        <v>29</v>
      </c>
      <c r="Y1463" t="s">
        <v>29</v>
      </c>
      <c r="Z1463" t="s">
        <v>29</v>
      </c>
      <c r="AA1463" t="s">
        <v>29</v>
      </c>
      <c r="AB1463" t="s">
        <v>164</v>
      </c>
    </row>
    <row r="1464" spans="1:28" outlineLevel="1" x14ac:dyDescent="0.45">
      <c r="A1464">
        <v>8849379009</v>
      </c>
      <c r="B1464" s="1">
        <v>44345</v>
      </c>
      <c r="C1464" t="s">
        <v>4489</v>
      </c>
      <c r="D1464" t="s">
        <v>4490</v>
      </c>
      <c r="E1464" t="s">
        <v>546</v>
      </c>
      <c r="F1464" t="s">
        <v>5651</v>
      </c>
      <c r="G1464" t="s">
        <v>5749</v>
      </c>
      <c r="H1464" s="5">
        <v>83089.5</v>
      </c>
      <c r="J1464" t="s">
        <v>42</v>
      </c>
      <c r="K1464" t="s">
        <v>29</v>
      </c>
      <c r="L1464" t="s">
        <v>161</v>
      </c>
      <c r="M1464" t="s">
        <v>29</v>
      </c>
      <c r="N1464" t="s">
        <v>30</v>
      </c>
      <c r="O1464" t="s">
        <v>30</v>
      </c>
      <c r="P1464" t="s">
        <v>30</v>
      </c>
      <c r="Q1464" t="s">
        <v>30</v>
      </c>
      <c r="R1464" t="s">
        <v>30</v>
      </c>
      <c r="S1464" t="s">
        <v>30</v>
      </c>
      <c r="T1464" t="s">
        <v>30</v>
      </c>
      <c r="U1464" t="s">
        <v>30</v>
      </c>
      <c r="V1464" t="s">
        <v>30</v>
      </c>
      <c r="W1464" t="s">
        <v>31</v>
      </c>
      <c r="X1464" t="s">
        <v>29</v>
      </c>
      <c r="Y1464" t="s">
        <v>29</v>
      </c>
      <c r="Z1464" t="s">
        <v>29</v>
      </c>
      <c r="AA1464" t="s">
        <v>29</v>
      </c>
      <c r="AB1464" t="s">
        <v>43</v>
      </c>
    </row>
    <row r="1465" spans="1:28" outlineLevel="1" x14ac:dyDescent="0.45">
      <c r="A1465">
        <v>2746429000</v>
      </c>
      <c r="B1465" s="1">
        <v>44334</v>
      </c>
      <c r="C1465" t="s">
        <v>1546</v>
      </c>
      <c r="D1465" t="s">
        <v>1547</v>
      </c>
      <c r="E1465" t="s">
        <v>546</v>
      </c>
      <c r="F1465" t="s">
        <v>5651</v>
      </c>
      <c r="G1465" t="s">
        <v>5740</v>
      </c>
      <c r="H1465" s="5">
        <v>65242.01</v>
      </c>
      <c r="J1465" t="s">
        <v>28</v>
      </c>
      <c r="K1465" t="s">
        <v>29</v>
      </c>
      <c r="L1465" t="s">
        <v>161</v>
      </c>
      <c r="M1465" t="s">
        <v>29</v>
      </c>
      <c r="N1465" t="s">
        <v>30</v>
      </c>
      <c r="O1465" t="s">
        <v>29</v>
      </c>
      <c r="P1465" t="s">
        <v>30</v>
      </c>
      <c r="Q1465" t="s">
        <v>29</v>
      </c>
      <c r="R1465" t="s">
        <v>30</v>
      </c>
      <c r="S1465" t="s">
        <v>30</v>
      </c>
      <c r="T1465" t="s">
        <v>30</v>
      </c>
      <c r="U1465" t="s">
        <v>30</v>
      </c>
      <c r="V1465" t="s">
        <v>30</v>
      </c>
      <c r="W1465" t="s">
        <v>40</v>
      </c>
      <c r="X1465" t="s">
        <v>29</v>
      </c>
      <c r="Y1465" t="s">
        <v>29</v>
      </c>
      <c r="Z1465" t="s">
        <v>29</v>
      </c>
      <c r="AA1465" t="s">
        <v>30</v>
      </c>
      <c r="AB1465" t="s">
        <v>32</v>
      </c>
    </row>
    <row r="1466" spans="1:28" outlineLevel="1" x14ac:dyDescent="0.45">
      <c r="A1466">
        <v>7870458906</v>
      </c>
      <c r="B1466" s="1">
        <v>44327</v>
      </c>
      <c r="C1466" t="s">
        <v>3852</v>
      </c>
      <c r="D1466" t="s">
        <v>3853</v>
      </c>
      <c r="E1466" t="s">
        <v>546</v>
      </c>
      <c r="F1466" t="s">
        <v>5651</v>
      </c>
      <c r="G1466" t="s">
        <v>5740</v>
      </c>
      <c r="H1466" s="5">
        <v>54709.14</v>
      </c>
      <c r="J1466" t="s">
        <v>28</v>
      </c>
      <c r="K1466" t="s">
        <v>29</v>
      </c>
      <c r="L1466" t="s">
        <v>161</v>
      </c>
      <c r="M1466" t="s">
        <v>30</v>
      </c>
      <c r="N1466" t="s">
        <v>30</v>
      </c>
      <c r="O1466" t="s">
        <v>30</v>
      </c>
      <c r="P1466" t="s">
        <v>30</v>
      </c>
      <c r="Q1466" t="s">
        <v>30</v>
      </c>
      <c r="R1466" t="s">
        <v>30</v>
      </c>
      <c r="S1466" t="s">
        <v>30</v>
      </c>
      <c r="T1466" t="s">
        <v>30</v>
      </c>
      <c r="U1466" t="s">
        <v>30</v>
      </c>
      <c r="V1466" t="s">
        <v>30</v>
      </c>
      <c r="W1466" t="s">
        <v>40</v>
      </c>
      <c r="X1466" t="s">
        <v>29</v>
      </c>
      <c r="Y1466" t="s">
        <v>30</v>
      </c>
      <c r="Z1466" t="s">
        <v>29</v>
      </c>
      <c r="AA1466" t="s">
        <v>29</v>
      </c>
      <c r="AB1466" t="s">
        <v>32</v>
      </c>
    </row>
    <row r="1467" spans="1:28" outlineLevel="1" x14ac:dyDescent="0.45">
      <c r="A1467">
        <v>7616478906</v>
      </c>
      <c r="B1467" s="1">
        <v>44323</v>
      </c>
      <c r="C1467" t="s">
        <v>3499</v>
      </c>
      <c r="D1467" t="s">
        <v>3500</v>
      </c>
      <c r="E1467" t="s">
        <v>546</v>
      </c>
      <c r="F1467" t="s">
        <v>5651</v>
      </c>
      <c r="G1467" t="s">
        <v>5749</v>
      </c>
      <c r="H1467" s="5">
        <v>53130.04</v>
      </c>
      <c r="J1467" t="s">
        <v>42</v>
      </c>
      <c r="K1467" t="s">
        <v>30</v>
      </c>
      <c r="L1467" t="s">
        <v>161</v>
      </c>
      <c r="M1467" t="s">
        <v>29</v>
      </c>
      <c r="N1467" t="s">
        <v>30</v>
      </c>
      <c r="O1467" t="s">
        <v>30</v>
      </c>
      <c r="P1467" t="s">
        <v>30</v>
      </c>
      <c r="Q1467" t="s">
        <v>30</v>
      </c>
      <c r="R1467" t="s">
        <v>30</v>
      </c>
      <c r="S1467" t="s">
        <v>30</v>
      </c>
      <c r="T1467" t="s">
        <v>30</v>
      </c>
      <c r="U1467" t="s">
        <v>30</v>
      </c>
      <c r="V1467" t="s">
        <v>30</v>
      </c>
      <c r="W1467" t="s">
        <v>60</v>
      </c>
      <c r="X1467" t="s">
        <v>29</v>
      </c>
      <c r="Y1467" t="s">
        <v>30</v>
      </c>
      <c r="Z1467" t="s">
        <v>29</v>
      </c>
      <c r="AA1467" t="s">
        <v>29</v>
      </c>
      <c r="AB1467" t="s">
        <v>73</v>
      </c>
    </row>
    <row r="1468" spans="1:28" outlineLevel="1" x14ac:dyDescent="0.45">
      <c r="A1468">
        <v>8609829003</v>
      </c>
      <c r="B1468" s="1">
        <v>44343</v>
      </c>
      <c r="C1468" t="s">
        <v>4291</v>
      </c>
      <c r="D1468" t="s">
        <v>4292</v>
      </c>
      <c r="E1468" t="s">
        <v>546</v>
      </c>
      <c r="F1468" t="s">
        <v>5651</v>
      </c>
      <c r="G1468" t="s">
        <v>5749</v>
      </c>
      <c r="H1468" s="5">
        <v>33449.69</v>
      </c>
      <c r="J1468" t="s">
        <v>42</v>
      </c>
      <c r="K1468" t="s">
        <v>29</v>
      </c>
      <c r="L1468" t="s">
        <v>161</v>
      </c>
      <c r="M1468" t="s">
        <v>29</v>
      </c>
      <c r="N1468" t="s">
        <v>29</v>
      </c>
      <c r="O1468" t="s">
        <v>29</v>
      </c>
      <c r="P1468" t="s">
        <v>29</v>
      </c>
      <c r="Q1468" t="s">
        <v>29</v>
      </c>
      <c r="R1468" t="s">
        <v>29</v>
      </c>
      <c r="S1468" t="s">
        <v>30</v>
      </c>
      <c r="T1468" t="s">
        <v>29</v>
      </c>
      <c r="U1468" t="s">
        <v>29</v>
      </c>
      <c r="V1468" t="s">
        <v>29</v>
      </c>
      <c r="W1468" t="s">
        <v>31</v>
      </c>
      <c r="X1468" t="s">
        <v>29</v>
      </c>
      <c r="Y1468" t="s">
        <v>29</v>
      </c>
      <c r="Z1468" t="s">
        <v>29</v>
      </c>
      <c r="AA1468" t="s">
        <v>30</v>
      </c>
      <c r="AB1468" t="s">
        <v>32</v>
      </c>
    </row>
    <row r="1469" spans="1:28" outlineLevel="1" x14ac:dyDescent="0.45">
      <c r="A1469">
        <v>8613619002</v>
      </c>
      <c r="B1469" s="1">
        <v>44343</v>
      </c>
      <c r="C1469" t="s">
        <v>4320</v>
      </c>
      <c r="D1469" t="s">
        <v>4321</v>
      </c>
      <c r="E1469" t="s">
        <v>546</v>
      </c>
      <c r="F1469" t="s">
        <v>5651</v>
      </c>
      <c r="G1469" t="s">
        <v>5740</v>
      </c>
      <c r="H1469" s="5">
        <v>30033.38</v>
      </c>
      <c r="J1469" t="s">
        <v>28</v>
      </c>
      <c r="K1469" t="s">
        <v>29</v>
      </c>
      <c r="L1469" t="s">
        <v>161</v>
      </c>
      <c r="M1469" t="s">
        <v>29</v>
      </c>
      <c r="N1469" t="s">
        <v>30</v>
      </c>
      <c r="O1469" t="s">
        <v>30</v>
      </c>
      <c r="P1469" t="s">
        <v>30</v>
      </c>
      <c r="Q1469" t="s">
        <v>30</v>
      </c>
      <c r="R1469" t="s">
        <v>30</v>
      </c>
      <c r="S1469" t="s">
        <v>30</v>
      </c>
      <c r="T1469" t="s">
        <v>30</v>
      </c>
      <c r="U1469" t="s">
        <v>30</v>
      </c>
      <c r="V1469" t="s">
        <v>30</v>
      </c>
      <c r="W1469" t="s">
        <v>37</v>
      </c>
      <c r="X1469" t="s">
        <v>29</v>
      </c>
      <c r="Y1469" t="s">
        <v>29</v>
      </c>
      <c r="Z1469" t="s">
        <v>29</v>
      </c>
      <c r="AA1469" t="s">
        <v>30</v>
      </c>
      <c r="AB1469" t="s">
        <v>32</v>
      </c>
    </row>
    <row r="1470" spans="1:28" outlineLevel="1" x14ac:dyDescent="0.45">
      <c r="A1470">
        <v>7871748901</v>
      </c>
      <c r="B1470" s="1">
        <v>44327</v>
      </c>
      <c r="C1470" t="s">
        <v>3856</v>
      </c>
      <c r="D1470" t="s">
        <v>3857</v>
      </c>
      <c r="E1470" t="s">
        <v>546</v>
      </c>
      <c r="F1470" t="s">
        <v>5651</v>
      </c>
      <c r="G1470" t="s">
        <v>5740</v>
      </c>
      <c r="H1470" s="5">
        <v>25495.45</v>
      </c>
      <c r="J1470" t="s">
        <v>28</v>
      </c>
      <c r="K1470" t="s">
        <v>29</v>
      </c>
      <c r="L1470" t="s">
        <v>161</v>
      </c>
      <c r="M1470" t="s">
        <v>30</v>
      </c>
      <c r="N1470" t="s">
        <v>30</v>
      </c>
      <c r="O1470" t="s">
        <v>30</v>
      </c>
      <c r="P1470" t="s">
        <v>30</v>
      </c>
      <c r="Q1470" t="s">
        <v>30</v>
      </c>
      <c r="R1470" t="s">
        <v>30</v>
      </c>
      <c r="S1470" t="s">
        <v>30</v>
      </c>
      <c r="T1470" t="s">
        <v>30</v>
      </c>
      <c r="U1470" t="s">
        <v>30</v>
      </c>
      <c r="V1470" t="s">
        <v>30</v>
      </c>
      <c r="W1470" t="s">
        <v>40</v>
      </c>
      <c r="X1470" t="s">
        <v>29</v>
      </c>
      <c r="Y1470" t="s">
        <v>30</v>
      </c>
      <c r="Z1470" t="s">
        <v>29</v>
      </c>
      <c r="AA1470" t="s">
        <v>29</v>
      </c>
      <c r="AB1470" t="s">
        <v>43</v>
      </c>
    </row>
    <row r="1471" spans="1:28" outlineLevel="1" x14ac:dyDescent="0.45">
      <c r="A1471">
        <v>5219579001</v>
      </c>
      <c r="B1471" s="1">
        <v>44337</v>
      </c>
      <c r="C1471" t="s">
        <v>2161</v>
      </c>
      <c r="D1471" t="s">
        <v>2162</v>
      </c>
      <c r="E1471" t="s">
        <v>546</v>
      </c>
      <c r="F1471" t="s">
        <v>5651</v>
      </c>
      <c r="G1471" t="s">
        <v>5740</v>
      </c>
      <c r="H1471" s="5">
        <v>21020</v>
      </c>
      <c r="J1471" t="s">
        <v>28</v>
      </c>
      <c r="K1471" t="s">
        <v>29</v>
      </c>
      <c r="L1471" t="s">
        <v>161</v>
      </c>
      <c r="M1471" t="s">
        <v>29</v>
      </c>
      <c r="N1471" t="s">
        <v>29</v>
      </c>
      <c r="O1471" t="s">
        <v>29</v>
      </c>
      <c r="P1471" t="s">
        <v>29</v>
      </c>
      <c r="Q1471" t="s">
        <v>30</v>
      </c>
      <c r="R1471" t="s">
        <v>30</v>
      </c>
      <c r="S1471" t="s">
        <v>29</v>
      </c>
      <c r="T1471" t="s">
        <v>30</v>
      </c>
      <c r="U1471" t="s">
        <v>29</v>
      </c>
      <c r="V1471" t="s">
        <v>30</v>
      </c>
      <c r="W1471" t="s">
        <v>60</v>
      </c>
      <c r="X1471" t="s">
        <v>29</v>
      </c>
      <c r="Y1471" t="s">
        <v>30</v>
      </c>
      <c r="Z1471" t="s">
        <v>29</v>
      </c>
      <c r="AA1471" t="s">
        <v>29</v>
      </c>
      <c r="AB1471" t="s">
        <v>32</v>
      </c>
    </row>
    <row r="1472" spans="1:28" outlineLevel="1" x14ac:dyDescent="0.45">
      <c r="A1472">
        <v>2715419005</v>
      </c>
      <c r="B1472" s="1">
        <v>44334</v>
      </c>
      <c r="C1472" t="s">
        <v>1398</v>
      </c>
      <c r="D1472" t="s">
        <v>1399</v>
      </c>
      <c r="E1472" t="s">
        <v>546</v>
      </c>
      <c r="F1472" t="s">
        <v>5651</v>
      </c>
      <c r="G1472" t="s">
        <v>5740</v>
      </c>
      <c r="H1472" s="5">
        <v>20767</v>
      </c>
      <c r="J1472" t="s">
        <v>28</v>
      </c>
      <c r="K1472" t="s">
        <v>29</v>
      </c>
      <c r="L1472" t="s">
        <v>161</v>
      </c>
      <c r="M1472" t="s">
        <v>29</v>
      </c>
      <c r="N1472" t="s">
        <v>29</v>
      </c>
      <c r="O1472" t="s">
        <v>29</v>
      </c>
      <c r="P1472" t="s">
        <v>29</v>
      </c>
      <c r="Q1472" t="s">
        <v>29</v>
      </c>
      <c r="R1472" t="s">
        <v>29</v>
      </c>
      <c r="S1472" t="s">
        <v>30</v>
      </c>
      <c r="T1472" t="s">
        <v>30</v>
      </c>
      <c r="U1472" t="s">
        <v>29</v>
      </c>
      <c r="V1472" t="s">
        <v>30</v>
      </c>
      <c r="W1472" t="s">
        <v>40</v>
      </c>
      <c r="X1472" t="s">
        <v>29</v>
      </c>
      <c r="Y1472" t="s">
        <v>30</v>
      </c>
      <c r="Z1472" t="s">
        <v>29</v>
      </c>
      <c r="AA1472" t="s">
        <v>29</v>
      </c>
      <c r="AB1472" t="s">
        <v>32</v>
      </c>
    </row>
    <row r="1473" spans="1:28" outlineLevel="1" x14ac:dyDescent="0.45">
      <c r="A1473">
        <v>9931119005</v>
      </c>
      <c r="B1473" s="1">
        <v>44351</v>
      </c>
      <c r="C1473" t="s">
        <v>5513</v>
      </c>
      <c r="D1473" t="s">
        <v>5514</v>
      </c>
      <c r="E1473" t="s">
        <v>546</v>
      </c>
      <c r="F1473" t="s">
        <v>5651</v>
      </c>
      <c r="G1473" t="s">
        <v>5740</v>
      </c>
      <c r="H1473" s="5">
        <v>17261</v>
      </c>
      <c r="J1473" t="s">
        <v>28</v>
      </c>
      <c r="K1473" t="s">
        <v>29</v>
      </c>
      <c r="L1473" t="s">
        <v>161</v>
      </c>
      <c r="M1473" t="s">
        <v>29</v>
      </c>
      <c r="N1473" t="s">
        <v>30</v>
      </c>
      <c r="O1473" t="s">
        <v>29</v>
      </c>
      <c r="P1473" t="s">
        <v>30</v>
      </c>
      <c r="Q1473" t="s">
        <v>30</v>
      </c>
      <c r="R1473" t="s">
        <v>30</v>
      </c>
      <c r="S1473" t="s">
        <v>30</v>
      </c>
      <c r="T1473" t="s">
        <v>30</v>
      </c>
      <c r="U1473" t="s">
        <v>30</v>
      </c>
      <c r="V1473" t="s">
        <v>30</v>
      </c>
      <c r="W1473" t="s">
        <v>33</v>
      </c>
      <c r="X1473" t="s">
        <v>29</v>
      </c>
      <c r="Y1473" t="s">
        <v>29</v>
      </c>
      <c r="Z1473" t="s">
        <v>29</v>
      </c>
      <c r="AA1473" t="s">
        <v>29</v>
      </c>
      <c r="AB1473" t="s">
        <v>32</v>
      </c>
    </row>
    <row r="1474" spans="1:28" outlineLevel="1" x14ac:dyDescent="0.45">
      <c r="A1474">
        <v>2757339003</v>
      </c>
      <c r="B1474" s="1">
        <v>44334</v>
      </c>
      <c r="C1474" t="s">
        <v>1593</v>
      </c>
      <c r="D1474" t="s">
        <v>1594</v>
      </c>
      <c r="E1474" t="s">
        <v>1207</v>
      </c>
      <c r="F1474" t="s">
        <v>5651</v>
      </c>
      <c r="G1474" t="s">
        <v>5847</v>
      </c>
      <c r="H1474" s="5">
        <v>1120816.24</v>
      </c>
      <c r="J1474" t="s">
        <v>42</v>
      </c>
      <c r="K1474" t="s">
        <v>29</v>
      </c>
      <c r="L1474" t="s">
        <v>127</v>
      </c>
      <c r="M1474" t="s">
        <v>30</v>
      </c>
      <c r="N1474" t="s">
        <v>30</v>
      </c>
      <c r="O1474" t="s">
        <v>30</v>
      </c>
      <c r="P1474" t="s">
        <v>30</v>
      </c>
      <c r="Q1474" t="s">
        <v>30</v>
      </c>
      <c r="R1474" t="s">
        <v>30</v>
      </c>
      <c r="S1474" t="s">
        <v>30</v>
      </c>
      <c r="T1474" t="s">
        <v>30</v>
      </c>
      <c r="U1474" t="s">
        <v>30</v>
      </c>
      <c r="V1474" t="s">
        <v>30</v>
      </c>
      <c r="W1474" t="s">
        <v>40</v>
      </c>
      <c r="X1474" t="s">
        <v>29</v>
      </c>
      <c r="Y1474" t="s">
        <v>30</v>
      </c>
      <c r="Z1474" t="s">
        <v>29</v>
      </c>
      <c r="AA1474" t="s">
        <v>29</v>
      </c>
      <c r="AB1474" t="s">
        <v>32</v>
      </c>
    </row>
    <row r="1475" spans="1:28" outlineLevel="1" x14ac:dyDescent="0.45">
      <c r="A1475">
        <v>7650868909</v>
      </c>
      <c r="B1475" s="1">
        <v>44323</v>
      </c>
      <c r="C1475" t="s">
        <v>3703</v>
      </c>
      <c r="D1475" t="s">
        <v>3704</v>
      </c>
      <c r="E1475" t="s">
        <v>1207</v>
      </c>
      <c r="F1475" t="s">
        <v>5651</v>
      </c>
      <c r="G1475" t="s">
        <v>5847</v>
      </c>
      <c r="H1475" s="5">
        <v>116839.64</v>
      </c>
      <c r="J1475" t="s">
        <v>42</v>
      </c>
      <c r="K1475" t="s">
        <v>29</v>
      </c>
      <c r="L1475" t="s">
        <v>127</v>
      </c>
      <c r="M1475" t="s">
        <v>30</v>
      </c>
      <c r="N1475" t="s">
        <v>30</v>
      </c>
      <c r="O1475" t="s">
        <v>30</v>
      </c>
      <c r="P1475" t="s">
        <v>30</v>
      </c>
      <c r="Q1475" t="s">
        <v>30</v>
      </c>
      <c r="R1475" t="s">
        <v>30</v>
      </c>
      <c r="S1475" t="s">
        <v>30</v>
      </c>
      <c r="T1475" t="s">
        <v>30</v>
      </c>
      <c r="U1475" t="s">
        <v>30</v>
      </c>
      <c r="V1475" t="s">
        <v>30</v>
      </c>
      <c r="W1475" t="s">
        <v>31</v>
      </c>
      <c r="X1475" t="s">
        <v>29</v>
      </c>
      <c r="Y1475" t="s">
        <v>30</v>
      </c>
      <c r="Z1475" t="s">
        <v>29</v>
      </c>
      <c r="AA1475" t="s">
        <v>29</v>
      </c>
      <c r="AB1475" t="s">
        <v>32</v>
      </c>
    </row>
    <row r="1476" spans="1:28" outlineLevel="1" x14ac:dyDescent="0.45">
      <c r="A1476">
        <v>8886729006</v>
      </c>
      <c r="B1476" s="1">
        <v>44345</v>
      </c>
      <c r="C1476" t="s">
        <v>4714</v>
      </c>
      <c r="D1476" t="s">
        <v>4715</v>
      </c>
      <c r="E1476" t="s">
        <v>1207</v>
      </c>
      <c r="F1476" t="s">
        <v>5651</v>
      </c>
      <c r="G1476" t="s">
        <v>5847</v>
      </c>
      <c r="H1476" s="5">
        <v>72363.350000000006</v>
      </c>
      <c r="J1476" t="s">
        <v>42</v>
      </c>
      <c r="K1476" t="s">
        <v>29</v>
      </c>
      <c r="L1476" t="s">
        <v>127</v>
      </c>
      <c r="M1476" t="s">
        <v>29</v>
      </c>
      <c r="N1476" t="s">
        <v>29</v>
      </c>
      <c r="O1476" t="s">
        <v>29</v>
      </c>
      <c r="P1476" t="s">
        <v>30</v>
      </c>
      <c r="Q1476" t="s">
        <v>30</v>
      </c>
      <c r="R1476" t="s">
        <v>30</v>
      </c>
      <c r="S1476" t="s">
        <v>30</v>
      </c>
      <c r="T1476" t="s">
        <v>30</v>
      </c>
      <c r="U1476" t="s">
        <v>30</v>
      </c>
      <c r="V1476" t="s">
        <v>30</v>
      </c>
      <c r="W1476" t="s">
        <v>31</v>
      </c>
      <c r="X1476" t="s">
        <v>29</v>
      </c>
      <c r="Y1476" t="s">
        <v>29</v>
      </c>
      <c r="Z1476" t="s">
        <v>29</v>
      </c>
      <c r="AA1476" t="s">
        <v>29</v>
      </c>
      <c r="AB1476" t="s">
        <v>32</v>
      </c>
    </row>
    <row r="1477" spans="1:28" outlineLevel="1" x14ac:dyDescent="0.45">
      <c r="A1477">
        <v>2497479002</v>
      </c>
      <c r="B1477" s="1">
        <v>44332</v>
      </c>
      <c r="C1477" t="s">
        <v>1205</v>
      </c>
      <c r="D1477" t="s">
        <v>1206</v>
      </c>
      <c r="E1477" t="s">
        <v>1207</v>
      </c>
      <c r="F1477" t="s">
        <v>5651</v>
      </c>
      <c r="G1477" t="s">
        <v>5847</v>
      </c>
      <c r="H1477" s="5">
        <v>59133.25</v>
      </c>
      <c r="J1477" t="s">
        <v>42</v>
      </c>
      <c r="K1477" t="s">
        <v>29</v>
      </c>
      <c r="L1477" t="s">
        <v>127</v>
      </c>
      <c r="M1477" t="s">
        <v>29</v>
      </c>
      <c r="N1477" t="s">
        <v>29</v>
      </c>
      <c r="O1477" t="s">
        <v>29</v>
      </c>
      <c r="P1477" t="s">
        <v>30</v>
      </c>
      <c r="Q1477" t="s">
        <v>30</v>
      </c>
      <c r="R1477" t="s">
        <v>30</v>
      </c>
      <c r="S1477" t="s">
        <v>30</v>
      </c>
      <c r="T1477" t="s">
        <v>30</v>
      </c>
      <c r="U1477" t="s">
        <v>30</v>
      </c>
      <c r="V1477" t="s">
        <v>30</v>
      </c>
      <c r="W1477" t="s">
        <v>31</v>
      </c>
      <c r="X1477" t="s">
        <v>29</v>
      </c>
      <c r="Y1477" t="s">
        <v>29</v>
      </c>
      <c r="Z1477" t="s">
        <v>29</v>
      </c>
      <c r="AA1477" t="s">
        <v>30</v>
      </c>
      <c r="AB1477" t="s">
        <v>32</v>
      </c>
    </row>
    <row r="1478" spans="1:28" outlineLevel="1" x14ac:dyDescent="0.45">
      <c r="A1478">
        <v>7567539006</v>
      </c>
      <c r="B1478" s="1">
        <v>44341</v>
      </c>
      <c r="C1478" t="s">
        <v>3206</v>
      </c>
      <c r="D1478" t="s">
        <v>3207</v>
      </c>
      <c r="E1478" t="s">
        <v>1207</v>
      </c>
      <c r="F1478" t="s">
        <v>5651</v>
      </c>
      <c r="G1478" t="s">
        <v>5847</v>
      </c>
      <c r="H1478" s="5">
        <v>57009</v>
      </c>
      <c r="J1478" t="s">
        <v>42</v>
      </c>
      <c r="K1478" t="s">
        <v>29</v>
      </c>
      <c r="L1478" t="s">
        <v>127</v>
      </c>
      <c r="M1478" t="s">
        <v>29</v>
      </c>
      <c r="N1478" t="s">
        <v>29</v>
      </c>
      <c r="O1478" t="s">
        <v>29</v>
      </c>
      <c r="P1478" t="s">
        <v>30</v>
      </c>
      <c r="Q1478" t="s">
        <v>29</v>
      </c>
      <c r="R1478" t="s">
        <v>30</v>
      </c>
      <c r="S1478" t="s">
        <v>30</v>
      </c>
      <c r="T1478" t="s">
        <v>30</v>
      </c>
      <c r="U1478" t="s">
        <v>29</v>
      </c>
      <c r="V1478" t="s">
        <v>30</v>
      </c>
      <c r="W1478" t="s">
        <v>31</v>
      </c>
      <c r="X1478" t="s">
        <v>29</v>
      </c>
      <c r="Y1478" t="s">
        <v>29</v>
      </c>
      <c r="Z1478" t="s">
        <v>30</v>
      </c>
      <c r="AA1478" t="s">
        <v>29</v>
      </c>
      <c r="AB1478" t="s">
        <v>32</v>
      </c>
    </row>
    <row r="1479" spans="1:28" outlineLevel="1" x14ac:dyDescent="0.45">
      <c r="A1479">
        <v>6606109005</v>
      </c>
      <c r="B1479" s="1">
        <v>44338</v>
      </c>
      <c r="C1479" t="s">
        <v>2420</v>
      </c>
      <c r="D1479" t="s">
        <v>2421</v>
      </c>
      <c r="E1479" t="s">
        <v>1207</v>
      </c>
      <c r="F1479" t="s">
        <v>5651</v>
      </c>
      <c r="G1479" t="s">
        <v>5847</v>
      </c>
      <c r="H1479" s="5">
        <v>8415</v>
      </c>
      <c r="J1479" t="s">
        <v>42</v>
      </c>
      <c r="K1479" t="s">
        <v>29</v>
      </c>
      <c r="L1479" t="s">
        <v>127</v>
      </c>
      <c r="M1479" t="s">
        <v>29</v>
      </c>
      <c r="N1479" t="s">
        <v>29</v>
      </c>
      <c r="O1479" t="s">
        <v>30</v>
      </c>
      <c r="P1479" t="s">
        <v>30</v>
      </c>
      <c r="Q1479" t="s">
        <v>29</v>
      </c>
      <c r="R1479" t="s">
        <v>30</v>
      </c>
      <c r="S1479" t="s">
        <v>30</v>
      </c>
      <c r="T1479" t="s">
        <v>30</v>
      </c>
      <c r="U1479" t="s">
        <v>30</v>
      </c>
      <c r="V1479" t="s">
        <v>30</v>
      </c>
      <c r="W1479" t="s">
        <v>31</v>
      </c>
      <c r="X1479" t="s">
        <v>29</v>
      </c>
      <c r="Y1479" t="s">
        <v>29</v>
      </c>
      <c r="Z1479" t="s">
        <v>29</v>
      </c>
      <c r="AA1479" t="s">
        <v>30</v>
      </c>
      <c r="AB1479" t="s">
        <v>69</v>
      </c>
    </row>
    <row r="1480" spans="1:28" outlineLevel="1" x14ac:dyDescent="0.45">
      <c r="A1480">
        <v>2367069010</v>
      </c>
      <c r="B1480" s="1">
        <v>44331</v>
      </c>
      <c r="C1480" t="s">
        <v>1016</v>
      </c>
      <c r="D1480" t="s">
        <v>1017</v>
      </c>
      <c r="E1480" t="s">
        <v>325</v>
      </c>
      <c r="F1480" t="s">
        <v>5651</v>
      </c>
      <c r="G1480" t="s">
        <v>5700</v>
      </c>
      <c r="H1480" s="5">
        <v>267815</v>
      </c>
      <c r="J1480" t="s">
        <v>28</v>
      </c>
      <c r="K1480" t="s">
        <v>29</v>
      </c>
      <c r="L1480" t="s">
        <v>96</v>
      </c>
      <c r="M1480" t="s">
        <v>30</v>
      </c>
      <c r="N1480" t="s">
        <v>30</v>
      </c>
      <c r="O1480" t="s">
        <v>29</v>
      </c>
      <c r="P1480" t="s">
        <v>30</v>
      </c>
      <c r="Q1480" t="s">
        <v>30</v>
      </c>
      <c r="R1480" t="s">
        <v>30</v>
      </c>
      <c r="S1480" t="s">
        <v>30</v>
      </c>
      <c r="T1480" t="s">
        <v>30</v>
      </c>
      <c r="U1480" t="s">
        <v>30</v>
      </c>
      <c r="V1480" t="s">
        <v>30</v>
      </c>
      <c r="W1480" t="s">
        <v>31</v>
      </c>
      <c r="X1480" t="s">
        <v>29</v>
      </c>
      <c r="Y1480" t="s">
        <v>29</v>
      </c>
      <c r="Z1480" t="s">
        <v>29</v>
      </c>
      <c r="AA1480" t="s">
        <v>30</v>
      </c>
      <c r="AB1480" t="s">
        <v>43</v>
      </c>
    </row>
    <row r="1481" spans="1:28" outlineLevel="1" x14ac:dyDescent="0.45">
      <c r="A1481">
        <v>8885859008</v>
      </c>
      <c r="B1481" s="1">
        <v>44345</v>
      </c>
      <c r="C1481" t="s">
        <v>4711</v>
      </c>
      <c r="D1481" t="s">
        <v>4712</v>
      </c>
      <c r="E1481" t="s">
        <v>325</v>
      </c>
      <c r="F1481" t="s">
        <v>5651</v>
      </c>
      <c r="G1481" t="s">
        <v>5700</v>
      </c>
      <c r="H1481" s="5">
        <v>228160</v>
      </c>
      <c r="J1481" t="s">
        <v>28</v>
      </c>
      <c r="K1481" t="s">
        <v>29</v>
      </c>
      <c r="L1481" t="s">
        <v>96</v>
      </c>
      <c r="M1481" t="s">
        <v>29</v>
      </c>
      <c r="N1481" t="s">
        <v>30</v>
      </c>
      <c r="O1481" t="s">
        <v>29</v>
      </c>
      <c r="P1481" t="s">
        <v>30</v>
      </c>
      <c r="Q1481" t="s">
        <v>30</v>
      </c>
      <c r="R1481" t="s">
        <v>30</v>
      </c>
      <c r="S1481" t="s">
        <v>30</v>
      </c>
      <c r="T1481" t="s">
        <v>30</v>
      </c>
      <c r="U1481" t="s">
        <v>30</v>
      </c>
      <c r="V1481" t="s">
        <v>30</v>
      </c>
      <c r="W1481" t="s">
        <v>31</v>
      </c>
      <c r="X1481" t="s">
        <v>29</v>
      </c>
      <c r="Y1481" t="s">
        <v>29</v>
      </c>
      <c r="Z1481" t="s">
        <v>29</v>
      </c>
      <c r="AA1481" t="s">
        <v>29</v>
      </c>
      <c r="AB1481" t="s">
        <v>32</v>
      </c>
    </row>
    <row r="1482" spans="1:28" outlineLevel="1" x14ac:dyDescent="0.45">
      <c r="A1482">
        <v>9994169006</v>
      </c>
      <c r="B1482" s="1">
        <v>44358</v>
      </c>
      <c r="C1482" t="s">
        <v>5632</v>
      </c>
      <c r="D1482" t="s">
        <v>5633</v>
      </c>
      <c r="E1482" t="s">
        <v>325</v>
      </c>
      <c r="F1482" t="s">
        <v>5651</v>
      </c>
      <c r="G1482" t="s">
        <v>5700</v>
      </c>
      <c r="H1482" s="5">
        <v>207419</v>
      </c>
      <c r="J1482" t="s">
        <v>28</v>
      </c>
      <c r="K1482" t="s">
        <v>29</v>
      </c>
      <c r="L1482" t="s">
        <v>96</v>
      </c>
      <c r="M1482" t="s">
        <v>30</v>
      </c>
      <c r="N1482" t="s">
        <v>29</v>
      </c>
      <c r="O1482" t="s">
        <v>30</v>
      </c>
      <c r="P1482" t="s">
        <v>30</v>
      </c>
      <c r="Q1482" t="s">
        <v>30</v>
      </c>
      <c r="R1482" t="s">
        <v>30</v>
      </c>
      <c r="S1482" t="s">
        <v>30</v>
      </c>
      <c r="T1482" t="s">
        <v>30</v>
      </c>
      <c r="U1482" t="s">
        <v>30</v>
      </c>
      <c r="V1482" t="s">
        <v>30</v>
      </c>
      <c r="W1482" t="s">
        <v>40</v>
      </c>
      <c r="X1482" t="s">
        <v>29</v>
      </c>
      <c r="Y1482" t="s">
        <v>29</v>
      </c>
      <c r="Z1482" t="s">
        <v>29</v>
      </c>
      <c r="AA1482" t="s">
        <v>29</v>
      </c>
      <c r="AB1482" t="s">
        <v>617</v>
      </c>
    </row>
    <row r="1483" spans="1:28" outlineLevel="1" x14ac:dyDescent="0.45">
      <c r="A1483">
        <v>9994399005</v>
      </c>
      <c r="B1483" s="1">
        <v>44358</v>
      </c>
      <c r="C1483" t="s">
        <v>5634</v>
      </c>
      <c r="D1483" t="s">
        <v>5635</v>
      </c>
      <c r="E1483" t="s">
        <v>325</v>
      </c>
      <c r="F1483" t="s">
        <v>5651</v>
      </c>
      <c r="G1483" t="s">
        <v>5700</v>
      </c>
      <c r="H1483" s="5">
        <v>137384</v>
      </c>
      <c r="J1483" t="s">
        <v>28</v>
      </c>
      <c r="K1483" t="s">
        <v>29</v>
      </c>
      <c r="L1483" t="s">
        <v>96</v>
      </c>
      <c r="M1483" t="s">
        <v>30</v>
      </c>
      <c r="N1483" t="s">
        <v>30</v>
      </c>
      <c r="O1483" t="s">
        <v>30</v>
      </c>
      <c r="P1483" t="s">
        <v>30</v>
      </c>
      <c r="Q1483" t="s">
        <v>30</v>
      </c>
      <c r="R1483" t="s">
        <v>30</v>
      </c>
      <c r="S1483" t="s">
        <v>30</v>
      </c>
      <c r="T1483" t="s">
        <v>30</v>
      </c>
      <c r="U1483" t="s">
        <v>30</v>
      </c>
      <c r="V1483" t="s">
        <v>30</v>
      </c>
      <c r="W1483" t="s">
        <v>31</v>
      </c>
      <c r="X1483" t="s">
        <v>29</v>
      </c>
      <c r="Y1483" t="s">
        <v>29</v>
      </c>
      <c r="Z1483" t="s">
        <v>29</v>
      </c>
      <c r="AA1483" t="s">
        <v>29</v>
      </c>
      <c r="AB1483" t="s">
        <v>32</v>
      </c>
    </row>
    <row r="1484" spans="1:28" outlineLevel="1" x14ac:dyDescent="0.45">
      <c r="A1484">
        <v>1089139001</v>
      </c>
      <c r="B1484" s="1">
        <v>44329</v>
      </c>
      <c r="C1484" t="s">
        <v>337</v>
      </c>
      <c r="D1484" t="s">
        <v>338</v>
      </c>
      <c r="E1484" t="s">
        <v>325</v>
      </c>
      <c r="F1484" t="s">
        <v>5651</v>
      </c>
      <c r="G1484" t="s">
        <v>5700</v>
      </c>
      <c r="H1484" s="5">
        <v>133354</v>
      </c>
      <c r="J1484" t="s">
        <v>28</v>
      </c>
      <c r="K1484" t="s">
        <v>29</v>
      </c>
      <c r="L1484" t="s">
        <v>96</v>
      </c>
      <c r="M1484" t="s">
        <v>30</v>
      </c>
      <c r="N1484" t="s">
        <v>29</v>
      </c>
      <c r="O1484" t="s">
        <v>30</v>
      </c>
      <c r="P1484" t="s">
        <v>30</v>
      </c>
      <c r="Q1484" t="s">
        <v>30</v>
      </c>
      <c r="R1484" t="s">
        <v>30</v>
      </c>
      <c r="S1484" t="s">
        <v>30</v>
      </c>
      <c r="T1484" t="s">
        <v>30</v>
      </c>
      <c r="U1484" t="s">
        <v>30</v>
      </c>
      <c r="V1484" t="s">
        <v>30</v>
      </c>
      <c r="W1484" t="s">
        <v>31</v>
      </c>
      <c r="X1484" t="s">
        <v>29</v>
      </c>
      <c r="Y1484" t="s">
        <v>30</v>
      </c>
      <c r="Z1484" t="s">
        <v>29</v>
      </c>
      <c r="AA1484" t="s">
        <v>29</v>
      </c>
      <c r="AB1484" t="s">
        <v>43</v>
      </c>
    </row>
    <row r="1485" spans="1:28" outlineLevel="1" x14ac:dyDescent="0.45">
      <c r="A1485">
        <v>8958619008</v>
      </c>
      <c r="B1485" s="1">
        <v>44345</v>
      </c>
      <c r="C1485" t="s">
        <v>5013</v>
      </c>
      <c r="D1485" t="s">
        <v>5014</v>
      </c>
      <c r="E1485" t="s">
        <v>325</v>
      </c>
      <c r="F1485" t="s">
        <v>5651</v>
      </c>
      <c r="G1485" t="s">
        <v>5700</v>
      </c>
      <c r="H1485" s="5">
        <v>112390</v>
      </c>
      <c r="J1485" t="s">
        <v>28</v>
      </c>
      <c r="K1485" t="s">
        <v>29</v>
      </c>
      <c r="L1485" t="s">
        <v>96</v>
      </c>
      <c r="M1485" t="s">
        <v>30</v>
      </c>
      <c r="N1485" t="s">
        <v>30</v>
      </c>
      <c r="O1485" t="s">
        <v>29</v>
      </c>
      <c r="P1485" t="s">
        <v>30</v>
      </c>
      <c r="Q1485" t="s">
        <v>30</v>
      </c>
      <c r="R1485" t="s">
        <v>30</v>
      </c>
      <c r="S1485" t="s">
        <v>30</v>
      </c>
      <c r="T1485" t="s">
        <v>30</v>
      </c>
      <c r="U1485" t="s">
        <v>30</v>
      </c>
      <c r="V1485" t="s">
        <v>30</v>
      </c>
      <c r="W1485" t="s">
        <v>31</v>
      </c>
      <c r="X1485" t="s">
        <v>29</v>
      </c>
      <c r="Y1485" t="s">
        <v>29</v>
      </c>
      <c r="Z1485" t="s">
        <v>29</v>
      </c>
      <c r="AA1485" t="s">
        <v>29</v>
      </c>
      <c r="AB1485" t="s">
        <v>43</v>
      </c>
    </row>
    <row r="1486" spans="1:28" outlineLevel="1" x14ac:dyDescent="0.45">
      <c r="A1486">
        <v>5213709002</v>
      </c>
      <c r="B1486" s="1">
        <v>44337</v>
      </c>
      <c r="C1486" t="s">
        <v>2131</v>
      </c>
      <c r="D1486" t="s">
        <v>2132</v>
      </c>
      <c r="E1486" t="s">
        <v>325</v>
      </c>
      <c r="F1486" t="s">
        <v>5651</v>
      </c>
      <c r="G1486" t="s">
        <v>5700</v>
      </c>
      <c r="H1486" s="5">
        <v>37686.99</v>
      </c>
      <c r="J1486" t="s">
        <v>28</v>
      </c>
      <c r="K1486" t="s">
        <v>29</v>
      </c>
      <c r="L1486" t="s">
        <v>96</v>
      </c>
      <c r="M1486" t="s">
        <v>30</v>
      </c>
      <c r="N1486" t="s">
        <v>30</v>
      </c>
      <c r="O1486" t="s">
        <v>30</v>
      </c>
      <c r="P1486" t="s">
        <v>30</v>
      </c>
      <c r="Q1486" t="s">
        <v>30</v>
      </c>
      <c r="R1486" t="s">
        <v>30</v>
      </c>
      <c r="S1486" t="s">
        <v>30</v>
      </c>
      <c r="T1486" t="s">
        <v>30</v>
      </c>
      <c r="U1486" t="s">
        <v>30</v>
      </c>
      <c r="V1486" t="s">
        <v>30</v>
      </c>
      <c r="W1486" t="s">
        <v>31</v>
      </c>
      <c r="X1486" t="s">
        <v>29</v>
      </c>
      <c r="Y1486" t="s">
        <v>30</v>
      </c>
      <c r="Z1486" t="s">
        <v>29</v>
      </c>
      <c r="AA1486" t="s">
        <v>29</v>
      </c>
      <c r="AB1486" t="s">
        <v>32</v>
      </c>
    </row>
    <row r="1487" spans="1:28" outlineLevel="1" x14ac:dyDescent="0.45">
      <c r="A1487">
        <v>2231549002</v>
      </c>
      <c r="B1487" s="1">
        <v>44330</v>
      </c>
      <c r="C1487" t="s">
        <v>704</v>
      </c>
      <c r="D1487" t="s">
        <v>705</v>
      </c>
      <c r="E1487" t="s">
        <v>325</v>
      </c>
      <c r="F1487" t="s">
        <v>5651</v>
      </c>
      <c r="G1487" t="s">
        <v>5700</v>
      </c>
      <c r="H1487" s="5">
        <v>22790.16</v>
      </c>
      <c r="I1487" t="s">
        <v>35</v>
      </c>
      <c r="J1487" t="s">
        <v>28</v>
      </c>
      <c r="K1487" t="s">
        <v>29</v>
      </c>
      <c r="L1487" t="s">
        <v>96</v>
      </c>
      <c r="M1487" t="s">
        <v>29</v>
      </c>
      <c r="N1487" t="s">
        <v>29</v>
      </c>
      <c r="O1487" t="s">
        <v>30</v>
      </c>
      <c r="P1487" t="s">
        <v>30</v>
      </c>
      <c r="Q1487" t="s">
        <v>30</v>
      </c>
      <c r="R1487" t="s">
        <v>30</v>
      </c>
      <c r="S1487" t="s">
        <v>30</v>
      </c>
      <c r="T1487" t="s">
        <v>30</v>
      </c>
      <c r="U1487" t="s">
        <v>30</v>
      </c>
      <c r="V1487" t="s">
        <v>30</v>
      </c>
      <c r="W1487" t="s">
        <v>40</v>
      </c>
      <c r="X1487" t="s">
        <v>29</v>
      </c>
      <c r="Y1487" t="s">
        <v>30</v>
      </c>
      <c r="Z1487" t="s">
        <v>29</v>
      </c>
      <c r="AA1487" t="s">
        <v>29</v>
      </c>
      <c r="AB1487" t="s">
        <v>32</v>
      </c>
    </row>
    <row r="1488" spans="1:28" outlineLevel="1" x14ac:dyDescent="0.45">
      <c r="A1488">
        <v>7601338907</v>
      </c>
      <c r="B1488" s="1">
        <v>44323</v>
      </c>
      <c r="C1488" t="s">
        <v>3409</v>
      </c>
      <c r="D1488" t="s">
        <v>3410</v>
      </c>
      <c r="E1488" t="s">
        <v>325</v>
      </c>
      <c r="F1488" t="s">
        <v>5651</v>
      </c>
      <c r="G1488" t="s">
        <v>5700</v>
      </c>
      <c r="H1488" s="5">
        <v>19294.18</v>
      </c>
      <c r="J1488" t="s">
        <v>28</v>
      </c>
      <c r="K1488" t="s">
        <v>30</v>
      </c>
      <c r="L1488" t="s">
        <v>96</v>
      </c>
      <c r="M1488" t="s">
        <v>30</v>
      </c>
      <c r="N1488" t="s">
        <v>30</v>
      </c>
      <c r="O1488" t="s">
        <v>29</v>
      </c>
      <c r="P1488" t="s">
        <v>30</v>
      </c>
      <c r="Q1488" t="s">
        <v>29</v>
      </c>
      <c r="R1488" t="s">
        <v>30</v>
      </c>
      <c r="S1488" t="s">
        <v>30</v>
      </c>
      <c r="T1488" t="s">
        <v>30</v>
      </c>
      <c r="U1488" t="s">
        <v>30</v>
      </c>
      <c r="V1488" t="s">
        <v>30</v>
      </c>
      <c r="W1488" t="s">
        <v>31</v>
      </c>
      <c r="X1488" t="s">
        <v>29</v>
      </c>
      <c r="Y1488" t="s">
        <v>30</v>
      </c>
      <c r="Z1488" t="s">
        <v>29</v>
      </c>
      <c r="AA1488" t="s">
        <v>29</v>
      </c>
      <c r="AB1488" t="s">
        <v>723</v>
      </c>
    </row>
    <row r="1489" spans="1:28" outlineLevel="1" x14ac:dyDescent="0.45">
      <c r="A1489">
        <v>7548629003</v>
      </c>
      <c r="B1489" s="1">
        <v>44341</v>
      </c>
      <c r="C1489" t="s">
        <v>2977</v>
      </c>
      <c r="D1489" t="s">
        <v>2978</v>
      </c>
      <c r="E1489" t="s">
        <v>325</v>
      </c>
      <c r="F1489" t="s">
        <v>5651</v>
      </c>
      <c r="G1489" t="s">
        <v>5700</v>
      </c>
      <c r="H1489" s="5">
        <v>18350</v>
      </c>
      <c r="J1489" t="s">
        <v>28</v>
      </c>
      <c r="K1489" t="s">
        <v>29</v>
      </c>
      <c r="L1489" t="s">
        <v>96</v>
      </c>
      <c r="M1489" t="s">
        <v>29</v>
      </c>
      <c r="N1489" t="s">
        <v>29</v>
      </c>
      <c r="O1489" t="s">
        <v>29</v>
      </c>
      <c r="P1489" t="s">
        <v>30</v>
      </c>
      <c r="Q1489" t="s">
        <v>30</v>
      </c>
      <c r="R1489" t="s">
        <v>30</v>
      </c>
      <c r="S1489" t="s">
        <v>30</v>
      </c>
      <c r="T1489" t="s">
        <v>29</v>
      </c>
      <c r="U1489" t="s">
        <v>30</v>
      </c>
      <c r="V1489" t="s">
        <v>29</v>
      </c>
      <c r="W1489" t="s">
        <v>31</v>
      </c>
      <c r="X1489" t="s">
        <v>29</v>
      </c>
      <c r="Y1489" t="s">
        <v>30</v>
      </c>
      <c r="Z1489" t="s">
        <v>29</v>
      </c>
      <c r="AA1489" t="s">
        <v>29</v>
      </c>
      <c r="AB1489" t="s">
        <v>194</v>
      </c>
    </row>
    <row r="1490" spans="1:28" outlineLevel="1" x14ac:dyDescent="0.45">
      <c r="A1490">
        <v>9902589007</v>
      </c>
      <c r="B1490" s="1">
        <v>44351</v>
      </c>
      <c r="C1490" t="s">
        <v>5357</v>
      </c>
      <c r="D1490" t="s">
        <v>5358</v>
      </c>
      <c r="E1490" t="s">
        <v>5359</v>
      </c>
      <c r="F1490" t="s">
        <v>5651</v>
      </c>
      <c r="G1490" t="s">
        <v>5856</v>
      </c>
      <c r="H1490" s="5">
        <v>21191</v>
      </c>
      <c r="J1490" t="s">
        <v>42</v>
      </c>
      <c r="K1490" t="s">
        <v>29</v>
      </c>
      <c r="L1490" t="s">
        <v>54</v>
      </c>
      <c r="M1490" t="s">
        <v>29</v>
      </c>
      <c r="N1490" t="s">
        <v>29</v>
      </c>
      <c r="O1490" t="s">
        <v>29</v>
      </c>
      <c r="P1490" t="s">
        <v>29</v>
      </c>
      <c r="Q1490" t="s">
        <v>29</v>
      </c>
      <c r="R1490" t="s">
        <v>29</v>
      </c>
      <c r="S1490" t="s">
        <v>30</v>
      </c>
      <c r="T1490" t="s">
        <v>30</v>
      </c>
      <c r="U1490" t="s">
        <v>29</v>
      </c>
      <c r="V1490" t="s">
        <v>29</v>
      </c>
      <c r="W1490" t="s">
        <v>40</v>
      </c>
      <c r="X1490" t="s">
        <v>30</v>
      </c>
      <c r="Y1490" t="s">
        <v>29</v>
      </c>
      <c r="Z1490" t="s">
        <v>29</v>
      </c>
      <c r="AA1490" t="s">
        <v>29</v>
      </c>
      <c r="AB1490" t="s">
        <v>32</v>
      </c>
    </row>
    <row r="1491" spans="1:28" outlineLevel="1" x14ac:dyDescent="0.45">
      <c r="A1491">
        <v>7526189001</v>
      </c>
      <c r="B1491" s="1">
        <v>44341</v>
      </c>
      <c r="C1491" t="s">
        <v>2730</v>
      </c>
      <c r="D1491" t="s">
        <v>2731</v>
      </c>
      <c r="E1491" t="s">
        <v>2732</v>
      </c>
      <c r="F1491" t="s">
        <v>5651</v>
      </c>
      <c r="G1491" t="s">
        <v>5675</v>
      </c>
      <c r="H1491" s="5">
        <v>56775.92</v>
      </c>
      <c r="J1491" t="s">
        <v>28</v>
      </c>
      <c r="K1491" t="s">
        <v>29</v>
      </c>
      <c r="L1491" t="s">
        <v>77</v>
      </c>
      <c r="M1491" t="s">
        <v>30</v>
      </c>
      <c r="N1491" t="s">
        <v>30</v>
      </c>
      <c r="O1491" t="s">
        <v>30</v>
      </c>
      <c r="P1491" t="s">
        <v>30</v>
      </c>
      <c r="Q1491" t="s">
        <v>30</v>
      </c>
      <c r="R1491" t="s">
        <v>30</v>
      </c>
      <c r="S1491" t="s">
        <v>30</v>
      </c>
      <c r="T1491" t="s">
        <v>30</v>
      </c>
      <c r="U1491" t="s">
        <v>30</v>
      </c>
      <c r="V1491" t="s">
        <v>30</v>
      </c>
      <c r="W1491" t="s">
        <v>40</v>
      </c>
      <c r="X1491" t="s">
        <v>29</v>
      </c>
      <c r="Y1491" t="s">
        <v>29</v>
      </c>
      <c r="Z1491" t="s">
        <v>29</v>
      </c>
      <c r="AA1491" t="s">
        <v>30</v>
      </c>
      <c r="AB1491" t="s">
        <v>32</v>
      </c>
    </row>
    <row r="1492" spans="1:28" outlineLevel="1" x14ac:dyDescent="0.45">
      <c r="A1492">
        <v>7883318909</v>
      </c>
      <c r="B1492" s="1">
        <v>44327</v>
      </c>
      <c r="C1492" t="s">
        <v>3911</v>
      </c>
      <c r="D1492" t="s">
        <v>3912</v>
      </c>
      <c r="E1492" t="s">
        <v>2732</v>
      </c>
      <c r="F1492" t="s">
        <v>5651</v>
      </c>
      <c r="G1492" t="s">
        <v>5675</v>
      </c>
      <c r="H1492" s="5">
        <v>14588</v>
      </c>
      <c r="J1492" t="s">
        <v>28</v>
      </c>
      <c r="K1492" t="s">
        <v>29</v>
      </c>
      <c r="L1492" t="s">
        <v>77</v>
      </c>
      <c r="M1492" t="s">
        <v>29</v>
      </c>
      <c r="N1492" t="s">
        <v>29</v>
      </c>
      <c r="O1492" t="s">
        <v>29</v>
      </c>
      <c r="P1492" t="s">
        <v>29</v>
      </c>
      <c r="Q1492" t="s">
        <v>29</v>
      </c>
      <c r="R1492" t="s">
        <v>29</v>
      </c>
      <c r="S1492" t="s">
        <v>29</v>
      </c>
      <c r="T1492" t="s">
        <v>30</v>
      </c>
      <c r="U1492" t="s">
        <v>29</v>
      </c>
      <c r="V1492" t="s">
        <v>30</v>
      </c>
      <c r="W1492" t="s">
        <v>31</v>
      </c>
      <c r="X1492" t="s">
        <v>29</v>
      </c>
      <c r="Y1492" t="s">
        <v>29</v>
      </c>
      <c r="Z1492" t="s">
        <v>29</v>
      </c>
      <c r="AA1492" t="s">
        <v>30</v>
      </c>
      <c r="AB1492" t="s">
        <v>32</v>
      </c>
    </row>
    <row r="1493" spans="1:28" outlineLevel="1" x14ac:dyDescent="0.45">
      <c r="A1493">
        <v>8601539005</v>
      </c>
      <c r="B1493" s="1">
        <v>44343</v>
      </c>
      <c r="C1493" t="s">
        <v>4245</v>
      </c>
      <c r="D1493" t="s">
        <v>4246</v>
      </c>
      <c r="E1493" t="s">
        <v>781</v>
      </c>
      <c r="F1493" t="s">
        <v>5651</v>
      </c>
      <c r="G1493" t="s">
        <v>5787</v>
      </c>
      <c r="H1493" s="5">
        <v>316680</v>
      </c>
      <c r="J1493" t="s">
        <v>42</v>
      </c>
      <c r="K1493" t="s">
        <v>29</v>
      </c>
      <c r="L1493" t="s">
        <v>88</v>
      </c>
      <c r="M1493" t="s">
        <v>29</v>
      </c>
      <c r="N1493" t="s">
        <v>30</v>
      </c>
      <c r="O1493" t="s">
        <v>30</v>
      </c>
      <c r="P1493" t="s">
        <v>30</v>
      </c>
      <c r="Q1493" t="s">
        <v>30</v>
      </c>
      <c r="R1493" t="s">
        <v>30</v>
      </c>
      <c r="S1493" t="s">
        <v>30</v>
      </c>
      <c r="T1493" t="s">
        <v>30</v>
      </c>
      <c r="U1493" t="s">
        <v>30</v>
      </c>
      <c r="V1493" t="s">
        <v>30</v>
      </c>
      <c r="W1493" t="s">
        <v>49</v>
      </c>
      <c r="X1493" t="s">
        <v>29</v>
      </c>
      <c r="Y1493" t="s">
        <v>29</v>
      </c>
      <c r="Z1493" t="s">
        <v>29</v>
      </c>
      <c r="AA1493" t="s">
        <v>29</v>
      </c>
      <c r="AB1493" t="s">
        <v>32</v>
      </c>
    </row>
    <row r="1494" spans="1:28" outlineLevel="1" x14ac:dyDescent="0.45">
      <c r="A1494">
        <v>8974959005</v>
      </c>
      <c r="B1494" s="1">
        <v>44345</v>
      </c>
      <c r="C1494" t="s">
        <v>5109</v>
      </c>
      <c r="D1494" t="s">
        <v>5110</v>
      </c>
      <c r="E1494" t="s">
        <v>781</v>
      </c>
      <c r="F1494" t="s">
        <v>5651</v>
      </c>
      <c r="G1494" t="s">
        <v>5787</v>
      </c>
      <c r="H1494" s="5">
        <v>187273</v>
      </c>
      <c r="J1494" t="s">
        <v>42</v>
      </c>
      <c r="K1494" t="s">
        <v>29</v>
      </c>
      <c r="L1494" t="s">
        <v>88</v>
      </c>
      <c r="M1494" t="s">
        <v>29</v>
      </c>
      <c r="N1494" t="s">
        <v>30</v>
      </c>
      <c r="O1494" t="s">
        <v>29</v>
      </c>
      <c r="P1494" t="s">
        <v>30</v>
      </c>
      <c r="Q1494" t="s">
        <v>30</v>
      </c>
      <c r="R1494" t="s">
        <v>30</v>
      </c>
      <c r="S1494" t="s">
        <v>30</v>
      </c>
      <c r="T1494" t="s">
        <v>30</v>
      </c>
      <c r="U1494" t="s">
        <v>30</v>
      </c>
      <c r="V1494" t="s">
        <v>30</v>
      </c>
      <c r="W1494" t="s">
        <v>40</v>
      </c>
      <c r="X1494" t="s">
        <v>29</v>
      </c>
      <c r="Y1494" t="s">
        <v>29</v>
      </c>
      <c r="Z1494" t="s">
        <v>29</v>
      </c>
      <c r="AA1494" t="s">
        <v>29</v>
      </c>
      <c r="AB1494" t="s">
        <v>43</v>
      </c>
    </row>
    <row r="1495" spans="1:28" outlineLevel="1" x14ac:dyDescent="0.45">
      <c r="A1495">
        <v>7519388901</v>
      </c>
      <c r="B1495" s="1">
        <v>44323</v>
      </c>
      <c r="C1495" t="s">
        <v>2648</v>
      </c>
      <c r="D1495" t="s">
        <v>2649</v>
      </c>
      <c r="E1495" t="s">
        <v>781</v>
      </c>
      <c r="F1495" t="s">
        <v>5651</v>
      </c>
      <c r="G1495" t="s">
        <v>5787</v>
      </c>
      <c r="H1495" s="5">
        <v>132126.65</v>
      </c>
      <c r="J1495" t="s">
        <v>42</v>
      </c>
      <c r="K1495" t="s">
        <v>29</v>
      </c>
      <c r="L1495" t="s">
        <v>88</v>
      </c>
      <c r="M1495" t="s">
        <v>29</v>
      </c>
      <c r="N1495" t="s">
        <v>29</v>
      </c>
      <c r="O1495" t="s">
        <v>29</v>
      </c>
      <c r="P1495" t="s">
        <v>30</v>
      </c>
      <c r="Q1495" t="s">
        <v>29</v>
      </c>
      <c r="R1495" t="s">
        <v>29</v>
      </c>
      <c r="S1495" t="s">
        <v>30</v>
      </c>
      <c r="T1495" t="s">
        <v>30</v>
      </c>
      <c r="U1495" t="s">
        <v>29</v>
      </c>
      <c r="V1495" t="s">
        <v>30</v>
      </c>
      <c r="W1495" t="s">
        <v>33</v>
      </c>
      <c r="X1495" t="s">
        <v>29</v>
      </c>
      <c r="Y1495" t="s">
        <v>29</v>
      </c>
      <c r="Z1495" t="s">
        <v>29</v>
      </c>
      <c r="AA1495" t="s">
        <v>30</v>
      </c>
      <c r="AB1495" t="s">
        <v>32</v>
      </c>
    </row>
    <row r="1496" spans="1:28" outlineLevel="1" x14ac:dyDescent="0.45">
      <c r="A1496">
        <v>7881078905</v>
      </c>
      <c r="B1496" s="1">
        <v>44327</v>
      </c>
      <c r="C1496" t="s">
        <v>3897</v>
      </c>
      <c r="D1496" t="s">
        <v>3898</v>
      </c>
      <c r="E1496" t="s">
        <v>781</v>
      </c>
      <c r="F1496" t="s">
        <v>5651</v>
      </c>
      <c r="G1496" t="s">
        <v>5787</v>
      </c>
      <c r="H1496" s="5">
        <v>120774.68</v>
      </c>
      <c r="J1496" t="s">
        <v>42</v>
      </c>
      <c r="K1496" t="s">
        <v>29</v>
      </c>
      <c r="L1496" t="s">
        <v>88</v>
      </c>
      <c r="M1496" t="s">
        <v>29</v>
      </c>
      <c r="N1496" t="s">
        <v>29</v>
      </c>
      <c r="O1496" t="s">
        <v>29</v>
      </c>
      <c r="P1496" t="s">
        <v>30</v>
      </c>
      <c r="Q1496" t="s">
        <v>29</v>
      </c>
      <c r="R1496" t="s">
        <v>30</v>
      </c>
      <c r="S1496" t="s">
        <v>30</v>
      </c>
      <c r="T1496" t="s">
        <v>30</v>
      </c>
      <c r="U1496" t="s">
        <v>30</v>
      </c>
      <c r="V1496" t="s">
        <v>30</v>
      </c>
      <c r="W1496" t="s">
        <v>31</v>
      </c>
      <c r="X1496" t="s">
        <v>29</v>
      </c>
      <c r="Y1496" t="s">
        <v>29</v>
      </c>
      <c r="Z1496" t="s">
        <v>29</v>
      </c>
      <c r="AA1496" t="s">
        <v>30</v>
      </c>
      <c r="AB1496" t="s">
        <v>32</v>
      </c>
    </row>
    <row r="1497" spans="1:28" outlineLevel="1" x14ac:dyDescent="0.45">
      <c r="A1497">
        <v>8934899006</v>
      </c>
      <c r="B1497" s="1">
        <v>44345</v>
      </c>
      <c r="C1497" t="s">
        <v>4913</v>
      </c>
      <c r="D1497" t="s">
        <v>4914</v>
      </c>
      <c r="E1497" t="s">
        <v>781</v>
      </c>
      <c r="F1497" t="s">
        <v>5651</v>
      </c>
      <c r="G1497" t="s">
        <v>5787</v>
      </c>
      <c r="H1497" s="5">
        <v>85424.74</v>
      </c>
      <c r="J1497" t="s">
        <v>42</v>
      </c>
      <c r="K1497" t="s">
        <v>29</v>
      </c>
      <c r="L1497" t="s">
        <v>88</v>
      </c>
      <c r="M1497" t="s">
        <v>29</v>
      </c>
      <c r="N1497" t="s">
        <v>29</v>
      </c>
      <c r="O1497" t="s">
        <v>29</v>
      </c>
      <c r="P1497" t="s">
        <v>29</v>
      </c>
      <c r="Q1497" t="s">
        <v>30</v>
      </c>
      <c r="R1497" t="s">
        <v>30</v>
      </c>
      <c r="S1497" t="s">
        <v>30</v>
      </c>
      <c r="T1497" t="s">
        <v>30</v>
      </c>
      <c r="U1497" t="s">
        <v>29</v>
      </c>
      <c r="V1497" t="s">
        <v>30</v>
      </c>
      <c r="W1497" t="s">
        <v>31</v>
      </c>
      <c r="X1497" t="s">
        <v>29</v>
      </c>
      <c r="Y1497" t="s">
        <v>29</v>
      </c>
      <c r="Z1497" t="s">
        <v>29</v>
      </c>
      <c r="AA1497" t="s">
        <v>29</v>
      </c>
      <c r="AB1497" t="s">
        <v>32</v>
      </c>
    </row>
    <row r="1498" spans="1:28" outlineLevel="1" x14ac:dyDescent="0.45">
      <c r="A1498">
        <v>2320479007</v>
      </c>
      <c r="B1498" s="1">
        <v>44331</v>
      </c>
      <c r="C1498" t="s">
        <v>779</v>
      </c>
      <c r="D1498" t="s">
        <v>780</v>
      </c>
      <c r="E1498" t="s">
        <v>781</v>
      </c>
      <c r="F1498" t="s">
        <v>5651</v>
      </c>
      <c r="G1498" t="s">
        <v>5787</v>
      </c>
      <c r="H1498" s="5">
        <v>48547.199999999997</v>
      </c>
      <c r="J1498" t="s">
        <v>42</v>
      </c>
      <c r="K1498" t="s">
        <v>29</v>
      </c>
      <c r="L1498" t="s">
        <v>88</v>
      </c>
      <c r="M1498" t="s">
        <v>30</v>
      </c>
      <c r="N1498" t="s">
        <v>30</v>
      </c>
      <c r="O1498" t="s">
        <v>29</v>
      </c>
      <c r="P1498" t="s">
        <v>30</v>
      </c>
      <c r="Q1498" t="s">
        <v>30</v>
      </c>
      <c r="R1498" t="s">
        <v>30</v>
      </c>
      <c r="S1498" t="s">
        <v>30</v>
      </c>
      <c r="T1498" t="s">
        <v>30</v>
      </c>
      <c r="U1498" t="s">
        <v>30</v>
      </c>
      <c r="V1498" t="s">
        <v>30</v>
      </c>
      <c r="W1498" t="s">
        <v>31</v>
      </c>
      <c r="X1498" t="s">
        <v>29</v>
      </c>
      <c r="Y1498" t="s">
        <v>30</v>
      </c>
      <c r="Z1498" t="s">
        <v>29</v>
      </c>
      <c r="AA1498" t="s">
        <v>30</v>
      </c>
      <c r="AB1498" t="s">
        <v>181</v>
      </c>
    </row>
    <row r="1499" spans="1:28" outlineLevel="1" x14ac:dyDescent="0.45">
      <c r="A1499">
        <v>8926299003</v>
      </c>
      <c r="B1499" s="1">
        <v>44345</v>
      </c>
      <c r="C1499" t="s">
        <v>4873</v>
      </c>
      <c r="D1499" t="s">
        <v>4874</v>
      </c>
      <c r="E1499" t="s">
        <v>781</v>
      </c>
      <c r="F1499" t="s">
        <v>5651</v>
      </c>
      <c r="G1499" t="s">
        <v>5787</v>
      </c>
      <c r="H1499" s="5">
        <v>33358.160000000003</v>
      </c>
      <c r="J1499" t="s">
        <v>42</v>
      </c>
      <c r="K1499" t="s">
        <v>29</v>
      </c>
      <c r="L1499" t="s">
        <v>88</v>
      </c>
      <c r="M1499" t="s">
        <v>29</v>
      </c>
      <c r="N1499" t="s">
        <v>29</v>
      </c>
      <c r="O1499" t="s">
        <v>29</v>
      </c>
      <c r="P1499" t="s">
        <v>30</v>
      </c>
      <c r="Q1499" t="s">
        <v>30</v>
      </c>
      <c r="R1499" t="s">
        <v>30</v>
      </c>
      <c r="S1499" t="s">
        <v>30</v>
      </c>
      <c r="T1499" t="s">
        <v>30</v>
      </c>
      <c r="U1499" t="s">
        <v>30</v>
      </c>
      <c r="V1499" t="s">
        <v>30</v>
      </c>
      <c r="W1499" t="s">
        <v>40</v>
      </c>
      <c r="X1499" t="s">
        <v>29</v>
      </c>
      <c r="Y1499" t="s">
        <v>29</v>
      </c>
      <c r="Z1499" t="s">
        <v>29</v>
      </c>
      <c r="AA1499" t="s">
        <v>29</v>
      </c>
      <c r="AB1499" t="s">
        <v>32</v>
      </c>
    </row>
    <row r="1500" spans="1:28" outlineLevel="1" x14ac:dyDescent="0.45">
      <c r="A1500">
        <v>1081739010</v>
      </c>
      <c r="B1500" s="1">
        <v>44328</v>
      </c>
      <c r="C1500" t="s">
        <v>319</v>
      </c>
      <c r="D1500" t="s">
        <v>320</v>
      </c>
      <c r="E1500" t="s">
        <v>321</v>
      </c>
      <c r="F1500" t="s">
        <v>5651</v>
      </c>
      <c r="G1500" t="s">
        <v>5695</v>
      </c>
      <c r="H1500" s="5">
        <v>467467.74</v>
      </c>
      <c r="J1500" t="s">
        <v>28</v>
      </c>
      <c r="K1500" t="s">
        <v>29</v>
      </c>
      <c r="L1500" t="s">
        <v>275</v>
      </c>
      <c r="M1500" t="s">
        <v>29</v>
      </c>
      <c r="N1500" t="s">
        <v>30</v>
      </c>
      <c r="O1500" t="s">
        <v>29</v>
      </c>
      <c r="P1500" t="s">
        <v>30</v>
      </c>
      <c r="Q1500" t="s">
        <v>30</v>
      </c>
      <c r="R1500" t="s">
        <v>30</v>
      </c>
      <c r="S1500" t="s">
        <v>30</v>
      </c>
      <c r="T1500" t="s">
        <v>30</v>
      </c>
      <c r="U1500" t="s">
        <v>30</v>
      </c>
      <c r="V1500" t="s">
        <v>30</v>
      </c>
      <c r="W1500" t="s">
        <v>49</v>
      </c>
      <c r="X1500" t="s">
        <v>29</v>
      </c>
      <c r="Y1500" t="s">
        <v>29</v>
      </c>
      <c r="Z1500" t="s">
        <v>30</v>
      </c>
      <c r="AA1500" t="s">
        <v>29</v>
      </c>
      <c r="AB1500" t="s">
        <v>43</v>
      </c>
    </row>
    <row r="1501" spans="1:28" outlineLevel="1" x14ac:dyDescent="0.45">
      <c r="A1501">
        <v>7535558904</v>
      </c>
      <c r="B1501" s="1">
        <v>44323</v>
      </c>
      <c r="C1501" t="s">
        <v>2835</v>
      </c>
      <c r="D1501" t="s">
        <v>2836</v>
      </c>
      <c r="E1501" t="s">
        <v>321</v>
      </c>
      <c r="F1501" t="s">
        <v>5651</v>
      </c>
      <c r="G1501" t="s">
        <v>5695</v>
      </c>
      <c r="H1501" s="5">
        <v>104906</v>
      </c>
      <c r="J1501" t="s">
        <v>28</v>
      </c>
      <c r="K1501" t="s">
        <v>29</v>
      </c>
      <c r="L1501" t="s">
        <v>275</v>
      </c>
      <c r="M1501" t="s">
        <v>29</v>
      </c>
      <c r="N1501" t="s">
        <v>30</v>
      </c>
      <c r="O1501" t="s">
        <v>29</v>
      </c>
      <c r="P1501" t="s">
        <v>30</v>
      </c>
      <c r="Q1501" t="s">
        <v>30</v>
      </c>
      <c r="R1501" t="s">
        <v>30</v>
      </c>
      <c r="S1501" t="s">
        <v>30</v>
      </c>
      <c r="T1501" t="s">
        <v>30</v>
      </c>
      <c r="U1501" t="s">
        <v>30</v>
      </c>
      <c r="V1501" t="s">
        <v>30</v>
      </c>
      <c r="W1501" t="s">
        <v>40</v>
      </c>
      <c r="X1501" t="s">
        <v>29</v>
      </c>
      <c r="Y1501" t="s">
        <v>30</v>
      </c>
      <c r="Z1501" t="s">
        <v>29</v>
      </c>
      <c r="AA1501" t="s">
        <v>29</v>
      </c>
      <c r="AB1501" t="s">
        <v>32</v>
      </c>
    </row>
    <row r="1502" spans="1:28" outlineLevel="1" x14ac:dyDescent="0.45">
      <c r="A1502">
        <v>7501169010</v>
      </c>
      <c r="B1502" s="1">
        <v>44341</v>
      </c>
      <c r="C1502" t="s">
        <v>2549</v>
      </c>
      <c r="D1502" t="s">
        <v>2550</v>
      </c>
      <c r="E1502" t="s">
        <v>321</v>
      </c>
      <c r="F1502" t="s">
        <v>5651</v>
      </c>
      <c r="G1502" t="s">
        <v>5695</v>
      </c>
      <c r="H1502" s="5">
        <v>42913.1</v>
      </c>
      <c r="I1502" t="s">
        <v>35</v>
      </c>
      <c r="J1502" t="s">
        <v>28</v>
      </c>
      <c r="K1502" t="s">
        <v>29</v>
      </c>
      <c r="L1502" t="s">
        <v>275</v>
      </c>
      <c r="M1502" t="s">
        <v>29</v>
      </c>
      <c r="N1502" t="s">
        <v>30</v>
      </c>
      <c r="O1502" t="s">
        <v>30</v>
      </c>
      <c r="P1502" t="s">
        <v>30</v>
      </c>
      <c r="Q1502" t="s">
        <v>30</v>
      </c>
      <c r="R1502" t="s">
        <v>30</v>
      </c>
      <c r="S1502" t="s">
        <v>30</v>
      </c>
      <c r="T1502" t="s">
        <v>30</v>
      </c>
      <c r="U1502" t="s">
        <v>30</v>
      </c>
      <c r="V1502" t="s">
        <v>30</v>
      </c>
      <c r="W1502" t="s">
        <v>33</v>
      </c>
      <c r="X1502" t="s">
        <v>29</v>
      </c>
      <c r="Y1502" t="s">
        <v>30</v>
      </c>
      <c r="Z1502" t="s">
        <v>29</v>
      </c>
      <c r="AA1502" t="s">
        <v>30</v>
      </c>
      <c r="AB1502" t="s">
        <v>32</v>
      </c>
    </row>
    <row r="1503" spans="1:28" outlineLevel="1" x14ac:dyDescent="0.45">
      <c r="A1503">
        <v>7599058906</v>
      </c>
      <c r="B1503" s="1">
        <v>44323</v>
      </c>
      <c r="C1503" t="s">
        <v>3392</v>
      </c>
      <c r="D1503" t="s">
        <v>3393</v>
      </c>
      <c r="E1503" t="s">
        <v>3394</v>
      </c>
      <c r="F1503" t="s">
        <v>5651</v>
      </c>
      <c r="G1503" t="s">
        <v>5991</v>
      </c>
      <c r="H1503" s="5">
        <v>21093.26</v>
      </c>
      <c r="J1503" t="s">
        <v>42</v>
      </c>
      <c r="K1503" t="s">
        <v>29</v>
      </c>
      <c r="L1503" t="s">
        <v>127</v>
      </c>
      <c r="M1503" t="s">
        <v>29</v>
      </c>
      <c r="N1503" t="s">
        <v>29</v>
      </c>
      <c r="O1503" t="s">
        <v>30</v>
      </c>
      <c r="P1503" t="s">
        <v>30</v>
      </c>
      <c r="Q1503" t="s">
        <v>30</v>
      </c>
      <c r="R1503" t="s">
        <v>30</v>
      </c>
      <c r="S1503" t="s">
        <v>30</v>
      </c>
      <c r="T1503" t="s">
        <v>30</v>
      </c>
      <c r="U1503" t="s">
        <v>30</v>
      </c>
      <c r="V1503" t="s">
        <v>30</v>
      </c>
      <c r="W1503" t="s">
        <v>31</v>
      </c>
      <c r="X1503" t="s">
        <v>29</v>
      </c>
      <c r="Y1503" t="s">
        <v>29</v>
      </c>
      <c r="Z1503" t="s">
        <v>29</v>
      </c>
      <c r="AA1503" t="s">
        <v>30</v>
      </c>
      <c r="AB1503" t="s">
        <v>32</v>
      </c>
    </row>
    <row r="1504" spans="1:28" outlineLevel="1" x14ac:dyDescent="0.45">
      <c r="A1504">
        <v>2753219005</v>
      </c>
      <c r="B1504" s="1">
        <v>44334</v>
      </c>
      <c r="C1504" t="s">
        <v>1574</v>
      </c>
      <c r="D1504" t="s">
        <v>1575</v>
      </c>
      <c r="E1504" t="s">
        <v>1576</v>
      </c>
      <c r="F1504" t="s">
        <v>5651</v>
      </c>
      <c r="G1504" t="s">
        <v>5883</v>
      </c>
      <c r="H1504" s="5">
        <v>5013.5200000000004</v>
      </c>
      <c r="J1504" t="s">
        <v>28</v>
      </c>
      <c r="K1504" t="s">
        <v>29</v>
      </c>
      <c r="L1504" t="s">
        <v>77</v>
      </c>
      <c r="M1504" t="s">
        <v>29</v>
      </c>
      <c r="N1504" t="s">
        <v>29</v>
      </c>
      <c r="O1504" t="s">
        <v>29</v>
      </c>
      <c r="P1504" t="s">
        <v>30</v>
      </c>
      <c r="Q1504" t="s">
        <v>29</v>
      </c>
      <c r="R1504" t="s">
        <v>29</v>
      </c>
      <c r="S1504" t="s">
        <v>29</v>
      </c>
      <c r="T1504" t="s">
        <v>30</v>
      </c>
      <c r="U1504" t="s">
        <v>30</v>
      </c>
      <c r="V1504" t="s">
        <v>30</v>
      </c>
      <c r="W1504" t="s">
        <v>60</v>
      </c>
      <c r="X1504" t="s">
        <v>29</v>
      </c>
      <c r="Y1504" t="s">
        <v>30</v>
      </c>
      <c r="Z1504" t="s">
        <v>29</v>
      </c>
      <c r="AA1504" t="s">
        <v>29</v>
      </c>
      <c r="AB1504" t="s">
        <v>129</v>
      </c>
    </row>
    <row r="1505" spans="1:28" outlineLevel="1" x14ac:dyDescent="0.45">
      <c r="A1505">
        <v>7877298909</v>
      </c>
      <c r="B1505" s="1">
        <v>44327</v>
      </c>
      <c r="C1505" t="s">
        <v>3883</v>
      </c>
      <c r="D1505" t="s">
        <v>3884</v>
      </c>
      <c r="E1505" t="s">
        <v>55</v>
      </c>
      <c r="F1505" t="s">
        <v>5651</v>
      </c>
      <c r="G1505" t="s">
        <v>6012</v>
      </c>
      <c r="H1505" s="5">
        <v>124930</v>
      </c>
      <c r="J1505" t="s">
        <v>42</v>
      </c>
      <c r="K1505" t="s">
        <v>29</v>
      </c>
      <c r="L1505" t="s">
        <v>210</v>
      </c>
      <c r="M1505" t="s">
        <v>29</v>
      </c>
      <c r="N1505" t="s">
        <v>30</v>
      </c>
      <c r="O1505" t="s">
        <v>29</v>
      </c>
      <c r="P1505" t="s">
        <v>30</v>
      </c>
      <c r="Q1505" t="s">
        <v>30</v>
      </c>
      <c r="R1505" t="s">
        <v>30</v>
      </c>
      <c r="S1505" t="s">
        <v>30</v>
      </c>
      <c r="T1505" t="s">
        <v>30</v>
      </c>
      <c r="U1505" t="s">
        <v>30</v>
      </c>
      <c r="V1505" t="s">
        <v>30</v>
      </c>
      <c r="W1505" t="s">
        <v>40</v>
      </c>
      <c r="X1505" t="s">
        <v>29</v>
      </c>
      <c r="Y1505" t="s">
        <v>29</v>
      </c>
      <c r="Z1505" t="s">
        <v>29</v>
      </c>
      <c r="AA1505" t="s">
        <v>30</v>
      </c>
      <c r="AB1505" t="s">
        <v>32</v>
      </c>
    </row>
    <row r="1506" spans="1:28" outlineLevel="1" x14ac:dyDescent="0.45">
      <c r="A1506">
        <v>9898029010</v>
      </c>
      <c r="B1506" s="1">
        <v>44351</v>
      </c>
      <c r="C1506" t="s">
        <v>5334</v>
      </c>
      <c r="D1506" t="s">
        <v>5335</v>
      </c>
      <c r="E1506" t="s">
        <v>426</v>
      </c>
      <c r="F1506" t="s">
        <v>5651</v>
      </c>
      <c r="G1506" t="s">
        <v>5715</v>
      </c>
      <c r="H1506" s="5">
        <v>10000000</v>
      </c>
      <c r="I1506" t="s">
        <v>131</v>
      </c>
      <c r="J1506" t="s">
        <v>28</v>
      </c>
      <c r="K1506" t="s">
        <v>29</v>
      </c>
      <c r="L1506" t="s">
        <v>275</v>
      </c>
      <c r="M1506" t="s">
        <v>29</v>
      </c>
      <c r="N1506" t="s">
        <v>30</v>
      </c>
      <c r="O1506" t="s">
        <v>30</v>
      </c>
      <c r="P1506" t="s">
        <v>30</v>
      </c>
      <c r="Q1506" t="s">
        <v>30</v>
      </c>
      <c r="R1506" t="s">
        <v>30</v>
      </c>
      <c r="S1506" t="s">
        <v>30</v>
      </c>
      <c r="T1506" t="s">
        <v>30</v>
      </c>
      <c r="U1506" t="s">
        <v>30</v>
      </c>
      <c r="V1506" t="s">
        <v>30</v>
      </c>
      <c r="W1506" t="s">
        <v>31</v>
      </c>
      <c r="X1506" t="s">
        <v>29</v>
      </c>
      <c r="Y1506" t="s">
        <v>29</v>
      </c>
      <c r="Z1506" t="s">
        <v>29</v>
      </c>
      <c r="AA1506" t="s">
        <v>29</v>
      </c>
      <c r="AB1506" t="s">
        <v>47</v>
      </c>
    </row>
    <row r="1507" spans="1:28" outlineLevel="1" x14ac:dyDescent="0.45">
      <c r="A1507">
        <v>1125739100</v>
      </c>
      <c r="B1507" s="1">
        <v>44372</v>
      </c>
      <c r="C1507" t="s">
        <v>540</v>
      </c>
      <c r="D1507" t="s">
        <v>541</v>
      </c>
      <c r="E1507" t="s">
        <v>426</v>
      </c>
      <c r="F1507" t="s">
        <v>5651</v>
      </c>
      <c r="G1507" t="s">
        <v>5715</v>
      </c>
      <c r="H1507" s="5">
        <v>1138424</v>
      </c>
      <c r="J1507" t="s">
        <v>28</v>
      </c>
      <c r="K1507" t="s">
        <v>29</v>
      </c>
      <c r="L1507" t="s">
        <v>275</v>
      </c>
      <c r="M1507" t="s">
        <v>30</v>
      </c>
      <c r="N1507" t="s">
        <v>30</v>
      </c>
      <c r="O1507" t="s">
        <v>29</v>
      </c>
      <c r="P1507" t="s">
        <v>30</v>
      </c>
      <c r="Q1507" t="s">
        <v>29</v>
      </c>
      <c r="R1507" t="s">
        <v>30</v>
      </c>
      <c r="S1507" t="s">
        <v>30</v>
      </c>
      <c r="T1507" t="s">
        <v>30</v>
      </c>
      <c r="U1507" t="s">
        <v>30</v>
      </c>
      <c r="V1507" t="s">
        <v>30</v>
      </c>
      <c r="W1507" t="s">
        <v>31</v>
      </c>
      <c r="X1507" t="s">
        <v>29</v>
      </c>
      <c r="Y1507" t="s">
        <v>29</v>
      </c>
      <c r="Z1507" t="s">
        <v>29</v>
      </c>
      <c r="AA1507" t="s">
        <v>29</v>
      </c>
      <c r="AB1507" t="s">
        <v>32</v>
      </c>
    </row>
    <row r="1508" spans="1:28" outlineLevel="1" x14ac:dyDescent="0.45">
      <c r="A1508">
        <v>5216669009</v>
      </c>
      <c r="B1508" s="1">
        <v>44337</v>
      </c>
      <c r="C1508" t="s">
        <v>2151</v>
      </c>
      <c r="D1508" t="s">
        <v>2152</v>
      </c>
      <c r="E1508" t="s">
        <v>426</v>
      </c>
      <c r="F1508" t="s">
        <v>5651</v>
      </c>
      <c r="G1508" t="s">
        <v>5715</v>
      </c>
      <c r="H1508" s="5">
        <v>831156</v>
      </c>
      <c r="J1508" t="s">
        <v>28</v>
      </c>
      <c r="K1508" t="s">
        <v>29</v>
      </c>
      <c r="L1508" t="s">
        <v>275</v>
      </c>
      <c r="M1508" t="s">
        <v>29</v>
      </c>
      <c r="N1508" t="s">
        <v>30</v>
      </c>
      <c r="O1508" t="s">
        <v>29</v>
      </c>
      <c r="P1508" t="s">
        <v>30</v>
      </c>
      <c r="Q1508" t="s">
        <v>29</v>
      </c>
      <c r="R1508" t="s">
        <v>29</v>
      </c>
      <c r="S1508" t="s">
        <v>30</v>
      </c>
      <c r="T1508" t="s">
        <v>29</v>
      </c>
      <c r="U1508" t="s">
        <v>30</v>
      </c>
      <c r="V1508" t="s">
        <v>29</v>
      </c>
      <c r="W1508" t="s">
        <v>33</v>
      </c>
      <c r="X1508" t="s">
        <v>29</v>
      </c>
      <c r="Y1508" t="s">
        <v>29</v>
      </c>
      <c r="Z1508" t="s">
        <v>29</v>
      </c>
      <c r="AA1508" t="s">
        <v>30</v>
      </c>
      <c r="AB1508" t="s">
        <v>45</v>
      </c>
    </row>
    <row r="1509" spans="1:28" outlineLevel="1" x14ac:dyDescent="0.45">
      <c r="A1509">
        <v>7560198905</v>
      </c>
      <c r="B1509" s="1">
        <v>44323</v>
      </c>
      <c r="C1509" t="s">
        <v>3124</v>
      </c>
      <c r="D1509" t="s">
        <v>3125</v>
      </c>
      <c r="E1509" t="s">
        <v>426</v>
      </c>
      <c r="F1509" t="s">
        <v>5651</v>
      </c>
      <c r="G1509" t="s">
        <v>5715</v>
      </c>
      <c r="H1509" s="5">
        <v>354434.19</v>
      </c>
      <c r="J1509" t="s">
        <v>28</v>
      </c>
      <c r="K1509" t="s">
        <v>29</v>
      </c>
      <c r="L1509" t="s">
        <v>275</v>
      </c>
      <c r="M1509" t="s">
        <v>29</v>
      </c>
      <c r="N1509" t="s">
        <v>30</v>
      </c>
      <c r="O1509" t="s">
        <v>29</v>
      </c>
      <c r="P1509" t="s">
        <v>30</v>
      </c>
      <c r="Q1509" t="s">
        <v>30</v>
      </c>
      <c r="R1509" t="s">
        <v>30</v>
      </c>
      <c r="S1509" t="s">
        <v>30</v>
      </c>
      <c r="T1509" t="s">
        <v>30</v>
      </c>
      <c r="U1509" t="s">
        <v>30</v>
      </c>
      <c r="V1509" t="s">
        <v>30</v>
      </c>
      <c r="W1509" t="s">
        <v>40</v>
      </c>
      <c r="X1509" t="s">
        <v>29</v>
      </c>
      <c r="Y1509" t="s">
        <v>29</v>
      </c>
      <c r="Z1509" t="s">
        <v>30</v>
      </c>
      <c r="AA1509" t="s">
        <v>29</v>
      </c>
      <c r="AB1509" t="s">
        <v>43</v>
      </c>
    </row>
    <row r="1510" spans="1:28" outlineLevel="1" x14ac:dyDescent="0.45">
      <c r="A1510">
        <v>7516738904</v>
      </c>
      <c r="B1510" s="1">
        <v>44323</v>
      </c>
      <c r="C1510" t="s">
        <v>2620</v>
      </c>
      <c r="D1510" t="s">
        <v>2621</v>
      </c>
      <c r="E1510" t="s">
        <v>426</v>
      </c>
      <c r="F1510" t="s">
        <v>5651</v>
      </c>
      <c r="G1510" t="s">
        <v>5715</v>
      </c>
      <c r="H1510" s="5">
        <v>352096</v>
      </c>
      <c r="J1510" t="s">
        <v>28</v>
      </c>
      <c r="K1510" t="s">
        <v>29</v>
      </c>
      <c r="L1510" t="s">
        <v>275</v>
      </c>
      <c r="M1510" t="s">
        <v>29</v>
      </c>
      <c r="N1510" t="s">
        <v>29</v>
      </c>
      <c r="O1510" t="s">
        <v>30</v>
      </c>
      <c r="P1510" t="s">
        <v>30</v>
      </c>
      <c r="Q1510" t="s">
        <v>30</v>
      </c>
      <c r="R1510" t="s">
        <v>30</v>
      </c>
      <c r="S1510" t="s">
        <v>30</v>
      </c>
      <c r="T1510" t="s">
        <v>30</v>
      </c>
      <c r="U1510" t="s">
        <v>30</v>
      </c>
      <c r="V1510" t="s">
        <v>30</v>
      </c>
      <c r="W1510" t="s">
        <v>31</v>
      </c>
      <c r="X1510" t="s">
        <v>29</v>
      </c>
      <c r="Y1510" t="s">
        <v>29</v>
      </c>
      <c r="Z1510" t="s">
        <v>29</v>
      </c>
      <c r="AA1510" t="s">
        <v>30</v>
      </c>
      <c r="AB1510" t="s">
        <v>45</v>
      </c>
    </row>
    <row r="1511" spans="1:28" outlineLevel="1" x14ac:dyDescent="0.45">
      <c r="A1511">
        <v>8873519003</v>
      </c>
      <c r="B1511" s="1">
        <v>44345</v>
      </c>
      <c r="C1511" t="s">
        <v>4658</v>
      </c>
      <c r="D1511" t="s">
        <v>4659</v>
      </c>
      <c r="E1511" t="s">
        <v>426</v>
      </c>
      <c r="F1511" t="s">
        <v>5651</v>
      </c>
      <c r="G1511" t="s">
        <v>5715</v>
      </c>
      <c r="H1511" s="5">
        <v>249848.02</v>
      </c>
      <c r="J1511" t="s">
        <v>28</v>
      </c>
      <c r="K1511" t="s">
        <v>29</v>
      </c>
      <c r="L1511" t="s">
        <v>275</v>
      </c>
      <c r="M1511" t="s">
        <v>29</v>
      </c>
      <c r="N1511" t="s">
        <v>29</v>
      </c>
      <c r="O1511" t="s">
        <v>29</v>
      </c>
      <c r="P1511" t="s">
        <v>30</v>
      </c>
      <c r="Q1511" t="s">
        <v>29</v>
      </c>
      <c r="R1511" t="s">
        <v>30</v>
      </c>
      <c r="S1511" t="s">
        <v>30</v>
      </c>
      <c r="T1511" t="s">
        <v>30</v>
      </c>
      <c r="U1511" t="s">
        <v>29</v>
      </c>
      <c r="V1511" t="s">
        <v>30</v>
      </c>
      <c r="W1511" t="s">
        <v>33</v>
      </c>
      <c r="X1511" t="s">
        <v>29</v>
      </c>
      <c r="Y1511" t="s">
        <v>29</v>
      </c>
      <c r="Z1511" t="s">
        <v>29</v>
      </c>
      <c r="AA1511" t="s">
        <v>29</v>
      </c>
      <c r="AB1511" t="s">
        <v>43</v>
      </c>
    </row>
    <row r="1512" spans="1:28" outlineLevel="1" x14ac:dyDescent="0.45">
      <c r="A1512">
        <v>2346879007</v>
      </c>
      <c r="B1512" s="1">
        <v>44331</v>
      </c>
      <c r="C1512" t="s">
        <v>906</v>
      </c>
      <c r="D1512" t="s">
        <v>907</v>
      </c>
      <c r="E1512" t="s">
        <v>426</v>
      </c>
      <c r="F1512" t="s">
        <v>5651</v>
      </c>
      <c r="G1512" t="s">
        <v>5715</v>
      </c>
      <c r="H1512" s="5">
        <v>241579.25</v>
      </c>
      <c r="J1512" t="s">
        <v>28</v>
      </c>
      <c r="K1512" t="s">
        <v>29</v>
      </c>
      <c r="L1512" t="s">
        <v>275</v>
      </c>
      <c r="M1512" t="s">
        <v>30</v>
      </c>
      <c r="N1512" t="s">
        <v>30</v>
      </c>
      <c r="O1512" t="s">
        <v>29</v>
      </c>
      <c r="P1512" t="s">
        <v>29</v>
      </c>
      <c r="Q1512" t="s">
        <v>30</v>
      </c>
      <c r="R1512" t="s">
        <v>30</v>
      </c>
      <c r="S1512" t="s">
        <v>30</v>
      </c>
      <c r="T1512" t="s">
        <v>30</v>
      </c>
      <c r="U1512" t="s">
        <v>29</v>
      </c>
      <c r="V1512" t="s">
        <v>30</v>
      </c>
      <c r="W1512" t="s">
        <v>31</v>
      </c>
      <c r="X1512" t="s">
        <v>29</v>
      </c>
      <c r="Y1512" t="s">
        <v>30</v>
      </c>
      <c r="Z1512" t="s">
        <v>30</v>
      </c>
      <c r="AA1512" t="s">
        <v>29</v>
      </c>
      <c r="AB1512" t="s">
        <v>47</v>
      </c>
    </row>
    <row r="1513" spans="1:28" outlineLevel="1" x14ac:dyDescent="0.45">
      <c r="A1513">
        <v>2707169002</v>
      </c>
      <c r="B1513" s="1">
        <v>44334</v>
      </c>
      <c r="C1513" t="s">
        <v>1359</v>
      </c>
      <c r="D1513" t="s">
        <v>1360</v>
      </c>
      <c r="E1513" t="s">
        <v>426</v>
      </c>
      <c r="F1513" t="s">
        <v>5651</v>
      </c>
      <c r="G1513" t="s">
        <v>5715</v>
      </c>
      <c r="H1513" s="5">
        <v>229221.6</v>
      </c>
      <c r="J1513" t="s">
        <v>28</v>
      </c>
      <c r="K1513" t="s">
        <v>29</v>
      </c>
      <c r="L1513" t="s">
        <v>275</v>
      </c>
      <c r="M1513" t="s">
        <v>29</v>
      </c>
      <c r="N1513" t="s">
        <v>30</v>
      </c>
      <c r="O1513" t="s">
        <v>30</v>
      </c>
      <c r="P1513" t="s">
        <v>30</v>
      </c>
      <c r="Q1513" t="s">
        <v>30</v>
      </c>
      <c r="R1513" t="s">
        <v>30</v>
      </c>
      <c r="S1513" t="s">
        <v>30</v>
      </c>
      <c r="T1513" t="s">
        <v>30</v>
      </c>
      <c r="U1513" t="s">
        <v>30</v>
      </c>
      <c r="V1513" t="s">
        <v>30</v>
      </c>
      <c r="W1513" t="s">
        <v>40</v>
      </c>
      <c r="X1513" t="s">
        <v>29</v>
      </c>
      <c r="Y1513" t="s">
        <v>30</v>
      </c>
      <c r="Z1513" t="s">
        <v>29</v>
      </c>
      <c r="AA1513" t="s">
        <v>29</v>
      </c>
      <c r="AB1513" t="s">
        <v>32</v>
      </c>
    </row>
    <row r="1514" spans="1:28" outlineLevel="1" x14ac:dyDescent="0.45">
      <c r="A1514">
        <v>8934039006</v>
      </c>
      <c r="B1514" s="1">
        <v>44345</v>
      </c>
      <c r="C1514" t="s">
        <v>4911</v>
      </c>
      <c r="D1514" t="s">
        <v>4912</v>
      </c>
      <c r="E1514" t="s">
        <v>426</v>
      </c>
      <c r="F1514" t="s">
        <v>5651</v>
      </c>
      <c r="G1514" t="s">
        <v>5715</v>
      </c>
      <c r="H1514" s="5">
        <v>206566.05</v>
      </c>
      <c r="J1514" t="s">
        <v>28</v>
      </c>
      <c r="K1514" t="s">
        <v>29</v>
      </c>
      <c r="L1514" t="s">
        <v>275</v>
      </c>
      <c r="M1514" t="s">
        <v>29</v>
      </c>
      <c r="N1514" t="s">
        <v>29</v>
      </c>
      <c r="O1514" t="s">
        <v>29</v>
      </c>
      <c r="P1514" t="s">
        <v>30</v>
      </c>
      <c r="Q1514" t="s">
        <v>29</v>
      </c>
      <c r="R1514" t="s">
        <v>30</v>
      </c>
      <c r="S1514" t="s">
        <v>29</v>
      </c>
      <c r="T1514" t="s">
        <v>30</v>
      </c>
      <c r="U1514" t="s">
        <v>30</v>
      </c>
      <c r="V1514" t="s">
        <v>30</v>
      </c>
      <c r="W1514" t="s">
        <v>60</v>
      </c>
      <c r="X1514" t="s">
        <v>29</v>
      </c>
      <c r="Y1514" t="s">
        <v>29</v>
      </c>
      <c r="Z1514" t="s">
        <v>29</v>
      </c>
      <c r="AA1514" t="s">
        <v>29</v>
      </c>
      <c r="AB1514" t="s">
        <v>32</v>
      </c>
    </row>
    <row r="1515" spans="1:28" outlineLevel="1" x14ac:dyDescent="0.45">
      <c r="A1515">
        <v>7622068908</v>
      </c>
      <c r="B1515" s="1">
        <v>44323</v>
      </c>
      <c r="C1515" t="s">
        <v>3532</v>
      </c>
      <c r="D1515" t="s">
        <v>3533</v>
      </c>
      <c r="E1515" t="s">
        <v>426</v>
      </c>
      <c r="F1515" t="s">
        <v>5651</v>
      </c>
      <c r="G1515" t="s">
        <v>5715</v>
      </c>
      <c r="H1515" s="5">
        <v>135701</v>
      </c>
      <c r="J1515" t="s">
        <v>28</v>
      </c>
      <c r="K1515" t="s">
        <v>29</v>
      </c>
      <c r="L1515" t="s">
        <v>275</v>
      </c>
      <c r="M1515" t="s">
        <v>29</v>
      </c>
      <c r="N1515" t="s">
        <v>29</v>
      </c>
      <c r="O1515" t="s">
        <v>29</v>
      </c>
      <c r="P1515" t="s">
        <v>29</v>
      </c>
      <c r="Q1515" t="s">
        <v>29</v>
      </c>
      <c r="R1515" t="s">
        <v>29</v>
      </c>
      <c r="S1515" t="s">
        <v>30</v>
      </c>
      <c r="T1515" t="s">
        <v>30</v>
      </c>
      <c r="U1515" t="s">
        <v>29</v>
      </c>
      <c r="V1515" t="s">
        <v>30</v>
      </c>
      <c r="W1515" t="s">
        <v>31</v>
      </c>
      <c r="X1515" t="s">
        <v>29</v>
      </c>
      <c r="Y1515" t="s">
        <v>29</v>
      </c>
      <c r="Z1515" t="s">
        <v>30</v>
      </c>
      <c r="AA1515" t="s">
        <v>30</v>
      </c>
      <c r="AB1515" t="s">
        <v>252</v>
      </c>
    </row>
    <row r="1516" spans="1:28" outlineLevel="1" x14ac:dyDescent="0.45">
      <c r="A1516">
        <v>7594078902</v>
      </c>
      <c r="B1516" s="1">
        <v>44323</v>
      </c>
      <c r="C1516" t="s">
        <v>3360</v>
      </c>
      <c r="D1516" t="s">
        <v>3361</v>
      </c>
      <c r="E1516" t="s">
        <v>426</v>
      </c>
      <c r="F1516" t="s">
        <v>5651</v>
      </c>
      <c r="G1516" t="s">
        <v>5715</v>
      </c>
      <c r="H1516" s="5">
        <v>128496</v>
      </c>
      <c r="J1516" t="s">
        <v>28</v>
      </c>
      <c r="K1516" t="s">
        <v>29</v>
      </c>
      <c r="L1516" t="s">
        <v>275</v>
      </c>
      <c r="M1516" t="s">
        <v>30</v>
      </c>
      <c r="N1516" t="s">
        <v>29</v>
      </c>
      <c r="O1516" t="s">
        <v>29</v>
      </c>
      <c r="P1516" t="s">
        <v>29</v>
      </c>
      <c r="Q1516" t="s">
        <v>30</v>
      </c>
      <c r="R1516" t="s">
        <v>30</v>
      </c>
      <c r="S1516" t="s">
        <v>30</v>
      </c>
      <c r="T1516" t="s">
        <v>30</v>
      </c>
      <c r="U1516" t="s">
        <v>30</v>
      </c>
      <c r="V1516" t="s">
        <v>30</v>
      </c>
      <c r="W1516" t="s">
        <v>31</v>
      </c>
      <c r="X1516" t="s">
        <v>29</v>
      </c>
      <c r="Y1516" t="s">
        <v>30</v>
      </c>
      <c r="Z1516" t="s">
        <v>29</v>
      </c>
      <c r="AA1516" t="s">
        <v>29</v>
      </c>
      <c r="AB1516" t="s">
        <v>32</v>
      </c>
    </row>
    <row r="1517" spans="1:28" outlineLevel="1" x14ac:dyDescent="0.45">
      <c r="A1517">
        <v>7549339001</v>
      </c>
      <c r="B1517" s="1">
        <v>44341</v>
      </c>
      <c r="C1517" t="s">
        <v>2993</v>
      </c>
      <c r="D1517" t="s">
        <v>2994</v>
      </c>
      <c r="E1517" t="s">
        <v>426</v>
      </c>
      <c r="F1517" t="s">
        <v>5651</v>
      </c>
      <c r="G1517" t="s">
        <v>5715</v>
      </c>
      <c r="H1517" s="5">
        <v>106392.82</v>
      </c>
      <c r="J1517" t="s">
        <v>28</v>
      </c>
      <c r="K1517" t="s">
        <v>29</v>
      </c>
      <c r="L1517" t="s">
        <v>275</v>
      </c>
      <c r="M1517" t="s">
        <v>29</v>
      </c>
      <c r="N1517" t="s">
        <v>30</v>
      </c>
      <c r="O1517" t="s">
        <v>29</v>
      </c>
      <c r="P1517" t="s">
        <v>30</v>
      </c>
      <c r="Q1517" t="s">
        <v>29</v>
      </c>
      <c r="R1517" t="s">
        <v>30</v>
      </c>
      <c r="S1517" t="s">
        <v>30</v>
      </c>
      <c r="T1517" t="s">
        <v>30</v>
      </c>
      <c r="U1517" t="s">
        <v>30</v>
      </c>
      <c r="V1517" t="s">
        <v>30</v>
      </c>
      <c r="W1517" t="s">
        <v>31</v>
      </c>
      <c r="X1517" t="s">
        <v>29</v>
      </c>
      <c r="Y1517" t="s">
        <v>30</v>
      </c>
      <c r="Z1517" t="s">
        <v>29</v>
      </c>
      <c r="AA1517" t="s">
        <v>29</v>
      </c>
      <c r="AB1517" t="s">
        <v>129</v>
      </c>
    </row>
    <row r="1518" spans="1:28" outlineLevel="1" x14ac:dyDescent="0.45">
      <c r="A1518">
        <v>7577418906</v>
      </c>
      <c r="B1518" s="1">
        <v>44323</v>
      </c>
      <c r="C1518" t="s">
        <v>3288</v>
      </c>
      <c r="D1518" t="s">
        <v>3289</v>
      </c>
      <c r="E1518" t="s">
        <v>426</v>
      </c>
      <c r="F1518" t="s">
        <v>5651</v>
      </c>
      <c r="G1518" t="s">
        <v>5715</v>
      </c>
      <c r="H1518" s="5">
        <v>102834</v>
      </c>
      <c r="J1518" t="s">
        <v>28</v>
      </c>
      <c r="K1518" t="s">
        <v>29</v>
      </c>
      <c r="L1518" t="s">
        <v>275</v>
      </c>
      <c r="M1518" t="s">
        <v>29</v>
      </c>
      <c r="N1518" t="s">
        <v>30</v>
      </c>
      <c r="O1518" t="s">
        <v>30</v>
      </c>
      <c r="P1518" t="s">
        <v>30</v>
      </c>
      <c r="Q1518" t="s">
        <v>30</v>
      </c>
      <c r="R1518" t="s">
        <v>30</v>
      </c>
      <c r="S1518" t="s">
        <v>30</v>
      </c>
      <c r="T1518" t="s">
        <v>30</v>
      </c>
      <c r="U1518" t="s">
        <v>30</v>
      </c>
      <c r="V1518" t="s">
        <v>30</v>
      </c>
      <c r="W1518" t="s">
        <v>40</v>
      </c>
      <c r="X1518" t="s">
        <v>29</v>
      </c>
      <c r="Y1518" t="s">
        <v>30</v>
      </c>
      <c r="Z1518" t="s">
        <v>29</v>
      </c>
      <c r="AA1518" t="s">
        <v>30</v>
      </c>
      <c r="AB1518" t="s">
        <v>32</v>
      </c>
    </row>
    <row r="1519" spans="1:28" outlineLevel="1" x14ac:dyDescent="0.45">
      <c r="A1519">
        <v>1100799002</v>
      </c>
      <c r="B1519" s="1">
        <v>44329</v>
      </c>
      <c r="C1519" t="s">
        <v>424</v>
      </c>
      <c r="D1519" t="s">
        <v>425</v>
      </c>
      <c r="E1519" t="s">
        <v>426</v>
      </c>
      <c r="F1519" t="s">
        <v>5651</v>
      </c>
      <c r="G1519" t="s">
        <v>5715</v>
      </c>
      <c r="H1519" s="5">
        <v>99995</v>
      </c>
      <c r="J1519" t="s">
        <v>28</v>
      </c>
      <c r="K1519" t="s">
        <v>29</v>
      </c>
      <c r="L1519" t="s">
        <v>173</v>
      </c>
      <c r="M1519" t="s">
        <v>29</v>
      </c>
      <c r="N1519" t="s">
        <v>29</v>
      </c>
      <c r="O1519" t="s">
        <v>30</v>
      </c>
      <c r="P1519" t="s">
        <v>29</v>
      </c>
      <c r="Q1519" t="s">
        <v>29</v>
      </c>
      <c r="R1519" t="s">
        <v>29</v>
      </c>
      <c r="S1519" t="s">
        <v>30</v>
      </c>
      <c r="T1519" t="s">
        <v>29</v>
      </c>
      <c r="U1519" t="s">
        <v>30</v>
      </c>
      <c r="V1519" t="s">
        <v>30</v>
      </c>
      <c r="W1519" t="s">
        <v>229</v>
      </c>
      <c r="X1519" t="s">
        <v>29</v>
      </c>
      <c r="Y1519" t="s">
        <v>29</v>
      </c>
      <c r="Z1519" t="s">
        <v>30</v>
      </c>
      <c r="AA1519" t="s">
        <v>29</v>
      </c>
      <c r="AB1519" t="s">
        <v>45</v>
      </c>
    </row>
    <row r="1520" spans="1:28" outlineLevel="1" x14ac:dyDescent="0.45">
      <c r="A1520">
        <v>7232159008</v>
      </c>
      <c r="B1520" s="1">
        <v>44339</v>
      </c>
      <c r="C1520" t="s">
        <v>2494</v>
      </c>
      <c r="D1520" t="s">
        <v>2495</v>
      </c>
      <c r="E1520" t="s">
        <v>426</v>
      </c>
      <c r="F1520" t="s">
        <v>5651</v>
      </c>
      <c r="G1520" t="s">
        <v>5715</v>
      </c>
      <c r="H1520" s="5">
        <v>72498.05</v>
      </c>
      <c r="J1520" t="s">
        <v>28</v>
      </c>
      <c r="K1520" t="s">
        <v>29</v>
      </c>
      <c r="L1520" t="s">
        <v>173</v>
      </c>
      <c r="M1520" t="s">
        <v>29</v>
      </c>
      <c r="N1520" t="s">
        <v>29</v>
      </c>
      <c r="O1520" t="s">
        <v>29</v>
      </c>
      <c r="P1520" t="s">
        <v>29</v>
      </c>
      <c r="Q1520" t="s">
        <v>30</v>
      </c>
      <c r="R1520" t="s">
        <v>30</v>
      </c>
      <c r="S1520" t="s">
        <v>29</v>
      </c>
      <c r="T1520" t="s">
        <v>30</v>
      </c>
      <c r="U1520" t="s">
        <v>30</v>
      </c>
      <c r="V1520" t="s">
        <v>30</v>
      </c>
      <c r="W1520" t="s">
        <v>31</v>
      </c>
      <c r="X1520" t="s">
        <v>29</v>
      </c>
      <c r="Y1520" t="s">
        <v>30</v>
      </c>
      <c r="Z1520" t="s">
        <v>29</v>
      </c>
      <c r="AA1520" t="s">
        <v>29</v>
      </c>
      <c r="AB1520" t="s">
        <v>102</v>
      </c>
    </row>
    <row r="1521" spans="1:28" outlineLevel="1" x14ac:dyDescent="0.45">
      <c r="A1521">
        <v>2484259007</v>
      </c>
      <c r="B1521" s="1">
        <v>44332</v>
      </c>
      <c r="C1521" t="s">
        <v>1151</v>
      </c>
      <c r="D1521" t="s">
        <v>1152</v>
      </c>
      <c r="E1521" t="s">
        <v>426</v>
      </c>
      <c r="F1521" t="s">
        <v>5651</v>
      </c>
      <c r="G1521" t="s">
        <v>5715</v>
      </c>
      <c r="H1521" s="5">
        <v>63572.85</v>
      </c>
      <c r="I1521" t="s">
        <v>336</v>
      </c>
      <c r="J1521" t="s">
        <v>28</v>
      </c>
      <c r="K1521" t="s">
        <v>29</v>
      </c>
      <c r="L1521" t="s">
        <v>275</v>
      </c>
      <c r="M1521" t="s">
        <v>29</v>
      </c>
      <c r="N1521" t="s">
        <v>29</v>
      </c>
      <c r="O1521" t="s">
        <v>29</v>
      </c>
      <c r="P1521" t="s">
        <v>29</v>
      </c>
      <c r="Q1521" t="s">
        <v>30</v>
      </c>
      <c r="R1521" t="s">
        <v>30</v>
      </c>
      <c r="S1521" t="s">
        <v>30</v>
      </c>
      <c r="T1521" t="s">
        <v>30</v>
      </c>
      <c r="U1521" t="s">
        <v>30</v>
      </c>
      <c r="V1521" t="s">
        <v>30</v>
      </c>
      <c r="W1521" t="s">
        <v>31</v>
      </c>
      <c r="X1521" t="s">
        <v>29</v>
      </c>
      <c r="Y1521" t="s">
        <v>29</v>
      </c>
      <c r="Z1521" t="s">
        <v>29</v>
      </c>
      <c r="AA1521" t="s">
        <v>30</v>
      </c>
      <c r="AB1521" t="s">
        <v>228</v>
      </c>
    </row>
    <row r="1522" spans="1:28" outlineLevel="1" x14ac:dyDescent="0.45">
      <c r="A1522">
        <v>2239779006</v>
      </c>
      <c r="B1522" s="1">
        <v>44330</v>
      </c>
      <c r="C1522" t="s">
        <v>755</v>
      </c>
      <c r="D1522" t="s">
        <v>756</v>
      </c>
      <c r="E1522" t="s">
        <v>426</v>
      </c>
      <c r="F1522" t="s">
        <v>5651</v>
      </c>
      <c r="G1522" t="s">
        <v>5715</v>
      </c>
      <c r="H1522" s="5">
        <v>40686.589999999997</v>
      </c>
      <c r="J1522" t="s">
        <v>28</v>
      </c>
      <c r="K1522" t="s">
        <v>29</v>
      </c>
      <c r="L1522" t="s">
        <v>275</v>
      </c>
      <c r="M1522" t="s">
        <v>30</v>
      </c>
      <c r="N1522" t="s">
        <v>30</v>
      </c>
      <c r="O1522" t="s">
        <v>30</v>
      </c>
      <c r="P1522" t="s">
        <v>30</v>
      </c>
      <c r="Q1522" t="s">
        <v>30</v>
      </c>
      <c r="R1522" t="s">
        <v>30</v>
      </c>
      <c r="S1522" t="s">
        <v>30</v>
      </c>
      <c r="T1522" t="s">
        <v>30</v>
      </c>
      <c r="U1522" t="s">
        <v>30</v>
      </c>
      <c r="V1522" t="s">
        <v>30</v>
      </c>
      <c r="W1522" t="s">
        <v>40</v>
      </c>
      <c r="X1522" t="s">
        <v>29</v>
      </c>
      <c r="Y1522" t="s">
        <v>30</v>
      </c>
      <c r="Z1522" t="s">
        <v>29</v>
      </c>
      <c r="AA1522" t="s">
        <v>29</v>
      </c>
      <c r="AB1522" t="s">
        <v>32</v>
      </c>
    </row>
    <row r="1523" spans="1:28" outlineLevel="1" x14ac:dyDescent="0.45">
      <c r="A1523">
        <v>1109159005</v>
      </c>
      <c r="B1523" s="1">
        <v>44329</v>
      </c>
      <c r="C1523" t="s">
        <v>489</v>
      </c>
      <c r="D1523" t="s">
        <v>490</v>
      </c>
      <c r="E1523" t="s">
        <v>426</v>
      </c>
      <c r="F1523" t="s">
        <v>5651</v>
      </c>
      <c r="G1523" t="s">
        <v>5715</v>
      </c>
      <c r="H1523" s="5">
        <v>39679.839999999997</v>
      </c>
      <c r="I1523" t="s">
        <v>128</v>
      </c>
      <c r="J1523" t="s">
        <v>28</v>
      </c>
      <c r="K1523" t="s">
        <v>29</v>
      </c>
      <c r="L1523" t="s">
        <v>275</v>
      </c>
      <c r="M1523" t="s">
        <v>29</v>
      </c>
      <c r="N1523" t="s">
        <v>30</v>
      </c>
      <c r="O1523" t="s">
        <v>30</v>
      </c>
      <c r="P1523" t="s">
        <v>30</v>
      </c>
      <c r="Q1523" t="s">
        <v>30</v>
      </c>
      <c r="R1523" t="s">
        <v>30</v>
      </c>
      <c r="S1523" t="s">
        <v>30</v>
      </c>
      <c r="T1523" t="s">
        <v>30</v>
      </c>
      <c r="U1523" t="s">
        <v>30</v>
      </c>
      <c r="V1523" t="s">
        <v>30</v>
      </c>
      <c r="W1523" t="s">
        <v>40</v>
      </c>
      <c r="X1523" t="s">
        <v>29</v>
      </c>
      <c r="Y1523" t="s">
        <v>29</v>
      </c>
      <c r="Z1523" t="s">
        <v>29</v>
      </c>
      <c r="AA1523" t="s">
        <v>30</v>
      </c>
      <c r="AB1523" t="s">
        <v>32</v>
      </c>
    </row>
    <row r="1524" spans="1:28" outlineLevel="1" x14ac:dyDescent="0.45">
      <c r="A1524">
        <v>7560228901</v>
      </c>
      <c r="B1524" s="1">
        <v>44323</v>
      </c>
      <c r="C1524" t="s">
        <v>3126</v>
      </c>
      <c r="D1524" t="s">
        <v>3127</v>
      </c>
      <c r="E1524" t="s">
        <v>426</v>
      </c>
      <c r="F1524" t="s">
        <v>5651</v>
      </c>
      <c r="G1524" t="s">
        <v>5715</v>
      </c>
      <c r="H1524" s="5">
        <v>39674.35</v>
      </c>
      <c r="J1524" t="s">
        <v>28</v>
      </c>
      <c r="K1524" t="s">
        <v>29</v>
      </c>
      <c r="L1524" t="s">
        <v>275</v>
      </c>
      <c r="M1524" t="s">
        <v>29</v>
      </c>
      <c r="N1524" t="s">
        <v>30</v>
      </c>
      <c r="O1524" t="s">
        <v>29</v>
      </c>
      <c r="P1524" t="s">
        <v>30</v>
      </c>
      <c r="Q1524" t="s">
        <v>30</v>
      </c>
      <c r="R1524" t="s">
        <v>30</v>
      </c>
      <c r="S1524" t="s">
        <v>30</v>
      </c>
      <c r="T1524" t="s">
        <v>30</v>
      </c>
      <c r="U1524" t="s">
        <v>30</v>
      </c>
      <c r="V1524" t="s">
        <v>30</v>
      </c>
      <c r="W1524" t="s">
        <v>33</v>
      </c>
      <c r="X1524" t="s">
        <v>29</v>
      </c>
      <c r="Y1524" t="s">
        <v>29</v>
      </c>
      <c r="Z1524" t="s">
        <v>29</v>
      </c>
      <c r="AA1524" t="s">
        <v>30</v>
      </c>
      <c r="AB1524" t="s">
        <v>73</v>
      </c>
    </row>
    <row r="1525" spans="1:28" outlineLevel="1" x14ac:dyDescent="0.45">
      <c r="A1525">
        <v>7606558902</v>
      </c>
      <c r="B1525" s="1">
        <v>44323</v>
      </c>
      <c r="C1525" t="s">
        <v>3432</v>
      </c>
      <c r="D1525" t="s">
        <v>3433</v>
      </c>
      <c r="E1525" t="s">
        <v>426</v>
      </c>
      <c r="F1525" t="s">
        <v>5651</v>
      </c>
      <c r="G1525" t="s">
        <v>5715</v>
      </c>
      <c r="H1525" s="5">
        <v>32930</v>
      </c>
      <c r="J1525" t="s">
        <v>28</v>
      </c>
      <c r="K1525" t="s">
        <v>29</v>
      </c>
      <c r="L1525" t="s">
        <v>275</v>
      </c>
      <c r="M1525" t="s">
        <v>30</v>
      </c>
      <c r="N1525" t="s">
        <v>30</v>
      </c>
      <c r="O1525" t="s">
        <v>29</v>
      </c>
      <c r="P1525" t="s">
        <v>30</v>
      </c>
      <c r="Q1525" t="s">
        <v>30</v>
      </c>
      <c r="R1525" t="s">
        <v>30</v>
      </c>
      <c r="S1525" t="s">
        <v>30</v>
      </c>
      <c r="T1525" t="s">
        <v>30</v>
      </c>
      <c r="U1525" t="s">
        <v>30</v>
      </c>
      <c r="V1525" t="s">
        <v>30</v>
      </c>
      <c r="W1525" t="s">
        <v>31</v>
      </c>
      <c r="X1525" t="s">
        <v>29</v>
      </c>
      <c r="Y1525" t="s">
        <v>30</v>
      </c>
      <c r="Z1525" t="s">
        <v>29</v>
      </c>
      <c r="AA1525" t="s">
        <v>29</v>
      </c>
      <c r="AB1525" t="s">
        <v>59</v>
      </c>
    </row>
    <row r="1526" spans="1:28" outlineLevel="1" x14ac:dyDescent="0.45">
      <c r="A1526">
        <v>8861649010</v>
      </c>
      <c r="B1526" s="1">
        <v>44345</v>
      </c>
      <c r="C1526" t="s">
        <v>4570</v>
      </c>
      <c r="D1526" t="s">
        <v>4571</v>
      </c>
      <c r="E1526" t="s">
        <v>426</v>
      </c>
      <c r="F1526" t="s">
        <v>5651</v>
      </c>
      <c r="G1526" t="s">
        <v>5715</v>
      </c>
      <c r="H1526" s="5">
        <v>32146.81</v>
      </c>
      <c r="J1526" t="s">
        <v>28</v>
      </c>
      <c r="K1526" t="s">
        <v>29</v>
      </c>
      <c r="L1526" t="s">
        <v>275</v>
      </c>
      <c r="M1526" t="s">
        <v>29</v>
      </c>
      <c r="N1526" t="s">
        <v>29</v>
      </c>
      <c r="O1526" t="s">
        <v>29</v>
      </c>
      <c r="P1526" t="s">
        <v>29</v>
      </c>
      <c r="Q1526" t="s">
        <v>29</v>
      </c>
      <c r="R1526" t="s">
        <v>30</v>
      </c>
      <c r="S1526" t="s">
        <v>30</v>
      </c>
      <c r="T1526" t="s">
        <v>29</v>
      </c>
      <c r="U1526" t="s">
        <v>29</v>
      </c>
      <c r="V1526" t="s">
        <v>29</v>
      </c>
      <c r="W1526" t="s">
        <v>31</v>
      </c>
      <c r="X1526" t="s">
        <v>29</v>
      </c>
      <c r="Y1526" t="s">
        <v>29</v>
      </c>
      <c r="Z1526" t="s">
        <v>29</v>
      </c>
      <c r="AA1526" t="s">
        <v>29</v>
      </c>
      <c r="AB1526" t="s">
        <v>73</v>
      </c>
    </row>
    <row r="1527" spans="1:28" outlineLevel="1" x14ac:dyDescent="0.45">
      <c r="A1527">
        <v>8990829001</v>
      </c>
      <c r="B1527" s="1">
        <v>44345</v>
      </c>
      <c r="C1527" t="s">
        <v>5181</v>
      </c>
      <c r="D1527" t="s">
        <v>5182</v>
      </c>
      <c r="E1527" t="s">
        <v>426</v>
      </c>
      <c r="F1527" t="s">
        <v>5651</v>
      </c>
      <c r="G1527" t="s">
        <v>5715</v>
      </c>
      <c r="H1527" s="5">
        <v>20980</v>
      </c>
      <c r="I1527" t="s">
        <v>390</v>
      </c>
      <c r="J1527" t="s">
        <v>28</v>
      </c>
      <c r="K1527" t="s">
        <v>29</v>
      </c>
      <c r="L1527" t="s">
        <v>275</v>
      </c>
      <c r="M1527" t="s">
        <v>29</v>
      </c>
      <c r="N1527" t="s">
        <v>29</v>
      </c>
      <c r="O1527" t="s">
        <v>29</v>
      </c>
      <c r="P1527" t="s">
        <v>30</v>
      </c>
      <c r="Q1527" t="s">
        <v>29</v>
      </c>
      <c r="R1527" t="s">
        <v>30</v>
      </c>
      <c r="S1527" t="s">
        <v>30</v>
      </c>
      <c r="T1527" t="s">
        <v>30</v>
      </c>
      <c r="U1527" t="s">
        <v>29</v>
      </c>
      <c r="V1527" t="s">
        <v>30</v>
      </c>
      <c r="W1527" t="s">
        <v>31</v>
      </c>
      <c r="X1527" t="s">
        <v>29</v>
      </c>
      <c r="Y1527" t="s">
        <v>29</v>
      </c>
      <c r="Z1527" t="s">
        <v>29</v>
      </c>
      <c r="AA1527" t="s">
        <v>29</v>
      </c>
      <c r="AB1527" t="s">
        <v>73</v>
      </c>
    </row>
    <row r="1528" spans="1:28" outlineLevel="1" x14ac:dyDescent="0.45">
      <c r="A1528">
        <v>7647108903</v>
      </c>
      <c r="B1528" s="1">
        <v>44323</v>
      </c>
      <c r="C1528" t="s">
        <v>3675</v>
      </c>
      <c r="D1528" t="s">
        <v>3676</v>
      </c>
      <c r="E1528" t="s">
        <v>426</v>
      </c>
      <c r="F1528" t="s">
        <v>5651</v>
      </c>
      <c r="G1528" t="s">
        <v>5715</v>
      </c>
      <c r="H1528" s="5">
        <v>16489.73</v>
      </c>
      <c r="J1528" t="s">
        <v>28</v>
      </c>
      <c r="K1528" t="s">
        <v>29</v>
      </c>
      <c r="L1528" t="s">
        <v>275</v>
      </c>
      <c r="M1528" t="s">
        <v>29</v>
      </c>
      <c r="N1528" t="s">
        <v>30</v>
      </c>
      <c r="O1528" t="s">
        <v>29</v>
      </c>
      <c r="P1528" t="s">
        <v>30</v>
      </c>
      <c r="Q1528" t="s">
        <v>30</v>
      </c>
      <c r="R1528" t="s">
        <v>30</v>
      </c>
      <c r="S1528" t="s">
        <v>30</v>
      </c>
      <c r="T1528" t="s">
        <v>29</v>
      </c>
      <c r="U1528" t="s">
        <v>30</v>
      </c>
      <c r="V1528" t="s">
        <v>29</v>
      </c>
      <c r="W1528" t="s">
        <v>31</v>
      </c>
      <c r="X1528" t="s">
        <v>29</v>
      </c>
      <c r="Y1528" t="s">
        <v>30</v>
      </c>
      <c r="Z1528" t="s">
        <v>29</v>
      </c>
      <c r="AA1528" t="s">
        <v>29</v>
      </c>
      <c r="AB1528" t="s">
        <v>39</v>
      </c>
    </row>
    <row r="1529" spans="1:28" outlineLevel="1" x14ac:dyDescent="0.45">
      <c r="A1529">
        <v>8976979004</v>
      </c>
      <c r="B1529" s="1">
        <v>44345</v>
      </c>
      <c r="C1529" t="s">
        <v>5121</v>
      </c>
      <c r="D1529" t="s">
        <v>5122</v>
      </c>
      <c r="E1529" t="s">
        <v>426</v>
      </c>
      <c r="F1529" t="s">
        <v>5651</v>
      </c>
      <c r="G1529" t="s">
        <v>5715</v>
      </c>
      <c r="H1529" s="5">
        <v>11201</v>
      </c>
      <c r="J1529" t="s">
        <v>28</v>
      </c>
      <c r="K1529" t="s">
        <v>29</v>
      </c>
      <c r="L1529" t="s">
        <v>275</v>
      </c>
      <c r="M1529" t="s">
        <v>29</v>
      </c>
      <c r="N1529" t="s">
        <v>30</v>
      </c>
      <c r="O1529" t="s">
        <v>30</v>
      </c>
      <c r="P1529" t="s">
        <v>30</v>
      </c>
      <c r="Q1529" t="s">
        <v>30</v>
      </c>
      <c r="R1529" t="s">
        <v>30</v>
      </c>
      <c r="S1529" t="s">
        <v>30</v>
      </c>
      <c r="T1529" t="s">
        <v>30</v>
      </c>
      <c r="U1529" t="s">
        <v>30</v>
      </c>
      <c r="V1529" t="s">
        <v>30</v>
      </c>
      <c r="W1529" t="s">
        <v>40</v>
      </c>
      <c r="X1529" t="s">
        <v>29</v>
      </c>
      <c r="Y1529" t="s">
        <v>29</v>
      </c>
      <c r="Z1529" t="s">
        <v>29</v>
      </c>
      <c r="AA1529" t="s">
        <v>29</v>
      </c>
      <c r="AB1529" t="s">
        <v>48</v>
      </c>
    </row>
    <row r="1530" spans="1:28" outlineLevel="1" x14ac:dyDescent="0.45">
      <c r="A1530">
        <v>7878888900</v>
      </c>
      <c r="B1530" s="1">
        <v>44327</v>
      </c>
      <c r="C1530" t="s">
        <v>3890</v>
      </c>
      <c r="D1530" t="s">
        <v>3891</v>
      </c>
      <c r="E1530" t="s">
        <v>3892</v>
      </c>
      <c r="F1530" t="s">
        <v>5651</v>
      </c>
      <c r="G1530" t="s">
        <v>6014</v>
      </c>
      <c r="H1530" s="5">
        <v>252556.7</v>
      </c>
      <c r="J1530" t="s">
        <v>42</v>
      </c>
      <c r="K1530" t="s">
        <v>29</v>
      </c>
      <c r="L1530" t="s">
        <v>96</v>
      </c>
      <c r="M1530" t="s">
        <v>30</v>
      </c>
      <c r="N1530" t="s">
        <v>29</v>
      </c>
      <c r="O1530" t="s">
        <v>30</v>
      </c>
      <c r="P1530" t="s">
        <v>30</v>
      </c>
      <c r="Q1530" t="s">
        <v>30</v>
      </c>
      <c r="R1530" t="s">
        <v>30</v>
      </c>
      <c r="S1530" t="s">
        <v>30</v>
      </c>
      <c r="T1530" t="s">
        <v>30</v>
      </c>
      <c r="U1530" t="s">
        <v>30</v>
      </c>
      <c r="V1530" t="s">
        <v>30</v>
      </c>
      <c r="W1530" t="s">
        <v>31</v>
      </c>
      <c r="X1530" t="s">
        <v>29</v>
      </c>
      <c r="Y1530" t="s">
        <v>29</v>
      </c>
      <c r="Z1530" t="s">
        <v>29</v>
      </c>
      <c r="AA1530" t="s">
        <v>30</v>
      </c>
      <c r="AB1530" t="s">
        <v>32</v>
      </c>
    </row>
    <row r="1531" spans="1:28" outlineLevel="1" x14ac:dyDescent="0.45">
      <c r="A1531">
        <v>8950479009</v>
      </c>
      <c r="B1531" s="1">
        <v>44345</v>
      </c>
      <c r="C1531" t="s">
        <v>4981</v>
      </c>
      <c r="D1531" t="s">
        <v>4982</v>
      </c>
      <c r="E1531" t="s">
        <v>1797</v>
      </c>
      <c r="F1531" t="s">
        <v>5651</v>
      </c>
      <c r="G1531" t="s">
        <v>5903</v>
      </c>
      <c r="H1531" s="5">
        <v>325863</v>
      </c>
      <c r="J1531" t="s">
        <v>28</v>
      </c>
      <c r="K1531" t="s">
        <v>29</v>
      </c>
      <c r="L1531" t="s">
        <v>155</v>
      </c>
      <c r="M1531" t="s">
        <v>29</v>
      </c>
      <c r="N1531" t="s">
        <v>30</v>
      </c>
      <c r="O1531" t="s">
        <v>29</v>
      </c>
      <c r="P1531" t="s">
        <v>30</v>
      </c>
      <c r="Q1531" t="s">
        <v>30</v>
      </c>
      <c r="R1531" t="s">
        <v>30</v>
      </c>
      <c r="S1531" t="s">
        <v>30</v>
      </c>
      <c r="T1531" t="s">
        <v>30</v>
      </c>
      <c r="U1531" t="s">
        <v>30</v>
      </c>
      <c r="V1531" t="s">
        <v>30</v>
      </c>
      <c r="W1531" t="s">
        <v>40</v>
      </c>
      <c r="X1531" t="s">
        <v>29</v>
      </c>
      <c r="Y1531" t="s">
        <v>29</v>
      </c>
      <c r="Z1531" t="s">
        <v>29</v>
      </c>
      <c r="AA1531" t="s">
        <v>29</v>
      </c>
      <c r="AB1531" t="s">
        <v>32</v>
      </c>
    </row>
    <row r="1532" spans="1:28" outlineLevel="1" x14ac:dyDescent="0.45">
      <c r="A1532">
        <v>7603138910</v>
      </c>
      <c r="B1532" s="1">
        <v>44323</v>
      </c>
      <c r="C1532" t="s">
        <v>3417</v>
      </c>
      <c r="D1532" t="s">
        <v>3418</v>
      </c>
      <c r="E1532" t="s">
        <v>1797</v>
      </c>
      <c r="F1532" t="s">
        <v>5651</v>
      </c>
      <c r="G1532" t="s">
        <v>5903</v>
      </c>
      <c r="H1532" s="5">
        <v>84427.65</v>
      </c>
      <c r="J1532" t="s">
        <v>28</v>
      </c>
      <c r="K1532" t="s">
        <v>29</v>
      </c>
      <c r="L1532" t="s">
        <v>155</v>
      </c>
      <c r="M1532" t="s">
        <v>30</v>
      </c>
      <c r="N1532" t="s">
        <v>30</v>
      </c>
      <c r="O1532" t="s">
        <v>30</v>
      </c>
      <c r="P1532" t="s">
        <v>30</v>
      </c>
      <c r="Q1532" t="s">
        <v>30</v>
      </c>
      <c r="R1532" t="s">
        <v>30</v>
      </c>
      <c r="S1532" t="s">
        <v>30</v>
      </c>
      <c r="T1532" t="s">
        <v>30</v>
      </c>
      <c r="U1532" t="s">
        <v>30</v>
      </c>
      <c r="V1532" t="s">
        <v>30</v>
      </c>
      <c r="W1532" t="s">
        <v>40</v>
      </c>
      <c r="X1532" t="s">
        <v>29</v>
      </c>
      <c r="Y1532" t="s">
        <v>29</v>
      </c>
      <c r="Z1532" t="s">
        <v>29</v>
      </c>
      <c r="AA1532" t="s">
        <v>30</v>
      </c>
      <c r="AB1532" t="s">
        <v>38</v>
      </c>
    </row>
    <row r="1533" spans="1:28" outlineLevel="1" x14ac:dyDescent="0.45">
      <c r="A1533">
        <v>7635078910</v>
      </c>
      <c r="B1533" s="1">
        <v>44323</v>
      </c>
      <c r="C1533" t="s">
        <v>3608</v>
      </c>
      <c r="D1533" t="s">
        <v>3609</v>
      </c>
      <c r="E1533" t="s">
        <v>1797</v>
      </c>
      <c r="F1533" t="s">
        <v>5651</v>
      </c>
      <c r="G1533" t="s">
        <v>5903</v>
      </c>
      <c r="H1533" s="5">
        <v>16724.919999999998</v>
      </c>
      <c r="J1533" t="s">
        <v>28</v>
      </c>
      <c r="K1533" t="s">
        <v>29</v>
      </c>
      <c r="L1533" t="s">
        <v>155</v>
      </c>
      <c r="M1533" t="s">
        <v>29</v>
      </c>
      <c r="N1533" t="s">
        <v>29</v>
      </c>
      <c r="O1533" t="s">
        <v>29</v>
      </c>
      <c r="P1533" t="s">
        <v>29</v>
      </c>
      <c r="Q1533" t="s">
        <v>29</v>
      </c>
      <c r="R1533" t="s">
        <v>29</v>
      </c>
      <c r="S1533" t="s">
        <v>30</v>
      </c>
      <c r="T1533" t="s">
        <v>30</v>
      </c>
      <c r="U1533" t="s">
        <v>29</v>
      </c>
      <c r="V1533" t="s">
        <v>30</v>
      </c>
      <c r="W1533" t="s">
        <v>31</v>
      </c>
      <c r="X1533" t="s">
        <v>29</v>
      </c>
      <c r="Y1533" t="s">
        <v>29</v>
      </c>
      <c r="Z1533" t="s">
        <v>29</v>
      </c>
      <c r="AA1533" t="s">
        <v>30</v>
      </c>
      <c r="AB1533" t="s">
        <v>32</v>
      </c>
    </row>
    <row r="1534" spans="1:28" outlineLevel="1" x14ac:dyDescent="0.45">
      <c r="A1534">
        <v>3703079007</v>
      </c>
      <c r="B1534" s="1">
        <v>44335</v>
      </c>
      <c r="C1534" t="s">
        <v>1795</v>
      </c>
      <c r="D1534" t="s">
        <v>1796</v>
      </c>
      <c r="E1534" t="s">
        <v>1797</v>
      </c>
      <c r="F1534" t="s">
        <v>5651</v>
      </c>
      <c r="G1534" t="s">
        <v>5903</v>
      </c>
      <c r="H1534" s="5">
        <v>16211.92</v>
      </c>
      <c r="J1534" t="s">
        <v>28</v>
      </c>
      <c r="K1534" t="s">
        <v>29</v>
      </c>
      <c r="L1534" t="s">
        <v>155</v>
      </c>
      <c r="M1534" t="s">
        <v>29</v>
      </c>
      <c r="N1534" t="s">
        <v>30</v>
      </c>
      <c r="O1534" t="s">
        <v>29</v>
      </c>
      <c r="P1534" t="s">
        <v>30</v>
      </c>
      <c r="Q1534" t="s">
        <v>29</v>
      </c>
      <c r="R1534" t="s">
        <v>30</v>
      </c>
      <c r="S1534" t="s">
        <v>29</v>
      </c>
      <c r="T1534" t="s">
        <v>30</v>
      </c>
      <c r="U1534" t="s">
        <v>30</v>
      </c>
      <c r="V1534" t="s">
        <v>30</v>
      </c>
      <c r="W1534" t="s">
        <v>31</v>
      </c>
      <c r="X1534" t="s">
        <v>29</v>
      </c>
      <c r="Y1534" t="s">
        <v>29</v>
      </c>
      <c r="Z1534" t="s">
        <v>29</v>
      </c>
      <c r="AA1534" t="s">
        <v>30</v>
      </c>
      <c r="AB1534" t="s">
        <v>228</v>
      </c>
    </row>
    <row r="1535" spans="1:28" outlineLevel="1" x14ac:dyDescent="0.45">
      <c r="A1535">
        <v>8858729009</v>
      </c>
      <c r="B1535" s="1">
        <v>44345</v>
      </c>
      <c r="C1535" t="s">
        <v>4548</v>
      </c>
      <c r="D1535" t="s">
        <v>4549</v>
      </c>
      <c r="E1535" t="s">
        <v>1797</v>
      </c>
      <c r="F1535" t="s">
        <v>5651</v>
      </c>
      <c r="G1535" t="s">
        <v>5903</v>
      </c>
      <c r="H1535" s="5">
        <v>8172.65</v>
      </c>
      <c r="J1535" t="s">
        <v>28</v>
      </c>
      <c r="K1535" t="s">
        <v>29</v>
      </c>
      <c r="L1535" t="s">
        <v>155</v>
      </c>
      <c r="M1535" t="s">
        <v>29</v>
      </c>
      <c r="N1535" t="s">
        <v>29</v>
      </c>
      <c r="O1535" t="s">
        <v>30</v>
      </c>
      <c r="P1535" t="s">
        <v>30</v>
      </c>
      <c r="Q1535" t="s">
        <v>30</v>
      </c>
      <c r="R1535" t="s">
        <v>29</v>
      </c>
      <c r="S1535" t="s">
        <v>29</v>
      </c>
      <c r="T1535" t="s">
        <v>30</v>
      </c>
      <c r="U1535" t="s">
        <v>29</v>
      </c>
      <c r="V1535" t="s">
        <v>29</v>
      </c>
      <c r="W1535" t="s">
        <v>31</v>
      </c>
      <c r="X1535" t="s">
        <v>29</v>
      </c>
      <c r="Y1535" t="s">
        <v>29</v>
      </c>
      <c r="Z1535" t="s">
        <v>29</v>
      </c>
      <c r="AA1535" t="s">
        <v>29</v>
      </c>
      <c r="AB1535" t="s">
        <v>39</v>
      </c>
    </row>
    <row r="1536" spans="1:28" outlineLevel="1" x14ac:dyDescent="0.45">
      <c r="A1536">
        <v>5229119007</v>
      </c>
      <c r="B1536" s="1">
        <v>44337</v>
      </c>
      <c r="C1536" t="s">
        <v>2213</v>
      </c>
      <c r="D1536" t="s">
        <v>2214</v>
      </c>
      <c r="E1536" t="s">
        <v>235</v>
      </c>
      <c r="F1536" t="s">
        <v>5651</v>
      </c>
      <c r="G1536" t="s">
        <v>5823</v>
      </c>
      <c r="H1536" s="5">
        <v>4113845.24</v>
      </c>
      <c r="J1536" t="s">
        <v>28</v>
      </c>
      <c r="K1536" t="s">
        <v>29</v>
      </c>
      <c r="L1536" t="s">
        <v>77</v>
      </c>
      <c r="M1536" t="s">
        <v>30</v>
      </c>
      <c r="N1536" t="s">
        <v>30</v>
      </c>
      <c r="O1536" t="s">
        <v>30</v>
      </c>
      <c r="P1536" t="s">
        <v>30</v>
      </c>
      <c r="Q1536" t="s">
        <v>30</v>
      </c>
      <c r="R1536" t="s">
        <v>30</v>
      </c>
      <c r="S1536" t="s">
        <v>30</v>
      </c>
      <c r="T1536" t="s">
        <v>30</v>
      </c>
      <c r="U1536" t="s">
        <v>30</v>
      </c>
      <c r="V1536" t="s">
        <v>30</v>
      </c>
      <c r="W1536" t="s">
        <v>31</v>
      </c>
      <c r="X1536" t="s">
        <v>29</v>
      </c>
      <c r="Y1536" t="s">
        <v>29</v>
      </c>
      <c r="Z1536" t="s">
        <v>30</v>
      </c>
      <c r="AA1536" t="s">
        <v>29</v>
      </c>
      <c r="AB1536" t="s">
        <v>38</v>
      </c>
    </row>
    <row r="1537" spans="1:28" outlineLevel="1" x14ac:dyDescent="0.45">
      <c r="A1537">
        <v>5249599008</v>
      </c>
      <c r="B1537" s="1">
        <v>44337</v>
      </c>
      <c r="C1537" t="s">
        <v>2328</v>
      </c>
      <c r="D1537" t="s">
        <v>2329</v>
      </c>
      <c r="E1537" t="s">
        <v>235</v>
      </c>
      <c r="F1537" t="s">
        <v>5651</v>
      </c>
      <c r="G1537" t="s">
        <v>5823</v>
      </c>
      <c r="H1537" s="5">
        <v>1232384.8400000001</v>
      </c>
      <c r="J1537" t="s">
        <v>28</v>
      </c>
      <c r="K1537" t="s">
        <v>29</v>
      </c>
      <c r="L1537" t="s">
        <v>77</v>
      </c>
      <c r="M1537" t="s">
        <v>30</v>
      </c>
      <c r="N1537" t="s">
        <v>30</v>
      </c>
      <c r="O1537" t="s">
        <v>30</v>
      </c>
      <c r="P1537" t="s">
        <v>30</v>
      </c>
      <c r="Q1537" t="s">
        <v>30</v>
      </c>
      <c r="R1537" t="s">
        <v>30</v>
      </c>
      <c r="S1537" t="s">
        <v>30</v>
      </c>
      <c r="T1537" t="s">
        <v>30</v>
      </c>
      <c r="U1537" t="s">
        <v>30</v>
      </c>
      <c r="V1537" t="s">
        <v>30</v>
      </c>
      <c r="W1537" t="s">
        <v>31</v>
      </c>
      <c r="X1537" t="s">
        <v>29</v>
      </c>
      <c r="Y1537" t="s">
        <v>29</v>
      </c>
      <c r="Z1537" t="s">
        <v>30</v>
      </c>
      <c r="AA1537" t="s">
        <v>29</v>
      </c>
      <c r="AB1537" t="s">
        <v>43</v>
      </c>
    </row>
    <row r="1538" spans="1:28" outlineLevel="1" x14ac:dyDescent="0.45">
      <c r="A1538">
        <v>9954759001</v>
      </c>
      <c r="B1538" s="1">
        <v>44354</v>
      </c>
      <c r="C1538" t="s">
        <v>5589</v>
      </c>
      <c r="D1538" t="s">
        <v>5590</v>
      </c>
      <c r="E1538" t="s">
        <v>235</v>
      </c>
      <c r="F1538" t="s">
        <v>5651</v>
      </c>
      <c r="G1538" t="s">
        <v>5823</v>
      </c>
      <c r="H1538" s="5">
        <v>320553</v>
      </c>
      <c r="J1538" t="s">
        <v>28</v>
      </c>
      <c r="K1538" t="s">
        <v>29</v>
      </c>
      <c r="L1538" t="s">
        <v>77</v>
      </c>
      <c r="M1538" t="s">
        <v>29</v>
      </c>
      <c r="N1538" t="s">
        <v>30</v>
      </c>
      <c r="O1538" t="s">
        <v>29</v>
      </c>
      <c r="P1538" t="s">
        <v>30</v>
      </c>
      <c r="Q1538" t="s">
        <v>30</v>
      </c>
      <c r="R1538" t="s">
        <v>30</v>
      </c>
      <c r="S1538" t="s">
        <v>30</v>
      </c>
      <c r="T1538" t="s">
        <v>30</v>
      </c>
      <c r="U1538" t="s">
        <v>30</v>
      </c>
      <c r="V1538" t="s">
        <v>30</v>
      </c>
      <c r="W1538" t="s">
        <v>40</v>
      </c>
      <c r="X1538" t="s">
        <v>29</v>
      </c>
      <c r="Y1538" t="s">
        <v>29</v>
      </c>
      <c r="Z1538" t="s">
        <v>29</v>
      </c>
      <c r="AA1538" t="s">
        <v>29</v>
      </c>
      <c r="AB1538" t="s">
        <v>32</v>
      </c>
    </row>
    <row r="1539" spans="1:28" outlineLevel="1" x14ac:dyDescent="0.45">
      <c r="A1539">
        <v>7614768906</v>
      </c>
      <c r="B1539" s="1">
        <v>44323</v>
      </c>
      <c r="C1539" t="s">
        <v>3485</v>
      </c>
      <c r="D1539" t="s">
        <v>3486</v>
      </c>
      <c r="E1539" t="s">
        <v>235</v>
      </c>
      <c r="F1539" t="s">
        <v>5651</v>
      </c>
      <c r="G1539" t="s">
        <v>5823</v>
      </c>
      <c r="H1539" s="5">
        <v>178865.86</v>
      </c>
      <c r="J1539" t="s">
        <v>28</v>
      </c>
      <c r="K1539" t="s">
        <v>30</v>
      </c>
      <c r="L1539" t="s">
        <v>77</v>
      </c>
      <c r="M1539" t="s">
        <v>29</v>
      </c>
      <c r="N1539" t="s">
        <v>29</v>
      </c>
      <c r="O1539" t="s">
        <v>29</v>
      </c>
      <c r="P1539" t="s">
        <v>30</v>
      </c>
      <c r="Q1539" t="s">
        <v>30</v>
      </c>
      <c r="R1539" t="s">
        <v>30</v>
      </c>
      <c r="S1539" t="s">
        <v>30</v>
      </c>
      <c r="T1539" t="s">
        <v>29</v>
      </c>
      <c r="U1539" t="s">
        <v>30</v>
      </c>
      <c r="V1539" t="s">
        <v>29</v>
      </c>
      <c r="W1539" t="s">
        <v>37</v>
      </c>
      <c r="X1539" t="s">
        <v>29</v>
      </c>
      <c r="Y1539" t="s">
        <v>29</v>
      </c>
      <c r="Z1539" t="s">
        <v>30</v>
      </c>
      <c r="AA1539" t="s">
        <v>30</v>
      </c>
      <c r="AB1539" t="s">
        <v>32</v>
      </c>
    </row>
    <row r="1540" spans="1:28" outlineLevel="1" x14ac:dyDescent="0.45">
      <c r="A1540">
        <v>7236479007</v>
      </c>
      <c r="B1540" s="1">
        <v>44339</v>
      </c>
      <c r="C1540" t="s">
        <v>2511</v>
      </c>
      <c r="D1540" t="s">
        <v>2512</v>
      </c>
      <c r="E1540" t="s">
        <v>235</v>
      </c>
      <c r="F1540" t="s">
        <v>5651</v>
      </c>
      <c r="G1540" t="s">
        <v>5737</v>
      </c>
      <c r="H1540" s="5">
        <v>175832.64</v>
      </c>
      <c r="I1540" t="s">
        <v>260</v>
      </c>
      <c r="J1540" t="s">
        <v>28</v>
      </c>
      <c r="K1540" t="s">
        <v>29</v>
      </c>
      <c r="L1540" t="s">
        <v>77</v>
      </c>
      <c r="M1540" t="s">
        <v>30</v>
      </c>
      <c r="N1540" t="s">
        <v>30</v>
      </c>
      <c r="O1540" t="s">
        <v>30</v>
      </c>
      <c r="P1540" t="s">
        <v>30</v>
      </c>
      <c r="Q1540" t="s">
        <v>30</v>
      </c>
      <c r="R1540" t="s">
        <v>30</v>
      </c>
      <c r="S1540" t="s">
        <v>30</v>
      </c>
      <c r="T1540" t="s">
        <v>30</v>
      </c>
      <c r="U1540" t="s">
        <v>30</v>
      </c>
      <c r="V1540" t="s">
        <v>30</v>
      </c>
      <c r="W1540" t="s">
        <v>31</v>
      </c>
      <c r="X1540" t="s">
        <v>29</v>
      </c>
      <c r="Y1540" t="s">
        <v>30</v>
      </c>
      <c r="Z1540" t="s">
        <v>29</v>
      </c>
      <c r="AA1540" t="s">
        <v>29</v>
      </c>
      <c r="AB1540" t="s">
        <v>32</v>
      </c>
    </row>
    <row r="1541" spans="1:28" outlineLevel="1" x14ac:dyDescent="0.45">
      <c r="A1541">
        <v>7618798901</v>
      </c>
      <c r="B1541" s="1">
        <v>44323</v>
      </c>
      <c r="C1541" t="s">
        <v>3513</v>
      </c>
      <c r="D1541" t="s">
        <v>3514</v>
      </c>
      <c r="E1541" t="s">
        <v>235</v>
      </c>
      <c r="F1541" t="s">
        <v>5651</v>
      </c>
      <c r="G1541" t="s">
        <v>5737</v>
      </c>
      <c r="H1541" s="5">
        <v>163711</v>
      </c>
      <c r="J1541" t="s">
        <v>28</v>
      </c>
      <c r="K1541" t="s">
        <v>29</v>
      </c>
      <c r="L1541" t="s">
        <v>77</v>
      </c>
      <c r="M1541" t="s">
        <v>30</v>
      </c>
      <c r="N1541" t="s">
        <v>30</v>
      </c>
      <c r="O1541" t="s">
        <v>30</v>
      </c>
      <c r="P1541" t="s">
        <v>30</v>
      </c>
      <c r="Q1541" t="s">
        <v>30</v>
      </c>
      <c r="R1541" t="s">
        <v>30</v>
      </c>
      <c r="S1541" t="s">
        <v>30</v>
      </c>
      <c r="T1541" t="s">
        <v>30</v>
      </c>
      <c r="U1541" t="s">
        <v>30</v>
      </c>
      <c r="V1541" t="s">
        <v>30</v>
      </c>
      <c r="W1541" t="s">
        <v>33</v>
      </c>
      <c r="X1541" t="s">
        <v>29</v>
      </c>
      <c r="Y1541" t="s">
        <v>29</v>
      </c>
      <c r="Z1541" t="s">
        <v>30</v>
      </c>
      <c r="AA1541" t="s">
        <v>29</v>
      </c>
      <c r="AB1541" t="s">
        <v>43</v>
      </c>
    </row>
    <row r="1542" spans="1:28" outlineLevel="1" x14ac:dyDescent="0.45">
      <c r="A1542">
        <v>4894439004</v>
      </c>
      <c r="B1542" s="1">
        <v>44336</v>
      </c>
      <c r="C1542" t="s">
        <v>2017</v>
      </c>
      <c r="D1542" t="s">
        <v>2018</v>
      </c>
      <c r="E1542" t="s">
        <v>235</v>
      </c>
      <c r="F1542" t="s">
        <v>5651</v>
      </c>
      <c r="G1542" t="s">
        <v>5823</v>
      </c>
      <c r="H1542" s="5">
        <v>147602.04</v>
      </c>
      <c r="J1542" t="s">
        <v>28</v>
      </c>
      <c r="K1542" t="s">
        <v>29</v>
      </c>
      <c r="L1542" t="s">
        <v>77</v>
      </c>
      <c r="M1542" t="s">
        <v>30</v>
      </c>
      <c r="N1542" t="s">
        <v>29</v>
      </c>
      <c r="O1542" t="s">
        <v>29</v>
      </c>
      <c r="P1542" t="s">
        <v>29</v>
      </c>
      <c r="Q1542" t="s">
        <v>30</v>
      </c>
      <c r="R1542" t="s">
        <v>30</v>
      </c>
      <c r="S1542" t="s">
        <v>30</v>
      </c>
      <c r="T1542" t="s">
        <v>30</v>
      </c>
      <c r="U1542" t="s">
        <v>29</v>
      </c>
      <c r="V1542" t="s">
        <v>30</v>
      </c>
      <c r="W1542" t="s">
        <v>31</v>
      </c>
      <c r="X1542" t="s">
        <v>29</v>
      </c>
      <c r="Y1542" t="s">
        <v>30</v>
      </c>
      <c r="Z1542" t="s">
        <v>29</v>
      </c>
      <c r="AA1542" t="s">
        <v>30</v>
      </c>
      <c r="AB1542" t="s">
        <v>32</v>
      </c>
    </row>
    <row r="1543" spans="1:28" outlineLevel="1" x14ac:dyDescent="0.45">
      <c r="A1543">
        <v>2365929004</v>
      </c>
      <c r="B1543" s="1">
        <v>44331</v>
      </c>
      <c r="C1543" t="s">
        <v>1005</v>
      </c>
      <c r="D1543" t="s">
        <v>1006</v>
      </c>
      <c r="E1543" t="s">
        <v>235</v>
      </c>
      <c r="F1543" t="s">
        <v>5651</v>
      </c>
      <c r="G1543" t="s">
        <v>5823</v>
      </c>
      <c r="H1543" s="5">
        <v>130264</v>
      </c>
      <c r="J1543" t="s">
        <v>28</v>
      </c>
      <c r="K1543" t="s">
        <v>29</v>
      </c>
      <c r="L1543" t="s">
        <v>77</v>
      </c>
      <c r="M1543" t="s">
        <v>29</v>
      </c>
      <c r="N1543" t="s">
        <v>29</v>
      </c>
      <c r="O1543" t="s">
        <v>29</v>
      </c>
      <c r="P1543" t="s">
        <v>30</v>
      </c>
      <c r="Q1543" t="s">
        <v>30</v>
      </c>
      <c r="R1543" t="s">
        <v>30</v>
      </c>
      <c r="S1543" t="s">
        <v>30</v>
      </c>
      <c r="T1543" t="s">
        <v>30</v>
      </c>
      <c r="U1543" t="s">
        <v>30</v>
      </c>
      <c r="V1543" t="s">
        <v>30</v>
      </c>
      <c r="W1543" t="s">
        <v>40</v>
      </c>
      <c r="X1543" t="s">
        <v>29</v>
      </c>
      <c r="Y1543" t="s">
        <v>29</v>
      </c>
      <c r="Z1543" t="s">
        <v>29</v>
      </c>
      <c r="AA1543" t="s">
        <v>30</v>
      </c>
      <c r="AB1543" t="s">
        <v>32</v>
      </c>
    </row>
    <row r="1544" spans="1:28" outlineLevel="1" x14ac:dyDescent="0.45">
      <c r="A1544">
        <v>8603329005</v>
      </c>
      <c r="B1544" s="1">
        <v>44343</v>
      </c>
      <c r="C1544" t="s">
        <v>4258</v>
      </c>
      <c r="D1544" t="s">
        <v>4259</v>
      </c>
      <c r="E1544" t="s">
        <v>235</v>
      </c>
      <c r="F1544" t="s">
        <v>5651</v>
      </c>
      <c r="G1544" t="s">
        <v>5823</v>
      </c>
      <c r="H1544" s="5">
        <v>87955</v>
      </c>
      <c r="J1544" t="s">
        <v>28</v>
      </c>
      <c r="K1544" t="s">
        <v>29</v>
      </c>
      <c r="L1544" t="s">
        <v>77</v>
      </c>
      <c r="M1544" t="s">
        <v>29</v>
      </c>
      <c r="N1544" t="s">
        <v>30</v>
      </c>
      <c r="O1544" t="s">
        <v>29</v>
      </c>
      <c r="P1544" t="s">
        <v>30</v>
      </c>
      <c r="Q1544" t="s">
        <v>30</v>
      </c>
      <c r="R1544" t="s">
        <v>30</v>
      </c>
      <c r="S1544" t="s">
        <v>30</v>
      </c>
      <c r="T1544" t="s">
        <v>30</v>
      </c>
      <c r="U1544" t="s">
        <v>30</v>
      </c>
      <c r="V1544" t="s">
        <v>30</v>
      </c>
      <c r="W1544" t="s">
        <v>31</v>
      </c>
      <c r="X1544" t="s">
        <v>29</v>
      </c>
      <c r="Y1544" t="s">
        <v>29</v>
      </c>
      <c r="Z1544" t="s">
        <v>29</v>
      </c>
      <c r="AA1544" t="s">
        <v>30</v>
      </c>
      <c r="AB1544" t="s">
        <v>43</v>
      </c>
    </row>
    <row r="1545" spans="1:28" outlineLevel="1" x14ac:dyDescent="0.45">
      <c r="A1545">
        <v>5220049003</v>
      </c>
      <c r="B1545" s="1">
        <v>44337</v>
      </c>
      <c r="C1545" t="s">
        <v>2169</v>
      </c>
      <c r="D1545" t="s">
        <v>2170</v>
      </c>
      <c r="E1545" t="s">
        <v>235</v>
      </c>
      <c r="F1545" t="s">
        <v>5651</v>
      </c>
      <c r="G1545" t="s">
        <v>5928</v>
      </c>
      <c r="H1545" s="5">
        <v>69196.14</v>
      </c>
      <c r="J1545" t="s">
        <v>28</v>
      </c>
      <c r="K1545" t="s">
        <v>29</v>
      </c>
      <c r="L1545" t="s">
        <v>77</v>
      </c>
      <c r="M1545" t="s">
        <v>30</v>
      </c>
      <c r="N1545" t="s">
        <v>30</v>
      </c>
      <c r="O1545" t="s">
        <v>29</v>
      </c>
      <c r="P1545" t="s">
        <v>30</v>
      </c>
      <c r="Q1545" t="s">
        <v>30</v>
      </c>
      <c r="R1545" t="s">
        <v>30</v>
      </c>
      <c r="S1545" t="s">
        <v>30</v>
      </c>
      <c r="T1545" t="s">
        <v>30</v>
      </c>
      <c r="U1545" t="s">
        <v>30</v>
      </c>
      <c r="V1545" t="s">
        <v>30</v>
      </c>
      <c r="W1545" t="s">
        <v>31</v>
      </c>
      <c r="X1545" t="s">
        <v>29</v>
      </c>
      <c r="Y1545" t="s">
        <v>29</v>
      </c>
      <c r="Z1545" t="s">
        <v>29</v>
      </c>
      <c r="AA1545" t="s">
        <v>30</v>
      </c>
      <c r="AB1545" t="s">
        <v>32</v>
      </c>
    </row>
    <row r="1546" spans="1:28" outlineLevel="1" x14ac:dyDescent="0.45">
      <c r="A1546">
        <v>7913228908</v>
      </c>
      <c r="B1546" s="1">
        <v>44327</v>
      </c>
      <c r="C1546" t="s">
        <v>4080</v>
      </c>
      <c r="D1546" t="s">
        <v>4081</v>
      </c>
      <c r="E1546" t="s">
        <v>235</v>
      </c>
      <c r="F1546" t="s">
        <v>5651</v>
      </c>
      <c r="G1546" t="s">
        <v>5737</v>
      </c>
      <c r="H1546" s="5">
        <v>53751.99</v>
      </c>
      <c r="J1546" t="s">
        <v>28</v>
      </c>
      <c r="K1546" t="s">
        <v>29</v>
      </c>
      <c r="L1546" t="s">
        <v>77</v>
      </c>
      <c r="M1546" t="s">
        <v>29</v>
      </c>
      <c r="N1546" t="s">
        <v>30</v>
      </c>
      <c r="O1546" t="s">
        <v>29</v>
      </c>
      <c r="P1546" t="s">
        <v>30</v>
      </c>
      <c r="Q1546" t="s">
        <v>30</v>
      </c>
      <c r="R1546" t="s">
        <v>30</v>
      </c>
      <c r="S1546" t="s">
        <v>30</v>
      </c>
      <c r="T1546" t="s">
        <v>30</v>
      </c>
      <c r="U1546" t="s">
        <v>30</v>
      </c>
      <c r="V1546" t="s">
        <v>30</v>
      </c>
      <c r="W1546" t="s">
        <v>31</v>
      </c>
      <c r="X1546" t="s">
        <v>29</v>
      </c>
      <c r="Y1546" t="s">
        <v>29</v>
      </c>
      <c r="Z1546" t="s">
        <v>29</v>
      </c>
      <c r="AA1546" t="s">
        <v>30</v>
      </c>
      <c r="AB1546" t="s">
        <v>32</v>
      </c>
    </row>
    <row r="1547" spans="1:28" outlineLevel="1" x14ac:dyDescent="0.45">
      <c r="A1547">
        <v>7876008901</v>
      </c>
      <c r="B1547" s="1">
        <v>44327</v>
      </c>
      <c r="C1547" t="s">
        <v>3877</v>
      </c>
      <c r="D1547" t="s">
        <v>3878</v>
      </c>
      <c r="E1547" t="s">
        <v>235</v>
      </c>
      <c r="F1547" t="s">
        <v>5651</v>
      </c>
      <c r="G1547" t="s">
        <v>5737</v>
      </c>
      <c r="H1547" s="5">
        <v>47136</v>
      </c>
      <c r="J1547" t="s">
        <v>28</v>
      </c>
      <c r="K1547" t="s">
        <v>29</v>
      </c>
      <c r="L1547" t="s">
        <v>77</v>
      </c>
      <c r="M1547" t="s">
        <v>30</v>
      </c>
      <c r="N1547" t="s">
        <v>30</v>
      </c>
      <c r="O1547" t="s">
        <v>30</v>
      </c>
      <c r="P1547" t="s">
        <v>30</v>
      </c>
      <c r="Q1547" t="s">
        <v>30</v>
      </c>
      <c r="R1547" t="s">
        <v>30</v>
      </c>
      <c r="S1547" t="s">
        <v>30</v>
      </c>
      <c r="T1547" t="s">
        <v>30</v>
      </c>
      <c r="U1547" t="s">
        <v>30</v>
      </c>
      <c r="V1547" t="s">
        <v>30</v>
      </c>
      <c r="W1547" t="s">
        <v>31</v>
      </c>
      <c r="X1547" t="s">
        <v>29</v>
      </c>
      <c r="Y1547" t="s">
        <v>30</v>
      </c>
      <c r="Z1547" t="s">
        <v>29</v>
      </c>
      <c r="AA1547" t="s">
        <v>30</v>
      </c>
      <c r="AB1547" t="s">
        <v>32</v>
      </c>
    </row>
    <row r="1548" spans="1:28" outlineLevel="1" x14ac:dyDescent="0.45">
      <c r="A1548">
        <v>9997289002</v>
      </c>
      <c r="B1548" s="1">
        <v>44358</v>
      </c>
      <c r="C1548" t="s">
        <v>5646</v>
      </c>
      <c r="D1548" t="s">
        <v>5647</v>
      </c>
      <c r="E1548" t="s">
        <v>235</v>
      </c>
      <c r="F1548" t="s">
        <v>5651</v>
      </c>
      <c r="G1548" t="s">
        <v>5823</v>
      </c>
      <c r="H1548" s="5">
        <v>45306</v>
      </c>
      <c r="J1548" t="s">
        <v>28</v>
      </c>
      <c r="K1548" t="s">
        <v>29</v>
      </c>
      <c r="L1548" t="s">
        <v>77</v>
      </c>
      <c r="M1548" t="s">
        <v>29</v>
      </c>
      <c r="N1548" t="s">
        <v>30</v>
      </c>
      <c r="O1548" t="s">
        <v>30</v>
      </c>
      <c r="P1548" t="s">
        <v>30</v>
      </c>
      <c r="Q1548" t="s">
        <v>30</v>
      </c>
      <c r="R1548" t="s">
        <v>30</v>
      </c>
      <c r="S1548" t="s">
        <v>30</v>
      </c>
      <c r="T1548" t="s">
        <v>30</v>
      </c>
      <c r="U1548" t="s">
        <v>30</v>
      </c>
      <c r="V1548" t="s">
        <v>30</v>
      </c>
      <c r="W1548" t="s">
        <v>33</v>
      </c>
      <c r="X1548" t="s">
        <v>29</v>
      </c>
      <c r="Y1548" t="s">
        <v>29</v>
      </c>
      <c r="Z1548" t="s">
        <v>29</v>
      </c>
      <c r="AA1548" t="s">
        <v>29</v>
      </c>
      <c r="AB1548" t="s">
        <v>32</v>
      </c>
    </row>
    <row r="1549" spans="1:28" outlineLevel="1" x14ac:dyDescent="0.45">
      <c r="A1549">
        <v>7570399002</v>
      </c>
      <c r="B1549" s="1">
        <v>44341</v>
      </c>
      <c r="C1549" t="s">
        <v>3233</v>
      </c>
      <c r="D1549" t="s">
        <v>3234</v>
      </c>
      <c r="E1549" t="s">
        <v>235</v>
      </c>
      <c r="F1549" t="s">
        <v>5651</v>
      </c>
      <c r="G1549" t="s">
        <v>5823</v>
      </c>
      <c r="H1549" s="5">
        <v>36833</v>
      </c>
      <c r="J1549" t="s">
        <v>28</v>
      </c>
      <c r="K1549" t="s">
        <v>29</v>
      </c>
      <c r="L1549" t="s">
        <v>77</v>
      </c>
      <c r="M1549" t="s">
        <v>30</v>
      </c>
      <c r="N1549" t="s">
        <v>30</v>
      </c>
      <c r="O1549" t="s">
        <v>30</v>
      </c>
      <c r="P1549" t="s">
        <v>30</v>
      </c>
      <c r="Q1549" t="s">
        <v>30</v>
      </c>
      <c r="R1549" t="s">
        <v>30</v>
      </c>
      <c r="S1549" t="s">
        <v>30</v>
      </c>
      <c r="T1549" t="s">
        <v>30</v>
      </c>
      <c r="U1549" t="s">
        <v>30</v>
      </c>
      <c r="V1549" t="s">
        <v>30</v>
      </c>
      <c r="W1549" t="s">
        <v>40</v>
      </c>
      <c r="X1549" t="s">
        <v>29</v>
      </c>
      <c r="Y1549" t="s">
        <v>30</v>
      </c>
      <c r="Z1549" t="s">
        <v>29</v>
      </c>
      <c r="AA1549" t="s">
        <v>29</v>
      </c>
      <c r="AB1549" t="s">
        <v>32</v>
      </c>
    </row>
    <row r="1550" spans="1:28" outlineLevel="1" x14ac:dyDescent="0.45">
      <c r="A1550">
        <v>1124769107</v>
      </c>
      <c r="B1550" s="1">
        <v>44372</v>
      </c>
      <c r="C1550" t="s">
        <v>525</v>
      </c>
      <c r="D1550" t="s">
        <v>526</v>
      </c>
      <c r="E1550" t="s">
        <v>235</v>
      </c>
      <c r="F1550" t="s">
        <v>5651</v>
      </c>
      <c r="G1550" t="s">
        <v>5737</v>
      </c>
      <c r="H1550" s="5">
        <v>29497</v>
      </c>
      <c r="J1550" t="s">
        <v>28</v>
      </c>
      <c r="K1550" t="s">
        <v>29</v>
      </c>
      <c r="L1550" t="s">
        <v>77</v>
      </c>
      <c r="M1550" t="s">
        <v>30</v>
      </c>
      <c r="N1550" t="s">
        <v>30</v>
      </c>
      <c r="O1550" t="s">
        <v>30</v>
      </c>
      <c r="P1550" t="s">
        <v>30</v>
      </c>
      <c r="Q1550" t="s">
        <v>30</v>
      </c>
      <c r="R1550" t="s">
        <v>30</v>
      </c>
      <c r="S1550" t="s">
        <v>30</v>
      </c>
      <c r="T1550" t="s">
        <v>30</v>
      </c>
      <c r="U1550" t="s">
        <v>30</v>
      </c>
      <c r="V1550" t="s">
        <v>30</v>
      </c>
      <c r="W1550" t="s">
        <v>40</v>
      </c>
      <c r="X1550" t="s">
        <v>29</v>
      </c>
      <c r="Y1550" t="s">
        <v>29</v>
      </c>
      <c r="Z1550" t="s">
        <v>29</v>
      </c>
      <c r="AA1550" t="s">
        <v>29</v>
      </c>
      <c r="AB1550" t="s">
        <v>32</v>
      </c>
    </row>
    <row r="1551" spans="1:28" outlineLevel="1" x14ac:dyDescent="0.45">
      <c r="A1551">
        <v>6610909001</v>
      </c>
      <c r="B1551" s="1">
        <v>44338</v>
      </c>
      <c r="C1551" t="s">
        <v>2440</v>
      </c>
      <c r="D1551" t="s">
        <v>2441</v>
      </c>
      <c r="E1551" t="s">
        <v>235</v>
      </c>
      <c r="F1551" t="s">
        <v>5651</v>
      </c>
      <c r="G1551" t="s">
        <v>5823</v>
      </c>
      <c r="H1551" s="5">
        <v>15801.29</v>
      </c>
      <c r="J1551" t="s">
        <v>28</v>
      </c>
      <c r="K1551" t="s">
        <v>29</v>
      </c>
      <c r="L1551" t="s">
        <v>77</v>
      </c>
      <c r="M1551" t="s">
        <v>29</v>
      </c>
      <c r="N1551" t="s">
        <v>29</v>
      </c>
      <c r="O1551" t="s">
        <v>29</v>
      </c>
      <c r="P1551" t="s">
        <v>30</v>
      </c>
      <c r="Q1551" t="s">
        <v>30</v>
      </c>
      <c r="R1551" t="s">
        <v>29</v>
      </c>
      <c r="S1551" t="s">
        <v>30</v>
      </c>
      <c r="T1551" t="s">
        <v>30</v>
      </c>
      <c r="U1551" t="s">
        <v>30</v>
      </c>
      <c r="V1551" t="s">
        <v>30</v>
      </c>
      <c r="W1551" t="s">
        <v>40</v>
      </c>
      <c r="X1551" t="s">
        <v>29</v>
      </c>
      <c r="Y1551" t="s">
        <v>29</v>
      </c>
      <c r="Z1551" t="s">
        <v>29</v>
      </c>
      <c r="AA1551" t="s">
        <v>30</v>
      </c>
      <c r="AB1551" t="s">
        <v>32</v>
      </c>
    </row>
    <row r="1552" spans="1:28" outlineLevel="1" x14ac:dyDescent="0.45">
      <c r="A1552">
        <v>8026849007</v>
      </c>
      <c r="B1552" s="1">
        <v>44342</v>
      </c>
      <c r="C1552" t="s">
        <v>4132</v>
      </c>
      <c r="D1552" t="s">
        <v>4133</v>
      </c>
      <c r="E1552" t="s">
        <v>235</v>
      </c>
      <c r="F1552" t="s">
        <v>5651</v>
      </c>
      <c r="G1552" t="s">
        <v>5823</v>
      </c>
      <c r="H1552" s="5">
        <v>12461.04</v>
      </c>
      <c r="J1552" t="s">
        <v>28</v>
      </c>
      <c r="K1552" t="s">
        <v>29</v>
      </c>
      <c r="L1552" t="s">
        <v>77</v>
      </c>
      <c r="M1552" t="s">
        <v>29</v>
      </c>
      <c r="N1552" t="s">
        <v>29</v>
      </c>
      <c r="O1552" t="s">
        <v>29</v>
      </c>
      <c r="P1552" t="s">
        <v>30</v>
      </c>
      <c r="Q1552" t="s">
        <v>29</v>
      </c>
      <c r="R1552" t="s">
        <v>30</v>
      </c>
      <c r="S1552" t="s">
        <v>30</v>
      </c>
      <c r="T1552" t="s">
        <v>30</v>
      </c>
      <c r="U1552" t="s">
        <v>29</v>
      </c>
      <c r="V1552" t="s">
        <v>30</v>
      </c>
      <c r="W1552" t="s">
        <v>33</v>
      </c>
      <c r="X1552" t="s">
        <v>29</v>
      </c>
      <c r="Y1552" t="s">
        <v>29</v>
      </c>
      <c r="Z1552" t="s">
        <v>30</v>
      </c>
      <c r="AA1552" t="s">
        <v>29</v>
      </c>
      <c r="AB1552" t="s">
        <v>32</v>
      </c>
    </row>
    <row r="1553" spans="1:28" outlineLevel="1" x14ac:dyDescent="0.45">
      <c r="A1553">
        <v>4903099001</v>
      </c>
      <c r="B1553" s="1">
        <v>44336</v>
      </c>
      <c r="C1553" t="s">
        <v>2055</v>
      </c>
      <c r="D1553" t="s">
        <v>2056</v>
      </c>
      <c r="E1553" t="s">
        <v>110</v>
      </c>
      <c r="F1553" t="s">
        <v>5651</v>
      </c>
      <c r="G1553" t="s">
        <v>5751</v>
      </c>
      <c r="H1553" s="5">
        <v>642859</v>
      </c>
      <c r="J1553" t="s">
        <v>28</v>
      </c>
      <c r="K1553" t="s">
        <v>29</v>
      </c>
      <c r="L1553" t="s">
        <v>161</v>
      </c>
      <c r="M1553" t="s">
        <v>30</v>
      </c>
      <c r="N1553" t="s">
        <v>29</v>
      </c>
      <c r="O1553" t="s">
        <v>30</v>
      </c>
      <c r="P1553" t="s">
        <v>30</v>
      </c>
      <c r="Q1553" t="s">
        <v>30</v>
      </c>
      <c r="R1553" t="s">
        <v>30</v>
      </c>
      <c r="S1553" t="s">
        <v>30</v>
      </c>
      <c r="T1553" t="s">
        <v>30</v>
      </c>
      <c r="U1553" t="s">
        <v>30</v>
      </c>
      <c r="V1553" t="s">
        <v>30</v>
      </c>
      <c r="W1553" t="s">
        <v>40</v>
      </c>
      <c r="X1553" t="s">
        <v>29</v>
      </c>
      <c r="Y1553" t="s">
        <v>29</v>
      </c>
      <c r="Z1553" t="s">
        <v>29</v>
      </c>
      <c r="AA1553" t="s">
        <v>30</v>
      </c>
      <c r="AB1553" t="s">
        <v>38</v>
      </c>
    </row>
    <row r="1554" spans="1:28" outlineLevel="1" x14ac:dyDescent="0.45">
      <c r="A1554">
        <v>1135269105</v>
      </c>
      <c r="B1554" s="1">
        <v>44372</v>
      </c>
      <c r="C1554" t="s">
        <v>597</v>
      </c>
      <c r="D1554" t="s">
        <v>598</v>
      </c>
      <c r="E1554" t="s">
        <v>110</v>
      </c>
      <c r="F1554" t="s">
        <v>5651</v>
      </c>
      <c r="G1554" t="s">
        <v>5751</v>
      </c>
      <c r="H1554" s="5">
        <v>458878</v>
      </c>
      <c r="J1554" t="s">
        <v>28</v>
      </c>
      <c r="K1554" t="s">
        <v>29</v>
      </c>
      <c r="L1554" t="s">
        <v>161</v>
      </c>
      <c r="M1554" t="s">
        <v>30</v>
      </c>
      <c r="N1554" t="s">
        <v>29</v>
      </c>
      <c r="O1554" t="s">
        <v>29</v>
      </c>
      <c r="P1554" t="s">
        <v>30</v>
      </c>
      <c r="Q1554" t="s">
        <v>29</v>
      </c>
      <c r="R1554" t="s">
        <v>30</v>
      </c>
      <c r="S1554" t="s">
        <v>30</v>
      </c>
      <c r="T1554" t="s">
        <v>30</v>
      </c>
      <c r="U1554" t="s">
        <v>30</v>
      </c>
      <c r="V1554" t="s">
        <v>30</v>
      </c>
      <c r="W1554" t="s">
        <v>31</v>
      </c>
      <c r="X1554" t="s">
        <v>29</v>
      </c>
      <c r="Y1554" t="s">
        <v>29</v>
      </c>
      <c r="Z1554" t="s">
        <v>29</v>
      </c>
      <c r="AA1554" t="s">
        <v>29</v>
      </c>
      <c r="AB1554" t="s">
        <v>32</v>
      </c>
    </row>
    <row r="1555" spans="1:28" outlineLevel="1" x14ac:dyDescent="0.45">
      <c r="A1555">
        <v>8841929003</v>
      </c>
      <c r="B1555" s="1">
        <v>44345</v>
      </c>
      <c r="C1555" t="s">
        <v>4455</v>
      </c>
      <c r="D1555" t="s">
        <v>4456</v>
      </c>
      <c r="E1555" t="s">
        <v>110</v>
      </c>
      <c r="F1555" t="s">
        <v>5651</v>
      </c>
      <c r="G1555" t="s">
        <v>5751</v>
      </c>
      <c r="H1555" s="5">
        <v>187003</v>
      </c>
      <c r="J1555" t="s">
        <v>28</v>
      </c>
      <c r="K1555" t="s">
        <v>29</v>
      </c>
      <c r="L1555" t="s">
        <v>161</v>
      </c>
      <c r="M1555" t="s">
        <v>29</v>
      </c>
      <c r="N1555" t="s">
        <v>30</v>
      </c>
      <c r="O1555" t="s">
        <v>29</v>
      </c>
      <c r="P1555" t="s">
        <v>30</v>
      </c>
      <c r="Q1555" t="s">
        <v>30</v>
      </c>
      <c r="R1555" t="s">
        <v>30</v>
      </c>
      <c r="S1555" t="s">
        <v>30</v>
      </c>
      <c r="T1555" t="s">
        <v>30</v>
      </c>
      <c r="U1555" t="s">
        <v>30</v>
      </c>
      <c r="V1555" t="s">
        <v>30</v>
      </c>
      <c r="W1555" t="s">
        <v>31</v>
      </c>
      <c r="X1555" t="s">
        <v>29</v>
      </c>
      <c r="Y1555" t="s">
        <v>29</v>
      </c>
      <c r="Z1555" t="s">
        <v>29</v>
      </c>
      <c r="AA1555" t="s">
        <v>29</v>
      </c>
      <c r="AB1555" t="s">
        <v>43</v>
      </c>
    </row>
    <row r="1556" spans="1:28" outlineLevel="1" x14ac:dyDescent="0.45">
      <c r="A1556">
        <v>8847709008</v>
      </c>
      <c r="B1556" s="1">
        <v>44345</v>
      </c>
      <c r="C1556" t="s">
        <v>4483</v>
      </c>
      <c r="D1556" t="s">
        <v>4484</v>
      </c>
      <c r="E1556" t="s">
        <v>110</v>
      </c>
      <c r="F1556" t="s">
        <v>5651</v>
      </c>
      <c r="G1556" t="s">
        <v>5751</v>
      </c>
      <c r="H1556" s="5">
        <v>88181.01</v>
      </c>
      <c r="J1556" t="s">
        <v>28</v>
      </c>
      <c r="K1556" t="s">
        <v>29</v>
      </c>
      <c r="L1556" t="s">
        <v>161</v>
      </c>
      <c r="M1556" t="s">
        <v>29</v>
      </c>
      <c r="N1556" t="s">
        <v>30</v>
      </c>
      <c r="O1556" t="s">
        <v>29</v>
      </c>
      <c r="P1556" t="s">
        <v>30</v>
      </c>
      <c r="Q1556" t="s">
        <v>30</v>
      </c>
      <c r="R1556" t="s">
        <v>30</v>
      </c>
      <c r="S1556" t="s">
        <v>30</v>
      </c>
      <c r="T1556" t="s">
        <v>30</v>
      </c>
      <c r="U1556" t="s">
        <v>30</v>
      </c>
      <c r="V1556" t="s">
        <v>30</v>
      </c>
      <c r="W1556" t="s">
        <v>40</v>
      </c>
      <c r="X1556" t="s">
        <v>29</v>
      </c>
      <c r="Y1556" t="s">
        <v>29</v>
      </c>
      <c r="Z1556" t="s">
        <v>29</v>
      </c>
      <c r="AA1556" t="s">
        <v>29</v>
      </c>
      <c r="AB1556" t="s">
        <v>32</v>
      </c>
    </row>
    <row r="1557" spans="1:28" outlineLevel="1" x14ac:dyDescent="0.45">
      <c r="A1557">
        <v>6599869000</v>
      </c>
      <c r="B1557" s="1">
        <v>44338</v>
      </c>
      <c r="C1557" t="s">
        <v>2384</v>
      </c>
      <c r="D1557" t="s">
        <v>2385</v>
      </c>
      <c r="E1557" t="s">
        <v>110</v>
      </c>
      <c r="F1557" t="s">
        <v>5651</v>
      </c>
      <c r="G1557" t="s">
        <v>5751</v>
      </c>
      <c r="H1557" s="5">
        <v>52553</v>
      </c>
      <c r="J1557" t="s">
        <v>28</v>
      </c>
      <c r="K1557" t="s">
        <v>29</v>
      </c>
      <c r="L1557" t="s">
        <v>161</v>
      </c>
      <c r="M1557" t="s">
        <v>29</v>
      </c>
      <c r="N1557" t="s">
        <v>29</v>
      </c>
      <c r="O1557" t="s">
        <v>29</v>
      </c>
      <c r="P1557" t="s">
        <v>30</v>
      </c>
      <c r="Q1557" t="s">
        <v>29</v>
      </c>
      <c r="R1557" t="s">
        <v>30</v>
      </c>
      <c r="S1557" t="s">
        <v>30</v>
      </c>
      <c r="T1557" t="s">
        <v>30</v>
      </c>
      <c r="U1557" t="s">
        <v>30</v>
      </c>
      <c r="V1557" t="s">
        <v>30</v>
      </c>
      <c r="W1557" t="s">
        <v>33</v>
      </c>
      <c r="X1557" t="s">
        <v>29</v>
      </c>
      <c r="Y1557" t="s">
        <v>30</v>
      </c>
      <c r="Z1557" t="s">
        <v>29</v>
      </c>
      <c r="AA1557" t="s">
        <v>29</v>
      </c>
      <c r="AB1557" t="s">
        <v>32</v>
      </c>
    </row>
    <row r="1558" spans="1:28" outlineLevel="1" x14ac:dyDescent="0.45">
      <c r="A1558">
        <v>7241669010</v>
      </c>
      <c r="B1558" s="1">
        <v>44339</v>
      </c>
      <c r="C1558" t="s">
        <v>2541</v>
      </c>
      <c r="D1558" t="s">
        <v>2542</v>
      </c>
      <c r="E1558" t="s">
        <v>215</v>
      </c>
      <c r="F1558" t="s">
        <v>5651</v>
      </c>
      <c r="G1558" t="s">
        <v>5910</v>
      </c>
      <c r="H1558" s="5">
        <v>29384</v>
      </c>
      <c r="J1558" t="s">
        <v>42</v>
      </c>
      <c r="K1558" t="s">
        <v>30</v>
      </c>
      <c r="L1558" t="s">
        <v>210</v>
      </c>
      <c r="M1558" t="s">
        <v>29</v>
      </c>
      <c r="N1558" t="s">
        <v>30</v>
      </c>
      <c r="O1558" t="s">
        <v>29</v>
      </c>
      <c r="P1558" t="s">
        <v>30</v>
      </c>
      <c r="Q1558" t="s">
        <v>29</v>
      </c>
      <c r="R1558" t="s">
        <v>30</v>
      </c>
      <c r="S1558" t="s">
        <v>30</v>
      </c>
      <c r="T1558" t="s">
        <v>30</v>
      </c>
      <c r="U1558" t="s">
        <v>30</v>
      </c>
      <c r="V1558" t="s">
        <v>30</v>
      </c>
      <c r="W1558" t="s">
        <v>31</v>
      </c>
      <c r="X1558" t="s">
        <v>29</v>
      </c>
      <c r="Y1558" t="s">
        <v>29</v>
      </c>
      <c r="Z1558" t="s">
        <v>29</v>
      </c>
      <c r="AA1558" t="s">
        <v>30</v>
      </c>
      <c r="AB1558" t="s">
        <v>62</v>
      </c>
    </row>
    <row r="1559" spans="1:28" outlineLevel="1" x14ac:dyDescent="0.45">
      <c r="A1559">
        <v>3690879000</v>
      </c>
      <c r="B1559" s="1">
        <v>44335</v>
      </c>
      <c r="C1559" t="s">
        <v>1741</v>
      </c>
      <c r="D1559" t="s">
        <v>1742</v>
      </c>
      <c r="E1559" t="s">
        <v>1585</v>
      </c>
      <c r="F1559" t="s">
        <v>5651</v>
      </c>
      <c r="G1559" t="s">
        <v>5898</v>
      </c>
      <c r="H1559" s="5">
        <v>151921.20000000001</v>
      </c>
      <c r="J1559" t="s">
        <v>42</v>
      </c>
      <c r="K1559" t="s">
        <v>29</v>
      </c>
      <c r="L1559" t="s">
        <v>210</v>
      </c>
      <c r="M1559" t="s">
        <v>30</v>
      </c>
      <c r="N1559" t="s">
        <v>29</v>
      </c>
      <c r="O1559" t="s">
        <v>29</v>
      </c>
      <c r="P1559" t="s">
        <v>30</v>
      </c>
      <c r="Q1559" t="s">
        <v>30</v>
      </c>
      <c r="R1559" t="s">
        <v>29</v>
      </c>
      <c r="S1559" t="s">
        <v>29</v>
      </c>
      <c r="T1559" t="s">
        <v>30</v>
      </c>
      <c r="U1559" t="s">
        <v>30</v>
      </c>
      <c r="V1559" t="s">
        <v>30</v>
      </c>
      <c r="W1559" t="s">
        <v>33</v>
      </c>
      <c r="X1559" t="s">
        <v>30</v>
      </c>
      <c r="Y1559" t="s">
        <v>29</v>
      </c>
      <c r="Z1559" t="s">
        <v>29</v>
      </c>
      <c r="AA1559" t="s">
        <v>30</v>
      </c>
      <c r="AB1559" t="s">
        <v>102</v>
      </c>
    </row>
    <row r="1560" spans="1:28" outlineLevel="1" x14ac:dyDescent="0.45">
      <c r="A1560">
        <v>7606298907</v>
      </c>
      <c r="B1560" s="1">
        <v>44323</v>
      </c>
      <c r="C1560" t="s">
        <v>3430</v>
      </c>
      <c r="D1560" t="s">
        <v>3431</v>
      </c>
      <c r="E1560" t="s">
        <v>1585</v>
      </c>
      <c r="F1560" t="s">
        <v>5651</v>
      </c>
      <c r="G1560" t="s">
        <v>5898</v>
      </c>
      <c r="H1560" s="5">
        <v>70578</v>
      </c>
      <c r="J1560" t="s">
        <v>42</v>
      </c>
      <c r="K1560" t="s">
        <v>29</v>
      </c>
      <c r="L1560" t="s">
        <v>210</v>
      </c>
      <c r="M1560" t="s">
        <v>30</v>
      </c>
      <c r="N1560" t="s">
        <v>30</v>
      </c>
      <c r="O1560" t="s">
        <v>30</v>
      </c>
      <c r="P1560" t="s">
        <v>30</v>
      </c>
      <c r="Q1560" t="s">
        <v>30</v>
      </c>
      <c r="R1560" t="s">
        <v>30</v>
      </c>
      <c r="S1560" t="s">
        <v>30</v>
      </c>
      <c r="T1560" t="s">
        <v>30</v>
      </c>
      <c r="U1560" t="s">
        <v>30</v>
      </c>
      <c r="V1560" t="s">
        <v>30</v>
      </c>
      <c r="W1560" t="s">
        <v>40</v>
      </c>
      <c r="X1560" t="s">
        <v>30</v>
      </c>
      <c r="Y1560" t="s">
        <v>30</v>
      </c>
      <c r="Z1560" t="s">
        <v>29</v>
      </c>
      <c r="AA1560" t="s">
        <v>30</v>
      </c>
      <c r="AB1560" t="s">
        <v>32</v>
      </c>
    </row>
    <row r="1561" spans="1:28" outlineLevel="1" x14ac:dyDescent="0.45">
      <c r="A1561">
        <v>7880388902</v>
      </c>
      <c r="B1561" s="1">
        <v>44327</v>
      </c>
      <c r="C1561" t="s">
        <v>3895</v>
      </c>
      <c r="D1561" t="s">
        <v>3896</v>
      </c>
      <c r="E1561" t="s">
        <v>1083</v>
      </c>
      <c r="F1561" t="s">
        <v>5651</v>
      </c>
      <c r="G1561" t="s">
        <v>5834</v>
      </c>
      <c r="H1561" s="5">
        <v>275868</v>
      </c>
      <c r="J1561" t="s">
        <v>42</v>
      </c>
      <c r="K1561" t="s">
        <v>30</v>
      </c>
      <c r="L1561" t="s">
        <v>275</v>
      </c>
      <c r="M1561" t="s">
        <v>30</v>
      </c>
      <c r="N1561" t="s">
        <v>29</v>
      </c>
      <c r="O1561" t="s">
        <v>30</v>
      </c>
      <c r="P1561" t="s">
        <v>30</v>
      </c>
      <c r="Q1561" t="s">
        <v>30</v>
      </c>
      <c r="R1561" t="s">
        <v>30</v>
      </c>
      <c r="S1561" t="s">
        <v>30</v>
      </c>
      <c r="T1561" t="s">
        <v>30</v>
      </c>
      <c r="U1561" t="s">
        <v>30</v>
      </c>
      <c r="V1561" t="s">
        <v>30</v>
      </c>
      <c r="W1561" t="s">
        <v>40</v>
      </c>
      <c r="X1561" t="s">
        <v>30</v>
      </c>
      <c r="Y1561" t="s">
        <v>30</v>
      </c>
      <c r="Z1561" t="s">
        <v>29</v>
      </c>
      <c r="AA1561" t="s">
        <v>29</v>
      </c>
      <c r="AB1561" t="s">
        <v>32</v>
      </c>
    </row>
    <row r="1562" spans="1:28" outlineLevel="1" x14ac:dyDescent="0.45">
      <c r="A1562">
        <v>7598408902</v>
      </c>
      <c r="B1562" s="1">
        <v>44323</v>
      </c>
      <c r="C1562" t="s">
        <v>3388</v>
      </c>
      <c r="D1562" t="s">
        <v>3389</v>
      </c>
      <c r="E1562" t="s">
        <v>1083</v>
      </c>
      <c r="F1562" t="s">
        <v>5651</v>
      </c>
      <c r="G1562" t="s">
        <v>5851</v>
      </c>
      <c r="H1562" s="5">
        <v>134192</v>
      </c>
      <c r="J1562" t="s">
        <v>42</v>
      </c>
      <c r="K1562" t="s">
        <v>29</v>
      </c>
      <c r="L1562" t="s">
        <v>275</v>
      </c>
      <c r="M1562" t="s">
        <v>29</v>
      </c>
      <c r="N1562" t="s">
        <v>29</v>
      </c>
      <c r="O1562" t="s">
        <v>30</v>
      </c>
      <c r="P1562" t="s">
        <v>30</v>
      </c>
      <c r="Q1562" t="s">
        <v>30</v>
      </c>
      <c r="R1562" t="s">
        <v>30</v>
      </c>
      <c r="S1562" t="s">
        <v>30</v>
      </c>
      <c r="T1562" t="s">
        <v>30</v>
      </c>
      <c r="U1562" t="s">
        <v>30</v>
      </c>
      <c r="V1562" t="s">
        <v>30</v>
      </c>
      <c r="W1562" t="s">
        <v>31</v>
      </c>
      <c r="X1562" t="s">
        <v>29</v>
      </c>
      <c r="Y1562" t="s">
        <v>29</v>
      </c>
      <c r="Z1562" t="s">
        <v>29</v>
      </c>
      <c r="AA1562" t="s">
        <v>30</v>
      </c>
      <c r="AB1562" t="s">
        <v>45</v>
      </c>
    </row>
    <row r="1563" spans="1:28" outlineLevel="1" x14ac:dyDescent="0.45">
      <c r="A1563">
        <v>7234919004</v>
      </c>
      <c r="B1563" s="1">
        <v>44339</v>
      </c>
      <c r="C1563" t="s">
        <v>2507</v>
      </c>
      <c r="D1563" t="s">
        <v>2508</v>
      </c>
      <c r="E1563" t="s">
        <v>1083</v>
      </c>
      <c r="F1563" t="s">
        <v>5651</v>
      </c>
      <c r="G1563" t="s">
        <v>5851</v>
      </c>
      <c r="H1563" s="5">
        <v>89870</v>
      </c>
      <c r="J1563" t="s">
        <v>42</v>
      </c>
      <c r="K1563" t="s">
        <v>29</v>
      </c>
      <c r="L1563" t="s">
        <v>471</v>
      </c>
      <c r="M1563" t="s">
        <v>30</v>
      </c>
      <c r="N1563" t="s">
        <v>30</v>
      </c>
      <c r="O1563" t="s">
        <v>30</v>
      </c>
      <c r="P1563" t="s">
        <v>30</v>
      </c>
      <c r="Q1563" t="s">
        <v>30</v>
      </c>
      <c r="R1563" t="s">
        <v>30</v>
      </c>
      <c r="S1563" t="s">
        <v>30</v>
      </c>
      <c r="T1563" t="s">
        <v>30</v>
      </c>
      <c r="U1563" t="s">
        <v>30</v>
      </c>
      <c r="V1563" t="s">
        <v>30</v>
      </c>
      <c r="W1563" t="s">
        <v>31</v>
      </c>
      <c r="X1563" t="s">
        <v>29</v>
      </c>
      <c r="Y1563" t="s">
        <v>30</v>
      </c>
      <c r="Z1563" t="s">
        <v>29</v>
      </c>
      <c r="AA1563" t="s">
        <v>29</v>
      </c>
      <c r="AB1563" t="s">
        <v>32</v>
      </c>
    </row>
    <row r="1564" spans="1:28" outlineLevel="1" x14ac:dyDescent="0.45">
      <c r="A1564">
        <v>8977929002</v>
      </c>
      <c r="B1564" s="1">
        <v>44345</v>
      </c>
      <c r="C1564" t="s">
        <v>5125</v>
      </c>
      <c r="D1564" t="s">
        <v>5126</v>
      </c>
      <c r="E1564" t="s">
        <v>1083</v>
      </c>
      <c r="F1564" t="s">
        <v>5651</v>
      </c>
      <c r="G1564" t="s">
        <v>5834</v>
      </c>
      <c r="H1564" s="5">
        <v>79257.27</v>
      </c>
      <c r="J1564" t="s">
        <v>42</v>
      </c>
      <c r="K1564" t="s">
        <v>29</v>
      </c>
      <c r="L1564" t="s">
        <v>275</v>
      </c>
      <c r="M1564" t="s">
        <v>29</v>
      </c>
      <c r="N1564" t="s">
        <v>30</v>
      </c>
      <c r="O1564" t="s">
        <v>29</v>
      </c>
      <c r="P1564" t="s">
        <v>30</v>
      </c>
      <c r="Q1564" t="s">
        <v>30</v>
      </c>
      <c r="R1564" t="s">
        <v>30</v>
      </c>
      <c r="S1564" t="s">
        <v>30</v>
      </c>
      <c r="T1564" t="s">
        <v>30</v>
      </c>
      <c r="U1564" t="s">
        <v>30</v>
      </c>
      <c r="V1564" t="s">
        <v>30</v>
      </c>
      <c r="W1564" t="s">
        <v>40</v>
      </c>
      <c r="X1564" t="s">
        <v>30</v>
      </c>
      <c r="Y1564" t="s">
        <v>29</v>
      </c>
      <c r="Z1564" t="s">
        <v>29</v>
      </c>
      <c r="AA1564" t="s">
        <v>29</v>
      </c>
      <c r="AB1564" t="s">
        <v>45</v>
      </c>
    </row>
    <row r="1565" spans="1:28" outlineLevel="1" x14ac:dyDescent="0.45">
      <c r="A1565">
        <v>2503189006</v>
      </c>
      <c r="B1565" s="1">
        <v>44332</v>
      </c>
      <c r="C1565" t="s">
        <v>1232</v>
      </c>
      <c r="D1565" t="s">
        <v>1233</v>
      </c>
      <c r="E1565" t="s">
        <v>1083</v>
      </c>
      <c r="F1565" t="s">
        <v>5651</v>
      </c>
      <c r="G1565" t="s">
        <v>5851</v>
      </c>
      <c r="H1565" s="5">
        <v>22838</v>
      </c>
      <c r="J1565" t="s">
        <v>42</v>
      </c>
      <c r="K1565" t="s">
        <v>29</v>
      </c>
      <c r="L1565" t="s">
        <v>275</v>
      </c>
      <c r="M1565" t="s">
        <v>29</v>
      </c>
      <c r="N1565" t="s">
        <v>30</v>
      </c>
      <c r="O1565" t="s">
        <v>29</v>
      </c>
      <c r="P1565" t="s">
        <v>30</v>
      </c>
      <c r="Q1565" t="s">
        <v>29</v>
      </c>
      <c r="R1565" t="s">
        <v>29</v>
      </c>
      <c r="S1565" t="s">
        <v>30</v>
      </c>
      <c r="T1565" t="s">
        <v>29</v>
      </c>
      <c r="U1565" t="s">
        <v>30</v>
      </c>
      <c r="V1565" t="s">
        <v>30</v>
      </c>
      <c r="W1565" t="s">
        <v>33</v>
      </c>
      <c r="X1565" t="s">
        <v>29</v>
      </c>
      <c r="Y1565" t="s">
        <v>29</v>
      </c>
      <c r="Z1565" t="s">
        <v>29</v>
      </c>
      <c r="AA1565" t="s">
        <v>30</v>
      </c>
      <c r="AB1565" t="s">
        <v>45</v>
      </c>
    </row>
    <row r="1566" spans="1:28" outlineLevel="1" x14ac:dyDescent="0.45">
      <c r="A1566">
        <v>2472149001</v>
      </c>
      <c r="B1566" s="1">
        <v>44332</v>
      </c>
      <c r="C1566" t="s">
        <v>1081</v>
      </c>
      <c r="D1566" t="s">
        <v>1082</v>
      </c>
      <c r="E1566" t="s">
        <v>1083</v>
      </c>
      <c r="F1566" t="s">
        <v>5651</v>
      </c>
      <c r="G1566" t="s">
        <v>5834</v>
      </c>
      <c r="H1566" s="5">
        <v>17877.03</v>
      </c>
      <c r="I1566" t="s">
        <v>35</v>
      </c>
      <c r="J1566" t="s">
        <v>42</v>
      </c>
      <c r="K1566" t="s">
        <v>30</v>
      </c>
      <c r="L1566" t="s">
        <v>275</v>
      </c>
      <c r="M1566" t="s">
        <v>30</v>
      </c>
      <c r="N1566" t="s">
        <v>30</v>
      </c>
      <c r="O1566" t="s">
        <v>30</v>
      </c>
      <c r="P1566" t="s">
        <v>30</v>
      </c>
      <c r="Q1566" t="s">
        <v>30</v>
      </c>
      <c r="R1566" t="s">
        <v>30</v>
      </c>
      <c r="S1566" t="s">
        <v>30</v>
      </c>
      <c r="T1566" t="s">
        <v>30</v>
      </c>
      <c r="U1566" t="s">
        <v>30</v>
      </c>
      <c r="V1566" t="s">
        <v>30</v>
      </c>
      <c r="W1566" t="s">
        <v>40</v>
      </c>
      <c r="X1566" t="s">
        <v>30</v>
      </c>
      <c r="Y1566" t="s">
        <v>30</v>
      </c>
      <c r="Z1566" t="s">
        <v>29</v>
      </c>
      <c r="AA1566" t="s">
        <v>29</v>
      </c>
      <c r="AB1566" t="s">
        <v>32</v>
      </c>
    </row>
    <row r="1567" spans="1:28" outlineLevel="1" x14ac:dyDescent="0.45">
      <c r="A1567">
        <v>4885259007</v>
      </c>
      <c r="B1567" s="1">
        <v>44336</v>
      </c>
      <c r="C1567" t="s">
        <v>1959</v>
      </c>
      <c r="D1567" t="s">
        <v>1960</v>
      </c>
      <c r="E1567" t="s">
        <v>1961</v>
      </c>
      <c r="F1567" t="s">
        <v>5651</v>
      </c>
      <c r="G1567" t="s">
        <v>5913</v>
      </c>
      <c r="H1567" s="5">
        <v>109603.5</v>
      </c>
      <c r="I1567" t="s">
        <v>35</v>
      </c>
      <c r="J1567" t="s">
        <v>42</v>
      </c>
      <c r="K1567" t="s">
        <v>30</v>
      </c>
      <c r="L1567" t="s">
        <v>119</v>
      </c>
      <c r="M1567" t="s">
        <v>29</v>
      </c>
      <c r="N1567" t="s">
        <v>30</v>
      </c>
      <c r="O1567" t="s">
        <v>29</v>
      </c>
      <c r="P1567" t="s">
        <v>30</v>
      </c>
      <c r="Q1567" t="s">
        <v>30</v>
      </c>
      <c r="R1567" t="s">
        <v>30</v>
      </c>
      <c r="S1567" t="s">
        <v>30</v>
      </c>
      <c r="T1567" t="s">
        <v>30</v>
      </c>
      <c r="U1567" t="s">
        <v>30</v>
      </c>
      <c r="V1567" t="s">
        <v>30</v>
      </c>
      <c r="W1567" t="s">
        <v>31</v>
      </c>
      <c r="X1567" t="s">
        <v>30</v>
      </c>
      <c r="Y1567" t="s">
        <v>30</v>
      </c>
      <c r="Z1567" t="s">
        <v>29</v>
      </c>
      <c r="AA1567" t="s">
        <v>29</v>
      </c>
      <c r="AB1567" t="s">
        <v>32</v>
      </c>
    </row>
    <row r="1568" spans="1:28" outlineLevel="1" x14ac:dyDescent="0.45">
      <c r="A1568">
        <v>8927009010</v>
      </c>
      <c r="B1568" s="1">
        <v>44345</v>
      </c>
      <c r="C1568" t="s">
        <v>4879</v>
      </c>
      <c r="D1568" t="s">
        <v>4880</v>
      </c>
      <c r="E1568" t="s">
        <v>245</v>
      </c>
      <c r="F1568" t="s">
        <v>5651</v>
      </c>
      <c r="G1568" t="s">
        <v>5677</v>
      </c>
      <c r="H1568" s="5">
        <v>332988.23</v>
      </c>
      <c r="J1568" t="s">
        <v>28</v>
      </c>
      <c r="K1568" t="s">
        <v>29</v>
      </c>
      <c r="L1568" t="s">
        <v>161</v>
      </c>
      <c r="M1568" t="s">
        <v>29</v>
      </c>
      <c r="N1568" t="s">
        <v>30</v>
      </c>
      <c r="O1568" t="s">
        <v>30</v>
      </c>
      <c r="P1568" t="s">
        <v>30</v>
      </c>
      <c r="Q1568" t="s">
        <v>30</v>
      </c>
      <c r="R1568" t="s">
        <v>30</v>
      </c>
      <c r="S1568" t="s">
        <v>30</v>
      </c>
      <c r="T1568" t="s">
        <v>30</v>
      </c>
      <c r="U1568" t="s">
        <v>30</v>
      </c>
      <c r="V1568" t="s">
        <v>30</v>
      </c>
      <c r="W1568" t="s">
        <v>40</v>
      </c>
      <c r="X1568" t="s">
        <v>29</v>
      </c>
      <c r="Y1568" t="s">
        <v>29</v>
      </c>
      <c r="Z1568" t="s">
        <v>29</v>
      </c>
      <c r="AA1568" t="s">
        <v>29</v>
      </c>
      <c r="AB1568" t="s">
        <v>45</v>
      </c>
    </row>
    <row r="1569" spans="1:28" outlineLevel="1" x14ac:dyDescent="0.45">
      <c r="A1569">
        <v>8917719007</v>
      </c>
      <c r="B1569" s="1">
        <v>44345</v>
      </c>
      <c r="C1569" t="s">
        <v>4839</v>
      </c>
      <c r="D1569" t="s">
        <v>4840</v>
      </c>
      <c r="E1569" t="s">
        <v>245</v>
      </c>
      <c r="F1569" t="s">
        <v>5651</v>
      </c>
      <c r="G1569" t="s">
        <v>5677</v>
      </c>
      <c r="H1569" s="5">
        <v>152007.67999999999</v>
      </c>
      <c r="J1569" t="s">
        <v>28</v>
      </c>
      <c r="K1569" t="s">
        <v>30</v>
      </c>
      <c r="L1569" t="s">
        <v>161</v>
      </c>
      <c r="M1569" t="s">
        <v>29</v>
      </c>
      <c r="N1569" t="s">
        <v>29</v>
      </c>
      <c r="O1569" t="s">
        <v>30</v>
      </c>
      <c r="P1569" t="s">
        <v>30</v>
      </c>
      <c r="Q1569" t="s">
        <v>30</v>
      </c>
      <c r="R1569" t="s">
        <v>30</v>
      </c>
      <c r="S1569" t="s">
        <v>30</v>
      </c>
      <c r="T1569" t="s">
        <v>30</v>
      </c>
      <c r="U1569" t="s">
        <v>30</v>
      </c>
      <c r="V1569" t="s">
        <v>30</v>
      </c>
      <c r="W1569" t="s">
        <v>40</v>
      </c>
      <c r="X1569" t="s">
        <v>29</v>
      </c>
      <c r="Y1569" t="s">
        <v>29</v>
      </c>
      <c r="Z1569" t="s">
        <v>29</v>
      </c>
      <c r="AA1569" t="s">
        <v>29</v>
      </c>
      <c r="AB1569" t="s">
        <v>43</v>
      </c>
    </row>
    <row r="1570" spans="1:28" outlineLevel="1" x14ac:dyDescent="0.45">
      <c r="A1570">
        <v>7641328909</v>
      </c>
      <c r="B1570" s="1">
        <v>44323</v>
      </c>
      <c r="C1570" t="s">
        <v>3646</v>
      </c>
      <c r="D1570" t="s">
        <v>3647</v>
      </c>
      <c r="E1570" t="s">
        <v>245</v>
      </c>
      <c r="F1570" t="s">
        <v>5651</v>
      </c>
      <c r="G1570" t="s">
        <v>5677</v>
      </c>
      <c r="H1570" s="5">
        <v>146291.07999999999</v>
      </c>
      <c r="I1570" t="s">
        <v>283</v>
      </c>
      <c r="J1570" t="s">
        <v>28</v>
      </c>
      <c r="K1570" t="s">
        <v>29</v>
      </c>
      <c r="L1570" t="s">
        <v>161</v>
      </c>
      <c r="M1570" t="s">
        <v>29</v>
      </c>
      <c r="N1570" t="s">
        <v>29</v>
      </c>
      <c r="O1570" t="s">
        <v>30</v>
      </c>
      <c r="P1570" t="s">
        <v>30</v>
      </c>
      <c r="Q1570" t="s">
        <v>30</v>
      </c>
      <c r="R1570" t="s">
        <v>30</v>
      </c>
      <c r="S1570" t="s">
        <v>30</v>
      </c>
      <c r="T1570" t="s">
        <v>30</v>
      </c>
      <c r="U1570" t="s">
        <v>30</v>
      </c>
      <c r="V1570" t="s">
        <v>30</v>
      </c>
      <c r="W1570" t="s">
        <v>40</v>
      </c>
      <c r="X1570" t="s">
        <v>29</v>
      </c>
      <c r="Y1570" t="s">
        <v>30</v>
      </c>
      <c r="Z1570" t="s">
        <v>29</v>
      </c>
      <c r="AA1570" t="s">
        <v>29</v>
      </c>
      <c r="AB1570" t="s">
        <v>32</v>
      </c>
    </row>
    <row r="1571" spans="1:28" outlineLevel="1" x14ac:dyDescent="0.45">
      <c r="A1571">
        <v>7631238902</v>
      </c>
      <c r="B1571" s="1">
        <v>44323</v>
      </c>
      <c r="C1571" t="s">
        <v>3573</v>
      </c>
      <c r="D1571" t="s">
        <v>3574</v>
      </c>
      <c r="E1571" t="s">
        <v>245</v>
      </c>
      <c r="F1571" t="s">
        <v>5651</v>
      </c>
      <c r="G1571" t="s">
        <v>5677</v>
      </c>
      <c r="H1571" s="5">
        <v>128396</v>
      </c>
      <c r="I1571" t="s">
        <v>123</v>
      </c>
      <c r="J1571" t="s">
        <v>28</v>
      </c>
      <c r="K1571" t="s">
        <v>29</v>
      </c>
      <c r="L1571" t="s">
        <v>161</v>
      </c>
      <c r="M1571" t="s">
        <v>30</v>
      </c>
      <c r="N1571" t="s">
        <v>30</v>
      </c>
      <c r="O1571" t="s">
        <v>30</v>
      </c>
      <c r="P1571" t="s">
        <v>30</v>
      </c>
      <c r="Q1571" t="s">
        <v>30</v>
      </c>
      <c r="R1571" t="s">
        <v>30</v>
      </c>
      <c r="S1571" t="s">
        <v>30</v>
      </c>
      <c r="T1571" t="s">
        <v>30</v>
      </c>
      <c r="U1571" t="s">
        <v>30</v>
      </c>
      <c r="V1571" t="s">
        <v>30</v>
      </c>
      <c r="W1571" t="s">
        <v>31</v>
      </c>
      <c r="X1571" t="s">
        <v>29</v>
      </c>
      <c r="Y1571" t="s">
        <v>29</v>
      </c>
      <c r="Z1571" t="s">
        <v>29</v>
      </c>
      <c r="AA1571" t="s">
        <v>30</v>
      </c>
      <c r="AB1571" t="s">
        <v>39</v>
      </c>
    </row>
    <row r="1572" spans="1:28" outlineLevel="1" x14ac:dyDescent="0.45">
      <c r="A1572">
        <v>7510299005</v>
      </c>
      <c r="B1572" s="1">
        <v>44341</v>
      </c>
      <c r="C1572" t="s">
        <v>2568</v>
      </c>
      <c r="D1572" t="s">
        <v>2569</v>
      </c>
      <c r="E1572" t="s">
        <v>245</v>
      </c>
      <c r="F1572" t="s">
        <v>5651</v>
      </c>
      <c r="G1572" t="s">
        <v>5677</v>
      </c>
      <c r="H1572" s="5">
        <v>120097</v>
      </c>
      <c r="J1572" t="s">
        <v>28</v>
      </c>
      <c r="K1572" t="s">
        <v>29</v>
      </c>
      <c r="L1572" t="s">
        <v>161</v>
      </c>
      <c r="M1572" t="s">
        <v>29</v>
      </c>
      <c r="N1572" t="s">
        <v>30</v>
      </c>
      <c r="O1572" t="s">
        <v>29</v>
      </c>
      <c r="P1572" t="s">
        <v>30</v>
      </c>
      <c r="Q1572" t="s">
        <v>30</v>
      </c>
      <c r="R1572" t="s">
        <v>30</v>
      </c>
      <c r="S1572" t="s">
        <v>30</v>
      </c>
      <c r="T1572" t="s">
        <v>30</v>
      </c>
      <c r="U1572" t="s">
        <v>30</v>
      </c>
      <c r="V1572" t="s">
        <v>30</v>
      </c>
      <c r="W1572" t="s">
        <v>40</v>
      </c>
      <c r="X1572" t="s">
        <v>29</v>
      </c>
      <c r="Y1572" t="s">
        <v>29</v>
      </c>
      <c r="Z1572" t="s">
        <v>29</v>
      </c>
      <c r="AA1572" t="s">
        <v>30</v>
      </c>
      <c r="AB1572" t="s">
        <v>45</v>
      </c>
    </row>
    <row r="1573" spans="1:28" outlineLevel="1" x14ac:dyDescent="0.45">
      <c r="A1573">
        <v>7530759009</v>
      </c>
      <c r="B1573" s="1">
        <v>44341</v>
      </c>
      <c r="C1573" t="s">
        <v>2776</v>
      </c>
      <c r="D1573" t="s">
        <v>2777</v>
      </c>
      <c r="E1573" t="s">
        <v>245</v>
      </c>
      <c r="F1573" t="s">
        <v>5651</v>
      </c>
      <c r="G1573" t="s">
        <v>5677</v>
      </c>
      <c r="H1573" s="5">
        <v>102266</v>
      </c>
      <c r="I1573" t="s">
        <v>477</v>
      </c>
      <c r="J1573" t="s">
        <v>28</v>
      </c>
      <c r="K1573" t="s">
        <v>30</v>
      </c>
      <c r="L1573" t="s">
        <v>161</v>
      </c>
      <c r="M1573" t="s">
        <v>29</v>
      </c>
      <c r="N1573" t="s">
        <v>29</v>
      </c>
      <c r="O1573" t="s">
        <v>29</v>
      </c>
      <c r="P1573" t="s">
        <v>30</v>
      </c>
      <c r="Q1573" t="s">
        <v>29</v>
      </c>
      <c r="R1573" t="s">
        <v>30</v>
      </c>
      <c r="S1573" t="s">
        <v>30</v>
      </c>
      <c r="T1573" t="s">
        <v>30</v>
      </c>
      <c r="U1573" t="s">
        <v>30</v>
      </c>
      <c r="V1573" t="s">
        <v>30</v>
      </c>
      <c r="W1573" t="s">
        <v>31</v>
      </c>
      <c r="X1573" t="s">
        <v>29</v>
      </c>
      <c r="Y1573" t="s">
        <v>29</v>
      </c>
      <c r="Z1573" t="s">
        <v>29</v>
      </c>
      <c r="AA1573" t="s">
        <v>30</v>
      </c>
      <c r="AB1573" t="s">
        <v>45</v>
      </c>
    </row>
    <row r="1574" spans="1:28" outlineLevel="1" x14ac:dyDescent="0.45">
      <c r="A1574">
        <v>1106049001</v>
      </c>
      <c r="B1574" s="1">
        <v>44329</v>
      </c>
      <c r="C1574" t="s">
        <v>464</v>
      </c>
      <c r="D1574" t="s">
        <v>465</v>
      </c>
      <c r="E1574" t="s">
        <v>245</v>
      </c>
      <c r="F1574" t="s">
        <v>5651</v>
      </c>
      <c r="G1574" t="s">
        <v>5677</v>
      </c>
      <c r="H1574" s="5">
        <v>72908.039999999994</v>
      </c>
      <c r="I1574" t="s">
        <v>283</v>
      </c>
      <c r="J1574" t="s">
        <v>28</v>
      </c>
      <c r="K1574" t="s">
        <v>29</v>
      </c>
      <c r="L1574" t="s">
        <v>161</v>
      </c>
      <c r="M1574" t="s">
        <v>30</v>
      </c>
      <c r="N1574" t="s">
        <v>30</v>
      </c>
      <c r="O1574" t="s">
        <v>30</v>
      </c>
      <c r="P1574" t="s">
        <v>30</v>
      </c>
      <c r="Q1574" t="s">
        <v>30</v>
      </c>
      <c r="R1574" t="s">
        <v>30</v>
      </c>
      <c r="S1574" t="s">
        <v>30</v>
      </c>
      <c r="T1574" t="s">
        <v>30</v>
      </c>
      <c r="U1574" t="s">
        <v>30</v>
      </c>
      <c r="V1574" t="s">
        <v>30</v>
      </c>
      <c r="W1574" t="s">
        <v>40</v>
      </c>
      <c r="X1574" t="s">
        <v>29</v>
      </c>
      <c r="Y1574" t="s">
        <v>30</v>
      </c>
      <c r="Z1574" t="s">
        <v>29</v>
      </c>
      <c r="AA1574" t="s">
        <v>29</v>
      </c>
      <c r="AB1574" t="s">
        <v>32</v>
      </c>
    </row>
    <row r="1575" spans="1:28" outlineLevel="1" x14ac:dyDescent="0.45">
      <c r="A1575">
        <v>9893759007</v>
      </c>
      <c r="B1575" s="1">
        <v>44351</v>
      </c>
      <c r="C1575" t="s">
        <v>5309</v>
      </c>
      <c r="D1575" t="s">
        <v>5310</v>
      </c>
      <c r="E1575" t="s">
        <v>245</v>
      </c>
      <c r="F1575" t="s">
        <v>5651</v>
      </c>
      <c r="G1575" t="s">
        <v>5677</v>
      </c>
      <c r="H1575" s="5">
        <v>42811</v>
      </c>
      <c r="I1575" t="s">
        <v>875</v>
      </c>
      <c r="J1575" t="s">
        <v>28</v>
      </c>
      <c r="K1575" t="s">
        <v>30</v>
      </c>
      <c r="L1575" t="s">
        <v>161</v>
      </c>
      <c r="M1575" t="s">
        <v>29</v>
      </c>
      <c r="N1575" t="s">
        <v>29</v>
      </c>
      <c r="O1575" t="s">
        <v>30</v>
      </c>
      <c r="P1575" t="s">
        <v>29</v>
      </c>
      <c r="Q1575" t="s">
        <v>29</v>
      </c>
      <c r="R1575" t="s">
        <v>30</v>
      </c>
      <c r="S1575" t="s">
        <v>30</v>
      </c>
      <c r="T1575" t="s">
        <v>30</v>
      </c>
      <c r="U1575" t="s">
        <v>30</v>
      </c>
      <c r="V1575" t="s">
        <v>30</v>
      </c>
      <c r="W1575" t="s">
        <v>31</v>
      </c>
      <c r="X1575" t="s">
        <v>29</v>
      </c>
      <c r="Y1575" t="s">
        <v>29</v>
      </c>
      <c r="Z1575" t="s">
        <v>29</v>
      </c>
      <c r="AA1575" t="s">
        <v>29</v>
      </c>
      <c r="AB1575" t="s">
        <v>32</v>
      </c>
    </row>
    <row r="1576" spans="1:28" outlineLevel="1" x14ac:dyDescent="0.45">
      <c r="A1576">
        <v>1070619003</v>
      </c>
      <c r="B1576" s="1">
        <v>44328</v>
      </c>
      <c r="C1576" t="s">
        <v>243</v>
      </c>
      <c r="D1576" t="s">
        <v>244</v>
      </c>
      <c r="E1576" t="s">
        <v>245</v>
      </c>
      <c r="F1576" t="s">
        <v>5651</v>
      </c>
      <c r="G1576" t="s">
        <v>5677</v>
      </c>
      <c r="H1576" s="5">
        <v>38068</v>
      </c>
      <c r="I1576" t="s">
        <v>246</v>
      </c>
      <c r="J1576" t="s">
        <v>28</v>
      </c>
      <c r="K1576" t="s">
        <v>29</v>
      </c>
      <c r="L1576" t="s">
        <v>161</v>
      </c>
      <c r="M1576" t="s">
        <v>29</v>
      </c>
      <c r="N1576" t="s">
        <v>29</v>
      </c>
      <c r="O1576" t="s">
        <v>30</v>
      </c>
      <c r="P1576" t="s">
        <v>30</v>
      </c>
      <c r="Q1576" t="s">
        <v>30</v>
      </c>
      <c r="R1576" t="s">
        <v>30</v>
      </c>
      <c r="S1576" t="s">
        <v>30</v>
      </c>
      <c r="T1576" t="s">
        <v>30</v>
      </c>
      <c r="U1576" t="s">
        <v>30</v>
      </c>
      <c r="V1576" t="s">
        <v>30</v>
      </c>
      <c r="W1576" t="s">
        <v>40</v>
      </c>
      <c r="X1576" t="s">
        <v>29</v>
      </c>
      <c r="Y1576" t="s">
        <v>29</v>
      </c>
      <c r="Z1576" t="s">
        <v>29</v>
      </c>
      <c r="AA1576" t="s">
        <v>30</v>
      </c>
      <c r="AB1576" t="s">
        <v>32</v>
      </c>
    </row>
    <row r="1577" spans="1:28" outlineLevel="1" x14ac:dyDescent="0.45">
      <c r="A1577">
        <v>7909468907</v>
      </c>
      <c r="B1577" s="1">
        <v>44327</v>
      </c>
      <c r="C1577" t="s">
        <v>4062</v>
      </c>
      <c r="D1577" t="s">
        <v>4063</v>
      </c>
      <c r="E1577" t="s">
        <v>245</v>
      </c>
      <c r="F1577" t="s">
        <v>5651</v>
      </c>
      <c r="G1577" t="s">
        <v>5677</v>
      </c>
      <c r="H1577" s="5">
        <v>10034.18</v>
      </c>
      <c r="J1577" t="s">
        <v>28</v>
      </c>
      <c r="K1577" t="s">
        <v>29</v>
      </c>
      <c r="L1577" t="s">
        <v>161</v>
      </c>
      <c r="M1577" t="s">
        <v>29</v>
      </c>
      <c r="N1577" t="s">
        <v>30</v>
      </c>
      <c r="O1577" t="s">
        <v>29</v>
      </c>
      <c r="P1577" t="s">
        <v>30</v>
      </c>
      <c r="Q1577" t="s">
        <v>30</v>
      </c>
      <c r="R1577" t="s">
        <v>30</v>
      </c>
      <c r="S1577" t="s">
        <v>30</v>
      </c>
      <c r="T1577" t="s">
        <v>29</v>
      </c>
      <c r="U1577" t="s">
        <v>30</v>
      </c>
      <c r="V1577" t="s">
        <v>30</v>
      </c>
      <c r="W1577" t="s">
        <v>229</v>
      </c>
      <c r="X1577" t="s">
        <v>29</v>
      </c>
      <c r="Y1577" t="s">
        <v>30</v>
      </c>
      <c r="Z1577" t="s">
        <v>29</v>
      </c>
      <c r="AA1577" t="s">
        <v>30</v>
      </c>
      <c r="AB1577" t="s">
        <v>39</v>
      </c>
    </row>
    <row r="1578" spans="1:28" outlineLevel="1" x14ac:dyDescent="0.45">
      <c r="A1578">
        <v>7647558909</v>
      </c>
      <c r="B1578" s="1">
        <v>44323</v>
      </c>
      <c r="C1578" t="s">
        <v>3679</v>
      </c>
      <c r="D1578" t="s">
        <v>3680</v>
      </c>
      <c r="E1578" t="s">
        <v>245</v>
      </c>
      <c r="F1578" t="s">
        <v>5651</v>
      </c>
      <c r="G1578" t="s">
        <v>5677</v>
      </c>
      <c r="H1578" s="5">
        <v>4841.68</v>
      </c>
      <c r="J1578" t="s">
        <v>28</v>
      </c>
      <c r="K1578" t="s">
        <v>29</v>
      </c>
      <c r="L1578" t="s">
        <v>161</v>
      </c>
      <c r="M1578" t="s">
        <v>29</v>
      </c>
      <c r="N1578" t="s">
        <v>29</v>
      </c>
      <c r="O1578" t="s">
        <v>29</v>
      </c>
      <c r="P1578" t="s">
        <v>29</v>
      </c>
      <c r="Q1578" t="s">
        <v>29</v>
      </c>
      <c r="R1578" t="s">
        <v>29</v>
      </c>
      <c r="S1578" t="s">
        <v>29</v>
      </c>
      <c r="T1578" t="s">
        <v>29</v>
      </c>
      <c r="U1578" t="s">
        <v>30</v>
      </c>
      <c r="V1578" t="s">
        <v>29</v>
      </c>
      <c r="W1578" t="s">
        <v>31</v>
      </c>
      <c r="X1578" t="s">
        <v>29</v>
      </c>
      <c r="Y1578" t="s">
        <v>29</v>
      </c>
      <c r="Z1578" t="s">
        <v>29</v>
      </c>
      <c r="AA1578" t="s">
        <v>30</v>
      </c>
      <c r="AB1578" t="s">
        <v>39</v>
      </c>
    </row>
    <row r="1579" spans="1:28" outlineLevel="1" x14ac:dyDescent="0.45">
      <c r="A1579">
        <v>9925859008</v>
      </c>
      <c r="B1579" s="1">
        <v>44351</v>
      </c>
      <c r="C1579" t="s">
        <v>5473</v>
      </c>
      <c r="D1579" t="s">
        <v>5474</v>
      </c>
      <c r="E1579" t="s">
        <v>1571</v>
      </c>
      <c r="F1579" t="s">
        <v>5651</v>
      </c>
      <c r="G1579" t="s">
        <v>5882</v>
      </c>
      <c r="H1579" s="5">
        <v>775584</v>
      </c>
      <c r="J1579" t="s">
        <v>28</v>
      </c>
      <c r="K1579" t="s">
        <v>30</v>
      </c>
      <c r="L1579" t="s">
        <v>77</v>
      </c>
      <c r="M1579" t="s">
        <v>30</v>
      </c>
      <c r="N1579" t="s">
        <v>30</v>
      </c>
      <c r="O1579" t="s">
        <v>30</v>
      </c>
      <c r="P1579" t="s">
        <v>30</v>
      </c>
      <c r="Q1579" t="s">
        <v>30</v>
      </c>
      <c r="R1579" t="s">
        <v>30</v>
      </c>
      <c r="S1579" t="s">
        <v>30</v>
      </c>
      <c r="T1579" t="s">
        <v>30</v>
      </c>
      <c r="U1579" t="s">
        <v>30</v>
      </c>
      <c r="V1579" t="s">
        <v>30</v>
      </c>
      <c r="W1579" t="s">
        <v>31</v>
      </c>
      <c r="X1579" t="s">
        <v>29</v>
      </c>
      <c r="Y1579" t="s">
        <v>29</v>
      </c>
      <c r="Z1579" t="s">
        <v>29</v>
      </c>
      <c r="AA1579" t="s">
        <v>29</v>
      </c>
      <c r="AB1579" t="s">
        <v>2323</v>
      </c>
    </row>
    <row r="1580" spans="1:28" outlineLevel="1" x14ac:dyDescent="0.45">
      <c r="A1580">
        <v>7540118906</v>
      </c>
      <c r="B1580" s="1">
        <v>44323</v>
      </c>
      <c r="C1580" t="s">
        <v>2884</v>
      </c>
      <c r="D1580" t="s">
        <v>2885</v>
      </c>
      <c r="E1580" t="s">
        <v>1571</v>
      </c>
      <c r="F1580" t="s">
        <v>5651</v>
      </c>
      <c r="G1580" t="s">
        <v>5882</v>
      </c>
      <c r="H1580" s="5">
        <v>358731</v>
      </c>
      <c r="J1580" t="s">
        <v>28</v>
      </c>
      <c r="K1580" t="s">
        <v>30</v>
      </c>
      <c r="L1580" t="s">
        <v>77</v>
      </c>
      <c r="M1580" t="s">
        <v>29</v>
      </c>
      <c r="N1580" t="s">
        <v>30</v>
      </c>
      <c r="O1580" t="s">
        <v>29</v>
      </c>
      <c r="P1580" t="s">
        <v>30</v>
      </c>
      <c r="Q1580" t="s">
        <v>30</v>
      </c>
      <c r="R1580" t="s">
        <v>30</v>
      </c>
      <c r="S1580" t="s">
        <v>30</v>
      </c>
      <c r="T1580" t="s">
        <v>30</v>
      </c>
      <c r="U1580" t="s">
        <v>30</v>
      </c>
      <c r="V1580" t="s">
        <v>30</v>
      </c>
      <c r="W1580" t="s">
        <v>33</v>
      </c>
      <c r="X1580" t="s">
        <v>29</v>
      </c>
      <c r="Y1580" t="s">
        <v>29</v>
      </c>
      <c r="Z1580" t="s">
        <v>29</v>
      </c>
      <c r="AA1580" t="s">
        <v>30</v>
      </c>
      <c r="AB1580" t="s">
        <v>32</v>
      </c>
    </row>
    <row r="1581" spans="1:28" outlineLevel="1" x14ac:dyDescent="0.45">
      <c r="A1581">
        <v>2751399009</v>
      </c>
      <c r="B1581" s="1">
        <v>44334</v>
      </c>
      <c r="C1581" t="s">
        <v>1569</v>
      </c>
      <c r="D1581" t="s">
        <v>1570</v>
      </c>
      <c r="E1581" t="s">
        <v>1571</v>
      </c>
      <c r="F1581" t="s">
        <v>5651</v>
      </c>
      <c r="G1581" t="s">
        <v>5882</v>
      </c>
      <c r="H1581" s="5">
        <v>141905</v>
      </c>
      <c r="J1581" t="s">
        <v>28</v>
      </c>
      <c r="K1581" t="s">
        <v>30</v>
      </c>
      <c r="L1581" t="s">
        <v>77</v>
      </c>
      <c r="M1581" t="s">
        <v>30</v>
      </c>
      <c r="N1581" t="s">
        <v>30</v>
      </c>
      <c r="O1581" t="s">
        <v>30</v>
      </c>
      <c r="P1581" t="s">
        <v>30</v>
      </c>
      <c r="Q1581" t="s">
        <v>30</v>
      </c>
      <c r="R1581" t="s">
        <v>30</v>
      </c>
      <c r="S1581" t="s">
        <v>30</v>
      </c>
      <c r="T1581" t="s">
        <v>30</v>
      </c>
      <c r="U1581" t="s">
        <v>30</v>
      </c>
      <c r="V1581" t="s">
        <v>30</v>
      </c>
      <c r="W1581" t="s">
        <v>33</v>
      </c>
      <c r="X1581" t="s">
        <v>29</v>
      </c>
      <c r="Y1581" t="s">
        <v>30</v>
      </c>
      <c r="Z1581" t="s">
        <v>29</v>
      </c>
      <c r="AA1581" t="s">
        <v>29</v>
      </c>
      <c r="AB1581" t="s">
        <v>32</v>
      </c>
    </row>
    <row r="1582" spans="1:28" outlineLevel="1" x14ac:dyDescent="0.45">
      <c r="A1582">
        <v>7520269000</v>
      </c>
      <c r="B1582" s="1">
        <v>44341</v>
      </c>
      <c r="C1582" t="s">
        <v>2654</v>
      </c>
      <c r="D1582" t="s">
        <v>2655</v>
      </c>
      <c r="E1582" t="s">
        <v>1571</v>
      </c>
      <c r="F1582" t="s">
        <v>5651</v>
      </c>
      <c r="G1582" t="s">
        <v>5882</v>
      </c>
      <c r="H1582" s="5">
        <v>74684</v>
      </c>
      <c r="J1582" t="s">
        <v>28</v>
      </c>
      <c r="K1582" t="s">
        <v>30</v>
      </c>
      <c r="L1582" t="s">
        <v>77</v>
      </c>
      <c r="M1582" t="s">
        <v>29</v>
      </c>
      <c r="N1582" t="s">
        <v>29</v>
      </c>
      <c r="O1582" t="s">
        <v>29</v>
      </c>
      <c r="P1582" t="s">
        <v>29</v>
      </c>
      <c r="Q1582" t="s">
        <v>29</v>
      </c>
      <c r="R1582" t="s">
        <v>30</v>
      </c>
      <c r="S1582" t="s">
        <v>30</v>
      </c>
      <c r="T1582" t="s">
        <v>30</v>
      </c>
      <c r="U1582" t="s">
        <v>29</v>
      </c>
      <c r="V1582" t="s">
        <v>30</v>
      </c>
      <c r="W1582" t="s">
        <v>31</v>
      </c>
      <c r="X1582" t="s">
        <v>29</v>
      </c>
      <c r="Y1582" t="s">
        <v>29</v>
      </c>
      <c r="Z1582" t="s">
        <v>29</v>
      </c>
      <c r="AA1582" t="s">
        <v>30</v>
      </c>
      <c r="AB1582" t="s">
        <v>32</v>
      </c>
    </row>
    <row r="1583" spans="1:28" outlineLevel="1" x14ac:dyDescent="0.45">
      <c r="A1583">
        <v>7902128907</v>
      </c>
      <c r="B1583" s="1">
        <v>44327</v>
      </c>
      <c r="C1583" t="s">
        <v>4019</v>
      </c>
      <c r="D1583" t="s">
        <v>4020</v>
      </c>
      <c r="E1583" t="s">
        <v>1571</v>
      </c>
      <c r="F1583" t="s">
        <v>5651</v>
      </c>
      <c r="G1583" t="s">
        <v>5882</v>
      </c>
      <c r="H1583" s="5">
        <v>52060</v>
      </c>
      <c r="J1583" t="s">
        <v>28</v>
      </c>
      <c r="K1583" t="s">
        <v>30</v>
      </c>
      <c r="L1583" t="s">
        <v>77</v>
      </c>
      <c r="M1583" t="s">
        <v>29</v>
      </c>
      <c r="N1583" t="s">
        <v>29</v>
      </c>
      <c r="O1583" t="s">
        <v>29</v>
      </c>
      <c r="P1583" t="s">
        <v>30</v>
      </c>
      <c r="Q1583" t="s">
        <v>30</v>
      </c>
      <c r="R1583" t="s">
        <v>30</v>
      </c>
      <c r="S1583" t="s">
        <v>30</v>
      </c>
      <c r="T1583" t="s">
        <v>29</v>
      </c>
      <c r="U1583" t="s">
        <v>30</v>
      </c>
      <c r="V1583" t="s">
        <v>30</v>
      </c>
      <c r="W1583" t="s">
        <v>31</v>
      </c>
      <c r="X1583" t="s">
        <v>29</v>
      </c>
      <c r="Y1583" t="s">
        <v>29</v>
      </c>
      <c r="Z1583" t="s">
        <v>29</v>
      </c>
      <c r="AA1583" t="s">
        <v>30</v>
      </c>
      <c r="AB1583" t="s">
        <v>73</v>
      </c>
    </row>
    <row r="1584" spans="1:28" outlineLevel="1" x14ac:dyDescent="0.45">
      <c r="A1584">
        <v>9917519000</v>
      </c>
      <c r="B1584" s="1">
        <v>44351</v>
      </c>
      <c r="C1584" t="s">
        <v>5420</v>
      </c>
      <c r="D1584" t="s">
        <v>5421</v>
      </c>
      <c r="E1584" t="s">
        <v>1571</v>
      </c>
      <c r="F1584" t="s">
        <v>5651</v>
      </c>
      <c r="G1584" t="s">
        <v>5882</v>
      </c>
      <c r="H1584" s="5">
        <v>51790.25</v>
      </c>
      <c r="J1584" t="s">
        <v>28</v>
      </c>
      <c r="K1584" t="s">
        <v>30</v>
      </c>
      <c r="L1584" t="s">
        <v>77</v>
      </c>
      <c r="M1584" t="s">
        <v>30</v>
      </c>
      <c r="N1584" t="s">
        <v>30</v>
      </c>
      <c r="O1584" t="s">
        <v>30</v>
      </c>
      <c r="P1584" t="s">
        <v>30</v>
      </c>
      <c r="Q1584" t="s">
        <v>30</v>
      </c>
      <c r="R1584" t="s">
        <v>30</v>
      </c>
      <c r="S1584" t="s">
        <v>29</v>
      </c>
      <c r="T1584" t="s">
        <v>30</v>
      </c>
      <c r="U1584" t="s">
        <v>30</v>
      </c>
      <c r="V1584" t="s">
        <v>30</v>
      </c>
      <c r="W1584" t="s">
        <v>31</v>
      </c>
      <c r="X1584" t="s">
        <v>29</v>
      </c>
      <c r="Y1584" t="s">
        <v>29</v>
      </c>
      <c r="Z1584" t="s">
        <v>29</v>
      </c>
      <c r="AA1584" t="s">
        <v>29</v>
      </c>
      <c r="AB1584" t="s">
        <v>32</v>
      </c>
    </row>
    <row r="1585" spans="1:28" outlineLevel="1" x14ac:dyDescent="0.45">
      <c r="A1585">
        <v>9872999010</v>
      </c>
      <c r="B1585" s="1">
        <v>44351</v>
      </c>
      <c r="C1585" t="s">
        <v>5194</v>
      </c>
      <c r="D1585" t="s">
        <v>5195</v>
      </c>
      <c r="E1585" t="s">
        <v>1571</v>
      </c>
      <c r="F1585" t="s">
        <v>5651</v>
      </c>
      <c r="G1585" t="s">
        <v>5882</v>
      </c>
      <c r="H1585" s="5">
        <v>25428</v>
      </c>
      <c r="J1585" t="s">
        <v>28</v>
      </c>
      <c r="K1585" t="s">
        <v>30</v>
      </c>
      <c r="L1585" t="s">
        <v>77</v>
      </c>
      <c r="M1585" t="s">
        <v>29</v>
      </c>
      <c r="N1585" t="s">
        <v>30</v>
      </c>
      <c r="O1585" t="s">
        <v>29</v>
      </c>
      <c r="P1585" t="s">
        <v>30</v>
      </c>
      <c r="Q1585" t="s">
        <v>30</v>
      </c>
      <c r="R1585" t="s">
        <v>30</v>
      </c>
      <c r="S1585" t="s">
        <v>30</v>
      </c>
      <c r="T1585" t="s">
        <v>29</v>
      </c>
      <c r="U1585" t="s">
        <v>30</v>
      </c>
      <c r="V1585" t="s">
        <v>30</v>
      </c>
      <c r="W1585" t="s">
        <v>33</v>
      </c>
      <c r="X1585" t="s">
        <v>29</v>
      </c>
      <c r="Y1585" t="s">
        <v>29</v>
      </c>
      <c r="Z1585" t="s">
        <v>29</v>
      </c>
      <c r="AA1585" t="s">
        <v>29</v>
      </c>
      <c r="AB1585" t="s">
        <v>45</v>
      </c>
    </row>
    <row r="1586" spans="1:28" outlineLevel="1" x14ac:dyDescent="0.45">
      <c r="A1586">
        <v>7657238900</v>
      </c>
      <c r="B1586" s="1">
        <v>44323</v>
      </c>
      <c r="C1586" t="s">
        <v>3742</v>
      </c>
      <c r="D1586" t="s">
        <v>3743</v>
      </c>
      <c r="E1586" t="s">
        <v>3744</v>
      </c>
      <c r="F1586" t="s">
        <v>5651</v>
      </c>
      <c r="G1586" t="s">
        <v>6003</v>
      </c>
      <c r="H1586" s="5">
        <v>51201.7</v>
      </c>
      <c r="J1586" t="s">
        <v>42</v>
      </c>
      <c r="K1586" t="s">
        <v>29</v>
      </c>
      <c r="L1586" t="s">
        <v>150</v>
      </c>
      <c r="M1586" t="s">
        <v>29</v>
      </c>
      <c r="N1586" t="s">
        <v>29</v>
      </c>
      <c r="O1586" t="s">
        <v>29</v>
      </c>
      <c r="P1586" t="s">
        <v>30</v>
      </c>
      <c r="Q1586" t="s">
        <v>30</v>
      </c>
      <c r="R1586" t="s">
        <v>29</v>
      </c>
      <c r="S1586" t="s">
        <v>30</v>
      </c>
      <c r="T1586" t="s">
        <v>29</v>
      </c>
      <c r="U1586" t="s">
        <v>30</v>
      </c>
      <c r="V1586" t="s">
        <v>30</v>
      </c>
      <c r="W1586" t="s">
        <v>33</v>
      </c>
      <c r="X1586" t="s">
        <v>29</v>
      </c>
      <c r="Y1586" t="s">
        <v>29</v>
      </c>
      <c r="Z1586" t="s">
        <v>29</v>
      </c>
      <c r="AA1586" t="s">
        <v>30</v>
      </c>
      <c r="AB1586" t="s">
        <v>70</v>
      </c>
    </row>
    <row r="1587" spans="1:28" outlineLevel="1" x14ac:dyDescent="0.45">
      <c r="A1587">
        <v>8851899000</v>
      </c>
      <c r="B1587" s="1">
        <v>44345</v>
      </c>
      <c r="C1587" t="s">
        <v>4507</v>
      </c>
      <c r="D1587" t="s">
        <v>4508</v>
      </c>
      <c r="E1587" t="s">
        <v>4509</v>
      </c>
      <c r="F1587" t="s">
        <v>5651</v>
      </c>
      <c r="G1587" t="s">
        <v>6037</v>
      </c>
      <c r="H1587" s="5">
        <v>87233</v>
      </c>
      <c r="I1587" t="s">
        <v>35</v>
      </c>
      <c r="J1587" t="s">
        <v>42</v>
      </c>
      <c r="K1587" t="s">
        <v>29</v>
      </c>
      <c r="L1587" t="s">
        <v>210</v>
      </c>
      <c r="M1587" t="s">
        <v>29</v>
      </c>
      <c r="N1587" t="s">
        <v>30</v>
      </c>
      <c r="O1587" t="s">
        <v>30</v>
      </c>
      <c r="P1587" t="s">
        <v>30</v>
      </c>
      <c r="Q1587" t="s">
        <v>30</v>
      </c>
      <c r="R1587" t="s">
        <v>30</v>
      </c>
      <c r="S1587" t="s">
        <v>30</v>
      </c>
      <c r="T1587" t="s">
        <v>30</v>
      </c>
      <c r="U1587" t="s">
        <v>30</v>
      </c>
      <c r="V1587" t="s">
        <v>30</v>
      </c>
      <c r="W1587" t="s">
        <v>40</v>
      </c>
      <c r="X1587" t="s">
        <v>29</v>
      </c>
      <c r="Y1587" t="s">
        <v>29</v>
      </c>
      <c r="Z1587" t="s">
        <v>29</v>
      </c>
      <c r="AA1587" t="s">
        <v>29</v>
      </c>
      <c r="AB1587" t="s">
        <v>32</v>
      </c>
    </row>
    <row r="1588" spans="1:28" outlineLevel="1" x14ac:dyDescent="0.45">
      <c r="A1588">
        <v>2505089004</v>
      </c>
      <c r="B1588" s="1">
        <v>44332</v>
      </c>
      <c r="C1588" t="s">
        <v>1242</v>
      </c>
      <c r="D1588" t="s">
        <v>1243</v>
      </c>
      <c r="E1588" t="s">
        <v>1244</v>
      </c>
      <c r="F1588" t="s">
        <v>5651</v>
      </c>
      <c r="G1588" t="s">
        <v>5852</v>
      </c>
      <c r="H1588" s="5">
        <v>67168</v>
      </c>
      <c r="I1588" t="s">
        <v>35</v>
      </c>
      <c r="J1588" t="s">
        <v>42</v>
      </c>
      <c r="K1588" t="s">
        <v>30</v>
      </c>
      <c r="L1588" t="s">
        <v>77</v>
      </c>
      <c r="M1588" t="s">
        <v>30</v>
      </c>
      <c r="N1588" t="s">
        <v>30</v>
      </c>
      <c r="O1588" t="s">
        <v>29</v>
      </c>
      <c r="P1588" t="s">
        <v>30</v>
      </c>
      <c r="Q1588" t="s">
        <v>30</v>
      </c>
      <c r="R1588" t="s">
        <v>30</v>
      </c>
      <c r="S1588" t="s">
        <v>30</v>
      </c>
      <c r="T1588" t="s">
        <v>30</v>
      </c>
      <c r="U1588" t="s">
        <v>30</v>
      </c>
      <c r="V1588" t="s">
        <v>30</v>
      </c>
      <c r="W1588" t="s">
        <v>33</v>
      </c>
      <c r="X1588" t="s">
        <v>30</v>
      </c>
      <c r="Y1588" t="s">
        <v>30</v>
      </c>
      <c r="Z1588" t="s">
        <v>29</v>
      </c>
      <c r="AA1588" t="s">
        <v>29</v>
      </c>
      <c r="AB1588" t="s">
        <v>32</v>
      </c>
    </row>
    <row r="1589" spans="1:28" outlineLevel="1" x14ac:dyDescent="0.45">
      <c r="A1589">
        <v>7556209006</v>
      </c>
      <c r="B1589" s="1">
        <v>44341</v>
      </c>
      <c r="C1589" t="s">
        <v>3069</v>
      </c>
      <c r="D1589" t="s">
        <v>3070</v>
      </c>
      <c r="E1589" t="s">
        <v>1244</v>
      </c>
      <c r="F1589" t="s">
        <v>5651</v>
      </c>
      <c r="G1589" t="s">
        <v>5852</v>
      </c>
      <c r="H1589" s="5">
        <v>57043</v>
      </c>
      <c r="J1589" t="s">
        <v>42</v>
      </c>
      <c r="K1589" t="s">
        <v>30</v>
      </c>
      <c r="L1589" t="s">
        <v>77</v>
      </c>
      <c r="M1589" t="s">
        <v>29</v>
      </c>
      <c r="N1589" t="s">
        <v>30</v>
      </c>
      <c r="O1589" t="s">
        <v>29</v>
      </c>
      <c r="P1589" t="s">
        <v>30</v>
      </c>
      <c r="Q1589" t="s">
        <v>30</v>
      </c>
      <c r="R1589" t="s">
        <v>30</v>
      </c>
      <c r="S1589" t="s">
        <v>30</v>
      </c>
      <c r="T1589" t="s">
        <v>30</v>
      </c>
      <c r="U1589" t="s">
        <v>30</v>
      </c>
      <c r="V1589" t="s">
        <v>30</v>
      </c>
      <c r="W1589" t="s">
        <v>60</v>
      </c>
      <c r="X1589" t="s">
        <v>30</v>
      </c>
      <c r="Y1589" t="s">
        <v>29</v>
      </c>
      <c r="Z1589" t="s">
        <v>29</v>
      </c>
      <c r="AA1589" t="s">
        <v>30</v>
      </c>
      <c r="AB1589" t="s">
        <v>45</v>
      </c>
    </row>
    <row r="1590" spans="1:28" outlineLevel="1" x14ac:dyDescent="0.45">
      <c r="A1590">
        <v>3689509008</v>
      </c>
      <c r="B1590" s="1">
        <v>44335</v>
      </c>
      <c r="C1590" t="s">
        <v>1737</v>
      </c>
      <c r="D1590" t="s">
        <v>1738</v>
      </c>
      <c r="E1590" t="s">
        <v>1244</v>
      </c>
      <c r="F1590" t="s">
        <v>5651</v>
      </c>
      <c r="G1590" t="s">
        <v>5852</v>
      </c>
      <c r="H1590" s="5">
        <v>46528</v>
      </c>
      <c r="J1590" t="s">
        <v>42</v>
      </c>
      <c r="K1590" t="s">
        <v>30</v>
      </c>
      <c r="L1590" t="s">
        <v>77</v>
      </c>
      <c r="M1590" t="s">
        <v>29</v>
      </c>
      <c r="N1590" t="s">
        <v>30</v>
      </c>
      <c r="O1590" t="s">
        <v>29</v>
      </c>
      <c r="P1590" t="s">
        <v>30</v>
      </c>
      <c r="Q1590" t="s">
        <v>30</v>
      </c>
      <c r="R1590" t="s">
        <v>30</v>
      </c>
      <c r="S1590" t="s">
        <v>30</v>
      </c>
      <c r="T1590" t="s">
        <v>29</v>
      </c>
      <c r="U1590" t="s">
        <v>30</v>
      </c>
      <c r="V1590" t="s">
        <v>30</v>
      </c>
      <c r="W1590" t="s">
        <v>40</v>
      </c>
      <c r="X1590" t="s">
        <v>30</v>
      </c>
      <c r="Y1590" t="s">
        <v>29</v>
      </c>
      <c r="Z1590" t="s">
        <v>29</v>
      </c>
      <c r="AA1590" t="s">
        <v>30</v>
      </c>
      <c r="AB1590" t="s">
        <v>32</v>
      </c>
    </row>
    <row r="1591" spans="1:28" outlineLevel="1" x14ac:dyDescent="0.45">
      <c r="A1591">
        <v>7563758902</v>
      </c>
      <c r="B1591" s="1">
        <v>44323</v>
      </c>
      <c r="C1591" t="s">
        <v>3168</v>
      </c>
      <c r="D1591" t="s">
        <v>3169</v>
      </c>
      <c r="E1591" t="s">
        <v>1244</v>
      </c>
      <c r="F1591" t="s">
        <v>5651</v>
      </c>
      <c r="G1591" t="s">
        <v>5852</v>
      </c>
      <c r="H1591" s="5">
        <v>22126.61</v>
      </c>
      <c r="J1591" t="s">
        <v>42</v>
      </c>
      <c r="K1591" t="s">
        <v>30</v>
      </c>
      <c r="L1591" t="s">
        <v>77</v>
      </c>
      <c r="M1591" t="s">
        <v>29</v>
      </c>
      <c r="N1591" t="s">
        <v>30</v>
      </c>
      <c r="O1591" t="s">
        <v>30</v>
      </c>
      <c r="P1591" t="s">
        <v>30</v>
      </c>
      <c r="Q1591" t="s">
        <v>30</v>
      </c>
      <c r="R1591" t="s">
        <v>30</v>
      </c>
      <c r="S1591" t="s">
        <v>30</v>
      </c>
      <c r="T1591" t="s">
        <v>30</v>
      </c>
      <c r="U1591" t="s">
        <v>30</v>
      </c>
      <c r="V1591" t="s">
        <v>30</v>
      </c>
      <c r="W1591" t="s">
        <v>31</v>
      </c>
      <c r="X1591" t="s">
        <v>30</v>
      </c>
      <c r="Y1591" t="s">
        <v>29</v>
      </c>
      <c r="Z1591" t="s">
        <v>29</v>
      </c>
      <c r="AA1591" t="s">
        <v>30</v>
      </c>
      <c r="AB1591" t="s">
        <v>32</v>
      </c>
    </row>
    <row r="1592" spans="1:28" outlineLevel="1" x14ac:dyDescent="0.45">
      <c r="A1592">
        <v>8600509005</v>
      </c>
      <c r="B1592" s="1">
        <v>44343</v>
      </c>
      <c r="C1592" t="s">
        <v>4238</v>
      </c>
      <c r="D1592" t="s">
        <v>4239</v>
      </c>
      <c r="E1592" t="s">
        <v>1244</v>
      </c>
      <c r="F1592" t="s">
        <v>5651</v>
      </c>
      <c r="G1592" t="s">
        <v>6025</v>
      </c>
      <c r="H1592" s="5">
        <v>21500</v>
      </c>
      <c r="J1592" t="s">
        <v>42</v>
      </c>
      <c r="K1592" t="s">
        <v>30</v>
      </c>
      <c r="L1592" t="s">
        <v>77</v>
      </c>
      <c r="M1592" t="s">
        <v>30</v>
      </c>
      <c r="N1592" t="s">
        <v>29</v>
      </c>
      <c r="O1592" t="s">
        <v>29</v>
      </c>
      <c r="P1592" t="s">
        <v>30</v>
      </c>
      <c r="Q1592" t="s">
        <v>29</v>
      </c>
      <c r="R1592" t="s">
        <v>30</v>
      </c>
      <c r="S1592" t="s">
        <v>30</v>
      </c>
      <c r="T1592" t="s">
        <v>30</v>
      </c>
      <c r="U1592" t="s">
        <v>30</v>
      </c>
      <c r="V1592" t="s">
        <v>29</v>
      </c>
      <c r="W1592" t="s">
        <v>31</v>
      </c>
      <c r="X1592" t="s">
        <v>29</v>
      </c>
      <c r="Y1592" t="s">
        <v>30</v>
      </c>
      <c r="Z1592" t="s">
        <v>29</v>
      </c>
      <c r="AA1592" t="s">
        <v>30</v>
      </c>
      <c r="AB1592" t="s">
        <v>32</v>
      </c>
    </row>
    <row r="1593" spans="1:28" outlineLevel="1" x14ac:dyDescent="0.45">
      <c r="A1593">
        <v>7564019008</v>
      </c>
      <c r="B1593" s="1">
        <v>44341</v>
      </c>
      <c r="C1593" t="s">
        <v>3174</v>
      </c>
      <c r="D1593" t="s">
        <v>3175</v>
      </c>
      <c r="E1593" t="s">
        <v>1222</v>
      </c>
      <c r="F1593" t="s">
        <v>5651</v>
      </c>
      <c r="G1593" t="s">
        <v>5849</v>
      </c>
      <c r="H1593" s="5">
        <v>735903.8</v>
      </c>
      <c r="J1593" t="s">
        <v>28</v>
      </c>
      <c r="K1593" t="s">
        <v>30</v>
      </c>
      <c r="L1593" t="s">
        <v>77</v>
      </c>
      <c r="M1593" t="s">
        <v>29</v>
      </c>
      <c r="N1593" t="s">
        <v>30</v>
      </c>
      <c r="O1593" t="s">
        <v>29</v>
      </c>
      <c r="P1593" t="s">
        <v>30</v>
      </c>
      <c r="Q1593" t="s">
        <v>30</v>
      </c>
      <c r="R1593" t="s">
        <v>30</v>
      </c>
      <c r="S1593" t="s">
        <v>30</v>
      </c>
      <c r="T1593" t="s">
        <v>30</v>
      </c>
      <c r="U1593" t="s">
        <v>30</v>
      </c>
      <c r="V1593" t="s">
        <v>30</v>
      </c>
      <c r="W1593" t="s">
        <v>33</v>
      </c>
      <c r="X1593" t="s">
        <v>29</v>
      </c>
      <c r="Y1593" t="s">
        <v>29</v>
      </c>
      <c r="Z1593" t="s">
        <v>29</v>
      </c>
      <c r="AA1593" t="s">
        <v>30</v>
      </c>
      <c r="AB1593" t="s">
        <v>46</v>
      </c>
    </row>
    <row r="1594" spans="1:28" outlineLevel="1" x14ac:dyDescent="0.45">
      <c r="A1594">
        <v>3691799002</v>
      </c>
      <c r="B1594" s="1">
        <v>44335</v>
      </c>
      <c r="C1594" t="s">
        <v>1743</v>
      </c>
      <c r="D1594" t="s">
        <v>1744</v>
      </c>
      <c r="E1594" t="s">
        <v>1222</v>
      </c>
      <c r="F1594" t="s">
        <v>5651</v>
      </c>
      <c r="G1594" t="s">
        <v>5849</v>
      </c>
      <c r="H1594" s="5">
        <v>683896.61</v>
      </c>
      <c r="J1594" t="s">
        <v>28</v>
      </c>
      <c r="K1594" t="s">
        <v>30</v>
      </c>
      <c r="L1594" t="s">
        <v>77</v>
      </c>
      <c r="M1594" t="s">
        <v>30</v>
      </c>
      <c r="N1594" t="s">
        <v>30</v>
      </c>
      <c r="O1594" t="s">
        <v>30</v>
      </c>
      <c r="P1594" t="s">
        <v>30</v>
      </c>
      <c r="Q1594" t="s">
        <v>30</v>
      </c>
      <c r="R1594" t="s">
        <v>30</v>
      </c>
      <c r="S1594" t="s">
        <v>30</v>
      </c>
      <c r="T1594" t="s">
        <v>30</v>
      </c>
      <c r="U1594" t="s">
        <v>30</v>
      </c>
      <c r="V1594" t="s">
        <v>30</v>
      </c>
      <c r="W1594" t="s">
        <v>31</v>
      </c>
      <c r="X1594" t="s">
        <v>29</v>
      </c>
      <c r="Y1594" t="s">
        <v>29</v>
      </c>
      <c r="Z1594" t="s">
        <v>29</v>
      </c>
      <c r="AA1594" t="s">
        <v>30</v>
      </c>
      <c r="AB1594" t="s">
        <v>32</v>
      </c>
    </row>
    <row r="1595" spans="1:28" outlineLevel="1" x14ac:dyDescent="0.45">
      <c r="A1595">
        <v>9884899001</v>
      </c>
      <c r="B1595" s="1">
        <v>44351</v>
      </c>
      <c r="C1595" t="s">
        <v>5260</v>
      </c>
      <c r="D1595" t="s">
        <v>5261</v>
      </c>
      <c r="E1595" t="s">
        <v>1222</v>
      </c>
      <c r="F1595" t="s">
        <v>5651</v>
      </c>
      <c r="G1595" t="s">
        <v>5849</v>
      </c>
      <c r="H1595" s="5">
        <v>220368</v>
      </c>
      <c r="J1595" t="s">
        <v>28</v>
      </c>
      <c r="K1595" t="s">
        <v>30</v>
      </c>
      <c r="L1595" t="s">
        <v>77</v>
      </c>
      <c r="M1595" t="s">
        <v>29</v>
      </c>
      <c r="N1595" t="s">
        <v>29</v>
      </c>
      <c r="O1595" t="s">
        <v>29</v>
      </c>
      <c r="P1595" t="s">
        <v>29</v>
      </c>
      <c r="Q1595" t="s">
        <v>29</v>
      </c>
      <c r="R1595" t="s">
        <v>29</v>
      </c>
      <c r="S1595" t="s">
        <v>30</v>
      </c>
      <c r="T1595" t="s">
        <v>29</v>
      </c>
      <c r="U1595" t="s">
        <v>29</v>
      </c>
      <c r="V1595" t="s">
        <v>29</v>
      </c>
      <c r="W1595" t="s">
        <v>33</v>
      </c>
      <c r="X1595" t="s">
        <v>29</v>
      </c>
      <c r="Y1595" t="s">
        <v>29</v>
      </c>
      <c r="Z1595" t="s">
        <v>29</v>
      </c>
      <c r="AA1595" t="s">
        <v>29</v>
      </c>
      <c r="AB1595" t="s">
        <v>32</v>
      </c>
    </row>
    <row r="1596" spans="1:28" outlineLevel="1" x14ac:dyDescent="0.45">
      <c r="A1596">
        <v>7525588909</v>
      </c>
      <c r="B1596" s="1">
        <v>44323</v>
      </c>
      <c r="C1596" t="s">
        <v>2717</v>
      </c>
      <c r="D1596" t="s">
        <v>2718</v>
      </c>
      <c r="E1596" t="s">
        <v>1222</v>
      </c>
      <c r="F1596" t="s">
        <v>5651</v>
      </c>
      <c r="G1596" t="s">
        <v>5849</v>
      </c>
      <c r="H1596" s="5">
        <v>191337</v>
      </c>
      <c r="J1596" t="s">
        <v>28</v>
      </c>
      <c r="K1596" t="s">
        <v>30</v>
      </c>
      <c r="L1596" t="s">
        <v>77</v>
      </c>
      <c r="M1596" t="s">
        <v>30</v>
      </c>
      <c r="N1596" t="s">
        <v>29</v>
      </c>
      <c r="O1596" t="s">
        <v>29</v>
      </c>
      <c r="P1596" t="s">
        <v>30</v>
      </c>
      <c r="Q1596" t="s">
        <v>30</v>
      </c>
      <c r="R1596" t="s">
        <v>30</v>
      </c>
      <c r="S1596" t="s">
        <v>30</v>
      </c>
      <c r="T1596" t="s">
        <v>30</v>
      </c>
      <c r="U1596" t="s">
        <v>29</v>
      </c>
      <c r="V1596" t="s">
        <v>30</v>
      </c>
      <c r="W1596" t="s">
        <v>40</v>
      </c>
      <c r="X1596" t="s">
        <v>29</v>
      </c>
      <c r="Y1596" t="s">
        <v>29</v>
      </c>
      <c r="Z1596" t="s">
        <v>29</v>
      </c>
      <c r="AA1596" t="s">
        <v>30</v>
      </c>
      <c r="AB1596" t="s">
        <v>38</v>
      </c>
    </row>
    <row r="1597" spans="1:28" outlineLevel="1" x14ac:dyDescent="0.45">
      <c r="A1597">
        <v>7522799010</v>
      </c>
      <c r="B1597" s="1">
        <v>44341</v>
      </c>
      <c r="C1597" t="s">
        <v>2677</v>
      </c>
      <c r="D1597" t="s">
        <v>2678</v>
      </c>
      <c r="E1597" t="s">
        <v>1222</v>
      </c>
      <c r="F1597" t="s">
        <v>5651</v>
      </c>
      <c r="G1597" t="s">
        <v>5849</v>
      </c>
      <c r="H1597" s="5">
        <v>81127</v>
      </c>
      <c r="J1597" t="s">
        <v>28</v>
      </c>
      <c r="K1597" t="s">
        <v>30</v>
      </c>
      <c r="L1597" t="s">
        <v>77</v>
      </c>
      <c r="M1597" t="s">
        <v>30</v>
      </c>
      <c r="N1597" t="s">
        <v>29</v>
      </c>
      <c r="O1597" t="s">
        <v>29</v>
      </c>
      <c r="P1597" t="s">
        <v>29</v>
      </c>
      <c r="Q1597" t="s">
        <v>29</v>
      </c>
      <c r="R1597" t="s">
        <v>29</v>
      </c>
      <c r="S1597" t="s">
        <v>30</v>
      </c>
      <c r="T1597" t="s">
        <v>30</v>
      </c>
      <c r="U1597" t="s">
        <v>29</v>
      </c>
      <c r="V1597" t="s">
        <v>29</v>
      </c>
      <c r="W1597" t="s">
        <v>33</v>
      </c>
      <c r="X1597" t="s">
        <v>29</v>
      </c>
      <c r="Y1597" t="s">
        <v>29</v>
      </c>
      <c r="Z1597" t="s">
        <v>29</v>
      </c>
      <c r="AA1597" t="s">
        <v>30</v>
      </c>
      <c r="AB1597" t="s">
        <v>32</v>
      </c>
    </row>
    <row r="1598" spans="1:28" outlineLevel="1" x14ac:dyDescent="0.45">
      <c r="A1598">
        <v>9948699000</v>
      </c>
      <c r="B1598" s="1">
        <v>44354</v>
      </c>
      <c r="C1598" t="s">
        <v>5561</v>
      </c>
      <c r="D1598" t="s">
        <v>5562</v>
      </c>
      <c r="E1598" t="s">
        <v>1222</v>
      </c>
      <c r="F1598" t="s">
        <v>5651</v>
      </c>
      <c r="G1598" t="s">
        <v>5849</v>
      </c>
      <c r="H1598" s="5">
        <v>39879</v>
      </c>
      <c r="J1598" t="s">
        <v>28</v>
      </c>
      <c r="K1598" t="s">
        <v>30</v>
      </c>
      <c r="L1598" t="s">
        <v>77</v>
      </c>
      <c r="M1598" t="s">
        <v>29</v>
      </c>
      <c r="N1598" t="s">
        <v>29</v>
      </c>
      <c r="O1598" t="s">
        <v>30</v>
      </c>
      <c r="P1598" t="s">
        <v>30</v>
      </c>
      <c r="Q1598" t="s">
        <v>30</v>
      </c>
      <c r="R1598" t="s">
        <v>30</v>
      </c>
      <c r="S1598" t="s">
        <v>30</v>
      </c>
      <c r="T1598" t="s">
        <v>30</v>
      </c>
      <c r="U1598" t="s">
        <v>30</v>
      </c>
      <c r="V1598" t="s">
        <v>30</v>
      </c>
      <c r="W1598" t="s">
        <v>40</v>
      </c>
      <c r="X1598" t="s">
        <v>29</v>
      </c>
      <c r="Y1598" t="s">
        <v>29</v>
      </c>
      <c r="Z1598" t="s">
        <v>29</v>
      </c>
      <c r="AA1598" t="s">
        <v>29</v>
      </c>
      <c r="AB1598" t="s">
        <v>1294</v>
      </c>
    </row>
    <row r="1599" spans="1:28" outlineLevel="1" x14ac:dyDescent="0.45">
      <c r="A1599">
        <v>7592838901</v>
      </c>
      <c r="B1599" s="1">
        <v>44323</v>
      </c>
      <c r="C1599" t="s">
        <v>3354</v>
      </c>
      <c r="D1599" t="s">
        <v>3355</v>
      </c>
      <c r="E1599" t="s">
        <v>1222</v>
      </c>
      <c r="F1599" t="s">
        <v>5651</v>
      </c>
      <c r="G1599" t="s">
        <v>5849</v>
      </c>
      <c r="H1599" s="5">
        <v>20048.13</v>
      </c>
      <c r="J1599" t="s">
        <v>28</v>
      </c>
      <c r="K1599" t="s">
        <v>30</v>
      </c>
      <c r="L1599" t="s">
        <v>77</v>
      </c>
      <c r="M1599" t="s">
        <v>30</v>
      </c>
      <c r="N1599" t="s">
        <v>30</v>
      </c>
      <c r="O1599" t="s">
        <v>30</v>
      </c>
      <c r="P1599" t="s">
        <v>30</v>
      </c>
      <c r="Q1599" t="s">
        <v>30</v>
      </c>
      <c r="R1599" t="s">
        <v>30</v>
      </c>
      <c r="S1599" t="s">
        <v>30</v>
      </c>
      <c r="T1599" t="s">
        <v>30</v>
      </c>
      <c r="U1599" t="s">
        <v>30</v>
      </c>
      <c r="V1599" t="s">
        <v>30</v>
      </c>
      <c r="W1599" t="s">
        <v>40</v>
      </c>
      <c r="X1599" t="s">
        <v>29</v>
      </c>
      <c r="Y1599" t="s">
        <v>29</v>
      </c>
      <c r="Z1599" t="s">
        <v>29</v>
      </c>
      <c r="AA1599" t="s">
        <v>30</v>
      </c>
      <c r="AB1599" t="s">
        <v>47</v>
      </c>
    </row>
    <row r="1600" spans="1:28" outlineLevel="1" x14ac:dyDescent="0.45">
      <c r="A1600">
        <v>2499349002</v>
      </c>
      <c r="B1600" s="1">
        <v>44332</v>
      </c>
      <c r="C1600" t="s">
        <v>1220</v>
      </c>
      <c r="D1600" t="s">
        <v>1221</v>
      </c>
      <c r="E1600" t="s">
        <v>1222</v>
      </c>
      <c r="F1600" t="s">
        <v>5651</v>
      </c>
      <c r="G1600" t="s">
        <v>5849</v>
      </c>
      <c r="H1600" s="5">
        <v>10746.56</v>
      </c>
      <c r="J1600" t="s">
        <v>28</v>
      </c>
      <c r="K1600" t="s">
        <v>30</v>
      </c>
      <c r="L1600" t="s">
        <v>77</v>
      </c>
      <c r="M1600" t="s">
        <v>29</v>
      </c>
      <c r="N1600" t="s">
        <v>29</v>
      </c>
      <c r="O1600" t="s">
        <v>29</v>
      </c>
      <c r="P1600" t="s">
        <v>30</v>
      </c>
      <c r="Q1600" t="s">
        <v>30</v>
      </c>
      <c r="R1600" t="s">
        <v>30</v>
      </c>
      <c r="S1600" t="s">
        <v>29</v>
      </c>
      <c r="T1600" t="s">
        <v>30</v>
      </c>
      <c r="U1600" t="s">
        <v>30</v>
      </c>
      <c r="V1600" t="s">
        <v>30</v>
      </c>
      <c r="W1600" t="s">
        <v>31</v>
      </c>
      <c r="X1600" t="s">
        <v>29</v>
      </c>
      <c r="Y1600" t="s">
        <v>29</v>
      </c>
      <c r="Z1600" t="s">
        <v>29</v>
      </c>
      <c r="AA1600" t="s">
        <v>30</v>
      </c>
      <c r="AB1600" t="s">
        <v>32</v>
      </c>
    </row>
    <row r="1601" spans="1:28" outlineLevel="1" x14ac:dyDescent="0.45">
      <c r="A1601">
        <v>2718759008</v>
      </c>
      <c r="B1601" s="1">
        <v>44334</v>
      </c>
      <c r="C1601" t="s">
        <v>1410</v>
      </c>
      <c r="D1601" t="s">
        <v>1411</v>
      </c>
      <c r="E1601" t="s">
        <v>928</v>
      </c>
      <c r="F1601" t="s">
        <v>5651</v>
      </c>
      <c r="G1601" t="s">
        <v>5808</v>
      </c>
      <c r="H1601" s="5">
        <v>312176.89</v>
      </c>
      <c r="J1601" t="s">
        <v>28</v>
      </c>
      <c r="K1601" t="s">
        <v>29</v>
      </c>
      <c r="L1601" t="s">
        <v>88</v>
      </c>
      <c r="M1601" t="s">
        <v>30</v>
      </c>
      <c r="N1601" t="s">
        <v>30</v>
      </c>
      <c r="O1601" t="s">
        <v>30</v>
      </c>
      <c r="P1601" t="s">
        <v>30</v>
      </c>
      <c r="Q1601" t="s">
        <v>30</v>
      </c>
      <c r="R1601" t="s">
        <v>30</v>
      </c>
      <c r="S1601" t="s">
        <v>30</v>
      </c>
      <c r="T1601" t="s">
        <v>30</v>
      </c>
      <c r="U1601" t="s">
        <v>30</v>
      </c>
      <c r="V1601" t="s">
        <v>30</v>
      </c>
      <c r="W1601" t="s">
        <v>33</v>
      </c>
      <c r="X1601" t="s">
        <v>29</v>
      </c>
      <c r="Y1601" t="s">
        <v>29</v>
      </c>
      <c r="Z1601" t="s">
        <v>29</v>
      </c>
      <c r="AA1601" t="s">
        <v>30</v>
      </c>
      <c r="AB1601" t="s">
        <v>32</v>
      </c>
    </row>
    <row r="1602" spans="1:28" outlineLevel="1" x14ac:dyDescent="0.45">
      <c r="A1602">
        <v>7223749006</v>
      </c>
      <c r="B1602" s="1">
        <v>44339</v>
      </c>
      <c r="C1602" t="s">
        <v>2462</v>
      </c>
      <c r="D1602" t="s">
        <v>2463</v>
      </c>
      <c r="E1602" t="s">
        <v>928</v>
      </c>
      <c r="F1602" t="s">
        <v>5651</v>
      </c>
      <c r="G1602" t="s">
        <v>5808</v>
      </c>
      <c r="H1602" s="5">
        <v>307458.44</v>
      </c>
      <c r="J1602" t="s">
        <v>28</v>
      </c>
      <c r="K1602" t="s">
        <v>29</v>
      </c>
      <c r="L1602" t="s">
        <v>96</v>
      </c>
      <c r="M1602" t="s">
        <v>30</v>
      </c>
      <c r="N1602" t="s">
        <v>30</v>
      </c>
      <c r="O1602" t="s">
        <v>30</v>
      </c>
      <c r="P1602" t="s">
        <v>30</v>
      </c>
      <c r="Q1602" t="s">
        <v>30</v>
      </c>
      <c r="R1602" t="s">
        <v>30</v>
      </c>
      <c r="S1602" t="s">
        <v>30</v>
      </c>
      <c r="T1602" t="s">
        <v>30</v>
      </c>
      <c r="U1602" t="s">
        <v>30</v>
      </c>
      <c r="V1602" t="s">
        <v>30</v>
      </c>
      <c r="W1602" t="s">
        <v>40</v>
      </c>
      <c r="X1602" t="s">
        <v>29</v>
      </c>
      <c r="Y1602" t="s">
        <v>30</v>
      </c>
      <c r="Z1602" t="s">
        <v>29</v>
      </c>
      <c r="AA1602" t="s">
        <v>29</v>
      </c>
      <c r="AB1602" t="s">
        <v>32</v>
      </c>
    </row>
    <row r="1603" spans="1:28" outlineLevel="1" x14ac:dyDescent="0.45">
      <c r="A1603">
        <v>6612049007</v>
      </c>
      <c r="B1603" s="1">
        <v>44338</v>
      </c>
      <c r="C1603" t="s">
        <v>2446</v>
      </c>
      <c r="D1603" t="s">
        <v>927</v>
      </c>
      <c r="E1603" t="s">
        <v>928</v>
      </c>
      <c r="F1603" t="s">
        <v>5651</v>
      </c>
      <c r="G1603" t="s">
        <v>5808</v>
      </c>
      <c r="H1603" s="5">
        <v>238078.87</v>
      </c>
      <c r="I1603" t="s">
        <v>57</v>
      </c>
      <c r="J1603" t="s">
        <v>28</v>
      </c>
      <c r="K1603" t="s">
        <v>29</v>
      </c>
      <c r="L1603" t="s">
        <v>88</v>
      </c>
      <c r="M1603" t="s">
        <v>29</v>
      </c>
      <c r="N1603" t="s">
        <v>30</v>
      </c>
      <c r="O1603" t="s">
        <v>30</v>
      </c>
      <c r="P1603" t="s">
        <v>30</v>
      </c>
      <c r="Q1603" t="s">
        <v>30</v>
      </c>
      <c r="R1603" t="s">
        <v>30</v>
      </c>
      <c r="S1603" t="s">
        <v>30</v>
      </c>
      <c r="T1603" t="s">
        <v>30</v>
      </c>
      <c r="U1603" t="s">
        <v>30</v>
      </c>
      <c r="V1603" t="s">
        <v>30</v>
      </c>
      <c r="W1603" t="s">
        <v>31</v>
      </c>
      <c r="X1603" t="s">
        <v>29</v>
      </c>
      <c r="Y1603" t="s">
        <v>30</v>
      </c>
      <c r="Z1603" t="s">
        <v>29</v>
      </c>
      <c r="AA1603" t="s">
        <v>29</v>
      </c>
      <c r="AB1603" t="s">
        <v>32</v>
      </c>
    </row>
    <row r="1604" spans="1:28" outlineLevel="1" x14ac:dyDescent="0.45">
      <c r="A1604">
        <v>2349859007</v>
      </c>
      <c r="B1604" s="1">
        <v>44331</v>
      </c>
      <c r="C1604" t="s">
        <v>926</v>
      </c>
      <c r="D1604" t="s">
        <v>927</v>
      </c>
      <c r="E1604" t="s">
        <v>928</v>
      </c>
      <c r="F1604" t="s">
        <v>5651</v>
      </c>
      <c r="G1604" t="s">
        <v>5808</v>
      </c>
      <c r="H1604" s="5">
        <v>92652.28</v>
      </c>
      <c r="I1604" t="s">
        <v>57</v>
      </c>
      <c r="J1604" t="s">
        <v>28</v>
      </c>
      <c r="K1604" t="s">
        <v>29</v>
      </c>
      <c r="L1604" t="s">
        <v>88</v>
      </c>
      <c r="M1604" t="s">
        <v>29</v>
      </c>
      <c r="N1604" t="s">
        <v>30</v>
      </c>
      <c r="O1604" t="s">
        <v>29</v>
      </c>
      <c r="P1604" t="s">
        <v>30</v>
      </c>
      <c r="Q1604" t="s">
        <v>30</v>
      </c>
      <c r="R1604" t="s">
        <v>30</v>
      </c>
      <c r="S1604" t="s">
        <v>30</v>
      </c>
      <c r="T1604" t="s">
        <v>30</v>
      </c>
      <c r="U1604" t="s">
        <v>30</v>
      </c>
      <c r="V1604" t="s">
        <v>30</v>
      </c>
      <c r="W1604" t="s">
        <v>40</v>
      </c>
      <c r="X1604" t="s">
        <v>29</v>
      </c>
      <c r="Y1604" t="s">
        <v>30</v>
      </c>
      <c r="Z1604" t="s">
        <v>29</v>
      </c>
      <c r="AA1604" t="s">
        <v>29</v>
      </c>
      <c r="AB1604" t="s">
        <v>32</v>
      </c>
    </row>
    <row r="1605" spans="1:28" outlineLevel="1" x14ac:dyDescent="0.45">
      <c r="A1605">
        <v>8958459008</v>
      </c>
      <c r="B1605" s="1">
        <v>44345</v>
      </c>
      <c r="C1605" t="s">
        <v>5011</v>
      </c>
      <c r="D1605" t="s">
        <v>5012</v>
      </c>
      <c r="E1605" t="s">
        <v>928</v>
      </c>
      <c r="F1605" t="s">
        <v>5651</v>
      </c>
      <c r="G1605" t="s">
        <v>5808</v>
      </c>
      <c r="H1605" s="5">
        <v>52817.52</v>
      </c>
      <c r="J1605" t="s">
        <v>28</v>
      </c>
      <c r="K1605" t="s">
        <v>30</v>
      </c>
      <c r="L1605" t="s">
        <v>88</v>
      </c>
      <c r="M1605" t="s">
        <v>29</v>
      </c>
      <c r="N1605" t="s">
        <v>29</v>
      </c>
      <c r="O1605" t="s">
        <v>29</v>
      </c>
      <c r="P1605" t="s">
        <v>30</v>
      </c>
      <c r="Q1605" t="s">
        <v>30</v>
      </c>
      <c r="R1605" t="s">
        <v>29</v>
      </c>
      <c r="S1605" t="s">
        <v>30</v>
      </c>
      <c r="T1605" t="s">
        <v>30</v>
      </c>
      <c r="U1605" t="s">
        <v>30</v>
      </c>
      <c r="V1605" t="s">
        <v>30</v>
      </c>
      <c r="W1605" t="s">
        <v>33</v>
      </c>
      <c r="X1605" t="s">
        <v>29</v>
      </c>
      <c r="Y1605" t="s">
        <v>29</v>
      </c>
      <c r="Z1605" t="s">
        <v>29</v>
      </c>
      <c r="AA1605" t="s">
        <v>29</v>
      </c>
      <c r="AB1605" t="s">
        <v>32</v>
      </c>
    </row>
    <row r="1606" spans="1:28" outlineLevel="1" x14ac:dyDescent="0.45">
      <c r="A1606">
        <v>7526539010</v>
      </c>
      <c r="B1606" s="1">
        <v>44341</v>
      </c>
      <c r="C1606" t="s">
        <v>2734</v>
      </c>
      <c r="D1606" t="s">
        <v>2735</v>
      </c>
      <c r="E1606" t="s">
        <v>928</v>
      </c>
      <c r="F1606" t="s">
        <v>5651</v>
      </c>
      <c r="G1606" t="s">
        <v>5808</v>
      </c>
      <c r="H1606" s="5">
        <v>16837.5</v>
      </c>
      <c r="J1606" t="s">
        <v>28</v>
      </c>
      <c r="K1606" t="s">
        <v>29</v>
      </c>
      <c r="L1606" t="s">
        <v>88</v>
      </c>
      <c r="M1606" t="s">
        <v>30</v>
      </c>
      <c r="N1606" t="s">
        <v>30</v>
      </c>
      <c r="O1606" t="s">
        <v>30</v>
      </c>
      <c r="P1606" t="s">
        <v>30</v>
      </c>
      <c r="Q1606" t="s">
        <v>30</v>
      </c>
      <c r="R1606" t="s">
        <v>30</v>
      </c>
      <c r="S1606" t="s">
        <v>30</v>
      </c>
      <c r="T1606" t="s">
        <v>30</v>
      </c>
      <c r="U1606" t="s">
        <v>30</v>
      </c>
      <c r="V1606" t="s">
        <v>30</v>
      </c>
      <c r="W1606" t="s">
        <v>40</v>
      </c>
      <c r="X1606" t="s">
        <v>29</v>
      </c>
      <c r="Y1606" t="s">
        <v>30</v>
      </c>
      <c r="Z1606" t="s">
        <v>29</v>
      </c>
      <c r="AA1606" t="s">
        <v>29</v>
      </c>
      <c r="AB1606" t="s">
        <v>32</v>
      </c>
    </row>
    <row r="1607" spans="1:28" outlineLevel="1" x14ac:dyDescent="0.45">
      <c r="A1607">
        <v>2701029005</v>
      </c>
      <c r="B1607" s="1">
        <v>44334</v>
      </c>
      <c r="C1607" t="s">
        <v>1317</v>
      </c>
      <c r="D1607" t="s">
        <v>1318</v>
      </c>
      <c r="E1607" t="s">
        <v>1319</v>
      </c>
      <c r="F1607" t="s">
        <v>5651</v>
      </c>
      <c r="G1607" t="s">
        <v>5863</v>
      </c>
      <c r="H1607" s="5">
        <v>10366</v>
      </c>
      <c r="J1607" t="s">
        <v>42</v>
      </c>
      <c r="K1607" t="s">
        <v>29</v>
      </c>
      <c r="L1607" t="s">
        <v>77</v>
      </c>
      <c r="M1607" t="s">
        <v>30</v>
      </c>
      <c r="N1607" t="s">
        <v>30</v>
      </c>
      <c r="O1607" t="s">
        <v>30</v>
      </c>
      <c r="P1607" t="s">
        <v>30</v>
      </c>
      <c r="Q1607" t="s">
        <v>30</v>
      </c>
      <c r="R1607" t="s">
        <v>30</v>
      </c>
      <c r="S1607" t="s">
        <v>30</v>
      </c>
      <c r="T1607" t="s">
        <v>30</v>
      </c>
      <c r="U1607" t="s">
        <v>30</v>
      </c>
      <c r="V1607" t="s">
        <v>30</v>
      </c>
      <c r="W1607" t="s">
        <v>40</v>
      </c>
      <c r="X1607" t="s">
        <v>29</v>
      </c>
      <c r="Y1607" t="s">
        <v>30</v>
      </c>
      <c r="Z1607" t="s">
        <v>29</v>
      </c>
      <c r="AA1607" t="s">
        <v>30</v>
      </c>
      <c r="AB1607" t="s">
        <v>1320</v>
      </c>
    </row>
    <row r="1608" spans="1:28" outlineLevel="1" x14ac:dyDescent="0.45">
      <c r="A1608">
        <v>2241379003</v>
      </c>
      <c r="B1608" s="1">
        <v>44330</v>
      </c>
      <c r="C1608" t="s">
        <v>760</v>
      </c>
      <c r="D1608" t="s">
        <v>761</v>
      </c>
      <c r="E1608" t="s">
        <v>762</v>
      </c>
      <c r="F1608" t="s">
        <v>5651</v>
      </c>
      <c r="G1608" t="s">
        <v>5783</v>
      </c>
      <c r="H1608" s="5">
        <v>275029</v>
      </c>
      <c r="J1608" t="s">
        <v>28</v>
      </c>
      <c r="K1608" t="s">
        <v>30</v>
      </c>
      <c r="L1608" t="s">
        <v>54</v>
      </c>
      <c r="M1608" t="s">
        <v>30</v>
      </c>
      <c r="N1608" t="s">
        <v>29</v>
      </c>
      <c r="O1608" t="s">
        <v>30</v>
      </c>
      <c r="P1608" t="s">
        <v>30</v>
      </c>
      <c r="Q1608" t="s">
        <v>30</v>
      </c>
      <c r="R1608" t="s">
        <v>30</v>
      </c>
      <c r="S1608" t="s">
        <v>30</v>
      </c>
      <c r="T1608" t="s">
        <v>30</v>
      </c>
      <c r="U1608" t="s">
        <v>30</v>
      </c>
      <c r="V1608" t="s">
        <v>30</v>
      </c>
      <c r="W1608" t="s">
        <v>31</v>
      </c>
      <c r="X1608" t="s">
        <v>29</v>
      </c>
      <c r="Y1608" t="s">
        <v>30</v>
      </c>
      <c r="Z1608" t="s">
        <v>29</v>
      </c>
      <c r="AA1608" t="s">
        <v>30</v>
      </c>
      <c r="AB1608" t="s">
        <v>32</v>
      </c>
    </row>
    <row r="1609" spans="1:28" outlineLevel="1" x14ac:dyDescent="0.45">
      <c r="A1609">
        <v>7888628907</v>
      </c>
      <c r="B1609" s="1">
        <v>44327</v>
      </c>
      <c r="C1609" t="s">
        <v>3939</v>
      </c>
      <c r="D1609" t="s">
        <v>3940</v>
      </c>
      <c r="E1609" t="s">
        <v>762</v>
      </c>
      <c r="F1609" t="s">
        <v>5651</v>
      </c>
      <c r="G1609" t="s">
        <v>5783</v>
      </c>
      <c r="H1609" s="5">
        <v>238169.99</v>
      </c>
      <c r="J1609" t="s">
        <v>28</v>
      </c>
      <c r="K1609" t="s">
        <v>29</v>
      </c>
      <c r="L1609" t="s">
        <v>54</v>
      </c>
      <c r="M1609" t="s">
        <v>29</v>
      </c>
      <c r="N1609" t="s">
        <v>30</v>
      </c>
      <c r="O1609" t="s">
        <v>29</v>
      </c>
      <c r="P1609" t="s">
        <v>30</v>
      </c>
      <c r="Q1609" t="s">
        <v>30</v>
      </c>
      <c r="R1609" t="s">
        <v>30</v>
      </c>
      <c r="S1609" t="s">
        <v>30</v>
      </c>
      <c r="T1609" t="s">
        <v>30</v>
      </c>
      <c r="U1609" t="s">
        <v>30</v>
      </c>
      <c r="V1609" t="s">
        <v>30</v>
      </c>
      <c r="W1609" t="s">
        <v>31</v>
      </c>
      <c r="X1609" t="s">
        <v>29</v>
      </c>
      <c r="Y1609" t="s">
        <v>29</v>
      </c>
      <c r="Z1609" t="s">
        <v>29</v>
      </c>
      <c r="AA1609" t="s">
        <v>30</v>
      </c>
      <c r="AB1609" t="s">
        <v>102</v>
      </c>
    </row>
    <row r="1610" spans="1:28" outlineLevel="1" x14ac:dyDescent="0.45">
      <c r="A1610">
        <v>7532769005</v>
      </c>
      <c r="B1610" s="1">
        <v>44341</v>
      </c>
      <c r="C1610" t="s">
        <v>2806</v>
      </c>
      <c r="D1610" t="s">
        <v>2807</v>
      </c>
      <c r="E1610" t="s">
        <v>5959</v>
      </c>
      <c r="F1610" t="s">
        <v>5651</v>
      </c>
      <c r="G1610" t="s">
        <v>5960</v>
      </c>
      <c r="H1610" s="5">
        <v>33571.08</v>
      </c>
      <c r="J1610" t="s">
        <v>42</v>
      </c>
      <c r="K1610" t="s">
        <v>30</v>
      </c>
      <c r="L1610" t="s">
        <v>54</v>
      </c>
      <c r="M1610" t="s">
        <v>30</v>
      </c>
      <c r="N1610" t="s">
        <v>30</v>
      </c>
      <c r="O1610" t="s">
        <v>29</v>
      </c>
      <c r="P1610" t="s">
        <v>30</v>
      </c>
      <c r="Q1610" t="s">
        <v>30</v>
      </c>
      <c r="R1610" t="s">
        <v>30</v>
      </c>
      <c r="S1610" t="s">
        <v>30</v>
      </c>
      <c r="T1610" t="s">
        <v>30</v>
      </c>
      <c r="U1610" t="s">
        <v>30</v>
      </c>
      <c r="V1610" t="s">
        <v>30</v>
      </c>
      <c r="W1610" t="s">
        <v>40</v>
      </c>
      <c r="X1610" t="s">
        <v>29</v>
      </c>
      <c r="Y1610" t="s">
        <v>29</v>
      </c>
      <c r="Z1610" t="s">
        <v>29</v>
      </c>
      <c r="AA1610" t="s">
        <v>30</v>
      </c>
      <c r="AB1610" t="s">
        <v>32</v>
      </c>
    </row>
    <row r="1611" spans="1:28" outlineLevel="1" x14ac:dyDescent="0.45">
      <c r="A1611">
        <v>7531608909</v>
      </c>
      <c r="B1611" s="1">
        <v>44323</v>
      </c>
      <c r="C1611" t="s">
        <v>2789</v>
      </c>
      <c r="D1611" t="s">
        <v>2790</v>
      </c>
      <c r="E1611" t="s">
        <v>2791</v>
      </c>
      <c r="F1611" t="s">
        <v>5651</v>
      </c>
      <c r="G1611" t="s">
        <v>5958</v>
      </c>
      <c r="H1611" s="5">
        <v>186499</v>
      </c>
      <c r="J1611" t="s">
        <v>42</v>
      </c>
      <c r="K1611" t="s">
        <v>29</v>
      </c>
      <c r="L1611" t="s">
        <v>471</v>
      </c>
      <c r="M1611" t="s">
        <v>29</v>
      </c>
      <c r="N1611" t="s">
        <v>29</v>
      </c>
      <c r="O1611" t="s">
        <v>29</v>
      </c>
      <c r="P1611" t="s">
        <v>30</v>
      </c>
      <c r="Q1611" t="s">
        <v>30</v>
      </c>
      <c r="R1611" t="s">
        <v>30</v>
      </c>
      <c r="S1611" t="s">
        <v>30</v>
      </c>
      <c r="T1611" t="s">
        <v>30</v>
      </c>
      <c r="U1611" t="s">
        <v>30</v>
      </c>
      <c r="V1611" t="s">
        <v>30</v>
      </c>
      <c r="W1611" t="s">
        <v>31</v>
      </c>
      <c r="X1611" t="s">
        <v>30</v>
      </c>
      <c r="Y1611" t="s">
        <v>29</v>
      </c>
      <c r="Z1611" t="s">
        <v>29</v>
      </c>
      <c r="AA1611" t="s">
        <v>30</v>
      </c>
      <c r="AB1611" t="s">
        <v>130</v>
      </c>
    </row>
    <row r="1612" spans="1:28" outlineLevel="1" x14ac:dyDescent="0.45">
      <c r="A1612">
        <v>9884869003</v>
      </c>
      <c r="B1612" s="1">
        <v>44351</v>
      </c>
      <c r="C1612" t="s">
        <v>5258</v>
      </c>
      <c r="D1612" t="s">
        <v>5259</v>
      </c>
      <c r="E1612" t="s">
        <v>2579</v>
      </c>
      <c r="F1612" t="s">
        <v>5651</v>
      </c>
      <c r="G1612" t="s">
        <v>6054</v>
      </c>
      <c r="H1612" s="5">
        <v>237681</v>
      </c>
      <c r="J1612" t="s">
        <v>42</v>
      </c>
      <c r="K1612" t="s">
        <v>29</v>
      </c>
      <c r="L1612" t="s">
        <v>210</v>
      </c>
      <c r="M1612" t="s">
        <v>30</v>
      </c>
      <c r="N1612" t="s">
        <v>30</v>
      </c>
      <c r="O1612" t="s">
        <v>30</v>
      </c>
      <c r="P1612" t="s">
        <v>30</v>
      </c>
      <c r="Q1612" t="s">
        <v>30</v>
      </c>
      <c r="R1612" t="s">
        <v>30</v>
      </c>
      <c r="S1612" t="s">
        <v>30</v>
      </c>
      <c r="T1612" t="s">
        <v>30</v>
      </c>
      <c r="U1612" t="s">
        <v>30</v>
      </c>
      <c r="V1612" t="s">
        <v>30</v>
      </c>
      <c r="W1612" t="s">
        <v>31</v>
      </c>
      <c r="X1612" t="s">
        <v>29</v>
      </c>
      <c r="Y1612" t="s">
        <v>29</v>
      </c>
      <c r="Z1612" t="s">
        <v>29</v>
      </c>
      <c r="AA1612" t="s">
        <v>29</v>
      </c>
      <c r="AB1612" t="s">
        <v>183</v>
      </c>
    </row>
    <row r="1613" spans="1:28" outlineLevel="1" x14ac:dyDescent="0.45">
      <c r="A1613">
        <v>9903719000</v>
      </c>
      <c r="B1613" s="1">
        <v>44351</v>
      </c>
      <c r="C1613" t="s">
        <v>5364</v>
      </c>
      <c r="D1613" t="s">
        <v>5365</v>
      </c>
      <c r="E1613" t="s">
        <v>2029</v>
      </c>
      <c r="F1613" t="s">
        <v>5651</v>
      </c>
      <c r="G1613" t="s">
        <v>5917</v>
      </c>
      <c r="H1613" s="5">
        <v>424952</v>
      </c>
      <c r="J1613" t="s">
        <v>42</v>
      </c>
      <c r="K1613" t="s">
        <v>30</v>
      </c>
      <c r="L1613" t="s">
        <v>155</v>
      </c>
      <c r="M1613" t="s">
        <v>30</v>
      </c>
      <c r="N1613" t="s">
        <v>30</v>
      </c>
      <c r="O1613" t="s">
        <v>29</v>
      </c>
      <c r="P1613" t="s">
        <v>30</v>
      </c>
      <c r="Q1613" t="s">
        <v>30</v>
      </c>
      <c r="R1613" t="s">
        <v>30</v>
      </c>
      <c r="S1613" t="s">
        <v>30</v>
      </c>
      <c r="T1613" t="s">
        <v>30</v>
      </c>
      <c r="U1613" t="s">
        <v>30</v>
      </c>
      <c r="V1613" t="s">
        <v>30</v>
      </c>
      <c r="W1613" t="s">
        <v>40</v>
      </c>
      <c r="X1613" t="s">
        <v>29</v>
      </c>
      <c r="Y1613" t="s">
        <v>29</v>
      </c>
      <c r="Z1613" t="s">
        <v>29</v>
      </c>
      <c r="AA1613" t="s">
        <v>29</v>
      </c>
      <c r="AB1613" t="s">
        <v>32</v>
      </c>
    </row>
    <row r="1614" spans="1:28" outlineLevel="1" x14ac:dyDescent="0.45">
      <c r="A1614">
        <v>4897369002</v>
      </c>
      <c r="B1614" s="1">
        <v>44336</v>
      </c>
      <c r="C1614" t="s">
        <v>2027</v>
      </c>
      <c r="D1614" t="s">
        <v>2028</v>
      </c>
      <c r="E1614" t="s">
        <v>2029</v>
      </c>
      <c r="F1614" t="s">
        <v>5651</v>
      </c>
      <c r="G1614" t="s">
        <v>5917</v>
      </c>
      <c r="H1614" s="5">
        <v>52692</v>
      </c>
      <c r="I1614" t="s">
        <v>123</v>
      </c>
      <c r="J1614" t="s">
        <v>42</v>
      </c>
      <c r="K1614" t="s">
        <v>30</v>
      </c>
      <c r="L1614" t="s">
        <v>155</v>
      </c>
      <c r="M1614" t="s">
        <v>29</v>
      </c>
      <c r="N1614" t="s">
        <v>30</v>
      </c>
      <c r="O1614" t="s">
        <v>30</v>
      </c>
      <c r="P1614" t="s">
        <v>30</v>
      </c>
      <c r="Q1614" t="s">
        <v>30</v>
      </c>
      <c r="R1614" t="s">
        <v>30</v>
      </c>
      <c r="S1614" t="s">
        <v>30</v>
      </c>
      <c r="T1614" t="s">
        <v>30</v>
      </c>
      <c r="U1614" t="s">
        <v>30</v>
      </c>
      <c r="V1614" t="s">
        <v>29</v>
      </c>
      <c r="W1614" t="s">
        <v>40</v>
      </c>
      <c r="X1614" t="s">
        <v>29</v>
      </c>
      <c r="Y1614" t="s">
        <v>30</v>
      </c>
      <c r="Z1614" t="s">
        <v>29</v>
      </c>
      <c r="AA1614" t="s">
        <v>30</v>
      </c>
      <c r="AB1614" t="s">
        <v>39</v>
      </c>
    </row>
    <row r="1615" spans="1:28" outlineLevel="1" x14ac:dyDescent="0.45">
      <c r="A1615">
        <v>7584038908</v>
      </c>
      <c r="B1615" s="1">
        <v>44323</v>
      </c>
      <c r="C1615" t="s">
        <v>3312</v>
      </c>
      <c r="D1615" t="s">
        <v>3313</v>
      </c>
      <c r="E1615" t="s">
        <v>261</v>
      </c>
      <c r="F1615" t="s">
        <v>5651</v>
      </c>
      <c r="G1615" t="s">
        <v>5975</v>
      </c>
      <c r="H1615" s="5">
        <v>198590</v>
      </c>
      <c r="I1615" t="s">
        <v>226</v>
      </c>
      <c r="J1615" t="s">
        <v>42</v>
      </c>
      <c r="K1615" t="s">
        <v>29</v>
      </c>
      <c r="L1615" t="s">
        <v>54</v>
      </c>
      <c r="M1615" t="s">
        <v>30</v>
      </c>
      <c r="N1615" t="s">
        <v>30</v>
      </c>
      <c r="O1615" t="s">
        <v>30</v>
      </c>
      <c r="P1615" t="s">
        <v>30</v>
      </c>
      <c r="Q1615" t="s">
        <v>30</v>
      </c>
      <c r="R1615" t="s">
        <v>30</v>
      </c>
      <c r="S1615" t="s">
        <v>30</v>
      </c>
      <c r="T1615" t="s">
        <v>30</v>
      </c>
      <c r="U1615" t="s">
        <v>30</v>
      </c>
      <c r="V1615" t="s">
        <v>30</v>
      </c>
      <c r="W1615" t="s">
        <v>40</v>
      </c>
      <c r="X1615" t="s">
        <v>29</v>
      </c>
      <c r="Y1615" t="s">
        <v>29</v>
      </c>
      <c r="Z1615" t="s">
        <v>29</v>
      </c>
      <c r="AA1615" t="s">
        <v>30</v>
      </c>
      <c r="AB1615" t="s">
        <v>32</v>
      </c>
    </row>
    <row r="1616" spans="1:28" outlineLevel="1" x14ac:dyDescent="0.45">
      <c r="A1616">
        <v>8875649000</v>
      </c>
      <c r="B1616" s="1">
        <v>44345</v>
      </c>
      <c r="C1616" t="s">
        <v>4670</v>
      </c>
      <c r="D1616" t="s">
        <v>4671</v>
      </c>
      <c r="E1616" t="s">
        <v>261</v>
      </c>
      <c r="F1616" t="s">
        <v>5651</v>
      </c>
      <c r="G1616" t="s">
        <v>5975</v>
      </c>
      <c r="H1616" s="5">
        <v>81529.3</v>
      </c>
      <c r="J1616" t="s">
        <v>42</v>
      </c>
      <c r="K1616" t="s">
        <v>29</v>
      </c>
      <c r="L1616" t="s">
        <v>54</v>
      </c>
      <c r="M1616" t="s">
        <v>29</v>
      </c>
      <c r="N1616" t="s">
        <v>29</v>
      </c>
      <c r="O1616" t="s">
        <v>29</v>
      </c>
      <c r="P1616" t="s">
        <v>30</v>
      </c>
      <c r="Q1616" t="s">
        <v>29</v>
      </c>
      <c r="R1616" t="s">
        <v>30</v>
      </c>
      <c r="S1616" t="s">
        <v>30</v>
      </c>
      <c r="T1616" t="s">
        <v>30</v>
      </c>
      <c r="U1616" t="s">
        <v>29</v>
      </c>
      <c r="V1616" t="s">
        <v>30</v>
      </c>
      <c r="W1616" t="s">
        <v>37</v>
      </c>
      <c r="X1616" t="s">
        <v>29</v>
      </c>
      <c r="Y1616" t="s">
        <v>29</v>
      </c>
      <c r="Z1616" t="s">
        <v>29</v>
      </c>
      <c r="AA1616" t="s">
        <v>29</v>
      </c>
      <c r="AB1616" t="s">
        <v>32</v>
      </c>
    </row>
    <row r="1617" spans="1:28" outlineLevel="1" x14ac:dyDescent="0.45">
      <c r="A1617">
        <v>7554289004</v>
      </c>
      <c r="B1617" s="1">
        <v>44341</v>
      </c>
      <c r="C1617" t="s">
        <v>3050</v>
      </c>
      <c r="D1617" t="s">
        <v>3051</v>
      </c>
      <c r="E1617" t="s">
        <v>261</v>
      </c>
      <c r="F1617" t="s">
        <v>5651</v>
      </c>
      <c r="G1617" t="s">
        <v>5975</v>
      </c>
      <c r="H1617" s="5">
        <v>14532.8</v>
      </c>
      <c r="J1617" t="s">
        <v>42</v>
      </c>
      <c r="K1617" t="s">
        <v>29</v>
      </c>
      <c r="L1617" t="s">
        <v>54</v>
      </c>
      <c r="M1617" t="s">
        <v>29</v>
      </c>
      <c r="N1617" t="s">
        <v>30</v>
      </c>
      <c r="O1617" t="s">
        <v>30</v>
      </c>
      <c r="P1617" t="s">
        <v>30</v>
      </c>
      <c r="Q1617" t="s">
        <v>29</v>
      </c>
      <c r="R1617" t="s">
        <v>30</v>
      </c>
      <c r="S1617" t="s">
        <v>29</v>
      </c>
      <c r="T1617" t="s">
        <v>29</v>
      </c>
      <c r="U1617" t="s">
        <v>30</v>
      </c>
      <c r="V1617" t="s">
        <v>29</v>
      </c>
      <c r="W1617" t="s">
        <v>270</v>
      </c>
      <c r="X1617" t="s">
        <v>29</v>
      </c>
      <c r="Y1617" t="s">
        <v>30</v>
      </c>
      <c r="Z1617" t="s">
        <v>30</v>
      </c>
      <c r="AA1617" t="s">
        <v>29</v>
      </c>
      <c r="AB1617" t="s">
        <v>113</v>
      </c>
    </row>
    <row r="1618" spans="1:28" outlineLevel="1" x14ac:dyDescent="0.45">
      <c r="A1618">
        <v>2361609005</v>
      </c>
      <c r="B1618" s="1">
        <v>44331</v>
      </c>
      <c r="C1618" t="s">
        <v>984</v>
      </c>
      <c r="D1618" t="s">
        <v>985</v>
      </c>
      <c r="E1618" t="s">
        <v>769</v>
      </c>
      <c r="F1618" t="s">
        <v>5651</v>
      </c>
      <c r="G1618" t="s">
        <v>5785</v>
      </c>
      <c r="H1618" s="5">
        <v>278429.88</v>
      </c>
      <c r="J1618" t="s">
        <v>42</v>
      </c>
      <c r="K1618" t="s">
        <v>30</v>
      </c>
      <c r="L1618" t="s">
        <v>210</v>
      </c>
      <c r="M1618" t="s">
        <v>29</v>
      </c>
      <c r="N1618" t="s">
        <v>29</v>
      </c>
      <c r="O1618" t="s">
        <v>29</v>
      </c>
      <c r="P1618" t="s">
        <v>30</v>
      </c>
      <c r="Q1618" t="s">
        <v>29</v>
      </c>
      <c r="R1618" t="s">
        <v>29</v>
      </c>
      <c r="S1618" t="s">
        <v>30</v>
      </c>
      <c r="T1618" t="s">
        <v>30</v>
      </c>
      <c r="U1618" t="s">
        <v>29</v>
      </c>
      <c r="V1618" t="s">
        <v>30</v>
      </c>
      <c r="W1618" t="s">
        <v>40</v>
      </c>
      <c r="X1618" t="s">
        <v>29</v>
      </c>
      <c r="Y1618" t="s">
        <v>30</v>
      </c>
      <c r="Z1618" t="s">
        <v>29</v>
      </c>
      <c r="AA1618" t="s">
        <v>29</v>
      </c>
      <c r="AB1618" t="s">
        <v>69</v>
      </c>
    </row>
    <row r="1619" spans="1:28" outlineLevel="1" x14ac:dyDescent="0.45">
      <c r="A1619">
        <v>4883299004</v>
      </c>
      <c r="B1619" s="1">
        <v>44336</v>
      </c>
      <c r="C1619" t="s">
        <v>1945</v>
      </c>
      <c r="D1619" t="s">
        <v>1946</v>
      </c>
      <c r="E1619" t="s">
        <v>769</v>
      </c>
      <c r="F1619" t="s">
        <v>5651</v>
      </c>
      <c r="G1619" t="s">
        <v>5785</v>
      </c>
      <c r="H1619" s="5">
        <v>123066</v>
      </c>
      <c r="J1619" t="s">
        <v>42</v>
      </c>
      <c r="K1619" t="s">
        <v>30</v>
      </c>
      <c r="L1619" t="s">
        <v>210</v>
      </c>
      <c r="M1619" t="s">
        <v>30</v>
      </c>
      <c r="N1619" t="s">
        <v>30</v>
      </c>
      <c r="O1619" t="s">
        <v>30</v>
      </c>
      <c r="P1619" t="s">
        <v>30</v>
      </c>
      <c r="Q1619" t="s">
        <v>30</v>
      </c>
      <c r="R1619" t="s">
        <v>30</v>
      </c>
      <c r="S1619" t="s">
        <v>30</v>
      </c>
      <c r="T1619" t="s">
        <v>30</v>
      </c>
      <c r="U1619" t="s">
        <v>30</v>
      </c>
      <c r="V1619" t="s">
        <v>30</v>
      </c>
      <c r="W1619" t="s">
        <v>31</v>
      </c>
      <c r="X1619" t="s">
        <v>29</v>
      </c>
      <c r="Y1619" t="s">
        <v>30</v>
      </c>
      <c r="Z1619" t="s">
        <v>29</v>
      </c>
      <c r="AA1619" t="s">
        <v>30</v>
      </c>
      <c r="AB1619" t="s">
        <v>47</v>
      </c>
    </row>
    <row r="1620" spans="1:28" outlineLevel="1" x14ac:dyDescent="0.45">
      <c r="A1620">
        <v>2704039003</v>
      </c>
      <c r="B1620" s="1">
        <v>44334</v>
      </c>
      <c r="C1620" t="s">
        <v>1342</v>
      </c>
      <c r="D1620" t="s">
        <v>1343</v>
      </c>
      <c r="E1620" t="s">
        <v>769</v>
      </c>
      <c r="F1620" t="s">
        <v>5651</v>
      </c>
      <c r="G1620" t="s">
        <v>5785</v>
      </c>
      <c r="H1620" s="5">
        <v>105984</v>
      </c>
      <c r="J1620" t="s">
        <v>42</v>
      </c>
      <c r="K1620" t="s">
        <v>30</v>
      </c>
      <c r="L1620" t="s">
        <v>210</v>
      </c>
      <c r="M1620" t="s">
        <v>30</v>
      </c>
      <c r="N1620" t="s">
        <v>30</v>
      </c>
      <c r="O1620" t="s">
        <v>29</v>
      </c>
      <c r="P1620" t="s">
        <v>30</v>
      </c>
      <c r="Q1620" t="s">
        <v>30</v>
      </c>
      <c r="R1620" t="s">
        <v>30</v>
      </c>
      <c r="S1620" t="s">
        <v>30</v>
      </c>
      <c r="T1620" t="s">
        <v>30</v>
      </c>
      <c r="U1620" t="s">
        <v>30</v>
      </c>
      <c r="V1620" t="s">
        <v>30</v>
      </c>
      <c r="W1620" t="s">
        <v>60</v>
      </c>
      <c r="X1620" t="s">
        <v>29</v>
      </c>
      <c r="Y1620" t="s">
        <v>29</v>
      </c>
      <c r="Z1620" t="s">
        <v>29</v>
      </c>
      <c r="AA1620" t="s">
        <v>30</v>
      </c>
      <c r="AB1620" t="s">
        <v>32</v>
      </c>
    </row>
    <row r="1621" spans="1:28" outlineLevel="1" x14ac:dyDescent="0.45">
      <c r="A1621">
        <v>2241709006</v>
      </c>
      <c r="B1621" s="1">
        <v>44330</v>
      </c>
      <c r="C1621" t="s">
        <v>767</v>
      </c>
      <c r="D1621" t="s">
        <v>768</v>
      </c>
      <c r="E1621" t="s">
        <v>769</v>
      </c>
      <c r="F1621" t="s">
        <v>5651</v>
      </c>
      <c r="G1621" t="s">
        <v>5785</v>
      </c>
      <c r="H1621" s="5">
        <v>61338</v>
      </c>
      <c r="J1621" t="s">
        <v>42</v>
      </c>
      <c r="K1621" t="s">
        <v>29</v>
      </c>
      <c r="L1621" t="s">
        <v>210</v>
      </c>
      <c r="M1621" t="s">
        <v>29</v>
      </c>
      <c r="N1621" t="s">
        <v>29</v>
      </c>
      <c r="O1621" t="s">
        <v>30</v>
      </c>
      <c r="P1621" t="s">
        <v>30</v>
      </c>
      <c r="Q1621" t="s">
        <v>30</v>
      </c>
      <c r="R1621" t="s">
        <v>30</v>
      </c>
      <c r="S1621" t="s">
        <v>30</v>
      </c>
      <c r="T1621" t="s">
        <v>30</v>
      </c>
      <c r="U1621" t="s">
        <v>30</v>
      </c>
      <c r="V1621" t="s">
        <v>30</v>
      </c>
      <c r="W1621" t="s">
        <v>60</v>
      </c>
      <c r="X1621" t="s">
        <v>29</v>
      </c>
      <c r="Y1621" t="s">
        <v>30</v>
      </c>
      <c r="Z1621" t="s">
        <v>29</v>
      </c>
      <c r="AA1621" t="s">
        <v>29</v>
      </c>
      <c r="AB1621" t="s">
        <v>32</v>
      </c>
    </row>
    <row r="1622" spans="1:28" outlineLevel="1" x14ac:dyDescent="0.45">
      <c r="A1622">
        <v>7889568904</v>
      </c>
      <c r="B1622" s="1">
        <v>44327</v>
      </c>
      <c r="C1622" t="s">
        <v>3949</v>
      </c>
      <c r="D1622" t="s">
        <v>3950</v>
      </c>
      <c r="E1622" t="s">
        <v>769</v>
      </c>
      <c r="F1622" t="s">
        <v>5651</v>
      </c>
      <c r="G1622" t="s">
        <v>5785</v>
      </c>
      <c r="H1622" s="5">
        <v>20543</v>
      </c>
      <c r="J1622" t="s">
        <v>42</v>
      </c>
      <c r="K1622" t="s">
        <v>30</v>
      </c>
      <c r="L1622" t="s">
        <v>210</v>
      </c>
      <c r="M1622" t="s">
        <v>29</v>
      </c>
      <c r="N1622" t="s">
        <v>30</v>
      </c>
      <c r="O1622" t="s">
        <v>29</v>
      </c>
      <c r="P1622" t="s">
        <v>30</v>
      </c>
      <c r="Q1622" t="s">
        <v>30</v>
      </c>
      <c r="R1622" t="s">
        <v>29</v>
      </c>
      <c r="S1622" t="s">
        <v>30</v>
      </c>
      <c r="T1622" t="s">
        <v>30</v>
      </c>
      <c r="U1622" t="s">
        <v>30</v>
      </c>
      <c r="V1622" t="s">
        <v>30</v>
      </c>
      <c r="W1622" t="s">
        <v>60</v>
      </c>
      <c r="X1622" t="s">
        <v>29</v>
      </c>
      <c r="Y1622" t="s">
        <v>29</v>
      </c>
      <c r="Z1622" t="s">
        <v>29</v>
      </c>
      <c r="AA1622" t="s">
        <v>30</v>
      </c>
      <c r="AB1622" t="s">
        <v>32</v>
      </c>
    </row>
    <row r="1623" spans="1:28" outlineLevel="1" x14ac:dyDescent="0.45">
      <c r="A1623">
        <v>9916659005</v>
      </c>
      <c r="B1623" s="1">
        <v>44351</v>
      </c>
      <c r="C1623" t="s">
        <v>5414</v>
      </c>
      <c r="D1623" t="s">
        <v>5415</v>
      </c>
      <c r="E1623" t="s">
        <v>174</v>
      </c>
      <c r="F1623" t="s">
        <v>5651</v>
      </c>
      <c r="G1623" t="s">
        <v>6060</v>
      </c>
      <c r="H1623" s="5">
        <v>249884</v>
      </c>
      <c r="J1623" t="s">
        <v>28</v>
      </c>
      <c r="K1623" t="s">
        <v>29</v>
      </c>
      <c r="L1623" t="s">
        <v>150</v>
      </c>
      <c r="M1623" t="s">
        <v>29</v>
      </c>
      <c r="N1623" t="s">
        <v>30</v>
      </c>
      <c r="O1623" t="s">
        <v>30</v>
      </c>
      <c r="P1623" t="s">
        <v>30</v>
      </c>
      <c r="Q1623" t="s">
        <v>30</v>
      </c>
      <c r="R1623" t="s">
        <v>30</v>
      </c>
      <c r="S1623" t="s">
        <v>30</v>
      </c>
      <c r="T1623" t="s">
        <v>30</v>
      </c>
      <c r="U1623" t="s">
        <v>30</v>
      </c>
      <c r="V1623" t="s">
        <v>30</v>
      </c>
      <c r="W1623" t="s">
        <v>31</v>
      </c>
      <c r="X1623" t="s">
        <v>29</v>
      </c>
      <c r="Y1623" t="s">
        <v>29</v>
      </c>
      <c r="Z1623" t="s">
        <v>29</v>
      </c>
      <c r="AA1623" t="s">
        <v>29</v>
      </c>
      <c r="AB1623" t="s">
        <v>43</v>
      </c>
    </row>
    <row r="1624" spans="1:28" outlineLevel="1" x14ac:dyDescent="0.45">
      <c r="A1624">
        <v>9876469001</v>
      </c>
      <c r="B1624" s="1">
        <v>44351</v>
      </c>
      <c r="C1624" t="s">
        <v>5217</v>
      </c>
      <c r="D1624" t="s">
        <v>5218</v>
      </c>
      <c r="E1624" t="s">
        <v>71</v>
      </c>
      <c r="F1624" t="s">
        <v>5651</v>
      </c>
      <c r="G1624" t="s">
        <v>5765</v>
      </c>
      <c r="H1624" s="5">
        <v>162061</v>
      </c>
      <c r="J1624" t="s">
        <v>42</v>
      </c>
      <c r="K1624" t="s">
        <v>30</v>
      </c>
      <c r="L1624" t="s">
        <v>471</v>
      </c>
      <c r="M1624" t="s">
        <v>30</v>
      </c>
      <c r="N1624" t="s">
        <v>30</v>
      </c>
      <c r="O1624" t="s">
        <v>30</v>
      </c>
      <c r="P1624" t="s">
        <v>30</v>
      </c>
      <c r="Q1624" t="s">
        <v>30</v>
      </c>
      <c r="R1624" t="s">
        <v>30</v>
      </c>
      <c r="S1624" t="s">
        <v>30</v>
      </c>
      <c r="T1624" t="s">
        <v>30</v>
      </c>
      <c r="U1624" t="s">
        <v>30</v>
      </c>
      <c r="V1624" t="s">
        <v>30</v>
      </c>
      <c r="W1624" t="s">
        <v>40</v>
      </c>
      <c r="X1624" t="s">
        <v>29</v>
      </c>
      <c r="Y1624" t="s">
        <v>29</v>
      </c>
      <c r="Z1624" t="s">
        <v>29</v>
      </c>
      <c r="AA1624" t="s">
        <v>29</v>
      </c>
      <c r="AB1624" t="s">
        <v>47</v>
      </c>
    </row>
    <row r="1625" spans="1:28" outlineLevel="1" x14ac:dyDescent="0.45">
      <c r="A1625">
        <v>2237119003</v>
      </c>
      <c r="B1625" s="1">
        <v>44330</v>
      </c>
      <c r="C1625" t="s">
        <v>735</v>
      </c>
      <c r="D1625" t="s">
        <v>736</v>
      </c>
      <c r="E1625" t="s">
        <v>71</v>
      </c>
      <c r="F1625" t="s">
        <v>5651</v>
      </c>
      <c r="G1625" t="s">
        <v>5778</v>
      </c>
      <c r="H1625" s="5">
        <v>89989</v>
      </c>
      <c r="J1625" t="s">
        <v>42</v>
      </c>
      <c r="K1625" t="s">
        <v>29</v>
      </c>
      <c r="L1625" t="s">
        <v>471</v>
      </c>
      <c r="M1625" t="s">
        <v>30</v>
      </c>
      <c r="N1625" t="s">
        <v>29</v>
      </c>
      <c r="O1625" t="s">
        <v>29</v>
      </c>
      <c r="P1625" t="s">
        <v>29</v>
      </c>
      <c r="Q1625" t="s">
        <v>30</v>
      </c>
      <c r="R1625" t="s">
        <v>29</v>
      </c>
      <c r="S1625" t="s">
        <v>30</v>
      </c>
      <c r="T1625" t="s">
        <v>30</v>
      </c>
      <c r="U1625" t="s">
        <v>29</v>
      </c>
      <c r="V1625" t="s">
        <v>30</v>
      </c>
      <c r="W1625" t="s">
        <v>31</v>
      </c>
      <c r="X1625" t="s">
        <v>29</v>
      </c>
      <c r="Y1625" t="s">
        <v>29</v>
      </c>
      <c r="Z1625" t="s">
        <v>29</v>
      </c>
      <c r="AA1625" t="s">
        <v>30</v>
      </c>
      <c r="AB1625" t="s">
        <v>32</v>
      </c>
    </row>
    <row r="1626" spans="1:28" outlineLevel="1" x14ac:dyDescent="0.45">
      <c r="A1626">
        <v>2220179003</v>
      </c>
      <c r="B1626" s="1">
        <v>44330</v>
      </c>
      <c r="C1626" t="s">
        <v>652</v>
      </c>
      <c r="D1626" t="s">
        <v>653</v>
      </c>
      <c r="E1626" t="s">
        <v>71</v>
      </c>
      <c r="F1626" t="s">
        <v>5651</v>
      </c>
      <c r="G1626" t="s">
        <v>5765</v>
      </c>
      <c r="H1626" s="5">
        <v>46934</v>
      </c>
      <c r="J1626" t="s">
        <v>42</v>
      </c>
      <c r="K1626" t="s">
        <v>29</v>
      </c>
      <c r="L1626" t="s">
        <v>471</v>
      </c>
      <c r="M1626" t="s">
        <v>30</v>
      </c>
      <c r="N1626" t="s">
        <v>29</v>
      </c>
      <c r="O1626" t="s">
        <v>30</v>
      </c>
      <c r="P1626" t="s">
        <v>30</v>
      </c>
      <c r="Q1626" t="s">
        <v>30</v>
      </c>
      <c r="R1626" t="s">
        <v>30</v>
      </c>
      <c r="S1626" t="s">
        <v>30</v>
      </c>
      <c r="T1626" t="s">
        <v>30</v>
      </c>
      <c r="U1626" t="s">
        <v>30</v>
      </c>
      <c r="V1626" t="s">
        <v>30</v>
      </c>
      <c r="W1626" t="s">
        <v>31</v>
      </c>
      <c r="X1626" t="s">
        <v>29</v>
      </c>
      <c r="Y1626" t="s">
        <v>29</v>
      </c>
      <c r="Z1626" t="s">
        <v>30</v>
      </c>
      <c r="AA1626" t="s">
        <v>30</v>
      </c>
      <c r="AB1626" t="s">
        <v>32</v>
      </c>
    </row>
    <row r="1627" spans="1:28" outlineLevel="1" x14ac:dyDescent="0.45">
      <c r="A1627">
        <v>7535279006</v>
      </c>
      <c r="B1627" s="1">
        <v>44341</v>
      </c>
      <c r="C1627" t="s">
        <v>2832</v>
      </c>
      <c r="D1627" t="s">
        <v>2833</v>
      </c>
      <c r="E1627" t="s">
        <v>71</v>
      </c>
      <c r="F1627" t="s">
        <v>5651</v>
      </c>
      <c r="G1627" t="s">
        <v>5765</v>
      </c>
      <c r="H1627" s="5">
        <v>45438</v>
      </c>
      <c r="J1627" t="s">
        <v>42</v>
      </c>
      <c r="K1627" t="s">
        <v>30</v>
      </c>
      <c r="L1627" t="s">
        <v>471</v>
      </c>
      <c r="M1627" t="s">
        <v>29</v>
      </c>
      <c r="N1627" t="s">
        <v>30</v>
      </c>
      <c r="O1627" t="s">
        <v>29</v>
      </c>
      <c r="P1627" t="s">
        <v>30</v>
      </c>
      <c r="Q1627" t="s">
        <v>30</v>
      </c>
      <c r="R1627" t="s">
        <v>30</v>
      </c>
      <c r="S1627" t="s">
        <v>30</v>
      </c>
      <c r="T1627" t="s">
        <v>30</v>
      </c>
      <c r="U1627" t="s">
        <v>30</v>
      </c>
      <c r="V1627" t="s">
        <v>30</v>
      </c>
      <c r="W1627" t="s">
        <v>60</v>
      </c>
      <c r="X1627" t="s">
        <v>29</v>
      </c>
      <c r="Y1627" t="s">
        <v>29</v>
      </c>
      <c r="Z1627" t="s">
        <v>29</v>
      </c>
      <c r="AA1627" t="s">
        <v>30</v>
      </c>
      <c r="AB1627" t="s">
        <v>45</v>
      </c>
    </row>
    <row r="1628" spans="1:28" outlineLevel="1" x14ac:dyDescent="0.45">
      <c r="A1628">
        <v>8827279002</v>
      </c>
      <c r="B1628" s="1">
        <v>44345</v>
      </c>
      <c r="C1628" t="s">
        <v>4375</v>
      </c>
      <c r="D1628" t="s">
        <v>4376</v>
      </c>
      <c r="E1628" t="s">
        <v>71</v>
      </c>
      <c r="F1628" t="s">
        <v>5651</v>
      </c>
      <c r="G1628" t="s">
        <v>5778</v>
      </c>
      <c r="H1628" s="5">
        <v>4746.13</v>
      </c>
      <c r="J1628" t="s">
        <v>42</v>
      </c>
      <c r="K1628" t="s">
        <v>29</v>
      </c>
      <c r="L1628" t="s">
        <v>471</v>
      </c>
      <c r="M1628" t="s">
        <v>30</v>
      </c>
      <c r="N1628" t="s">
        <v>29</v>
      </c>
      <c r="O1628" t="s">
        <v>29</v>
      </c>
      <c r="P1628" t="s">
        <v>29</v>
      </c>
      <c r="Q1628" t="s">
        <v>29</v>
      </c>
      <c r="R1628" t="s">
        <v>29</v>
      </c>
      <c r="S1628" t="s">
        <v>30</v>
      </c>
      <c r="T1628" t="s">
        <v>29</v>
      </c>
      <c r="U1628" t="s">
        <v>30</v>
      </c>
      <c r="V1628" t="s">
        <v>29</v>
      </c>
      <c r="W1628" t="s">
        <v>40</v>
      </c>
      <c r="X1628" t="s">
        <v>29</v>
      </c>
      <c r="Y1628" t="s">
        <v>29</v>
      </c>
      <c r="Z1628" t="s">
        <v>29</v>
      </c>
      <c r="AA1628" t="s">
        <v>29</v>
      </c>
      <c r="AB1628" t="s">
        <v>189</v>
      </c>
    </row>
    <row r="1629" spans="1:28" outlineLevel="1" x14ac:dyDescent="0.45">
      <c r="A1629">
        <v>4882109002</v>
      </c>
      <c r="B1629" s="1">
        <v>44336</v>
      </c>
      <c r="C1629" t="s">
        <v>1941</v>
      </c>
      <c r="D1629" t="s">
        <v>1942</v>
      </c>
      <c r="E1629" t="s">
        <v>1518</v>
      </c>
      <c r="F1629" t="s">
        <v>5651</v>
      </c>
      <c r="G1629" t="s">
        <v>5878</v>
      </c>
      <c r="H1629" s="5">
        <v>110043.23</v>
      </c>
      <c r="J1629" t="s">
        <v>42</v>
      </c>
      <c r="K1629" t="s">
        <v>29</v>
      </c>
      <c r="L1629" t="s">
        <v>54</v>
      </c>
      <c r="M1629" t="s">
        <v>30</v>
      </c>
      <c r="N1629" t="s">
        <v>30</v>
      </c>
      <c r="O1629" t="s">
        <v>30</v>
      </c>
      <c r="P1629" t="s">
        <v>30</v>
      </c>
      <c r="Q1629" t="s">
        <v>30</v>
      </c>
      <c r="R1629" t="s">
        <v>30</v>
      </c>
      <c r="S1629" t="s">
        <v>30</v>
      </c>
      <c r="T1629" t="s">
        <v>30</v>
      </c>
      <c r="U1629" t="s">
        <v>30</v>
      </c>
      <c r="V1629" t="s">
        <v>30</v>
      </c>
      <c r="W1629" t="s">
        <v>31</v>
      </c>
      <c r="X1629" t="s">
        <v>29</v>
      </c>
      <c r="Y1629" t="s">
        <v>30</v>
      </c>
      <c r="Z1629" t="s">
        <v>30</v>
      </c>
      <c r="AA1629" t="s">
        <v>29</v>
      </c>
      <c r="AB1629" t="s">
        <v>43</v>
      </c>
    </row>
    <row r="1630" spans="1:28" outlineLevel="1" x14ac:dyDescent="0.45">
      <c r="A1630">
        <v>2779199010</v>
      </c>
      <c r="B1630" s="1">
        <v>44334</v>
      </c>
      <c r="C1630" t="s">
        <v>1687</v>
      </c>
      <c r="D1630" t="s">
        <v>1688</v>
      </c>
      <c r="E1630" t="s">
        <v>1518</v>
      </c>
      <c r="F1630" t="s">
        <v>5651</v>
      </c>
      <c r="G1630" t="s">
        <v>5878</v>
      </c>
      <c r="H1630" s="5">
        <v>89646</v>
      </c>
      <c r="I1630" t="s">
        <v>35</v>
      </c>
      <c r="J1630" t="s">
        <v>42</v>
      </c>
      <c r="K1630" t="s">
        <v>30</v>
      </c>
      <c r="L1630" t="s">
        <v>54</v>
      </c>
      <c r="M1630" t="s">
        <v>30</v>
      </c>
      <c r="N1630" t="s">
        <v>30</v>
      </c>
      <c r="O1630" t="s">
        <v>29</v>
      </c>
      <c r="P1630" t="s">
        <v>30</v>
      </c>
      <c r="Q1630" t="s">
        <v>30</v>
      </c>
      <c r="R1630" t="s">
        <v>30</v>
      </c>
      <c r="S1630" t="s">
        <v>30</v>
      </c>
      <c r="T1630" t="s">
        <v>30</v>
      </c>
      <c r="U1630" t="s">
        <v>30</v>
      </c>
      <c r="V1630" t="s">
        <v>30</v>
      </c>
      <c r="W1630" t="s">
        <v>31</v>
      </c>
      <c r="X1630" t="s">
        <v>29</v>
      </c>
      <c r="Y1630" t="s">
        <v>30</v>
      </c>
      <c r="Z1630" t="s">
        <v>29</v>
      </c>
      <c r="AA1630" t="s">
        <v>29</v>
      </c>
      <c r="AB1630" t="s">
        <v>32</v>
      </c>
    </row>
    <row r="1631" spans="1:28" outlineLevel="1" x14ac:dyDescent="0.45">
      <c r="A1631">
        <v>7517128900</v>
      </c>
      <c r="B1631" s="1">
        <v>44323</v>
      </c>
      <c r="C1631" t="s">
        <v>2628</v>
      </c>
      <c r="D1631" t="s">
        <v>2629</v>
      </c>
      <c r="E1631" t="s">
        <v>1518</v>
      </c>
      <c r="F1631" t="s">
        <v>5651</v>
      </c>
      <c r="G1631" t="s">
        <v>5878</v>
      </c>
      <c r="H1631" s="5">
        <v>62668</v>
      </c>
      <c r="J1631" t="s">
        <v>42</v>
      </c>
      <c r="K1631" t="s">
        <v>30</v>
      </c>
      <c r="L1631" t="s">
        <v>54</v>
      </c>
      <c r="M1631" t="s">
        <v>29</v>
      </c>
      <c r="N1631" t="s">
        <v>29</v>
      </c>
      <c r="O1631" t="s">
        <v>30</v>
      </c>
      <c r="P1631" t="s">
        <v>30</v>
      </c>
      <c r="Q1631" t="s">
        <v>29</v>
      </c>
      <c r="R1631" t="s">
        <v>30</v>
      </c>
      <c r="S1631" t="s">
        <v>30</v>
      </c>
      <c r="T1631" t="s">
        <v>30</v>
      </c>
      <c r="U1631" t="s">
        <v>30</v>
      </c>
      <c r="V1631" t="s">
        <v>30</v>
      </c>
      <c r="W1631" t="s">
        <v>31</v>
      </c>
      <c r="X1631" t="s">
        <v>29</v>
      </c>
      <c r="Y1631" t="s">
        <v>29</v>
      </c>
      <c r="Z1631" t="s">
        <v>29</v>
      </c>
      <c r="AA1631" t="s">
        <v>30</v>
      </c>
      <c r="AB1631" t="s">
        <v>32</v>
      </c>
    </row>
    <row r="1632" spans="1:28" outlineLevel="1" x14ac:dyDescent="0.45">
      <c r="A1632">
        <v>7613988900</v>
      </c>
      <c r="B1632" s="1">
        <v>44323</v>
      </c>
      <c r="C1632" t="s">
        <v>3482</v>
      </c>
      <c r="D1632" t="s">
        <v>3483</v>
      </c>
      <c r="E1632" t="s">
        <v>1518</v>
      </c>
      <c r="F1632" t="s">
        <v>5651</v>
      </c>
      <c r="G1632" t="s">
        <v>5878</v>
      </c>
      <c r="H1632" s="5">
        <v>53008</v>
      </c>
      <c r="J1632" t="s">
        <v>42</v>
      </c>
      <c r="K1632" t="s">
        <v>29</v>
      </c>
      <c r="L1632" t="s">
        <v>54</v>
      </c>
      <c r="M1632" t="s">
        <v>30</v>
      </c>
      <c r="N1632" t="s">
        <v>29</v>
      </c>
      <c r="O1632" t="s">
        <v>29</v>
      </c>
      <c r="P1632" t="s">
        <v>30</v>
      </c>
      <c r="Q1632" t="s">
        <v>30</v>
      </c>
      <c r="R1632" t="s">
        <v>30</v>
      </c>
      <c r="S1632" t="s">
        <v>30</v>
      </c>
      <c r="T1632" t="s">
        <v>30</v>
      </c>
      <c r="U1632" t="s">
        <v>29</v>
      </c>
      <c r="V1632" t="s">
        <v>30</v>
      </c>
      <c r="W1632" t="s">
        <v>33</v>
      </c>
      <c r="X1632" t="s">
        <v>29</v>
      </c>
      <c r="Y1632" t="s">
        <v>29</v>
      </c>
      <c r="Z1632" t="s">
        <v>30</v>
      </c>
      <c r="AA1632" t="s">
        <v>30</v>
      </c>
      <c r="AB1632" t="s">
        <v>164</v>
      </c>
    </row>
    <row r="1633" spans="1:28" outlineLevel="1" x14ac:dyDescent="0.45">
      <c r="A1633">
        <v>2741709002</v>
      </c>
      <c r="B1633" s="1">
        <v>44334</v>
      </c>
      <c r="C1633" t="s">
        <v>1516</v>
      </c>
      <c r="D1633" t="s">
        <v>1517</v>
      </c>
      <c r="E1633" t="s">
        <v>1518</v>
      </c>
      <c r="F1633" t="s">
        <v>5651</v>
      </c>
      <c r="G1633" t="s">
        <v>5878</v>
      </c>
      <c r="H1633" s="5">
        <v>18671</v>
      </c>
      <c r="I1633" t="s">
        <v>35</v>
      </c>
      <c r="J1633" t="s">
        <v>42</v>
      </c>
      <c r="K1633" t="s">
        <v>30</v>
      </c>
      <c r="L1633" t="s">
        <v>54</v>
      </c>
      <c r="M1633" t="s">
        <v>30</v>
      </c>
      <c r="N1633" t="s">
        <v>30</v>
      </c>
      <c r="O1633" t="s">
        <v>29</v>
      </c>
      <c r="P1633" t="s">
        <v>29</v>
      </c>
      <c r="Q1633" t="s">
        <v>30</v>
      </c>
      <c r="R1633" t="s">
        <v>30</v>
      </c>
      <c r="S1633" t="s">
        <v>30</v>
      </c>
      <c r="T1633" t="s">
        <v>30</v>
      </c>
      <c r="U1633" t="s">
        <v>29</v>
      </c>
      <c r="V1633" t="s">
        <v>30</v>
      </c>
      <c r="W1633" t="s">
        <v>31</v>
      </c>
      <c r="X1633" t="s">
        <v>29</v>
      </c>
      <c r="Y1633" t="s">
        <v>30</v>
      </c>
      <c r="Z1633" t="s">
        <v>29</v>
      </c>
      <c r="AA1633" t="s">
        <v>29</v>
      </c>
      <c r="AB1633" t="s">
        <v>32</v>
      </c>
    </row>
    <row r="1634" spans="1:28" outlineLevel="1" x14ac:dyDescent="0.45">
      <c r="A1634">
        <v>5246429008</v>
      </c>
      <c r="B1634" s="1">
        <v>44337</v>
      </c>
      <c r="C1634" t="s">
        <v>2303</v>
      </c>
      <c r="D1634" t="s">
        <v>2304</v>
      </c>
      <c r="E1634" t="s">
        <v>675</v>
      </c>
      <c r="F1634" t="s">
        <v>5651</v>
      </c>
      <c r="G1634" t="s">
        <v>5768</v>
      </c>
      <c r="H1634" s="5">
        <v>427057.36</v>
      </c>
      <c r="J1634" t="s">
        <v>42</v>
      </c>
      <c r="K1634" t="s">
        <v>30</v>
      </c>
      <c r="L1634" t="s">
        <v>210</v>
      </c>
      <c r="M1634" t="s">
        <v>30</v>
      </c>
      <c r="N1634" t="s">
        <v>30</v>
      </c>
      <c r="O1634" t="s">
        <v>30</v>
      </c>
      <c r="P1634" t="s">
        <v>30</v>
      </c>
      <c r="Q1634" t="s">
        <v>30</v>
      </c>
      <c r="R1634" t="s">
        <v>30</v>
      </c>
      <c r="S1634" t="s">
        <v>30</v>
      </c>
      <c r="T1634" t="s">
        <v>30</v>
      </c>
      <c r="U1634" t="s">
        <v>30</v>
      </c>
      <c r="V1634" t="s">
        <v>30</v>
      </c>
      <c r="W1634" t="s">
        <v>40</v>
      </c>
      <c r="X1634" t="s">
        <v>30</v>
      </c>
      <c r="Y1634" t="s">
        <v>30</v>
      </c>
      <c r="Z1634" t="s">
        <v>29</v>
      </c>
      <c r="AA1634" t="s">
        <v>30</v>
      </c>
      <c r="AB1634" t="s">
        <v>32</v>
      </c>
    </row>
    <row r="1635" spans="1:28" outlineLevel="1" x14ac:dyDescent="0.45">
      <c r="A1635">
        <v>5235179010</v>
      </c>
      <c r="B1635" s="1">
        <v>44337</v>
      </c>
      <c r="C1635" t="s">
        <v>2253</v>
      </c>
      <c r="D1635" t="s">
        <v>2254</v>
      </c>
      <c r="E1635" t="s">
        <v>675</v>
      </c>
      <c r="F1635" t="s">
        <v>5651</v>
      </c>
      <c r="G1635" t="s">
        <v>5768</v>
      </c>
      <c r="H1635" s="5">
        <v>105265.7</v>
      </c>
      <c r="J1635" t="s">
        <v>42</v>
      </c>
      <c r="K1635" t="s">
        <v>30</v>
      </c>
      <c r="L1635" t="s">
        <v>210</v>
      </c>
      <c r="M1635" t="s">
        <v>30</v>
      </c>
      <c r="N1635" t="s">
        <v>29</v>
      </c>
      <c r="O1635" t="s">
        <v>29</v>
      </c>
      <c r="P1635" t="s">
        <v>30</v>
      </c>
      <c r="Q1635" t="s">
        <v>30</v>
      </c>
      <c r="R1635" t="s">
        <v>30</v>
      </c>
      <c r="S1635" t="s">
        <v>30</v>
      </c>
      <c r="T1635" t="s">
        <v>30</v>
      </c>
      <c r="U1635" t="s">
        <v>30</v>
      </c>
      <c r="V1635" t="s">
        <v>30</v>
      </c>
      <c r="W1635" t="s">
        <v>31</v>
      </c>
      <c r="X1635" t="s">
        <v>30</v>
      </c>
      <c r="Y1635" t="s">
        <v>29</v>
      </c>
      <c r="Z1635" t="s">
        <v>30</v>
      </c>
      <c r="AA1635" t="s">
        <v>29</v>
      </c>
      <c r="AB1635" t="s">
        <v>164</v>
      </c>
    </row>
    <row r="1636" spans="1:28" outlineLevel="1" x14ac:dyDescent="0.45">
      <c r="A1636">
        <v>2224719007</v>
      </c>
      <c r="B1636" s="1">
        <v>44330</v>
      </c>
      <c r="C1636" t="s">
        <v>673</v>
      </c>
      <c r="D1636" t="s">
        <v>674</v>
      </c>
      <c r="E1636" t="s">
        <v>675</v>
      </c>
      <c r="F1636" t="s">
        <v>5651</v>
      </c>
      <c r="G1636" t="s">
        <v>5768</v>
      </c>
      <c r="H1636" s="5">
        <v>84281</v>
      </c>
      <c r="J1636" t="s">
        <v>42</v>
      </c>
      <c r="K1636" t="s">
        <v>30</v>
      </c>
      <c r="L1636" t="s">
        <v>210</v>
      </c>
      <c r="M1636" t="s">
        <v>30</v>
      </c>
      <c r="N1636" t="s">
        <v>30</v>
      </c>
      <c r="O1636" t="s">
        <v>30</v>
      </c>
      <c r="P1636" t="s">
        <v>30</v>
      </c>
      <c r="Q1636" t="s">
        <v>30</v>
      </c>
      <c r="R1636" t="s">
        <v>30</v>
      </c>
      <c r="S1636" t="s">
        <v>30</v>
      </c>
      <c r="T1636" t="s">
        <v>30</v>
      </c>
      <c r="U1636" t="s">
        <v>30</v>
      </c>
      <c r="V1636" t="s">
        <v>30</v>
      </c>
      <c r="W1636" t="s">
        <v>33</v>
      </c>
      <c r="X1636" t="s">
        <v>30</v>
      </c>
      <c r="Y1636" t="s">
        <v>30</v>
      </c>
      <c r="Z1636" t="s">
        <v>29</v>
      </c>
      <c r="AA1636" t="s">
        <v>30</v>
      </c>
      <c r="AB1636" t="s">
        <v>32</v>
      </c>
    </row>
    <row r="1637" spans="1:28" outlineLevel="1" x14ac:dyDescent="0.45">
      <c r="A1637">
        <v>8018999006</v>
      </c>
      <c r="B1637" s="1">
        <v>44342</v>
      </c>
      <c r="C1637" t="s">
        <v>4102</v>
      </c>
      <c r="D1637" t="s">
        <v>4103</v>
      </c>
      <c r="E1637" t="s">
        <v>675</v>
      </c>
      <c r="F1637" t="s">
        <v>5651</v>
      </c>
      <c r="G1637" t="s">
        <v>5768</v>
      </c>
      <c r="H1637" s="5">
        <v>50266</v>
      </c>
      <c r="J1637" t="s">
        <v>42</v>
      </c>
      <c r="K1637" t="s">
        <v>30</v>
      </c>
      <c r="L1637" t="s">
        <v>210</v>
      </c>
      <c r="M1637" t="s">
        <v>29</v>
      </c>
      <c r="N1637" t="s">
        <v>29</v>
      </c>
      <c r="O1637" t="s">
        <v>29</v>
      </c>
      <c r="P1637" t="s">
        <v>30</v>
      </c>
      <c r="Q1637" t="s">
        <v>30</v>
      </c>
      <c r="R1637" t="s">
        <v>30</v>
      </c>
      <c r="S1637" t="s">
        <v>30</v>
      </c>
      <c r="T1637" t="s">
        <v>29</v>
      </c>
      <c r="U1637" t="s">
        <v>30</v>
      </c>
      <c r="V1637" t="s">
        <v>30</v>
      </c>
      <c r="W1637" t="s">
        <v>40</v>
      </c>
      <c r="X1637" t="s">
        <v>30</v>
      </c>
      <c r="Y1637" t="s">
        <v>29</v>
      </c>
      <c r="Z1637" t="s">
        <v>29</v>
      </c>
      <c r="AA1637" t="s">
        <v>30</v>
      </c>
      <c r="AB1637" t="s">
        <v>32</v>
      </c>
    </row>
    <row r="1638" spans="1:28" outlineLevel="1" x14ac:dyDescent="0.45">
      <c r="A1638">
        <v>8951009010</v>
      </c>
      <c r="B1638" s="1">
        <v>44345</v>
      </c>
      <c r="C1638" t="s">
        <v>4985</v>
      </c>
      <c r="D1638" t="s">
        <v>4986</v>
      </c>
      <c r="E1638" t="s">
        <v>6046</v>
      </c>
      <c r="F1638" t="s">
        <v>5651</v>
      </c>
      <c r="G1638" t="s">
        <v>6047</v>
      </c>
      <c r="H1638" s="5">
        <v>693150.04</v>
      </c>
      <c r="J1638" t="s">
        <v>42</v>
      </c>
      <c r="K1638" t="s">
        <v>29</v>
      </c>
      <c r="L1638" t="s">
        <v>127</v>
      </c>
      <c r="M1638" t="s">
        <v>29</v>
      </c>
      <c r="N1638" t="s">
        <v>30</v>
      </c>
      <c r="O1638" t="s">
        <v>30</v>
      </c>
      <c r="P1638" t="s">
        <v>30</v>
      </c>
      <c r="Q1638" t="s">
        <v>30</v>
      </c>
      <c r="R1638" t="s">
        <v>30</v>
      </c>
      <c r="S1638" t="s">
        <v>30</v>
      </c>
      <c r="T1638" t="s">
        <v>30</v>
      </c>
      <c r="U1638" t="s">
        <v>30</v>
      </c>
      <c r="V1638" t="s">
        <v>30</v>
      </c>
      <c r="W1638" t="s">
        <v>33</v>
      </c>
      <c r="X1638" t="s">
        <v>29</v>
      </c>
      <c r="Y1638" t="s">
        <v>29</v>
      </c>
      <c r="Z1638" t="s">
        <v>29</v>
      </c>
      <c r="AA1638" t="s">
        <v>29</v>
      </c>
      <c r="AB1638" t="s">
        <v>3075</v>
      </c>
    </row>
    <row r="1639" spans="1:28" outlineLevel="1" x14ac:dyDescent="0.45">
      <c r="A1639">
        <v>7587888900</v>
      </c>
      <c r="B1639" s="1">
        <v>44323</v>
      </c>
      <c r="C1639" t="s">
        <v>3326</v>
      </c>
      <c r="D1639" t="s">
        <v>3327</v>
      </c>
      <c r="E1639" t="s">
        <v>3328</v>
      </c>
      <c r="F1639" t="s">
        <v>5651</v>
      </c>
      <c r="G1639" t="s">
        <v>5986</v>
      </c>
      <c r="H1639" s="5">
        <v>72760</v>
      </c>
      <c r="J1639" t="s">
        <v>42</v>
      </c>
      <c r="K1639" t="s">
        <v>29</v>
      </c>
      <c r="L1639" t="s">
        <v>127</v>
      </c>
      <c r="M1639" t="s">
        <v>29</v>
      </c>
      <c r="N1639" t="s">
        <v>30</v>
      </c>
      <c r="O1639" t="s">
        <v>30</v>
      </c>
      <c r="P1639" t="s">
        <v>30</v>
      </c>
      <c r="Q1639" t="s">
        <v>30</v>
      </c>
      <c r="R1639" t="s">
        <v>30</v>
      </c>
      <c r="S1639" t="s">
        <v>29</v>
      </c>
      <c r="T1639" t="s">
        <v>30</v>
      </c>
      <c r="U1639" t="s">
        <v>30</v>
      </c>
      <c r="V1639" t="s">
        <v>30</v>
      </c>
      <c r="W1639" t="s">
        <v>40</v>
      </c>
      <c r="X1639" t="s">
        <v>29</v>
      </c>
      <c r="Y1639" t="s">
        <v>29</v>
      </c>
      <c r="Z1639" t="s">
        <v>29</v>
      </c>
      <c r="AA1639" t="s">
        <v>30</v>
      </c>
      <c r="AB1639" t="s">
        <v>47</v>
      </c>
    </row>
    <row r="1640" spans="1:28" outlineLevel="1" x14ac:dyDescent="0.45">
      <c r="A1640">
        <v>3715639006</v>
      </c>
      <c r="B1640" s="1">
        <v>44335</v>
      </c>
      <c r="C1640" t="s">
        <v>1869</v>
      </c>
      <c r="D1640" t="s">
        <v>1870</v>
      </c>
      <c r="E1640" t="s">
        <v>1871</v>
      </c>
      <c r="F1640" t="s">
        <v>5651</v>
      </c>
      <c r="G1640" t="s">
        <v>5907</v>
      </c>
      <c r="H1640" s="5">
        <v>483177.87</v>
      </c>
      <c r="J1640" t="s">
        <v>42</v>
      </c>
      <c r="K1640" t="s">
        <v>29</v>
      </c>
      <c r="L1640" t="s">
        <v>275</v>
      </c>
      <c r="M1640" t="s">
        <v>29</v>
      </c>
      <c r="N1640" t="s">
        <v>29</v>
      </c>
      <c r="O1640" t="s">
        <v>30</v>
      </c>
      <c r="P1640" t="s">
        <v>30</v>
      </c>
      <c r="Q1640" t="s">
        <v>29</v>
      </c>
      <c r="R1640" t="s">
        <v>30</v>
      </c>
      <c r="S1640" t="s">
        <v>30</v>
      </c>
      <c r="T1640" t="s">
        <v>30</v>
      </c>
      <c r="U1640" t="s">
        <v>30</v>
      </c>
      <c r="V1640" t="s">
        <v>30</v>
      </c>
      <c r="W1640" t="s">
        <v>31</v>
      </c>
      <c r="X1640" t="s">
        <v>29</v>
      </c>
      <c r="Y1640" t="s">
        <v>30</v>
      </c>
      <c r="Z1640" t="s">
        <v>29</v>
      </c>
      <c r="AA1640" t="s">
        <v>29</v>
      </c>
      <c r="AB1640" t="s">
        <v>32</v>
      </c>
    </row>
    <row r="1641" spans="1:28" outlineLevel="1" x14ac:dyDescent="0.45">
      <c r="A1641">
        <v>1098869010</v>
      </c>
      <c r="B1641" s="1">
        <v>44329</v>
      </c>
      <c r="C1641" t="s">
        <v>411</v>
      </c>
      <c r="D1641" t="s">
        <v>412</v>
      </c>
      <c r="E1641" t="s">
        <v>1818</v>
      </c>
      <c r="F1641" t="s">
        <v>5651</v>
      </c>
      <c r="G1641" t="s">
        <v>5713</v>
      </c>
      <c r="H1641" s="5">
        <v>499995</v>
      </c>
      <c r="J1641" t="s">
        <v>42</v>
      </c>
      <c r="K1641" t="s">
        <v>30</v>
      </c>
      <c r="L1641" t="s">
        <v>96</v>
      </c>
      <c r="M1641" t="s">
        <v>29</v>
      </c>
      <c r="N1641" t="s">
        <v>29</v>
      </c>
      <c r="O1641" t="s">
        <v>30</v>
      </c>
      <c r="P1641" t="s">
        <v>29</v>
      </c>
      <c r="Q1641" t="s">
        <v>30</v>
      </c>
      <c r="R1641" t="s">
        <v>29</v>
      </c>
      <c r="S1641" t="s">
        <v>29</v>
      </c>
      <c r="T1641" t="s">
        <v>29</v>
      </c>
      <c r="U1641" t="s">
        <v>29</v>
      </c>
      <c r="V1641" t="s">
        <v>30</v>
      </c>
      <c r="W1641" t="s">
        <v>229</v>
      </c>
      <c r="X1641" t="s">
        <v>30</v>
      </c>
      <c r="Y1641" t="s">
        <v>29</v>
      </c>
      <c r="Z1641" t="s">
        <v>30</v>
      </c>
      <c r="AA1641" t="s">
        <v>29</v>
      </c>
      <c r="AB1641" t="s">
        <v>45</v>
      </c>
    </row>
    <row r="1642" spans="1:28" outlineLevel="1" x14ac:dyDescent="0.45">
      <c r="A1642">
        <v>9909119009</v>
      </c>
      <c r="B1642" s="1">
        <v>44351</v>
      </c>
      <c r="C1642" t="s">
        <v>5390</v>
      </c>
      <c r="D1642" t="s">
        <v>5391</v>
      </c>
      <c r="E1642" t="s">
        <v>1818</v>
      </c>
      <c r="F1642" t="s">
        <v>5651</v>
      </c>
      <c r="G1642" t="s">
        <v>5713</v>
      </c>
      <c r="H1642" s="5">
        <v>306508.89</v>
      </c>
      <c r="I1642" t="s">
        <v>2347</v>
      </c>
      <c r="J1642" t="s">
        <v>42</v>
      </c>
      <c r="K1642" t="s">
        <v>30</v>
      </c>
      <c r="L1642" t="s">
        <v>96</v>
      </c>
      <c r="M1642" t="s">
        <v>29</v>
      </c>
      <c r="N1642" t="s">
        <v>30</v>
      </c>
      <c r="O1642" t="s">
        <v>29</v>
      </c>
      <c r="P1642" t="s">
        <v>30</v>
      </c>
      <c r="Q1642" t="s">
        <v>30</v>
      </c>
      <c r="R1642" t="s">
        <v>30</v>
      </c>
      <c r="S1642" t="s">
        <v>30</v>
      </c>
      <c r="T1642" t="s">
        <v>30</v>
      </c>
      <c r="U1642" t="s">
        <v>30</v>
      </c>
      <c r="V1642" t="s">
        <v>30</v>
      </c>
      <c r="W1642" t="s">
        <v>31</v>
      </c>
      <c r="X1642" t="s">
        <v>30</v>
      </c>
      <c r="Y1642" t="s">
        <v>29</v>
      </c>
      <c r="Z1642" t="s">
        <v>29</v>
      </c>
      <c r="AA1642" t="s">
        <v>29</v>
      </c>
      <c r="AB1642" t="s">
        <v>102</v>
      </c>
    </row>
    <row r="1643" spans="1:28" outlineLevel="1" x14ac:dyDescent="0.45">
      <c r="A1643">
        <v>7541669001</v>
      </c>
      <c r="B1643" s="1">
        <v>44341</v>
      </c>
      <c r="C1643" t="s">
        <v>2899</v>
      </c>
      <c r="D1643" t="s">
        <v>2900</v>
      </c>
      <c r="E1643" t="s">
        <v>1818</v>
      </c>
      <c r="F1643" t="s">
        <v>5651</v>
      </c>
      <c r="G1643" t="s">
        <v>5713</v>
      </c>
      <c r="H1643" s="5">
        <v>226942.24</v>
      </c>
      <c r="J1643" t="s">
        <v>42</v>
      </c>
      <c r="K1643" t="s">
        <v>30</v>
      </c>
      <c r="L1643" t="s">
        <v>96</v>
      </c>
      <c r="M1643" t="s">
        <v>30</v>
      </c>
      <c r="N1643" t="s">
        <v>30</v>
      </c>
      <c r="O1643" t="s">
        <v>30</v>
      </c>
      <c r="P1643" t="s">
        <v>30</v>
      </c>
      <c r="Q1643" t="s">
        <v>30</v>
      </c>
      <c r="R1643" t="s">
        <v>30</v>
      </c>
      <c r="S1643" t="s">
        <v>30</v>
      </c>
      <c r="T1643" t="s">
        <v>30</v>
      </c>
      <c r="U1643" t="s">
        <v>30</v>
      </c>
      <c r="V1643" t="s">
        <v>30</v>
      </c>
      <c r="W1643" t="s">
        <v>40</v>
      </c>
      <c r="X1643" t="s">
        <v>30</v>
      </c>
      <c r="Y1643" t="s">
        <v>30</v>
      </c>
      <c r="Z1643" t="s">
        <v>29</v>
      </c>
      <c r="AA1643" t="s">
        <v>30</v>
      </c>
      <c r="AB1643" t="s">
        <v>32</v>
      </c>
    </row>
    <row r="1644" spans="1:28" outlineLevel="1" x14ac:dyDescent="0.45">
      <c r="A1644">
        <v>7643328902</v>
      </c>
      <c r="B1644" s="1">
        <v>44323</v>
      </c>
      <c r="C1644" t="s">
        <v>3654</v>
      </c>
      <c r="D1644" t="s">
        <v>2224</v>
      </c>
      <c r="E1644" t="s">
        <v>1818</v>
      </c>
      <c r="F1644" t="s">
        <v>5651</v>
      </c>
      <c r="G1644" t="s">
        <v>5713</v>
      </c>
      <c r="H1644" s="5">
        <v>80139</v>
      </c>
      <c r="J1644" t="s">
        <v>42</v>
      </c>
      <c r="K1644" t="s">
        <v>30</v>
      </c>
      <c r="L1644" t="s">
        <v>96</v>
      </c>
      <c r="M1644" t="s">
        <v>30</v>
      </c>
      <c r="N1644" t="s">
        <v>30</v>
      </c>
      <c r="O1644" t="s">
        <v>29</v>
      </c>
      <c r="P1644" t="s">
        <v>30</v>
      </c>
      <c r="Q1644" t="s">
        <v>30</v>
      </c>
      <c r="R1644" t="s">
        <v>29</v>
      </c>
      <c r="S1644" t="s">
        <v>30</v>
      </c>
      <c r="T1644" t="s">
        <v>29</v>
      </c>
      <c r="U1644" t="s">
        <v>30</v>
      </c>
      <c r="V1644" t="s">
        <v>30</v>
      </c>
      <c r="W1644" t="s">
        <v>31</v>
      </c>
      <c r="X1644" t="s">
        <v>30</v>
      </c>
      <c r="Y1644" t="s">
        <v>29</v>
      </c>
      <c r="Z1644" t="s">
        <v>29</v>
      </c>
      <c r="AA1644" t="s">
        <v>30</v>
      </c>
      <c r="AB1644" t="s">
        <v>139</v>
      </c>
    </row>
    <row r="1645" spans="1:28" outlineLevel="1" x14ac:dyDescent="0.45">
      <c r="A1645">
        <v>3707799008</v>
      </c>
      <c r="B1645" s="1">
        <v>44335</v>
      </c>
      <c r="C1645" t="s">
        <v>1816</v>
      </c>
      <c r="D1645" t="s">
        <v>1817</v>
      </c>
      <c r="E1645" t="s">
        <v>1818</v>
      </c>
      <c r="F1645" t="s">
        <v>5651</v>
      </c>
      <c r="G1645" t="s">
        <v>5713</v>
      </c>
      <c r="H1645" s="5">
        <v>57644</v>
      </c>
      <c r="J1645" t="s">
        <v>42</v>
      </c>
      <c r="K1645" t="s">
        <v>30</v>
      </c>
      <c r="L1645" t="s">
        <v>96</v>
      </c>
      <c r="M1645" t="s">
        <v>29</v>
      </c>
      <c r="N1645" t="s">
        <v>29</v>
      </c>
      <c r="O1645" t="s">
        <v>29</v>
      </c>
      <c r="P1645" t="s">
        <v>30</v>
      </c>
      <c r="Q1645" t="s">
        <v>29</v>
      </c>
      <c r="R1645" t="s">
        <v>30</v>
      </c>
      <c r="S1645" t="s">
        <v>29</v>
      </c>
      <c r="T1645" t="s">
        <v>29</v>
      </c>
      <c r="U1645" t="s">
        <v>30</v>
      </c>
      <c r="V1645" t="s">
        <v>29</v>
      </c>
      <c r="W1645" t="s">
        <v>31</v>
      </c>
      <c r="X1645" t="s">
        <v>30</v>
      </c>
      <c r="Y1645" t="s">
        <v>30</v>
      </c>
      <c r="Z1645" t="s">
        <v>29</v>
      </c>
      <c r="AA1645" t="s">
        <v>30</v>
      </c>
      <c r="AB1645" t="s">
        <v>39</v>
      </c>
    </row>
    <row r="1646" spans="1:28" outlineLevel="1" x14ac:dyDescent="0.45">
      <c r="A1646">
        <v>8035269001</v>
      </c>
      <c r="B1646" s="1">
        <v>44342</v>
      </c>
      <c r="C1646" t="s">
        <v>4191</v>
      </c>
      <c r="D1646" t="s">
        <v>4192</v>
      </c>
      <c r="E1646" t="s">
        <v>485</v>
      </c>
      <c r="F1646" t="s">
        <v>5651</v>
      </c>
      <c r="G1646" t="s">
        <v>5822</v>
      </c>
      <c r="H1646" s="5">
        <v>631827</v>
      </c>
      <c r="J1646" t="s">
        <v>42</v>
      </c>
      <c r="K1646" t="s">
        <v>30</v>
      </c>
      <c r="L1646" t="s">
        <v>155</v>
      </c>
      <c r="M1646" t="s">
        <v>29</v>
      </c>
      <c r="N1646" t="s">
        <v>29</v>
      </c>
      <c r="O1646" t="s">
        <v>29</v>
      </c>
      <c r="P1646" t="s">
        <v>30</v>
      </c>
      <c r="Q1646" t="s">
        <v>30</v>
      </c>
      <c r="R1646" t="s">
        <v>30</v>
      </c>
      <c r="S1646" t="s">
        <v>30</v>
      </c>
      <c r="T1646" t="s">
        <v>30</v>
      </c>
      <c r="U1646" t="s">
        <v>30</v>
      </c>
      <c r="V1646" t="s">
        <v>30</v>
      </c>
      <c r="W1646" t="s">
        <v>40</v>
      </c>
      <c r="X1646" t="s">
        <v>30</v>
      </c>
      <c r="Y1646" t="s">
        <v>30</v>
      </c>
      <c r="Z1646" t="s">
        <v>29</v>
      </c>
      <c r="AA1646" t="s">
        <v>29</v>
      </c>
      <c r="AB1646" t="s">
        <v>32</v>
      </c>
    </row>
    <row r="1647" spans="1:28" outlineLevel="1" x14ac:dyDescent="0.45">
      <c r="A1647">
        <v>9890429007</v>
      </c>
      <c r="B1647" s="1">
        <v>44351</v>
      </c>
      <c r="C1647" t="s">
        <v>5301</v>
      </c>
      <c r="D1647" t="s">
        <v>5302</v>
      </c>
      <c r="E1647" t="s">
        <v>485</v>
      </c>
      <c r="F1647" t="s">
        <v>5651</v>
      </c>
      <c r="G1647" t="s">
        <v>6055</v>
      </c>
      <c r="H1647" s="5">
        <v>425958</v>
      </c>
      <c r="I1647" t="s">
        <v>569</v>
      </c>
      <c r="J1647" t="s">
        <v>42</v>
      </c>
      <c r="K1647" t="s">
        <v>29</v>
      </c>
      <c r="L1647" t="s">
        <v>155</v>
      </c>
      <c r="M1647" t="s">
        <v>30</v>
      </c>
      <c r="N1647" t="s">
        <v>30</v>
      </c>
      <c r="O1647" t="s">
        <v>29</v>
      </c>
      <c r="P1647" t="s">
        <v>30</v>
      </c>
      <c r="Q1647" t="s">
        <v>30</v>
      </c>
      <c r="R1647" t="s">
        <v>30</v>
      </c>
      <c r="S1647" t="s">
        <v>30</v>
      </c>
      <c r="T1647" t="s">
        <v>30</v>
      </c>
      <c r="U1647" t="s">
        <v>30</v>
      </c>
      <c r="V1647" t="s">
        <v>30</v>
      </c>
      <c r="W1647" t="s">
        <v>31</v>
      </c>
      <c r="X1647" t="s">
        <v>29</v>
      </c>
      <c r="Y1647" t="s">
        <v>29</v>
      </c>
      <c r="Z1647" t="s">
        <v>29</v>
      </c>
      <c r="AA1647" t="s">
        <v>29</v>
      </c>
      <c r="AB1647" t="s">
        <v>32</v>
      </c>
    </row>
    <row r="1648" spans="1:28" outlineLevel="1" x14ac:dyDescent="0.45">
      <c r="A1648">
        <v>2487189005</v>
      </c>
      <c r="B1648" s="1">
        <v>44332</v>
      </c>
      <c r="C1648" t="s">
        <v>1168</v>
      </c>
      <c r="D1648" t="s">
        <v>1169</v>
      </c>
      <c r="E1648" t="s">
        <v>485</v>
      </c>
      <c r="F1648" t="s">
        <v>5651</v>
      </c>
      <c r="G1648" t="s">
        <v>5822</v>
      </c>
      <c r="H1648" s="5">
        <v>302366.7</v>
      </c>
      <c r="J1648" t="s">
        <v>42</v>
      </c>
      <c r="K1648" t="s">
        <v>30</v>
      </c>
      <c r="L1648" t="s">
        <v>155</v>
      </c>
      <c r="M1648" t="s">
        <v>30</v>
      </c>
      <c r="N1648" t="s">
        <v>30</v>
      </c>
      <c r="O1648" t="s">
        <v>30</v>
      </c>
      <c r="P1648" t="s">
        <v>30</v>
      </c>
      <c r="Q1648" t="s">
        <v>30</v>
      </c>
      <c r="R1648" t="s">
        <v>30</v>
      </c>
      <c r="S1648" t="s">
        <v>30</v>
      </c>
      <c r="T1648" t="s">
        <v>30</v>
      </c>
      <c r="U1648" t="s">
        <v>30</v>
      </c>
      <c r="V1648" t="s">
        <v>30</v>
      </c>
      <c r="W1648" t="s">
        <v>33</v>
      </c>
      <c r="X1648" t="s">
        <v>30</v>
      </c>
      <c r="Y1648" t="s">
        <v>30</v>
      </c>
      <c r="Z1648" t="s">
        <v>29</v>
      </c>
      <c r="AA1648" t="s">
        <v>30</v>
      </c>
      <c r="AB1648" t="s">
        <v>32</v>
      </c>
    </row>
    <row r="1649" spans="1:28" outlineLevel="1" x14ac:dyDescent="0.45">
      <c r="A1649">
        <v>5223509005</v>
      </c>
      <c r="B1649" s="1">
        <v>44337</v>
      </c>
      <c r="C1649" t="s">
        <v>2189</v>
      </c>
      <c r="D1649" t="s">
        <v>2190</v>
      </c>
      <c r="E1649" t="s">
        <v>485</v>
      </c>
      <c r="F1649" t="s">
        <v>5651</v>
      </c>
      <c r="G1649" t="s">
        <v>5822</v>
      </c>
      <c r="H1649" s="5">
        <v>281621</v>
      </c>
      <c r="J1649" t="s">
        <v>42</v>
      </c>
      <c r="K1649" t="s">
        <v>30</v>
      </c>
      <c r="L1649" t="s">
        <v>155</v>
      </c>
      <c r="M1649" t="s">
        <v>29</v>
      </c>
      <c r="N1649" t="s">
        <v>29</v>
      </c>
      <c r="O1649" t="s">
        <v>29</v>
      </c>
      <c r="P1649" t="s">
        <v>30</v>
      </c>
      <c r="Q1649" t="s">
        <v>30</v>
      </c>
      <c r="R1649" t="s">
        <v>30</v>
      </c>
      <c r="S1649" t="s">
        <v>30</v>
      </c>
      <c r="T1649" t="s">
        <v>30</v>
      </c>
      <c r="U1649" t="s">
        <v>30</v>
      </c>
      <c r="V1649" t="s">
        <v>30</v>
      </c>
      <c r="W1649" t="s">
        <v>33</v>
      </c>
      <c r="X1649" t="s">
        <v>30</v>
      </c>
      <c r="Y1649" t="s">
        <v>30</v>
      </c>
      <c r="Z1649" t="s">
        <v>29</v>
      </c>
      <c r="AA1649" t="s">
        <v>29</v>
      </c>
      <c r="AB1649" t="s">
        <v>32</v>
      </c>
    </row>
    <row r="1650" spans="1:28" outlineLevel="1" x14ac:dyDescent="0.45">
      <c r="A1650">
        <v>7522449010</v>
      </c>
      <c r="B1650" s="1">
        <v>44341</v>
      </c>
      <c r="C1650" t="s">
        <v>2673</v>
      </c>
      <c r="D1650" t="s">
        <v>2674</v>
      </c>
      <c r="E1650" t="s">
        <v>485</v>
      </c>
      <c r="F1650" t="s">
        <v>5651</v>
      </c>
      <c r="G1650" t="s">
        <v>5822</v>
      </c>
      <c r="H1650" s="5">
        <v>190098</v>
      </c>
      <c r="J1650" t="s">
        <v>42</v>
      </c>
      <c r="K1650" t="s">
        <v>30</v>
      </c>
      <c r="L1650" t="s">
        <v>155</v>
      </c>
      <c r="M1650" t="s">
        <v>29</v>
      </c>
      <c r="N1650" t="s">
        <v>30</v>
      </c>
      <c r="O1650" t="s">
        <v>30</v>
      </c>
      <c r="P1650" t="s">
        <v>30</v>
      </c>
      <c r="Q1650" t="s">
        <v>30</v>
      </c>
      <c r="R1650" t="s">
        <v>30</v>
      </c>
      <c r="S1650" t="s">
        <v>30</v>
      </c>
      <c r="T1650" t="s">
        <v>30</v>
      </c>
      <c r="U1650" t="s">
        <v>30</v>
      </c>
      <c r="V1650" t="s">
        <v>30</v>
      </c>
      <c r="W1650" t="s">
        <v>40</v>
      </c>
      <c r="X1650" t="s">
        <v>30</v>
      </c>
      <c r="Y1650" t="s">
        <v>30</v>
      </c>
      <c r="Z1650" t="s">
        <v>29</v>
      </c>
      <c r="AA1650" t="s">
        <v>29</v>
      </c>
      <c r="AB1650" t="s">
        <v>32</v>
      </c>
    </row>
    <row r="1651" spans="1:28" outlineLevel="1" x14ac:dyDescent="0.45">
      <c r="A1651">
        <v>7599278902</v>
      </c>
      <c r="B1651" s="1">
        <v>44323</v>
      </c>
      <c r="C1651" t="s">
        <v>3395</v>
      </c>
      <c r="D1651" t="s">
        <v>3396</v>
      </c>
      <c r="E1651" t="s">
        <v>485</v>
      </c>
      <c r="F1651" t="s">
        <v>5651</v>
      </c>
      <c r="G1651" t="s">
        <v>5822</v>
      </c>
      <c r="H1651" s="5">
        <v>74639.350000000006</v>
      </c>
      <c r="I1651" t="s">
        <v>143</v>
      </c>
      <c r="J1651" t="s">
        <v>42</v>
      </c>
      <c r="K1651" t="s">
        <v>30</v>
      </c>
      <c r="L1651" t="s">
        <v>155</v>
      </c>
      <c r="M1651" t="s">
        <v>29</v>
      </c>
      <c r="N1651" t="s">
        <v>29</v>
      </c>
      <c r="O1651" t="s">
        <v>29</v>
      </c>
      <c r="P1651" t="s">
        <v>30</v>
      </c>
      <c r="Q1651" t="s">
        <v>30</v>
      </c>
      <c r="R1651" t="s">
        <v>30</v>
      </c>
      <c r="S1651" t="s">
        <v>30</v>
      </c>
      <c r="T1651" t="s">
        <v>30</v>
      </c>
      <c r="U1651" t="s">
        <v>30</v>
      </c>
      <c r="V1651" t="s">
        <v>30</v>
      </c>
      <c r="W1651" t="s">
        <v>40</v>
      </c>
      <c r="X1651" t="s">
        <v>30</v>
      </c>
      <c r="Y1651" t="s">
        <v>29</v>
      </c>
      <c r="Z1651" t="s">
        <v>29</v>
      </c>
      <c r="AA1651" t="s">
        <v>30</v>
      </c>
      <c r="AB1651" t="s">
        <v>32</v>
      </c>
    </row>
    <row r="1652" spans="1:28" outlineLevel="1" x14ac:dyDescent="0.45">
      <c r="A1652">
        <v>2365589009</v>
      </c>
      <c r="B1652" s="1">
        <v>44331</v>
      </c>
      <c r="C1652" t="s">
        <v>1003</v>
      </c>
      <c r="D1652" t="s">
        <v>1004</v>
      </c>
      <c r="E1652" t="s">
        <v>485</v>
      </c>
      <c r="F1652" t="s">
        <v>5651</v>
      </c>
      <c r="G1652" t="s">
        <v>5822</v>
      </c>
      <c r="H1652" s="5">
        <v>25124.47</v>
      </c>
      <c r="I1652" t="s">
        <v>35</v>
      </c>
      <c r="J1652" t="s">
        <v>42</v>
      </c>
      <c r="K1652" t="s">
        <v>30</v>
      </c>
      <c r="L1652" t="s">
        <v>155</v>
      </c>
      <c r="M1652" t="s">
        <v>29</v>
      </c>
      <c r="N1652" t="s">
        <v>29</v>
      </c>
      <c r="O1652" t="s">
        <v>29</v>
      </c>
      <c r="P1652" t="s">
        <v>30</v>
      </c>
      <c r="Q1652" t="s">
        <v>30</v>
      </c>
      <c r="R1652" t="s">
        <v>30</v>
      </c>
      <c r="S1652" t="s">
        <v>30</v>
      </c>
      <c r="T1652" t="s">
        <v>30</v>
      </c>
      <c r="U1652" t="s">
        <v>30</v>
      </c>
      <c r="V1652" t="s">
        <v>30</v>
      </c>
      <c r="W1652" t="s">
        <v>33</v>
      </c>
      <c r="X1652" t="s">
        <v>30</v>
      </c>
      <c r="Y1652" t="s">
        <v>30</v>
      </c>
      <c r="Z1652" t="s">
        <v>29</v>
      </c>
      <c r="AA1652" t="s">
        <v>29</v>
      </c>
      <c r="AB1652" t="s">
        <v>32</v>
      </c>
    </row>
    <row r="1653" spans="1:28" outlineLevel="1" x14ac:dyDescent="0.45">
      <c r="A1653">
        <v>5229589008</v>
      </c>
      <c r="B1653" s="1">
        <v>44337</v>
      </c>
      <c r="C1653" t="s">
        <v>2222</v>
      </c>
      <c r="D1653" t="s">
        <v>2223</v>
      </c>
      <c r="E1653" t="s">
        <v>98</v>
      </c>
      <c r="F1653" t="s">
        <v>5651</v>
      </c>
      <c r="G1653" t="s">
        <v>5935</v>
      </c>
      <c r="H1653" s="5">
        <v>74249</v>
      </c>
      <c r="J1653" t="s">
        <v>42</v>
      </c>
      <c r="K1653" t="s">
        <v>30</v>
      </c>
      <c r="L1653" t="s">
        <v>150</v>
      </c>
      <c r="M1653" t="s">
        <v>29</v>
      </c>
      <c r="N1653" t="s">
        <v>29</v>
      </c>
      <c r="O1653" t="s">
        <v>29</v>
      </c>
      <c r="P1653" t="s">
        <v>30</v>
      </c>
      <c r="Q1653" t="s">
        <v>30</v>
      </c>
      <c r="R1653" t="s">
        <v>30</v>
      </c>
      <c r="S1653" t="s">
        <v>30</v>
      </c>
      <c r="T1653" t="s">
        <v>29</v>
      </c>
      <c r="U1653" t="s">
        <v>30</v>
      </c>
      <c r="V1653" t="s">
        <v>30</v>
      </c>
      <c r="W1653" t="s">
        <v>40</v>
      </c>
      <c r="X1653" t="s">
        <v>29</v>
      </c>
      <c r="Y1653" t="s">
        <v>30</v>
      </c>
      <c r="Z1653" t="s">
        <v>29</v>
      </c>
      <c r="AA1653" t="s">
        <v>29</v>
      </c>
      <c r="AB1653" t="s">
        <v>32</v>
      </c>
    </row>
    <row r="1654" spans="1:28" outlineLevel="1" x14ac:dyDescent="0.45">
      <c r="A1654">
        <v>8606699006</v>
      </c>
      <c r="B1654" s="1">
        <v>44343</v>
      </c>
      <c r="C1654" t="s">
        <v>4272</v>
      </c>
      <c r="D1654" t="s">
        <v>4273</v>
      </c>
      <c r="E1654" t="s">
        <v>98</v>
      </c>
      <c r="F1654" t="s">
        <v>5651</v>
      </c>
      <c r="G1654" t="s">
        <v>5935</v>
      </c>
      <c r="H1654" s="5">
        <v>4085.66</v>
      </c>
      <c r="J1654" t="s">
        <v>42</v>
      </c>
      <c r="K1654" t="s">
        <v>30</v>
      </c>
      <c r="L1654" t="s">
        <v>150</v>
      </c>
      <c r="M1654" t="s">
        <v>29</v>
      </c>
      <c r="N1654" t="s">
        <v>29</v>
      </c>
      <c r="O1654" t="s">
        <v>29</v>
      </c>
      <c r="P1654" t="s">
        <v>30</v>
      </c>
      <c r="Q1654" t="s">
        <v>29</v>
      </c>
      <c r="R1654" t="s">
        <v>30</v>
      </c>
      <c r="S1654" t="s">
        <v>30</v>
      </c>
      <c r="T1654" t="s">
        <v>30</v>
      </c>
      <c r="U1654" t="s">
        <v>30</v>
      </c>
      <c r="V1654" t="s">
        <v>30</v>
      </c>
      <c r="W1654" t="s">
        <v>40</v>
      </c>
      <c r="X1654" t="s">
        <v>29</v>
      </c>
      <c r="Y1654" t="s">
        <v>29</v>
      </c>
      <c r="Z1654" t="s">
        <v>29</v>
      </c>
      <c r="AA1654" t="s">
        <v>29</v>
      </c>
      <c r="AB1654" t="s">
        <v>164</v>
      </c>
    </row>
    <row r="1655" spans="1:28" outlineLevel="1" x14ac:dyDescent="0.45">
      <c r="A1655">
        <v>9926659009</v>
      </c>
      <c r="B1655" s="1">
        <v>44351</v>
      </c>
      <c r="C1655" t="s">
        <v>5482</v>
      </c>
      <c r="D1655" t="s">
        <v>5483</v>
      </c>
      <c r="E1655" t="s">
        <v>5484</v>
      </c>
      <c r="F1655" t="s">
        <v>5651</v>
      </c>
      <c r="G1655" t="s">
        <v>6062</v>
      </c>
      <c r="H1655" s="5">
        <v>229994.42</v>
      </c>
      <c r="J1655" t="s">
        <v>42</v>
      </c>
      <c r="K1655" t="s">
        <v>29</v>
      </c>
      <c r="L1655" t="s">
        <v>127</v>
      </c>
      <c r="M1655" t="s">
        <v>30</v>
      </c>
      <c r="N1655" t="s">
        <v>29</v>
      </c>
      <c r="O1655" t="s">
        <v>29</v>
      </c>
      <c r="P1655" t="s">
        <v>30</v>
      </c>
      <c r="Q1655" t="s">
        <v>30</v>
      </c>
      <c r="R1655" t="s">
        <v>30</v>
      </c>
      <c r="S1655" t="s">
        <v>30</v>
      </c>
      <c r="T1655" t="s">
        <v>30</v>
      </c>
      <c r="U1655" t="s">
        <v>30</v>
      </c>
      <c r="V1655" t="s">
        <v>30</v>
      </c>
      <c r="W1655" t="s">
        <v>31</v>
      </c>
      <c r="X1655" t="s">
        <v>29</v>
      </c>
      <c r="Y1655" t="s">
        <v>29</v>
      </c>
      <c r="Z1655" t="s">
        <v>29</v>
      </c>
      <c r="AA1655" t="s">
        <v>29</v>
      </c>
      <c r="AB1655" t="s">
        <v>32</v>
      </c>
    </row>
    <row r="1656" spans="1:28" outlineLevel="1" x14ac:dyDescent="0.45">
      <c r="A1656">
        <v>2332629001</v>
      </c>
      <c r="B1656" s="1">
        <v>44331</v>
      </c>
      <c r="C1656" t="s">
        <v>856</v>
      </c>
      <c r="D1656" t="s">
        <v>857</v>
      </c>
      <c r="E1656" t="s">
        <v>858</v>
      </c>
      <c r="F1656" t="s">
        <v>5651</v>
      </c>
      <c r="G1656" t="s">
        <v>5799</v>
      </c>
      <c r="H1656" s="5">
        <v>24182</v>
      </c>
      <c r="J1656" t="s">
        <v>42</v>
      </c>
      <c r="K1656" t="s">
        <v>29</v>
      </c>
      <c r="L1656" t="s">
        <v>150</v>
      </c>
      <c r="M1656" t="s">
        <v>29</v>
      </c>
      <c r="N1656" t="s">
        <v>29</v>
      </c>
      <c r="O1656" t="s">
        <v>29</v>
      </c>
      <c r="P1656" t="s">
        <v>30</v>
      </c>
      <c r="Q1656" t="s">
        <v>30</v>
      </c>
      <c r="R1656" t="s">
        <v>30</v>
      </c>
      <c r="S1656" t="s">
        <v>30</v>
      </c>
      <c r="T1656" t="s">
        <v>30</v>
      </c>
      <c r="U1656" t="s">
        <v>30</v>
      </c>
      <c r="V1656" t="s">
        <v>30</v>
      </c>
      <c r="W1656" t="s">
        <v>40</v>
      </c>
      <c r="X1656" t="s">
        <v>29</v>
      </c>
      <c r="Y1656" t="s">
        <v>30</v>
      </c>
      <c r="Z1656" t="s">
        <v>29</v>
      </c>
      <c r="AA1656" t="s">
        <v>29</v>
      </c>
      <c r="AB1656" t="s">
        <v>32</v>
      </c>
    </row>
    <row r="1657" spans="1:28" outlineLevel="1" x14ac:dyDescent="0.45">
      <c r="A1657">
        <v>2712219009</v>
      </c>
      <c r="B1657" s="1">
        <v>44334</v>
      </c>
      <c r="C1657" t="s">
        <v>1380</v>
      </c>
      <c r="D1657" t="s">
        <v>1381</v>
      </c>
      <c r="E1657" t="s">
        <v>1382</v>
      </c>
      <c r="F1657" t="s">
        <v>5651</v>
      </c>
      <c r="G1657" t="s">
        <v>5869</v>
      </c>
      <c r="H1657" s="5">
        <v>66300.14</v>
      </c>
      <c r="J1657" t="s">
        <v>28</v>
      </c>
      <c r="K1657" t="s">
        <v>30</v>
      </c>
      <c r="L1657" t="s">
        <v>77</v>
      </c>
      <c r="M1657" t="s">
        <v>30</v>
      </c>
      <c r="N1657" t="s">
        <v>29</v>
      </c>
      <c r="O1657" t="s">
        <v>29</v>
      </c>
      <c r="P1657" t="s">
        <v>29</v>
      </c>
      <c r="Q1657" t="s">
        <v>30</v>
      </c>
      <c r="R1657" t="s">
        <v>30</v>
      </c>
      <c r="S1657" t="s">
        <v>29</v>
      </c>
      <c r="T1657" t="s">
        <v>30</v>
      </c>
      <c r="U1657" t="s">
        <v>30</v>
      </c>
      <c r="V1657" t="s">
        <v>29</v>
      </c>
      <c r="W1657" t="s">
        <v>33</v>
      </c>
      <c r="X1657" t="s">
        <v>29</v>
      </c>
      <c r="Y1657" t="s">
        <v>29</v>
      </c>
      <c r="Z1657" t="s">
        <v>30</v>
      </c>
      <c r="AA1657" t="s">
        <v>30</v>
      </c>
      <c r="AB1657" t="s">
        <v>32</v>
      </c>
    </row>
    <row r="1658" spans="1:28" outlineLevel="1" x14ac:dyDescent="0.45">
      <c r="A1658">
        <v>8870709006</v>
      </c>
      <c r="B1658" s="1">
        <v>44345</v>
      </c>
      <c r="C1658" t="s">
        <v>4635</v>
      </c>
      <c r="D1658" t="s">
        <v>4636</v>
      </c>
      <c r="E1658" t="s">
        <v>1382</v>
      </c>
      <c r="F1658" t="s">
        <v>5651</v>
      </c>
      <c r="G1658" t="s">
        <v>5869</v>
      </c>
      <c r="H1658" s="5">
        <v>42932</v>
      </c>
      <c r="J1658" t="s">
        <v>28</v>
      </c>
      <c r="K1658" t="s">
        <v>30</v>
      </c>
      <c r="L1658" t="s">
        <v>77</v>
      </c>
      <c r="M1658" t="s">
        <v>30</v>
      </c>
      <c r="N1658" t="s">
        <v>29</v>
      </c>
      <c r="O1658" t="s">
        <v>29</v>
      </c>
      <c r="P1658" t="s">
        <v>30</v>
      </c>
      <c r="Q1658" t="s">
        <v>30</v>
      </c>
      <c r="R1658" t="s">
        <v>30</v>
      </c>
      <c r="S1658" t="s">
        <v>30</v>
      </c>
      <c r="T1658" t="s">
        <v>30</v>
      </c>
      <c r="U1658" t="s">
        <v>30</v>
      </c>
      <c r="V1658" t="s">
        <v>30</v>
      </c>
      <c r="W1658" t="s">
        <v>31</v>
      </c>
      <c r="X1658" t="s">
        <v>29</v>
      </c>
      <c r="Y1658" t="s">
        <v>29</v>
      </c>
      <c r="Z1658" t="s">
        <v>29</v>
      </c>
      <c r="AA1658" t="s">
        <v>29</v>
      </c>
      <c r="AB1658" t="s">
        <v>1420</v>
      </c>
    </row>
    <row r="1659" spans="1:28" outlineLevel="1" x14ac:dyDescent="0.45">
      <c r="A1659">
        <v>6595089005</v>
      </c>
      <c r="B1659" s="1">
        <v>44338</v>
      </c>
      <c r="C1659" t="s">
        <v>2364</v>
      </c>
      <c r="D1659" t="s">
        <v>2365</v>
      </c>
      <c r="E1659" t="s">
        <v>1382</v>
      </c>
      <c r="F1659" t="s">
        <v>5651</v>
      </c>
      <c r="G1659" t="s">
        <v>5869</v>
      </c>
      <c r="H1659" s="5">
        <v>2136</v>
      </c>
      <c r="J1659" t="s">
        <v>28</v>
      </c>
      <c r="K1659" t="s">
        <v>30</v>
      </c>
      <c r="L1659" t="s">
        <v>77</v>
      </c>
      <c r="M1659" t="s">
        <v>30</v>
      </c>
      <c r="N1659" t="s">
        <v>29</v>
      </c>
      <c r="O1659" t="s">
        <v>29</v>
      </c>
      <c r="P1659" t="s">
        <v>29</v>
      </c>
      <c r="Q1659" t="s">
        <v>29</v>
      </c>
      <c r="R1659" t="s">
        <v>29</v>
      </c>
      <c r="S1659" t="s">
        <v>29</v>
      </c>
      <c r="T1659" t="s">
        <v>29</v>
      </c>
      <c r="U1659" t="s">
        <v>30</v>
      </c>
      <c r="V1659" t="s">
        <v>29</v>
      </c>
      <c r="W1659" t="s">
        <v>33</v>
      </c>
      <c r="X1659" t="s">
        <v>29</v>
      </c>
      <c r="Y1659" t="s">
        <v>29</v>
      </c>
      <c r="Z1659" t="s">
        <v>30</v>
      </c>
      <c r="AA1659" t="s">
        <v>29</v>
      </c>
      <c r="AB1659" t="s">
        <v>32</v>
      </c>
    </row>
    <row r="1660" spans="1:28" outlineLevel="1" x14ac:dyDescent="0.45">
      <c r="A1660">
        <v>7665728905</v>
      </c>
      <c r="B1660" s="1">
        <v>44323</v>
      </c>
      <c r="C1660" t="s">
        <v>3791</v>
      </c>
      <c r="D1660" t="s">
        <v>3792</v>
      </c>
      <c r="E1660" t="s">
        <v>625</v>
      </c>
      <c r="F1660" t="s">
        <v>5651</v>
      </c>
      <c r="G1660" t="s">
        <v>5757</v>
      </c>
      <c r="H1660" s="5">
        <v>113838.79</v>
      </c>
      <c r="J1660" t="s">
        <v>42</v>
      </c>
      <c r="K1660" t="s">
        <v>29</v>
      </c>
      <c r="L1660" t="s">
        <v>127</v>
      </c>
      <c r="M1660" t="s">
        <v>30</v>
      </c>
      <c r="N1660" t="s">
        <v>30</v>
      </c>
      <c r="O1660" t="s">
        <v>30</v>
      </c>
      <c r="P1660" t="s">
        <v>30</v>
      </c>
      <c r="Q1660" t="s">
        <v>30</v>
      </c>
      <c r="R1660" t="s">
        <v>30</v>
      </c>
      <c r="S1660" t="s">
        <v>30</v>
      </c>
      <c r="T1660" t="s">
        <v>30</v>
      </c>
      <c r="U1660" t="s">
        <v>30</v>
      </c>
      <c r="V1660" t="s">
        <v>30</v>
      </c>
      <c r="W1660" t="s">
        <v>40</v>
      </c>
      <c r="X1660" t="s">
        <v>29</v>
      </c>
      <c r="Y1660" t="s">
        <v>30</v>
      </c>
      <c r="Z1660" t="s">
        <v>29</v>
      </c>
      <c r="AA1660" t="s">
        <v>29</v>
      </c>
      <c r="AB1660" t="s">
        <v>32</v>
      </c>
    </row>
    <row r="1661" spans="1:28" outlineLevel="1" x14ac:dyDescent="0.45">
      <c r="A1661">
        <v>7528698902</v>
      </c>
      <c r="B1661" s="1">
        <v>44323</v>
      </c>
      <c r="C1661" t="s">
        <v>2748</v>
      </c>
      <c r="D1661" t="s">
        <v>2749</v>
      </c>
      <c r="E1661" t="s">
        <v>625</v>
      </c>
      <c r="F1661" t="s">
        <v>5651</v>
      </c>
      <c r="G1661" t="s">
        <v>5757</v>
      </c>
      <c r="H1661" s="5">
        <v>95623</v>
      </c>
      <c r="J1661" t="s">
        <v>42</v>
      </c>
      <c r="K1661" t="s">
        <v>30</v>
      </c>
      <c r="L1661" t="s">
        <v>127</v>
      </c>
      <c r="M1661" t="s">
        <v>29</v>
      </c>
      <c r="N1661" t="s">
        <v>29</v>
      </c>
      <c r="O1661" t="s">
        <v>29</v>
      </c>
      <c r="P1661" t="s">
        <v>30</v>
      </c>
      <c r="Q1661" t="s">
        <v>30</v>
      </c>
      <c r="R1661" t="s">
        <v>30</v>
      </c>
      <c r="S1661" t="s">
        <v>30</v>
      </c>
      <c r="T1661" t="s">
        <v>30</v>
      </c>
      <c r="U1661" t="s">
        <v>30</v>
      </c>
      <c r="V1661" t="s">
        <v>30</v>
      </c>
      <c r="W1661" t="s">
        <v>31</v>
      </c>
      <c r="X1661" t="s">
        <v>29</v>
      </c>
      <c r="Y1661" t="s">
        <v>29</v>
      </c>
      <c r="Z1661" t="s">
        <v>30</v>
      </c>
      <c r="AA1661" t="s">
        <v>29</v>
      </c>
      <c r="AB1661" t="s">
        <v>38</v>
      </c>
    </row>
    <row r="1662" spans="1:28" outlineLevel="1" x14ac:dyDescent="0.45">
      <c r="A1662">
        <v>7606058905</v>
      </c>
      <c r="B1662" s="1">
        <v>44323</v>
      </c>
      <c r="C1662" t="s">
        <v>3428</v>
      </c>
      <c r="D1662" t="s">
        <v>3429</v>
      </c>
      <c r="E1662" t="s">
        <v>625</v>
      </c>
      <c r="F1662" t="s">
        <v>5651</v>
      </c>
      <c r="G1662" t="s">
        <v>5757</v>
      </c>
      <c r="H1662" s="5">
        <v>83235.320000000007</v>
      </c>
      <c r="J1662" t="s">
        <v>42</v>
      </c>
      <c r="K1662" t="s">
        <v>30</v>
      </c>
      <c r="L1662" t="s">
        <v>127</v>
      </c>
      <c r="M1662" t="s">
        <v>29</v>
      </c>
      <c r="N1662" t="s">
        <v>30</v>
      </c>
      <c r="O1662" t="s">
        <v>29</v>
      </c>
      <c r="P1662" t="s">
        <v>30</v>
      </c>
      <c r="Q1662" t="s">
        <v>30</v>
      </c>
      <c r="R1662" t="s">
        <v>30</v>
      </c>
      <c r="S1662" t="s">
        <v>30</v>
      </c>
      <c r="T1662" t="s">
        <v>30</v>
      </c>
      <c r="U1662" t="s">
        <v>30</v>
      </c>
      <c r="V1662" t="s">
        <v>30</v>
      </c>
      <c r="W1662" t="s">
        <v>31</v>
      </c>
      <c r="X1662" t="s">
        <v>29</v>
      </c>
      <c r="Y1662" t="s">
        <v>29</v>
      </c>
      <c r="Z1662" t="s">
        <v>30</v>
      </c>
      <c r="AA1662" t="s">
        <v>30</v>
      </c>
      <c r="AB1662" t="s">
        <v>1072</v>
      </c>
    </row>
    <row r="1663" spans="1:28" outlineLevel="1" x14ac:dyDescent="0.45">
      <c r="A1663">
        <v>8845219010</v>
      </c>
      <c r="B1663" s="1">
        <v>44345</v>
      </c>
      <c r="C1663" t="s">
        <v>4475</v>
      </c>
      <c r="D1663" t="s">
        <v>4476</v>
      </c>
      <c r="E1663" t="s">
        <v>625</v>
      </c>
      <c r="F1663" t="s">
        <v>5651</v>
      </c>
      <c r="G1663" t="s">
        <v>5757</v>
      </c>
      <c r="H1663" s="5">
        <v>74860</v>
      </c>
      <c r="J1663" t="s">
        <v>42</v>
      </c>
      <c r="K1663" t="s">
        <v>29</v>
      </c>
      <c r="L1663" t="s">
        <v>127</v>
      </c>
      <c r="M1663" t="s">
        <v>29</v>
      </c>
      <c r="N1663" t="s">
        <v>30</v>
      </c>
      <c r="O1663" t="s">
        <v>29</v>
      </c>
      <c r="P1663" t="s">
        <v>30</v>
      </c>
      <c r="Q1663" t="s">
        <v>30</v>
      </c>
      <c r="R1663" t="s">
        <v>30</v>
      </c>
      <c r="S1663" t="s">
        <v>30</v>
      </c>
      <c r="T1663" t="s">
        <v>30</v>
      </c>
      <c r="U1663" t="s">
        <v>30</v>
      </c>
      <c r="V1663" t="s">
        <v>30</v>
      </c>
      <c r="W1663" t="s">
        <v>31</v>
      </c>
      <c r="X1663" t="s">
        <v>29</v>
      </c>
      <c r="Y1663" t="s">
        <v>29</v>
      </c>
      <c r="Z1663" t="s">
        <v>29</v>
      </c>
      <c r="AA1663" t="s">
        <v>29</v>
      </c>
      <c r="AB1663" t="s">
        <v>32</v>
      </c>
    </row>
    <row r="1664" spans="1:28" outlineLevel="1" x14ac:dyDescent="0.45">
      <c r="A1664">
        <v>2756609010</v>
      </c>
      <c r="B1664" s="1">
        <v>44334</v>
      </c>
      <c r="C1664" t="s">
        <v>1591</v>
      </c>
      <c r="D1664" t="s">
        <v>1592</v>
      </c>
      <c r="E1664" t="s">
        <v>625</v>
      </c>
      <c r="F1664" t="s">
        <v>5651</v>
      </c>
      <c r="G1664" t="s">
        <v>5757</v>
      </c>
      <c r="H1664" s="5">
        <v>70626</v>
      </c>
      <c r="J1664" t="s">
        <v>42</v>
      </c>
      <c r="K1664" t="s">
        <v>29</v>
      </c>
      <c r="L1664" t="s">
        <v>127</v>
      </c>
      <c r="M1664" t="s">
        <v>29</v>
      </c>
      <c r="N1664" t="s">
        <v>29</v>
      </c>
      <c r="O1664" t="s">
        <v>29</v>
      </c>
      <c r="P1664" t="s">
        <v>30</v>
      </c>
      <c r="Q1664" t="s">
        <v>29</v>
      </c>
      <c r="R1664" t="s">
        <v>30</v>
      </c>
      <c r="S1664" t="s">
        <v>30</v>
      </c>
      <c r="T1664" t="s">
        <v>30</v>
      </c>
      <c r="U1664" t="s">
        <v>30</v>
      </c>
      <c r="V1664" t="s">
        <v>30</v>
      </c>
      <c r="W1664" t="s">
        <v>60</v>
      </c>
      <c r="X1664" t="s">
        <v>29</v>
      </c>
      <c r="Y1664" t="s">
        <v>29</v>
      </c>
      <c r="Z1664" t="s">
        <v>30</v>
      </c>
      <c r="AA1664" t="s">
        <v>29</v>
      </c>
      <c r="AB1664" t="s">
        <v>32</v>
      </c>
    </row>
    <row r="1665" spans="1:28" outlineLevel="1" x14ac:dyDescent="0.45">
      <c r="A1665">
        <v>8921239008</v>
      </c>
      <c r="B1665" s="1">
        <v>44345</v>
      </c>
      <c r="C1665" t="s">
        <v>4847</v>
      </c>
      <c r="D1665" t="s">
        <v>4848</v>
      </c>
      <c r="E1665" t="s">
        <v>625</v>
      </c>
      <c r="F1665" t="s">
        <v>5651</v>
      </c>
      <c r="G1665" t="s">
        <v>5757</v>
      </c>
      <c r="H1665" s="5">
        <v>32738.21</v>
      </c>
      <c r="J1665" t="s">
        <v>42</v>
      </c>
      <c r="K1665" t="s">
        <v>30</v>
      </c>
      <c r="L1665" t="s">
        <v>127</v>
      </c>
      <c r="M1665" t="s">
        <v>29</v>
      </c>
      <c r="N1665" t="s">
        <v>29</v>
      </c>
      <c r="O1665" t="s">
        <v>29</v>
      </c>
      <c r="P1665" t="s">
        <v>30</v>
      </c>
      <c r="Q1665" t="s">
        <v>29</v>
      </c>
      <c r="R1665" t="s">
        <v>30</v>
      </c>
      <c r="S1665" t="s">
        <v>30</v>
      </c>
      <c r="T1665" t="s">
        <v>29</v>
      </c>
      <c r="U1665" t="s">
        <v>29</v>
      </c>
      <c r="V1665" t="s">
        <v>30</v>
      </c>
      <c r="W1665" t="s">
        <v>33</v>
      </c>
      <c r="X1665" t="s">
        <v>29</v>
      </c>
      <c r="Y1665" t="s">
        <v>29</v>
      </c>
      <c r="Z1665" t="s">
        <v>29</v>
      </c>
      <c r="AA1665" t="s">
        <v>29</v>
      </c>
      <c r="AB1665" t="s">
        <v>32</v>
      </c>
    </row>
    <row r="1666" spans="1:28" outlineLevel="1" x14ac:dyDescent="0.45">
      <c r="A1666">
        <v>2713579003</v>
      </c>
      <c r="B1666" s="1">
        <v>44334</v>
      </c>
      <c r="C1666" t="s">
        <v>1390</v>
      </c>
      <c r="D1666" t="s">
        <v>1391</v>
      </c>
      <c r="E1666" t="s">
        <v>625</v>
      </c>
      <c r="F1666" t="s">
        <v>5651</v>
      </c>
      <c r="G1666" t="s">
        <v>5757</v>
      </c>
      <c r="H1666" s="5">
        <v>24411</v>
      </c>
      <c r="J1666" t="s">
        <v>42</v>
      </c>
      <c r="K1666" t="s">
        <v>30</v>
      </c>
      <c r="L1666" t="s">
        <v>127</v>
      </c>
      <c r="M1666" t="s">
        <v>30</v>
      </c>
      <c r="N1666" t="s">
        <v>30</v>
      </c>
      <c r="O1666" t="s">
        <v>30</v>
      </c>
      <c r="P1666" t="s">
        <v>30</v>
      </c>
      <c r="Q1666" t="s">
        <v>30</v>
      </c>
      <c r="R1666" t="s">
        <v>30</v>
      </c>
      <c r="S1666" t="s">
        <v>30</v>
      </c>
      <c r="T1666" t="s">
        <v>30</v>
      </c>
      <c r="U1666" t="s">
        <v>30</v>
      </c>
      <c r="V1666" t="s">
        <v>30</v>
      </c>
      <c r="W1666" t="s">
        <v>31</v>
      </c>
      <c r="X1666" t="s">
        <v>29</v>
      </c>
      <c r="Y1666" t="s">
        <v>30</v>
      </c>
      <c r="Z1666" t="s">
        <v>29</v>
      </c>
      <c r="AA1666" t="s">
        <v>29</v>
      </c>
      <c r="AB1666" t="s">
        <v>100</v>
      </c>
    </row>
    <row r="1667" spans="1:28" outlineLevel="1" x14ac:dyDescent="0.45">
      <c r="A1667">
        <v>2217809001</v>
      </c>
      <c r="B1667" s="1">
        <v>44330</v>
      </c>
      <c r="C1667" t="s">
        <v>623</v>
      </c>
      <c r="D1667" t="s">
        <v>624</v>
      </c>
      <c r="E1667" t="s">
        <v>625</v>
      </c>
      <c r="F1667" t="s">
        <v>5651</v>
      </c>
      <c r="G1667" t="s">
        <v>5757</v>
      </c>
      <c r="H1667" s="5">
        <v>4311</v>
      </c>
      <c r="J1667" t="s">
        <v>42</v>
      </c>
      <c r="K1667" t="s">
        <v>30</v>
      </c>
      <c r="L1667" t="s">
        <v>127</v>
      </c>
      <c r="M1667" t="s">
        <v>29</v>
      </c>
      <c r="N1667" t="s">
        <v>29</v>
      </c>
      <c r="O1667" t="s">
        <v>29</v>
      </c>
      <c r="P1667" t="s">
        <v>29</v>
      </c>
      <c r="Q1667" t="s">
        <v>30</v>
      </c>
      <c r="R1667" t="s">
        <v>30</v>
      </c>
      <c r="S1667" t="s">
        <v>30</v>
      </c>
      <c r="T1667" t="s">
        <v>30</v>
      </c>
      <c r="U1667" t="s">
        <v>30</v>
      </c>
      <c r="V1667" t="s">
        <v>30</v>
      </c>
      <c r="W1667" t="s">
        <v>40</v>
      </c>
      <c r="X1667" t="s">
        <v>29</v>
      </c>
      <c r="Y1667" t="s">
        <v>29</v>
      </c>
      <c r="Z1667" t="s">
        <v>29</v>
      </c>
      <c r="AA1667" t="s">
        <v>30</v>
      </c>
      <c r="AB1667" t="s">
        <v>47</v>
      </c>
    </row>
    <row r="1668" spans="1:28" outlineLevel="1" x14ac:dyDescent="0.45">
      <c r="A1668">
        <v>3688069005</v>
      </c>
      <c r="B1668" s="1">
        <v>44335</v>
      </c>
      <c r="C1668" t="s">
        <v>1727</v>
      </c>
      <c r="D1668" t="s">
        <v>1728</v>
      </c>
      <c r="E1668" t="s">
        <v>1729</v>
      </c>
      <c r="F1668" t="s">
        <v>5651</v>
      </c>
      <c r="G1668" t="s">
        <v>5896</v>
      </c>
      <c r="H1668" s="5">
        <v>230000</v>
      </c>
      <c r="J1668" t="s">
        <v>42</v>
      </c>
      <c r="K1668" t="s">
        <v>29</v>
      </c>
      <c r="L1668" t="s">
        <v>127</v>
      </c>
      <c r="M1668" t="s">
        <v>29</v>
      </c>
      <c r="N1668" t="s">
        <v>29</v>
      </c>
      <c r="O1668" t="s">
        <v>29</v>
      </c>
      <c r="P1668" t="s">
        <v>30</v>
      </c>
      <c r="Q1668" t="s">
        <v>29</v>
      </c>
      <c r="R1668" t="s">
        <v>30</v>
      </c>
      <c r="S1668" t="s">
        <v>30</v>
      </c>
      <c r="T1668" t="s">
        <v>30</v>
      </c>
      <c r="U1668" t="s">
        <v>29</v>
      </c>
      <c r="V1668" t="s">
        <v>30</v>
      </c>
      <c r="W1668" t="s">
        <v>40</v>
      </c>
      <c r="X1668" t="s">
        <v>29</v>
      </c>
      <c r="Y1668" t="s">
        <v>29</v>
      </c>
      <c r="Z1668" t="s">
        <v>29</v>
      </c>
      <c r="AA1668" t="s">
        <v>30</v>
      </c>
      <c r="AB1668" t="s">
        <v>32</v>
      </c>
    </row>
    <row r="1669" spans="1:28" outlineLevel="1" x14ac:dyDescent="0.45">
      <c r="A1669">
        <v>4889829009</v>
      </c>
      <c r="B1669" s="1">
        <v>44336</v>
      </c>
      <c r="C1669" t="s">
        <v>1981</v>
      </c>
      <c r="D1669" t="s">
        <v>1982</v>
      </c>
      <c r="E1669" t="s">
        <v>547</v>
      </c>
      <c r="F1669" t="s">
        <v>5651</v>
      </c>
      <c r="G1669" t="s">
        <v>5829</v>
      </c>
      <c r="H1669" s="5">
        <v>127579</v>
      </c>
      <c r="J1669" t="s">
        <v>42</v>
      </c>
      <c r="K1669" t="s">
        <v>29</v>
      </c>
      <c r="L1669" t="s">
        <v>127</v>
      </c>
      <c r="M1669" t="s">
        <v>29</v>
      </c>
      <c r="N1669" t="s">
        <v>30</v>
      </c>
      <c r="O1669" t="s">
        <v>30</v>
      </c>
      <c r="P1669" t="s">
        <v>30</v>
      </c>
      <c r="Q1669" t="s">
        <v>30</v>
      </c>
      <c r="R1669" t="s">
        <v>30</v>
      </c>
      <c r="S1669" t="s">
        <v>30</v>
      </c>
      <c r="T1669" t="s">
        <v>30</v>
      </c>
      <c r="U1669" t="s">
        <v>30</v>
      </c>
      <c r="V1669" t="s">
        <v>30</v>
      </c>
      <c r="W1669" t="s">
        <v>270</v>
      </c>
      <c r="X1669" t="s">
        <v>29</v>
      </c>
      <c r="Y1669" t="s">
        <v>29</v>
      </c>
      <c r="Z1669" t="s">
        <v>29</v>
      </c>
      <c r="AA1669" t="s">
        <v>30</v>
      </c>
      <c r="AB1669" t="s">
        <v>257</v>
      </c>
    </row>
    <row r="1670" spans="1:28" outlineLevel="1" x14ac:dyDescent="0.45">
      <c r="A1670">
        <v>2374069008</v>
      </c>
      <c r="B1670" s="1">
        <v>44331</v>
      </c>
      <c r="C1670" t="s">
        <v>1055</v>
      </c>
      <c r="D1670" t="s">
        <v>1056</v>
      </c>
      <c r="E1670" t="s">
        <v>547</v>
      </c>
      <c r="F1670" t="s">
        <v>5651</v>
      </c>
      <c r="G1670" t="s">
        <v>5829</v>
      </c>
      <c r="H1670" s="5">
        <v>67423.86</v>
      </c>
      <c r="J1670" t="s">
        <v>42</v>
      </c>
      <c r="K1670" t="s">
        <v>29</v>
      </c>
      <c r="L1670" t="s">
        <v>127</v>
      </c>
      <c r="M1670" t="s">
        <v>29</v>
      </c>
      <c r="N1670" t="s">
        <v>29</v>
      </c>
      <c r="O1670" t="s">
        <v>29</v>
      </c>
      <c r="P1670" t="s">
        <v>29</v>
      </c>
      <c r="Q1670" t="s">
        <v>29</v>
      </c>
      <c r="R1670" t="s">
        <v>30</v>
      </c>
      <c r="S1670" t="s">
        <v>30</v>
      </c>
      <c r="T1670" t="s">
        <v>30</v>
      </c>
      <c r="U1670" t="s">
        <v>30</v>
      </c>
      <c r="V1670" t="s">
        <v>29</v>
      </c>
      <c r="W1670" t="s">
        <v>31</v>
      </c>
      <c r="X1670" t="s">
        <v>29</v>
      </c>
      <c r="Y1670" t="s">
        <v>29</v>
      </c>
      <c r="Z1670" t="s">
        <v>29</v>
      </c>
      <c r="AA1670" t="s">
        <v>30</v>
      </c>
      <c r="AB1670" t="s">
        <v>32</v>
      </c>
    </row>
    <row r="1671" spans="1:28" outlineLevel="1" x14ac:dyDescent="0.45">
      <c r="A1671">
        <v>7525108905</v>
      </c>
      <c r="B1671" s="1">
        <v>44323</v>
      </c>
      <c r="C1671" t="s">
        <v>2709</v>
      </c>
      <c r="D1671" t="s">
        <v>2710</v>
      </c>
      <c r="E1671" t="s">
        <v>547</v>
      </c>
      <c r="F1671" t="s">
        <v>5651</v>
      </c>
      <c r="G1671" t="s">
        <v>5829</v>
      </c>
      <c r="H1671" s="5">
        <v>39335</v>
      </c>
      <c r="J1671" t="s">
        <v>42</v>
      </c>
      <c r="K1671" t="s">
        <v>29</v>
      </c>
      <c r="L1671" t="s">
        <v>127</v>
      </c>
      <c r="M1671" t="s">
        <v>30</v>
      </c>
      <c r="N1671" t="s">
        <v>30</v>
      </c>
      <c r="O1671" t="s">
        <v>30</v>
      </c>
      <c r="P1671" t="s">
        <v>30</v>
      </c>
      <c r="Q1671" t="s">
        <v>30</v>
      </c>
      <c r="R1671" t="s">
        <v>30</v>
      </c>
      <c r="S1671" t="s">
        <v>30</v>
      </c>
      <c r="T1671" t="s">
        <v>30</v>
      </c>
      <c r="U1671" t="s">
        <v>30</v>
      </c>
      <c r="V1671" t="s">
        <v>30</v>
      </c>
      <c r="W1671" t="s">
        <v>31</v>
      </c>
      <c r="X1671" t="s">
        <v>29</v>
      </c>
      <c r="Y1671" t="s">
        <v>30</v>
      </c>
      <c r="Z1671" t="s">
        <v>29</v>
      </c>
      <c r="AA1671" t="s">
        <v>30</v>
      </c>
      <c r="AB1671" t="s">
        <v>47</v>
      </c>
    </row>
    <row r="1672" spans="1:28" outlineLevel="1" x14ac:dyDescent="0.45">
      <c r="A1672">
        <v>9962179004</v>
      </c>
      <c r="B1672" s="1">
        <v>44354</v>
      </c>
      <c r="C1672" t="s">
        <v>5616</v>
      </c>
      <c r="D1672" t="s">
        <v>2056</v>
      </c>
      <c r="E1672" t="s">
        <v>393</v>
      </c>
      <c r="F1672" t="s">
        <v>5651</v>
      </c>
      <c r="G1672" t="s">
        <v>5709</v>
      </c>
      <c r="H1672" s="5">
        <v>123112.21</v>
      </c>
      <c r="J1672" t="s">
        <v>28</v>
      </c>
      <c r="K1672" t="s">
        <v>29</v>
      </c>
      <c r="L1672" t="s">
        <v>155</v>
      </c>
      <c r="M1672" t="s">
        <v>29</v>
      </c>
      <c r="N1672" t="s">
        <v>30</v>
      </c>
      <c r="O1672" t="s">
        <v>29</v>
      </c>
      <c r="P1672" t="s">
        <v>30</v>
      </c>
      <c r="Q1672" t="s">
        <v>30</v>
      </c>
      <c r="R1672" t="s">
        <v>30</v>
      </c>
      <c r="S1672" t="s">
        <v>30</v>
      </c>
      <c r="T1672" t="s">
        <v>30</v>
      </c>
      <c r="U1672" t="s">
        <v>30</v>
      </c>
      <c r="V1672" t="s">
        <v>30</v>
      </c>
      <c r="W1672" t="s">
        <v>33</v>
      </c>
      <c r="X1672" t="s">
        <v>29</v>
      </c>
      <c r="Y1672" t="s">
        <v>29</v>
      </c>
      <c r="Z1672" t="s">
        <v>29</v>
      </c>
      <c r="AA1672" t="s">
        <v>29</v>
      </c>
      <c r="AB1672" t="s">
        <v>32</v>
      </c>
    </row>
    <row r="1673" spans="1:28" outlineLevel="1" x14ac:dyDescent="0.45">
      <c r="A1673">
        <v>1095659000</v>
      </c>
      <c r="B1673" s="1">
        <v>44329</v>
      </c>
      <c r="C1673" t="s">
        <v>391</v>
      </c>
      <c r="D1673" t="s">
        <v>392</v>
      </c>
      <c r="E1673" t="s">
        <v>393</v>
      </c>
      <c r="F1673" t="s">
        <v>5651</v>
      </c>
      <c r="G1673" t="s">
        <v>5709</v>
      </c>
      <c r="H1673" s="5">
        <v>103160.15</v>
      </c>
      <c r="J1673" t="s">
        <v>28</v>
      </c>
      <c r="K1673" t="s">
        <v>29</v>
      </c>
      <c r="L1673" t="s">
        <v>155</v>
      </c>
      <c r="M1673" t="s">
        <v>30</v>
      </c>
      <c r="N1673" t="s">
        <v>30</v>
      </c>
      <c r="O1673" t="s">
        <v>30</v>
      </c>
      <c r="P1673" t="s">
        <v>30</v>
      </c>
      <c r="Q1673" t="s">
        <v>30</v>
      </c>
      <c r="R1673" t="s">
        <v>30</v>
      </c>
      <c r="S1673" t="s">
        <v>30</v>
      </c>
      <c r="T1673" t="s">
        <v>30</v>
      </c>
      <c r="U1673" t="s">
        <v>30</v>
      </c>
      <c r="V1673" t="s">
        <v>30</v>
      </c>
      <c r="W1673" t="s">
        <v>31</v>
      </c>
      <c r="X1673" t="s">
        <v>29</v>
      </c>
      <c r="Y1673" t="s">
        <v>29</v>
      </c>
      <c r="Z1673" t="s">
        <v>29</v>
      </c>
      <c r="AA1673" t="s">
        <v>30</v>
      </c>
      <c r="AB1673" t="s">
        <v>130</v>
      </c>
    </row>
    <row r="1674" spans="1:28" outlineLevel="1" x14ac:dyDescent="0.45">
      <c r="A1674">
        <v>7546159000</v>
      </c>
      <c r="B1674" s="1">
        <v>44341</v>
      </c>
      <c r="C1674" t="s">
        <v>2959</v>
      </c>
      <c r="D1674" t="s">
        <v>2960</v>
      </c>
      <c r="E1674" t="s">
        <v>496</v>
      </c>
      <c r="F1674" t="s">
        <v>5651</v>
      </c>
      <c r="G1674" t="s">
        <v>5889</v>
      </c>
      <c r="H1674" s="5">
        <v>1098141.05</v>
      </c>
      <c r="J1674" t="s">
        <v>28</v>
      </c>
      <c r="K1674" t="s">
        <v>29</v>
      </c>
      <c r="L1674" t="s">
        <v>155</v>
      </c>
      <c r="M1674" t="s">
        <v>30</v>
      </c>
      <c r="N1674" t="s">
        <v>30</v>
      </c>
      <c r="O1674" t="s">
        <v>30</v>
      </c>
      <c r="P1674" t="s">
        <v>30</v>
      </c>
      <c r="Q1674" t="s">
        <v>30</v>
      </c>
      <c r="R1674" t="s">
        <v>30</v>
      </c>
      <c r="S1674" t="s">
        <v>30</v>
      </c>
      <c r="T1674" t="s">
        <v>30</v>
      </c>
      <c r="U1674" t="s">
        <v>30</v>
      </c>
      <c r="V1674" t="s">
        <v>30</v>
      </c>
      <c r="W1674" t="s">
        <v>40</v>
      </c>
      <c r="X1674" t="s">
        <v>29</v>
      </c>
      <c r="Y1674" t="s">
        <v>30</v>
      </c>
      <c r="Z1674" t="s">
        <v>29</v>
      </c>
      <c r="AA1674" t="s">
        <v>29</v>
      </c>
      <c r="AB1674" t="s">
        <v>32</v>
      </c>
    </row>
    <row r="1675" spans="1:28" outlineLevel="1" x14ac:dyDescent="0.45">
      <c r="A1675">
        <v>7229389006</v>
      </c>
      <c r="B1675" s="1">
        <v>44339</v>
      </c>
      <c r="C1675" t="s">
        <v>2480</v>
      </c>
      <c r="D1675" t="s">
        <v>2481</v>
      </c>
      <c r="E1675" t="s">
        <v>496</v>
      </c>
      <c r="F1675" t="s">
        <v>5651</v>
      </c>
      <c r="G1675" t="s">
        <v>5889</v>
      </c>
      <c r="H1675" s="5">
        <v>492907.31</v>
      </c>
      <c r="J1675" t="s">
        <v>28</v>
      </c>
      <c r="K1675" t="s">
        <v>29</v>
      </c>
      <c r="L1675" t="s">
        <v>155</v>
      </c>
      <c r="M1675" t="s">
        <v>30</v>
      </c>
      <c r="N1675" t="s">
        <v>30</v>
      </c>
      <c r="O1675" t="s">
        <v>30</v>
      </c>
      <c r="P1675" t="s">
        <v>30</v>
      </c>
      <c r="Q1675" t="s">
        <v>30</v>
      </c>
      <c r="R1675" t="s">
        <v>30</v>
      </c>
      <c r="S1675" t="s">
        <v>30</v>
      </c>
      <c r="T1675" t="s">
        <v>30</v>
      </c>
      <c r="U1675" t="s">
        <v>30</v>
      </c>
      <c r="V1675" t="s">
        <v>30</v>
      </c>
      <c r="W1675" t="s">
        <v>31</v>
      </c>
      <c r="X1675" t="s">
        <v>29</v>
      </c>
      <c r="Y1675" t="s">
        <v>30</v>
      </c>
      <c r="Z1675" t="s">
        <v>29</v>
      </c>
      <c r="AA1675" t="s">
        <v>29</v>
      </c>
      <c r="AB1675" t="s">
        <v>32</v>
      </c>
    </row>
    <row r="1676" spans="1:28" outlineLevel="1" x14ac:dyDescent="0.45">
      <c r="A1676">
        <v>8614009009</v>
      </c>
      <c r="B1676" s="1">
        <v>44343</v>
      </c>
      <c r="C1676" t="s">
        <v>4322</v>
      </c>
      <c r="D1676" t="s">
        <v>4323</v>
      </c>
      <c r="E1676" t="s">
        <v>496</v>
      </c>
      <c r="F1676" t="s">
        <v>5651</v>
      </c>
      <c r="G1676" t="s">
        <v>5889</v>
      </c>
      <c r="H1676" s="5">
        <v>282988</v>
      </c>
      <c r="J1676" t="s">
        <v>28</v>
      </c>
      <c r="K1676" t="s">
        <v>29</v>
      </c>
      <c r="L1676" t="s">
        <v>155</v>
      </c>
      <c r="M1676" t="s">
        <v>30</v>
      </c>
      <c r="N1676" t="s">
        <v>29</v>
      </c>
      <c r="O1676" t="s">
        <v>30</v>
      </c>
      <c r="P1676" t="s">
        <v>30</v>
      </c>
      <c r="Q1676" t="s">
        <v>30</v>
      </c>
      <c r="R1676" t="s">
        <v>30</v>
      </c>
      <c r="S1676" t="s">
        <v>30</v>
      </c>
      <c r="T1676" t="s">
        <v>30</v>
      </c>
      <c r="U1676" t="s">
        <v>30</v>
      </c>
      <c r="V1676" t="s">
        <v>30</v>
      </c>
      <c r="W1676" t="s">
        <v>49</v>
      </c>
      <c r="X1676" t="s">
        <v>29</v>
      </c>
      <c r="Y1676" t="s">
        <v>30</v>
      </c>
      <c r="Z1676" t="s">
        <v>29</v>
      </c>
      <c r="AA1676" t="s">
        <v>29</v>
      </c>
      <c r="AB1676" t="s">
        <v>32</v>
      </c>
    </row>
    <row r="1677" spans="1:28" outlineLevel="1" x14ac:dyDescent="0.45">
      <c r="A1677">
        <v>7520528903</v>
      </c>
      <c r="B1677" s="1">
        <v>44323</v>
      </c>
      <c r="C1677" t="s">
        <v>2658</v>
      </c>
      <c r="D1677" t="s">
        <v>2659</v>
      </c>
      <c r="E1677" t="s">
        <v>496</v>
      </c>
      <c r="F1677" t="s">
        <v>5651</v>
      </c>
      <c r="G1677" t="s">
        <v>5889</v>
      </c>
      <c r="H1677" s="5">
        <v>186056.5</v>
      </c>
      <c r="J1677" t="s">
        <v>28</v>
      </c>
      <c r="K1677" t="s">
        <v>29</v>
      </c>
      <c r="L1677" t="s">
        <v>155</v>
      </c>
      <c r="M1677" t="s">
        <v>29</v>
      </c>
      <c r="N1677" t="s">
        <v>30</v>
      </c>
      <c r="O1677" t="s">
        <v>30</v>
      </c>
      <c r="P1677" t="s">
        <v>30</v>
      </c>
      <c r="Q1677" t="s">
        <v>30</v>
      </c>
      <c r="R1677" t="s">
        <v>30</v>
      </c>
      <c r="S1677" t="s">
        <v>30</v>
      </c>
      <c r="T1677" t="s">
        <v>30</v>
      </c>
      <c r="U1677" t="s">
        <v>30</v>
      </c>
      <c r="V1677" t="s">
        <v>30</v>
      </c>
      <c r="W1677" t="s">
        <v>40</v>
      </c>
      <c r="X1677" t="s">
        <v>29</v>
      </c>
      <c r="Y1677" t="s">
        <v>30</v>
      </c>
      <c r="Z1677" t="s">
        <v>29</v>
      </c>
      <c r="AA1677" t="s">
        <v>29</v>
      </c>
      <c r="AB1677" t="s">
        <v>47</v>
      </c>
    </row>
    <row r="1678" spans="1:28" outlineLevel="1" x14ac:dyDescent="0.45">
      <c r="A1678">
        <v>7517068906</v>
      </c>
      <c r="B1678" s="1">
        <v>44323</v>
      </c>
      <c r="C1678" t="s">
        <v>2626</v>
      </c>
      <c r="D1678" t="s">
        <v>2627</v>
      </c>
      <c r="E1678" t="s">
        <v>496</v>
      </c>
      <c r="F1678" t="s">
        <v>5651</v>
      </c>
      <c r="G1678" t="s">
        <v>5889</v>
      </c>
      <c r="H1678" s="5">
        <v>181108.27</v>
      </c>
      <c r="J1678" t="s">
        <v>28</v>
      </c>
      <c r="K1678" t="s">
        <v>29</v>
      </c>
      <c r="L1678" t="s">
        <v>155</v>
      </c>
      <c r="M1678" t="s">
        <v>30</v>
      </c>
      <c r="N1678" t="s">
        <v>30</v>
      </c>
      <c r="O1678" t="s">
        <v>29</v>
      </c>
      <c r="P1678" t="s">
        <v>30</v>
      </c>
      <c r="Q1678" t="s">
        <v>30</v>
      </c>
      <c r="R1678" t="s">
        <v>30</v>
      </c>
      <c r="S1678" t="s">
        <v>30</v>
      </c>
      <c r="T1678" t="s">
        <v>30</v>
      </c>
      <c r="U1678" t="s">
        <v>30</v>
      </c>
      <c r="V1678" t="s">
        <v>30</v>
      </c>
      <c r="W1678" t="s">
        <v>40</v>
      </c>
      <c r="X1678" t="s">
        <v>29</v>
      </c>
      <c r="Y1678" t="s">
        <v>29</v>
      </c>
      <c r="Z1678" t="s">
        <v>30</v>
      </c>
      <c r="AA1678" t="s">
        <v>29</v>
      </c>
      <c r="AB1678" t="s">
        <v>69</v>
      </c>
    </row>
    <row r="1679" spans="1:28" outlineLevel="1" x14ac:dyDescent="0.45">
      <c r="A1679">
        <v>9888729004</v>
      </c>
      <c r="B1679" s="1">
        <v>44351</v>
      </c>
      <c r="C1679" t="s">
        <v>5287</v>
      </c>
      <c r="D1679" t="s">
        <v>5288</v>
      </c>
      <c r="E1679" t="s">
        <v>496</v>
      </c>
      <c r="F1679" t="s">
        <v>5651</v>
      </c>
      <c r="G1679" t="s">
        <v>5889</v>
      </c>
      <c r="H1679" s="5">
        <v>177120</v>
      </c>
      <c r="I1679" t="s">
        <v>477</v>
      </c>
      <c r="J1679" t="s">
        <v>28</v>
      </c>
      <c r="K1679" t="s">
        <v>29</v>
      </c>
      <c r="L1679" t="s">
        <v>155</v>
      </c>
      <c r="M1679" t="s">
        <v>29</v>
      </c>
      <c r="N1679" t="s">
        <v>30</v>
      </c>
      <c r="O1679" t="s">
        <v>30</v>
      </c>
      <c r="P1679" t="s">
        <v>30</v>
      </c>
      <c r="Q1679" t="s">
        <v>30</v>
      </c>
      <c r="R1679" t="s">
        <v>30</v>
      </c>
      <c r="S1679" t="s">
        <v>30</v>
      </c>
      <c r="T1679" t="s">
        <v>30</v>
      </c>
      <c r="U1679" t="s">
        <v>30</v>
      </c>
      <c r="V1679" t="s">
        <v>30</v>
      </c>
      <c r="W1679" t="s">
        <v>31</v>
      </c>
      <c r="X1679" t="s">
        <v>29</v>
      </c>
      <c r="Y1679" t="s">
        <v>29</v>
      </c>
      <c r="Z1679" t="s">
        <v>29</v>
      </c>
      <c r="AA1679" t="s">
        <v>29</v>
      </c>
      <c r="AB1679" t="s">
        <v>45</v>
      </c>
    </row>
    <row r="1680" spans="1:28" outlineLevel="1" x14ac:dyDescent="0.45">
      <c r="A1680">
        <v>8883229003</v>
      </c>
      <c r="B1680" s="1">
        <v>44345</v>
      </c>
      <c r="C1680" t="s">
        <v>4703</v>
      </c>
      <c r="D1680" t="s">
        <v>4704</v>
      </c>
      <c r="E1680" t="s">
        <v>496</v>
      </c>
      <c r="F1680" t="s">
        <v>5651</v>
      </c>
      <c r="G1680" t="s">
        <v>5729</v>
      </c>
      <c r="H1680" s="5">
        <v>165726.46</v>
      </c>
      <c r="J1680" t="s">
        <v>28</v>
      </c>
      <c r="K1680" t="s">
        <v>29</v>
      </c>
      <c r="L1680" t="s">
        <v>155</v>
      </c>
      <c r="M1680" t="s">
        <v>29</v>
      </c>
      <c r="N1680" t="s">
        <v>29</v>
      </c>
      <c r="O1680" t="s">
        <v>29</v>
      </c>
      <c r="P1680" t="s">
        <v>30</v>
      </c>
      <c r="Q1680" t="s">
        <v>30</v>
      </c>
      <c r="R1680" t="s">
        <v>30</v>
      </c>
      <c r="S1680" t="s">
        <v>30</v>
      </c>
      <c r="T1680" t="s">
        <v>30</v>
      </c>
      <c r="U1680" t="s">
        <v>30</v>
      </c>
      <c r="V1680" t="s">
        <v>30</v>
      </c>
      <c r="W1680" t="s">
        <v>40</v>
      </c>
      <c r="X1680" t="s">
        <v>29</v>
      </c>
      <c r="Y1680" t="s">
        <v>29</v>
      </c>
      <c r="Z1680" t="s">
        <v>29</v>
      </c>
      <c r="AA1680" t="s">
        <v>29</v>
      </c>
      <c r="AB1680" t="s">
        <v>46</v>
      </c>
    </row>
    <row r="1681" spans="1:28" outlineLevel="1" x14ac:dyDescent="0.45">
      <c r="A1681">
        <v>8869069007</v>
      </c>
      <c r="B1681" s="1">
        <v>44345</v>
      </c>
      <c r="C1681" t="s">
        <v>4619</v>
      </c>
      <c r="D1681" t="s">
        <v>4620</v>
      </c>
      <c r="E1681" t="s">
        <v>496</v>
      </c>
      <c r="F1681" t="s">
        <v>5651</v>
      </c>
      <c r="G1681" t="s">
        <v>5889</v>
      </c>
      <c r="H1681" s="5">
        <v>159755</v>
      </c>
      <c r="J1681" t="s">
        <v>28</v>
      </c>
      <c r="K1681" t="s">
        <v>29</v>
      </c>
      <c r="L1681" t="s">
        <v>155</v>
      </c>
      <c r="M1681" t="s">
        <v>29</v>
      </c>
      <c r="N1681" t="s">
        <v>30</v>
      </c>
      <c r="O1681" t="s">
        <v>30</v>
      </c>
      <c r="P1681" t="s">
        <v>30</v>
      </c>
      <c r="Q1681" t="s">
        <v>30</v>
      </c>
      <c r="R1681" t="s">
        <v>30</v>
      </c>
      <c r="S1681" t="s">
        <v>30</v>
      </c>
      <c r="T1681" t="s">
        <v>30</v>
      </c>
      <c r="U1681" t="s">
        <v>30</v>
      </c>
      <c r="V1681" t="s">
        <v>30</v>
      </c>
      <c r="W1681" t="s">
        <v>31</v>
      </c>
      <c r="X1681" t="s">
        <v>29</v>
      </c>
      <c r="Y1681" t="s">
        <v>29</v>
      </c>
      <c r="Z1681" t="s">
        <v>29</v>
      </c>
      <c r="AA1681" t="s">
        <v>29</v>
      </c>
      <c r="AB1681" t="s">
        <v>32</v>
      </c>
    </row>
    <row r="1682" spans="1:28" outlineLevel="1" x14ac:dyDescent="0.45">
      <c r="A1682">
        <v>9992809004</v>
      </c>
      <c r="B1682" s="1">
        <v>44358</v>
      </c>
      <c r="C1682" t="s">
        <v>5626</v>
      </c>
      <c r="D1682" t="s">
        <v>5627</v>
      </c>
      <c r="E1682" t="s">
        <v>496</v>
      </c>
      <c r="F1682" t="s">
        <v>5651</v>
      </c>
      <c r="G1682" t="s">
        <v>5889</v>
      </c>
      <c r="H1682" s="5">
        <v>95458.25</v>
      </c>
      <c r="J1682" t="s">
        <v>28</v>
      </c>
      <c r="K1682" t="s">
        <v>29</v>
      </c>
      <c r="L1682" t="s">
        <v>155</v>
      </c>
      <c r="M1682" t="s">
        <v>29</v>
      </c>
      <c r="N1682" t="s">
        <v>29</v>
      </c>
      <c r="O1682" t="s">
        <v>29</v>
      </c>
      <c r="P1682" t="s">
        <v>30</v>
      </c>
      <c r="Q1682" t="s">
        <v>30</v>
      </c>
      <c r="R1682" t="s">
        <v>30</v>
      </c>
      <c r="S1682" t="s">
        <v>30</v>
      </c>
      <c r="T1682" t="s">
        <v>30</v>
      </c>
      <c r="U1682" t="s">
        <v>30</v>
      </c>
      <c r="V1682" t="s">
        <v>30</v>
      </c>
      <c r="W1682" t="s">
        <v>31</v>
      </c>
      <c r="X1682" t="s">
        <v>29</v>
      </c>
      <c r="Y1682" t="s">
        <v>29</v>
      </c>
      <c r="Z1682" t="s">
        <v>29</v>
      </c>
      <c r="AA1682" t="s">
        <v>29</v>
      </c>
      <c r="AB1682" t="s">
        <v>32</v>
      </c>
    </row>
    <row r="1683" spans="1:28" outlineLevel="1" x14ac:dyDescent="0.45">
      <c r="A1683">
        <v>7519079005</v>
      </c>
      <c r="B1683" s="1">
        <v>44341</v>
      </c>
      <c r="C1683" t="s">
        <v>2646</v>
      </c>
      <c r="D1683" t="s">
        <v>2647</v>
      </c>
      <c r="E1683" t="s">
        <v>496</v>
      </c>
      <c r="F1683" t="s">
        <v>5651</v>
      </c>
      <c r="G1683" t="s">
        <v>5889</v>
      </c>
      <c r="H1683" s="5">
        <v>89375.55</v>
      </c>
      <c r="J1683" t="s">
        <v>28</v>
      </c>
      <c r="K1683" t="s">
        <v>29</v>
      </c>
      <c r="L1683" t="s">
        <v>155</v>
      </c>
      <c r="M1683" t="s">
        <v>29</v>
      </c>
      <c r="N1683" t="s">
        <v>30</v>
      </c>
      <c r="O1683" t="s">
        <v>29</v>
      </c>
      <c r="P1683" t="s">
        <v>30</v>
      </c>
      <c r="Q1683" t="s">
        <v>30</v>
      </c>
      <c r="R1683" t="s">
        <v>30</v>
      </c>
      <c r="S1683" t="s">
        <v>30</v>
      </c>
      <c r="T1683" t="s">
        <v>30</v>
      </c>
      <c r="U1683" t="s">
        <v>30</v>
      </c>
      <c r="V1683" t="s">
        <v>30</v>
      </c>
      <c r="W1683" t="s">
        <v>40</v>
      </c>
      <c r="X1683" t="s">
        <v>29</v>
      </c>
      <c r="Y1683" t="s">
        <v>30</v>
      </c>
      <c r="Z1683" t="s">
        <v>29</v>
      </c>
      <c r="AA1683" t="s">
        <v>29</v>
      </c>
      <c r="AB1683" t="s">
        <v>32</v>
      </c>
    </row>
    <row r="1684" spans="1:28" outlineLevel="1" x14ac:dyDescent="0.45">
      <c r="A1684">
        <v>9877199005</v>
      </c>
      <c r="B1684" s="1">
        <v>44351</v>
      </c>
      <c r="C1684" t="s">
        <v>5223</v>
      </c>
      <c r="D1684" t="s">
        <v>5224</v>
      </c>
      <c r="E1684" t="s">
        <v>496</v>
      </c>
      <c r="F1684" t="s">
        <v>5651</v>
      </c>
      <c r="G1684" t="s">
        <v>5729</v>
      </c>
      <c r="H1684" s="5">
        <v>82314.850000000006</v>
      </c>
      <c r="J1684" t="s">
        <v>28</v>
      </c>
      <c r="K1684" t="s">
        <v>29</v>
      </c>
      <c r="L1684" t="s">
        <v>155</v>
      </c>
      <c r="M1684" t="s">
        <v>29</v>
      </c>
      <c r="N1684" t="s">
        <v>29</v>
      </c>
      <c r="O1684" t="s">
        <v>29</v>
      </c>
      <c r="P1684" t="s">
        <v>30</v>
      </c>
      <c r="Q1684" t="s">
        <v>30</v>
      </c>
      <c r="R1684" t="s">
        <v>30</v>
      </c>
      <c r="S1684" t="s">
        <v>29</v>
      </c>
      <c r="T1684" t="s">
        <v>30</v>
      </c>
      <c r="U1684" t="s">
        <v>30</v>
      </c>
      <c r="V1684" t="s">
        <v>30</v>
      </c>
      <c r="W1684" t="s">
        <v>40</v>
      </c>
      <c r="X1684" t="s">
        <v>29</v>
      </c>
      <c r="Y1684" t="s">
        <v>29</v>
      </c>
      <c r="Z1684" t="s">
        <v>29</v>
      </c>
      <c r="AA1684" t="s">
        <v>29</v>
      </c>
      <c r="AB1684" t="s">
        <v>32</v>
      </c>
    </row>
    <row r="1685" spans="1:28" outlineLevel="1" x14ac:dyDescent="0.45">
      <c r="A1685">
        <v>8902949003</v>
      </c>
      <c r="B1685" s="1">
        <v>44345</v>
      </c>
      <c r="C1685" t="s">
        <v>4776</v>
      </c>
      <c r="D1685" t="s">
        <v>4777</v>
      </c>
      <c r="E1685" t="s">
        <v>496</v>
      </c>
      <c r="F1685" t="s">
        <v>5651</v>
      </c>
      <c r="G1685" t="s">
        <v>5889</v>
      </c>
      <c r="H1685" s="5">
        <v>44841</v>
      </c>
      <c r="I1685" t="s">
        <v>209</v>
      </c>
      <c r="J1685" t="s">
        <v>28</v>
      </c>
      <c r="K1685" t="s">
        <v>29</v>
      </c>
      <c r="L1685" t="s">
        <v>155</v>
      </c>
      <c r="M1685" t="s">
        <v>29</v>
      </c>
      <c r="N1685" t="s">
        <v>29</v>
      </c>
      <c r="O1685" t="s">
        <v>29</v>
      </c>
      <c r="P1685" t="s">
        <v>30</v>
      </c>
      <c r="Q1685" t="s">
        <v>30</v>
      </c>
      <c r="R1685" t="s">
        <v>30</v>
      </c>
      <c r="S1685" t="s">
        <v>30</v>
      </c>
      <c r="T1685" t="s">
        <v>30</v>
      </c>
      <c r="U1685" t="s">
        <v>30</v>
      </c>
      <c r="V1685" t="s">
        <v>30</v>
      </c>
      <c r="W1685" t="s">
        <v>40</v>
      </c>
      <c r="X1685" t="s">
        <v>29</v>
      </c>
      <c r="Y1685" t="s">
        <v>29</v>
      </c>
      <c r="Z1685" t="s">
        <v>29</v>
      </c>
      <c r="AA1685" t="s">
        <v>29</v>
      </c>
      <c r="AB1685" t="s">
        <v>32</v>
      </c>
    </row>
    <row r="1686" spans="1:28" outlineLevel="1" x14ac:dyDescent="0.45">
      <c r="A1686">
        <v>8619139001</v>
      </c>
      <c r="B1686" s="1">
        <v>44343</v>
      </c>
      <c r="C1686" t="s">
        <v>4349</v>
      </c>
      <c r="D1686" t="s">
        <v>4350</v>
      </c>
      <c r="E1686" t="s">
        <v>496</v>
      </c>
      <c r="F1686" t="s">
        <v>5651</v>
      </c>
      <c r="G1686" t="s">
        <v>5889</v>
      </c>
      <c r="H1686" s="5">
        <v>43592.55</v>
      </c>
      <c r="I1686" t="s">
        <v>128</v>
      </c>
      <c r="J1686" t="s">
        <v>28</v>
      </c>
      <c r="K1686" t="s">
        <v>29</v>
      </c>
      <c r="L1686" t="s">
        <v>155</v>
      </c>
      <c r="M1686" t="s">
        <v>29</v>
      </c>
      <c r="N1686" t="s">
        <v>30</v>
      </c>
      <c r="O1686" t="s">
        <v>30</v>
      </c>
      <c r="P1686" t="s">
        <v>30</v>
      </c>
      <c r="Q1686" t="s">
        <v>30</v>
      </c>
      <c r="R1686" t="s">
        <v>30</v>
      </c>
      <c r="S1686" t="s">
        <v>30</v>
      </c>
      <c r="T1686" t="s">
        <v>30</v>
      </c>
      <c r="U1686" t="s">
        <v>30</v>
      </c>
      <c r="V1686" t="s">
        <v>30</v>
      </c>
      <c r="W1686" t="s">
        <v>33</v>
      </c>
      <c r="X1686" t="s">
        <v>29</v>
      </c>
      <c r="Y1686" t="s">
        <v>29</v>
      </c>
      <c r="Z1686" t="s">
        <v>29</v>
      </c>
      <c r="AA1686" t="s">
        <v>30</v>
      </c>
      <c r="AB1686" t="s">
        <v>32</v>
      </c>
    </row>
    <row r="1687" spans="1:28" outlineLevel="1" x14ac:dyDescent="0.45">
      <c r="A1687">
        <v>7597028904</v>
      </c>
      <c r="B1687" s="1">
        <v>44323</v>
      </c>
      <c r="C1687" t="s">
        <v>3382</v>
      </c>
      <c r="D1687" t="s">
        <v>3383</v>
      </c>
      <c r="E1687" t="s">
        <v>496</v>
      </c>
      <c r="F1687" t="s">
        <v>5651</v>
      </c>
      <c r="G1687" t="s">
        <v>5889</v>
      </c>
      <c r="H1687" s="5">
        <v>43453.59</v>
      </c>
      <c r="J1687" t="s">
        <v>28</v>
      </c>
      <c r="K1687" t="s">
        <v>29</v>
      </c>
      <c r="L1687" t="s">
        <v>155</v>
      </c>
      <c r="M1687" t="s">
        <v>29</v>
      </c>
      <c r="N1687" t="s">
        <v>29</v>
      </c>
      <c r="O1687" t="s">
        <v>29</v>
      </c>
      <c r="P1687" t="s">
        <v>30</v>
      </c>
      <c r="Q1687" t="s">
        <v>29</v>
      </c>
      <c r="R1687" t="s">
        <v>29</v>
      </c>
      <c r="S1687" t="s">
        <v>30</v>
      </c>
      <c r="T1687" t="s">
        <v>30</v>
      </c>
      <c r="U1687" t="s">
        <v>29</v>
      </c>
      <c r="V1687" t="s">
        <v>30</v>
      </c>
      <c r="W1687" t="s">
        <v>40</v>
      </c>
      <c r="X1687" t="s">
        <v>29</v>
      </c>
      <c r="Y1687" t="s">
        <v>29</v>
      </c>
      <c r="Z1687" t="s">
        <v>29</v>
      </c>
      <c r="AA1687" t="s">
        <v>30</v>
      </c>
      <c r="AB1687" t="s">
        <v>32</v>
      </c>
    </row>
    <row r="1688" spans="1:28" outlineLevel="1" x14ac:dyDescent="0.45">
      <c r="A1688">
        <v>8907129003</v>
      </c>
      <c r="B1688" s="1">
        <v>44345</v>
      </c>
      <c r="C1688" t="s">
        <v>4796</v>
      </c>
      <c r="D1688" t="s">
        <v>4797</v>
      </c>
      <c r="E1688" t="s">
        <v>496</v>
      </c>
      <c r="F1688" t="s">
        <v>5651</v>
      </c>
      <c r="G1688" t="s">
        <v>5729</v>
      </c>
      <c r="H1688" s="5">
        <v>29330</v>
      </c>
      <c r="J1688" t="s">
        <v>28</v>
      </c>
      <c r="K1688" t="s">
        <v>29</v>
      </c>
      <c r="L1688" t="s">
        <v>155</v>
      </c>
      <c r="M1688" t="s">
        <v>29</v>
      </c>
      <c r="N1688" t="s">
        <v>29</v>
      </c>
      <c r="O1688" t="s">
        <v>30</v>
      </c>
      <c r="P1688" t="s">
        <v>30</v>
      </c>
      <c r="Q1688" t="s">
        <v>29</v>
      </c>
      <c r="R1688" t="s">
        <v>30</v>
      </c>
      <c r="S1688" t="s">
        <v>29</v>
      </c>
      <c r="T1688" t="s">
        <v>30</v>
      </c>
      <c r="U1688" t="s">
        <v>29</v>
      </c>
      <c r="V1688" t="s">
        <v>29</v>
      </c>
      <c r="W1688" t="s">
        <v>31</v>
      </c>
      <c r="X1688" t="s">
        <v>29</v>
      </c>
      <c r="Y1688" t="s">
        <v>29</v>
      </c>
      <c r="Z1688" t="s">
        <v>29</v>
      </c>
      <c r="AA1688" t="s">
        <v>29</v>
      </c>
      <c r="AB1688" t="s">
        <v>32</v>
      </c>
    </row>
    <row r="1689" spans="1:28" outlineLevel="1" x14ac:dyDescent="0.45">
      <c r="A1689">
        <v>8980569002</v>
      </c>
      <c r="B1689" s="1">
        <v>44345</v>
      </c>
      <c r="C1689" t="s">
        <v>5138</v>
      </c>
      <c r="D1689" t="s">
        <v>5139</v>
      </c>
      <c r="E1689" t="s">
        <v>496</v>
      </c>
      <c r="F1689" t="s">
        <v>5651</v>
      </c>
      <c r="G1689" t="s">
        <v>5729</v>
      </c>
      <c r="H1689" s="5">
        <v>28794.59</v>
      </c>
      <c r="J1689" t="s">
        <v>28</v>
      </c>
      <c r="K1689" t="s">
        <v>29</v>
      </c>
      <c r="L1689" t="s">
        <v>155</v>
      </c>
      <c r="M1689" t="s">
        <v>29</v>
      </c>
      <c r="N1689" t="s">
        <v>29</v>
      </c>
      <c r="O1689" t="s">
        <v>30</v>
      </c>
      <c r="P1689" t="s">
        <v>30</v>
      </c>
      <c r="Q1689" t="s">
        <v>30</v>
      </c>
      <c r="R1689" t="s">
        <v>30</v>
      </c>
      <c r="S1689" t="s">
        <v>30</v>
      </c>
      <c r="T1689" t="s">
        <v>30</v>
      </c>
      <c r="U1689" t="s">
        <v>30</v>
      </c>
      <c r="V1689" t="s">
        <v>30</v>
      </c>
      <c r="W1689" t="s">
        <v>31</v>
      </c>
      <c r="X1689" t="s">
        <v>29</v>
      </c>
      <c r="Y1689" t="s">
        <v>29</v>
      </c>
      <c r="Z1689" t="s">
        <v>29</v>
      </c>
      <c r="AA1689" t="s">
        <v>29</v>
      </c>
      <c r="AB1689" t="s">
        <v>32</v>
      </c>
    </row>
    <row r="1690" spans="1:28" outlineLevel="1" x14ac:dyDescent="0.45">
      <c r="A1690">
        <v>2764909006</v>
      </c>
      <c r="B1690" s="1">
        <v>44334</v>
      </c>
      <c r="C1690" t="s">
        <v>1631</v>
      </c>
      <c r="D1690" t="s">
        <v>1632</v>
      </c>
      <c r="E1690" t="s">
        <v>496</v>
      </c>
      <c r="F1690" t="s">
        <v>5651</v>
      </c>
      <c r="G1690" t="s">
        <v>5889</v>
      </c>
      <c r="H1690" s="5">
        <v>25763</v>
      </c>
      <c r="J1690" t="s">
        <v>28</v>
      </c>
      <c r="K1690" t="s">
        <v>29</v>
      </c>
      <c r="L1690" t="s">
        <v>155</v>
      </c>
      <c r="M1690" t="s">
        <v>30</v>
      </c>
      <c r="N1690" t="s">
        <v>30</v>
      </c>
      <c r="O1690" t="s">
        <v>30</v>
      </c>
      <c r="P1690" t="s">
        <v>30</v>
      </c>
      <c r="Q1690" t="s">
        <v>30</v>
      </c>
      <c r="R1690" t="s">
        <v>30</v>
      </c>
      <c r="S1690" t="s">
        <v>30</v>
      </c>
      <c r="T1690" t="s">
        <v>30</v>
      </c>
      <c r="U1690" t="s">
        <v>30</v>
      </c>
      <c r="V1690" t="s">
        <v>30</v>
      </c>
      <c r="W1690" t="s">
        <v>40</v>
      </c>
      <c r="X1690" t="s">
        <v>29</v>
      </c>
      <c r="Y1690" t="s">
        <v>30</v>
      </c>
      <c r="Z1690" t="s">
        <v>29</v>
      </c>
      <c r="AA1690" t="s">
        <v>29</v>
      </c>
      <c r="AB1690" t="s">
        <v>32</v>
      </c>
    </row>
    <row r="1691" spans="1:28" outlineLevel="1" x14ac:dyDescent="0.45">
      <c r="A1691">
        <v>7574508903</v>
      </c>
      <c r="B1691" s="1">
        <v>44323</v>
      </c>
      <c r="C1691" t="s">
        <v>3272</v>
      </c>
      <c r="D1691" t="s">
        <v>3273</v>
      </c>
      <c r="E1691" t="s">
        <v>496</v>
      </c>
      <c r="F1691" t="s">
        <v>5651</v>
      </c>
      <c r="G1691" t="s">
        <v>5889</v>
      </c>
      <c r="H1691" s="5">
        <v>19650.560000000001</v>
      </c>
      <c r="J1691" t="s">
        <v>28</v>
      </c>
      <c r="K1691" t="s">
        <v>29</v>
      </c>
      <c r="L1691" t="s">
        <v>155</v>
      </c>
      <c r="M1691" t="s">
        <v>29</v>
      </c>
      <c r="N1691" t="s">
        <v>30</v>
      </c>
      <c r="O1691" t="s">
        <v>29</v>
      </c>
      <c r="P1691" t="s">
        <v>30</v>
      </c>
      <c r="Q1691" t="s">
        <v>29</v>
      </c>
      <c r="R1691" t="s">
        <v>30</v>
      </c>
      <c r="S1691" t="s">
        <v>30</v>
      </c>
      <c r="T1691" t="s">
        <v>29</v>
      </c>
      <c r="U1691" t="s">
        <v>30</v>
      </c>
      <c r="V1691" t="s">
        <v>29</v>
      </c>
      <c r="W1691" t="s">
        <v>40</v>
      </c>
      <c r="X1691" t="s">
        <v>29</v>
      </c>
      <c r="Y1691" t="s">
        <v>30</v>
      </c>
      <c r="Z1691" t="s">
        <v>29</v>
      </c>
      <c r="AA1691" t="s">
        <v>29</v>
      </c>
      <c r="AB1691" t="s">
        <v>62</v>
      </c>
    </row>
    <row r="1692" spans="1:28" outlineLevel="1" x14ac:dyDescent="0.45">
      <c r="A1692">
        <v>7596888902</v>
      </c>
      <c r="B1692" s="1">
        <v>44323</v>
      </c>
      <c r="C1692" t="s">
        <v>3380</v>
      </c>
      <c r="D1692" t="s">
        <v>3381</v>
      </c>
      <c r="E1692" t="s">
        <v>496</v>
      </c>
      <c r="F1692" t="s">
        <v>5651</v>
      </c>
      <c r="G1692" t="s">
        <v>5729</v>
      </c>
      <c r="H1692" s="5">
        <v>15588</v>
      </c>
      <c r="J1692" t="s">
        <v>28</v>
      </c>
      <c r="K1692" t="s">
        <v>29</v>
      </c>
      <c r="L1692" t="s">
        <v>155</v>
      </c>
      <c r="M1692" t="s">
        <v>29</v>
      </c>
      <c r="N1692" t="s">
        <v>29</v>
      </c>
      <c r="O1692" t="s">
        <v>30</v>
      </c>
      <c r="P1692" t="s">
        <v>29</v>
      </c>
      <c r="Q1692" t="s">
        <v>29</v>
      </c>
      <c r="R1692" t="s">
        <v>30</v>
      </c>
      <c r="S1692" t="s">
        <v>29</v>
      </c>
      <c r="T1692" t="s">
        <v>30</v>
      </c>
      <c r="U1692" t="s">
        <v>29</v>
      </c>
      <c r="V1692" t="s">
        <v>30</v>
      </c>
      <c r="W1692" t="s">
        <v>40</v>
      </c>
      <c r="X1692" t="s">
        <v>29</v>
      </c>
      <c r="Y1692" t="s">
        <v>30</v>
      </c>
      <c r="Z1692" t="s">
        <v>29</v>
      </c>
      <c r="AA1692" t="s">
        <v>30</v>
      </c>
      <c r="AB1692" t="s">
        <v>166</v>
      </c>
    </row>
    <row r="1693" spans="1:28" outlineLevel="1" x14ac:dyDescent="0.45">
      <c r="A1693">
        <v>1110099008</v>
      </c>
      <c r="B1693" s="1">
        <v>44329</v>
      </c>
      <c r="C1693" t="s">
        <v>494</v>
      </c>
      <c r="D1693" t="s">
        <v>495</v>
      </c>
      <c r="E1693" t="s">
        <v>496</v>
      </c>
      <c r="F1693" t="s">
        <v>5651</v>
      </c>
      <c r="G1693" t="s">
        <v>5729</v>
      </c>
      <c r="H1693" s="5">
        <v>9767</v>
      </c>
      <c r="J1693" t="s">
        <v>28</v>
      </c>
      <c r="K1693" t="s">
        <v>29</v>
      </c>
      <c r="L1693" t="s">
        <v>155</v>
      </c>
      <c r="M1693" t="s">
        <v>29</v>
      </c>
      <c r="N1693" t="s">
        <v>29</v>
      </c>
      <c r="O1693" t="s">
        <v>29</v>
      </c>
      <c r="P1693" t="s">
        <v>30</v>
      </c>
      <c r="Q1693" t="s">
        <v>30</v>
      </c>
      <c r="R1693" t="s">
        <v>30</v>
      </c>
      <c r="S1693" t="s">
        <v>29</v>
      </c>
      <c r="T1693" t="s">
        <v>29</v>
      </c>
      <c r="U1693" t="s">
        <v>30</v>
      </c>
      <c r="V1693" t="s">
        <v>30</v>
      </c>
      <c r="W1693" t="s">
        <v>31</v>
      </c>
      <c r="X1693" t="s">
        <v>29</v>
      </c>
      <c r="Y1693" t="s">
        <v>29</v>
      </c>
      <c r="Z1693" t="s">
        <v>30</v>
      </c>
      <c r="AA1693" t="s">
        <v>30</v>
      </c>
      <c r="AB1693" t="s">
        <v>339</v>
      </c>
    </row>
    <row r="1694" spans="1:28" outlineLevel="1" x14ac:dyDescent="0.45">
      <c r="A1694">
        <v>3699499000</v>
      </c>
      <c r="B1694" s="1">
        <v>44335</v>
      </c>
      <c r="C1694" t="s">
        <v>1769</v>
      </c>
      <c r="D1694" t="s">
        <v>1770</v>
      </c>
      <c r="E1694" t="s">
        <v>1771</v>
      </c>
      <c r="F1694" t="s">
        <v>5651</v>
      </c>
      <c r="G1694" t="s">
        <v>5900</v>
      </c>
      <c r="H1694" s="5">
        <v>524451</v>
      </c>
      <c r="J1694" t="s">
        <v>28</v>
      </c>
      <c r="K1694" t="s">
        <v>29</v>
      </c>
      <c r="L1694" t="s">
        <v>96</v>
      </c>
      <c r="M1694" t="s">
        <v>30</v>
      </c>
      <c r="N1694" t="s">
        <v>30</v>
      </c>
      <c r="O1694" t="s">
        <v>30</v>
      </c>
      <c r="P1694" t="s">
        <v>30</v>
      </c>
      <c r="Q1694" t="s">
        <v>30</v>
      </c>
      <c r="R1694" t="s">
        <v>30</v>
      </c>
      <c r="S1694" t="s">
        <v>30</v>
      </c>
      <c r="T1694" t="s">
        <v>30</v>
      </c>
      <c r="U1694" t="s">
        <v>30</v>
      </c>
      <c r="V1694" t="s">
        <v>30</v>
      </c>
      <c r="W1694" t="s">
        <v>270</v>
      </c>
      <c r="X1694" t="s">
        <v>29</v>
      </c>
      <c r="Y1694" t="s">
        <v>29</v>
      </c>
      <c r="Z1694" t="s">
        <v>29</v>
      </c>
      <c r="AA1694" t="s">
        <v>30</v>
      </c>
      <c r="AB1694" t="s">
        <v>267</v>
      </c>
    </row>
    <row r="1695" spans="1:28" outlineLevel="1" x14ac:dyDescent="0.45">
      <c r="A1695">
        <v>7520729007</v>
      </c>
      <c r="B1695" s="1">
        <v>44341</v>
      </c>
      <c r="C1695" t="s">
        <v>2662</v>
      </c>
      <c r="D1695" t="s">
        <v>2663</v>
      </c>
      <c r="E1695" t="s">
        <v>1771</v>
      </c>
      <c r="F1695" t="s">
        <v>5651</v>
      </c>
      <c r="G1695" t="s">
        <v>5900</v>
      </c>
      <c r="H1695" s="5">
        <v>169786</v>
      </c>
      <c r="J1695" t="s">
        <v>28</v>
      </c>
      <c r="K1695" t="s">
        <v>29</v>
      </c>
      <c r="L1695" t="s">
        <v>96</v>
      </c>
      <c r="M1695" t="s">
        <v>30</v>
      </c>
      <c r="N1695" t="s">
        <v>30</v>
      </c>
      <c r="O1695" t="s">
        <v>30</v>
      </c>
      <c r="P1695" t="s">
        <v>30</v>
      </c>
      <c r="Q1695" t="s">
        <v>30</v>
      </c>
      <c r="R1695" t="s">
        <v>30</v>
      </c>
      <c r="S1695" t="s">
        <v>30</v>
      </c>
      <c r="T1695" t="s">
        <v>30</v>
      </c>
      <c r="U1695" t="s">
        <v>30</v>
      </c>
      <c r="V1695" t="s">
        <v>30</v>
      </c>
      <c r="W1695" t="s">
        <v>33</v>
      </c>
      <c r="X1695" t="s">
        <v>29</v>
      </c>
      <c r="Y1695" t="s">
        <v>30</v>
      </c>
      <c r="Z1695" t="s">
        <v>29</v>
      </c>
      <c r="AA1695" t="s">
        <v>29</v>
      </c>
      <c r="AB1695" t="s">
        <v>32</v>
      </c>
    </row>
    <row r="1696" spans="1:28" outlineLevel="1" x14ac:dyDescent="0.45">
      <c r="A1696">
        <v>7575148904</v>
      </c>
      <c r="B1696" s="1">
        <v>44323</v>
      </c>
      <c r="C1696" t="s">
        <v>3278</v>
      </c>
      <c r="D1696" t="s">
        <v>3279</v>
      </c>
      <c r="E1696" t="s">
        <v>1771</v>
      </c>
      <c r="F1696" t="s">
        <v>5651</v>
      </c>
      <c r="G1696" t="s">
        <v>5900</v>
      </c>
      <c r="H1696" s="5">
        <v>142404.35</v>
      </c>
      <c r="I1696" t="s">
        <v>123</v>
      </c>
      <c r="J1696" t="s">
        <v>28</v>
      </c>
      <c r="K1696" t="s">
        <v>29</v>
      </c>
      <c r="L1696" t="s">
        <v>96</v>
      </c>
      <c r="M1696" t="s">
        <v>29</v>
      </c>
      <c r="N1696" t="s">
        <v>30</v>
      </c>
      <c r="O1696" t="s">
        <v>29</v>
      </c>
      <c r="P1696" t="s">
        <v>29</v>
      </c>
      <c r="Q1696" t="s">
        <v>29</v>
      </c>
      <c r="R1696" t="s">
        <v>30</v>
      </c>
      <c r="S1696" t="s">
        <v>30</v>
      </c>
      <c r="T1696" t="s">
        <v>29</v>
      </c>
      <c r="U1696" t="s">
        <v>30</v>
      </c>
      <c r="V1696" t="s">
        <v>30</v>
      </c>
      <c r="W1696" t="s">
        <v>33</v>
      </c>
      <c r="X1696" t="s">
        <v>29</v>
      </c>
      <c r="Y1696" t="s">
        <v>29</v>
      </c>
      <c r="Z1696" t="s">
        <v>29</v>
      </c>
      <c r="AA1696" t="s">
        <v>30</v>
      </c>
      <c r="AB1696" t="s">
        <v>39</v>
      </c>
    </row>
    <row r="1697" spans="1:28" outlineLevel="1" x14ac:dyDescent="0.45">
      <c r="A1697">
        <v>8607119009</v>
      </c>
      <c r="B1697" s="1">
        <v>44343</v>
      </c>
      <c r="C1697" t="s">
        <v>4276</v>
      </c>
      <c r="D1697" t="s">
        <v>4277</v>
      </c>
      <c r="E1697" t="s">
        <v>1771</v>
      </c>
      <c r="F1697" t="s">
        <v>5651</v>
      </c>
      <c r="G1697" t="s">
        <v>5900</v>
      </c>
      <c r="H1697" s="5">
        <v>125477</v>
      </c>
      <c r="I1697" t="s">
        <v>99</v>
      </c>
      <c r="J1697" t="s">
        <v>28</v>
      </c>
      <c r="K1697" t="s">
        <v>29</v>
      </c>
      <c r="L1697" t="s">
        <v>96</v>
      </c>
      <c r="M1697" t="s">
        <v>30</v>
      </c>
      <c r="N1697" t="s">
        <v>30</v>
      </c>
      <c r="O1697" t="s">
        <v>30</v>
      </c>
      <c r="P1697" t="s">
        <v>30</v>
      </c>
      <c r="Q1697" t="s">
        <v>30</v>
      </c>
      <c r="R1697" t="s">
        <v>30</v>
      </c>
      <c r="S1697" t="s">
        <v>30</v>
      </c>
      <c r="T1697" t="s">
        <v>30</v>
      </c>
      <c r="U1697" t="s">
        <v>30</v>
      </c>
      <c r="V1697" t="s">
        <v>30</v>
      </c>
      <c r="W1697" t="s">
        <v>40</v>
      </c>
      <c r="X1697" t="s">
        <v>29</v>
      </c>
      <c r="Y1697" t="s">
        <v>30</v>
      </c>
      <c r="Z1697" t="s">
        <v>29</v>
      </c>
      <c r="AA1697" t="s">
        <v>29</v>
      </c>
      <c r="AB1697" t="s">
        <v>32</v>
      </c>
    </row>
    <row r="1698" spans="1:28" outlineLevel="1" x14ac:dyDescent="0.45">
      <c r="A1698">
        <v>7888948909</v>
      </c>
      <c r="B1698" s="1">
        <v>44327</v>
      </c>
      <c r="C1698" t="s">
        <v>3943</v>
      </c>
      <c r="D1698" t="s">
        <v>3944</v>
      </c>
      <c r="E1698" t="s">
        <v>1771</v>
      </c>
      <c r="F1698" t="s">
        <v>5651</v>
      </c>
      <c r="G1698" t="s">
        <v>5900</v>
      </c>
      <c r="H1698" s="5">
        <v>37026.5</v>
      </c>
      <c r="J1698" t="s">
        <v>28</v>
      </c>
      <c r="K1698" t="s">
        <v>29</v>
      </c>
      <c r="L1698" t="s">
        <v>96</v>
      </c>
      <c r="M1698" t="s">
        <v>29</v>
      </c>
      <c r="N1698" t="s">
        <v>30</v>
      </c>
      <c r="O1698" t="s">
        <v>29</v>
      </c>
      <c r="P1698" t="s">
        <v>30</v>
      </c>
      <c r="Q1698" t="s">
        <v>29</v>
      </c>
      <c r="R1698" t="s">
        <v>30</v>
      </c>
      <c r="S1698" t="s">
        <v>30</v>
      </c>
      <c r="T1698" t="s">
        <v>30</v>
      </c>
      <c r="U1698" t="s">
        <v>30</v>
      </c>
      <c r="V1698" t="s">
        <v>30</v>
      </c>
      <c r="W1698" t="s">
        <v>33</v>
      </c>
      <c r="X1698" t="s">
        <v>29</v>
      </c>
      <c r="Y1698" t="s">
        <v>29</v>
      </c>
      <c r="Z1698" t="s">
        <v>29</v>
      </c>
      <c r="AA1698" t="s">
        <v>30</v>
      </c>
      <c r="AB1698" t="s">
        <v>189</v>
      </c>
    </row>
    <row r="1699" spans="1:28" outlineLevel="1" x14ac:dyDescent="0.45">
      <c r="A1699">
        <v>8852329006</v>
      </c>
      <c r="B1699" s="1">
        <v>44345</v>
      </c>
      <c r="C1699" t="s">
        <v>4512</v>
      </c>
      <c r="D1699" t="s">
        <v>4513</v>
      </c>
      <c r="E1699" t="s">
        <v>4514</v>
      </c>
      <c r="F1699" t="s">
        <v>5651</v>
      </c>
      <c r="G1699" t="s">
        <v>5989</v>
      </c>
      <c r="H1699" s="5">
        <v>19749.29</v>
      </c>
      <c r="J1699" t="s">
        <v>42</v>
      </c>
      <c r="K1699" t="s">
        <v>30</v>
      </c>
      <c r="L1699" t="s">
        <v>210</v>
      </c>
      <c r="M1699" t="s">
        <v>29</v>
      </c>
      <c r="N1699" t="s">
        <v>29</v>
      </c>
      <c r="O1699" t="s">
        <v>29</v>
      </c>
      <c r="P1699" t="s">
        <v>30</v>
      </c>
      <c r="Q1699" t="s">
        <v>30</v>
      </c>
      <c r="R1699" t="s">
        <v>30</v>
      </c>
      <c r="S1699" t="s">
        <v>30</v>
      </c>
      <c r="T1699" t="s">
        <v>30</v>
      </c>
      <c r="U1699" t="s">
        <v>30</v>
      </c>
      <c r="V1699" t="s">
        <v>30</v>
      </c>
      <c r="W1699" t="s">
        <v>31</v>
      </c>
      <c r="X1699" t="s">
        <v>29</v>
      </c>
      <c r="Y1699" t="s">
        <v>29</v>
      </c>
      <c r="Z1699" t="s">
        <v>29</v>
      </c>
      <c r="AA1699" t="s">
        <v>29</v>
      </c>
      <c r="AB1699" t="s">
        <v>32</v>
      </c>
    </row>
    <row r="1700" spans="1:28" outlineLevel="1" x14ac:dyDescent="0.45">
      <c r="A1700">
        <v>7594638904</v>
      </c>
      <c r="B1700" s="1">
        <v>44323</v>
      </c>
      <c r="C1700" t="s">
        <v>3362</v>
      </c>
      <c r="D1700" t="s">
        <v>3363</v>
      </c>
      <c r="E1700" t="s">
        <v>4514</v>
      </c>
      <c r="F1700" t="s">
        <v>5651</v>
      </c>
      <c r="G1700" t="s">
        <v>5989</v>
      </c>
      <c r="H1700" s="5">
        <v>15534.26</v>
      </c>
      <c r="J1700" t="s">
        <v>42</v>
      </c>
      <c r="K1700" t="s">
        <v>29</v>
      </c>
      <c r="L1700" t="s">
        <v>210</v>
      </c>
      <c r="M1700" t="s">
        <v>29</v>
      </c>
      <c r="N1700" t="s">
        <v>30</v>
      </c>
      <c r="O1700" t="s">
        <v>29</v>
      </c>
      <c r="P1700" t="s">
        <v>30</v>
      </c>
      <c r="Q1700" t="s">
        <v>30</v>
      </c>
      <c r="R1700" t="s">
        <v>30</v>
      </c>
      <c r="S1700" t="s">
        <v>30</v>
      </c>
      <c r="T1700" t="s">
        <v>30</v>
      </c>
      <c r="U1700" t="s">
        <v>30</v>
      </c>
      <c r="V1700" t="s">
        <v>30</v>
      </c>
      <c r="W1700" t="s">
        <v>31</v>
      </c>
      <c r="X1700" t="s">
        <v>29</v>
      </c>
      <c r="Y1700" t="s">
        <v>30</v>
      </c>
      <c r="Z1700" t="s">
        <v>29</v>
      </c>
      <c r="AA1700" t="s">
        <v>29</v>
      </c>
      <c r="AB1700" t="s">
        <v>32</v>
      </c>
    </row>
    <row r="1701" spans="1:28" outlineLevel="1" x14ac:dyDescent="0.45">
      <c r="A1701">
        <v>8825239008</v>
      </c>
      <c r="B1701" s="1">
        <v>44345</v>
      </c>
      <c r="C1701" t="s">
        <v>4364</v>
      </c>
      <c r="D1701" t="s">
        <v>4365</v>
      </c>
      <c r="E1701" t="s">
        <v>4366</v>
      </c>
      <c r="F1701" t="s">
        <v>5651</v>
      </c>
      <c r="G1701" t="s">
        <v>6031</v>
      </c>
      <c r="H1701" s="5">
        <v>191547.3</v>
      </c>
      <c r="J1701" t="s">
        <v>42</v>
      </c>
      <c r="K1701" t="s">
        <v>29</v>
      </c>
      <c r="L1701" t="s">
        <v>127</v>
      </c>
      <c r="M1701" t="s">
        <v>29</v>
      </c>
      <c r="N1701" t="s">
        <v>29</v>
      </c>
      <c r="O1701" t="s">
        <v>29</v>
      </c>
      <c r="P1701" t="s">
        <v>30</v>
      </c>
      <c r="Q1701" t="s">
        <v>30</v>
      </c>
      <c r="R1701" t="s">
        <v>30</v>
      </c>
      <c r="S1701" t="s">
        <v>30</v>
      </c>
      <c r="T1701" t="s">
        <v>30</v>
      </c>
      <c r="U1701" t="s">
        <v>30</v>
      </c>
      <c r="V1701" t="s">
        <v>30</v>
      </c>
      <c r="W1701" t="s">
        <v>40</v>
      </c>
      <c r="X1701" t="s">
        <v>29</v>
      </c>
      <c r="Y1701" t="s">
        <v>29</v>
      </c>
      <c r="Z1701" t="s">
        <v>29</v>
      </c>
      <c r="AA1701" t="s">
        <v>29</v>
      </c>
      <c r="AB1701" t="s">
        <v>32</v>
      </c>
    </row>
    <row r="1702" spans="1:28" outlineLevel="1" x14ac:dyDescent="0.45">
      <c r="A1702">
        <v>8955329009</v>
      </c>
      <c r="B1702" s="1">
        <v>44345</v>
      </c>
      <c r="C1702" t="s">
        <v>5001</v>
      </c>
      <c r="D1702" t="s">
        <v>5002</v>
      </c>
      <c r="E1702" t="s">
        <v>4366</v>
      </c>
      <c r="F1702" t="s">
        <v>5651</v>
      </c>
      <c r="G1702" t="s">
        <v>6031</v>
      </c>
      <c r="H1702" s="5">
        <v>136935.07</v>
      </c>
      <c r="J1702" t="s">
        <v>42</v>
      </c>
      <c r="K1702" t="s">
        <v>29</v>
      </c>
      <c r="L1702" t="s">
        <v>127</v>
      </c>
      <c r="M1702" t="s">
        <v>30</v>
      </c>
      <c r="N1702" t="s">
        <v>30</v>
      </c>
      <c r="O1702" t="s">
        <v>30</v>
      </c>
      <c r="P1702" t="s">
        <v>29</v>
      </c>
      <c r="Q1702" t="s">
        <v>30</v>
      </c>
      <c r="R1702" t="s">
        <v>30</v>
      </c>
      <c r="S1702" t="s">
        <v>30</v>
      </c>
      <c r="T1702" t="s">
        <v>30</v>
      </c>
      <c r="U1702" t="s">
        <v>29</v>
      </c>
      <c r="V1702" t="s">
        <v>29</v>
      </c>
      <c r="W1702" t="s">
        <v>49</v>
      </c>
      <c r="X1702" t="s">
        <v>29</v>
      </c>
      <c r="Y1702" t="s">
        <v>29</v>
      </c>
      <c r="Z1702" t="s">
        <v>29</v>
      </c>
      <c r="AA1702" t="s">
        <v>29</v>
      </c>
      <c r="AB1702" t="s">
        <v>32</v>
      </c>
    </row>
    <row r="1703" spans="1:28" outlineLevel="1" x14ac:dyDescent="0.45">
      <c r="A1703">
        <v>9961859005</v>
      </c>
      <c r="B1703" s="1">
        <v>44354</v>
      </c>
      <c r="C1703" t="s">
        <v>5610</v>
      </c>
      <c r="D1703" t="s">
        <v>5611</v>
      </c>
      <c r="E1703" t="s">
        <v>4366</v>
      </c>
      <c r="F1703" t="s">
        <v>5651</v>
      </c>
      <c r="G1703" t="s">
        <v>6031</v>
      </c>
      <c r="H1703" s="5">
        <v>63189</v>
      </c>
      <c r="J1703" t="s">
        <v>42</v>
      </c>
      <c r="K1703" t="s">
        <v>29</v>
      </c>
      <c r="L1703" t="s">
        <v>127</v>
      </c>
      <c r="M1703" t="s">
        <v>29</v>
      </c>
      <c r="N1703" t="s">
        <v>29</v>
      </c>
      <c r="O1703" t="s">
        <v>30</v>
      </c>
      <c r="P1703" t="s">
        <v>29</v>
      </c>
      <c r="Q1703" t="s">
        <v>30</v>
      </c>
      <c r="R1703" t="s">
        <v>30</v>
      </c>
      <c r="S1703" t="s">
        <v>29</v>
      </c>
      <c r="T1703" t="s">
        <v>30</v>
      </c>
      <c r="U1703" t="s">
        <v>29</v>
      </c>
      <c r="V1703" t="s">
        <v>29</v>
      </c>
      <c r="W1703" t="s">
        <v>31</v>
      </c>
      <c r="X1703" t="s">
        <v>29</v>
      </c>
      <c r="Y1703" t="s">
        <v>29</v>
      </c>
      <c r="Z1703" t="s">
        <v>29</v>
      </c>
      <c r="AA1703" t="s">
        <v>29</v>
      </c>
      <c r="AB1703" t="s">
        <v>130</v>
      </c>
    </row>
    <row r="1704" spans="1:28" outlineLevel="1" x14ac:dyDescent="0.45">
      <c r="A1704">
        <v>7527469004</v>
      </c>
      <c r="B1704" s="1">
        <v>44341</v>
      </c>
      <c r="C1704" t="s">
        <v>2738</v>
      </c>
      <c r="D1704" t="s">
        <v>2739</v>
      </c>
      <c r="E1704" t="s">
        <v>584</v>
      </c>
      <c r="F1704" t="s">
        <v>5651</v>
      </c>
      <c r="G1704" t="s">
        <v>5954</v>
      </c>
      <c r="H1704" s="5">
        <v>36371.040000000001</v>
      </c>
      <c r="J1704" t="s">
        <v>42</v>
      </c>
      <c r="K1704" t="s">
        <v>29</v>
      </c>
      <c r="L1704" t="s">
        <v>471</v>
      </c>
      <c r="M1704" t="s">
        <v>30</v>
      </c>
      <c r="N1704" t="s">
        <v>30</v>
      </c>
      <c r="O1704" t="s">
        <v>30</v>
      </c>
      <c r="P1704" t="s">
        <v>30</v>
      </c>
      <c r="Q1704" t="s">
        <v>30</v>
      </c>
      <c r="R1704" t="s">
        <v>30</v>
      </c>
      <c r="S1704" t="s">
        <v>30</v>
      </c>
      <c r="T1704" t="s">
        <v>30</v>
      </c>
      <c r="U1704" t="s">
        <v>30</v>
      </c>
      <c r="V1704" t="s">
        <v>30</v>
      </c>
      <c r="W1704" t="s">
        <v>60</v>
      </c>
      <c r="X1704" t="s">
        <v>29</v>
      </c>
      <c r="Y1704" t="s">
        <v>30</v>
      </c>
      <c r="Z1704" t="s">
        <v>30</v>
      </c>
      <c r="AA1704" t="s">
        <v>29</v>
      </c>
      <c r="AB1704" t="s">
        <v>38</v>
      </c>
    </row>
    <row r="1705" spans="1:28" outlineLevel="1" x14ac:dyDescent="0.45">
      <c r="A1705">
        <v>9896379006</v>
      </c>
      <c r="B1705" s="1">
        <v>44351</v>
      </c>
      <c r="C1705" t="s">
        <v>5329</v>
      </c>
      <c r="D1705" t="s">
        <v>5330</v>
      </c>
      <c r="E1705" t="s">
        <v>5131</v>
      </c>
      <c r="F1705" t="s">
        <v>5651</v>
      </c>
      <c r="G1705" t="s">
        <v>5936</v>
      </c>
      <c r="H1705" s="5">
        <v>259458</v>
      </c>
      <c r="J1705" t="s">
        <v>28</v>
      </c>
      <c r="K1705" t="s">
        <v>29</v>
      </c>
      <c r="L1705" t="s">
        <v>275</v>
      </c>
      <c r="M1705" t="s">
        <v>29</v>
      </c>
      <c r="N1705" t="s">
        <v>30</v>
      </c>
      <c r="O1705" t="s">
        <v>29</v>
      </c>
      <c r="P1705" t="s">
        <v>30</v>
      </c>
      <c r="Q1705" t="s">
        <v>30</v>
      </c>
      <c r="R1705" t="s">
        <v>30</v>
      </c>
      <c r="S1705" t="s">
        <v>30</v>
      </c>
      <c r="T1705" t="s">
        <v>30</v>
      </c>
      <c r="U1705" t="s">
        <v>30</v>
      </c>
      <c r="V1705" t="s">
        <v>30</v>
      </c>
      <c r="W1705" t="s">
        <v>33</v>
      </c>
      <c r="X1705" t="s">
        <v>29</v>
      </c>
      <c r="Y1705" t="s">
        <v>29</v>
      </c>
      <c r="Z1705" t="s">
        <v>29</v>
      </c>
      <c r="AA1705" t="s">
        <v>29</v>
      </c>
      <c r="AB1705" t="s">
        <v>32</v>
      </c>
    </row>
    <row r="1706" spans="1:28" outlineLevel="1" x14ac:dyDescent="0.45">
      <c r="A1706">
        <v>8978419004</v>
      </c>
      <c r="B1706" s="1">
        <v>44345</v>
      </c>
      <c r="C1706" t="s">
        <v>5129</v>
      </c>
      <c r="D1706" t="s">
        <v>5130</v>
      </c>
      <c r="E1706" t="s">
        <v>5131</v>
      </c>
      <c r="F1706" t="s">
        <v>5651</v>
      </c>
      <c r="G1706" t="s">
        <v>5936</v>
      </c>
      <c r="H1706" s="5">
        <v>43335.199999999997</v>
      </c>
      <c r="J1706" t="s">
        <v>28</v>
      </c>
      <c r="K1706" t="s">
        <v>29</v>
      </c>
      <c r="L1706" t="s">
        <v>275</v>
      </c>
      <c r="M1706" t="s">
        <v>29</v>
      </c>
      <c r="N1706" t="s">
        <v>29</v>
      </c>
      <c r="O1706" t="s">
        <v>29</v>
      </c>
      <c r="P1706" t="s">
        <v>29</v>
      </c>
      <c r="Q1706" t="s">
        <v>29</v>
      </c>
      <c r="R1706" t="s">
        <v>30</v>
      </c>
      <c r="S1706" t="s">
        <v>30</v>
      </c>
      <c r="T1706" t="s">
        <v>30</v>
      </c>
      <c r="U1706" t="s">
        <v>30</v>
      </c>
      <c r="V1706" t="s">
        <v>30</v>
      </c>
      <c r="W1706" t="s">
        <v>31</v>
      </c>
      <c r="X1706" t="s">
        <v>29</v>
      </c>
      <c r="Y1706" t="s">
        <v>29</v>
      </c>
      <c r="Z1706" t="s">
        <v>29</v>
      </c>
      <c r="AA1706" t="s">
        <v>29</v>
      </c>
      <c r="AB1706" t="s">
        <v>32</v>
      </c>
    </row>
    <row r="1707" spans="1:28" outlineLevel="1" x14ac:dyDescent="0.45">
      <c r="A1707">
        <v>7627358900</v>
      </c>
      <c r="B1707" s="1">
        <v>44323</v>
      </c>
      <c r="C1707" t="s">
        <v>3555</v>
      </c>
      <c r="D1707" t="s">
        <v>642</v>
      </c>
      <c r="E1707" t="s">
        <v>992</v>
      </c>
      <c r="F1707" t="s">
        <v>5651</v>
      </c>
      <c r="G1707" t="s">
        <v>5819</v>
      </c>
      <c r="H1707" s="5">
        <v>277112</v>
      </c>
      <c r="J1707" t="s">
        <v>42</v>
      </c>
      <c r="K1707" t="s">
        <v>29</v>
      </c>
      <c r="L1707" t="s">
        <v>471</v>
      </c>
      <c r="M1707" t="s">
        <v>30</v>
      </c>
      <c r="N1707" t="s">
        <v>30</v>
      </c>
      <c r="O1707" t="s">
        <v>30</v>
      </c>
      <c r="P1707" t="s">
        <v>30</v>
      </c>
      <c r="Q1707" t="s">
        <v>30</v>
      </c>
      <c r="R1707" t="s">
        <v>30</v>
      </c>
      <c r="S1707" t="s">
        <v>30</v>
      </c>
      <c r="T1707" t="s">
        <v>30</v>
      </c>
      <c r="U1707" t="s">
        <v>30</v>
      </c>
      <c r="V1707" t="s">
        <v>30</v>
      </c>
      <c r="W1707" t="s">
        <v>33</v>
      </c>
      <c r="X1707" t="s">
        <v>29</v>
      </c>
      <c r="Y1707" t="s">
        <v>29</v>
      </c>
      <c r="Z1707" t="s">
        <v>29</v>
      </c>
      <c r="AA1707" t="s">
        <v>30</v>
      </c>
      <c r="AB1707" t="s">
        <v>32</v>
      </c>
    </row>
    <row r="1708" spans="1:28" outlineLevel="1" x14ac:dyDescent="0.45">
      <c r="A1708">
        <v>2363269003</v>
      </c>
      <c r="B1708" s="1">
        <v>44331</v>
      </c>
      <c r="C1708" t="s">
        <v>990</v>
      </c>
      <c r="D1708" t="s">
        <v>991</v>
      </c>
      <c r="E1708" t="s">
        <v>992</v>
      </c>
      <c r="F1708" t="s">
        <v>5651</v>
      </c>
      <c r="G1708" t="s">
        <v>5819</v>
      </c>
      <c r="H1708" s="5">
        <v>99117.1</v>
      </c>
      <c r="J1708" t="s">
        <v>42</v>
      </c>
      <c r="K1708" t="s">
        <v>29</v>
      </c>
      <c r="L1708" t="s">
        <v>150</v>
      </c>
      <c r="M1708" t="s">
        <v>29</v>
      </c>
      <c r="N1708" t="s">
        <v>30</v>
      </c>
      <c r="O1708" t="s">
        <v>29</v>
      </c>
      <c r="P1708" t="s">
        <v>30</v>
      </c>
      <c r="Q1708" t="s">
        <v>30</v>
      </c>
      <c r="R1708" t="s">
        <v>30</v>
      </c>
      <c r="S1708" t="s">
        <v>30</v>
      </c>
      <c r="T1708" t="s">
        <v>30</v>
      </c>
      <c r="U1708" t="s">
        <v>30</v>
      </c>
      <c r="V1708" t="s">
        <v>30</v>
      </c>
      <c r="W1708" t="s">
        <v>33</v>
      </c>
      <c r="X1708" t="s">
        <v>29</v>
      </c>
      <c r="Y1708" t="s">
        <v>30</v>
      </c>
      <c r="Z1708" t="s">
        <v>29</v>
      </c>
      <c r="AA1708" t="s">
        <v>30</v>
      </c>
      <c r="AB1708" t="s">
        <v>32</v>
      </c>
    </row>
    <row r="1709" spans="1:28" outlineLevel="1" x14ac:dyDescent="0.45">
      <c r="A1709">
        <v>7556469003</v>
      </c>
      <c r="B1709" s="1">
        <v>44341</v>
      </c>
      <c r="C1709" t="s">
        <v>3071</v>
      </c>
      <c r="D1709" t="s">
        <v>3072</v>
      </c>
      <c r="E1709" t="s">
        <v>500</v>
      </c>
      <c r="F1709" t="s">
        <v>5651</v>
      </c>
      <c r="G1709" t="s">
        <v>5914</v>
      </c>
      <c r="H1709" s="5">
        <v>651554.63</v>
      </c>
      <c r="J1709" t="s">
        <v>28</v>
      </c>
      <c r="K1709" t="s">
        <v>30</v>
      </c>
      <c r="L1709" t="s">
        <v>155</v>
      </c>
      <c r="M1709" t="s">
        <v>30</v>
      </c>
      <c r="N1709" t="s">
        <v>30</v>
      </c>
      <c r="O1709" t="s">
        <v>30</v>
      </c>
      <c r="P1709" t="s">
        <v>30</v>
      </c>
      <c r="Q1709" t="s">
        <v>30</v>
      </c>
      <c r="R1709" t="s">
        <v>30</v>
      </c>
      <c r="S1709" t="s">
        <v>30</v>
      </c>
      <c r="T1709" t="s">
        <v>30</v>
      </c>
      <c r="U1709" t="s">
        <v>30</v>
      </c>
      <c r="V1709" t="s">
        <v>30</v>
      </c>
      <c r="W1709" t="s">
        <v>31</v>
      </c>
      <c r="X1709" t="s">
        <v>29</v>
      </c>
      <c r="Y1709" t="s">
        <v>30</v>
      </c>
      <c r="Z1709" t="s">
        <v>29</v>
      </c>
      <c r="AA1709" t="s">
        <v>29</v>
      </c>
      <c r="AB1709" t="s">
        <v>32</v>
      </c>
    </row>
    <row r="1710" spans="1:28" outlineLevel="1" x14ac:dyDescent="0.45">
      <c r="A1710">
        <v>7520738907</v>
      </c>
      <c r="B1710" s="1">
        <v>44323</v>
      </c>
      <c r="C1710" t="s">
        <v>2664</v>
      </c>
      <c r="D1710" t="s">
        <v>2665</v>
      </c>
      <c r="E1710" t="s">
        <v>500</v>
      </c>
      <c r="F1710" t="s">
        <v>5651</v>
      </c>
      <c r="G1710" t="s">
        <v>5914</v>
      </c>
      <c r="H1710" s="5">
        <v>189865</v>
      </c>
      <c r="J1710" t="s">
        <v>28</v>
      </c>
      <c r="K1710" t="s">
        <v>30</v>
      </c>
      <c r="L1710" t="s">
        <v>155</v>
      </c>
      <c r="M1710" t="s">
        <v>30</v>
      </c>
      <c r="N1710" t="s">
        <v>30</v>
      </c>
      <c r="O1710" t="s">
        <v>30</v>
      </c>
      <c r="P1710" t="s">
        <v>30</v>
      </c>
      <c r="Q1710" t="s">
        <v>30</v>
      </c>
      <c r="R1710" t="s">
        <v>30</v>
      </c>
      <c r="S1710" t="s">
        <v>30</v>
      </c>
      <c r="T1710" t="s">
        <v>30</v>
      </c>
      <c r="U1710" t="s">
        <v>30</v>
      </c>
      <c r="V1710" t="s">
        <v>30</v>
      </c>
      <c r="W1710" t="s">
        <v>40</v>
      </c>
      <c r="X1710" t="s">
        <v>29</v>
      </c>
      <c r="Y1710" t="s">
        <v>30</v>
      </c>
      <c r="Z1710" t="s">
        <v>29</v>
      </c>
      <c r="AA1710" t="s">
        <v>29</v>
      </c>
      <c r="AB1710" t="s">
        <v>32</v>
      </c>
    </row>
    <row r="1711" spans="1:28" outlineLevel="1" x14ac:dyDescent="0.45">
      <c r="A1711">
        <v>7531429006</v>
      </c>
      <c r="B1711" s="1">
        <v>44341</v>
      </c>
      <c r="C1711" t="s">
        <v>2787</v>
      </c>
      <c r="D1711" t="s">
        <v>2788</v>
      </c>
      <c r="E1711" t="s">
        <v>500</v>
      </c>
      <c r="F1711" t="s">
        <v>5651</v>
      </c>
      <c r="G1711" t="s">
        <v>5914</v>
      </c>
      <c r="H1711" s="5">
        <v>184384.27</v>
      </c>
      <c r="J1711" t="s">
        <v>28</v>
      </c>
      <c r="K1711" t="s">
        <v>29</v>
      </c>
      <c r="L1711" t="s">
        <v>155</v>
      </c>
      <c r="M1711" t="s">
        <v>30</v>
      </c>
      <c r="N1711" t="s">
        <v>30</v>
      </c>
      <c r="O1711" t="s">
        <v>29</v>
      </c>
      <c r="P1711" t="s">
        <v>30</v>
      </c>
      <c r="Q1711" t="s">
        <v>30</v>
      </c>
      <c r="R1711" t="s">
        <v>30</v>
      </c>
      <c r="S1711" t="s">
        <v>30</v>
      </c>
      <c r="T1711" t="s">
        <v>30</v>
      </c>
      <c r="U1711" t="s">
        <v>30</v>
      </c>
      <c r="V1711" t="s">
        <v>30</v>
      </c>
      <c r="W1711" t="s">
        <v>31</v>
      </c>
      <c r="X1711" t="s">
        <v>29</v>
      </c>
      <c r="Y1711" t="s">
        <v>30</v>
      </c>
      <c r="Z1711" t="s">
        <v>29</v>
      </c>
      <c r="AA1711" t="s">
        <v>29</v>
      </c>
      <c r="AB1711" t="s">
        <v>43</v>
      </c>
    </row>
    <row r="1712" spans="1:28" outlineLevel="1" x14ac:dyDescent="0.45">
      <c r="A1712">
        <v>8615469009</v>
      </c>
      <c r="B1712" s="1">
        <v>44343</v>
      </c>
      <c r="C1712" t="s">
        <v>4328</v>
      </c>
      <c r="D1712" t="s">
        <v>4329</v>
      </c>
      <c r="E1712" t="s">
        <v>500</v>
      </c>
      <c r="F1712" t="s">
        <v>5651</v>
      </c>
      <c r="G1712" t="s">
        <v>5914</v>
      </c>
      <c r="H1712" s="5">
        <v>131595</v>
      </c>
      <c r="J1712" t="s">
        <v>28</v>
      </c>
      <c r="K1712" t="s">
        <v>29</v>
      </c>
      <c r="L1712" t="s">
        <v>155</v>
      </c>
      <c r="M1712" t="s">
        <v>29</v>
      </c>
      <c r="N1712" t="s">
        <v>29</v>
      </c>
      <c r="O1712" t="s">
        <v>29</v>
      </c>
      <c r="P1712" t="s">
        <v>30</v>
      </c>
      <c r="Q1712" t="s">
        <v>29</v>
      </c>
      <c r="R1712" t="s">
        <v>29</v>
      </c>
      <c r="S1712" t="s">
        <v>30</v>
      </c>
      <c r="T1712" t="s">
        <v>30</v>
      </c>
      <c r="U1712" t="s">
        <v>29</v>
      </c>
      <c r="V1712" t="s">
        <v>30</v>
      </c>
      <c r="W1712" t="s">
        <v>33</v>
      </c>
      <c r="X1712" t="s">
        <v>29</v>
      </c>
      <c r="Y1712" t="s">
        <v>30</v>
      </c>
      <c r="Z1712" t="s">
        <v>29</v>
      </c>
      <c r="AA1712" t="s">
        <v>29</v>
      </c>
      <c r="AB1712" t="s">
        <v>32</v>
      </c>
    </row>
    <row r="1713" spans="1:28" outlineLevel="1" x14ac:dyDescent="0.45">
      <c r="A1713">
        <v>7547848905</v>
      </c>
      <c r="B1713" s="1">
        <v>44323</v>
      </c>
      <c r="C1713" t="s">
        <v>2971</v>
      </c>
      <c r="D1713" t="s">
        <v>2972</v>
      </c>
      <c r="E1713" t="s">
        <v>500</v>
      </c>
      <c r="F1713" t="s">
        <v>5651</v>
      </c>
      <c r="G1713" t="s">
        <v>5914</v>
      </c>
      <c r="H1713" s="5">
        <v>65770.34</v>
      </c>
      <c r="J1713" t="s">
        <v>28</v>
      </c>
      <c r="K1713" t="s">
        <v>30</v>
      </c>
      <c r="L1713" t="s">
        <v>155</v>
      </c>
      <c r="M1713" t="s">
        <v>29</v>
      </c>
      <c r="N1713" t="s">
        <v>29</v>
      </c>
      <c r="O1713" t="s">
        <v>29</v>
      </c>
      <c r="P1713" t="s">
        <v>29</v>
      </c>
      <c r="Q1713" t="s">
        <v>29</v>
      </c>
      <c r="R1713" t="s">
        <v>29</v>
      </c>
      <c r="S1713" t="s">
        <v>30</v>
      </c>
      <c r="T1713" t="s">
        <v>30</v>
      </c>
      <c r="U1713" t="s">
        <v>29</v>
      </c>
      <c r="V1713" t="s">
        <v>30</v>
      </c>
      <c r="W1713" t="s">
        <v>31</v>
      </c>
      <c r="X1713" t="s">
        <v>29</v>
      </c>
      <c r="Y1713" t="s">
        <v>30</v>
      </c>
      <c r="Z1713" t="s">
        <v>29</v>
      </c>
      <c r="AA1713" t="s">
        <v>29</v>
      </c>
      <c r="AB1713" t="s">
        <v>32</v>
      </c>
    </row>
    <row r="1714" spans="1:28" outlineLevel="1" x14ac:dyDescent="0.45">
      <c r="A1714">
        <v>8952929006</v>
      </c>
      <c r="B1714" s="1">
        <v>44345</v>
      </c>
      <c r="C1714" t="s">
        <v>4989</v>
      </c>
      <c r="D1714" t="s">
        <v>4990</v>
      </c>
      <c r="E1714" t="s">
        <v>500</v>
      </c>
      <c r="F1714" t="s">
        <v>5651</v>
      </c>
      <c r="G1714" t="s">
        <v>6048</v>
      </c>
      <c r="H1714" s="5">
        <v>50077.97</v>
      </c>
      <c r="J1714" t="s">
        <v>28</v>
      </c>
      <c r="K1714" t="s">
        <v>29</v>
      </c>
      <c r="L1714" t="s">
        <v>155</v>
      </c>
      <c r="M1714" t="s">
        <v>30</v>
      </c>
      <c r="N1714" t="s">
        <v>30</v>
      </c>
      <c r="O1714" t="s">
        <v>30</v>
      </c>
      <c r="P1714" t="s">
        <v>30</v>
      </c>
      <c r="Q1714" t="s">
        <v>30</v>
      </c>
      <c r="R1714" t="s">
        <v>30</v>
      </c>
      <c r="S1714" t="s">
        <v>30</v>
      </c>
      <c r="T1714" t="s">
        <v>30</v>
      </c>
      <c r="U1714" t="s">
        <v>30</v>
      </c>
      <c r="V1714" t="s">
        <v>30</v>
      </c>
      <c r="W1714" t="s">
        <v>31</v>
      </c>
      <c r="X1714" t="s">
        <v>29</v>
      </c>
      <c r="Y1714" t="s">
        <v>29</v>
      </c>
      <c r="Z1714" t="s">
        <v>29</v>
      </c>
      <c r="AA1714" t="s">
        <v>29</v>
      </c>
      <c r="AB1714" t="s">
        <v>32</v>
      </c>
    </row>
    <row r="1715" spans="1:28" outlineLevel="1" x14ac:dyDescent="0.45">
      <c r="A1715">
        <v>7624028900</v>
      </c>
      <c r="B1715" s="1">
        <v>44323</v>
      </c>
      <c r="C1715" t="s">
        <v>3534</v>
      </c>
      <c r="D1715" t="s">
        <v>3535</v>
      </c>
      <c r="E1715" t="s">
        <v>500</v>
      </c>
      <c r="F1715" t="s">
        <v>5651</v>
      </c>
      <c r="G1715" t="s">
        <v>5914</v>
      </c>
      <c r="H1715" s="5">
        <v>49716.97</v>
      </c>
      <c r="I1715" t="s">
        <v>589</v>
      </c>
      <c r="J1715" t="s">
        <v>28</v>
      </c>
      <c r="K1715" t="s">
        <v>29</v>
      </c>
      <c r="L1715" t="s">
        <v>155</v>
      </c>
      <c r="M1715" t="s">
        <v>30</v>
      </c>
      <c r="N1715" t="s">
        <v>30</v>
      </c>
      <c r="O1715" t="s">
        <v>30</v>
      </c>
      <c r="P1715" t="s">
        <v>30</v>
      </c>
      <c r="Q1715" t="s">
        <v>30</v>
      </c>
      <c r="R1715" t="s">
        <v>30</v>
      </c>
      <c r="S1715" t="s">
        <v>30</v>
      </c>
      <c r="T1715" t="s">
        <v>30</v>
      </c>
      <c r="U1715" t="s">
        <v>30</v>
      </c>
      <c r="V1715" t="s">
        <v>30</v>
      </c>
      <c r="W1715" t="s">
        <v>33</v>
      </c>
      <c r="X1715" t="s">
        <v>29</v>
      </c>
      <c r="Y1715" t="s">
        <v>30</v>
      </c>
      <c r="Z1715" t="s">
        <v>29</v>
      </c>
      <c r="AA1715" t="s">
        <v>29</v>
      </c>
      <c r="AB1715" t="s">
        <v>32</v>
      </c>
    </row>
    <row r="1716" spans="1:28" outlineLevel="1" x14ac:dyDescent="0.45">
      <c r="A1716">
        <v>8964689003</v>
      </c>
      <c r="B1716" s="1">
        <v>44345</v>
      </c>
      <c r="C1716" t="s">
        <v>5050</v>
      </c>
      <c r="D1716" t="s">
        <v>5051</v>
      </c>
      <c r="E1716" t="s">
        <v>500</v>
      </c>
      <c r="F1716" t="s">
        <v>5651</v>
      </c>
      <c r="G1716" t="s">
        <v>6048</v>
      </c>
      <c r="H1716" s="5">
        <v>23250</v>
      </c>
      <c r="J1716" t="s">
        <v>28</v>
      </c>
      <c r="K1716" t="s">
        <v>29</v>
      </c>
      <c r="L1716" t="s">
        <v>155</v>
      </c>
      <c r="M1716" t="s">
        <v>29</v>
      </c>
      <c r="N1716" t="s">
        <v>30</v>
      </c>
      <c r="O1716" t="s">
        <v>29</v>
      </c>
      <c r="P1716" t="s">
        <v>30</v>
      </c>
      <c r="Q1716" t="s">
        <v>30</v>
      </c>
      <c r="R1716" t="s">
        <v>30</v>
      </c>
      <c r="S1716" t="s">
        <v>30</v>
      </c>
      <c r="T1716" t="s">
        <v>30</v>
      </c>
      <c r="U1716" t="s">
        <v>30</v>
      </c>
      <c r="V1716" t="s">
        <v>30</v>
      </c>
      <c r="W1716" t="s">
        <v>31</v>
      </c>
      <c r="X1716" t="s">
        <v>29</v>
      </c>
      <c r="Y1716" t="s">
        <v>29</v>
      </c>
      <c r="Z1716" t="s">
        <v>29</v>
      </c>
      <c r="AA1716" t="s">
        <v>29</v>
      </c>
      <c r="AB1716" t="s">
        <v>32</v>
      </c>
    </row>
    <row r="1717" spans="1:28" outlineLevel="1" x14ac:dyDescent="0.45">
      <c r="A1717">
        <v>4886379010</v>
      </c>
      <c r="B1717" s="1">
        <v>44336</v>
      </c>
      <c r="C1717" t="s">
        <v>1965</v>
      </c>
      <c r="D1717" t="s">
        <v>1966</v>
      </c>
      <c r="E1717" t="s">
        <v>500</v>
      </c>
      <c r="F1717" t="s">
        <v>5651</v>
      </c>
      <c r="G1717" t="s">
        <v>5914</v>
      </c>
      <c r="H1717" s="5">
        <v>9798.64</v>
      </c>
      <c r="J1717" t="s">
        <v>28</v>
      </c>
      <c r="K1717" t="s">
        <v>29</v>
      </c>
      <c r="L1717" t="s">
        <v>155</v>
      </c>
      <c r="M1717" t="s">
        <v>29</v>
      </c>
      <c r="N1717" t="s">
        <v>29</v>
      </c>
      <c r="O1717" t="s">
        <v>30</v>
      </c>
      <c r="P1717" t="s">
        <v>29</v>
      </c>
      <c r="Q1717" t="s">
        <v>29</v>
      </c>
      <c r="R1717" t="s">
        <v>30</v>
      </c>
      <c r="S1717" t="s">
        <v>29</v>
      </c>
      <c r="T1717" t="s">
        <v>29</v>
      </c>
      <c r="U1717" t="s">
        <v>29</v>
      </c>
      <c r="V1717" t="s">
        <v>29</v>
      </c>
      <c r="W1717" t="s">
        <v>270</v>
      </c>
      <c r="X1717" t="s">
        <v>29</v>
      </c>
      <c r="Y1717" t="s">
        <v>29</v>
      </c>
      <c r="Z1717" t="s">
        <v>29</v>
      </c>
      <c r="AA1717" t="s">
        <v>30</v>
      </c>
      <c r="AB1717" t="s">
        <v>39</v>
      </c>
    </row>
    <row r="1718" spans="1:28" outlineLevel="1" x14ac:dyDescent="0.45">
      <c r="A1718">
        <v>1043459106</v>
      </c>
      <c r="B1718" s="1">
        <v>44364</v>
      </c>
      <c r="C1718" t="s">
        <v>147</v>
      </c>
      <c r="D1718" t="s">
        <v>148</v>
      </c>
      <c r="E1718" t="s">
        <v>149</v>
      </c>
      <c r="F1718" t="s">
        <v>5651</v>
      </c>
      <c r="G1718" t="s">
        <v>5664</v>
      </c>
      <c r="H1718" s="5">
        <v>833485</v>
      </c>
      <c r="J1718" t="s">
        <v>42</v>
      </c>
      <c r="K1718" t="s">
        <v>29</v>
      </c>
      <c r="L1718" t="s">
        <v>150</v>
      </c>
      <c r="M1718" t="s">
        <v>29</v>
      </c>
      <c r="N1718" t="s">
        <v>30</v>
      </c>
      <c r="O1718" t="s">
        <v>30</v>
      </c>
      <c r="P1718" t="s">
        <v>30</v>
      </c>
      <c r="Q1718" t="s">
        <v>30</v>
      </c>
      <c r="R1718" t="s">
        <v>30</v>
      </c>
      <c r="S1718" t="s">
        <v>30</v>
      </c>
      <c r="T1718" t="s">
        <v>30</v>
      </c>
      <c r="U1718" t="s">
        <v>30</v>
      </c>
      <c r="V1718" t="s">
        <v>30</v>
      </c>
      <c r="W1718" t="s">
        <v>31</v>
      </c>
      <c r="X1718" t="s">
        <v>29</v>
      </c>
      <c r="Y1718" t="s">
        <v>29</v>
      </c>
      <c r="Z1718" t="s">
        <v>29</v>
      </c>
      <c r="AA1718" t="s">
        <v>29</v>
      </c>
      <c r="AB1718" t="s">
        <v>151</v>
      </c>
    </row>
    <row r="1719" spans="1:28" outlineLevel="1" x14ac:dyDescent="0.45">
      <c r="A1719">
        <v>9910559009</v>
      </c>
      <c r="B1719" s="1">
        <v>44351</v>
      </c>
      <c r="C1719" t="s">
        <v>5394</v>
      </c>
      <c r="D1719" t="s">
        <v>5395</v>
      </c>
      <c r="E1719" t="s">
        <v>149</v>
      </c>
      <c r="F1719" t="s">
        <v>5651</v>
      </c>
      <c r="G1719" t="s">
        <v>5692</v>
      </c>
      <c r="H1719" s="5">
        <v>722828.53</v>
      </c>
      <c r="J1719" t="s">
        <v>42</v>
      </c>
      <c r="K1719" t="s">
        <v>29</v>
      </c>
      <c r="L1719" t="s">
        <v>150</v>
      </c>
      <c r="M1719" t="s">
        <v>29</v>
      </c>
      <c r="N1719" t="s">
        <v>29</v>
      </c>
      <c r="O1719" t="s">
        <v>29</v>
      </c>
      <c r="P1719" t="s">
        <v>30</v>
      </c>
      <c r="Q1719" t="s">
        <v>29</v>
      </c>
      <c r="R1719" t="s">
        <v>30</v>
      </c>
      <c r="S1719" t="s">
        <v>30</v>
      </c>
      <c r="T1719" t="s">
        <v>30</v>
      </c>
      <c r="U1719" t="s">
        <v>30</v>
      </c>
      <c r="V1719" t="s">
        <v>30</v>
      </c>
      <c r="W1719" t="s">
        <v>31</v>
      </c>
      <c r="X1719" t="s">
        <v>29</v>
      </c>
      <c r="Y1719" t="s">
        <v>29</v>
      </c>
      <c r="Z1719" t="s">
        <v>29</v>
      </c>
      <c r="AA1719" t="s">
        <v>29</v>
      </c>
      <c r="AB1719" t="s">
        <v>47</v>
      </c>
    </row>
    <row r="1720" spans="1:28" outlineLevel="1" x14ac:dyDescent="0.45">
      <c r="A1720">
        <v>7912768904</v>
      </c>
      <c r="B1720" s="1">
        <v>44327</v>
      </c>
      <c r="C1720" t="s">
        <v>4078</v>
      </c>
      <c r="D1720" t="s">
        <v>4079</v>
      </c>
      <c r="E1720" t="s">
        <v>149</v>
      </c>
      <c r="F1720" t="s">
        <v>5651</v>
      </c>
      <c r="G1720" t="s">
        <v>5664</v>
      </c>
      <c r="H1720" s="5">
        <v>456388.88</v>
      </c>
      <c r="J1720" t="s">
        <v>42</v>
      </c>
      <c r="K1720" t="s">
        <v>29</v>
      </c>
      <c r="L1720" t="s">
        <v>150</v>
      </c>
      <c r="M1720" t="s">
        <v>29</v>
      </c>
      <c r="N1720" t="s">
        <v>30</v>
      </c>
      <c r="O1720" t="s">
        <v>29</v>
      </c>
      <c r="P1720" t="s">
        <v>30</v>
      </c>
      <c r="Q1720" t="s">
        <v>30</v>
      </c>
      <c r="R1720" t="s">
        <v>30</v>
      </c>
      <c r="S1720" t="s">
        <v>30</v>
      </c>
      <c r="T1720" t="s">
        <v>30</v>
      </c>
      <c r="U1720" t="s">
        <v>30</v>
      </c>
      <c r="V1720" t="s">
        <v>30</v>
      </c>
      <c r="W1720" t="s">
        <v>40</v>
      </c>
      <c r="X1720" t="s">
        <v>29</v>
      </c>
      <c r="Y1720" t="s">
        <v>29</v>
      </c>
      <c r="Z1720" t="s">
        <v>30</v>
      </c>
      <c r="AA1720" t="s">
        <v>29</v>
      </c>
      <c r="AB1720" t="s">
        <v>43</v>
      </c>
    </row>
    <row r="1721" spans="1:28" outlineLevel="1" x14ac:dyDescent="0.45">
      <c r="A1721">
        <v>8931019005</v>
      </c>
      <c r="B1721" s="1">
        <v>44345</v>
      </c>
      <c r="C1721" t="s">
        <v>4907</v>
      </c>
      <c r="D1721" t="s">
        <v>4908</v>
      </c>
      <c r="E1721" t="s">
        <v>149</v>
      </c>
      <c r="F1721" t="s">
        <v>5651</v>
      </c>
      <c r="G1721" t="s">
        <v>5664</v>
      </c>
      <c r="H1721" s="5">
        <v>400562.96</v>
      </c>
      <c r="J1721" t="s">
        <v>42</v>
      </c>
      <c r="K1721" t="s">
        <v>29</v>
      </c>
      <c r="L1721" t="s">
        <v>150</v>
      </c>
      <c r="M1721" t="s">
        <v>29</v>
      </c>
      <c r="N1721" t="s">
        <v>29</v>
      </c>
      <c r="O1721" t="s">
        <v>30</v>
      </c>
      <c r="P1721" t="s">
        <v>30</v>
      </c>
      <c r="Q1721" t="s">
        <v>29</v>
      </c>
      <c r="R1721" t="s">
        <v>30</v>
      </c>
      <c r="S1721" t="s">
        <v>30</v>
      </c>
      <c r="T1721" t="s">
        <v>29</v>
      </c>
      <c r="U1721" t="s">
        <v>30</v>
      </c>
      <c r="V1721" t="s">
        <v>29</v>
      </c>
      <c r="W1721" t="s">
        <v>31</v>
      </c>
      <c r="X1721" t="s">
        <v>29</v>
      </c>
      <c r="Y1721" t="s">
        <v>29</v>
      </c>
      <c r="Z1721" t="s">
        <v>29</v>
      </c>
      <c r="AA1721" t="s">
        <v>29</v>
      </c>
      <c r="AB1721" t="s">
        <v>73</v>
      </c>
    </row>
    <row r="1722" spans="1:28" outlineLevel="1" x14ac:dyDescent="0.45">
      <c r="A1722">
        <v>2233289000</v>
      </c>
      <c r="B1722" s="1">
        <v>44330</v>
      </c>
      <c r="C1722" t="s">
        <v>717</v>
      </c>
      <c r="D1722" t="s">
        <v>718</v>
      </c>
      <c r="E1722" t="s">
        <v>149</v>
      </c>
      <c r="F1722" t="s">
        <v>5651</v>
      </c>
      <c r="G1722" t="s">
        <v>5664</v>
      </c>
      <c r="H1722" s="5">
        <v>284546.21999999997</v>
      </c>
      <c r="J1722" t="s">
        <v>42</v>
      </c>
      <c r="K1722" t="s">
        <v>29</v>
      </c>
      <c r="L1722" t="s">
        <v>150</v>
      </c>
      <c r="M1722" t="s">
        <v>30</v>
      </c>
      <c r="N1722" t="s">
        <v>30</v>
      </c>
      <c r="O1722" t="s">
        <v>30</v>
      </c>
      <c r="P1722" t="s">
        <v>30</v>
      </c>
      <c r="Q1722" t="s">
        <v>30</v>
      </c>
      <c r="R1722" t="s">
        <v>30</v>
      </c>
      <c r="S1722" t="s">
        <v>30</v>
      </c>
      <c r="T1722" t="s">
        <v>30</v>
      </c>
      <c r="U1722" t="s">
        <v>30</v>
      </c>
      <c r="V1722" t="s">
        <v>30</v>
      </c>
      <c r="W1722" t="s">
        <v>33</v>
      </c>
      <c r="X1722" t="s">
        <v>29</v>
      </c>
      <c r="Y1722" t="s">
        <v>30</v>
      </c>
      <c r="Z1722" t="s">
        <v>29</v>
      </c>
      <c r="AA1722" t="s">
        <v>29</v>
      </c>
      <c r="AB1722" t="s">
        <v>47</v>
      </c>
    </row>
    <row r="1723" spans="1:28" outlineLevel="1" x14ac:dyDescent="0.45">
      <c r="A1723">
        <v>7516149007</v>
      </c>
      <c r="B1723" s="1">
        <v>44341</v>
      </c>
      <c r="C1723" t="s">
        <v>2612</v>
      </c>
      <c r="D1723" t="s">
        <v>2613</v>
      </c>
      <c r="E1723" t="s">
        <v>149</v>
      </c>
      <c r="F1723" t="s">
        <v>5651</v>
      </c>
      <c r="G1723" t="s">
        <v>5692</v>
      </c>
      <c r="H1723" s="5">
        <v>193568</v>
      </c>
      <c r="J1723" t="s">
        <v>42</v>
      </c>
      <c r="K1723" t="s">
        <v>29</v>
      </c>
      <c r="L1723" t="s">
        <v>150</v>
      </c>
      <c r="M1723" t="s">
        <v>30</v>
      </c>
      <c r="N1723" t="s">
        <v>29</v>
      </c>
      <c r="O1723" t="s">
        <v>29</v>
      </c>
      <c r="P1723" t="s">
        <v>30</v>
      </c>
      <c r="Q1723" t="s">
        <v>29</v>
      </c>
      <c r="R1723" t="s">
        <v>30</v>
      </c>
      <c r="S1723" t="s">
        <v>30</v>
      </c>
      <c r="T1723" t="s">
        <v>30</v>
      </c>
      <c r="U1723" t="s">
        <v>29</v>
      </c>
      <c r="V1723" t="s">
        <v>30</v>
      </c>
      <c r="W1723" t="s">
        <v>40</v>
      </c>
      <c r="X1723" t="s">
        <v>29</v>
      </c>
      <c r="Y1723" t="s">
        <v>30</v>
      </c>
      <c r="Z1723" t="s">
        <v>29</v>
      </c>
      <c r="AA1723" t="s">
        <v>29</v>
      </c>
      <c r="AB1723" t="s">
        <v>32</v>
      </c>
    </row>
    <row r="1724" spans="1:28" outlineLevel="1" x14ac:dyDescent="0.45">
      <c r="A1724">
        <v>7560539003</v>
      </c>
      <c r="B1724" s="1">
        <v>44341</v>
      </c>
      <c r="C1724" t="s">
        <v>3128</v>
      </c>
      <c r="D1724" t="s">
        <v>3129</v>
      </c>
      <c r="E1724" t="s">
        <v>149</v>
      </c>
      <c r="F1724" t="s">
        <v>5651</v>
      </c>
      <c r="G1724" t="s">
        <v>5664</v>
      </c>
      <c r="H1724" s="5">
        <v>140000</v>
      </c>
      <c r="J1724" t="s">
        <v>42</v>
      </c>
      <c r="K1724" t="s">
        <v>29</v>
      </c>
      <c r="L1724" t="s">
        <v>150</v>
      </c>
      <c r="M1724" t="s">
        <v>30</v>
      </c>
      <c r="N1724" t="s">
        <v>30</v>
      </c>
      <c r="O1724" t="s">
        <v>30</v>
      </c>
      <c r="P1724" t="s">
        <v>30</v>
      </c>
      <c r="Q1724" t="s">
        <v>30</v>
      </c>
      <c r="R1724" t="s">
        <v>30</v>
      </c>
      <c r="S1724" t="s">
        <v>30</v>
      </c>
      <c r="T1724" t="s">
        <v>30</v>
      </c>
      <c r="U1724" t="s">
        <v>30</v>
      </c>
      <c r="V1724" t="s">
        <v>30</v>
      </c>
      <c r="W1724" t="s">
        <v>31</v>
      </c>
      <c r="X1724" t="s">
        <v>29</v>
      </c>
      <c r="Y1724" t="s">
        <v>30</v>
      </c>
      <c r="Z1724" t="s">
        <v>29</v>
      </c>
      <c r="AA1724" t="s">
        <v>29</v>
      </c>
      <c r="AB1724" t="s">
        <v>532</v>
      </c>
    </row>
    <row r="1725" spans="1:28" outlineLevel="1" x14ac:dyDescent="0.45">
      <c r="A1725">
        <v>8974769007</v>
      </c>
      <c r="B1725" s="1">
        <v>44345</v>
      </c>
      <c r="C1725" t="s">
        <v>5107</v>
      </c>
      <c r="D1725" t="s">
        <v>5108</v>
      </c>
      <c r="E1725" t="s">
        <v>149</v>
      </c>
      <c r="F1725" t="s">
        <v>5651</v>
      </c>
      <c r="G1725" t="s">
        <v>5664</v>
      </c>
      <c r="H1725" s="5">
        <v>85599.17</v>
      </c>
      <c r="J1725" t="s">
        <v>42</v>
      </c>
      <c r="K1725" t="s">
        <v>29</v>
      </c>
      <c r="L1725" t="s">
        <v>150</v>
      </c>
      <c r="M1725" t="s">
        <v>29</v>
      </c>
      <c r="N1725" t="s">
        <v>30</v>
      </c>
      <c r="O1725" t="s">
        <v>30</v>
      </c>
      <c r="P1725" t="s">
        <v>29</v>
      </c>
      <c r="Q1725" t="s">
        <v>30</v>
      </c>
      <c r="R1725" t="s">
        <v>30</v>
      </c>
      <c r="S1725" t="s">
        <v>30</v>
      </c>
      <c r="T1725" t="s">
        <v>30</v>
      </c>
      <c r="U1725" t="s">
        <v>30</v>
      </c>
      <c r="V1725" t="s">
        <v>30</v>
      </c>
      <c r="W1725" t="s">
        <v>40</v>
      </c>
      <c r="X1725" t="s">
        <v>29</v>
      </c>
      <c r="Y1725" t="s">
        <v>29</v>
      </c>
      <c r="Z1725" t="s">
        <v>29</v>
      </c>
      <c r="AA1725" t="s">
        <v>29</v>
      </c>
      <c r="AB1725" t="s">
        <v>32</v>
      </c>
    </row>
    <row r="1726" spans="1:28" outlineLevel="1" x14ac:dyDescent="0.45">
      <c r="A1726">
        <v>8024189006</v>
      </c>
      <c r="B1726" s="1">
        <v>44342</v>
      </c>
      <c r="C1726" t="s">
        <v>4120</v>
      </c>
      <c r="D1726" t="s">
        <v>4121</v>
      </c>
      <c r="E1726" t="s">
        <v>149</v>
      </c>
      <c r="F1726" t="s">
        <v>5651</v>
      </c>
      <c r="G1726" t="s">
        <v>5664</v>
      </c>
      <c r="H1726" s="5">
        <v>82223</v>
      </c>
      <c r="J1726" t="s">
        <v>42</v>
      </c>
      <c r="K1726" t="s">
        <v>29</v>
      </c>
      <c r="L1726" t="s">
        <v>150</v>
      </c>
      <c r="M1726" t="s">
        <v>30</v>
      </c>
      <c r="N1726" t="s">
        <v>30</v>
      </c>
      <c r="O1726" t="s">
        <v>29</v>
      </c>
      <c r="P1726" t="s">
        <v>30</v>
      </c>
      <c r="Q1726" t="s">
        <v>30</v>
      </c>
      <c r="R1726" t="s">
        <v>30</v>
      </c>
      <c r="S1726" t="s">
        <v>30</v>
      </c>
      <c r="T1726" t="s">
        <v>29</v>
      </c>
      <c r="U1726" t="s">
        <v>30</v>
      </c>
      <c r="V1726" t="s">
        <v>30</v>
      </c>
      <c r="W1726" t="s">
        <v>31</v>
      </c>
      <c r="X1726" t="s">
        <v>29</v>
      </c>
      <c r="Y1726" t="s">
        <v>29</v>
      </c>
      <c r="Z1726" t="s">
        <v>29</v>
      </c>
      <c r="AA1726" t="s">
        <v>30</v>
      </c>
      <c r="AB1726" t="s">
        <v>181</v>
      </c>
    </row>
    <row r="1727" spans="1:28" outlineLevel="1" x14ac:dyDescent="0.45">
      <c r="A1727">
        <v>8946709003</v>
      </c>
      <c r="B1727" s="1">
        <v>44345</v>
      </c>
      <c r="C1727" t="s">
        <v>4969</v>
      </c>
      <c r="D1727" t="s">
        <v>4970</v>
      </c>
      <c r="E1727" t="s">
        <v>149</v>
      </c>
      <c r="F1727" t="s">
        <v>5651</v>
      </c>
      <c r="G1727" t="s">
        <v>5692</v>
      </c>
      <c r="H1727" s="5">
        <v>65830</v>
      </c>
      <c r="I1727" t="s">
        <v>501</v>
      </c>
      <c r="J1727" t="s">
        <v>42</v>
      </c>
      <c r="K1727" t="s">
        <v>29</v>
      </c>
      <c r="L1727" t="s">
        <v>150</v>
      </c>
      <c r="M1727" t="s">
        <v>29</v>
      </c>
      <c r="N1727" t="s">
        <v>30</v>
      </c>
      <c r="O1727" t="s">
        <v>29</v>
      </c>
      <c r="P1727" t="s">
        <v>30</v>
      </c>
      <c r="Q1727" t="s">
        <v>30</v>
      </c>
      <c r="R1727" t="s">
        <v>30</v>
      </c>
      <c r="S1727" t="s">
        <v>30</v>
      </c>
      <c r="T1727" t="s">
        <v>30</v>
      </c>
      <c r="U1727" t="s">
        <v>30</v>
      </c>
      <c r="V1727" t="s">
        <v>30</v>
      </c>
      <c r="W1727" t="s">
        <v>31</v>
      </c>
      <c r="X1727" t="s">
        <v>29</v>
      </c>
      <c r="Y1727" t="s">
        <v>29</v>
      </c>
      <c r="Z1727" t="s">
        <v>29</v>
      </c>
      <c r="AA1727" t="s">
        <v>29</v>
      </c>
      <c r="AB1727" t="s">
        <v>32</v>
      </c>
    </row>
    <row r="1728" spans="1:28" outlineLevel="1" x14ac:dyDescent="0.45">
      <c r="A1728">
        <v>8600259002</v>
      </c>
      <c r="B1728" s="1">
        <v>44343</v>
      </c>
      <c r="C1728" t="s">
        <v>4236</v>
      </c>
      <c r="D1728" t="s">
        <v>4237</v>
      </c>
      <c r="E1728" t="s">
        <v>149</v>
      </c>
      <c r="F1728" t="s">
        <v>5651</v>
      </c>
      <c r="G1728" t="s">
        <v>5664</v>
      </c>
      <c r="H1728" s="5">
        <v>56530</v>
      </c>
      <c r="J1728" t="s">
        <v>42</v>
      </c>
      <c r="K1728" t="s">
        <v>29</v>
      </c>
      <c r="L1728" t="s">
        <v>150</v>
      </c>
      <c r="M1728" t="s">
        <v>29</v>
      </c>
      <c r="N1728" t="s">
        <v>30</v>
      </c>
      <c r="O1728" t="s">
        <v>29</v>
      </c>
      <c r="P1728" t="s">
        <v>30</v>
      </c>
      <c r="Q1728" t="s">
        <v>30</v>
      </c>
      <c r="R1728" t="s">
        <v>30</v>
      </c>
      <c r="S1728" t="s">
        <v>30</v>
      </c>
      <c r="T1728" t="s">
        <v>30</v>
      </c>
      <c r="U1728" t="s">
        <v>30</v>
      </c>
      <c r="V1728" t="s">
        <v>30</v>
      </c>
      <c r="W1728" t="s">
        <v>31</v>
      </c>
      <c r="X1728" t="s">
        <v>29</v>
      </c>
      <c r="Y1728" t="s">
        <v>29</v>
      </c>
      <c r="Z1728" t="s">
        <v>29</v>
      </c>
      <c r="AA1728" t="s">
        <v>30</v>
      </c>
      <c r="AB1728" t="s">
        <v>32</v>
      </c>
    </row>
    <row r="1729" spans="1:28" outlineLevel="1" x14ac:dyDescent="0.45">
      <c r="A1729">
        <v>3696349006</v>
      </c>
      <c r="B1729" s="1">
        <v>44335</v>
      </c>
      <c r="C1729" t="s">
        <v>1757</v>
      </c>
      <c r="D1729" t="s">
        <v>1758</v>
      </c>
      <c r="E1729" t="s">
        <v>149</v>
      </c>
      <c r="F1729" t="s">
        <v>5651</v>
      </c>
      <c r="G1729" t="s">
        <v>5664</v>
      </c>
      <c r="H1729" s="5">
        <v>50983</v>
      </c>
      <c r="J1729" t="s">
        <v>42</v>
      </c>
      <c r="K1729" t="s">
        <v>29</v>
      </c>
      <c r="L1729" t="s">
        <v>150</v>
      </c>
      <c r="M1729" t="s">
        <v>29</v>
      </c>
      <c r="N1729" t="s">
        <v>29</v>
      </c>
      <c r="O1729" t="s">
        <v>29</v>
      </c>
      <c r="P1729" t="s">
        <v>30</v>
      </c>
      <c r="Q1729" t="s">
        <v>29</v>
      </c>
      <c r="R1729" t="s">
        <v>30</v>
      </c>
      <c r="S1729" t="s">
        <v>30</v>
      </c>
      <c r="T1729" t="s">
        <v>30</v>
      </c>
      <c r="U1729" t="s">
        <v>30</v>
      </c>
      <c r="V1729" t="s">
        <v>30</v>
      </c>
      <c r="W1729" t="s">
        <v>270</v>
      </c>
      <c r="X1729" t="s">
        <v>29</v>
      </c>
      <c r="Y1729" t="s">
        <v>29</v>
      </c>
      <c r="Z1729" t="s">
        <v>29</v>
      </c>
      <c r="AA1729" t="s">
        <v>30</v>
      </c>
      <c r="AB1729" t="s">
        <v>32</v>
      </c>
    </row>
    <row r="1730" spans="1:28" outlineLevel="1" x14ac:dyDescent="0.45">
      <c r="A1730">
        <v>1095359004</v>
      </c>
      <c r="B1730" s="1">
        <v>44329</v>
      </c>
      <c r="C1730" t="s">
        <v>389</v>
      </c>
      <c r="D1730" t="s">
        <v>311</v>
      </c>
      <c r="E1730" t="s">
        <v>149</v>
      </c>
      <c r="F1730" t="s">
        <v>5651</v>
      </c>
      <c r="G1730" t="s">
        <v>5692</v>
      </c>
      <c r="H1730" s="5">
        <v>42726</v>
      </c>
      <c r="I1730" t="s">
        <v>35</v>
      </c>
      <c r="J1730" t="s">
        <v>42</v>
      </c>
      <c r="K1730" t="s">
        <v>29</v>
      </c>
      <c r="L1730" t="s">
        <v>150</v>
      </c>
      <c r="M1730" t="s">
        <v>29</v>
      </c>
      <c r="N1730" t="s">
        <v>29</v>
      </c>
      <c r="O1730" t="s">
        <v>30</v>
      </c>
      <c r="P1730" t="s">
        <v>30</v>
      </c>
      <c r="Q1730" t="s">
        <v>29</v>
      </c>
      <c r="R1730" t="s">
        <v>30</v>
      </c>
      <c r="S1730" t="s">
        <v>30</v>
      </c>
      <c r="T1730" t="s">
        <v>30</v>
      </c>
      <c r="U1730" t="s">
        <v>29</v>
      </c>
      <c r="V1730" t="s">
        <v>30</v>
      </c>
      <c r="W1730" t="s">
        <v>40</v>
      </c>
      <c r="X1730" t="s">
        <v>29</v>
      </c>
      <c r="Y1730" t="s">
        <v>29</v>
      </c>
      <c r="Z1730" t="s">
        <v>29</v>
      </c>
      <c r="AA1730" t="s">
        <v>30</v>
      </c>
      <c r="AB1730" t="s">
        <v>32</v>
      </c>
    </row>
    <row r="1731" spans="1:28" outlineLevel="1" x14ac:dyDescent="0.45">
      <c r="A1731">
        <v>1109469004</v>
      </c>
      <c r="B1731" s="1">
        <v>44329</v>
      </c>
      <c r="C1731" t="s">
        <v>491</v>
      </c>
      <c r="D1731" t="s">
        <v>492</v>
      </c>
      <c r="E1731" t="s">
        <v>149</v>
      </c>
      <c r="F1731" t="s">
        <v>5651</v>
      </c>
      <c r="G1731" t="s">
        <v>5692</v>
      </c>
      <c r="H1731" s="5">
        <v>39470.879999999997</v>
      </c>
      <c r="J1731" t="s">
        <v>42</v>
      </c>
      <c r="K1731" t="s">
        <v>29</v>
      </c>
      <c r="L1731" t="s">
        <v>150</v>
      </c>
      <c r="M1731" t="s">
        <v>29</v>
      </c>
      <c r="N1731" t="s">
        <v>29</v>
      </c>
      <c r="O1731" t="s">
        <v>29</v>
      </c>
      <c r="P1731" t="s">
        <v>29</v>
      </c>
      <c r="Q1731" t="s">
        <v>30</v>
      </c>
      <c r="R1731" t="s">
        <v>30</v>
      </c>
      <c r="S1731" t="s">
        <v>30</v>
      </c>
      <c r="T1731" t="s">
        <v>30</v>
      </c>
      <c r="U1731" t="s">
        <v>29</v>
      </c>
      <c r="V1731" t="s">
        <v>29</v>
      </c>
      <c r="W1731" t="s">
        <v>31</v>
      </c>
      <c r="X1731" t="s">
        <v>29</v>
      </c>
      <c r="Y1731" t="s">
        <v>29</v>
      </c>
      <c r="Z1731" t="s">
        <v>30</v>
      </c>
      <c r="AA1731" t="s">
        <v>29</v>
      </c>
      <c r="AB1731" t="s">
        <v>48</v>
      </c>
    </row>
    <row r="1732" spans="1:28" outlineLevel="1" x14ac:dyDescent="0.45">
      <c r="A1732">
        <v>8967549002</v>
      </c>
      <c r="B1732" s="1">
        <v>44345</v>
      </c>
      <c r="C1732" t="s">
        <v>5059</v>
      </c>
      <c r="D1732" t="s">
        <v>5060</v>
      </c>
      <c r="E1732" t="s">
        <v>149</v>
      </c>
      <c r="F1732" t="s">
        <v>5651</v>
      </c>
      <c r="G1732" t="s">
        <v>5692</v>
      </c>
      <c r="H1732" s="5">
        <v>37677.82</v>
      </c>
      <c r="J1732" t="s">
        <v>42</v>
      </c>
      <c r="K1732" t="s">
        <v>29</v>
      </c>
      <c r="L1732" t="s">
        <v>150</v>
      </c>
      <c r="M1732" t="s">
        <v>29</v>
      </c>
      <c r="N1732" t="s">
        <v>29</v>
      </c>
      <c r="O1732" t="s">
        <v>29</v>
      </c>
      <c r="P1732" t="s">
        <v>30</v>
      </c>
      <c r="Q1732" t="s">
        <v>29</v>
      </c>
      <c r="R1732" t="s">
        <v>30</v>
      </c>
      <c r="S1732" t="s">
        <v>30</v>
      </c>
      <c r="T1732" t="s">
        <v>30</v>
      </c>
      <c r="U1732" t="s">
        <v>30</v>
      </c>
      <c r="V1732" t="s">
        <v>30</v>
      </c>
      <c r="W1732" t="s">
        <v>31</v>
      </c>
      <c r="X1732" t="s">
        <v>29</v>
      </c>
      <c r="Y1732" t="s">
        <v>29</v>
      </c>
      <c r="Z1732" t="s">
        <v>29</v>
      </c>
      <c r="AA1732" t="s">
        <v>29</v>
      </c>
      <c r="AB1732" t="s">
        <v>32</v>
      </c>
    </row>
    <row r="1733" spans="1:28" outlineLevel="1" x14ac:dyDescent="0.45">
      <c r="A1733">
        <v>8854919010</v>
      </c>
      <c r="B1733" s="1">
        <v>44345</v>
      </c>
      <c r="C1733" t="s">
        <v>4519</v>
      </c>
      <c r="D1733" t="s">
        <v>4520</v>
      </c>
      <c r="E1733" t="s">
        <v>149</v>
      </c>
      <c r="F1733" t="s">
        <v>5651</v>
      </c>
      <c r="G1733" t="s">
        <v>5692</v>
      </c>
      <c r="H1733" s="5">
        <v>31927.5</v>
      </c>
      <c r="J1733" t="s">
        <v>42</v>
      </c>
      <c r="K1733" t="s">
        <v>29</v>
      </c>
      <c r="L1733" t="s">
        <v>150</v>
      </c>
      <c r="M1733" t="s">
        <v>30</v>
      </c>
      <c r="N1733" t="s">
        <v>30</v>
      </c>
      <c r="O1733" t="s">
        <v>30</v>
      </c>
      <c r="P1733" t="s">
        <v>30</v>
      </c>
      <c r="Q1733" t="s">
        <v>30</v>
      </c>
      <c r="R1733" t="s">
        <v>30</v>
      </c>
      <c r="S1733" t="s">
        <v>29</v>
      </c>
      <c r="T1733" t="s">
        <v>30</v>
      </c>
      <c r="U1733" t="s">
        <v>30</v>
      </c>
      <c r="V1733" t="s">
        <v>30</v>
      </c>
      <c r="W1733" t="s">
        <v>40</v>
      </c>
      <c r="X1733" t="s">
        <v>29</v>
      </c>
      <c r="Y1733" t="s">
        <v>29</v>
      </c>
      <c r="Z1733" t="s">
        <v>29</v>
      </c>
      <c r="AA1733" t="s">
        <v>29</v>
      </c>
      <c r="AB1733" t="s">
        <v>46</v>
      </c>
    </row>
    <row r="1734" spans="1:28" outlineLevel="1" x14ac:dyDescent="0.45">
      <c r="A1734">
        <v>1080009001</v>
      </c>
      <c r="B1734" s="1">
        <v>44328</v>
      </c>
      <c r="C1734" t="s">
        <v>310</v>
      </c>
      <c r="D1734" t="s">
        <v>311</v>
      </c>
      <c r="E1734" t="s">
        <v>149</v>
      </c>
      <c r="F1734" t="s">
        <v>5651</v>
      </c>
      <c r="G1734" t="s">
        <v>5692</v>
      </c>
      <c r="H1734" s="5">
        <v>29286.76</v>
      </c>
      <c r="I1734" t="s">
        <v>35</v>
      </c>
      <c r="J1734" t="s">
        <v>42</v>
      </c>
      <c r="K1734" t="s">
        <v>29</v>
      </c>
      <c r="L1734" t="s">
        <v>150</v>
      </c>
      <c r="M1734" t="s">
        <v>29</v>
      </c>
      <c r="N1734" t="s">
        <v>29</v>
      </c>
      <c r="O1734" t="s">
        <v>30</v>
      </c>
      <c r="P1734" t="s">
        <v>30</v>
      </c>
      <c r="Q1734" t="s">
        <v>29</v>
      </c>
      <c r="R1734" t="s">
        <v>30</v>
      </c>
      <c r="S1734" t="s">
        <v>30</v>
      </c>
      <c r="T1734" t="s">
        <v>30</v>
      </c>
      <c r="U1734" t="s">
        <v>29</v>
      </c>
      <c r="V1734" t="s">
        <v>30</v>
      </c>
      <c r="W1734" t="s">
        <v>40</v>
      </c>
      <c r="X1734" t="s">
        <v>29</v>
      </c>
      <c r="Y1734" t="s">
        <v>29</v>
      </c>
      <c r="Z1734" t="s">
        <v>29</v>
      </c>
      <c r="AA1734" t="s">
        <v>30</v>
      </c>
      <c r="AB1734" t="s">
        <v>32</v>
      </c>
    </row>
    <row r="1735" spans="1:28" outlineLevel="1" x14ac:dyDescent="0.45">
      <c r="A1735">
        <v>8859599009</v>
      </c>
      <c r="B1735" s="1">
        <v>44345</v>
      </c>
      <c r="C1735" t="s">
        <v>4554</v>
      </c>
      <c r="D1735" t="s">
        <v>4555</v>
      </c>
      <c r="E1735" t="s">
        <v>149</v>
      </c>
      <c r="F1735" t="s">
        <v>5651</v>
      </c>
      <c r="G1735" t="s">
        <v>5664</v>
      </c>
      <c r="H1735" s="5">
        <v>28555</v>
      </c>
      <c r="I1735" t="s">
        <v>1862</v>
      </c>
      <c r="J1735" t="s">
        <v>42</v>
      </c>
      <c r="K1735" t="s">
        <v>29</v>
      </c>
      <c r="L1735" t="s">
        <v>150</v>
      </c>
      <c r="M1735" t="s">
        <v>29</v>
      </c>
      <c r="N1735" t="s">
        <v>29</v>
      </c>
      <c r="O1735" t="s">
        <v>29</v>
      </c>
      <c r="P1735" t="s">
        <v>29</v>
      </c>
      <c r="Q1735" t="s">
        <v>29</v>
      </c>
      <c r="R1735" t="s">
        <v>29</v>
      </c>
      <c r="S1735" t="s">
        <v>30</v>
      </c>
      <c r="T1735" t="s">
        <v>30</v>
      </c>
      <c r="U1735" t="s">
        <v>29</v>
      </c>
      <c r="V1735" t="s">
        <v>30</v>
      </c>
      <c r="W1735" t="s">
        <v>33</v>
      </c>
      <c r="X1735" t="s">
        <v>29</v>
      </c>
      <c r="Y1735" t="s">
        <v>29</v>
      </c>
      <c r="Z1735" t="s">
        <v>29</v>
      </c>
      <c r="AA1735" t="s">
        <v>29</v>
      </c>
      <c r="AB1735" t="s">
        <v>32</v>
      </c>
    </row>
    <row r="1736" spans="1:28" outlineLevel="1" x14ac:dyDescent="0.45">
      <c r="A1736">
        <v>8022389003</v>
      </c>
      <c r="B1736" s="1">
        <v>44342</v>
      </c>
      <c r="C1736" t="s">
        <v>4116</v>
      </c>
      <c r="D1736" t="s">
        <v>4117</v>
      </c>
      <c r="E1736" t="s">
        <v>149</v>
      </c>
      <c r="F1736" t="s">
        <v>5651</v>
      </c>
      <c r="G1736" t="s">
        <v>5664</v>
      </c>
      <c r="H1736" s="5">
        <v>22325</v>
      </c>
      <c r="J1736" t="s">
        <v>42</v>
      </c>
      <c r="K1736" t="s">
        <v>29</v>
      </c>
      <c r="L1736" t="s">
        <v>150</v>
      </c>
      <c r="M1736" t="s">
        <v>29</v>
      </c>
      <c r="N1736" t="s">
        <v>30</v>
      </c>
      <c r="O1736" t="s">
        <v>29</v>
      </c>
      <c r="P1736" t="s">
        <v>30</v>
      </c>
      <c r="Q1736" t="s">
        <v>29</v>
      </c>
      <c r="R1736" t="s">
        <v>29</v>
      </c>
      <c r="S1736" t="s">
        <v>30</v>
      </c>
      <c r="T1736" t="s">
        <v>29</v>
      </c>
      <c r="U1736" t="s">
        <v>30</v>
      </c>
      <c r="V1736" t="s">
        <v>29</v>
      </c>
      <c r="W1736" t="s">
        <v>31</v>
      </c>
      <c r="X1736" t="s">
        <v>29</v>
      </c>
      <c r="Y1736" t="s">
        <v>29</v>
      </c>
      <c r="Z1736" t="s">
        <v>29</v>
      </c>
      <c r="AA1736" t="s">
        <v>30</v>
      </c>
      <c r="AB1736" t="s">
        <v>100</v>
      </c>
    </row>
    <row r="1737" spans="1:28" outlineLevel="1" x14ac:dyDescent="0.45">
      <c r="A1737">
        <v>7632658901</v>
      </c>
      <c r="B1737" s="1">
        <v>44323</v>
      </c>
      <c r="C1737" t="s">
        <v>3586</v>
      </c>
      <c r="D1737" t="s">
        <v>3587</v>
      </c>
      <c r="E1737" t="s">
        <v>149</v>
      </c>
      <c r="F1737" t="s">
        <v>5651</v>
      </c>
      <c r="G1737" t="s">
        <v>5664</v>
      </c>
      <c r="H1737" s="5">
        <v>1766.5</v>
      </c>
      <c r="J1737" t="s">
        <v>42</v>
      </c>
      <c r="K1737" t="s">
        <v>29</v>
      </c>
      <c r="L1737" t="s">
        <v>150</v>
      </c>
      <c r="M1737" t="s">
        <v>29</v>
      </c>
      <c r="N1737" t="s">
        <v>29</v>
      </c>
      <c r="O1737" t="s">
        <v>30</v>
      </c>
      <c r="P1737" t="s">
        <v>30</v>
      </c>
      <c r="Q1737" t="s">
        <v>30</v>
      </c>
      <c r="R1737" t="s">
        <v>29</v>
      </c>
      <c r="S1737" t="s">
        <v>29</v>
      </c>
      <c r="T1737" t="s">
        <v>29</v>
      </c>
      <c r="U1737" t="s">
        <v>29</v>
      </c>
      <c r="V1737" t="s">
        <v>29</v>
      </c>
      <c r="W1737" t="s">
        <v>31</v>
      </c>
      <c r="X1737" t="s">
        <v>29</v>
      </c>
      <c r="Y1737" t="s">
        <v>29</v>
      </c>
      <c r="Z1737" t="s">
        <v>29</v>
      </c>
      <c r="AA1737" t="s">
        <v>30</v>
      </c>
      <c r="AB1737" t="s">
        <v>39</v>
      </c>
    </row>
    <row r="1738" spans="1:28" outlineLevel="1" x14ac:dyDescent="0.45">
      <c r="A1738">
        <v>9908259003</v>
      </c>
      <c r="B1738" s="1">
        <v>44351</v>
      </c>
      <c r="C1738" t="s">
        <v>5388</v>
      </c>
      <c r="D1738" t="s">
        <v>5389</v>
      </c>
      <c r="E1738" t="s">
        <v>76</v>
      </c>
      <c r="F1738" t="s">
        <v>5651</v>
      </c>
      <c r="G1738" t="s">
        <v>5653</v>
      </c>
      <c r="H1738" s="5">
        <v>822993</v>
      </c>
      <c r="J1738" t="s">
        <v>42</v>
      </c>
      <c r="K1738" t="s">
        <v>29</v>
      </c>
      <c r="L1738" t="s">
        <v>77</v>
      </c>
      <c r="M1738" t="s">
        <v>30</v>
      </c>
      <c r="N1738" t="s">
        <v>30</v>
      </c>
      <c r="O1738" t="s">
        <v>30</v>
      </c>
      <c r="P1738" t="s">
        <v>30</v>
      </c>
      <c r="Q1738" t="s">
        <v>30</v>
      </c>
      <c r="R1738" t="s">
        <v>30</v>
      </c>
      <c r="S1738" t="s">
        <v>30</v>
      </c>
      <c r="T1738" t="s">
        <v>30</v>
      </c>
      <c r="U1738" t="s">
        <v>30</v>
      </c>
      <c r="V1738" t="s">
        <v>30</v>
      </c>
      <c r="W1738" t="s">
        <v>40</v>
      </c>
      <c r="X1738" t="s">
        <v>29</v>
      </c>
      <c r="Y1738" t="s">
        <v>29</v>
      </c>
      <c r="Z1738" t="s">
        <v>29</v>
      </c>
      <c r="AA1738" t="s">
        <v>29</v>
      </c>
      <c r="AB1738" t="s">
        <v>32</v>
      </c>
    </row>
    <row r="1739" spans="1:28" outlineLevel="1" x14ac:dyDescent="0.45">
      <c r="A1739">
        <v>2754889009</v>
      </c>
      <c r="B1739" s="1">
        <v>44334</v>
      </c>
      <c r="C1739" t="s">
        <v>1583</v>
      </c>
      <c r="D1739" t="s">
        <v>1584</v>
      </c>
      <c r="E1739" t="s">
        <v>76</v>
      </c>
      <c r="F1739" t="s">
        <v>5651</v>
      </c>
      <c r="G1739" t="s">
        <v>5653</v>
      </c>
      <c r="H1739" s="5">
        <v>585579</v>
      </c>
      <c r="J1739" t="s">
        <v>42</v>
      </c>
      <c r="K1739" t="s">
        <v>29</v>
      </c>
      <c r="L1739" t="s">
        <v>77</v>
      </c>
      <c r="M1739" t="s">
        <v>29</v>
      </c>
      <c r="N1739" t="s">
        <v>29</v>
      </c>
      <c r="O1739" t="s">
        <v>30</v>
      </c>
      <c r="P1739" t="s">
        <v>30</v>
      </c>
      <c r="Q1739" t="s">
        <v>29</v>
      </c>
      <c r="R1739" t="s">
        <v>30</v>
      </c>
      <c r="S1739" t="s">
        <v>30</v>
      </c>
      <c r="T1739" t="s">
        <v>30</v>
      </c>
      <c r="U1739" t="s">
        <v>30</v>
      </c>
      <c r="V1739" t="s">
        <v>30</v>
      </c>
      <c r="W1739" t="s">
        <v>31</v>
      </c>
      <c r="X1739" t="s">
        <v>29</v>
      </c>
      <c r="Y1739" t="s">
        <v>29</v>
      </c>
      <c r="Z1739" t="s">
        <v>29</v>
      </c>
      <c r="AA1739" t="s">
        <v>30</v>
      </c>
      <c r="AB1739" t="s">
        <v>32</v>
      </c>
    </row>
    <row r="1740" spans="1:28" outlineLevel="1" x14ac:dyDescent="0.45">
      <c r="A1740">
        <v>8040429006</v>
      </c>
      <c r="B1740" s="1">
        <v>44342</v>
      </c>
      <c r="C1740" t="s">
        <v>4206</v>
      </c>
      <c r="D1740" t="s">
        <v>4207</v>
      </c>
      <c r="E1740" t="s">
        <v>76</v>
      </c>
      <c r="F1740" t="s">
        <v>5651</v>
      </c>
      <c r="G1740" t="s">
        <v>5653</v>
      </c>
      <c r="H1740" s="5">
        <v>469865.09</v>
      </c>
      <c r="J1740" t="s">
        <v>42</v>
      </c>
      <c r="K1740" t="s">
        <v>29</v>
      </c>
      <c r="L1740" t="s">
        <v>77</v>
      </c>
      <c r="M1740" t="s">
        <v>30</v>
      </c>
      <c r="N1740" t="s">
        <v>30</v>
      </c>
      <c r="O1740" t="s">
        <v>30</v>
      </c>
      <c r="P1740" t="s">
        <v>30</v>
      </c>
      <c r="Q1740" t="s">
        <v>30</v>
      </c>
      <c r="R1740" t="s">
        <v>30</v>
      </c>
      <c r="S1740" t="s">
        <v>30</v>
      </c>
      <c r="T1740" t="s">
        <v>30</v>
      </c>
      <c r="U1740" t="s">
        <v>30</v>
      </c>
      <c r="V1740" t="s">
        <v>30</v>
      </c>
      <c r="W1740" t="s">
        <v>31</v>
      </c>
      <c r="X1740" t="s">
        <v>29</v>
      </c>
      <c r="Y1740" t="s">
        <v>30</v>
      </c>
      <c r="Z1740" t="s">
        <v>29</v>
      </c>
      <c r="AA1740" t="s">
        <v>30</v>
      </c>
      <c r="AB1740" t="s">
        <v>32</v>
      </c>
    </row>
    <row r="1741" spans="1:28" outlineLevel="1" x14ac:dyDescent="0.45">
      <c r="A1741">
        <v>2744549008</v>
      </c>
      <c r="B1741" s="1">
        <v>44334</v>
      </c>
      <c r="C1741" t="s">
        <v>1530</v>
      </c>
      <c r="D1741" t="s">
        <v>1531</v>
      </c>
      <c r="E1741" t="s">
        <v>76</v>
      </c>
      <c r="F1741" t="s">
        <v>5651</v>
      </c>
      <c r="G1741" t="s">
        <v>5653</v>
      </c>
      <c r="H1741" s="5">
        <v>250565.42</v>
      </c>
      <c r="J1741" t="s">
        <v>42</v>
      </c>
      <c r="K1741" t="s">
        <v>29</v>
      </c>
      <c r="L1741" t="s">
        <v>77</v>
      </c>
      <c r="M1741" t="s">
        <v>29</v>
      </c>
      <c r="N1741" t="s">
        <v>29</v>
      </c>
      <c r="O1741" t="s">
        <v>29</v>
      </c>
      <c r="P1741" t="s">
        <v>30</v>
      </c>
      <c r="Q1741" t="s">
        <v>29</v>
      </c>
      <c r="R1741" t="s">
        <v>30</v>
      </c>
      <c r="S1741" t="s">
        <v>30</v>
      </c>
      <c r="T1741" t="s">
        <v>30</v>
      </c>
      <c r="U1741" t="s">
        <v>30</v>
      </c>
      <c r="V1741" t="s">
        <v>30</v>
      </c>
      <c r="W1741" t="s">
        <v>60</v>
      </c>
      <c r="X1741" t="s">
        <v>29</v>
      </c>
      <c r="Y1741" t="s">
        <v>30</v>
      </c>
      <c r="Z1741" t="s">
        <v>29</v>
      </c>
      <c r="AA1741" t="s">
        <v>29</v>
      </c>
      <c r="AB1741" t="s">
        <v>32</v>
      </c>
    </row>
    <row r="1742" spans="1:28" outlineLevel="1" x14ac:dyDescent="0.45">
      <c r="A1742">
        <v>1037959107</v>
      </c>
      <c r="B1742" s="1">
        <v>44364</v>
      </c>
      <c r="C1742" t="s">
        <v>74</v>
      </c>
      <c r="D1742" t="s">
        <v>75</v>
      </c>
      <c r="E1742" t="s">
        <v>76</v>
      </c>
      <c r="F1742" t="s">
        <v>5651</v>
      </c>
      <c r="G1742" t="s">
        <v>5653</v>
      </c>
      <c r="H1742" s="5">
        <v>170765.76</v>
      </c>
      <c r="J1742" t="s">
        <v>42</v>
      </c>
      <c r="K1742" t="s">
        <v>29</v>
      </c>
      <c r="L1742" t="s">
        <v>77</v>
      </c>
      <c r="M1742" t="s">
        <v>30</v>
      </c>
      <c r="N1742" t="s">
        <v>30</v>
      </c>
      <c r="O1742" t="s">
        <v>30</v>
      </c>
      <c r="P1742" t="s">
        <v>30</v>
      </c>
      <c r="Q1742" t="s">
        <v>30</v>
      </c>
      <c r="R1742" t="s">
        <v>30</v>
      </c>
      <c r="S1742" t="s">
        <v>30</v>
      </c>
      <c r="T1742" t="s">
        <v>30</v>
      </c>
      <c r="U1742" t="s">
        <v>30</v>
      </c>
      <c r="V1742" t="s">
        <v>30</v>
      </c>
      <c r="W1742" t="s">
        <v>31</v>
      </c>
      <c r="X1742" t="s">
        <v>29</v>
      </c>
      <c r="Y1742" t="s">
        <v>29</v>
      </c>
      <c r="Z1742" t="s">
        <v>29</v>
      </c>
      <c r="AA1742" t="s">
        <v>29</v>
      </c>
      <c r="AB1742" t="s">
        <v>43</v>
      </c>
    </row>
    <row r="1743" spans="1:28" outlineLevel="1" x14ac:dyDescent="0.45">
      <c r="A1743">
        <v>2717459010</v>
      </c>
      <c r="B1743" s="1">
        <v>44334</v>
      </c>
      <c r="C1743" t="s">
        <v>1403</v>
      </c>
      <c r="D1743" t="s">
        <v>1404</v>
      </c>
      <c r="E1743" t="s">
        <v>76</v>
      </c>
      <c r="F1743" t="s">
        <v>5651</v>
      </c>
      <c r="G1743" t="s">
        <v>5653</v>
      </c>
      <c r="H1743" s="5">
        <v>130178.67</v>
      </c>
      <c r="J1743" t="s">
        <v>42</v>
      </c>
      <c r="K1743" t="s">
        <v>29</v>
      </c>
      <c r="L1743" t="s">
        <v>77</v>
      </c>
      <c r="M1743" t="s">
        <v>30</v>
      </c>
      <c r="N1743" t="s">
        <v>29</v>
      </c>
      <c r="O1743" t="s">
        <v>29</v>
      </c>
      <c r="P1743" t="s">
        <v>30</v>
      </c>
      <c r="Q1743" t="s">
        <v>30</v>
      </c>
      <c r="R1743" t="s">
        <v>30</v>
      </c>
      <c r="S1743" t="s">
        <v>30</v>
      </c>
      <c r="T1743" t="s">
        <v>30</v>
      </c>
      <c r="U1743" t="s">
        <v>30</v>
      </c>
      <c r="V1743" t="s">
        <v>30</v>
      </c>
      <c r="W1743" t="s">
        <v>31</v>
      </c>
      <c r="X1743" t="s">
        <v>29</v>
      </c>
      <c r="Y1743" t="s">
        <v>29</v>
      </c>
      <c r="Z1743" t="s">
        <v>30</v>
      </c>
      <c r="AA1743" t="s">
        <v>30</v>
      </c>
      <c r="AB1743" t="s">
        <v>32</v>
      </c>
    </row>
    <row r="1744" spans="1:28" outlineLevel="1" x14ac:dyDescent="0.45">
      <c r="A1744">
        <v>2776899002</v>
      </c>
      <c r="B1744" s="1">
        <v>44334</v>
      </c>
      <c r="C1744" t="s">
        <v>1677</v>
      </c>
      <c r="D1744" t="s">
        <v>1678</v>
      </c>
      <c r="E1744" t="s">
        <v>76</v>
      </c>
      <c r="F1744" t="s">
        <v>5651</v>
      </c>
      <c r="G1744" t="s">
        <v>5653</v>
      </c>
      <c r="H1744" s="5">
        <v>106197.5</v>
      </c>
      <c r="I1744" t="s">
        <v>123</v>
      </c>
      <c r="J1744" t="s">
        <v>42</v>
      </c>
      <c r="K1744" t="s">
        <v>30</v>
      </c>
      <c r="L1744" t="s">
        <v>77</v>
      </c>
      <c r="M1744" t="s">
        <v>29</v>
      </c>
      <c r="N1744" t="s">
        <v>30</v>
      </c>
      <c r="O1744" t="s">
        <v>30</v>
      </c>
      <c r="P1744" t="s">
        <v>30</v>
      </c>
      <c r="Q1744" t="s">
        <v>30</v>
      </c>
      <c r="R1744" t="s">
        <v>30</v>
      </c>
      <c r="S1744" t="s">
        <v>30</v>
      </c>
      <c r="T1744" t="s">
        <v>30</v>
      </c>
      <c r="U1744" t="s">
        <v>30</v>
      </c>
      <c r="V1744" t="s">
        <v>30</v>
      </c>
      <c r="W1744" t="s">
        <v>37</v>
      </c>
      <c r="X1744" t="s">
        <v>29</v>
      </c>
      <c r="Y1744" t="s">
        <v>29</v>
      </c>
      <c r="Z1744" t="s">
        <v>30</v>
      </c>
      <c r="AA1744" t="s">
        <v>30</v>
      </c>
      <c r="AB1744" t="s">
        <v>39</v>
      </c>
    </row>
    <row r="1745" spans="1:28" outlineLevel="1" x14ac:dyDescent="0.45">
      <c r="A1745">
        <v>2330819006</v>
      </c>
      <c r="B1745" s="1">
        <v>44331</v>
      </c>
      <c r="C1745" t="s">
        <v>844</v>
      </c>
      <c r="D1745" t="s">
        <v>845</v>
      </c>
      <c r="E1745" t="s">
        <v>76</v>
      </c>
      <c r="F1745" t="s">
        <v>5651</v>
      </c>
      <c r="G1745" t="s">
        <v>5653</v>
      </c>
      <c r="H1745" s="5">
        <v>72615</v>
      </c>
      <c r="J1745" t="s">
        <v>42</v>
      </c>
      <c r="K1745" t="s">
        <v>30</v>
      </c>
      <c r="L1745" t="s">
        <v>77</v>
      </c>
      <c r="M1745" t="s">
        <v>29</v>
      </c>
      <c r="N1745" t="s">
        <v>30</v>
      </c>
      <c r="O1745" t="s">
        <v>30</v>
      </c>
      <c r="P1745" t="s">
        <v>30</v>
      </c>
      <c r="Q1745" t="s">
        <v>30</v>
      </c>
      <c r="R1745" t="s">
        <v>30</v>
      </c>
      <c r="S1745" t="s">
        <v>30</v>
      </c>
      <c r="T1745" t="s">
        <v>30</v>
      </c>
      <c r="U1745" t="s">
        <v>30</v>
      </c>
      <c r="V1745" t="s">
        <v>30</v>
      </c>
      <c r="W1745" t="s">
        <v>33</v>
      </c>
      <c r="X1745" t="s">
        <v>29</v>
      </c>
      <c r="Y1745" t="s">
        <v>29</v>
      </c>
      <c r="Z1745" t="s">
        <v>29</v>
      </c>
      <c r="AA1745" t="s">
        <v>30</v>
      </c>
      <c r="AB1745" t="s">
        <v>32</v>
      </c>
    </row>
    <row r="1746" spans="1:28" outlineLevel="1" x14ac:dyDescent="0.45">
      <c r="A1746">
        <v>7573069003</v>
      </c>
      <c r="B1746" s="1">
        <v>44341</v>
      </c>
      <c r="C1746" t="s">
        <v>3263</v>
      </c>
      <c r="D1746" t="s">
        <v>3264</v>
      </c>
      <c r="E1746" t="s">
        <v>76</v>
      </c>
      <c r="F1746" t="s">
        <v>5651</v>
      </c>
      <c r="G1746" t="s">
        <v>5653</v>
      </c>
      <c r="H1746" s="5">
        <v>57120.639999999999</v>
      </c>
      <c r="I1746" t="s">
        <v>390</v>
      </c>
      <c r="J1746" t="s">
        <v>42</v>
      </c>
      <c r="K1746" t="s">
        <v>29</v>
      </c>
      <c r="L1746" t="s">
        <v>77</v>
      </c>
      <c r="M1746" t="s">
        <v>29</v>
      </c>
      <c r="N1746" t="s">
        <v>30</v>
      </c>
      <c r="O1746" t="s">
        <v>29</v>
      </c>
      <c r="P1746" t="s">
        <v>30</v>
      </c>
      <c r="Q1746" t="s">
        <v>30</v>
      </c>
      <c r="R1746" t="s">
        <v>30</v>
      </c>
      <c r="S1746" t="s">
        <v>30</v>
      </c>
      <c r="T1746" t="s">
        <v>30</v>
      </c>
      <c r="U1746" t="s">
        <v>30</v>
      </c>
      <c r="V1746" t="s">
        <v>30</v>
      </c>
      <c r="W1746" t="s">
        <v>31</v>
      </c>
      <c r="X1746" t="s">
        <v>29</v>
      </c>
      <c r="Y1746" t="s">
        <v>30</v>
      </c>
      <c r="Z1746" t="s">
        <v>29</v>
      </c>
      <c r="AA1746" t="s">
        <v>29</v>
      </c>
      <c r="AB1746" t="s">
        <v>32</v>
      </c>
    </row>
    <row r="1747" spans="1:28" outlineLevel="1" x14ac:dyDescent="0.45">
      <c r="A1747">
        <v>7539108906</v>
      </c>
      <c r="B1747" s="1">
        <v>44323</v>
      </c>
      <c r="C1747" t="s">
        <v>2867</v>
      </c>
      <c r="D1747" t="s">
        <v>2868</v>
      </c>
      <c r="E1747" t="s">
        <v>76</v>
      </c>
      <c r="F1747" t="s">
        <v>5651</v>
      </c>
      <c r="G1747" t="s">
        <v>5653</v>
      </c>
      <c r="H1747" s="5">
        <v>49131</v>
      </c>
      <c r="J1747" t="s">
        <v>42</v>
      </c>
      <c r="K1747" t="s">
        <v>30</v>
      </c>
      <c r="L1747" t="s">
        <v>77</v>
      </c>
      <c r="M1747" t="s">
        <v>29</v>
      </c>
      <c r="N1747" t="s">
        <v>29</v>
      </c>
      <c r="O1747" t="s">
        <v>29</v>
      </c>
      <c r="P1747" t="s">
        <v>30</v>
      </c>
      <c r="Q1747" t="s">
        <v>30</v>
      </c>
      <c r="R1747" t="s">
        <v>30</v>
      </c>
      <c r="S1747" t="s">
        <v>30</v>
      </c>
      <c r="T1747" t="s">
        <v>30</v>
      </c>
      <c r="U1747" t="s">
        <v>30</v>
      </c>
      <c r="V1747" t="s">
        <v>30</v>
      </c>
      <c r="W1747" t="s">
        <v>33</v>
      </c>
      <c r="X1747" t="s">
        <v>29</v>
      </c>
      <c r="Y1747" t="s">
        <v>29</v>
      </c>
      <c r="Z1747" t="s">
        <v>29</v>
      </c>
      <c r="AA1747" t="s">
        <v>30</v>
      </c>
      <c r="AB1747" t="s">
        <v>32</v>
      </c>
    </row>
    <row r="1748" spans="1:28" outlineLevel="1" x14ac:dyDescent="0.45">
      <c r="A1748">
        <v>8902359003</v>
      </c>
      <c r="B1748" s="1">
        <v>44345</v>
      </c>
      <c r="C1748" t="s">
        <v>4770</v>
      </c>
      <c r="D1748" t="s">
        <v>4771</v>
      </c>
      <c r="E1748" t="s">
        <v>76</v>
      </c>
      <c r="F1748" t="s">
        <v>5651</v>
      </c>
      <c r="G1748" t="s">
        <v>5653</v>
      </c>
      <c r="H1748" s="5">
        <v>39729.89</v>
      </c>
      <c r="J1748" t="s">
        <v>42</v>
      </c>
      <c r="K1748" t="s">
        <v>29</v>
      </c>
      <c r="L1748" t="s">
        <v>77</v>
      </c>
      <c r="M1748" t="s">
        <v>29</v>
      </c>
      <c r="N1748" t="s">
        <v>29</v>
      </c>
      <c r="O1748" t="s">
        <v>29</v>
      </c>
      <c r="P1748" t="s">
        <v>29</v>
      </c>
      <c r="Q1748" t="s">
        <v>29</v>
      </c>
      <c r="R1748" t="s">
        <v>29</v>
      </c>
      <c r="S1748" t="s">
        <v>30</v>
      </c>
      <c r="T1748" t="s">
        <v>29</v>
      </c>
      <c r="U1748" t="s">
        <v>29</v>
      </c>
      <c r="V1748" t="s">
        <v>29</v>
      </c>
      <c r="W1748" t="s">
        <v>40</v>
      </c>
      <c r="X1748" t="s">
        <v>29</v>
      </c>
      <c r="Y1748" t="s">
        <v>29</v>
      </c>
      <c r="Z1748" t="s">
        <v>29</v>
      </c>
      <c r="AA1748" t="s">
        <v>29</v>
      </c>
      <c r="AB1748" t="s">
        <v>32</v>
      </c>
    </row>
    <row r="1749" spans="1:28" outlineLevel="1" x14ac:dyDescent="0.45">
      <c r="A1749">
        <v>7897988901</v>
      </c>
      <c r="B1749" s="1">
        <v>44327</v>
      </c>
      <c r="C1749" t="s">
        <v>3989</v>
      </c>
      <c r="D1749" t="s">
        <v>3990</v>
      </c>
      <c r="E1749" t="s">
        <v>76</v>
      </c>
      <c r="F1749" t="s">
        <v>5651</v>
      </c>
      <c r="G1749" t="s">
        <v>5653</v>
      </c>
      <c r="H1749" s="5">
        <v>34438</v>
      </c>
      <c r="J1749" t="s">
        <v>42</v>
      </c>
      <c r="K1749" t="s">
        <v>30</v>
      </c>
      <c r="L1749" t="s">
        <v>77</v>
      </c>
      <c r="M1749" t="s">
        <v>29</v>
      </c>
      <c r="N1749" t="s">
        <v>29</v>
      </c>
      <c r="O1749" t="s">
        <v>29</v>
      </c>
      <c r="P1749" t="s">
        <v>29</v>
      </c>
      <c r="Q1749" t="s">
        <v>29</v>
      </c>
      <c r="R1749" t="s">
        <v>30</v>
      </c>
      <c r="S1749" t="s">
        <v>30</v>
      </c>
      <c r="T1749" t="s">
        <v>30</v>
      </c>
      <c r="U1749" t="s">
        <v>29</v>
      </c>
      <c r="V1749" t="s">
        <v>30</v>
      </c>
      <c r="W1749" t="s">
        <v>40</v>
      </c>
      <c r="X1749" t="s">
        <v>29</v>
      </c>
      <c r="Y1749" t="s">
        <v>29</v>
      </c>
      <c r="Z1749" t="s">
        <v>29</v>
      </c>
      <c r="AA1749" t="s">
        <v>30</v>
      </c>
      <c r="AB1749" t="s">
        <v>32</v>
      </c>
    </row>
    <row r="1750" spans="1:28" outlineLevel="1" x14ac:dyDescent="0.45">
      <c r="A1750">
        <v>7563628909</v>
      </c>
      <c r="B1750" s="1">
        <v>44323</v>
      </c>
      <c r="C1750" t="s">
        <v>3164</v>
      </c>
      <c r="D1750" t="s">
        <v>3165</v>
      </c>
      <c r="E1750" t="s">
        <v>76</v>
      </c>
      <c r="F1750" t="s">
        <v>5651</v>
      </c>
      <c r="G1750" t="s">
        <v>5653</v>
      </c>
      <c r="H1750" s="5">
        <v>30889</v>
      </c>
      <c r="J1750" t="s">
        <v>42</v>
      </c>
      <c r="K1750" t="s">
        <v>30</v>
      </c>
      <c r="L1750" t="s">
        <v>77</v>
      </c>
      <c r="M1750" t="s">
        <v>29</v>
      </c>
      <c r="N1750" t="s">
        <v>29</v>
      </c>
      <c r="O1750" t="s">
        <v>29</v>
      </c>
      <c r="P1750" t="s">
        <v>30</v>
      </c>
      <c r="Q1750" t="s">
        <v>30</v>
      </c>
      <c r="R1750" t="s">
        <v>30</v>
      </c>
      <c r="S1750" t="s">
        <v>30</v>
      </c>
      <c r="T1750" t="s">
        <v>30</v>
      </c>
      <c r="U1750" t="s">
        <v>30</v>
      </c>
      <c r="V1750" t="s">
        <v>30</v>
      </c>
      <c r="W1750" t="s">
        <v>31</v>
      </c>
      <c r="X1750" t="s">
        <v>29</v>
      </c>
      <c r="Y1750" t="s">
        <v>30</v>
      </c>
      <c r="Z1750" t="s">
        <v>29</v>
      </c>
      <c r="AA1750" t="s">
        <v>29</v>
      </c>
      <c r="AB1750" t="s">
        <v>32</v>
      </c>
    </row>
    <row r="1751" spans="1:28" outlineLevel="1" x14ac:dyDescent="0.45">
      <c r="A1751">
        <v>2340989004</v>
      </c>
      <c r="B1751" s="1">
        <v>44331</v>
      </c>
      <c r="C1751" t="s">
        <v>884</v>
      </c>
      <c r="D1751" t="s">
        <v>885</v>
      </c>
      <c r="E1751" t="s">
        <v>76</v>
      </c>
      <c r="F1751" t="s">
        <v>5651</v>
      </c>
      <c r="G1751" t="s">
        <v>5653</v>
      </c>
      <c r="H1751" s="5">
        <v>27628</v>
      </c>
      <c r="J1751" t="s">
        <v>42</v>
      </c>
      <c r="K1751" t="s">
        <v>29</v>
      </c>
      <c r="L1751" t="s">
        <v>77</v>
      </c>
      <c r="M1751" t="s">
        <v>29</v>
      </c>
      <c r="N1751" t="s">
        <v>30</v>
      </c>
      <c r="O1751" t="s">
        <v>30</v>
      </c>
      <c r="P1751" t="s">
        <v>30</v>
      </c>
      <c r="Q1751" t="s">
        <v>30</v>
      </c>
      <c r="R1751" t="s">
        <v>30</v>
      </c>
      <c r="S1751" t="s">
        <v>30</v>
      </c>
      <c r="T1751" t="s">
        <v>30</v>
      </c>
      <c r="U1751" t="s">
        <v>30</v>
      </c>
      <c r="V1751" t="s">
        <v>30</v>
      </c>
      <c r="W1751" t="s">
        <v>31</v>
      </c>
      <c r="X1751" t="s">
        <v>29</v>
      </c>
      <c r="Y1751" t="s">
        <v>30</v>
      </c>
      <c r="Z1751" t="s">
        <v>29</v>
      </c>
      <c r="AA1751" t="s">
        <v>29</v>
      </c>
      <c r="AB1751" t="s">
        <v>32</v>
      </c>
    </row>
    <row r="1752" spans="1:28" outlineLevel="1" x14ac:dyDescent="0.45">
      <c r="A1752">
        <v>7869418908</v>
      </c>
      <c r="B1752" s="1">
        <v>44327</v>
      </c>
      <c r="C1752" t="s">
        <v>3845</v>
      </c>
      <c r="D1752" t="s">
        <v>3846</v>
      </c>
      <c r="E1752" t="s">
        <v>76</v>
      </c>
      <c r="F1752" t="s">
        <v>5651</v>
      </c>
      <c r="G1752" t="s">
        <v>5653</v>
      </c>
      <c r="H1752" s="5">
        <v>8214</v>
      </c>
      <c r="J1752" t="s">
        <v>42</v>
      </c>
      <c r="K1752" t="s">
        <v>29</v>
      </c>
      <c r="L1752" t="s">
        <v>77</v>
      </c>
      <c r="M1752" t="s">
        <v>29</v>
      </c>
      <c r="N1752" t="s">
        <v>30</v>
      </c>
      <c r="O1752" t="s">
        <v>29</v>
      </c>
      <c r="P1752" t="s">
        <v>30</v>
      </c>
      <c r="Q1752" t="s">
        <v>29</v>
      </c>
      <c r="R1752" t="s">
        <v>30</v>
      </c>
      <c r="S1752" t="s">
        <v>30</v>
      </c>
      <c r="T1752" t="s">
        <v>30</v>
      </c>
      <c r="U1752" t="s">
        <v>30</v>
      </c>
      <c r="V1752" t="s">
        <v>30</v>
      </c>
      <c r="W1752" t="s">
        <v>40</v>
      </c>
      <c r="X1752" t="s">
        <v>29</v>
      </c>
      <c r="Y1752" t="s">
        <v>29</v>
      </c>
      <c r="Z1752" t="s">
        <v>29</v>
      </c>
      <c r="AA1752" t="s">
        <v>30</v>
      </c>
      <c r="AB1752" t="s">
        <v>197</v>
      </c>
    </row>
    <row r="1753" spans="1:28" outlineLevel="1" x14ac:dyDescent="0.45">
      <c r="A1753">
        <v>1102749002</v>
      </c>
      <c r="B1753" s="1">
        <v>44329</v>
      </c>
      <c r="C1753" t="s">
        <v>441</v>
      </c>
      <c r="D1753" t="s">
        <v>442</v>
      </c>
      <c r="E1753" t="s">
        <v>443</v>
      </c>
      <c r="F1753" t="s">
        <v>5651</v>
      </c>
      <c r="G1753" t="s">
        <v>5719</v>
      </c>
      <c r="H1753" s="5">
        <v>322646</v>
      </c>
      <c r="J1753" t="s">
        <v>42</v>
      </c>
      <c r="K1753" t="s">
        <v>30</v>
      </c>
      <c r="L1753" t="s">
        <v>210</v>
      </c>
      <c r="M1753" t="s">
        <v>29</v>
      </c>
      <c r="N1753" t="s">
        <v>30</v>
      </c>
      <c r="O1753" t="s">
        <v>30</v>
      </c>
      <c r="P1753" t="s">
        <v>30</v>
      </c>
      <c r="Q1753" t="s">
        <v>30</v>
      </c>
      <c r="R1753" t="s">
        <v>30</v>
      </c>
      <c r="S1753" t="s">
        <v>30</v>
      </c>
      <c r="T1753" t="s">
        <v>30</v>
      </c>
      <c r="U1753" t="s">
        <v>30</v>
      </c>
      <c r="V1753" t="s">
        <v>30</v>
      </c>
      <c r="W1753" t="s">
        <v>40</v>
      </c>
      <c r="X1753" t="s">
        <v>29</v>
      </c>
      <c r="Y1753" t="s">
        <v>30</v>
      </c>
      <c r="Z1753" t="s">
        <v>29</v>
      </c>
      <c r="AA1753" t="s">
        <v>29</v>
      </c>
      <c r="AB1753" t="s">
        <v>32</v>
      </c>
    </row>
    <row r="1754" spans="1:28" outlineLevel="1" x14ac:dyDescent="0.45">
      <c r="A1754">
        <v>2501109000</v>
      </c>
      <c r="B1754" s="1">
        <v>44332</v>
      </c>
      <c r="C1754" t="s">
        <v>1226</v>
      </c>
      <c r="D1754" t="s">
        <v>1227</v>
      </c>
      <c r="E1754" t="s">
        <v>443</v>
      </c>
      <c r="F1754" t="s">
        <v>5651</v>
      </c>
      <c r="G1754" t="s">
        <v>5719</v>
      </c>
      <c r="H1754" s="5">
        <v>313228</v>
      </c>
      <c r="I1754" t="s">
        <v>35</v>
      </c>
      <c r="J1754" t="s">
        <v>42</v>
      </c>
      <c r="K1754" t="s">
        <v>30</v>
      </c>
      <c r="L1754" t="s">
        <v>210</v>
      </c>
      <c r="M1754" t="s">
        <v>30</v>
      </c>
      <c r="N1754" t="s">
        <v>30</v>
      </c>
      <c r="O1754" t="s">
        <v>30</v>
      </c>
      <c r="P1754" t="s">
        <v>30</v>
      </c>
      <c r="Q1754" t="s">
        <v>30</v>
      </c>
      <c r="R1754" t="s">
        <v>30</v>
      </c>
      <c r="S1754" t="s">
        <v>30</v>
      </c>
      <c r="T1754" t="s">
        <v>30</v>
      </c>
      <c r="U1754" t="s">
        <v>30</v>
      </c>
      <c r="V1754" t="s">
        <v>30</v>
      </c>
      <c r="W1754" t="s">
        <v>40</v>
      </c>
      <c r="X1754" t="s">
        <v>29</v>
      </c>
      <c r="Y1754" t="s">
        <v>29</v>
      </c>
      <c r="Z1754" t="s">
        <v>29</v>
      </c>
      <c r="AA1754" t="s">
        <v>30</v>
      </c>
      <c r="AB1754" t="s">
        <v>32</v>
      </c>
    </row>
    <row r="1755" spans="1:28" outlineLevel="1" x14ac:dyDescent="0.45">
      <c r="A1755">
        <v>2703099008</v>
      </c>
      <c r="B1755" s="1">
        <v>44334</v>
      </c>
      <c r="C1755" t="s">
        <v>1335</v>
      </c>
      <c r="D1755" t="s">
        <v>1336</v>
      </c>
      <c r="E1755" t="s">
        <v>443</v>
      </c>
      <c r="F1755" t="s">
        <v>5651</v>
      </c>
      <c r="G1755" t="s">
        <v>5719</v>
      </c>
      <c r="H1755" s="5">
        <v>275433</v>
      </c>
      <c r="J1755" t="s">
        <v>42</v>
      </c>
      <c r="K1755" t="s">
        <v>30</v>
      </c>
      <c r="L1755" t="s">
        <v>210</v>
      </c>
      <c r="M1755" t="s">
        <v>29</v>
      </c>
      <c r="N1755" t="s">
        <v>30</v>
      </c>
      <c r="O1755" t="s">
        <v>29</v>
      </c>
      <c r="P1755" t="s">
        <v>30</v>
      </c>
      <c r="Q1755" t="s">
        <v>30</v>
      </c>
      <c r="R1755" t="s">
        <v>30</v>
      </c>
      <c r="S1755" t="s">
        <v>30</v>
      </c>
      <c r="T1755" t="s">
        <v>30</v>
      </c>
      <c r="U1755" t="s">
        <v>30</v>
      </c>
      <c r="V1755" t="s">
        <v>30</v>
      </c>
      <c r="W1755" t="s">
        <v>40</v>
      </c>
      <c r="X1755" t="s">
        <v>29</v>
      </c>
      <c r="Y1755" t="s">
        <v>30</v>
      </c>
      <c r="Z1755" t="s">
        <v>29</v>
      </c>
      <c r="AA1755" t="s">
        <v>29</v>
      </c>
      <c r="AB1755" t="s">
        <v>32</v>
      </c>
    </row>
    <row r="1756" spans="1:28" outlineLevel="1" x14ac:dyDescent="0.45">
      <c r="A1756">
        <v>8860139008</v>
      </c>
      <c r="B1756" s="1">
        <v>44345</v>
      </c>
      <c r="C1756" t="s">
        <v>4558</v>
      </c>
      <c r="D1756" t="s">
        <v>4559</v>
      </c>
      <c r="E1756" t="s">
        <v>443</v>
      </c>
      <c r="F1756" t="s">
        <v>5651</v>
      </c>
      <c r="G1756" t="s">
        <v>5719</v>
      </c>
      <c r="H1756" s="5">
        <v>131641</v>
      </c>
      <c r="J1756" t="s">
        <v>42</v>
      </c>
      <c r="K1756" t="s">
        <v>29</v>
      </c>
      <c r="L1756" t="s">
        <v>210</v>
      </c>
      <c r="M1756" t="s">
        <v>29</v>
      </c>
      <c r="N1756" t="s">
        <v>30</v>
      </c>
      <c r="O1756" t="s">
        <v>29</v>
      </c>
      <c r="P1756" t="s">
        <v>30</v>
      </c>
      <c r="Q1756" t="s">
        <v>30</v>
      </c>
      <c r="R1756" t="s">
        <v>30</v>
      </c>
      <c r="S1756" t="s">
        <v>30</v>
      </c>
      <c r="T1756" t="s">
        <v>30</v>
      </c>
      <c r="U1756" t="s">
        <v>30</v>
      </c>
      <c r="V1756" t="s">
        <v>30</v>
      </c>
      <c r="W1756" t="s">
        <v>40</v>
      </c>
      <c r="X1756" t="s">
        <v>29</v>
      </c>
      <c r="Y1756" t="s">
        <v>29</v>
      </c>
      <c r="Z1756" t="s">
        <v>29</v>
      </c>
      <c r="AA1756" t="s">
        <v>29</v>
      </c>
      <c r="AB1756" t="s">
        <v>32</v>
      </c>
    </row>
    <row r="1757" spans="1:28" outlineLevel="1" x14ac:dyDescent="0.45">
      <c r="A1757">
        <v>7528228901</v>
      </c>
      <c r="B1757" s="1">
        <v>44323</v>
      </c>
      <c r="C1757" t="s">
        <v>2740</v>
      </c>
      <c r="D1757" t="s">
        <v>2741</v>
      </c>
      <c r="E1757" t="s">
        <v>443</v>
      </c>
      <c r="F1757" t="s">
        <v>5651</v>
      </c>
      <c r="G1757" t="s">
        <v>5719</v>
      </c>
      <c r="H1757" s="5">
        <v>98291</v>
      </c>
      <c r="J1757" t="s">
        <v>42</v>
      </c>
      <c r="K1757" t="s">
        <v>30</v>
      </c>
      <c r="L1757" t="s">
        <v>210</v>
      </c>
      <c r="M1757" t="s">
        <v>30</v>
      </c>
      <c r="N1757" t="s">
        <v>29</v>
      </c>
      <c r="O1757" t="s">
        <v>29</v>
      </c>
      <c r="P1757" t="s">
        <v>30</v>
      </c>
      <c r="Q1757" t="s">
        <v>30</v>
      </c>
      <c r="R1757" t="s">
        <v>30</v>
      </c>
      <c r="S1757" t="s">
        <v>30</v>
      </c>
      <c r="T1757" t="s">
        <v>30</v>
      </c>
      <c r="U1757" t="s">
        <v>30</v>
      </c>
      <c r="V1757" t="s">
        <v>30</v>
      </c>
      <c r="W1757" t="s">
        <v>31</v>
      </c>
      <c r="X1757" t="s">
        <v>29</v>
      </c>
      <c r="Y1757" t="s">
        <v>29</v>
      </c>
      <c r="Z1757" t="s">
        <v>29</v>
      </c>
      <c r="AA1757" t="s">
        <v>30</v>
      </c>
      <c r="AB1757" t="s">
        <v>32</v>
      </c>
    </row>
    <row r="1758" spans="1:28" outlineLevel="1" x14ac:dyDescent="0.45">
      <c r="A1758">
        <v>7646448909</v>
      </c>
      <c r="B1758" s="1">
        <v>44323</v>
      </c>
      <c r="C1758" t="s">
        <v>3669</v>
      </c>
      <c r="D1758" t="s">
        <v>3670</v>
      </c>
      <c r="E1758" t="s">
        <v>443</v>
      </c>
      <c r="F1758" t="s">
        <v>5651</v>
      </c>
      <c r="G1758" t="s">
        <v>5719</v>
      </c>
      <c r="H1758" s="5">
        <v>76121.509999999995</v>
      </c>
      <c r="J1758" t="s">
        <v>42</v>
      </c>
      <c r="K1758" t="s">
        <v>29</v>
      </c>
      <c r="L1758" t="s">
        <v>210</v>
      </c>
      <c r="M1758" t="s">
        <v>29</v>
      </c>
      <c r="N1758" t="s">
        <v>29</v>
      </c>
      <c r="O1758" t="s">
        <v>29</v>
      </c>
      <c r="P1758" t="s">
        <v>30</v>
      </c>
      <c r="Q1758" t="s">
        <v>29</v>
      </c>
      <c r="R1758" t="s">
        <v>30</v>
      </c>
      <c r="S1758" t="s">
        <v>30</v>
      </c>
      <c r="T1758" t="s">
        <v>30</v>
      </c>
      <c r="U1758" t="s">
        <v>30</v>
      </c>
      <c r="V1758" t="s">
        <v>30</v>
      </c>
      <c r="W1758" t="s">
        <v>31</v>
      </c>
      <c r="X1758" t="s">
        <v>29</v>
      </c>
      <c r="Y1758" t="s">
        <v>29</v>
      </c>
      <c r="Z1758" t="s">
        <v>29</v>
      </c>
      <c r="AA1758" t="s">
        <v>30</v>
      </c>
      <c r="AB1758" t="s">
        <v>73</v>
      </c>
    </row>
    <row r="1759" spans="1:28" outlineLevel="1" x14ac:dyDescent="0.45">
      <c r="A1759">
        <v>2774839002</v>
      </c>
      <c r="B1759" s="1">
        <v>44334</v>
      </c>
      <c r="C1759" t="s">
        <v>1665</v>
      </c>
      <c r="D1759" t="s">
        <v>1666</v>
      </c>
      <c r="E1759" t="s">
        <v>443</v>
      </c>
      <c r="F1759" t="s">
        <v>5651</v>
      </c>
      <c r="G1759" t="s">
        <v>5719</v>
      </c>
      <c r="H1759" s="5">
        <v>28195</v>
      </c>
      <c r="J1759" t="s">
        <v>42</v>
      </c>
      <c r="K1759" t="s">
        <v>30</v>
      </c>
      <c r="L1759" t="s">
        <v>210</v>
      </c>
      <c r="M1759" t="s">
        <v>29</v>
      </c>
      <c r="N1759" t="s">
        <v>29</v>
      </c>
      <c r="O1759" t="s">
        <v>29</v>
      </c>
      <c r="P1759" t="s">
        <v>29</v>
      </c>
      <c r="Q1759" t="s">
        <v>29</v>
      </c>
      <c r="R1759" t="s">
        <v>29</v>
      </c>
      <c r="S1759" t="s">
        <v>30</v>
      </c>
      <c r="T1759" t="s">
        <v>29</v>
      </c>
      <c r="U1759" t="s">
        <v>29</v>
      </c>
      <c r="V1759" t="s">
        <v>29</v>
      </c>
      <c r="W1759" t="s">
        <v>60</v>
      </c>
      <c r="X1759" t="s">
        <v>29</v>
      </c>
      <c r="Y1759" t="s">
        <v>30</v>
      </c>
      <c r="Z1759" t="s">
        <v>29</v>
      </c>
      <c r="AA1759" t="s">
        <v>30</v>
      </c>
      <c r="AB1759" t="s">
        <v>32</v>
      </c>
    </row>
    <row r="1760" spans="1:28" outlineLevel="1" x14ac:dyDescent="0.45">
      <c r="A1760">
        <v>7524229007</v>
      </c>
      <c r="B1760" s="1">
        <v>44341</v>
      </c>
      <c r="C1760" t="s">
        <v>2701</v>
      </c>
      <c r="D1760" t="s">
        <v>2702</v>
      </c>
      <c r="E1760" t="s">
        <v>87</v>
      </c>
      <c r="F1760" t="s">
        <v>5651</v>
      </c>
      <c r="G1760" t="s">
        <v>5654</v>
      </c>
      <c r="H1760" s="5">
        <v>916328</v>
      </c>
      <c r="J1760" t="s">
        <v>28</v>
      </c>
      <c r="K1760" t="s">
        <v>29</v>
      </c>
      <c r="L1760" t="s">
        <v>88</v>
      </c>
      <c r="M1760" t="s">
        <v>30</v>
      </c>
      <c r="N1760" t="s">
        <v>30</v>
      </c>
      <c r="O1760" t="s">
        <v>30</v>
      </c>
      <c r="P1760" t="s">
        <v>30</v>
      </c>
      <c r="Q1760" t="s">
        <v>30</v>
      </c>
      <c r="R1760" t="s">
        <v>30</v>
      </c>
      <c r="S1760" t="s">
        <v>30</v>
      </c>
      <c r="T1760" t="s">
        <v>30</v>
      </c>
      <c r="U1760" t="s">
        <v>30</v>
      </c>
      <c r="V1760" t="s">
        <v>30</v>
      </c>
      <c r="W1760" t="s">
        <v>31</v>
      </c>
      <c r="X1760" t="s">
        <v>29</v>
      </c>
      <c r="Y1760" t="s">
        <v>30</v>
      </c>
      <c r="Z1760" t="s">
        <v>29</v>
      </c>
      <c r="AA1760" t="s">
        <v>29</v>
      </c>
      <c r="AB1760" t="s">
        <v>32</v>
      </c>
    </row>
    <row r="1761" spans="1:28" outlineLevel="1" x14ac:dyDescent="0.45">
      <c r="A1761">
        <v>1038489110</v>
      </c>
      <c r="B1761" s="1">
        <v>44364</v>
      </c>
      <c r="C1761" t="s">
        <v>85</v>
      </c>
      <c r="D1761" t="s">
        <v>86</v>
      </c>
      <c r="E1761" t="s">
        <v>87</v>
      </c>
      <c r="F1761" t="s">
        <v>5651</v>
      </c>
      <c r="G1761" t="s">
        <v>5654</v>
      </c>
      <c r="H1761" s="5">
        <v>349112</v>
      </c>
      <c r="J1761" t="s">
        <v>28</v>
      </c>
      <c r="K1761" t="s">
        <v>29</v>
      </c>
      <c r="L1761" t="s">
        <v>88</v>
      </c>
      <c r="M1761" t="s">
        <v>29</v>
      </c>
      <c r="N1761" t="s">
        <v>30</v>
      </c>
      <c r="O1761" t="s">
        <v>29</v>
      </c>
      <c r="P1761" t="s">
        <v>30</v>
      </c>
      <c r="Q1761" t="s">
        <v>30</v>
      </c>
      <c r="R1761" t="s">
        <v>30</v>
      </c>
      <c r="S1761" t="s">
        <v>30</v>
      </c>
      <c r="T1761" t="s">
        <v>30</v>
      </c>
      <c r="U1761" t="s">
        <v>30</v>
      </c>
      <c r="V1761" t="s">
        <v>30</v>
      </c>
      <c r="W1761" t="s">
        <v>31</v>
      </c>
      <c r="X1761" t="s">
        <v>29</v>
      </c>
      <c r="Y1761" t="s">
        <v>29</v>
      </c>
      <c r="Z1761" t="s">
        <v>29</v>
      </c>
      <c r="AA1761" t="s">
        <v>29</v>
      </c>
      <c r="AB1761" t="s">
        <v>32</v>
      </c>
    </row>
    <row r="1762" spans="1:28" outlineLevel="1" x14ac:dyDescent="0.45">
      <c r="A1762">
        <v>9906529008</v>
      </c>
      <c r="B1762" s="1">
        <v>44351</v>
      </c>
      <c r="C1762" t="s">
        <v>5380</v>
      </c>
      <c r="D1762" t="s">
        <v>5381</v>
      </c>
      <c r="E1762" t="s">
        <v>87</v>
      </c>
      <c r="F1762" t="s">
        <v>5651</v>
      </c>
      <c r="G1762" t="s">
        <v>5654</v>
      </c>
      <c r="H1762" s="5">
        <v>269054</v>
      </c>
      <c r="J1762" t="s">
        <v>28</v>
      </c>
      <c r="K1762" t="s">
        <v>29</v>
      </c>
      <c r="L1762" t="s">
        <v>88</v>
      </c>
      <c r="M1762" t="s">
        <v>30</v>
      </c>
      <c r="N1762" t="s">
        <v>29</v>
      </c>
      <c r="O1762" t="s">
        <v>29</v>
      </c>
      <c r="P1762" t="s">
        <v>30</v>
      </c>
      <c r="Q1762" t="s">
        <v>29</v>
      </c>
      <c r="R1762" t="s">
        <v>29</v>
      </c>
      <c r="S1762" t="s">
        <v>30</v>
      </c>
      <c r="T1762" t="s">
        <v>30</v>
      </c>
      <c r="U1762" t="s">
        <v>29</v>
      </c>
      <c r="V1762" t="s">
        <v>30</v>
      </c>
      <c r="W1762" t="s">
        <v>40</v>
      </c>
      <c r="X1762" t="s">
        <v>29</v>
      </c>
      <c r="Y1762" t="s">
        <v>29</v>
      </c>
      <c r="Z1762" t="s">
        <v>29</v>
      </c>
      <c r="AA1762" t="s">
        <v>29</v>
      </c>
      <c r="AB1762" t="s">
        <v>32</v>
      </c>
    </row>
    <row r="1763" spans="1:28" outlineLevel="1" x14ac:dyDescent="0.45">
      <c r="A1763">
        <v>5235539000</v>
      </c>
      <c r="B1763" s="1">
        <v>44337</v>
      </c>
      <c r="C1763" t="s">
        <v>2255</v>
      </c>
      <c r="D1763" t="s">
        <v>2256</v>
      </c>
      <c r="E1763" t="s">
        <v>87</v>
      </c>
      <c r="F1763" t="s">
        <v>5651</v>
      </c>
      <c r="G1763" t="s">
        <v>5654</v>
      </c>
      <c r="H1763" s="5">
        <v>223691</v>
      </c>
      <c r="J1763" t="s">
        <v>28</v>
      </c>
      <c r="K1763" t="s">
        <v>29</v>
      </c>
      <c r="L1763" t="s">
        <v>88</v>
      </c>
      <c r="M1763" t="s">
        <v>29</v>
      </c>
      <c r="N1763" t="s">
        <v>29</v>
      </c>
      <c r="O1763" t="s">
        <v>29</v>
      </c>
      <c r="P1763" t="s">
        <v>30</v>
      </c>
      <c r="Q1763" t="s">
        <v>30</v>
      </c>
      <c r="R1763" t="s">
        <v>30</v>
      </c>
      <c r="S1763" t="s">
        <v>30</v>
      </c>
      <c r="T1763" t="s">
        <v>30</v>
      </c>
      <c r="U1763" t="s">
        <v>30</v>
      </c>
      <c r="V1763" t="s">
        <v>30</v>
      </c>
      <c r="W1763" t="s">
        <v>31</v>
      </c>
      <c r="X1763" t="s">
        <v>29</v>
      </c>
      <c r="Y1763" t="s">
        <v>30</v>
      </c>
      <c r="Z1763" t="s">
        <v>29</v>
      </c>
      <c r="AA1763" t="s">
        <v>30</v>
      </c>
      <c r="AB1763" t="s">
        <v>32</v>
      </c>
    </row>
    <row r="1764" spans="1:28" outlineLevel="1" x14ac:dyDescent="0.45">
      <c r="A1764">
        <v>7609578903</v>
      </c>
      <c r="B1764" s="1">
        <v>44323</v>
      </c>
      <c r="C1764" t="s">
        <v>3460</v>
      </c>
      <c r="D1764" t="s">
        <v>3461</v>
      </c>
      <c r="E1764" t="s">
        <v>87</v>
      </c>
      <c r="F1764" t="s">
        <v>5651</v>
      </c>
      <c r="G1764" t="s">
        <v>5654</v>
      </c>
      <c r="H1764" s="5">
        <v>211694</v>
      </c>
      <c r="J1764" t="s">
        <v>28</v>
      </c>
      <c r="K1764" t="s">
        <v>29</v>
      </c>
      <c r="L1764" t="s">
        <v>88</v>
      </c>
      <c r="M1764" t="s">
        <v>29</v>
      </c>
      <c r="N1764" t="s">
        <v>30</v>
      </c>
      <c r="O1764" t="s">
        <v>29</v>
      </c>
      <c r="P1764" t="s">
        <v>30</v>
      </c>
      <c r="Q1764" t="s">
        <v>30</v>
      </c>
      <c r="R1764" t="s">
        <v>30</v>
      </c>
      <c r="S1764" t="s">
        <v>30</v>
      </c>
      <c r="T1764" t="s">
        <v>30</v>
      </c>
      <c r="U1764" t="s">
        <v>30</v>
      </c>
      <c r="V1764" t="s">
        <v>30</v>
      </c>
      <c r="W1764" t="s">
        <v>31</v>
      </c>
      <c r="X1764" t="s">
        <v>29</v>
      </c>
      <c r="Y1764" t="s">
        <v>30</v>
      </c>
      <c r="Z1764" t="s">
        <v>29</v>
      </c>
      <c r="AA1764" t="s">
        <v>30</v>
      </c>
      <c r="AB1764" t="s">
        <v>32</v>
      </c>
    </row>
    <row r="1765" spans="1:28" outlineLevel="1" x14ac:dyDescent="0.45">
      <c r="A1765">
        <v>4885079001</v>
      </c>
      <c r="B1765" s="1">
        <v>44336</v>
      </c>
      <c r="C1765" t="s">
        <v>1957</v>
      </c>
      <c r="D1765" t="s">
        <v>1958</v>
      </c>
      <c r="E1765" t="s">
        <v>87</v>
      </c>
      <c r="F1765" t="s">
        <v>5651</v>
      </c>
      <c r="G1765" t="s">
        <v>5654</v>
      </c>
      <c r="H1765" s="5">
        <v>117510.15</v>
      </c>
      <c r="J1765" t="s">
        <v>28</v>
      </c>
      <c r="K1765" t="s">
        <v>29</v>
      </c>
      <c r="L1765" t="s">
        <v>88</v>
      </c>
      <c r="M1765" t="s">
        <v>30</v>
      </c>
      <c r="N1765" t="s">
        <v>30</v>
      </c>
      <c r="O1765" t="s">
        <v>30</v>
      </c>
      <c r="P1765" t="s">
        <v>30</v>
      </c>
      <c r="Q1765" t="s">
        <v>30</v>
      </c>
      <c r="R1765" t="s">
        <v>30</v>
      </c>
      <c r="S1765" t="s">
        <v>30</v>
      </c>
      <c r="T1765" t="s">
        <v>30</v>
      </c>
      <c r="U1765" t="s">
        <v>30</v>
      </c>
      <c r="V1765" t="s">
        <v>30</v>
      </c>
      <c r="W1765" t="s">
        <v>33</v>
      </c>
      <c r="X1765" t="s">
        <v>29</v>
      </c>
      <c r="Y1765" t="s">
        <v>30</v>
      </c>
      <c r="Z1765" t="s">
        <v>29</v>
      </c>
      <c r="AA1765" t="s">
        <v>30</v>
      </c>
      <c r="AB1765" t="s">
        <v>228</v>
      </c>
    </row>
    <row r="1766" spans="1:28" outlineLevel="1" x14ac:dyDescent="0.45">
      <c r="A1766">
        <v>2371229002</v>
      </c>
      <c r="B1766" s="1">
        <v>44331</v>
      </c>
      <c r="C1766" t="s">
        <v>1034</v>
      </c>
      <c r="D1766" t="s">
        <v>1035</v>
      </c>
      <c r="E1766" t="s">
        <v>87</v>
      </c>
      <c r="F1766" t="s">
        <v>5651</v>
      </c>
      <c r="G1766" t="s">
        <v>5654</v>
      </c>
      <c r="H1766" s="5">
        <v>95144.22</v>
      </c>
      <c r="J1766" t="s">
        <v>28</v>
      </c>
      <c r="K1766" t="s">
        <v>29</v>
      </c>
      <c r="L1766" t="s">
        <v>88</v>
      </c>
      <c r="M1766" t="s">
        <v>29</v>
      </c>
      <c r="N1766" t="s">
        <v>29</v>
      </c>
      <c r="O1766" t="s">
        <v>29</v>
      </c>
      <c r="P1766" t="s">
        <v>29</v>
      </c>
      <c r="Q1766" t="s">
        <v>29</v>
      </c>
      <c r="R1766" t="s">
        <v>29</v>
      </c>
      <c r="S1766" t="s">
        <v>30</v>
      </c>
      <c r="T1766" t="s">
        <v>30</v>
      </c>
      <c r="U1766" t="s">
        <v>29</v>
      </c>
      <c r="V1766" t="s">
        <v>30</v>
      </c>
      <c r="W1766" t="s">
        <v>40</v>
      </c>
      <c r="X1766" t="s">
        <v>29</v>
      </c>
      <c r="Y1766" t="s">
        <v>29</v>
      </c>
      <c r="Z1766" t="s">
        <v>29</v>
      </c>
      <c r="AA1766" t="s">
        <v>30</v>
      </c>
      <c r="AB1766" t="s">
        <v>32</v>
      </c>
    </row>
    <row r="1767" spans="1:28" outlineLevel="1" x14ac:dyDescent="0.45">
      <c r="A1767">
        <v>7902118904</v>
      </c>
      <c r="B1767" s="1">
        <v>44327</v>
      </c>
      <c r="C1767" t="s">
        <v>4017</v>
      </c>
      <c r="D1767" t="s">
        <v>4018</v>
      </c>
      <c r="E1767" t="s">
        <v>87</v>
      </c>
      <c r="F1767" t="s">
        <v>5651</v>
      </c>
      <c r="G1767" t="s">
        <v>5654</v>
      </c>
      <c r="H1767" s="5">
        <v>88753.47</v>
      </c>
      <c r="J1767" t="s">
        <v>28</v>
      </c>
      <c r="K1767" t="s">
        <v>29</v>
      </c>
      <c r="L1767" t="s">
        <v>88</v>
      </c>
      <c r="M1767" t="s">
        <v>30</v>
      </c>
      <c r="N1767" t="s">
        <v>29</v>
      </c>
      <c r="O1767" t="s">
        <v>30</v>
      </c>
      <c r="P1767" t="s">
        <v>30</v>
      </c>
      <c r="Q1767" t="s">
        <v>30</v>
      </c>
      <c r="R1767" t="s">
        <v>30</v>
      </c>
      <c r="S1767" t="s">
        <v>30</v>
      </c>
      <c r="T1767" t="s">
        <v>30</v>
      </c>
      <c r="U1767" t="s">
        <v>30</v>
      </c>
      <c r="V1767" t="s">
        <v>30</v>
      </c>
      <c r="W1767" t="s">
        <v>40</v>
      </c>
      <c r="X1767" t="s">
        <v>29</v>
      </c>
      <c r="Y1767" t="s">
        <v>30</v>
      </c>
      <c r="Z1767" t="s">
        <v>29</v>
      </c>
      <c r="AA1767" t="s">
        <v>30</v>
      </c>
      <c r="AB1767" t="s">
        <v>32</v>
      </c>
    </row>
    <row r="1768" spans="1:28" outlineLevel="1" x14ac:dyDescent="0.45">
      <c r="A1768">
        <v>8611149010</v>
      </c>
      <c r="B1768" s="1">
        <v>44343</v>
      </c>
      <c r="C1768" t="s">
        <v>4302</v>
      </c>
      <c r="D1768" t="s">
        <v>4303</v>
      </c>
      <c r="E1768" t="s">
        <v>87</v>
      </c>
      <c r="F1768" t="s">
        <v>5651</v>
      </c>
      <c r="G1768" t="s">
        <v>5654</v>
      </c>
      <c r="H1768" s="5">
        <v>81329</v>
      </c>
      <c r="J1768" t="s">
        <v>28</v>
      </c>
      <c r="K1768" t="s">
        <v>29</v>
      </c>
      <c r="L1768" t="s">
        <v>88</v>
      </c>
      <c r="M1768" t="s">
        <v>29</v>
      </c>
      <c r="N1768" t="s">
        <v>29</v>
      </c>
      <c r="O1768" t="s">
        <v>30</v>
      </c>
      <c r="P1768" t="s">
        <v>30</v>
      </c>
      <c r="Q1768" t="s">
        <v>29</v>
      </c>
      <c r="R1768" t="s">
        <v>30</v>
      </c>
      <c r="S1768" t="s">
        <v>30</v>
      </c>
      <c r="T1768" t="s">
        <v>30</v>
      </c>
      <c r="U1768" t="s">
        <v>29</v>
      </c>
      <c r="V1768" t="s">
        <v>30</v>
      </c>
      <c r="W1768" t="s">
        <v>31</v>
      </c>
      <c r="X1768" t="s">
        <v>29</v>
      </c>
      <c r="Y1768" t="s">
        <v>30</v>
      </c>
      <c r="Z1768" t="s">
        <v>29</v>
      </c>
      <c r="AA1768" t="s">
        <v>30</v>
      </c>
      <c r="AB1768" t="s">
        <v>32</v>
      </c>
    </row>
    <row r="1769" spans="1:28" outlineLevel="1" x14ac:dyDescent="0.45">
      <c r="A1769">
        <v>2482539004</v>
      </c>
      <c r="B1769" s="1">
        <v>44332</v>
      </c>
      <c r="C1769" t="s">
        <v>1125</v>
      </c>
      <c r="D1769" t="s">
        <v>1140</v>
      </c>
      <c r="E1769" t="s">
        <v>87</v>
      </c>
      <c r="F1769" t="s">
        <v>5651</v>
      </c>
      <c r="G1769" t="s">
        <v>5654</v>
      </c>
      <c r="H1769" s="5">
        <v>69476.960000000006</v>
      </c>
      <c r="I1769" t="s">
        <v>1125</v>
      </c>
      <c r="J1769" t="s">
        <v>28</v>
      </c>
      <c r="K1769" t="s">
        <v>29</v>
      </c>
      <c r="L1769" t="s">
        <v>88</v>
      </c>
      <c r="M1769" t="s">
        <v>29</v>
      </c>
      <c r="N1769" t="s">
        <v>29</v>
      </c>
      <c r="O1769" t="s">
        <v>29</v>
      </c>
      <c r="P1769" t="s">
        <v>29</v>
      </c>
      <c r="Q1769" t="s">
        <v>29</v>
      </c>
      <c r="R1769" t="s">
        <v>30</v>
      </c>
      <c r="S1769" t="s">
        <v>30</v>
      </c>
      <c r="T1769" t="s">
        <v>30</v>
      </c>
      <c r="U1769" t="s">
        <v>29</v>
      </c>
      <c r="V1769" t="s">
        <v>30</v>
      </c>
      <c r="W1769" t="s">
        <v>31</v>
      </c>
      <c r="X1769" t="s">
        <v>29</v>
      </c>
      <c r="Y1769" t="s">
        <v>29</v>
      </c>
      <c r="Z1769" t="s">
        <v>29</v>
      </c>
      <c r="AA1769" t="s">
        <v>30</v>
      </c>
      <c r="AB1769" t="s">
        <v>32</v>
      </c>
    </row>
    <row r="1770" spans="1:28" outlineLevel="1" x14ac:dyDescent="0.45">
      <c r="A1770">
        <v>1106139004</v>
      </c>
      <c r="B1770" s="1">
        <v>44329</v>
      </c>
      <c r="C1770" t="s">
        <v>466</v>
      </c>
      <c r="D1770" t="s">
        <v>467</v>
      </c>
      <c r="E1770" t="s">
        <v>87</v>
      </c>
      <c r="F1770" t="s">
        <v>5651</v>
      </c>
      <c r="G1770" t="s">
        <v>5654</v>
      </c>
      <c r="H1770" s="5">
        <v>51978.37</v>
      </c>
      <c r="J1770" t="s">
        <v>28</v>
      </c>
      <c r="K1770" t="s">
        <v>29</v>
      </c>
      <c r="L1770" t="s">
        <v>88</v>
      </c>
      <c r="M1770" t="s">
        <v>29</v>
      </c>
      <c r="N1770" t="s">
        <v>30</v>
      </c>
      <c r="O1770" t="s">
        <v>29</v>
      </c>
      <c r="P1770" t="s">
        <v>30</v>
      </c>
      <c r="Q1770" t="s">
        <v>30</v>
      </c>
      <c r="R1770" t="s">
        <v>30</v>
      </c>
      <c r="S1770" t="s">
        <v>30</v>
      </c>
      <c r="T1770" t="s">
        <v>30</v>
      </c>
      <c r="U1770" t="s">
        <v>30</v>
      </c>
      <c r="V1770" t="s">
        <v>30</v>
      </c>
      <c r="W1770" t="s">
        <v>31</v>
      </c>
      <c r="X1770" t="s">
        <v>29</v>
      </c>
      <c r="Y1770" t="s">
        <v>29</v>
      </c>
      <c r="Z1770" t="s">
        <v>29</v>
      </c>
      <c r="AA1770" t="s">
        <v>30</v>
      </c>
      <c r="AB1770" t="s">
        <v>32</v>
      </c>
    </row>
    <row r="1771" spans="1:28" outlineLevel="1" x14ac:dyDescent="0.45">
      <c r="A1771">
        <v>2742289009</v>
      </c>
      <c r="B1771" s="1">
        <v>44334</v>
      </c>
      <c r="C1771" t="s">
        <v>1521</v>
      </c>
      <c r="D1771" t="s">
        <v>791</v>
      </c>
      <c r="E1771" t="s">
        <v>87</v>
      </c>
      <c r="F1771" t="s">
        <v>5651</v>
      </c>
      <c r="G1771" t="s">
        <v>5654</v>
      </c>
      <c r="H1771" s="5">
        <v>38201</v>
      </c>
      <c r="J1771" t="s">
        <v>28</v>
      </c>
      <c r="K1771" t="s">
        <v>29</v>
      </c>
      <c r="L1771" t="s">
        <v>88</v>
      </c>
      <c r="M1771" t="s">
        <v>30</v>
      </c>
      <c r="N1771" t="s">
        <v>30</v>
      </c>
      <c r="O1771" t="s">
        <v>29</v>
      </c>
      <c r="P1771" t="s">
        <v>30</v>
      </c>
      <c r="Q1771" t="s">
        <v>30</v>
      </c>
      <c r="R1771" t="s">
        <v>30</v>
      </c>
      <c r="S1771" t="s">
        <v>30</v>
      </c>
      <c r="T1771" t="s">
        <v>30</v>
      </c>
      <c r="U1771" t="s">
        <v>30</v>
      </c>
      <c r="V1771" t="s">
        <v>30</v>
      </c>
      <c r="W1771" t="s">
        <v>40</v>
      </c>
      <c r="X1771" t="s">
        <v>29</v>
      </c>
      <c r="Y1771" t="s">
        <v>30</v>
      </c>
      <c r="Z1771" t="s">
        <v>29</v>
      </c>
      <c r="AA1771" t="s">
        <v>30</v>
      </c>
      <c r="AB1771" t="s">
        <v>47</v>
      </c>
    </row>
    <row r="1772" spans="1:28" outlineLevel="1" x14ac:dyDescent="0.45">
      <c r="A1772">
        <v>2758649004</v>
      </c>
      <c r="B1772" s="1">
        <v>44334</v>
      </c>
      <c r="C1772" t="s">
        <v>1597</v>
      </c>
      <c r="D1772" t="s">
        <v>1598</v>
      </c>
      <c r="E1772" t="s">
        <v>87</v>
      </c>
      <c r="F1772" t="s">
        <v>5651</v>
      </c>
      <c r="G1772" t="s">
        <v>5654</v>
      </c>
      <c r="H1772" s="5">
        <v>36135.040000000001</v>
      </c>
      <c r="J1772" t="s">
        <v>28</v>
      </c>
      <c r="K1772" t="s">
        <v>29</v>
      </c>
      <c r="L1772" t="s">
        <v>88</v>
      </c>
      <c r="M1772" t="s">
        <v>29</v>
      </c>
      <c r="N1772" t="s">
        <v>29</v>
      </c>
      <c r="O1772" t="s">
        <v>29</v>
      </c>
      <c r="P1772" t="s">
        <v>29</v>
      </c>
      <c r="Q1772" t="s">
        <v>29</v>
      </c>
      <c r="R1772" t="s">
        <v>29</v>
      </c>
      <c r="S1772" t="s">
        <v>30</v>
      </c>
      <c r="T1772" t="s">
        <v>30</v>
      </c>
      <c r="U1772" t="s">
        <v>29</v>
      </c>
      <c r="V1772" t="s">
        <v>30</v>
      </c>
      <c r="W1772" t="s">
        <v>40</v>
      </c>
      <c r="X1772" t="s">
        <v>29</v>
      </c>
      <c r="Y1772" t="s">
        <v>30</v>
      </c>
      <c r="Z1772" t="s">
        <v>29</v>
      </c>
      <c r="AA1772" t="s">
        <v>29</v>
      </c>
      <c r="AB1772" t="s">
        <v>32</v>
      </c>
    </row>
    <row r="1773" spans="1:28" outlineLevel="1" x14ac:dyDescent="0.45">
      <c r="A1773">
        <v>2321769002</v>
      </c>
      <c r="B1773" s="1">
        <v>44331</v>
      </c>
      <c r="C1773" t="s">
        <v>790</v>
      </c>
      <c r="D1773" t="s">
        <v>791</v>
      </c>
      <c r="E1773" t="s">
        <v>87</v>
      </c>
      <c r="F1773" t="s">
        <v>5651</v>
      </c>
      <c r="G1773" t="s">
        <v>5654</v>
      </c>
      <c r="H1773" s="5">
        <v>27395</v>
      </c>
      <c r="J1773" t="s">
        <v>28</v>
      </c>
      <c r="K1773" t="s">
        <v>29</v>
      </c>
      <c r="L1773" t="s">
        <v>88</v>
      </c>
      <c r="M1773" t="s">
        <v>30</v>
      </c>
      <c r="N1773" t="s">
        <v>30</v>
      </c>
      <c r="O1773" t="s">
        <v>29</v>
      </c>
      <c r="P1773" t="s">
        <v>30</v>
      </c>
      <c r="Q1773" t="s">
        <v>30</v>
      </c>
      <c r="R1773" t="s">
        <v>30</v>
      </c>
      <c r="S1773" t="s">
        <v>30</v>
      </c>
      <c r="T1773" t="s">
        <v>30</v>
      </c>
      <c r="U1773" t="s">
        <v>30</v>
      </c>
      <c r="V1773" t="s">
        <v>30</v>
      </c>
      <c r="W1773" t="s">
        <v>40</v>
      </c>
      <c r="X1773" t="s">
        <v>29</v>
      </c>
      <c r="Y1773" t="s">
        <v>30</v>
      </c>
      <c r="Z1773" t="s">
        <v>29</v>
      </c>
      <c r="AA1773" t="s">
        <v>29</v>
      </c>
      <c r="AB1773" t="s">
        <v>32</v>
      </c>
    </row>
    <row r="1774" spans="1:28" outlineLevel="1" x14ac:dyDescent="0.45">
      <c r="A1774">
        <v>7549499003</v>
      </c>
      <c r="B1774" s="1">
        <v>44341</v>
      </c>
      <c r="C1774" t="s">
        <v>2997</v>
      </c>
      <c r="D1774" t="s">
        <v>2998</v>
      </c>
      <c r="E1774" t="s">
        <v>87</v>
      </c>
      <c r="F1774" t="s">
        <v>5651</v>
      </c>
      <c r="G1774" t="s">
        <v>5654</v>
      </c>
      <c r="H1774" s="5">
        <v>23817</v>
      </c>
      <c r="J1774" t="s">
        <v>28</v>
      </c>
      <c r="K1774" t="s">
        <v>29</v>
      </c>
      <c r="L1774" t="s">
        <v>88</v>
      </c>
      <c r="M1774" t="s">
        <v>29</v>
      </c>
      <c r="N1774" t="s">
        <v>29</v>
      </c>
      <c r="O1774" t="s">
        <v>29</v>
      </c>
      <c r="P1774" t="s">
        <v>30</v>
      </c>
      <c r="Q1774" t="s">
        <v>30</v>
      </c>
      <c r="R1774" t="s">
        <v>30</v>
      </c>
      <c r="S1774" t="s">
        <v>30</v>
      </c>
      <c r="T1774" t="s">
        <v>30</v>
      </c>
      <c r="U1774" t="s">
        <v>30</v>
      </c>
      <c r="V1774" t="s">
        <v>30</v>
      </c>
      <c r="W1774" t="s">
        <v>40</v>
      </c>
      <c r="X1774" t="s">
        <v>29</v>
      </c>
      <c r="Y1774" t="s">
        <v>30</v>
      </c>
      <c r="Z1774" t="s">
        <v>29</v>
      </c>
      <c r="AA1774" t="s">
        <v>29</v>
      </c>
      <c r="AB1774" t="s">
        <v>32</v>
      </c>
    </row>
    <row r="1775" spans="1:28" outlineLevel="1" x14ac:dyDescent="0.45">
      <c r="A1775">
        <v>3709249000</v>
      </c>
      <c r="B1775" s="1">
        <v>44335</v>
      </c>
      <c r="C1775" t="s">
        <v>1830</v>
      </c>
      <c r="D1775" t="s">
        <v>1831</v>
      </c>
      <c r="E1775" t="s">
        <v>87</v>
      </c>
      <c r="F1775" t="s">
        <v>5651</v>
      </c>
      <c r="G1775" t="s">
        <v>5654</v>
      </c>
      <c r="H1775" s="5">
        <v>23148</v>
      </c>
      <c r="J1775" t="s">
        <v>28</v>
      </c>
      <c r="K1775" t="s">
        <v>29</v>
      </c>
      <c r="L1775" t="s">
        <v>88</v>
      </c>
      <c r="M1775" t="s">
        <v>29</v>
      </c>
      <c r="N1775" t="s">
        <v>29</v>
      </c>
      <c r="O1775" t="s">
        <v>29</v>
      </c>
      <c r="P1775" t="s">
        <v>29</v>
      </c>
      <c r="Q1775" t="s">
        <v>29</v>
      </c>
      <c r="R1775" t="s">
        <v>30</v>
      </c>
      <c r="S1775" t="s">
        <v>30</v>
      </c>
      <c r="T1775" t="s">
        <v>30</v>
      </c>
      <c r="U1775" t="s">
        <v>29</v>
      </c>
      <c r="V1775" t="s">
        <v>30</v>
      </c>
      <c r="W1775" t="s">
        <v>60</v>
      </c>
      <c r="X1775" t="s">
        <v>29</v>
      </c>
      <c r="Y1775" t="s">
        <v>29</v>
      </c>
      <c r="Z1775" t="s">
        <v>29</v>
      </c>
      <c r="AA1775" t="s">
        <v>30</v>
      </c>
      <c r="AB1775" t="s">
        <v>228</v>
      </c>
    </row>
    <row r="1776" spans="1:28" outlineLevel="1" x14ac:dyDescent="0.45">
      <c r="A1776">
        <v>1092189006</v>
      </c>
      <c r="B1776" s="1">
        <v>44329</v>
      </c>
      <c r="C1776" t="s">
        <v>367</v>
      </c>
      <c r="D1776" t="s">
        <v>368</v>
      </c>
      <c r="E1776" t="s">
        <v>87</v>
      </c>
      <c r="F1776" t="s">
        <v>5651</v>
      </c>
      <c r="G1776" t="s">
        <v>5654</v>
      </c>
      <c r="H1776" s="5">
        <v>22637.5</v>
      </c>
      <c r="I1776" t="s">
        <v>369</v>
      </c>
      <c r="J1776" t="s">
        <v>28</v>
      </c>
      <c r="K1776" t="s">
        <v>29</v>
      </c>
      <c r="L1776" t="s">
        <v>88</v>
      </c>
      <c r="M1776" t="s">
        <v>29</v>
      </c>
      <c r="N1776" t="s">
        <v>30</v>
      </c>
      <c r="O1776" t="s">
        <v>30</v>
      </c>
      <c r="P1776" t="s">
        <v>30</v>
      </c>
      <c r="Q1776" t="s">
        <v>29</v>
      </c>
      <c r="R1776" t="s">
        <v>30</v>
      </c>
      <c r="S1776" t="s">
        <v>29</v>
      </c>
      <c r="T1776" t="s">
        <v>29</v>
      </c>
      <c r="U1776" t="s">
        <v>29</v>
      </c>
      <c r="V1776" t="s">
        <v>30</v>
      </c>
      <c r="W1776" t="s">
        <v>31</v>
      </c>
      <c r="X1776" t="s">
        <v>29</v>
      </c>
      <c r="Y1776" t="s">
        <v>30</v>
      </c>
      <c r="Z1776" t="s">
        <v>29</v>
      </c>
      <c r="AA1776" t="s">
        <v>29</v>
      </c>
      <c r="AB1776" t="s">
        <v>32</v>
      </c>
    </row>
    <row r="1777" spans="1:28" outlineLevel="1" x14ac:dyDescent="0.45">
      <c r="A1777">
        <v>7908448910</v>
      </c>
      <c r="B1777" s="1">
        <v>44327</v>
      </c>
      <c r="C1777" t="s">
        <v>4052</v>
      </c>
      <c r="D1777" t="s">
        <v>4053</v>
      </c>
      <c r="E1777" t="s">
        <v>87</v>
      </c>
      <c r="F1777" t="s">
        <v>5651</v>
      </c>
      <c r="G1777" t="s">
        <v>5654</v>
      </c>
      <c r="H1777" s="5">
        <v>18767.009999999998</v>
      </c>
      <c r="J1777" t="s">
        <v>28</v>
      </c>
      <c r="K1777" t="s">
        <v>29</v>
      </c>
      <c r="L1777" t="s">
        <v>88</v>
      </c>
      <c r="M1777" t="s">
        <v>29</v>
      </c>
      <c r="N1777" t="s">
        <v>29</v>
      </c>
      <c r="O1777" t="s">
        <v>29</v>
      </c>
      <c r="P1777" t="s">
        <v>29</v>
      </c>
      <c r="Q1777" t="s">
        <v>29</v>
      </c>
      <c r="R1777" t="s">
        <v>29</v>
      </c>
      <c r="S1777" t="s">
        <v>30</v>
      </c>
      <c r="T1777" t="s">
        <v>30</v>
      </c>
      <c r="U1777" t="s">
        <v>29</v>
      </c>
      <c r="V1777" t="s">
        <v>30</v>
      </c>
      <c r="W1777" t="s">
        <v>40</v>
      </c>
      <c r="X1777" t="s">
        <v>29</v>
      </c>
      <c r="Y1777" t="s">
        <v>29</v>
      </c>
      <c r="Z1777" t="s">
        <v>29</v>
      </c>
      <c r="AA1777" t="s">
        <v>30</v>
      </c>
      <c r="AB1777" t="s">
        <v>32</v>
      </c>
    </row>
    <row r="1778" spans="1:28" outlineLevel="1" x14ac:dyDescent="0.45">
      <c r="A1778">
        <v>6598389007</v>
      </c>
      <c r="B1778" s="1">
        <v>44338</v>
      </c>
      <c r="C1778" t="s">
        <v>2376</v>
      </c>
      <c r="D1778" t="s">
        <v>2377</v>
      </c>
      <c r="E1778" t="s">
        <v>87</v>
      </c>
      <c r="F1778" t="s">
        <v>5651</v>
      </c>
      <c r="G1778" t="s">
        <v>5654</v>
      </c>
      <c r="H1778" s="5">
        <v>16134</v>
      </c>
      <c r="J1778" t="s">
        <v>28</v>
      </c>
      <c r="K1778" t="s">
        <v>29</v>
      </c>
      <c r="L1778" t="s">
        <v>88</v>
      </c>
      <c r="M1778" t="s">
        <v>29</v>
      </c>
      <c r="N1778" t="s">
        <v>30</v>
      </c>
      <c r="O1778" t="s">
        <v>30</v>
      </c>
      <c r="P1778" t="s">
        <v>30</v>
      </c>
      <c r="Q1778" t="s">
        <v>30</v>
      </c>
      <c r="R1778" t="s">
        <v>30</v>
      </c>
      <c r="S1778" t="s">
        <v>29</v>
      </c>
      <c r="T1778" t="s">
        <v>30</v>
      </c>
      <c r="U1778" t="s">
        <v>30</v>
      </c>
      <c r="V1778" t="s">
        <v>30</v>
      </c>
      <c r="W1778" t="s">
        <v>60</v>
      </c>
      <c r="X1778" t="s">
        <v>29</v>
      </c>
      <c r="Y1778" t="s">
        <v>30</v>
      </c>
      <c r="Z1778" t="s">
        <v>29</v>
      </c>
      <c r="AA1778" t="s">
        <v>30</v>
      </c>
      <c r="AB1778" t="s">
        <v>39</v>
      </c>
    </row>
    <row r="1779" spans="1:28" outlineLevel="1" x14ac:dyDescent="0.45">
      <c r="A1779">
        <v>8833489002</v>
      </c>
      <c r="B1779" s="1">
        <v>44345</v>
      </c>
      <c r="C1779" t="s">
        <v>4405</v>
      </c>
      <c r="D1779" t="s">
        <v>4406</v>
      </c>
      <c r="E1779" t="s">
        <v>87</v>
      </c>
      <c r="F1779" t="s">
        <v>5651</v>
      </c>
      <c r="G1779" t="s">
        <v>5654</v>
      </c>
      <c r="H1779" s="5">
        <v>16011</v>
      </c>
      <c r="I1779" t="s">
        <v>168</v>
      </c>
      <c r="J1779" t="s">
        <v>28</v>
      </c>
      <c r="K1779" t="s">
        <v>29</v>
      </c>
      <c r="L1779" t="s">
        <v>88</v>
      </c>
      <c r="M1779" t="s">
        <v>30</v>
      </c>
      <c r="N1779" t="s">
        <v>29</v>
      </c>
      <c r="O1779" t="s">
        <v>29</v>
      </c>
      <c r="P1779" t="s">
        <v>29</v>
      </c>
      <c r="Q1779" t="s">
        <v>30</v>
      </c>
      <c r="R1779" t="s">
        <v>29</v>
      </c>
      <c r="S1779" t="s">
        <v>30</v>
      </c>
      <c r="T1779" t="s">
        <v>30</v>
      </c>
      <c r="U1779" t="s">
        <v>29</v>
      </c>
      <c r="V1779" t="s">
        <v>29</v>
      </c>
      <c r="W1779" t="s">
        <v>31</v>
      </c>
      <c r="X1779" t="s">
        <v>29</v>
      </c>
      <c r="Y1779" t="s">
        <v>29</v>
      </c>
      <c r="Z1779" t="s">
        <v>29</v>
      </c>
      <c r="AA1779" t="s">
        <v>29</v>
      </c>
      <c r="AB1779" t="s">
        <v>32</v>
      </c>
    </row>
    <row r="1780" spans="1:28" outlineLevel="1" x14ac:dyDescent="0.45">
      <c r="A1780">
        <v>2759539008</v>
      </c>
      <c r="B1780" s="1">
        <v>44334</v>
      </c>
      <c r="C1780" t="s">
        <v>1603</v>
      </c>
      <c r="D1780" t="s">
        <v>1604</v>
      </c>
      <c r="E1780" t="s">
        <v>87</v>
      </c>
      <c r="F1780" t="s">
        <v>5651</v>
      </c>
      <c r="G1780" t="s">
        <v>5654</v>
      </c>
      <c r="H1780" s="5">
        <v>15176.5</v>
      </c>
      <c r="J1780" t="s">
        <v>28</v>
      </c>
      <c r="K1780" t="s">
        <v>29</v>
      </c>
      <c r="L1780" t="s">
        <v>88</v>
      </c>
      <c r="M1780" t="s">
        <v>29</v>
      </c>
      <c r="N1780" t="s">
        <v>30</v>
      </c>
      <c r="O1780" t="s">
        <v>29</v>
      </c>
      <c r="P1780" t="s">
        <v>30</v>
      </c>
      <c r="Q1780" t="s">
        <v>30</v>
      </c>
      <c r="R1780" t="s">
        <v>30</v>
      </c>
      <c r="S1780" t="s">
        <v>30</v>
      </c>
      <c r="T1780" t="s">
        <v>30</v>
      </c>
      <c r="U1780" t="s">
        <v>30</v>
      </c>
      <c r="V1780" t="s">
        <v>30</v>
      </c>
      <c r="W1780" t="s">
        <v>40</v>
      </c>
      <c r="X1780" t="s">
        <v>29</v>
      </c>
      <c r="Y1780" t="s">
        <v>29</v>
      </c>
      <c r="Z1780" t="s">
        <v>29</v>
      </c>
      <c r="AA1780" t="s">
        <v>30</v>
      </c>
      <c r="AB1780" t="s">
        <v>32</v>
      </c>
    </row>
    <row r="1781" spans="1:28" outlineLevel="1" x14ac:dyDescent="0.45">
      <c r="A1781">
        <v>7237319007</v>
      </c>
      <c r="B1781" s="1">
        <v>44339</v>
      </c>
      <c r="C1781" t="s">
        <v>2522</v>
      </c>
      <c r="D1781" t="s">
        <v>2523</v>
      </c>
      <c r="E1781" t="s">
        <v>595</v>
      </c>
      <c r="F1781" t="s">
        <v>5651</v>
      </c>
      <c r="G1781" t="s">
        <v>5853</v>
      </c>
      <c r="H1781" s="5">
        <v>287151</v>
      </c>
      <c r="J1781" t="s">
        <v>42</v>
      </c>
      <c r="K1781" t="s">
        <v>29</v>
      </c>
      <c r="L1781" t="s">
        <v>150</v>
      </c>
      <c r="M1781" t="s">
        <v>30</v>
      </c>
      <c r="N1781" t="s">
        <v>29</v>
      </c>
      <c r="O1781" t="s">
        <v>30</v>
      </c>
      <c r="P1781" t="s">
        <v>30</v>
      </c>
      <c r="Q1781" t="s">
        <v>30</v>
      </c>
      <c r="R1781" t="s">
        <v>30</v>
      </c>
      <c r="S1781" t="s">
        <v>30</v>
      </c>
      <c r="T1781" t="s">
        <v>30</v>
      </c>
      <c r="U1781" t="s">
        <v>30</v>
      </c>
      <c r="V1781" t="s">
        <v>30</v>
      </c>
      <c r="W1781" t="s">
        <v>31</v>
      </c>
      <c r="X1781" t="s">
        <v>29</v>
      </c>
      <c r="Y1781" t="s">
        <v>29</v>
      </c>
      <c r="Z1781" t="s">
        <v>29</v>
      </c>
      <c r="AA1781" t="s">
        <v>30</v>
      </c>
      <c r="AB1781" t="s">
        <v>101</v>
      </c>
    </row>
    <row r="1782" spans="1:28" outlineLevel="1" x14ac:dyDescent="0.45">
      <c r="A1782">
        <v>2506079003</v>
      </c>
      <c r="B1782" s="1">
        <v>44332</v>
      </c>
      <c r="C1782" t="s">
        <v>1253</v>
      </c>
      <c r="D1782" t="s">
        <v>1254</v>
      </c>
      <c r="E1782" t="s">
        <v>595</v>
      </c>
      <c r="F1782" t="s">
        <v>5651</v>
      </c>
      <c r="G1782" t="s">
        <v>5853</v>
      </c>
      <c r="H1782" s="5">
        <v>90706</v>
      </c>
      <c r="J1782" t="s">
        <v>42</v>
      </c>
      <c r="K1782" t="s">
        <v>30</v>
      </c>
      <c r="L1782" t="s">
        <v>150</v>
      </c>
      <c r="M1782" t="s">
        <v>30</v>
      </c>
      <c r="N1782" t="s">
        <v>30</v>
      </c>
      <c r="O1782" t="s">
        <v>30</v>
      </c>
      <c r="P1782" t="s">
        <v>30</v>
      </c>
      <c r="Q1782" t="s">
        <v>30</v>
      </c>
      <c r="R1782" t="s">
        <v>30</v>
      </c>
      <c r="S1782" t="s">
        <v>30</v>
      </c>
      <c r="T1782" t="s">
        <v>30</v>
      </c>
      <c r="U1782" t="s">
        <v>30</v>
      </c>
      <c r="V1782" t="s">
        <v>30</v>
      </c>
      <c r="W1782" t="s">
        <v>31</v>
      </c>
      <c r="X1782" t="s">
        <v>29</v>
      </c>
      <c r="Y1782" t="s">
        <v>30</v>
      </c>
      <c r="Z1782" t="s">
        <v>29</v>
      </c>
      <c r="AA1782" t="s">
        <v>30</v>
      </c>
      <c r="AB1782" t="s">
        <v>32</v>
      </c>
    </row>
    <row r="1783" spans="1:28" outlineLevel="1" x14ac:dyDescent="0.45">
      <c r="A1783">
        <v>2721409009</v>
      </c>
      <c r="B1783" s="1">
        <v>44334</v>
      </c>
      <c r="C1783" t="s">
        <v>1423</v>
      </c>
      <c r="D1783" t="s">
        <v>1424</v>
      </c>
      <c r="E1783" t="s">
        <v>595</v>
      </c>
      <c r="F1783" t="s">
        <v>5651</v>
      </c>
      <c r="G1783" t="s">
        <v>5853</v>
      </c>
      <c r="H1783" s="5">
        <v>86022.17</v>
      </c>
      <c r="J1783" t="s">
        <v>42</v>
      </c>
      <c r="K1783" t="s">
        <v>29</v>
      </c>
      <c r="L1783" t="s">
        <v>150</v>
      </c>
      <c r="M1783" t="s">
        <v>29</v>
      </c>
      <c r="N1783" t="s">
        <v>30</v>
      </c>
      <c r="O1783" t="s">
        <v>29</v>
      </c>
      <c r="P1783" t="s">
        <v>30</v>
      </c>
      <c r="Q1783" t="s">
        <v>30</v>
      </c>
      <c r="R1783" t="s">
        <v>30</v>
      </c>
      <c r="S1783" t="s">
        <v>30</v>
      </c>
      <c r="T1783" t="s">
        <v>30</v>
      </c>
      <c r="U1783" t="s">
        <v>30</v>
      </c>
      <c r="V1783" t="s">
        <v>30</v>
      </c>
      <c r="W1783" t="s">
        <v>31</v>
      </c>
      <c r="X1783" t="s">
        <v>29</v>
      </c>
      <c r="Y1783" t="s">
        <v>29</v>
      </c>
      <c r="Z1783" t="s">
        <v>30</v>
      </c>
      <c r="AA1783" t="s">
        <v>29</v>
      </c>
      <c r="AB1783" t="s">
        <v>32</v>
      </c>
    </row>
    <row r="1784" spans="1:28" outlineLevel="1" x14ac:dyDescent="0.45">
      <c r="A1784">
        <v>8865629001</v>
      </c>
      <c r="B1784" s="1">
        <v>44345</v>
      </c>
      <c r="C1784" t="s">
        <v>4595</v>
      </c>
      <c r="D1784" t="s">
        <v>895</v>
      </c>
      <c r="E1784" t="s">
        <v>595</v>
      </c>
      <c r="F1784" t="s">
        <v>5651</v>
      </c>
      <c r="G1784" t="s">
        <v>5853</v>
      </c>
      <c r="H1784" s="5">
        <v>39300.22</v>
      </c>
      <c r="J1784" t="s">
        <v>42</v>
      </c>
      <c r="K1784" t="s">
        <v>29</v>
      </c>
      <c r="L1784" t="s">
        <v>150</v>
      </c>
      <c r="M1784" t="s">
        <v>29</v>
      </c>
      <c r="N1784" t="s">
        <v>29</v>
      </c>
      <c r="O1784" t="s">
        <v>29</v>
      </c>
      <c r="P1784" t="s">
        <v>30</v>
      </c>
      <c r="Q1784" t="s">
        <v>30</v>
      </c>
      <c r="R1784" t="s">
        <v>30</v>
      </c>
      <c r="S1784" t="s">
        <v>30</v>
      </c>
      <c r="T1784" t="s">
        <v>30</v>
      </c>
      <c r="U1784" t="s">
        <v>30</v>
      </c>
      <c r="V1784" t="s">
        <v>30</v>
      </c>
      <c r="W1784" t="s">
        <v>31</v>
      </c>
      <c r="X1784" t="s">
        <v>29</v>
      </c>
      <c r="Y1784" t="s">
        <v>29</v>
      </c>
      <c r="Z1784" t="s">
        <v>29</v>
      </c>
      <c r="AA1784" t="s">
        <v>29</v>
      </c>
      <c r="AB1784" t="s">
        <v>32</v>
      </c>
    </row>
    <row r="1785" spans="1:28" outlineLevel="1" x14ac:dyDescent="0.45">
      <c r="A1785">
        <v>2719319007</v>
      </c>
      <c r="B1785" s="1">
        <v>44334</v>
      </c>
      <c r="C1785" t="s">
        <v>1414</v>
      </c>
      <c r="D1785" t="s">
        <v>1415</v>
      </c>
      <c r="E1785" t="s">
        <v>595</v>
      </c>
      <c r="F1785" t="s">
        <v>5651</v>
      </c>
      <c r="G1785" t="s">
        <v>5853</v>
      </c>
      <c r="H1785" s="5">
        <v>26288</v>
      </c>
      <c r="J1785" t="s">
        <v>42</v>
      </c>
      <c r="K1785" t="s">
        <v>29</v>
      </c>
      <c r="L1785" t="s">
        <v>150</v>
      </c>
      <c r="M1785" t="s">
        <v>29</v>
      </c>
      <c r="N1785" t="s">
        <v>30</v>
      </c>
      <c r="O1785" t="s">
        <v>29</v>
      </c>
      <c r="P1785" t="s">
        <v>29</v>
      </c>
      <c r="Q1785" t="s">
        <v>29</v>
      </c>
      <c r="R1785" t="s">
        <v>29</v>
      </c>
      <c r="S1785" t="s">
        <v>29</v>
      </c>
      <c r="T1785" t="s">
        <v>30</v>
      </c>
      <c r="U1785" t="s">
        <v>30</v>
      </c>
      <c r="V1785" t="s">
        <v>30</v>
      </c>
      <c r="W1785" t="s">
        <v>33</v>
      </c>
      <c r="X1785" t="s">
        <v>29</v>
      </c>
      <c r="Y1785" t="s">
        <v>29</v>
      </c>
      <c r="Z1785" t="s">
        <v>29</v>
      </c>
      <c r="AA1785" t="s">
        <v>30</v>
      </c>
      <c r="AB1785" t="s">
        <v>59</v>
      </c>
    </row>
    <row r="1786" spans="1:28" outlineLevel="1" x14ac:dyDescent="0.45">
      <c r="A1786">
        <v>7547948900</v>
      </c>
      <c r="B1786" s="1">
        <v>44323</v>
      </c>
      <c r="C1786" t="s">
        <v>2975</v>
      </c>
      <c r="D1786" t="s">
        <v>2976</v>
      </c>
      <c r="E1786" t="s">
        <v>595</v>
      </c>
      <c r="F1786" t="s">
        <v>5651</v>
      </c>
      <c r="G1786" t="s">
        <v>5853</v>
      </c>
      <c r="H1786" s="5">
        <v>20071.79</v>
      </c>
      <c r="J1786" t="s">
        <v>42</v>
      </c>
      <c r="K1786" t="s">
        <v>30</v>
      </c>
      <c r="L1786" t="s">
        <v>150</v>
      </c>
      <c r="M1786" t="s">
        <v>29</v>
      </c>
      <c r="N1786" t="s">
        <v>29</v>
      </c>
      <c r="O1786" t="s">
        <v>29</v>
      </c>
      <c r="P1786" t="s">
        <v>30</v>
      </c>
      <c r="Q1786" t="s">
        <v>29</v>
      </c>
      <c r="R1786" t="s">
        <v>29</v>
      </c>
      <c r="S1786" t="s">
        <v>30</v>
      </c>
      <c r="T1786" t="s">
        <v>29</v>
      </c>
      <c r="U1786" t="s">
        <v>30</v>
      </c>
      <c r="V1786" t="s">
        <v>29</v>
      </c>
      <c r="W1786" t="s">
        <v>60</v>
      </c>
      <c r="X1786" t="s">
        <v>29</v>
      </c>
      <c r="Y1786" t="s">
        <v>29</v>
      </c>
      <c r="Z1786" t="s">
        <v>29</v>
      </c>
      <c r="AA1786" t="s">
        <v>30</v>
      </c>
      <c r="AB1786" t="s">
        <v>39</v>
      </c>
    </row>
    <row r="1787" spans="1:28" outlineLevel="1" x14ac:dyDescent="0.45">
      <c r="A1787">
        <v>4876469009</v>
      </c>
      <c r="B1787" s="1">
        <v>44336</v>
      </c>
      <c r="C1787" t="s">
        <v>1912</v>
      </c>
      <c r="D1787" t="s">
        <v>1913</v>
      </c>
      <c r="E1787" t="s">
        <v>595</v>
      </c>
      <c r="F1787" t="s">
        <v>5651</v>
      </c>
      <c r="G1787" t="s">
        <v>5853</v>
      </c>
      <c r="H1787" s="5">
        <v>6804.72</v>
      </c>
      <c r="J1787" t="s">
        <v>42</v>
      </c>
      <c r="K1787" t="s">
        <v>29</v>
      </c>
      <c r="L1787" t="s">
        <v>150</v>
      </c>
      <c r="M1787" t="s">
        <v>30</v>
      </c>
      <c r="N1787" t="s">
        <v>29</v>
      </c>
      <c r="O1787" t="s">
        <v>30</v>
      </c>
      <c r="P1787" t="s">
        <v>29</v>
      </c>
      <c r="Q1787" t="s">
        <v>30</v>
      </c>
      <c r="R1787" t="s">
        <v>30</v>
      </c>
      <c r="S1787" t="s">
        <v>30</v>
      </c>
      <c r="T1787" t="s">
        <v>30</v>
      </c>
      <c r="U1787" t="s">
        <v>30</v>
      </c>
      <c r="V1787" t="s">
        <v>30</v>
      </c>
      <c r="W1787" t="s">
        <v>31</v>
      </c>
      <c r="X1787" t="s">
        <v>29</v>
      </c>
      <c r="Y1787" t="s">
        <v>29</v>
      </c>
      <c r="Z1787" t="s">
        <v>29</v>
      </c>
      <c r="AA1787" t="s">
        <v>30</v>
      </c>
      <c r="AB1787" t="s">
        <v>228</v>
      </c>
    </row>
    <row r="1788" spans="1:28" outlineLevel="1" x14ac:dyDescent="0.45">
      <c r="A1788">
        <v>7567609003</v>
      </c>
      <c r="B1788" s="1">
        <v>44341</v>
      </c>
      <c r="C1788" t="s">
        <v>3208</v>
      </c>
      <c r="D1788" t="s">
        <v>3209</v>
      </c>
      <c r="E1788" t="s">
        <v>595</v>
      </c>
      <c r="F1788" t="s">
        <v>5651</v>
      </c>
      <c r="G1788" t="s">
        <v>5853</v>
      </c>
      <c r="H1788" s="5">
        <v>3928</v>
      </c>
      <c r="J1788" t="s">
        <v>42</v>
      </c>
      <c r="K1788" t="s">
        <v>29</v>
      </c>
      <c r="L1788" t="s">
        <v>150</v>
      </c>
      <c r="M1788" t="s">
        <v>29</v>
      </c>
      <c r="N1788" t="s">
        <v>30</v>
      </c>
      <c r="O1788" t="s">
        <v>29</v>
      </c>
      <c r="P1788" t="s">
        <v>30</v>
      </c>
      <c r="Q1788" t="s">
        <v>30</v>
      </c>
      <c r="R1788" t="s">
        <v>30</v>
      </c>
      <c r="S1788" t="s">
        <v>30</v>
      </c>
      <c r="T1788" t="s">
        <v>30</v>
      </c>
      <c r="U1788" t="s">
        <v>30</v>
      </c>
      <c r="V1788" t="s">
        <v>30</v>
      </c>
      <c r="W1788" t="s">
        <v>40</v>
      </c>
      <c r="X1788" t="s">
        <v>29</v>
      </c>
      <c r="Y1788" t="s">
        <v>30</v>
      </c>
      <c r="Z1788" t="s">
        <v>29</v>
      </c>
      <c r="AA1788" t="s">
        <v>29</v>
      </c>
      <c r="AB1788" t="s">
        <v>47</v>
      </c>
    </row>
    <row r="1789" spans="1:28" outlineLevel="1" x14ac:dyDescent="0.45">
      <c r="A1789">
        <v>8983269001</v>
      </c>
      <c r="B1789" s="1">
        <v>44345</v>
      </c>
      <c r="C1789" t="s">
        <v>5148</v>
      </c>
      <c r="D1789" t="s">
        <v>1195</v>
      </c>
      <c r="E1789" t="s">
        <v>752</v>
      </c>
      <c r="F1789" t="s">
        <v>5651</v>
      </c>
      <c r="G1789" t="s">
        <v>6016</v>
      </c>
      <c r="H1789" s="5">
        <v>215482</v>
      </c>
      <c r="J1789" t="s">
        <v>28</v>
      </c>
      <c r="K1789" t="s">
        <v>29</v>
      </c>
      <c r="L1789" t="s">
        <v>210</v>
      </c>
      <c r="M1789" t="s">
        <v>29</v>
      </c>
      <c r="N1789" t="s">
        <v>30</v>
      </c>
      <c r="O1789" t="s">
        <v>30</v>
      </c>
      <c r="P1789" t="s">
        <v>30</v>
      </c>
      <c r="Q1789" t="s">
        <v>30</v>
      </c>
      <c r="R1789" t="s">
        <v>30</v>
      </c>
      <c r="S1789" t="s">
        <v>30</v>
      </c>
      <c r="T1789" t="s">
        <v>30</v>
      </c>
      <c r="U1789" t="s">
        <v>30</v>
      </c>
      <c r="V1789" t="s">
        <v>30</v>
      </c>
      <c r="W1789" t="s">
        <v>31</v>
      </c>
      <c r="X1789" t="s">
        <v>30</v>
      </c>
      <c r="Y1789" t="s">
        <v>29</v>
      </c>
      <c r="Z1789" t="s">
        <v>29</v>
      </c>
      <c r="AA1789" t="s">
        <v>29</v>
      </c>
      <c r="AB1789" t="s">
        <v>45</v>
      </c>
    </row>
    <row r="1790" spans="1:28" outlineLevel="1" x14ac:dyDescent="0.45">
      <c r="A1790">
        <v>8610569005</v>
      </c>
      <c r="B1790" s="1">
        <v>44343</v>
      </c>
      <c r="C1790" t="s">
        <v>4296</v>
      </c>
      <c r="D1790" t="s">
        <v>4297</v>
      </c>
      <c r="E1790" t="s">
        <v>752</v>
      </c>
      <c r="F1790" t="s">
        <v>5651</v>
      </c>
      <c r="G1790" t="s">
        <v>6016</v>
      </c>
      <c r="H1790" s="5">
        <v>163671</v>
      </c>
      <c r="J1790" t="s">
        <v>28</v>
      </c>
      <c r="K1790" t="s">
        <v>29</v>
      </c>
      <c r="L1790" t="s">
        <v>210</v>
      </c>
      <c r="M1790" t="s">
        <v>29</v>
      </c>
      <c r="N1790" t="s">
        <v>29</v>
      </c>
      <c r="O1790" t="s">
        <v>29</v>
      </c>
      <c r="P1790" t="s">
        <v>29</v>
      </c>
      <c r="Q1790" t="s">
        <v>29</v>
      </c>
      <c r="R1790" t="s">
        <v>29</v>
      </c>
      <c r="S1790" t="s">
        <v>30</v>
      </c>
      <c r="T1790" t="s">
        <v>30</v>
      </c>
      <c r="U1790" t="s">
        <v>29</v>
      </c>
      <c r="V1790" t="s">
        <v>29</v>
      </c>
      <c r="W1790" t="s">
        <v>33</v>
      </c>
      <c r="X1790" t="s">
        <v>30</v>
      </c>
      <c r="Y1790" t="s">
        <v>30</v>
      </c>
      <c r="Z1790" t="s">
        <v>29</v>
      </c>
      <c r="AA1790" t="s">
        <v>29</v>
      </c>
      <c r="AB1790" t="s">
        <v>32</v>
      </c>
    </row>
    <row r="1791" spans="1:28" outlineLevel="1" x14ac:dyDescent="0.45">
      <c r="A1791">
        <v>7898558903</v>
      </c>
      <c r="B1791" s="1">
        <v>44327</v>
      </c>
      <c r="C1791" t="s">
        <v>3995</v>
      </c>
      <c r="D1791" t="s">
        <v>3996</v>
      </c>
      <c r="E1791" t="s">
        <v>752</v>
      </c>
      <c r="F1791" t="s">
        <v>5651</v>
      </c>
      <c r="G1791" t="s">
        <v>6016</v>
      </c>
      <c r="H1791" s="5">
        <v>79167</v>
      </c>
      <c r="J1791" t="s">
        <v>28</v>
      </c>
      <c r="K1791" t="s">
        <v>29</v>
      </c>
      <c r="L1791" t="s">
        <v>210</v>
      </c>
      <c r="M1791" t="s">
        <v>29</v>
      </c>
      <c r="N1791" t="s">
        <v>30</v>
      </c>
      <c r="O1791" t="s">
        <v>29</v>
      </c>
      <c r="P1791" t="s">
        <v>30</v>
      </c>
      <c r="Q1791" t="s">
        <v>30</v>
      </c>
      <c r="R1791" t="s">
        <v>29</v>
      </c>
      <c r="S1791" t="s">
        <v>29</v>
      </c>
      <c r="T1791" t="s">
        <v>29</v>
      </c>
      <c r="U1791" t="s">
        <v>30</v>
      </c>
      <c r="V1791" t="s">
        <v>30</v>
      </c>
      <c r="W1791" t="s">
        <v>410</v>
      </c>
      <c r="X1791" t="s">
        <v>30</v>
      </c>
      <c r="Y1791" t="s">
        <v>29</v>
      </c>
      <c r="Z1791" t="s">
        <v>29</v>
      </c>
      <c r="AA1791" t="s">
        <v>30</v>
      </c>
      <c r="AB1791" t="s">
        <v>32</v>
      </c>
    </row>
    <row r="1792" spans="1:28" outlineLevel="1" x14ac:dyDescent="0.45">
      <c r="A1792">
        <v>8039339006</v>
      </c>
      <c r="B1792" s="1">
        <v>44342</v>
      </c>
      <c r="C1792" t="s">
        <v>4205</v>
      </c>
      <c r="D1792" t="s">
        <v>1543</v>
      </c>
      <c r="E1792" t="s">
        <v>752</v>
      </c>
      <c r="F1792" t="s">
        <v>5651</v>
      </c>
      <c r="G1792" t="s">
        <v>6016</v>
      </c>
      <c r="H1792" s="5">
        <v>32581</v>
      </c>
      <c r="J1792" t="s">
        <v>28</v>
      </c>
      <c r="K1792" t="s">
        <v>29</v>
      </c>
      <c r="L1792" t="s">
        <v>210</v>
      </c>
      <c r="M1792" t="s">
        <v>29</v>
      </c>
      <c r="N1792" t="s">
        <v>30</v>
      </c>
      <c r="O1792" t="s">
        <v>29</v>
      </c>
      <c r="P1792" t="s">
        <v>30</v>
      </c>
      <c r="Q1792" t="s">
        <v>30</v>
      </c>
      <c r="R1792" t="s">
        <v>30</v>
      </c>
      <c r="S1792" t="s">
        <v>30</v>
      </c>
      <c r="T1792" t="s">
        <v>30</v>
      </c>
      <c r="U1792" t="s">
        <v>30</v>
      </c>
      <c r="V1792" t="s">
        <v>30</v>
      </c>
      <c r="W1792" t="s">
        <v>270</v>
      </c>
      <c r="X1792" t="s">
        <v>30</v>
      </c>
      <c r="Y1792" t="s">
        <v>30</v>
      </c>
      <c r="Z1792" t="s">
        <v>29</v>
      </c>
      <c r="AA1792" t="s">
        <v>29</v>
      </c>
      <c r="AB1792" t="s">
        <v>231</v>
      </c>
    </row>
    <row r="1793" spans="1:28" outlineLevel="1" x14ac:dyDescent="0.45">
      <c r="A1793">
        <v>8035949004</v>
      </c>
      <c r="B1793" s="1">
        <v>44342</v>
      </c>
      <c r="C1793" t="s">
        <v>4195</v>
      </c>
      <c r="D1793" t="s">
        <v>4196</v>
      </c>
      <c r="E1793" t="s">
        <v>1086</v>
      </c>
      <c r="F1793" t="s">
        <v>5651</v>
      </c>
      <c r="G1793" t="s">
        <v>5906</v>
      </c>
      <c r="H1793" s="5">
        <v>441251</v>
      </c>
      <c r="J1793" t="s">
        <v>42</v>
      </c>
      <c r="K1793" t="s">
        <v>30</v>
      </c>
      <c r="L1793" t="s">
        <v>119</v>
      </c>
      <c r="M1793" t="s">
        <v>30</v>
      </c>
      <c r="N1793" t="s">
        <v>30</v>
      </c>
      <c r="O1793" t="s">
        <v>30</v>
      </c>
      <c r="P1793" t="s">
        <v>30</v>
      </c>
      <c r="Q1793" t="s">
        <v>30</v>
      </c>
      <c r="R1793" t="s">
        <v>30</v>
      </c>
      <c r="S1793" t="s">
        <v>30</v>
      </c>
      <c r="T1793" t="s">
        <v>30</v>
      </c>
      <c r="U1793" t="s">
        <v>30</v>
      </c>
      <c r="V1793" t="s">
        <v>30</v>
      </c>
      <c r="W1793" t="s">
        <v>33</v>
      </c>
      <c r="X1793" t="s">
        <v>29</v>
      </c>
      <c r="Y1793" t="s">
        <v>29</v>
      </c>
      <c r="Z1793" t="s">
        <v>29</v>
      </c>
      <c r="AA1793" t="s">
        <v>30</v>
      </c>
      <c r="AB1793" t="s">
        <v>32</v>
      </c>
    </row>
    <row r="1794" spans="1:28" outlineLevel="1" x14ac:dyDescent="0.45">
      <c r="A1794">
        <v>3712969005</v>
      </c>
      <c r="B1794" s="1">
        <v>44335</v>
      </c>
      <c r="C1794" t="s">
        <v>1856</v>
      </c>
      <c r="D1794" t="s">
        <v>1857</v>
      </c>
      <c r="E1794" t="s">
        <v>1086</v>
      </c>
      <c r="F1794" t="s">
        <v>5651</v>
      </c>
      <c r="G1794" t="s">
        <v>5906</v>
      </c>
      <c r="H1794" s="5">
        <v>152270</v>
      </c>
      <c r="J1794" t="s">
        <v>42</v>
      </c>
      <c r="K1794" t="s">
        <v>30</v>
      </c>
      <c r="L1794" t="s">
        <v>119</v>
      </c>
      <c r="M1794" t="s">
        <v>30</v>
      </c>
      <c r="N1794" t="s">
        <v>30</v>
      </c>
      <c r="O1794" t="s">
        <v>29</v>
      </c>
      <c r="P1794" t="s">
        <v>30</v>
      </c>
      <c r="Q1794" t="s">
        <v>30</v>
      </c>
      <c r="R1794" t="s">
        <v>30</v>
      </c>
      <c r="S1794" t="s">
        <v>30</v>
      </c>
      <c r="T1794" t="s">
        <v>29</v>
      </c>
      <c r="U1794" t="s">
        <v>30</v>
      </c>
      <c r="V1794" t="s">
        <v>30</v>
      </c>
      <c r="W1794" t="s">
        <v>40</v>
      </c>
      <c r="X1794" t="s">
        <v>29</v>
      </c>
      <c r="Y1794" t="s">
        <v>30</v>
      </c>
      <c r="Z1794" t="s">
        <v>29</v>
      </c>
      <c r="AA1794" t="s">
        <v>30</v>
      </c>
      <c r="AB1794" t="s">
        <v>47</v>
      </c>
    </row>
    <row r="1795" spans="1:28" outlineLevel="1" x14ac:dyDescent="0.45">
      <c r="A1795">
        <v>9878189004</v>
      </c>
      <c r="B1795" s="1">
        <v>44351</v>
      </c>
      <c r="C1795" t="s">
        <v>5225</v>
      </c>
      <c r="D1795" t="s">
        <v>5226</v>
      </c>
      <c r="E1795" t="s">
        <v>58</v>
      </c>
      <c r="F1795" t="s">
        <v>5651</v>
      </c>
      <c r="G1795" t="s">
        <v>6026</v>
      </c>
      <c r="H1795" s="5">
        <v>572201</v>
      </c>
      <c r="J1795" t="s">
        <v>28</v>
      </c>
      <c r="K1795" t="s">
        <v>29</v>
      </c>
      <c r="L1795" t="s">
        <v>275</v>
      </c>
      <c r="M1795" t="s">
        <v>29</v>
      </c>
      <c r="N1795" t="s">
        <v>30</v>
      </c>
      <c r="O1795" t="s">
        <v>30</v>
      </c>
      <c r="P1795" t="s">
        <v>30</v>
      </c>
      <c r="Q1795" t="s">
        <v>30</v>
      </c>
      <c r="R1795" t="s">
        <v>30</v>
      </c>
      <c r="S1795" t="s">
        <v>30</v>
      </c>
      <c r="T1795" t="s">
        <v>30</v>
      </c>
      <c r="U1795" t="s">
        <v>30</v>
      </c>
      <c r="V1795" t="s">
        <v>30</v>
      </c>
      <c r="W1795" t="s">
        <v>31</v>
      </c>
      <c r="X1795" t="s">
        <v>29</v>
      </c>
      <c r="Y1795" t="s">
        <v>29</v>
      </c>
      <c r="Z1795" t="s">
        <v>29</v>
      </c>
      <c r="AA1795" t="s">
        <v>29</v>
      </c>
      <c r="AB1795" t="s">
        <v>32</v>
      </c>
    </row>
    <row r="1796" spans="1:28" outlineLevel="1" x14ac:dyDescent="0.45">
      <c r="A1796">
        <v>8605609010</v>
      </c>
      <c r="B1796" s="1">
        <v>44343</v>
      </c>
      <c r="C1796" t="s">
        <v>4266</v>
      </c>
      <c r="D1796" t="s">
        <v>4267</v>
      </c>
      <c r="E1796" t="s">
        <v>58</v>
      </c>
      <c r="F1796" t="s">
        <v>5651</v>
      </c>
      <c r="G1796" t="s">
        <v>6026</v>
      </c>
      <c r="H1796" s="5">
        <v>87613</v>
      </c>
      <c r="J1796" t="s">
        <v>28</v>
      </c>
      <c r="K1796" t="s">
        <v>29</v>
      </c>
      <c r="L1796" t="s">
        <v>275</v>
      </c>
      <c r="M1796" t="s">
        <v>29</v>
      </c>
      <c r="N1796" t="s">
        <v>29</v>
      </c>
      <c r="O1796" t="s">
        <v>29</v>
      </c>
      <c r="P1796" t="s">
        <v>30</v>
      </c>
      <c r="Q1796" t="s">
        <v>30</v>
      </c>
      <c r="R1796" t="s">
        <v>30</v>
      </c>
      <c r="S1796" t="s">
        <v>29</v>
      </c>
      <c r="T1796" t="s">
        <v>29</v>
      </c>
      <c r="U1796" t="s">
        <v>30</v>
      </c>
      <c r="V1796" t="s">
        <v>30</v>
      </c>
      <c r="W1796" t="s">
        <v>33</v>
      </c>
      <c r="X1796" t="s">
        <v>29</v>
      </c>
      <c r="Y1796" t="s">
        <v>29</v>
      </c>
      <c r="Z1796" t="s">
        <v>30</v>
      </c>
      <c r="AA1796" t="s">
        <v>29</v>
      </c>
      <c r="AB1796" t="s">
        <v>129</v>
      </c>
    </row>
    <row r="1797" spans="1:28" outlineLevel="1" x14ac:dyDescent="0.45">
      <c r="A1797">
        <v>9934619008</v>
      </c>
      <c r="B1797" s="1">
        <v>44351</v>
      </c>
      <c r="C1797" t="s">
        <v>5533</v>
      </c>
      <c r="D1797" t="s">
        <v>5534</v>
      </c>
      <c r="E1797" t="s">
        <v>58</v>
      </c>
      <c r="F1797" t="s">
        <v>5651</v>
      </c>
      <c r="G1797" t="s">
        <v>6026</v>
      </c>
      <c r="H1797" s="5">
        <v>55960.639999999999</v>
      </c>
      <c r="J1797" t="s">
        <v>28</v>
      </c>
      <c r="K1797" t="s">
        <v>29</v>
      </c>
      <c r="L1797" t="s">
        <v>275</v>
      </c>
      <c r="M1797" t="s">
        <v>29</v>
      </c>
      <c r="N1797" t="s">
        <v>29</v>
      </c>
      <c r="O1797" t="s">
        <v>29</v>
      </c>
      <c r="P1797" t="s">
        <v>30</v>
      </c>
      <c r="Q1797" t="s">
        <v>29</v>
      </c>
      <c r="R1797" t="s">
        <v>30</v>
      </c>
      <c r="S1797" t="s">
        <v>30</v>
      </c>
      <c r="T1797" t="s">
        <v>30</v>
      </c>
      <c r="U1797" t="s">
        <v>30</v>
      </c>
      <c r="V1797" t="s">
        <v>30</v>
      </c>
      <c r="W1797" t="s">
        <v>40</v>
      </c>
      <c r="X1797" t="s">
        <v>29</v>
      </c>
      <c r="Y1797" t="s">
        <v>29</v>
      </c>
      <c r="Z1797" t="s">
        <v>29</v>
      </c>
      <c r="AA1797" t="s">
        <v>29</v>
      </c>
      <c r="AB1797" t="s">
        <v>32</v>
      </c>
    </row>
    <row r="1798" spans="1:28" outlineLevel="1" x14ac:dyDescent="0.45">
      <c r="A1798">
        <v>8839219003</v>
      </c>
      <c r="B1798" s="1">
        <v>44345</v>
      </c>
      <c r="C1798" t="s">
        <v>4429</v>
      </c>
      <c r="D1798" t="s">
        <v>4430</v>
      </c>
      <c r="E1798" t="s">
        <v>58</v>
      </c>
      <c r="F1798" t="s">
        <v>5651</v>
      </c>
      <c r="G1798" t="s">
        <v>6026</v>
      </c>
      <c r="H1798" s="5">
        <v>12163</v>
      </c>
      <c r="I1798" t="s">
        <v>4431</v>
      </c>
      <c r="J1798" t="s">
        <v>28</v>
      </c>
      <c r="K1798" t="s">
        <v>29</v>
      </c>
      <c r="L1798" t="s">
        <v>275</v>
      </c>
      <c r="M1798" t="s">
        <v>29</v>
      </c>
      <c r="N1798" t="s">
        <v>29</v>
      </c>
      <c r="O1798" t="s">
        <v>29</v>
      </c>
      <c r="P1798" t="s">
        <v>29</v>
      </c>
      <c r="Q1798" t="s">
        <v>30</v>
      </c>
      <c r="R1798" t="s">
        <v>30</v>
      </c>
      <c r="S1798" t="s">
        <v>30</v>
      </c>
      <c r="T1798" t="s">
        <v>30</v>
      </c>
      <c r="U1798" t="s">
        <v>30</v>
      </c>
      <c r="V1798" t="s">
        <v>30</v>
      </c>
      <c r="W1798" t="s">
        <v>40</v>
      </c>
      <c r="X1798" t="s">
        <v>29</v>
      </c>
      <c r="Y1798" t="s">
        <v>29</v>
      </c>
      <c r="Z1798" t="s">
        <v>29</v>
      </c>
      <c r="AA1798" t="s">
        <v>29</v>
      </c>
      <c r="AB1798" t="s">
        <v>32</v>
      </c>
    </row>
    <row r="1799" spans="1:28" outlineLevel="1" x14ac:dyDescent="0.45">
      <c r="A1799">
        <v>8856129002</v>
      </c>
      <c r="B1799" s="1">
        <v>44345</v>
      </c>
      <c r="C1799" t="s">
        <v>4531</v>
      </c>
      <c r="D1799" t="s">
        <v>4532</v>
      </c>
      <c r="E1799" t="s">
        <v>5216</v>
      </c>
      <c r="F1799" t="s">
        <v>5651</v>
      </c>
      <c r="G1799" t="s">
        <v>6038</v>
      </c>
      <c r="H1799" s="5">
        <v>28198.080000000002</v>
      </c>
      <c r="J1799" t="s">
        <v>42</v>
      </c>
      <c r="K1799" t="s">
        <v>29</v>
      </c>
      <c r="L1799" t="s">
        <v>77</v>
      </c>
      <c r="M1799" t="s">
        <v>29</v>
      </c>
      <c r="N1799" t="s">
        <v>29</v>
      </c>
      <c r="O1799" t="s">
        <v>29</v>
      </c>
      <c r="P1799" t="s">
        <v>30</v>
      </c>
      <c r="Q1799" t="s">
        <v>29</v>
      </c>
      <c r="R1799" t="s">
        <v>29</v>
      </c>
      <c r="S1799" t="s">
        <v>30</v>
      </c>
      <c r="T1799" t="s">
        <v>30</v>
      </c>
      <c r="U1799" t="s">
        <v>29</v>
      </c>
      <c r="V1799" t="s">
        <v>29</v>
      </c>
      <c r="W1799" t="s">
        <v>33</v>
      </c>
      <c r="X1799" t="s">
        <v>29</v>
      </c>
      <c r="Y1799" t="s">
        <v>29</v>
      </c>
      <c r="Z1799" t="s">
        <v>29</v>
      </c>
      <c r="AA1799" t="s">
        <v>29</v>
      </c>
      <c r="AB1799" t="s">
        <v>32</v>
      </c>
    </row>
    <row r="1800" spans="1:28" outlineLevel="1" x14ac:dyDescent="0.45">
      <c r="A1800">
        <v>9876429000</v>
      </c>
      <c r="B1800" s="1">
        <v>44351</v>
      </c>
      <c r="C1800" t="s">
        <v>5214</v>
      </c>
      <c r="D1800" t="s">
        <v>5215</v>
      </c>
      <c r="E1800" t="s">
        <v>5216</v>
      </c>
      <c r="F1800" t="s">
        <v>5651</v>
      </c>
      <c r="G1800" t="s">
        <v>6038</v>
      </c>
      <c r="H1800" s="5">
        <v>20922</v>
      </c>
      <c r="J1800" t="s">
        <v>42</v>
      </c>
      <c r="K1800" t="s">
        <v>29</v>
      </c>
      <c r="L1800" t="s">
        <v>77</v>
      </c>
      <c r="M1800" t="s">
        <v>29</v>
      </c>
      <c r="N1800" t="s">
        <v>29</v>
      </c>
      <c r="O1800" t="s">
        <v>29</v>
      </c>
      <c r="P1800" t="s">
        <v>29</v>
      </c>
      <c r="Q1800" t="s">
        <v>29</v>
      </c>
      <c r="R1800" t="s">
        <v>29</v>
      </c>
      <c r="S1800" t="s">
        <v>30</v>
      </c>
      <c r="T1800" t="s">
        <v>30</v>
      </c>
      <c r="U1800" t="s">
        <v>29</v>
      </c>
      <c r="V1800" t="s">
        <v>29</v>
      </c>
      <c r="W1800" t="s">
        <v>40</v>
      </c>
      <c r="X1800" t="s">
        <v>29</v>
      </c>
      <c r="Y1800" t="s">
        <v>29</v>
      </c>
      <c r="Z1800" t="s">
        <v>29</v>
      </c>
      <c r="AA1800" t="s">
        <v>29</v>
      </c>
      <c r="AB1800" t="s">
        <v>32</v>
      </c>
    </row>
    <row r="1801" spans="1:28" outlineLevel="1" x14ac:dyDescent="0.45">
      <c r="A1801">
        <v>6613109003</v>
      </c>
      <c r="B1801" s="1">
        <v>44338</v>
      </c>
      <c r="C1801" t="s">
        <v>2451</v>
      </c>
      <c r="D1801" t="s">
        <v>2452</v>
      </c>
      <c r="E1801" t="s">
        <v>883</v>
      </c>
      <c r="F1801" t="s">
        <v>5651</v>
      </c>
      <c r="G1801" t="s">
        <v>5803</v>
      </c>
      <c r="H1801" s="5">
        <v>402686</v>
      </c>
      <c r="J1801" t="s">
        <v>42</v>
      </c>
      <c r="K1801" t="s">
        <v>30</v>
      </c>
      <c r="L1801" t="s">
        <v>127</v>
      </c>
      <c r="M1801" t="s">
        <v>29</v>
      </c>
      <c r="N1801" t="s">
        <v>30</v>
      </c>
      <c r="O1801" t="s">
        <v>30</v>
      </c>
      <c r="P1801" t="s">
        <v>30</v>
      </c>
      <c r="Q1801" t="s">
        <v>30</v>
      </c>
      <c r="R1801" t="s">
        <v>30</v>
      </c>
      <c r="S1801" t="s">
        <v>30</v>
      </c>
      <c r="T1801" t="s">
        <v>30</v>
      </c>
      <c r="U1801" t="s">
        <v>30</v>
      </c>
      <c r="V1801" t="s">
        <v>30</v>
      </c>
      <c r="W1801" t="s">
        <v>31</v>
      </c>
      <c r="X1801" t="s">
        <v>29</v>
      </c>
      <c r="Y1801" t="s">
        <v>29</v>
      </c>
      <c r="Z1801" t="s">
        <v>30</v>
      </c>
      <c r="AA1801" t="s">
        <v>30</v>
      </c>
      <c r="AB1801" t="s">
        <v>32</v>
      </c>
    </row>
    <row r="1802" spans="1:28" outlineLevel="1" x14ac:dyDescent="0.45">
      <c r="A1802">
        <v>7646958909</v>
      </c>
      <c r="B1802" s="1">
        <v>44323</v>
      </c>
      <c r="C1802" t="s">
        <v>3673</v>
      </c>
      <c r="D1802" t="s">
        <v>3674</v>
      </c>
      <c r="E1802" t="s">
        <v>883</v>
      </c>
      <c r="F1802" t="s">
        <v>5651</v>
      </c>
      <c r="G1802" t="s">
        <v>5803</v>
      </c>
      <c r="H1802" s="5">
        <v>100560</v>
      </c>
      <c r="J1802" t="s">
        <v>42</v>
      </c>
      <c r="K1802" t="s">
        <v>30</v>
      </c>
      <c r="L1802" t="s">
        <v>127</v>
      </c>
      <c r="M1802" t="s">
        <v>29</v>
      </c>
      <c r="N1802" t="s">
        <v>30</v>
      </c>
      <c r="O1802" t="s">
        <v>29</v>
      </c>
      <c r="P1802" t="s">
        <v>30</v>
      </c>
      <c r="Q1802" t="s">
        <v>30</v>
      </c>
      <c r="R1802" t="s">
        <v>30</v>
      </c>
      <c r="S1802" t="s">
        <v>30</v>
      </c>
      <c r="T1802" t="s">
        <v>30</v>
      </c>
      <c r="U1802" t="s">
        <v>30</v>
      </c>
      <c r="V1802" t="s">
        <v>30</v>
      </c>
      <c r="W1802" t="s">
        <v>40</v>
      </c>
      <c r="X1802" t="s">
        <v>29</v>
      </c>
      <c r="Y1802" t="s">
        <v>29</v>
      </c>
      <c r="Z1802" t="s">
        <v>29</v>
      </c>
      <c r="AA1802" t="s">
        <v>30</v>
      </c>
      <c r="AB1802" t="s">
        <v>32</v>
      </c>
    </row>
    <row r="1803" spans="1:28" outlineLevel="1" x14ac:dyDescent="0.45">
      <c r="A1803">
        <v>7598258905</v>
      </c>
      <c r="B1803" s="1">
        <v>44323</v>
      </c>
      <c r="C1803" t="s">
        <v>3386</v>
      </c>
      <c r="D1803" t="s">
        <v>3387</v>
      </c>
      <c r="E1803" t="s">
        <v>883</v>
      </c>
      <c r="F1803" t="s">
        <v>5651</v>
      </c>
      <c r="G1803" t="s">
        <v>5803</v>
      </c>
      <c r="H1803" s="5">
        <v>58996</v>
      </c>
      <c r="J1803" t="s">
        <v>42</v>
      </c>
      <c r="K1803" t="s">
        <v>30</v>
      </c>
      <c r="L1803" t="s">
        <v>127</v>
      </c>
      <c r="M1803" t="s">
        <v>29</v>
      </c>
      <c r="N1803" t="s">
        <v>30</v>
      </c>
      <c r="O1803" t="s">
        <v>30</v>
      </c>
      <c r="P1803" t="s">
        <v>30</v>
      </c>
      <c r="Q1803" t="s">
        <v>30</v>
      </c>
      <c r="R1803" t="s">
        <v>30</v>
      </c>
      <c r="S1803" t="s">
        <v>30</v>
      </c>
      <c r="T1803" t="s">
        <v>30</v>
      </c>
      <c r="U1803" t="s">
        <v>30</v>
      </c>
      <c r="V1803" t="s">
        <v>30</v>
      </c>
      <c r="W1803" t="s">
        <v>40</v>
      </c>
      <c r="X1803" t="s">
        <v>29</v>
      </c>
      <c r="Y1803" t="s">
        <v>29</v>
      </c>
      <c r="Z1803" t="s">
        <v>29</v>
      </c>
      <c r="AA1803" t="s">
        <v>30</v>
      </c>
      <c r="AB1803" t="s">
        <v>419</v>
      </c>
    </row>
    <row r="1804" spans="1:28" outlineLevel="1" x14ac:dyDescent="0.45">
      <c r="A1804">
        <v>2339449009</v>
      </c>
      <c r="B1804" s="1">
        <v>44331</v>
      </c>
      <c r="C1804" t="s">
        <v>881</v>
      </c>
      <c r="D1804" t="s">
        <v>882</v>
      </c>
      <c r="E1804" t="s">
        <v>883</v>
      </c>
      <c r="F1804" t="s">
        <v>5651</v>
      </c>
      <c r="G1804" t="s">
        <v>5803</v>
      </c>
      <c r="H1804" s="5">
        <v>50568</v>
      </c>
      <c r="J1804" t="s">
        <v>42</v>
      </c>
      <c r="K1804" t="s">
        <v>30</v>
      </c>
      <c r="L1804" t="s">
        <v>127</v>
      </c>
      <c r="M1804" t="s">
        <v>29</v>
      </c>
      <c r="N1804" t="s">
        <v>30</v>
      </c>
      <c r="O1804" t="s">
        <v>29</v>
      </c>
      <c r="P1804" t="s">
        <v>30</v>
      </c>
      <c r="Q1804" t="s">
        <v>30</v>
      </c>
      <c r="R1804" t="s">
        <v>30</v>
      </c>
      <c r="S1804" t="s">
        <v>30</v>
      </c>
      <c r="T1804" t="s">
        <v>30</v>
      </c>
      <c r="U1804" t="s">
        <v>30</v>
      </c>
      <c r="V1804" t="s">
        <v>30</v>
      </c>
      <c r="W1804" t="s">
        <v>40</v>
      </c>
      <c r="X1804" t="s">
        <v>29</v>
      </c>
      <c r="Y1804" t="s">
        <v>29</v>
      </c>
      <c r="Z1804" t="s">
        <v>30</v>
      </c>
      <c r="AA1804" t="s">
        <v>30</v>
      </c>
      <c r="AB1804" t="s">
        <v>32</v>
      </c>
    </row>
    <row r="1805" spans="1:28" outlineLevel="1" x14ac:dyDescent="0.45">
      <c r="A1805">
        <v>1125719105</v>
      </c>
      <c r="B1805" s="1">
        <v>44372</v>
      </c>
      <c r="C1805" t="s">
        <v>538</v>
      </c>
      <c r="D1805" t="s">
        <v>539</v>
      </c>
      <c r="E1805" t="s">
        <v>1717</v>
      </c>
      <c r="F1805" t="s">
        <v>5651</v>
      </c>
      <c r="G1805" t="s">
        <v>5739</v>
      </c>
      <c r="H1805" s="5">
        <v>1248755</v>
      </c>
      <c r="J1805" t="s">
        <v>28</v>
      </c>
      <c r="K1805" t="s">
        <v>30</v>
      </c>
      <c r="L1805" t="s">
        <v>77</v>
      </c>
      <c r="M1805" t="s">
        <v>30</v>
      </c>
      <c r="N1805" t="s">
        <v>30</v>
      </c>
      <c r="O1805" t="s">
        <v>30</v>
      </c>
      <c r="P1805" t="s">
        <v>30</v>
      </c>
      <c r="Q1805" t="s">
        <v>30</v>
      </c>
      <c r="R1805" t="s">
        <v>30</v>
      </c>
      <c r="S1805" t="s">
        <v>30</v>
      </c>
      <c r="T1805" t="s">
        <v>30</v>
      </c>
      <c r="U1805" t="s">
        <v>30</v>
      </c>
      <c r="V1805" t="s">
        <v>30</v>
      </c>
      <c r="W1805" t="s">
        <v>40</v>
      </c>
      <c r="X1805" t="s">
        <v>29</v>
      </c>
      <c r="Y1805" t="s">
        <v>29</v>
      </c>
      <c r="Z1805" t="s">
        <v>29</v>
      </c>
      <c r="AA1805" t="s">
        <v>29</v>
      </c>
      <c r="AB1805" t="s">
        <v>32</v>
      </c>
    </row>
    <row r="1806" spans="1:28" outlineLevel="1" x14ac:dyDescent="0.45">
      <c r="A1806">
        <v>9895619004</v>
      </c>
      <c r="B1806" s="1">
        <v>44351</v>
      </c>
      <c r="C1806" t="s">
        <v>5323</v>
      </c>
      <c r="D1806" t="s">
        <v>5324</v>
      </c>
      <c r="E1806" t="s">
        <v>1717</v>
      </c>
      <c r="F1806" t="s">
        <v>5651</v>
      </c>
      <c r="G1806" t="s">
        <v>5739</v>
      </c>
      <c r="H1806" s="5">
        <v>670738</v>
      </c>
      <c r="J1806" t="s">
        <v>28</v>
      </c>
      <c r="K1806" t="s">
        <v>30</v>
      </c>
      <c r="L1806" t="s">
        <v>77</v>
      </c>
      <c r="M1806" t="s">
        <v>29</v>
      </c>
      <c r="N1806" t="s">
        <v>29</v>
      </c>
      <c r="O1806" t="s">
        <v>29</v>
      </c>
      <c r="P1806" t="s">
        <v>29</v>
      </c>
      <c r="Q1806" t="s">
        <v>29</v>
      </c>
      <c r="R1806" t="s">
        <v>30</v>
      </c>
      <c r="S1806" t="s">
        <v>30</v>
      </c>
      <c r="T1806" t="s">
        <v>30</v>
      </c>
      <c r="U1806" t="s">
        <v>29</v>
      </c>
      <c r="V1806" t="s">
        <v>29</v>
      </c>
      <c r="W1806" t="s">
        <v>33</v>
      </c>
      <c r="X1806" t="s">
        <v>29</v>
      </c>
      <c r="Y1806" t="s">
        <v>29</v>
      </c>
      <c r="Z1806" t="s">
        <v>29</v>
      </c>
      <c r="AA1806" t="s">
        <v>29</v>
      </c>
      <c r="AB1806" t="s">
        <v>38</v>
      </c>
    </row>
    <row r="1807" spans="1:28" outlineLevel="1" x14ac:dyDescent="0.45">
      <c r="A1807">
        <v>8607639001</v>
      </c>
      <c r="B1807" s="1">
        <v>44343</v>
      </c>
      <c r="C1807" t="s">
        <v>4282</v>
      </c>
      <c r="D1807" t="s">
        <v>4283</v>
      </c>
      <c r="E1807" t="s">
        <v>1717</v>
      </c>
      <c r="F1807" t="s">
        <v>5651</v>
      </c>
      <c r="G1807" t="s">
        <v>5739</v>
      </c>
      <c r="H1807" s="5">
        <v>502879</v>
      </c>
      <c r="J1807" t="s">
        <v>28</v>
      </c>
      <c r="K1807" t="s">
        <v>30</v>
      </c>
      <c r="L1807" t="s">
        <v>77</v>
      </c>
      <c r="M1807" t="s">
        <v>29</v>
      </c>
      <c r="N1807" t="s">
        <v>29</v>
      </c>
      <c r="O1807" t="s">
        <v>29</v>
      </c>
      <c r="P1807" t="s">
        <v>30</v>
      </c>
      <c r="Q1807" t="s">
        <v>30</v>
      </c>
      <c r="R1807" t="s">
        <v>30</v>
      </c>
      <c r="S1807" t="s">
        <v>30</v>
      </c>
      <c r="T1807" t="s">
        <v>30</v>
      </c>
      <c r="U1807" t="s">
        <v>30</v>
      </c>
      <c r="V1807" t="s">
        <v>30</v>
      </c>
      <c r="W1807" t="s">
        <v>33</v>
      </c>
      <c r="X1807" t="s">
        <v>29</v>
      </c>
      <c r="Y1807" t="s">
        <v>29</v>
      </c>
      <c r="Z1807" t="s">
        <v>29</v>
      </c>
      <c r="AA1807" t="s">
        <v>30</v>
      </c>
      <c r="AB1807" t="s">
        <v>32</v>
      </c>
    </row>
    <row r="1808" spans="1:28" outlineLevel="1" x14ac:dyDescent="0.45">
      <c r="A1808">
        <v>3685919005</v>
      </c>
      <c r="B1808" s="1">
        <v>44335</v>
      </c>
      <c r="C1808" t="s">
        <v>1715</v>
      </c>
      <c r="D1808" t="s">
        <v>1716</v>
      </c>
      <c r="E1808" t="s">
        <v>1717</v>
      </c>
      <c r="F1808" t="s">
        <v>5651</v>
      </c>
      <c r="G1808" t="s">
        <v>5739</v>
      </c>
      <c r="H1808" s="5">
        <v>32904</v>
      </c>
      <c r="J1808" t="s">
        <v>28</v>
      </c>
      <c r="K1808" t="s">
        <v>30</v>
      </c>
      <c r="L1808" t="s">
        <v>77</v>
      </c>
      <c r="M1808" t="s">
        <v>29</v>
      </c>
      <c r="N1808" t="s">
        <v>29</v>
      </c>
      <c r="O1808" t="s">
        <v>29</v>
      </c>
      <c r="P1808" t="s">
        <v>30</v>
      </c>
      <c r="Q1808" t="s">
        <v>30</v>
      </c>
      <c r="R1808" t="s">
        <v>30</v>
      </c>
      <c r="S1808" t="s">
        <v>30</v>
      </c>
      <c r="T1808" t="s">
        <v>30</v>
      </c>
      <c r="U1808" t="s">
        <v>30</v>
      </c>
      <c r="V1808" t="s">
        <v>30</v>
      </c>
      <c r="W1808" t="s">
        <v>40</v>
      </c>
      <c r="X1808" t="s">
        <v>29</v>
      </c>
      <c r="Y1808" t="s">
        <v>30</v>
      </c>
      <c r="Z1808" t="s">
        <v>29</v>
      </c>
      <c r="AA1808" t="s">
        <v>30</v>
      </c>
      <c r="AB1808" t="s">
        <v>32</v>
      </c>
    </row>
    <row r="1809" spans="1:28" outlineLevel="1" x14ac:dyDescent="0.45">
      <c r="A1809">
        <v>8613279007</v>
      </c>
      <c r="B1809" s="1">
        <v>44343</v>
      </c>
      <c r="C1809" t="s">
        <v>4318</v>
      </c>
      <c r="D1809" t="s">
        <v>4319</v>
      </c>
      <c r="E1809" t="s">
        <v>1268</v>
      </c>
      <c r="F1809" t="s">
        <v>5651</v>
      </c>
      <c r="G1809" t="s">
        <v>6028</v>
      </c>
      <c r="H1809" s="5">
        <v>547182</v>
      </c>
      <c r="J1809" t="s">
        <v>28</v>
      </c>
      <c r="K1809" t="s">
        <v>29</v>
      </c>
      <c r="L1809" t="s">
        <v>77</v>
      </c>
      <c r="M1809" t="s">
        <v>29</v>
      </c>
      <c r="N1809" t="s">
        <v>29</v>
      </c>
      <c r="O1809" t="s">
        <v>29</v>
      </c>
      <c r="P1809" t="s">
        <v>30</v>
      </c>
      <c r="Q1809" t="s">
        <v>30</v>
      </c>
      <c r="R1809" t="s">
        <v>30</v>
      </c>
      <c r="S1809" t="s">
        <v>30</v>
      </c>
      <c r="T1809" t="s">
        <v>30</v>
      </c>
      <c r="U1809" t="s">
        <v>30</v>
      </c>
      <c r="V1809" t="s">
        <v>30</v>
      </c>
      <c r="W1809" t="s">
        <v>40</v>
      </c>
      <c r="X1809" t="s">
        <v>29</v>
      </c>
      <c r="Y1809" t="s">
        <v>30</v>
      </c>
      <c r="Z1809" t="s">
        <v>29</v>
      </c>
      <c r="AA1809" t="s">
        <v>30</v>
      </c>
      <c r="AB1809" t="s">
        <v>32</v>
      </c>
    </row>
    <row r="1810" spans="1:28" outlineLevel="1" x14ac:dyDescent="0.45">
      <c r="A1810">
        <v>8941499002</v>
      </c>
      <c r="B1810" s="1">
        <v>44345</v>
      </c>
      <c r="C1810" t="s">
        <v>4943</v>
      </c>
      <c r="D1810" t="s">
        <v>4944</v>
      </c>
      <c r="E1810" t="s">
        <v>1268</v>
      </c>
      <c r="F1810" t="s">
        <v>5651</v>
      </c>
      <c r="G1810" t="s">
        <v>5857</v>
      </c>
      <c r="H1810" s="5">
        <v>219580</v>
      </c>
      <c r="J1810" t="s">
        <v>28</v>
      </c>
      <c r="K1810" t="s">
        <v>30</v>
      </c>
      <c r="L1810" t="s">
        <v>77</v>
      </c>
      <c r="M1810" t="s">
        <v>30</v>
      </c>
      <c r="N1810" t="s">
        <v>29</v>
      </c>
      <c r="O1810" t="s">
        <v>29</v>
      </c>
      <c r="P1810" t="s">
        <v>30</v>
      </c>
      <c r="Q1810" t="s">
        <v>29</v>
      </c>
      <c r="R1810" t="s">
        <v>30</v>
      </c>
      <c r="S1810" t="s">
        <v>29</v>
      </c>
      <c r="T1810" t="s">
        <v>29</v>
      </c>
      <c r="U1810" t="s">
        <v>29</v>
      </c>
      <c r="V1810" t="s">
        <v>29</v>
      </c>
      <c r="W1810" t="s">
        <v>40</v>
      </c>
      <c r="X1810" t="s">
        <v>29</v>
      </c>
      <c r="Y1810" t="s">
        <v>29</v>
      </c>
      <c r="Z1810" t="s">
        <v>29</v>
      </c>
      <c r="AA1810" t="s">
        <v>29</v>
      </c>
      <c r="AB1810" t="s">
        <v>38</v>
      </c>
    </row>
    <row r="1811" spans="1:28" outlineLevel="1" x14ac:dyDescent="0.45">
      <c r="A1811">
        <v>8929989004</v>
      </c>
      <c r="B1811" s="1">
        <v>44345</v>
      </c>
      <c r="C1811" t="s">
        <v>4899</v>
      </c>
      <c r="D1811" t="s">
        <v>4900</v>
      </c>
      <c r="E1811" t="s">
        <v>1268</v>
      </c>
      <c r="F1811" t="s">
        <v>5651</v>
      </c>
      <c r="G1811" t="s">
        <v>5857</v>
      </c>
      <c r="H1811" s="5">
        <v>56078.11</v>
      </c>
      <c r="J1811" t="s">
        <v>28</v>
      </c>
      <c r="K1811" t="s">
        <v>30</v>
      </c>
      <c r="L1811" t="s">
        <v>77</v>
      </c>
      <c r="M1811" t="s">
        <v>30</v>
      </c>
      <c r="N1811" t="s">
        <v>30</v>
      </c>
      <c r="O1811" t="s">
        <v>30</v>
      </c>
      <c r="P1811" t="s">
        <v>30</v>
      </c>
      <c r="Q1811" t="s">
        <v>30</v>
      </c>
      <c r="R1811" t="s">
        <v>30</v>
      </c>
      <c r="S1811" t="s">
        <v>30</v>
      </c>
      <c r="T1811" t="s">
        <v>30</v>
      </c>
      <c r="U1811" t="s">
        <v>30</v>
      </c>
      <c r="V1811" t="s">
        <v>30</v>
      </c>
      <c r="W1811" t="s">
        <v>31</v>
      </c>
      <c r="X1811" t="s">
        <v>29</v>
      </c>
      <c r="Y1811" t="s">
        <v>29</v>
      </c>
      <c r="Z1811" t="s">
        <v>29</v>
      </c>
      <c r="AA1811" t="s">
        <v>29</v>
      </c>
      <c r="AB1811" t="s">
        <v>32</v>
      </c>
    </row>
    <row r="1812" spans="1:28" outlineLevel="1" x14ac:dyDescent="0.45">
      <c r="A1812">
        <v>2507159005</v>
      </c>
      <c r="B1812" s="1">
        <v>44332</v>
      </c>
      <c r="C1812" t="s">
        <v>1266</v>
      </c>
      <c r="D1812" t="s">
        <v>1267</v>
      </c>
      <c r="E1812" t="s">
        <v>1268</v>
      </c>
      <c r="F1812" t="s">
        <v>5651</v>
      </c>
      <c r="G1812" t="s">
        <v>5857</v>
      </c>
      <c r="H1812" s="5">
        <v>11693.51</v>
      </c>
      <c r="J1812" t="s">
        <v>28</v>
      </c>
      <c r="K1812" t="s">
        <v>29</v>
      </c>
      <c r="L1812" t="s">
        <v>77</v>
      </c>
      <c r="M1812" t="s">
        <v>29</v>
      </c>
      <c r="N1812" t="s">
        <v>29</v>
      </c>
      <c r="O1812" t="s">
        <v>29</v>
      </c>
      <c r="P1812" t="s">
        <v>29</v>
      </c>
      <c r="Q1812" t="s">
        <v>29</v>
      </c>
      <c r="R1812" t="s">
        <v>30</v>
      </c>
      <c r="S1812" t="s">
        <v>30</v>
      </c>
      <c r="T1812" t="s">
        <v>30</v>
      </c>
      <c r="U1812" t="s">
        <v>29</v>
      </c>
      <c r="V1812" t="s">
        <v>30</v>
      </c>
      <c r="W1812" t="s">
        <v>40</v>
      </c>
      <c r="X1812" t="s">
        <v>29</v>
      </c>
      <c r="Y1812" t="s">
        <v>29</v>
      </c>
      <c r="Z1812" t="s">
        <v>29</v>
      </c>
      <c r="AA1812" t="s">
        <v>30</v>
      </c>
      <c r="AB1812" t="s">
        <v>32</v>
      </c>
    </row>
    <row r="1813" spans="1:28" outlineLevel="1" x14ac:dyDescent="0.45">
      <c r="A1813">
        <v>2784479005</v>
      </c>
      <c r="B1813" s="1">
        <v>44334</v>
      </c>
      <c r="C1813" t="s">
        <v>1701</v>
      </c>
      <c r="D1813" t="s">
        <v>1702</v>
      </c>
      <c r="E1813" t="s">
        <v>1268</v>
      </c>
      <c r="F1813" t="s">
        <v>5651</v>
      </c>
      <c r="G1813" t="s">
        <v>5857</v>
      </c>
      <c r="H1813" s="5">
        <v>10960.21</v>
      </c>
      <c r="J1813" t="s">
        <v>28</v>
      </c>
      <c r="K1813" t="s">
        <v>30</v>
      </c>
      <c r="L1813" t="s">
        <v>77</v>
      </c>
      <c r="M1813" t="s">
        <v>29</v>
      </c>
      <c r="N1813" t="s">
        <v>29</v>
      </c>
      <c r="O1813" t="s">
        <v>29</v>
      </c>
      <c r="P1813" t="s">
        <v>30</v>
      </c>
      <c r="Q1813" t="s">
        <v>29</v>
      </c>
      <c r="R1813" t="s">
        <v>29</v>
      </c>
      <c r="S1813" t="s">
        <v>29</v>
      </c>
      <c r="T1813" t="s">
        <v>29</v>
      </c>
      <c r="U1813" t="s">
        <v>29</v>
      </c>
      <c r="V1813" t="s">
        <v>29</v>
      </c>
      <c r="W1813" t="s">
        <v>31</v>
      </c>
      <c r="X1813" t="s">
        <v>29</v>
      </c>
      <c r="Y1813" t="s">
        <v>29</v>
      </c>
      <c r="Z1813" t="s">
        <v>29</v>
      </c>
      <c r="AA1813" t="s">
        <v>30</v>
      </c>
      <c r="AB1813" t="s">
        <v>32</v>
      </c>
    </row>
    <row r="1814" spans="1:28" outlineLevel="1" x14ac:dyDescent="0.45">
      <c r="A1814">
        <v>2717839006</v>
      </c>
      <c r="B1814" s="1">
        <v>44334</v>
      </c>
      <c r="C1814" t="s">
        <v>1408</v>
      </c>
      <c r="D1814" t="s">
        <v>1409</v>
      </c>
      <c r="E1814" t="s">
        <v>1268</v>
      </c>
      <c r="F1814" t="s">
        <v>5651</v>
      </c>
      <c r="G1814" t="s">
        <v>5857</v>
      </c>
      <c r="H1814" s="5">
        <v>10719</v>
      </c>
      <c r="J1814" t="s">
        <v>28</v>
      </c>
      <c r="K1814" t="s">
        <v>29</v>
      </c>
      <c r="L1814" t="s">
        <v>77</v>
      </c>
      <c r="M1814" t="s">
        <v>29</v>
      </c>
      <c r="N1814" t="s">
        <v>30</v>
      </c>
      <c r="O1814" t="s">
        <v>29</v>
      </c>
      <c r="P1814" t="s">
        <v>30</v>
      </c>
      <c r="Q1814" t="s">
        <v>30</v>
      </c>
      <c r="R1814" t="s">
        <v>30</v>
      </c>
      <c r="S1814" t="s">
        <v>30</v>
      </c>
      <c r="T1814" t="s">
        <v>30</v>
      </c>
      <c r="U1814" t="s">
        <v>30</v>
      </c>
      <c r="V1814" t="s">
        <v>30</v>
      </c>
      <c r="W1814" t="s">
        <v>270</v>
      </c>
      <c r="X1814" t="s">
        <v>29</v>
      </c>
      <c r="Y1814" t="s">
        <v>29</v>
      </c>
      <c r="Z1814" t="s">
        <v>29</v>
      </c>
      <c r="AA1814" t="s">
        <v>30</v>
      </c>
      <c r="AB1814" t="s">
        <v>32</v>
      </c>
    </row>
    <row r="1815" spans="1:28" outlineLevel="1" x14ac:dyDescent="0.45">
      <c r="A1815">
        <v>7855458908</v>
      </c>
      <c r="B1815" s="1">
        <v>44324</v>
      </c>
      <c r="C1815" t="s">
        <v>3833</v>
      </c>
      <c r="D1815" t="s">
        <v>3834</v>
      </c>
      <c r="E1815" t="s">
        <v>1268</v>
      </c>
      <c r="F1815" t="s">
        <v>5651</v>
      </c>
      <c r="G1815" t="s">
        <v>5857</v>
      </c>
      <c r="H1815" s="5">
        <v>10085.01</v>
      </c>
      <c r="J1815" t="s">
        <v>28</v>
      </c>
      <c r="K1815" t="s">
        <v>29</v>
      </c>
      <c r="L1815" t="s">
        <v>77</v>
      </c>
      <c r="M1815" t="s">
        <v>29</v>
      </c>
      <c r="N1815" t="s">
        <v>29</v>
      </c>
      <c r="O1815" t="s">
        <v>30</v>
      </c>
      <c r="P1815" t="s">
        <v>29</v>
      </c>
      <c r="Q1815" t="s">
        <v>29</v>
      </c>
      <c r="R1815" t="s">
        <v>30</v>
      </c>
      <c r="S1815" t="s">
        <v>29</v>
      </c>
      <c r="T1815" t="s">
        <v>29</v>
      </c>
      <c r="U1815" t="s">
        <v>30</v>
      </c>
      <c r="V1815" t="s">
        <v>29</v>
      </c>
      <c r="W1815" t="s">
        <v>31</v>
      </c>
      <c r="X1815" t="s">
        <v>29</v>
      </c>
      <c r="Y1815" t="s">
        <v>29</v>
      </c>
      <c r="Z1815" t="s">
        <v>30</v>
      </c>
      <c r="AA1815" t="s">
        <v>30</v>
      </c>
      <c r="AB1815" t="s">
        <v>39</v>
      </c>
    </row>
    <row r="1816" spans="1:28" outlineLevel="1" x14ac:dyDescent="0.45">
      <c r="A1816">
        <v>7535089008</v>
      </c>
      <c r="B1816" s="1">
        <v>44341</v>
      </c>
      <c r="C1816" t="s">
        <v>2826</v>
      </c>
      <c r="D1816" t="s">
        <v>2827</v>
      </c>
      <c r="E1816" t="s">
        <v>307</v>
      </c>
      <c r="F1816" t="s">
        <v>5651</v>
      </c>
      <c r="G1816" t="s">
        <v>5964</v>
      </c>
      <c r="H1816" s="5">
        <v>248223.73</v>
      </c>
      <c r="J1816" t="s">
        <v>42</v>
      </c>
      <c r="K1816" t="s">
        <v>29</v>
      </c>
      <c r="L1816" t="s">
        <v>275</v>
      </c>
      <c r="M1816" t="s">
        <v>30</v>
      </c>
      <c r="N1816" t="s">
        <v>30</v>
      </c>
      <c r="O1816" t="s">
        <v>29</v>
      </c>
      <c r="P1816" t="s">
        <v>30</v>
      </c>
      <c r="Q1816" t="s">
        <v>30</v>
      </c>
      <c r="R1816" t="s">
        <v>30</v>
      </c>
      <c r="S1816" t="s">
        <v>30</v>
      </c>
      <c r="T1816" t="s">
        <v>30</v>
      </c>
      <c r="U1816" t="s">
        <v>30</v>
      </c>
      <c r="V1816" t="s">
        <v>30</v>
      </c>
      <c r="W1816" t="s">
        <v>31</v>
      </c>
      <c r="X1816" t="s">
        <v>29</v>
      </c>
      <c r="Y1816" t="s">
        <v>29</v>
      </c>
      <c r="Z1816" t="s">
        <v>29</v>
      </c>
      <c r="AA1816" t="s">
        <v>30</v>
      </c>
      <c r="AB1816" t="s">
        <v>32</v>
      </c>
    </row>
    <row r="1817" spans="1:28" outlineLevel="1" x14ac:dyDescent="0.45">
      <c r="A1817">
        <v>8829589005</v>
      </c>
      <c r="B1817" s="1">
        <v>44345</v>
      </c>
      <c r="C1817" t="s">
        <v>4385</v>
      </c>
      <c r="D1817" t="s">
        <v>4386</v>
      </c>
      <c r="E1817" t="s">
        <v>193</v>
      </c>
      <c r="F1817" t="s">
        <v>5651</v>
      </c>
      <c r="G1817" t="s">
        <v>5904</v>
      </c>
      <c r="H1817" s="5">
        <v>141971.07999999999</v>
      </c>
      <c r="J1817" t="s">
        <v>42</v>
      </c>
      <c r="K1817" t="s">
        <v>29</v>
      </c>
      <c r="L1817" t="s">
        <v>77</v>
      </c>
      <c r="M1817" t="s">
        <v>29</v>
      </c>
      <c r="N1817" t="s">
        <v>30</v>
      </c>
      <c r="O1817" t="s">
        <v>30</v>
      </c>
      <c r="P1817" t="s">
        <v>30</v>
      </c>
      <c r="Q1817" t="s">
        <v>30</v>
      </c>
      <c r="R1817" t="s">
        <v>30</v>
      </c>
      <c r="S1817" t="s">
        <v>30</v>
      </c>
      <c r="T1817" t="s">
        <v>30</v>
      </c>
      <c r="U1817" t="s">
        <v>30</v>
      </c>
      <c r="V1817" t="s">
        <v>30</v>
      </c>
      <c r="W1817" t="s">
        <v>31</v>
      </c>
      <c r="X1817" t="s">
        <v>29</v>
      </c>
      <c r="Y1817" t="s">
        <v>29</v>
      </c>
      <c r="Z1817" t="s">
        <v>29</v>
      </c>
      <c r="AA1817" t="s">
        <v>29</v>
      </c>
      <c r="AB1817" t="s">
        <v>47</v>
      </c>
    </row>
    <row r="1818" spans="1:28" outlineLevel="1" x14ac:dyDescent="0.45">
      <c r="A1818">
        <v>3710509003</v>
      </c>
      <c r="B1818" s="1">
        <v>44335</v>
      </c>
      <c r="C1818" t="s">
        <v>1846</v>
      </c>
      <c r="D1818" t="s">
        <v>1847</v>
      </c>
      <c r="E1818" t="s">
        <v>193</v>
      </c>
      <c r="F1818" t="s">
        <v>5651</v>
      </c>
      <c r="G1818" t="s">
        <v>5904</v>
      </c>
      <c r="H1818" s="5">
        <v>33479.879999999997</v>
      </c>
      <c r="J1818" t="s">
        <v>42</v>
      </c>
      <c r="K1818" t="s">
        <v>29</v>
      </c>
      <c r="L1818" t="s">
        <v>77</v>
      </c>
      <c r="M1818" t="s">
        <v>29</v>
      </c>
      <c r="N1818" t="s">
        <v>29</v>
      </c>
      <c r="O1818" t="s">
        <v>30</v>
      </c>
      <c r="P1818" t="s">
        <v>29</v>
      </c>
      <c r="Q1818" t="s">
        <v>29</v>
      </c>
      <c r="R1818" t="s">
        <v>30</v>
      </c>
      <c r="S1818" t="s">
        <v>29</v>
      </c>
      <c r="T1818" t="s">
        <v>29</v>
      </c>
      <c r="U1818" t="s">
        <v>29</v>
      </c>
      <c r="V1818" t="s">
        <v>29</v>
      </c>
      <c r="W1818" t="s">
        <v>31</v>
      </c>
      <c r="X1818" t="s">
        <v>29</v>
      </c>
      <c r="Y1818" t="s">
        <v>29</v>
      </c>
      <c r="Z1818" t="s">
        <v>29</v>
      </c>
      <c r="AA1818" t="s">
        <v>30</v>
      </c>
      <c r="AB1818" t="s">
        <v>39</v>
      </c>
    </row>
    <row r="1819" spans="1:28" outlineLevel="1" x14ac:dyDescent="0.45">
      <c r="A1819">
        <v>7658248905</v>
      </c>
      <c r="B1819" s="1">
        <v>44323</v>
      </c>
      <c r="C1819" t="s">
        <v>3746</v>
      </c>
      <c r="D1819" t="s">
        <v>3747</v>
      </c>
      <c r="E1819" t="s">
        <v>478</v>
      </c>
      <c r="F1819" t="s">
        <v>5651</v>
      </c>
      <c r="G1819" t="s">
        <v>6004</v>
      </c>
      <c r="H1819" s="5">
        <v>14888.77</v>
      </c>
      <c r="I1819" t="s">
        <v>1467</v>
      </c>
      <c r="J1819" t="s">
        <v>42</v>
      </c>
      <c r="K1819" t="s">
        <v>29</v>
      </c>
      <c r="L1819" t="s">
        <v>150</v>
      </c>
      <c r="M1819" t="s">
        <v>29</v>
      </c>
      <c r="N1819" t="s">
        <v>29</v>
      </c>
      <c r="O1819" t="s">
        <v>30</v>
      </c>
      <c r="P1819" t="s">
        <v>29</v>
      </c>
      <c r="Q1819" t="s">
        <v>30</v>
      </c>
      <c r="R1819" t="s">
        <v>29</v>
      </c>
      <c r="S1819" t="s">
        <v>30</v>
      </c>
      <c r="T1819" t="s">
        <v>30</v>
      </c>
      <c r="U1819" t="s">
        <v>30</v>
      </c>
      <c r="V1819" t="s">
        <v>30</v>
      </c>
      <c r="W1819" t="s">
        <v>31</v>
      </c>
      <c r="X1819" t="s">
        <v>29</v>
      </c>
      <c r="Y1819" t="s">
        <v>29</v>
      </c>
      <c r="Z1819" t="s">
        <v>29</v>
      </c>
      <c r="AA1819" t="s">
        <v>30</v>
      </c>
      <c r="AB1819" t="s">
        <v>39</v>
      </c>
    </row>
    <row r="1820" spans="1:28" outlineLevel="1" x14ac:dyDescent="0.45">
      <c r="A1820">
        <v>2478769000</v>
      </c>
      <c r="B1820" s="1">
        <v>44332</v>
      </c>
      <c r="C1820" t="s">
        <v>1119</v>
      </c>
      <c r="D1820" t="s">
        <v>1120</v>
      </c>
      <c r="E1820" t="s">
        <v>5838</v>
      </c>
      <c r="F1820" t="s">
        <v>5651</v>
      </c>
      <c r="G1820" t="s">
        <v>5839</v>
      </c>
      <c r="H1820" s="5">
        <v>123717.07</v>
      </c>
      <c r="I1820" t="s">
        <v>340</v>
      </c>
      <c r="J1820" t="s">
        <v>28</v>
      </c>
      <c r="K1820" t="s">
        <v>29</v>
      </c>
      <c r="L1820" t="s">
        <v>77</v>
      </c>
      <c r="M1820" t="s">
        <v>29</v>
      </c>
      <c r="N1820" t="s">
        <v>30</v>
      </c>
      <c r="O1820" t="s">
        <v>29</v>
      </c>
      <c r="P1820" t="s">
        <v>30</v>
      </c>
      <c r="Q1820" t="s">
        <v>30</v>
      </c>
      <c r="R1820" t="s">
        <v>30</v>
      </c>
      <c r="S1820" t="s">
        <v>30</v>
      </c>
      <c r="T1820" t="s">
        <v>30</v>
      </c>
      <c r="U1820" t="s">
        <v>30</v>
      </c>
      <c r="V1820" t="s">
        <v>30</v>
      </c>
      <c r="W1820" t="s">
        <v>40</v>
      </c>
      <c r="X1820" t="s">
        <v>29</v>
      </c>
      <c r="Y1820" t="s">
        <v>29</v>
      </c>
      <c r="Z1820" t="s">
        <v>30</v>
      </c>
      <c r="AA1820" t="s">
        <v>29</v>
      </c>
      <c r="AB1820" t="s">
        <v>32</v>
      </c>
    </row>
    <row r="1821" spans="1:28" outlineLevel="1" x14ac:dyDescent="0.45">
      <c r="A1821">
        <v>9878429004</v>
      </c>
      <c r="B1821" s="1">
        <v>44351</v>
      </c>
      <c r="C1821" t="s">
        <v>5229</v>
      </c>
      <c r="D1821" t="s">
        <v>5230</v>
      </c>
      <c r="E1821" t="s">
        <v>3938</v>
      </c>
      <c r="F1821" t="s">
        <v>5651</v>
      </c>
      <c r="G1821" t="s">
        <v>6015</v>
      </c>
      <c r="H1821" s="5">
        <v>109878</v>
      </c>
      <c r="J1821" t="s">
        <v>42</v>
      </c>
      <c r="K1821" t="s">
        <v>30</v>
      </c>
      <c r="L1821" t="s">
        <v>210</v>
      </c>
      <c r="M1821" t="s">
        <v>29</v>
      </c>
      <c r="N1821" t="s">
        <v>29</v>
      </c>
      <c r="O1821" t="s">
        <v>30</v>
      </c>
      <c r="P1821" t="s">
        <v>30</v>
      </c>
      <c r="Q1821" t="s">
        <v>30</v>
      </c>
      <c r="R1821" t="s">
        <v>30</v>
      </c>
      <c r="S1821" t="s">
        <v>30</v>
      </c>
      <c r="T1821" t="s">
        <v>30</v>
      </c>
      <c r="U1821" t="s">
        <v>30</v>
      </c>
      <c r="V1821" t="s">
        <v>30</v>
      </c>
      <c r="W1821" t="s">
        <v>40</v>
      </c>
      <c r="X1821" t="s">
        <v>30</v>
      </c>
      <c r="Y1821" t="s">
        <v>29</v>
      </c>
      <c r="Z1821" t="s">
        <v>29</v>
      </c>
      <c r="AA1821" t="s">
        <v>29</v>
      </c>
      <c r="AB1821" t="s">
        <v>38</v>
      </c>
    </row>
    <row r="1822" spans="1:28" outlineLevel="1" x14ac:dyDescent="0.45">
      <c r="A1822">
        <v>8865839005</v>
      </c>
      <c r="B1822" s="1">
        <v>44345</v>
      </c>
      <c r="C1822" t="s">
        <v>4596</v>
      </c>
      <c r="D1822" t="s">
        <v>4597</v>
      </c>
      <c r="E1822" t="s">
        <v>3938</v>
      </c>
      <c r="F1822" t="s">
        <v>5651</v>
      </c>
      <c r="G1822" t="s">
        <v>6015</v>
      </c>
      <c r="H1822" s="5">
        <v>107237.8</v>
      </c>
      <c r="J1822" t="s">
        <v>42</v>
      </c>
      <c r="K1822" t="s">
        <v>30</v>
      </c>
      <c r="L1822" t="s">
        <v>210</v>
      </c>
      <c r="M1822" t="s">
        <v>29</v>
      </c>
      <c r="N1822" t="s">
        <v>29</v>
      </c>
      <c r="O1822" t="s">
        <v>29</v>
      </c>
      <c r="P1822" t="s">
        <v>30</v>
      </c>
      <c r="Q1822" t="s">
        <v>30</v>
      </c>
      <c r="R1822" t="s">
        <v>30</v>
      </c>
      <c r="S1822" t="s">
        <v>30</v>
      </c>
      <c r="T1822" t="s">
        <v>30</v>
      </c>
      <c r="U1822" t="s">
        <v>30</v>
      </c>
      <c r="V1822" t="s">
        <v>30</v>
      </c>
      <c r="W1822" t="s">
        <v>31</v>
      </c>
      <c r="X1822" t="s">
        <v>30</v>
      </c>
      <c r="Y1822" t="s">
        <v>29</v>
      </c>
      <c r="Z1822" t="s">
        <v>29</v>
      </c>
      <c r="AA1822" t="s">
        <v>29</v>
      </c>
      <c r="AB1822" t="s">
        <v>257</v>
      </c>
    </row>
    <row r="1823" spans="1:28" outlineLevel="1" x14ac:dyDescent="0.45">
      <c r="A1823">
        <v>7887598909</v>
      </c>
      <c r="B1823" s="1">
        <v>44327</v>
      </c>
      <c r="C1823" t="s">
        <v>3936</v>
      </c>
      <c r="D1823" t="s">
        <v>3937</v>
      </c>
      <c r="E1823" t="s">
        <v>3938</v>
      </c>
      <c r="F1823" t="s">
        <v>5651</v>
      </c>
      <c r="G1823" t="s">
        <v>6015</v>
      </c>
      <c r="H1823" s="5">
        <v>96114</v>
      </c>
      <c r="J1823" t="s">
        <v>42</v>
      </c>
      <c r="K1823" t="s">
        <v>30</v>
      </c>
      <c r="L1823" t="s">
        <v>210</v>
      </c>
      <c r="M1823" t="s">
        <v>29</v>
      </c>
      <c r="N1823" t="s">
        <v>30</v>
      </c>
      <c r="O1823" t="s">
        <v>29</v>
      </c>
      <c r="P1823" t="s">
        <v>30</v>
      </c>
      <c r="Q1823" t="s">
        <v>30</v>
      </c>
      <c r="R1823" t="s">
        <v>30</v>
      </c>
      <c r="S1823" t="s">
        <v>30</v>
      </c>
      <c r="T1823" t="s">
        <v>30</v>
      </c>
      <c r="U1823" t="s">
        <v>30</v>
      </c>
      <c r="V1823" t="s">
        <v>30</v>
      </c>
      <c r="W1823" t="s">
        <v>31</v>
      </c>
      <c r="X1823" t="s">
        <v>30</v>
      </c>
      <c r="Y1823" t="s">
        <v>29</v>
      </c>
      <c r="Z1823" t="s">
        <v>30</v>
      </c>
      <c r="AA1823" t="s">
        <v>29</v>
      </c>
      <c r="AB1823" t="s">
        <v>130</v>
      </c>
    </row>
    <row r="1824" spans="1:28" outlineLevel="1" x14ac:dyDescent="0.45">
      <c r="A1824">
        <v>8911449008</v>
      </c>
      <c r="B1824" s="1">
        <v>44345</v>
      </c>
      <c r="C1824" t="s">
        <v>4810</v>
      </c>
      <c r="D1824" t="s">
        <v>4811</v>
      </c>
      <c r="E1824" t="s">
        <v>3938</v>
      </c>
      <c r="F1824" t="s">
        <v>5651</v>
      </c>
      <c r="G1824" t="s">
        <v>6015</v>
      </c>
      <c r="H1824" s="5">
        <v>14282</v>
      </c>
      <c r="J1824" t="s">
        <v>42</v>
      </c>
      <c r="K1824" t="s">
        <v>30</v>
      </c>
      <c r="L1824" t="s">
        <v>210</v>
      </c>
      <c r="M1824" t="s">
        <v>29</v>
      </c>
      <c r="N1824" t="s">
        <v>29</v>
      </c>
      <c r="O1824" t="s">
        <v>29</v>
      </c>
      <c r="P1824" t="s">
        <v>30</v>
      </c>
      <c r="Q1824" t="s">
        <v>30</v>
      </c>
      <c r="R1824" t="s">
        <v>30</v>
      </c>
      <c r="S1824" t="s">
        <v>30</v>
      </c>
      <c r="T1824" t="s">
        <v>30</v>
      </c>
      <c r="U1824" t="s">
        <v>30</v>
      </c>
      <c r="V1824" t="s">
        <v>30</v>
      </c>
      <c r="W1824" t="s">
        <v>40</v>
      </c>
      <c r="X1824" t="s">
        <v>30</v>
      </c>
      <c r="Y1824" t="s">
        <v>29</v>
      </c>
      <c r="Z1824" t="s">
        <v>29</v>
      </c>
      <c r="AA1824" t="s">
        <v>29</v>
      </c>
      <c r="AB1824" t="s">
        <v>1445</v>
      </c>
    </row>
    <row r="1825" spans="1:28" outlineLevel="1" x14ac:dyDescent="0.45">
      <c r="A1825">
        <v>8928129002</v>
      </c>
      <c r="B1825" s="1">
        <v>44345</v>
      </c>
      <c r="C1825" t="s">
        <v>4885</v>
      </c>
      <c r="D1825" t="s">
        <v>4886</v>
      </c>
      <c r="E1825" t="s">
        <v>6043</v>
      </c>
      <c r="F1825" t="s">
        <v>5651</v>
      </c>
      <c r="G1825" t="s">
        <v>6044</v>
      </c>
      <c r="H1825" s="5">
        <v>34803.120000000003</v>
      </c>
      <c r="J1825" t="s">
        <v>42</v>
      </c>
      <c r="K1825" t="s">
        <v>29</v>
      </c>
      <c r="L1825" t="s">
        <v>54</v>
      </c>
      <c r="M1825" t="s">
        <v>29</v>
      </c>
      <c r="N1825" t="s">
        <v>30</v>
      </c>
      <c r="O1825" t="s">
        <v>29</v>
      </c>
      <c r="P1825" t="s">
        <v>30</v>
      </c>
      <c r="Q1825" t="s">
        <v>30</v>
      </c>
      <c r="R1825" t="s">
        <v>30</v>
      </c>
      <c r="S1825" t="s">
        <v>30</v>
      </c>
      <c r="T1825" t="s">
        <v>30</v>
      </c>
      <c r="U1825" t="s">
        <v>30</v>
      </c>
      <c r="V1825" t="s">
        <v>30</v>
      </c>
      <c r="W1825" t="s">
        <v>40</v>
      </c>
      <c r="X1825" t="s">
        <v>29</v>
      </c>
      <c r="Y1825" t="s">
        <v>29</v>
      </c>
      <c r="Z1825" t="s">
        <v>29</v>
      </c>
      <c r="AA1825" t="s">
        <v>29</v>
      </c>
      <c r="AB1825" t="s">
        <v>32</v>
      </c>
    </row>
    <row r="1826" spans="1:28" outlineLevel="1" x14ac:dyDescent="0.45">
      <c r="A1826">
        <v>7665098906</v>
      </c>
      <c r="B1826" s="1">
        <v>44323</v>
      </c>
      <c r="C1826" t="s">
        <v>3789</v>
      </c>
      <c r="D1826" t="s">
        <v>3790</v>
      </c>
      <c r="E1826" t="s">
        <v>2339</v>
      </c>
      <c r="F1826" t="s">
        <v>5651</v>
      </c>
      <c r="G1826" t="s">
        <v>5862</v>
      </c>
      <c r="H1826" s="5">
        <v>177519.28</v>
      </c>
      <c r="J1826" t="s">
        <v>28</v>
      </c>
      <c r="K1826" t="s">
        <v>29</v>
      </c>
      <c r="L1826" t="s">
        <v>161</v>
      </c>
      <c r="M1826" t="s">
        <v>30</v>
      </c>
      <c r="N1826" t="s">
        <v>30</v>
      </c>
      <c r="O1826" t="s">
        <v>30</v>
      </c>
      <c r="P1826" t="s">
        <v>30</v>
      </c>
      <c r="Q1826" t="s">
        <v>30</v>
      </c>
      <c r="R1826" t="s">
        <v>30</v>
      </c>
      <c r="S1826" t="s">
        <v>30</v>
      </c>
      <c r="T1826" t="s">
        <v>30</v>
      </c>
      <c r="U1826" t="s">
        <v>30</v>
      </c>
      <c r="V1826" t="s">
        <v>30</v>
      </c>
      <c r="W1826" t="s">
        <v>33</v>
      </c>
      <c r="X1826" t="s">
        <v>29</v>
      </c>
      <c r="Y1826" t="s">
        <v>30</v>
      </c>
      <c r="Z1826" t="s">
        <v>29</v>
      </c>
      <c r="AA1826" t="s">
        <v>29</v>
      </c>
      <c r="AB1826" t="s">
        <v>32</v>
      </c>
    </row>
    <row r="1827" spans="1:28" outlineLevel="1" x14ac:dyDescent="0.45">
      <c r="A1827">
        <v>2700889003</v>
      </c>
      <c r="B1827" s="1">
        <v>44334</v>
      </c>
      <c r="C1827" t="s">
        <v>1315</v>
      </c>
      <c r="D1827" t="s">
        <v>1316</v>
      </c>
      <c r="E1827" t="s">
        <v>2339</v>
      </c>
      <c r="F1827" t="s">
        <v>5651</v>
      </c>
      <c r="G1827" t="s">
        <v>5862</v>
      </c>
      <c r="H1827" s="5">
        <v>73183.83</v>
      </c>
      <c r="J1827" t="s">
        <v>28</v>
      </c>
      <c r="K1827" t="s">
        <v>30</v>
      </c>
      <c r="L1827" t="s">
        <v>161</v>
      </c>
      <c r="M1827" t="s">
        <v>30</v>
      </c>
      <c r="N1827" t="s">
        <v>30</v>
      </c>
      <c r="O1827" t="s">
        <v>30</v>
      </c>
      <c r="P1827" t="s">
        <v>30</v>
      </c>
      <c r="Q1827" t="s">
        <v>30</v>
      </c>
      <c r="R1827" t="s">
        <v>30</v>
      </c>
      <c r="S1827" t="s">
        <v>30</v>
      </c>
      <c r="T1827" t="s">
        <v>30</v>
      </c>
      <c r="U1827" t="s">
        <v>30</v>
      </c>
      <c r="V1827" t="s">
        <v>30</v>
      </c>
      <c r="W1827" t="s">
        <v>33</v>
      </c>
      <c r="X1827" t="s">
        <v>29</v>
      </c>
      <c r="Y1827" t="s">
        <v>30</v>
      </c>
      <c r="Z1827" t="s">
        <v>29</v>
      </c>
      <c r="AA1827" t="s">
        <v>29</v>
      </c>
      <c r="AB1827" t="s">
        <v>32</v>
      </c>
    </row>
    <row r="1828" spans="1:28" outlineLevel="1" x14ac:dyDescent="0.45">
      <c r="A1828">
        <v>7237299003</v>
      </c>
      <c r="B1828" s="1">
        <v>44339</v>
      </c>
      <c r="C1828" t="s">
        <v>2520</v>
      </c>
      <c r="D1828" t="s">
        <v>2521</v>
      </c>
      <c r="E1828" t="s">
        <v>2339</v>
      </c>
      <c r="F1828" t="s">
        <v>5651</v>
      </c>
      <c r="G1828" t="s">
        <v>5862</v>
      </c>
      <c r="H1828" s="5">
        <v>55255.28</v>
      </c>
      <c r="J1828" t="s">
        <v>28</v>
      </c>
      <c r="K1828" t="s">
        <v>29</v>
      </c>
      <c r="L1828" t="s">
        <v>161</v>
      </c>
      <c r="M1828" t="s">
        <v>29</v>
      </c>
      <c r="N1828" t="s">
        <v>30</v>
      </c>
      <c r="O1828" t="s">
        <v>29</v>
      </c>
      <c r="P1828" t="s">
        <v>30</v>
      </c>
      <c r="Q1828" t="s">
        <v>30</v>
      </c>
      <c r="R1828" t="s">
        <v>30</v>
      </c>
      <c r="S1828" t="s">
        <v>30</v>
      </c>
      <c r="T1828" t="s">
        <v>30</v>
      </c>
      <c r="U1828" t="s">
        <v>30</v>
      </c>
      <c r="V1828" t="s">
        <v>30</v>
      </c>
      <c r="W1828" t="s">
        <v>40</v>
      </c>
      <c r="X1828" t="s">
        <v>29</v>
      </c>
      <c r="Y1828" t="s">
        <v>29</v>
      </c>
      <c r="Z1828" t="s">
        <v>29</v>
      </c>
      <c r="AA1828" t="s">
        <v>30</v>
      </c>
      <c r="AB1828" t="s">
        <v>129</v>
      </c>
    </row>
    <row r="1829" spans="1:28" outlineLevel="1" x14ac:dyDescent="0.45">
      <c r="A1829">
        <v>8035629002</v>
      </c>
      <c r="B1829" s="1">
        <v>44342</v>
      </c>
      <c r="C1829" t="s">
        <v>4193</v>
      </c>
      <c r="D1829" t="s">
        <v>4194</v>
      </c>
      <c r="E1829" t="s">
        <v>398</v>
      </c>
      <c r="F1829" t="s">
        <v>5651</v>
      </c>
      <c r="G1829" t="s">
        <v>5710</v>
      </c>
      <c r="H1829" s="5">
        <v>216231.36</v>
      </c>
      <c r="J1829" t="s">
        <v>42</v>
      </c>
      <c r="K1829" t="s">
        <v>29</v>
      </c>
      <c r="L1829" t="s">
        <v>54</v>
      </c>
      <c r="M1829" t="s">
        <v>30</v>
      </c>
      <c r="N1829" t="s">
        <v>30</v>
      </c>
      <c r="O1829" t="s">
        <v>29</v>
      </c>
      <c r="P1829" t="s">
        <v>30</v>
      </c>
      <c r="Q1829" t="s">
        <v>30</v>
      </c>
      <c r="R1829" t="s">
        <v>30</v>
      </c>
      <c r="S1829" t="s">
        <v>30</v>
      </c>
      <c r="T1829" t="s">
        <v>30</v>
      </c>
      <c r="U1829" t="s">
        <v>30</v>
      </c>
      <c r="V1829" t="s">
        <v>30</v>
      </c>
      <c r="W1829" t="s">
        <v>60</v>
      </c>
      <c r="X1829" t="s">
        <v>29</v>
      </c>
      <c r="Y1829" t="s">
        <v>29</v>
      </c>
      <c r="Z1829" t="s">
        <v>30</v>
      </c>
      <c r="AA1829" t="s">
        <v>29</v>
      </c>
      <c r="AB1829" t="s">
        <v>47</v>
      </c>
    </row>
    <row r="1830" spans="1:28" outlineLevel="1" x14ac:dyDescent="0.45">
      <c r="A1830">
        <v>2757699006</v>
      </c>
      <c r="B1830" s="1">
        <v>44334</v>
      </c>
      <c r="C1830" t="s">
        <v>1595</v>
      </c>
      <c r="D1830" t="s">
        <v>1596</v>
      </c>
      <c r="E1830" t="s">
        <v>398</v>
      </c>
      <c r="F1830" t="s">
        <v>5651</v>
      </c>
      <c r="G1830" t="s">
        <v>5710</v>
      </c>
      <c r="H1830" s="5">
        <v>183807.47</v>
      </c>
      <c r="J1830" t="s">
        <v>42</v>
      </c>
      <c r="K1830" t="s">
        <v>29</v>
      </c>
      <c r="L1830" t="s">
        <v>54</v>
      </c>
      <c r="M1830" t="s">
        <v>29</v>
      </c>
      <c r="N1830" t="s">
        <v>30</v>
      </c>
      <c r="O1830" t="s">
        <v>30</v>
      </c>
      <c r="P1830" t="s">
        <v>30</v>
      </c>
      <c r="Q1830" t="s">
        <v>30</v>
      </c>
      <c r="R1830" t="s">
        <v>30</v>
      </c>
      <c r="S1830" t="s">
        <v>30</v>
      </c>
      <c r="T1830" t="s">
        <v>30</v>
      </c>
      <c r="U1830" t="s">
        <v>30</v>
      </c>
      <c r="V1830" t="s">
        <v>30</v>
      </c>
      <c r="W1830" t="s">
        <v>31</v>
      </c>
      <c r="X1830" t="s">
        <v>29</v>
      </c>
      <c r="Y1830" t="s">
        <v>29</v>
      </c>
      <c r="Z1830" t="s">
        <v>29</v>
      </c>
      <c r="AA1830" t="s">
        <v>30</v>
      </c>
      <c r="AB1830" t="s">
        <v>32</v>
      </c>
    </row>
    <row r="1831" spans="1:28" outlineLevel="1" x14ac:dyDescent="0.45">
      <c r="A1831">
        <v>7544668904</v>
      </c>
      <c r="B1831" s="1">
        <v>44323</v>
      </c>
      <c r="C1831" t="s">
        <v>2941</v>
      </c>
      <c r="D1831" t="s">
        <v>2942</v>
      </c>
      <c r="E1831" t="s">
        <v>398</v>
      </c>
      <c r="F1831" t="s">
        <v>5651</v>
      </c>
      <c r="G1831" t="s">
        <v>5710</v>
      </c>
      <c r="H1831" s="5">
        <v>119503.17</v>
      </c>
      <c r="J1831" t="s">
        <v>42</v>
      </c>
      <c r="K1831" t="s">
        <v>29</v>
      </c>
      <c r="L1831" t="s">
        <v>54</v>
      </c>
      <c r="M1831" t="s">
        <v>29</v>
      </c>
      <c r="N1831" t="s">
        <v>30</v>
      </c>
      <c r="O1831" t="s">
        <v>29</v>
      </c>
      <c r="P1831" t="s">
        <v>30</v>
      </c>
      <c r="Q1831" t="s">
        <v>30</v>
      </c>
      <c r="R1831" t="s">
        <v>30</v>
      </c>
      <c r="S1831" t="s">
        <v>30</v>
      </c>
      <c r="T1831" t="s">
        <v>30</v>
      </c>
      <c r="U1831" t="s">
        <v>30</v>
      </c>
      <c r="V1831" t="s">
        <v>30</v>
      </c>
      <c r="W1831" t="s">
        <v>40</v>
      </c>
      <c r="X1831" t="s">
        <v>29</v>
      </c>
      <c r="Y1831" t="s">
        <v>30</v>
      </c>
      <c r="Z1831" t="s">
        <v>29</v>
      </c>
      <c r="AA1831" t="s">
        <v>30</v>
      </c>
      <c r="AB1831" t="s">
        <v>32</v>
      </c>
    </row>
    <row r="1832" spans="1:28" outlineLevel="1" x14ac:dyDescent="0.45">
      <c r="A1832">
        <v>1096429003</v>
      </c>
      <c r="B1832" s="1">
        <v>44329</v>
      </c>
      <c r="C1832" t="s">
        <v>396</v>
      </c>
      <c r="D1832" t="s">
        <v>397</v>
      </c>
      <c r="E1832" t="s">
        <v>398</v>
      </c>
      <c r="F1832" t="s">
        <v>5651</v>
      </c>
      <c r="G1832" t="s">
        <v>5710</v>
      </c>
      <c r="H1832" s="5">
        <v>86375.23</v>
      </c>
      <c r="J1832" t="s">
        <v>42</v>
      </c>
      <c r="K1832" t="s">
        <v>30</v>
      </c>
      <c r="L1832" t="s">
        <v>54</v>
      </c>
      <c r="M1832" t="s">
        <v>29</v>
      </c>
      <c r="N1832" t="s">
        <v>30</v>
      </c>
      <c r="O1832" t="s">
        <v>30</v>
      </c>
      <c r="P1832" t="s">
        <v>30</v>
      </c>
      <c r="Q1832" t="s">
        <v>30</v>
      </c>
      <c r="R1832" t="s">
        <v>30</v>
      </c>
      <c r="S1832" t="s">
        <v>30</v>
      </c>
      <c r="T1832" t="s">
        <v>30</v>
      </c>
      <c r="U1832" t="s">
        <v>30</v>
      </c>
      <c r="V1832" t="s">
        <v>30</v>
      </c>
      <c r="W1832" t="s">
        <v>31</v>
      </c>
      <c r="X1832" t="s">
        <v>29</v>
      </c>
      <c r="Y1832" t="s">
        <v>29</v>
      </c>
      <c r="Z1832" t="s">
        <v>29</v>
      </c>
      <c r="AA1832" t="s">
        <v>30</v>
      </c>
      <c r="AB1832" t="s">
        <v>48</v>
      </c>
    </row>
    <row r="1833" spans="1:28" outlineLevel="1" x14ac:dyDescent="0.45">
      <c r="A1833">
        <v>7544219001</v>
      </c>
      <c r="B1833" s="1">
        <v>44341</v>
      </c>
      <c r="C1833" t="s">
        <v>2933</v>
      </c>
      <c r="D1833" t="s">
        <v>2934</v>
      </c>
      <c r="E1833" t="s">
        <v>398</v>
      </c>
      <c r="F1833" t="s">
        <v>5651</v>
      </c>
      <c r="G1833" t="s">
        <v>5710</v>
      </c>
      <c r="H1833" s="5">
        <v>75248</v>
      </c>
      <c r="J1833" t="s">
        <v>42</v>
      </c>
      <c r="K1833" t="s">
        <v>30</v>
      </c>
      <c r="L1833" t="s">
        <v>54</v>
      </c>
      <c r="M1833" t="s">
        <v>29</v>
      </c>
      <c r="N1833" t="s">
        <v>30</v>
      </c>
      <c r="O1833" t="s">
        <v>29</v>
      </c>
      <c r="P1833" t="s">
        <v>30</v>
      </c>
      <c r="Q1833" t="s">
        <v>30</v>
      </c>
      <c r="R1833" t="s">
        <v>30</v>
      </c>
      <c r="S1833" t="s">
        <v>30</v>
      </c>
      <c r="T1833" t="s">
        <v>30</v>
      </c>
      <c r="U1833" t="s">
        <v>30</v>
      </c>
      <c r="V1833" t="s">
        <v>30</v>
      </c>
      <c r="W1833" t="s">
        <v>31</v>
      </c>
      <c r="X1833" t="s">
        <v>29</v>
      </c>
      <c r="Y1833" t="s">
        <v>29</v>
      </c>
      <c r="Z1833" t="s">
        <v>29</v>
      </c>
      <c r="AA1833" t="s">
        <v>30</v>
      </c>
      <c r="AB1833" t="s">
        <v>59</v>
      </c>
    </row>
    <row r="1834" spans="1:28" outlineLevel="1" x14ac:dyDescent="0.45">
      <c r="A1834">
        <v>8956749008</v>
      </c>
      <c r="B1834" s="1">
        <v>44345</v>
      </c>
      <c r="C1834" t="s">
        <v>5007</v>
      </c>
      <c r="D1834" t="s">
        <v>5008</v>
      </c>
      <c r="E1834" t="s">
        <v>398</v>
      </c>
      <c r="F1834" t="s">
        <v>5651</v>
      </c>
      <c r="G1834" t="s">
        <v>5710</v>
      </c>
      <c r="H1834" s="5">
        <v>67015.960000000006</v>
      </c>
      <c r="J1834" t="s">
        <v>42</v>
      </c>
      <c r="K1834" t="s">
        <v>29</v>
      </c>
      <c r="L1834" t="s">
        <v>54</v>
      </c>
      <c r="M1834" t="s">
        <v>30</v>
      </c>
      <c r="N1834" t="s">
        <v>29</v>
      </c>
      <c r="O1834" t="s">
        <v>29</v>
      </c>
      <c r="P1834" t="s">
        <v>30</v>
      </c>
      <c r="Q1834" t="s">
        <v>29</v>
      </c>
      <c r="R1834" t="s">
        <v>30</v>
      </c>
      <c r="S1834" t="s">
        <v>30</v>
      </c>
      <c r="T1834" t="s">
        <v>30</v>
      </c>
      <c r="U1834" t="s">
        <v>30</v>
      </c>
      <c r="V1834" t="s">
        <v>30</v>
      </c>
      <c r="W1834" t="s">
        <v>31</v>
      </c>
      <c r="X1834" t="s">
        <v>29</v>
      </c>
      <c r="Y1834" t="s">
        <v>29</v>
      </c>
      <c r="Z1834" t="s">
        <v>29</v>
      </c>
      <c r="AA1834" t="s">
        <v>29</v>
      </c>
      <c r="AB1834" t="s">
        <v>32</v>
      </c>
    </row>
    <row r="1835" spans="1:28" outlineLevel="1" x14ac:dyDescent="0.45">
      <c r="A1835">
        <v>8827319001</v>
      </c>
      <c r="B1835" s="1">
        <v>44345</v>
      </c>
      <c r="C1835" t="s">
        <v>4377</v>
      </c>
      <c r="D1835" t="s">
        <v>4378</v>
      </c>
      <c r="E1835" t="s">
        <v>398</v>
      </c>
      <c r="F1835" t="s">
        <v>5651</v>
      </c>
      <c r="G1835" t="s">
        <v>5710</v>
      </c>
      <c r="H1835" s="5">
        <v>55903.16</v>
      </c>
      <c r="J1835" t="s">
        <v>42</v>
      </c>
      <c r="K1835" t="s">
        <v>29</v>
      </c>
      <c r="L1835" t="s">
        <v>54</v>
      </c>
      <c r="M1835" t="s">
        <v>30</v>
      </c>
      <c r="N1835" t="s">
        <v>29</v>
      </c>
      <c r="O1835" t="s">
        <v>29</v>
      </c>
      <c r="P1835" t="s">
        <v>30</v>
      </c>
      <c r="Q1835" t="s">
        <v>30</v>
      </c>
      <c r="R1835" t="s">
        <v>30</v>
      </c>
      <c r="S1835" t="s">
        <v>30</v>
      </c>
      <c r="T1835" t="s">
        <v>30</v>
      </c>
      <c r="U1835" t="s">
        <v>29</v>
      </c>
      <c r="V1835" t="s">
        <v>30</v>
      </c>
      <c r="W1835" t="s">
        <v>31</v>
      </c>
      <c r="X1835" t="s">
        <v>29</v>
      </c>
      <c r="Y1835" t="s">
        <v>29</v>
      </c>
      <c r="Z1835" t="s">
        <v>29</v>
      </c>
      <c r="AA1835" t="s">
        <v>29</v>
      </c>
      <c r="AB1835" t="s">
        <v>32</v>
      </c>
    </row>
    <row r="1836" spans="1:28" outlineLevel="1" x14ac:dyDescent="0.45">
      <c r="A1836">
        <v>4910479006</v>
      </c>
      <c r="B1836" s="1">
        <v>44336</v>
      </c>
      <c r="C1836" t="s">
        <v>2092</v>
      </c>
      <c r="D1836" t="s">
        <v>2093</v>
      </c>
      <c r="E1836" t="s">
        <v>1387</v>
      </c>
      <c r="F1836" t="s">
        <v>5651</v>
      </c>
      <c r="G1836" t="s">
        <v>5870</v>
      </c>
      <c r="H1836" s="5">
        <v>363277</v>
      </c>
      <c r="J1836" t="s">
        <v>42</v>
      </c>
      <c r="K1836" t="s">
        <v>29</v>
      </c>
      <c r="L1836" t="s">
        <v>77</v>
      </c>
      <c r="M1836" t="s">
        <v>30</v>
      </c>
      <c r="N1836" t="s">
        <v>30</v>
      </c>
      <c r="O1836" t="s">
        <v>30</v>
      </c>
      <c r="P1836" t="s">
        <v>30</v>
      </c>
      <c r="Q1836" t="s">
        <v>30</v>
      </c>
      <c r="R1836" t="s">
        <v>30</v>
      </c>
      <c r="S1836" t="s">
        <v>30</v>
      </c>
      <c r="T1836" t="s">
        <v>30</v>
      </c>
      <c r="U1836" t="s">
        <v>30</v>
      </c>
      <c r="V1836" t="s">
        <v>30</v>
      </c>
      <c r="W1836" t="s">
        <v>40</v>
      </c>
      <c r="X1836" t="s">
        <v>29</v>
      </c>
      <c r="Y1836" t="s">
        <v>29</v>
      </c>
      <c r="Z1836" t="s">
        <v>29</v>
      </c>
      <c r="AA1836" t="s">
        <v>30</v>
      </c>
      <c r="AB1836" t="s">
        <v>32</v>
      </c>
    </row>
    <row r="1837" spans="1:28" outlineLevel="1" x14ac:dyDescent="0.45">
      <c r="A1837">
        <v>2713129008</v>
      </c>
      <c r="B1837" s="1">
        <v>44334</v>
      </c>
      <c r="C1837" t="s">
        <v>1388</v>
      </c>
      <c r="D1837" t="s">
        <v>1389</v>
      </c>
      <c r="E1837" t="s">
        <v>1387</v>
      </c>
      <c r="F1837" t="s">
        <v>5651</v>
      </c>
      <c r="G1837" t="s">
        <v>5870</v>
      </c>
      <c r="H1837" s="5">
        <v>224149</v>
      </c>
      <c r="J1837" t="s">
        <v>42</v>
      </c>
      <c r="K1837" t="s">
        <v>29</v>
      </c>
      <c r="L1837" t="s">
        <v>77</v>
      </c>
      <c r="M1837" t="s">
        <v>30</v>
      </c>
      <c r="N1837" t="s">
        <v>30</v>
      </c>
      <c r="O1837" t="s">
        <v>30</v>
      </c>
      <c r="P1837" t="s">
        <v>30</v>
      </c>
      <c r="Q1837" t="s">
        <v>30</v>
      </c>
      <c r="R1837" t="s">
        <v>30</v>
      </c>
      <c r="S1837" t="s">
        <v>30</v>
      </c>
      <c r="T1837" t="s">
        <v>30</v>
      </c>
      <c r="U1837" t="s">
        <v>30</v>
      </c>
      <c r="V1837" t="s">
        <v>30</v>
      </c>
      <c r="W1837" t="s">
        <v>40</v>
      </c>
      <c r="X1837" t="s">
        <v>29</v>
      </c>
      <c r="Y1837" t="s">
        <v>29</v>
      </c>
      <c r="Z1837" t="s">
        <v>29</v>
      </c>
      <c r="AA1837" t="s">
        <v>30</v>
      </c>
      <c r="AB1837" t="s">
        <v>38</v>
      </c>
    </row>
    <row r="1838" spans="1:28" outlineLevel="1" x14ac:dyDescent="0.45">
      <c r="A1838">
        <v>4875759000</v>
      </c>
      <c r="B1838" s="1">
        <v>44336</v>
      </c>
      <c r="C1838" t="s">
        <v>1907</v>
      </c>
      <c r="D1838" t="s">
        <v>1908</v>
      </c>
      <c r="E1838" t="s">
        <v>1387</v>
      </c>
      <c r="F1838" t="s">
        <v>5651</v>
      </c>
      <c r="G1838" t="s">
        <v>5870</v>
      </c>
      <c r="H1838" s="5">
        <v>101448.48</v>
      </c>
      <c r="J1838" t="s">
        <v>42</v>
      </c>
      <c r="K1838" t="s">
        <v>30</v>
      </c>
      <c r="L1838" t="s">
        <v>77</v>
      </c>
      <c r="M1838" t="s">
        <v>30</v>
      </c>
      <c r="N1838" t="s">
        <v>30</v>
      </c>
      <c r="O1838" t="s">
        <v>30</v>
      </c>
      <c r="P1838" t="s">
        <v>30</v>
      </c>
      <c r="Q1838" t="s">
        <v>30</v>
      </c>
      <c r="R1838" t="s">
        <v>30</v>
      </c>
      <c r="S1838" t="s">
        <v>30</v>
      </c>
      <c r="T1838" t="s">
        <v>30</v>
      </c>
      <c r="U1838" t="s">
        <v>30</v>
      </c>
      <c r="V1838" t="s">
        <v>30</v>
      </c>
      <c r="W1838" t="s">
        <v>33</v>
      </c>
      <c r="X1838" t="s">
        <v>29</v>
      </c>
      <c r="Y1838" t="s">
        <v>29</v>
      </c>
      <c r="Z1838" t="s">
        <v>29</v>
      </c>
      <c r="AA1838" t="s">
        <v>30</v>
      </c>
      <c r="AB1838" t="s">
        <v>32</v>
      </c>
    </row>
    <row r="1839" spans="1:28" outlineLevel="1" x14ac:dyDescent="0.45">
      <c r="A1839">
        <v>2712789005</v>
      </c>
      <c r="B1839" s="1">
        <v>44334</v>
      </c>
      <c r="C1839" t="s">
        <v>1385</v>
      </c>
      <c r="D1839" t="s">
        <v>1386</v>
      </c>
      <c r="E1839" t="s">
        <v>1387</v>
      </c>
      <c r="F1839" t="s">
        <v>5651</v>
      </c>
      <c r="G1839" t="s">
        <v>5870</v>
      </c>
      <c r="H1839" s="5">
        <v>47128</v>
      </c>
      <c r="J1839" t="s">
        <v>42</v>
      </c>
      <c r="K1839" t="s">
        <v>30</v>
      </c>
      <c r="L1839" t="s">
        <v>77</v>
      </c>
      <c r="M1839" t="s">
        <v>29</v>
      </c>
      <c r="N1839" t="s">
        <v>29</v>
      </c>
      <c r="O1839" t="s">
        <v>30</v>
      </c>
      <c r="P1839" t="s">
        <v>29</v>
      </c>
      <c r="Q1839" t="s">
        <v>30</v>
      </c>
      <c r="R1839" t="s">
        <v>29</v>
      </c>
      <c r="S1839" t="s">
        <v>29</v>
      </c>
      <c r="T1839" t="s">
        <v>30</v>
      </c>
      <c r="U1839" t="s">
        <v>29</v>
      </c>
      <c r="V1839" t="s">
        <v>30</v>
      </c>
      <c r="W1839" t="s">
        <v>40</v>
      </c>
      <c r="X1839" t="s">
        <v>29</v>
      </c>
      <c r="Y1839" t="s">
        <v>29</v>
      </c>
      <c r="Z1839" t="s">
        <v>30</v>
      </c>
      <c r="AA1839" t="s">
        <v>29</v>
      </c>
      <c r="AB1839" t="s">
        <v>32</v>
      </c>
    </row>
    <row r="1840" spans="1:28" outlineLevel="1" x14ac:dyDescent="0.45">
      <c r="A1840">
        <v>7666358903</v>
      </c>
      <c r="B1840" s="1">
        <v>44323</v>
      </c>
      <c r="C1840" t="s">
        <v>3793</v>
      </c>
      <c r="D1840" t="s">
        <v>3794</v>
      </c>
      <c r="E1840" t="s">
        <v>318</v>
      </c>
      <c r="F1840" t="s">
        <v>5651</v>
      </c>
      <c r="G1840" t="s">
        <v>5963</v>
      </c>
      <c r="H1840" s="5">
        <v>340915</v>
      </c>
      <c r="J1840" t="s">
        <v>42</v>
      </c>
      <c r="K1840" t="s">
        <v>29</v>
      </c>
      <c r="L1840" t="s">
        <v>119</v>
      </c>
      <c r="M1840" t="s">
        <v>30</v>
      </c>
      <c r="N1840" t="s">
        <v>30</v>
      </c>
      <c r="O1840" t="s">
        <v>30</v>
      </c>
      <c r="P1840" t="s">
        <v>30</v>
      </c>
      <c r="Q1840" t="s">
        <v>30</v>
      </c>
      <c r="R1840" t="s">
        <v>30</v>
      </c>
      <c r="S1840" t="s">
        <v>30</v>
      </c>
      <c r="T1840" t="s">
        <v>30</v>
      </c>
      <c r="U1840" t="s">
        <v>30</v>
      </c>
      <c r="V1840" t="s">
        <v>30</v>
      </c>
      <c r="W1840" t="s">
        <v>31</v>
      </c>
      <c r="X1840" t="s">
        <v>29</v>
      </c>
      <c r="Y1840" t="s">
        <v>30</v>
      </c>
      <c r="Z1840" t="s">
        <v>29</v>
      </c>
      <c r="AA1840" t="s">
        <v>29</v>
      </c>
      <c r="AB1840" t="s">
        <v>38</v>
      </c>
    </row>
    <row r="1841" spans="1:28" outlineLevel="1" x14ac:dyDescent="0.45">
      <c r="A1841">
        <v>7535048904</v>
      </c>
      <c r="B1841" s="1">
        <v>44323</v>
      </c>
      <c r="C1841" t="s">
        <v>2824</v>
      </c>
      <c r="D1841" t="s">
        <v>2825</v>
      </c>
      <c r="E1841" t="s">
        <v>318</v>
      </c>
      <c r="F1841" t="s">
        <v>5651</v>
      </c>
      <c r="G1841" t="s">
        <v>5963</v>
      </c>
      <c r="H1841" s="5">
        <v>73436</v>
      </c>
      <c r="J1841" t="s">
        <v>42</v>
      </c>
      <c r="K1841" t="s">
        <v>29</v>
      </c>
      <c r="L1841" t="s">
        <v>119</v>
      </c>
      <c r="M1841" t="s">
        <v>29</v>
      </c>
      <c r="N1841" t="s">
        <v>30</v>
      </c>
      <c r="O1841" t="s">
        <v>29</v>
      </c>
      <c r="P1841" t="s">
        <v>30</v>
      </c>
      <c r="Q1841" t="s">
        <v>29</v>
      </c>
      <c r="R1841" t="s">
        <v>30</v>
      </c>
      <c r="S1841" t="s">
        <v>30</v>
      </c>
      <c r="T1841" t="s">
        <v>30</v>
      </c>
      <c r="U1841" t="s">
        <v>30</v>
      </c>
      <c r="V1841" t="s">
        <v>30</v>
      </c>
      <c r="W1841" t="s">
        <v>31</v>
      </c>
      <c r="X1841" t="s">
        <v>29</v>
      </c>
      <c r="Y1841" t="s">
        <v>30</v>
      </c>
      <c r="Z1841" t="s">
        <v>29</v>
      </c>
      <c r="AA1841" t="s">
        <v>30</v>
      </c>
      <c r="AB1841" t="s">
        <v>47</v>
      </c>
    </row>
    <row r="1842" spans="1:28" outlineLevel="1" x14ac:dyDescent="0.45">
      <c r="A1842">
        <v>7554918900</v>
      </c>
      <c r="B1842" s="1">
        <v>44323</v>
      </c>
      <c r="C1842" t="s">
        <v>3059</v>
      </c>
      <c r="D1842" t="s">
        <v>3060</v>
      </c>
      <c r="E1842" t="s">
        <v>1174</v>
      </c>
      <c r="F1842" t="s">
        <v>5651</v>
      </c>
      <c r="G1842" t="s">
        <v>5976</v>
      </c>
      <c r="H1842" s="5">
        <v>204629</v>
      </c>
      <c r="J1842" t="s">
        <v>42</v>
      </c>
      <c r="K1842" t="s">
        <v>30</v>
      </c>
      <c r="L1842" t="s">
        <v>119</v>
      </c>
      <c r="M1842" t="s">
        <v>29</v>
      </c>
      <c r="N1842" t="s">
        <v>30</v>
      </c>
      <c r="O1842" t="s">
        <v>29</v>
      </c>
      <c r="P1842" t="s">
        <v>30</v>
      </c>
      <c r="Q1842" t="s">
        <v>30</v>
      </c>
      <c r="R1842" t="s">
        <v>30</v>
      </c>
      <c r="S1842" t="s">
        <v>30</v>
      </c>
      <c r="T1842" t="s">
        <v>29</v>
      </c>
      <c r="U1842" t="s">
        <v>30</v>
      </c>
      <c r="V1842" t="s">
        <v>30</v>
      </c>
      <c r="W1842" t="s">
        <v>60</v>
      </c>
      <c r="X1842" t="s">
        <v>29</v>
      </c>
      <c r="Y1842" t="s">
        <v>30</v>
      </c>
      <c r="Z1842" t="s">
        <v>29</v>
      </c>
      <c r="AA1842" t="s">
        <v>29</v>
      </c>
      <c r="AB1842" t="s">
        <v>47</v>
      </c>
    </row>
    <row r="1843" spans="1:28" outlineLevel="1" x14ac:dyDescent="0.45">
      <c r="A1843">
        <v>7872068900</v>
      </c>
      <c r="B1843" s="1">
        <v>44327</v>
      </c>
      <c r="C1843" t="s">
        <v>3860</v>
      </c>
      <c r="D1843" t="s">
        <v>3861</v>
      </c>
      <c r="E1843" t="s">
        <v>572</v>
      </c>
      <c r="F1843" t="s">
        <v>5651</v>
      </c>
      <c r="G1843" t="s">
        <v>6009</v>
      </c>
      <c r="H1843" s="5">
        <v>19347.189999999999</v>
      </c>
      <c r="J1843" t="s">
        <v>42</v>
      </c>
      <c r="K1843" t="s">
        <v>29</v>
      </c>
      <c r="L1843" t="s">
        <v>119</v>
      </c>
      <c r="M1843" t="s">
        <v>29</v>
      </c>
      <c r="N1843" t="s">
        <v>30</v>
      </c>
      <c r="O1843" t="s">
        <v>30</v>
      </c>
      <c r="P1843" t="s">
        <v>30</v>
      </c>
      <c r="Q1843" t="s">
        <v>30</v>
      </c>
      <c r="R1843" t="s">
        <v>30</v>
      </c>
      <c r="S1843" t="s">
        <v>29</v>
      </c>
      <c r="T1843" t="s">
        <v>29</v>
      </c>
      <c r="U1843" t="s">
        <v>30</v>
      </c>
      <c r="V1843" t="s">
        <v>29</v>
      </c>
      <c r="W1843" t="s">
        <v>60</v>
      </c>
      <c r="X1843" t="s">
        <v>29</v>
      </c>
      <c r="Y1843" t="s">
        <v>29</v>
      </c>
      <c r="Z1843" t="s">
        <v>30</v>
      </c>
      <c r="AA1843" t="s">
        <v>29</v>
      </c>
      <c r="AB1843" t="s">
        <v>39</v>
      </c>
    </row>
    <row r="1844" spans="1:28" outlineLevel="1" x14ac:dyDescent="0.45">
      <c r="A1844">
        <v>9953679010</v>
      </c>
      <c r="B1844" s="1">
        <v>44354</v>
      </c>
      <c r="C1844" t="s">
        <v>5583</v>
      </c>
      <c r="D1844" t="s">
        <v>5584</v>
      </c>
      <c r="E1844" t="s">
        <v>1165</v>
      </c>
      <c r="F1844" t="s">
        <v>5651</v>
      </c>
      <c r="G1844" t="s">
        <v>5843</v>
      </c>
      <c r="H1844" s="5">
        <v>445077</v>
      </c>
      <c r="J1844" t="s">
        <v>42</v>
      </c>
      <c r="K1844" t="s">
        <v>29</v>
      </c>
      <c r="L1844" t="s">
        <v>155</v>
      </c>
      <c r="M1844" t="s">
        <v>30</v>
      </c>
      <c r="N1844" t="s">
        <v>30</v>
      </c>
      <c r="O1844" t="s">
        <v>30</v>
      </c>
      <c r="P1844" t="s">
        <v>30</v>
      </c>
      <c r="Q1844" t="s">
        <v>30</v>
      </c>
      <c r="R1844" t="s">
        <v>30</v>
      </c>
      <c r="S1844" t="s">
        <v>30</v>
      </c>
      <c r="T1844" t="s">
        <v>30</v>
      </c>
      <c r="U1844" t="s">
        <v>30</v>
      </c>
      <c r="V1844" t="s">
        <v>30</v>
      </c>
      <c r="W1844" t="s">
        <v>49</v>
      </c>
      <c r="X1844" t="s">
        <v>29</v>
      </c>
      <c r="Y1844" t="s">
        <v>29</v>
      </c>
      <c r="Z1844" t="s">
        <v>29</v>
      </c>
      <c r="AA1844" t="s">
        <v>29</v>
      </c>
      <c r="AB1844" t="s">
        <v>145</v>
      </c>
    </row>
    <row r="1845" spans="1:28" outlineLevel="1" x14ac:dyDescent="0.45">
      <c r="A1845">
        <v>2487049009</v>
      </c>
      <c r="B1845" s="1">
        <v>44332</v>
      </c>
      <c r="C1845" t="s">
        <v>1163</v>
      </c>
      <c r="D1845" t="s">
        <v>1164</v>
      </c>
      <c r="E1845" t="s">
        <v>1165</v>
      </c>
      <c r="F1845" t="s">
        <v>5651</v>
      </c>
      <c r="G1845" t="s">
        <v>5843</v>
      </c>
      <c r="H1845" s="5">
        <v>66833</v>
      </c>
      <c r="J1845" t="s">
        <v>42</v>
      </c>
      <c r="K1845" t="s">
        <v>29</v>
      </c>
      <c r="L1845" t="s">
        <v>155</v>
      </c>
      <c r="M1845" t="s">
        <v>29</v>
      </c>
      <c r="N1845" t="s">
        <v>30</v>
      </c>
      <c r="O1845" t="s">
        <v>29</v>
      </c>
      <c r="P1845" t="s">
        <v>30</v>
      </c>
      <c r="Q1845" t="s">
        <v>30</v>
      </c>
      <c r="R1845" t="s">
        <v>30</v>
      </c>
      <c r="S1845" t="s">
        <v>30</v>
      </c>
      <c r="T1845" t="s">
        <v>30</v>
      </c>
      <c r="U1845" t="s">
        <v>30</v>
      </c>
      <c r="V1845" t="s">
        <v>30</v>
      </c>
      <c r="W1845" t="s">
        <v>33</v>
      </c>
      <c r="X1845" t="s">
        <v>29</v>
      </c>
      <c r="Y1845" t="s">
        <v>29</v>
      </c>
      <c r="Z1845" t="s">
        <v>29</v>
      </c>
      <c r="AA1845" t="s">
        <v>30</v>
      </c>
      <c r="AB1845" t="s">
        <v>32</v>
      </c>
    </row>
    <row r="1846" spans="1:28" outlineLevel="1" x14ac:dyDescent="0.45">
      <c r="A1846">
        <v>2501919007</v>
      </c>
      <c r="B1846" s="1">
        <v>44332</v>
      </c>
      <c r="C1846" t="s">
        <v>1230</v>
      </c>
      <c r="D1846" t="s">
        <v>1231</v>
      </c>
      <c r="E1846" t="s">
        <v>1165</v>
      </c>
      <c r="F1846" t="s">
        <v>5651</v>
      </c>
      <c r="G1846" t="s">
        <v>5843</v>
      </c>
      <c r="H1846" s="5">
        <v>61306</v>
      </c>
      <c r="J1846" t="s">
        <v>42</v>
      </c>
      <c r="K1846" t="s">
        <v>29</v>
      </c>
      <c r="L1846" t="s">
        <v>155</v>
      </c>
      <c r="M1846" t="s">
        <v>29</v>
      </c>
      <c r="N1846" t="s">
        <v>29</v>
      </c>
      <c r="O1846" t="s">
        <v>29</v>
      </c>
      <c r="P1846" t="s">
        <v>29</v>
      </c>
      <c r="Q1846" t="s">
        <v>29</v>
      </c>
      <c r="R1846" t="s">
        <v>30</v>
      </c>
      <c r="S1846" t="s">
        <v>30</v>
      </c>
      <c r="T1846" t="s">
        <v>30</v>
      </c>
      <c r="U1846" t="s">
        <v>29</v>
      </c>
      <c r="V1846" t="s">
        <v>30</v>
      </c>
      <c r="W1846" t="s">
        <v>40</v>
      </c>
      <c r="X1846" t="s">
        <v>29</v>
      </c>
      <c r="Y1846" t="s">
        <v>29</v>
      </c>
      <c r="Z1846" t="s">
        <v>29</v>
      </c>
      <c r="AA1846" t="s">
        <v>30</v>
      </c>
      <c r="AB1846" t="s">
        <v>32</v>
      </c>
    </row>
    <row r="1847" spans="1:28" outlineLevel="1" x14ac:dyDescent="0.45">
      <c r="A1847">
        <v>8611959006</v>
      </c>
      <c r="B1847" s="1">
        <v>44343</v>
      </c>
      <c r="C1847" t="s">
        <v>4308</v>
      </c>
      <c r="D1847" t="s">
        <v>4309</v>
      </c>
      <c r="E1847" t="s">
        <v>1165</v>
      </c>
      <c r="F1847" t="s">
        <v>5651</v>
      </c>
      <c r="G1847" t="s">
        <v>5843</v>
      </c>
      <c r="H1847" s="5">
        <v>33807.4</v>
      </c>
      <c r="J1847" t="s">
        <v>42</v>
      </c>
      <c r="K1847" t="s">
        <v>29</v>
      </c>
      <c r="L1847" t="s">
        <v>155</v>
      </c>
      <c r="M1847" t="s">
        <v>30</v>
      </c>
      <c r="N1847" t="s">
        <v>30</v>
      </c>
      <c r="O1847" t="s">
        <v>30</v>
      </c>
      <c r="P1847" t="s">
        <v>30</v>
      </c>
      <c r="Q1847" t="s">
        <v>30</v>
      </c>
      <c r="R1847" t="s">
        <v>30</v>
      </c>
      <c r="S1847" t="s">
        <v>30</v>
      </c>
      <c r="T1847" t="s">
        <v>30</v>
      </c>
      <c r="U1847" t="s">
        <v>30</v>
      </c>
      <c r="V1847" t="s">
        <v>30</v>
      </c>
      <c r="W1847" t="s">
        <v>40</v>
      </c>
      <c r="X1847" t="s">
        <v>29</v>
      </c>
      <c r="Y1847" t="s">
        <v>30</v>
      </c>
      <c r="Z1847" t="s">
        <v>29</v>
      </c>
      <c r="AA1847" t="s">
        <v>30</v>
      </c>
      <c r="AB1847" t="s">
        <v>32</v>
      </c>
    </row>
    <row r="1848" spans="1:28" outlineLevel="1" x14ac:dyDescent="0.45">
      <c r="A1848">
        <v>3688169000</v>
      </c>
      <c r="B1848" s="1">
        <v>44335</v>
      </c>
      <c r="C1848" t="s">
        <v>1730</v>
      </c>
      <c r="D1848" t="s">
        <v>1731</v>
      </c>
      <c r="E1848" t="s">
        <v>1165</v>
      </c>
      <c r="F1848" t="s">
        <v>5651</v>
      </c>
      <c r="G1848" t="s">
        <v>5843</v>
      </c>
      <c r="H1848" s="5">
        <v>26761</v>
      </c>
      <c r="J1848" t="s">
        <v>42</v>
      </c>
      <c r="K1848" t="s">
        <v>29</v>
      </c>
      <c r="L1848" t="s">
        <v>155</v>
      </c>
      <c r="M1848" t="s">
        <v>30</v>
      </c>
      <c r="N1848" t="s">
        <v>30</v>
      </c>
      <c r="O1848" t="s">
        <v>29</v>
      </c>
      <c r="P1848" t="s">
        <v>30</v>
      </c>
      <c r="Q1848" t="s">
        <v>30</v>
      </c>
      <c r="R1848" t="s">
        <v>30</v>
      </c>
      <c r="S1848" t="s">
        <v>30</v>
      </c>
      <c r="T1848" t="s">
        <v>30</v>
      </c>
      <c r="U1848" t="s">
        <v>30</v>
      </c>
      <c r="V1848" t="s">
        <v>30</v>
      </c>
      <c r="W1848" t="s">
        <v>40</v>
      </c>
      <c r="X1848" t="s">
        <v>29</v>
      </c>
      <c r="Y1848" t="s">
        <v>29</v>
      </c>
      <c r="Z1848" t="s">
        <v>29</v>
      </c>
      <c r="AA1848" t="s">
        <v>30</v>
      </c>
      <c r="AB1848" t="s">
        <v>32</v>
      </c>
    </row>
    <row r="1849" spans="1:28" outlineLevel="1" x14ac:dyDescent="0.45">
      <c r="A1849">
        <v>7907088907</v>
      </c>
      <c r="B1849" s="1">
        <v>44327</v>
      </c>
      <c r="C1849" t="s">
        <v>4042</v>
      </c>
      <c r="D1849" t="s">
        <v>4043</v>
      </c>
      <c r="E1849" t="s">
        <v>6021</v>
      </c>
      <c r="F1849" t="s">
        <v>5651</v>
      </c>
      <c r="G1849" t="s">
        <v>6022</v>
      </c>
      <c r="H1849" s="5">
        <v>64010.04</v>
      </c>
      <c r="J1849" t="s">
        <v>42</v>
      </c>
      <c r="K1849" t="s">
        <v>29</v>
      </c>
      <c r="L1849" t="s">
        <v>119</v>
      </c>
      <c r="M1849" t="s">
        <v>30</v>
      </c>
      <c r="N1849" t="s">
        <v>30</v>
      </c>
      <c r="O1849" t="s">
        <v>30</v>
      </c>
      <c r="P1849" t="s">
        <v>30</v>
      </c>
      <c r="Q1849" t="s">
        <v>30</v>
      </c>
      <c r="R1849" t="s">
        <v>30</v>
      </c>
      <c r="S1849" t="s">
        <v>30</v>
      </c>
      <c r="T1849" t="s">
        <v>30</v>
      </c>
      <c r="U1849" t="s">
        <v>30</v>
      </c>
      <c r="V1849" t="s">
        <v>30</v>
      </c>
      <c r="W1849" t="s">
        <v>31</v>
      </c>
      <c r="X1849" t="s">
        <v>30</v>
      </c>
      <c r="Y1849" t="s">
        <v>30</v>
      </c>
      <c r="Z1849" t="s">
        <v>29</v>
      </c>
      <c r="AA1849" t="s">
        <v>29</v>
      </c>
      <c r="AB1849" t="s">
        <v>32</v>
      </c>
    </row>
    <row r="1850" spans="1:28" outlineLevel="1" x14ac:dyDescent="0.45">
      <c r="A1850">
        <v>7545198907</v>
      </c>
      <c r="B1850" s="1">
        <v>44323</v>
      </c>
      <c r="C1850" t="s">
        <v>2947</v>
      </c>
      <c r="D1850" t="s">
        <v>2948</v>
      </c>
      <c r="E1850" t="s">
        <v>249</v>
      </c>
      <c r="F1850" t="s">
        <v>5651</v>
      </c>
      <c r="G1850" t="s">
        <v>5678</v>
      </c>
      <c r="H1850" s="5">
        <v>308955.5</v>
      </c>
      <c r="J1850" t="s">
        <v>28</v>
      </c>
      <c r="K1850" t="s">
        <v>30</v>
      </c>
      <c r="L1850" t="s">
        <v>155</v>
      </c>
      <c r="M1850" t="s">
        <v>29</v>
      </c>
      <c r="N1850" t="s">
        <v>30</v>
      </c>
      <c r="O1850" t="s">
        <v>30</v>
      </c>
      <c r="P1850" t="s">
        <v>30</v>
      </c>
      <c r="Q1850" t="s">
        <v>30</v>
      </c>
      <c r="R1850" t="s">
        <v>30</v>
      </c>
      <c r="S1850" t="s">
        <v>30</v>
      </c>
      <c r="T1850" t="s">
        <v>30</v>
      </c>
      <c r="U1850" t="s">
        <v>30</v>
      </c>
      <c r="V1850" t="s">
        <v>30</v>
      </c>
      <c r="W1850" t="s">
        <v>31</v>
      </c>
      <c r="X1850" t="s">
        <v>29</v>
      </c>
      <c r="Y1850" t="s">
        <v>30</v>
      </c>
      <c r="Z1850" t="s">
        <v>29</v>
      </c>
      <c r="AA1850" t="s">
        <v>29</v>
      </c>
      <c r="AB1850" t="s">
        <v>32</v>
      </c>
    </row>
    <row r="1851" spans="1:28" outlineLevel="1" x14ac:dyDescent="0.45">
      <c r="A1851">
        <v>2721389005</v>
      </c>
      <c r="B1851" s="1">
        <v>44334</v>
      </c>
      <c r="C1851" t="s">
        <v>1421</v>
      </c>
      <c r="D1851" t="s">
        <v>1422</v>
      </c>
      <c r="E1851" t="s">
        <v>249</v>
      </c>
      <c r="F1851" t="s">
        <v>5651</v>
      </c>
      <c r="G1851" t="s">
        <v>5678</v>
      </c>
      <c r="H1851" s="5">
        <v>285678</v>
      </c>
      <c r="J1851" t="s">
        <v>28</v>
      </c>
      <c r="K1851" t="s">
        <v>30</v>
      </c>
      <c r="L1851" t="s">
        <v>155</v>
      </c>
      <c r="M1851" t="s">
        <v>30</v>
      </c>
      <c r="N1851" t="s">
        <v>30</v>
      </c>
      <c r="O1851" t="s">
        <v>29</v>
      </c>
      <c r="P1851" t="s">
        <v>30</v>
      </c>
      <c r="Q1851" t="s">
        <v>30</v>
      </c>
      <c r="R1851" t="s">
        <v>30</v>
      </c>
      <c r="S1851" t="s">
        <v>30</v>
      </c>
      <c r="T1851" t="s">
        <v>30</v>
      </c>
      <c r="U1851" t="s">
        <v>30</v>
      </c>
      <c r="V1851" t="s">
        <v>30</v>
      </c>
      <c r="W1851" t="s">
        <v>60</v>
      </c>
      <c r="X1851" t="s">
        <v>29</v>
      </c>
      <c r="Y1851" t="s">
        <v>29</v>
      </c>
      <c r="Z1851" t="s">
        <v>30</v>
      </c>
      <c r="AA1851" t="s">
        <v>29</v>
      </c>
      <c r="AB1851" t="s">
        <v>43</v>
      </c>
    </row>
    <row r="1852" spans="1:28" outlineLevel="1" x14ac:dyDescent="0.45">
      <c r="A1852">
        <v>8893809004</v>
      </c>
      <c r="B1852" s="1">
        <v>44345</v>
      </c>
      <c r="C1852" t="s">
        <v>4743</v>
      </c>
      <c r="D1852" t="s">
        <v>4744</v>
      </c>
      <c r="E1852" t="s">
        <v>249</v>
      </c>
      <c r="F1852" t="s">
        <v>5651</v>
      </c>
      <c r="G1852" t="s">
        <v>5678</v>
      </c>
      <c r="H1852" s="5">
        <v>269547.59000000003</v>
      </c>
      <c r="J1852" t="s">
        <v>28</v>
      </c>
      <c r="K1852" t="s">
        <v>30</v>
      </c>
      <c r="L1852" t="s">
        <v>155</v>
      </c>
      <c r="M1852" t="s">
        <v>30</v>
      </c>
      <c r="N1852" t="s">
        <v>29</v>
      </c>
      <c r="O1852" t="s">
        <v>29</v>
      </c>
      <c r="P1852" t="s">
        <v>30</v>
      </c>
      <c r="Q1852" t="s">
        <v>29</v>
      </c>
      <c r="R1852" t="s">
        <v>30</v>
      </c>
      <c r="S1852" t="s">
        <v>30</v>
      </c>
      <c r="T1852" t="s">
        <v>30</v>
      </c>
      <c r="U1852" t="s">
        <v>29</v>
      </c>
      <c r="V1852" t="s">
        <v>30</v>
      </c>
      <c r="W1852" t="s">
        <v>31</v>
      </c>
      <c r="X1852" t="s">
        <v>29</v>
      </c>
      <c r="Y1852" t="s">
        <v>29</v>
      </c>
      <c r="Z1852" t="s">
        <v>29</v>
      </c>
      <c r="AA1852" t="s">
        <v>29</v>
      </c>
      <c r="AB1852" t="s">
        <v>364</v>
      </c>
    </row>
    <row r="1853" spans="1:28" outlineLevel="1" x14ac:dyDescent="0.45">
      <c r="A1853">
        <v>2239619004</v>
      </c>
      <c r="B1853" s="1">
        <v>44330</v>
      </c>
      <c r="C1853" t="s">
        <v>753</v>
      </c>
      <c r="D1853" t="s">
        <v>754</v>
      </c>
      <c r="E1853" t="s">
        <v>249</v>
      </c>
      <c r="F1853" t="s">
        <v>5651</v>
      </c>
      <c r="G1853" t="s">
        <v>5678</v>
      </c>
      <c r="H1853" s="5">
        <v>169403</v>
      </c>
      <c r="J1853" t="s">
        <v>28</v>
      </c>
      <c r="K1853" t="s">
        <v>29</v>
      </c>
      <c r="L1853" t="s">
        <v>155</v>
      </c>
      <c r="M1853" t="s">
        <v>30</v>
      </c>
      <c r="N1853" t="s">
        <v>29</v>
      </c>
      <c r="O1853" t="s">
        <v>29</v>
      </c>
      <c r="P1853" t="s">
        <v>29</v>
      </c>
      <c r="Q1853" t="s">
        <v>29</v>
      </c>
      <c r="R1853" t="s">
        <v>29</v>
      </c>
      <c r="S1853" t="s">
        <v>30</v>
      </c>
      <c r="T1853" t="s">
        <v>30</v>
      </c>
      <c r="U1853" t="s">
        <v>29</v>
      </c>
      <c r="V1853" t="s">
        <v>29</v>
      </c>
      <c r="W1853" t="s">
        <v>31</v>
      </c>
      <c r="X1853" t="s">
        <v>29</v>
      </c>
      <c r="Y1853" t="s">
        <v>30</v>
      </c>
      <c r="Z1853" t="s">
        <v>29</v>
      </c>
      <c r="AA1853" t="s">
        <v>29</v>
      </c>
      <c r="AB1853" t="s">
        <v>32</v>
      </c>
    </row>
    <row r="1854" spans="1:28" outlineLevel="1" x14ac:dyDescent="0.45">
      <c r="A1854">
        <v>1071249001</v>
      </c>
      <c r="B1854" s="1">
        <v>44328</v>
      </c>
      <c r="C1854" t="s">
        <v>247</v>
      </c>
      <c r="D1854" t="s">
        <v>248</v>
      </c>
      <c r="E1854" t="s">
        <v>249</v>
      </c>
      <c r="F1854" t="s">
        <v>5651</v>
      </c>
      <c r="G1854" t="s">
        <v>5678</v>
      </c>
      <c r="H1854" s="5">
        <v>134235</v>
      </c>
      <c r="J1854" t="s">
        <v>28</v>
      </c>
      <c r="K1854" t="s">
        <v>29</v>
      </c>
      <c r="L1854" t="s">
        <v>155</v>
      </c>
      <c r="M1854" t="s">
        <v>29</v>
      </c>
      <c r="N1854" t="s">
        <v>30</v>
      </c>
      <c r="O1854" t="s">
        <v>30</v>
      </c>
      <c r="P1854" t="s">
        <v>30</v>
      </c>
      <c r="Q1854" t="s">
        <v>30</v>
      </c>
      <c r="R1854" t="s">
        <v>30</v>
      </c>
      <c r="S1854" t="s">
        <v>30</v>
      </c>
      <c r="T1854" t="s">
        <v>30</v>
      </c>
      <c r="U1854" t="s">
        <v>30</v>
      </c>
      <c r="V1854" t="s">
        <v>30</v>
      </c>
      <c r="W1854" t="s">
        <v>60</v>
      </c>
      <c r="X1854" t="s">
        <v>29</v>
      </c>
      <c r="Y1854" t="s">
        <v>30</v>
      </c>
      <c r="Z1854" t="s">
        <v>29</v>
      </c>
      <c r="AA1854" t="s">
        <v>30</v>
      </c>
      <c r="AB1854" t="s">
        <v>32</v>
      </c>
    </row>
    <row r="1855" spans="1:28" outlineLevel="1" x14ac:dyDescent="0.45">
      <c r="A1855">
        <v>8855249001</v>
      </c>
      <c r="B1855" s="1">
        <v>44345</v>
      </c>
      <c r="C1855" t="s">
        <v>4527</v>
      </c>
      <c r="D1855" t="s">
        <v>4528</v>
      </c>
      <c r="E1855" t="s">
        <v>249</v>
      </c>
      <c r="F1855" t="s">
        <v>5651</v>
      </c>
      <c r="G1855" t="s">
        <v>5678</v>
      </c>
      <c r="H1855" s="5">
        <v>71455.13</v>
      </c>
      <c r="J1855" t="s">
        <v>28</v>
      </c>
      <c r="K1855" t="s">
        <v>30</v>
      </c>
      <c r="L1855" t="s">
        <v>155</v>
      </c>
      <c r="M1855" t="s">
        <v>29</v>
      </c>
      <c r="N1855" t="s">
        <v>30</v>
      </c>
      <c r="O1855" t="s">
        <v>30</v>
      </c>
      <c r="P1855" t="s">
        <v>30</v>
      </c>
      <c r="Q1855" t="s">
        <v>30</v>
      </c>
      <c r="R1855" t="s">
        <v>30</v>
      </c>
      <c r="S1855" t="s">
        <v>30</v>
      </c>
      <c r="T1855" t="s">
        <v>30</v>
      </c>
      <c r="U1855" t="s">
        <v>30</v>
      </c>
      <c r="V1855" t="s">
        <v>30</v>
      </c>
      <c r="W1855" t="s">
        <v>31</v>
      </c>
      <c r="X1855" t="s">
        <v>29</v>
      </c>
      <c r="Y1855" t="s">
        <v>29</v>
      </c>
      <c r="Z1855" t="s">
        <v>29</v>
      </c>
      <c r="AA1855" t="s">
        <v>29</v>
      </c>
      <c r="AB1855" t="s">
        <v>32</v>
      </c>
    </row>
    <row r="1856" spans="1:28" outlineLevel="1" x14ac:dyDescent="0.45">
      <c r="A1856">
        <v>9914469003</v>
      </c>
      <c r="B1856" s="1">
        <v>44351</v>
      </c>
      <c r="C1856" t="s">
        <v>5405</v>
      </c>
      <c r="D1856" t="s">
        <v>5406</v>
      </c>
      <c r="E1856" t="s">
        <v>5407</v>
      </c>
      <c r="F1856" t="s">
        <v>5651</v>
      </c>
      <c r="G1856" t="s">
        <v>6059</v>
      </c>
      <c r="H1856" s="5">
        <v>478751</v>
      </c>
      <c r="J1856" t="s">
        <v>42</v>
      </c>
      <c r="K1856" t="s">
        <v>30</v>
      </c>
      <c r="L1856" t="s">
        <v>127</v>
      </c>
      <c r="M1856" t="s">
        <v>30</v>
      </c>
      <c r="N1856" t="s">
        <v>30</v>
      </c>
      <c r="O1856" t="s">
        <v>30</v>
      </c>
      <c r="P1856" t="s">
        <v>30</v>
      </c>
      <c r="Q1856" t="s">
        <v>30</v>
      </c>
      <c r="R1856" t="s">
        <v>30</v>
      </c>
      <c r="S1856" t="s">
        <v>30</v>
      </c>
      <c r="T1856" t="s">
        <v>30</v>
      </c>
      <c r="U1856" t="s">
        <v>30</v>
      </c>
      <c r="V1856" t="s">
        <v>30</v>
      </c>
      <c r="W1856" t="s">
        <v>40</v>
      </c>
      <c r="X1856" t="s">
        <v>29</v>
      </c>
      <c r="Y1856" t="s">
        <v>29</v>
      </c>
      <c r="Z1856" t="s">
        <v>29</v>
      </c>
      <c r="AA1856" t="s">
        <v>29</v>
      </c>
      <c r="AB1856" t="s">
        <v>32</v>
      </c>
    </row>
    <row r="1857" spans="1:28" outlineLevel="1" x14ac:dyDescent="0.45">
      <c r="A1857">
        <v>9912559002</v>
      </c>
      <c r="B1857" s="1">
        <v>44351</v>
      </c>
      <c r="C1857" t="s">
        <v>5397</v>
      </c>
      <c r="D1857" t="s">
        <v>5398</v>
      </c>
      <c r="E1857" t="s">
        <v>1089</v>
      </c>
      <c r="F1857" t="s">
        <v>5651</v>
      </c>
      <c r="G1857" t="s">
        <v>5835</v>
      </c>
      <c r="H1857" s="5">
        <v>829918</v>
      </c>
      <c r="J1857" t="s">
        <v>42</v>
      </c>
      <c r="K1857" t="s">
        <v>29</v>
      </c>
      <c r="L1857" t="s">
        <v>96</v>
      </c>
      <c r="M1857" t="s">
        <v>30</v>
      </c>
      <c r="N1857" t="s">
        <v>30</v>
      </c>
      <c r="O1857" t="s">
        <v>30</v>
      </c>
      <c r="P1857" t="s">
        <v>30</v>
      </c>
      <c r="Q1857" t="s">
        <v>30</v>
      </c>
      <c r="R1857" t="s">
        <v>30</v>
      </c>
      <c r="S1857" t="s">
        <v>30</v>
      </c>
      <c r="T1857" t="s">
        <v>30</v>
      </c>
      <c r="U1857" t="s">
        <v>30</v>
      </c>
      <c r="V1857" t="s">
        <v>30</v>
      </c>
      <c r="W1857" t="s">
        <v>40</v>
      </c>
      <c r="X1857" t="s">
        <v>29</v>
      </c>
      <c r="Y1857" t="s">
        <v>29</v>
      </c>
      <c r="Z1857" t="s">
        <v>29</v>
      </c>
      <c r="AA1857" t="s">
        <v>29</v>
      </c>
      <c r="AB1857" t="s">
        <v>144</v>
      </c>
    </row>
    <row r="1858" spans="1:28" outlineLevel="1" x14ac:dyDescent="0.45">
      <c r="A1858">
        <v>2472659001</v>
      </c>
      <c r="B1858" s="1">
        <v>44332</v>
      </c>
      <c r="C1858" t="s">
        <v>1087</v>
      </c>
      <c r="D1858" t="s">
        <v>1088</v>
      </c>
      <c r="E1858" t="s">
        <v>1089</v>
      </c>
      <c r="F1858" t="s">
        <v>5651</v>
      </c>
      <c r="G1858" t="s">
        <v>5835</v>
      </c>
      <c r="H1858" s="5">
        <v>485815</v>
      </c>
      <c r="J1858" t="s">
        <v>42</v>
      </c>
      <c r="K1858" t="s">
        <v>29</v>
      </c>
      <c r="L1858" t="s">
        <v>96</v>
      </c>
      <c r="M1858" t="s">
        <v>30</v>
      </c>
      <c r="N1858" t="s">
        <v>30</v>
      </c>
      <c r="O1858" t="s">
        <v>30</v>
      </c>
      <c r="P1858" t="s">
        <v>30</v>
      </c>
      <c r="Q1858" t="s">
        <v>30</v>
      </c>
      <c r="R1858" t="s">
        <v>30</v>
      </c>
      <c r="S1858" t="s">
        <v>30</v>
      </c>
      <c r="T1858" t="s">
        <v>30</v>
      </c>
      <c r="U1858" t="s">
        <v>30</v>
      </c>
      <c r="V1858" t="s">
        <v>30</v>
      </c>
      <c r="W1858" t="s">
        <v>31</v>
      </c>
      <c r="X1858" t="s">
        <v>29</v>
      </c>
      <c r="Y1858" t="s">
        <v>29</v>
      </c>
      <c r="Z1858" t="s">
        <v>29</v>
      </c>
      <c r="AA1858" t="s">
        <v>30</v>
      </c>
      <c r="AB1858" t="s">
        <v>32</v>
      </c>
    </row>
    <row r="1859" spans="1:28" outlineLevel="1" x14ac:dyDescent="0.45">
      <c r="A1859">
        <v>7560178910</v>
      </c>
      <c r="B1859" s="1">
        <v>44323</v>
      </c>
      <c r="C1859" t="s">
        <v>3122</v>
      </c>
      <c r="D1859" t="s">
        <v>3123</v>
      </c>
      <c r="E1859" t="s">
        <v>1089</v>
      </c>
      <c r="F1859" t="s">
        <v>5651</v>
      </c>
      <c r="G1859" t="s">
        <v>5835</v>
      </c>
      <c r="H1859" s="5">
        <v>85834</v>
      </c>
      <c r="J1859" t="s">
        <v>42</v>
      </c>
      <c r="K1859" t="s">
        <v>29</v>
      </c>
      <c r="L1859" t="s">
        <v>96</v>
      </c>
      <c r="M1859" t="s">
        <v>29</v>
      </c>
      <c r="N1859" t="s">
        <v>29</v>
      </c>
      <c r="O1859" t="s">
        <v>30</v>
      </c>
      <c r="P1859" t="s">
        <v>30</v>
      </c>
      <c r="Q1859" t="s">
        <v>30</v>
      </c>
      <c r="R1859" t="s">
        <v>30</v>
      </c>
      <c r="S1859" t="s">
        <v>30</v>
      </c>
      <c r="T1859" t="s">
        <v>30</v>
      </c>
      <c r="U1859" t="s">
        <v>30</v>
      </c>
      <c r="V1859" t="s">
        <v>30</v>
      </c>
      <c r="W1859" t="s">
        <v>40</v>
      </c>
      <c r="X1859" t="s">
        <v>29</v>
      </c>
      <c r="Y1859" t="s">
        <v>29</v>
      </c>
      <c r="Z1859" t="s">
        <v>29</v>
      </c>
      <c r="AA1859" t="s">
        <v>30</v>
      </c>
      <c r="AB1859" t="s">
        <v>32</v>
      </c>
    </row>
    <row r="1860" spans="1:28" outlineLevel="1" x14ac:dyDescent="0.45">
      <c r="A1860">
        <v>8922469009</v>
      </c>
      <c r="B1860" s="1">
        <v>44345</v>
      </c>
      <c r="C1860" t="s">
        <v>4855</v>
      </c>
      <c r="D1860" t="s">
        <v>4856</v>
      </c>
      <c r="E1860" t="s">
        <v>1089</v>
      </c>
      <c r="F1860" t="s">
        <v>5651</v>
      </c>
      <c r="G1860" t="s">
        <v>5835</v>
      </c>
      <c r="H1860" s="5">
        <v>48714.76</v>
      </c>
      <c r="J1860" t="s">
        <v>42</v>
      </c>
      <c r="K1860" t="s">
        <v>29</v>
      </c>
      <c r="L1860" t="s">
        <v>96</v>
      </c>
      <c r="M1860" t="s">
        <v>29</v>
      </c>
      <c r="N1860" t="s">
        <v>29</v>
      </c>
      <c r="O1860" t="s">
        <v>30</v>
      </c>
      <c r="P1860" t="s">
        <v>29</v>
      </c>
      <c r="Q1860" t="s">
        <v>29</v>
      </c>
      <c r="R1860" t="s">
        <v>30</v>
      </c>
      <c r="S1860" t="s">
        <v>30</v>
      </c>
      <c r="T1860" t="s">
        <v>30</v>
      </c>
      <c r="U1860" t="s">
        <v>30</v>
      </c>
      <c r="V1860" t="s">
        <v>30</v>
      </c>
      <c r="W1860" t="s">
        <v>31</v>
      </c>
      <c r="X1860" t="s">
        <v>29</v>
      </c>
      <c r="Y1860" t="s">
        <v>29</v>
      </c>
      <c r="Z1860" t="s">
        <v>29</v>
      </c>
      <c r="AA1860" t="s">
        <v>29</v>
      </c>
      <c r="AB1860" t="s">
        <v>43</v>
      </c>
    </row>
    <row r="1861" spans="1:28" outlineLevel="1" x14ac:dyDescent="0.45">
      <c r="A1861">
        <v>7894118903</v>
      </c>
      <c r="B1861" s="1">
        <v>44327</v>
      </c>
      <c r="C1861" t="s">
        <v>3971</v>
      </c>
      <c r="D1861" t="s">
        <v>3972</v>
      </c>
      <c r="E1861" t="s">
        <v>1089</v>
      </c>
      <c r="F1861" t="s">
        <v>5651</v>
      </c>
      <c r="G1861" t="s">
        <v>5835</v>
      </c>
      <c r="H1861" s="5">
        <v>28135.72</v>
      </c>
      <c r="J1861" t="s">
        <v>42</v>
      </c>
      <c r="K1861" t="s">
        <v>29</v>
      </c>
      <c r="L1861" t="s">
        <v>96</v>
      </c>
      <c r="M1861" t="s">
        <v>30</v>
      </c>
      <c r="N1861" t="s">
        <v>29</v>
      </c>
      <c r="O1861" t="s">
        <v>30</v>
      </c>
      <c r="P1861" t="s">
        <v>29</v>
      </c>
      <c r="Q1861" t="s">
        <v>29</v>
      </c>
      <c r="R1861" t="s">
        <v>30</v>
      </c>
      <c r="S1861" t="s">
        <v>30</v>
      </c>
      <c r="T1861" t="s">
        <v>30</v>
      </c>
      <c r="U1861" t="s">
        <v>29</v>
      </c>
      <c r="V1861" t="s">
        <v>30</v>
      </c>
      <c r="W1861" t="s">
        <v>31</v>
      </c>
      <c r="X1861" t="s">
        <v>29</v>
      </c>
      <c r="Y1861" t="s">
        <v>29</v>
      </c>
      <c r="Z1861" t="s">
        <v>29</v>
      </c>
      <c r="AA1861" t="s">
        <v>30</v>
      </c>
      <c r="AB1861" t="s">
        <v>32</v>
      </c>
    </row>
    <row r="1862" spans="1:28" outlineLevel="1" x14ac:dyDescent="0.45">
      <c r="A1862">
        <v>8029519008</v>
      </c>
      <c r="B1862" s="1">
        <v>44342</v>
      </c>
      <c r="C1862" t="s">
        <v>4151</v>
      </c>
      <c r="D1862" t="s">
        <v>4152</v>
      </c>
      <c r="E1862" t="s">
        <v>1089</v>
      </c>
      <c r="F1862" t="s">
        <v>5651</v>
      </c>
      <c r="G1862" t="s">
        <v>5835</v>
      </c>
      <c r="H1862" s="5">
        <v>24897.83</v>
      </c>
      <c r="J1862" t="s">
        <v>42</v>
      </c>
      <c r="K1862" t="s">
        <v>29</v>
      </c>
      <c r="L1862" t="s">
        <v>96</v>
      </c>
      <c r="M1862" t="s">
        <v>30</v>
      </c>
      <c r="N1862" t="s">
        <v>30</v>
      </c>
      <c r="O1862" t="s">
        <v>30</v>
      </c>
      <c r="P1862" t="s">
        <v>30</v>
      </c>
      <c r="Q1862" t="s">
        <v>30</v>
      </c>
      <c r="R1862" t="s">
        <v>30</v>
      </c>
      <c r="S1862" t="s">
        <v>30</v>
      </c>
      <c r="T1862" t="s">
        <v>30</v>
      </c>
      <c r="U1862" t="s">
        <v>30</v>
      </c>
      <c r="V1862" t="s">
        <v>30</v>
      </c>
      <c r="W1862" t="s">
        <v>40</v>
      </c>
      <c r="X1862" t="s">
        <v>29</v>
      </c>
      <c r="Y1862" t="s">
        <v>30</v>
      </c>
      <c r="Z1862" t="s">
        <v>29</v>
      </c>
      <c r="AA1862" t="s">
        <v>29</v>
      </c>
      <c r="AB1862" t="s">
        <v>32</v>
      </c>
    </row>
    <row r="1863" spans="1:28" outlineLevel="1" x14ac:dyDescent="0.45">
      <c r="A1863">
        <v>4879889001</v>
      </c>
      <c r="B1863" s="1">
        <v>44336</v>
      </c>
      <c r="C1863" t="s">
        <v>1932</v>
      </c>
      <c r="D1863" t="s">
        <v>1933</v>
      </c>
      <c r="E1863" t="s">
        <v>1089</v>
      </c>
      <c r="F1863" t="s">
        <v>5651</v>
      </c>
      <c r="G1863" t="s">
        <v>5835</v>
      </c>
      <c r="H1863" s="5">
        <v>8500</v>
      </c>
      <c r="J1863" t="s">
        <v>42</v>
      </c>
      <c r="K1863" t="s">
        <v>29</v>
      </c>
      <c r="L1863" t="s">
        <v>96</v>
      </c>
      <c r="M1863" t="s">
        <v>29</v>
      </c>
      <c r="N1863" t="s">
        <v>29</v>
      </c>
      <c r="O1863" t="s">
        <v>29</v>
      </c>
      <c r="P1863" t="s">
        <v>29</v>
      </c>
      <c r="Q1863" t="s">
        <v>29</v>
      </c>
      <c r="R1863" t="s">
        <v>30</v>
      </c>
      <c r="S1863" t="s">
        <v>29</v>
      </c>
      <c r="T1863" t="s">
        <v>29</v>
      </c>
      <c r="U1863" t="s">
        <v>29</v>
      </c>
      <c r="V1863" t="s">
        <v>29</v>
      </c>
      <c r="W1863" t="s">
        <v>60</v>
      </c>
      <c r="X1863" t="s">
        <v>29</v>
      </c>
      <c r="Y1863" t="s">
        <v>30</v>
      </c>
      <c r="Z1863" t="s">
        <v>30</v>
      </c>
      <c r="AA1863" t="s">
        <v>29</v>
      </c>
      <c r="AB1863" t="s">
        <v>39</v>
      </c>
    </row>
    <row r="1864" spans="1:28" outlineLevel="1" x14ac:dyDescent="0.45">
      <c r="A1864">
        <v>8603109009</v>
      </c>
      <c r="B1864" s="1">
        <v>44343</v>
      </c>
      <c r="C1864" t="s">
        <v>4254</v>
      </c>
      <c r="D1864" t="s">
        <v>4255</v>
      </c>
      <c r="E1864" t="s">
        <v>1089</v>
      </c>
      <c r="F1864" t="s">
        <v>5651</v>
      </c>
      <c r="G1864" t="s">
        <v>5835</v>
      </c>
      <c r="H1864" s="5">
        <v>1981.27</v>
      </c>
      <c r="J1864" t="s">
        <v>42</v>
      </c>
      <c r="K1864" t="s">
        <v>29</v>
      </c>
      <c r="L1864" t="s">
        <v>96</v>
      </c>
      <c r="M1864" t="s">
        <v>29</v>
      </c>
      <c r="N1864" t="s">
        <v>30</v>
      </c>
      <c r="O1864" t="s">
        <v>29</v>
      </c>
      <c r="P1864" t="s">
        <v>30</v>
      </c>
      <c r="Q1864" t="s">
        <v>30</v>
      </c>
      <c r="R1864" t="s">
        <v>30</v>
      </c>
      <c r="S1864" t="s">
        <v>29</v>
      </c>
      <c r="T1864" t="s">
        <v>30</v>
      </c>
      <c r="U1864" t="s">
        <v>30</v>
      </c>
      <c r="V1864" t="s">
        <v>30</v>
      </c>
      <c r="W1864" t="s">
        <v>31</v>
      </c>
      <c r="X1864" t="s">
        <v>29</v>
      </c>
      <c r="Y1864" t="s">
        <v>29</v>
      </c>
      <c r="Z1864" t="s">
        <v>29</v>
      </c>
      <c r="AA1864" t="s">
        <v>29</v>
      </c>
      <c r="AB1864" t="s">
        <v>32</v>
      </c>
    </row>
    <row r="1865" spans="1:28" outlineLevel="1" x14ac:dyDescent="0.45">
      <c r="A1865">
        <v>7526128902</v>
      </c>
      <c r="B1865" s="1">
        <v>44323</v>
      </c>
      <c r="C1865" t="s">
        <v>2728</v>
      </c>
      <c r="D1865" t="s">
        <v>2729</v>
      </c>
      <c r="E1865" t="s">
        <v>114</v>
      </c>
      <c r="F1865" t="s">
        <v>5651</v>
      </c>
      <c r="G1865" t="s">
        <v>5953</v>
      </c>
      <c r="H1865" s="5">
        <v>30950.26</v>
      </c>
      <c r="J1865" t="s">
        <v>42</v>
      </c>
      <c r="K1865" t="s">
        <v>30</v>
      </c>
      <c r="L1865" t="s">
        <v>119</v>
      </c>
      <c r="M1865" t="s">
        <v>30</v>
      </c>
      <c r="N1865" t="s">
        <v>30</v>
      </c>
      <c r="O1865" t="s">
        <v>30</v>
      </c>
      <c r="P1865" t="s">
        <v>30</v>
      </c>
      <c r="Q1865" t="s">
        <v>30</v>
      </c>
      <c r="R1865" t="s">
        <v>30</v>
      </c>
      <c r="S1865" t="s">
        <v>30</v>
      </c>
      <c r="T1865" t="s">
        <v>29</v>
      </c>
      <c r="U1865" t="s">
        <v>30</v>
      </c>
      <c r="V1865" t="s">
        <v>30</v>
      </c>
      <c r="W1865" t="s">
        <v>40</v>
      </c>
      <c r="X1865" t="s">
        <v>29</v>
      </c>
      <c r="Y1865" t="s">
        <v>29</v>
      </c>
      <c r="Z1865" t="s">
        <v>29</v>
      </c>
      <c r="AA1865" t="s">
        <v>30</v>
      </c>
      <c r="AB1865" t="s">
        <v>38</v>
      </c>
    </row>
    <row r="1866" spans="1:28" outlineLevel="1" x14ac:dyDescent="0.45">
      <c r="A1866">
        <v>2702479002</v>
      </c>
      <c r="B1866" s="1">
        <v>44334</v>
      </c>
      <c r="C1866" t="s">
        <v>1328</v>
      </c>
      <c r="D1866" t="s">
        <v>1329</v>
      </c>
      <c r="E1866" t="s">
        <v>1330</v>
      </c>
      <c r="F1866" t="s">
        <v>5651</v>
      </c>
      <c r="G1866" t="s">
        <v>5864</v>
      </c>
      <c r="H1866" s="5">
        <v>11222</v>
      </c>
      <c r="J1866" t="s">
        <v>42</v>
      </c>
      <c r="K1866" t="s">
        <v>29</v>
      </c>
      <c r="L1866" t="s">
        <v>155</v>
      </c>
      <c r="M1866" t="s">
        <v>30</v>
      </c>
      <c r="N1866" t="s">
        <v>30</v>
      </c>
      <c r="O1866" t="s">
        <v>29</v>
      </c>
      <c r="P1866" t="s">
        <v>30</v>
      </c>
      <c r="Q1866" t="s">
        <v>30</v>
      </c>
      <c r="R1866" t="s">
        <v>30</v>
      </c>
      <c r="S1866" t="s">
        <v>30</v>
      </c>
      <c r="T1866" t="s">
        <v>30</v>
      </c>
      <c r="U1866" t="s">
        <v>30</v>
      </c>
      <c r="V1866" t="s">
        <v>30</v>
      </c>
      <c r="W1866" t="s">
        <v>60</v>
      </c>
      <c r="X1866" t="s">
        <v>30</v>
      </c>
      <c r="Y1866" t="s">
        <v>30</v>
      </c>
      <c r="Z1866" t="s">
        <v>29</v>
      </c>
      <c r="AA1866" t="s">
        <v>30</v>
      </c>
      <c r="AB1866" t="s">
        <v>47</v>
      </c>
    </row>
    <row r="1867" spans="1:28" outlineLevel="1" x14ac:dyDescent="0.45">
      <c r="A1867">
        <v>2324619009</v>
      </c>
      <c r="B1867" s="1">
        <v>44331</v>
      </c>
      <c r="C1867" t="s">
        <v>807</v>
      </c>
      <c r="D1867" t="s">
        <v>808</v>
      </c>
      <c r="E1867" t="s">
        <v>809</v>
      </c>
      <c r="F1867" t="s">
        <v>5651</v>
      </c>
      <c r="G1867" t="s">
        <v>5793</v>
      </c>
      <c r="H1867" s="5">
        <v>105137</v>
      </c>
      <c r="J1867" t="s">
        <v>42</v>
      </c>
      <c r="K1867" t="s">
        <v>29</v>
      </c>
      <c r="L1867" t="s">
        <v>155</v>
      </c>
      <c r="M1867" t="s">
        <v>30</v>
      </c>
      <c r="N1867" t="s">
        <v>30</v>
      </c>
      <c r="O1867" t="s">
        <v>29</v>
      </c>
      <c r="P1867" t="s">
        <v>30</v>
      </c>
      <c r="Q1867" t="s">
        <v>30</v>
      </c>
      <c r="R1867" t="s">
        <v>30</v>
      </c>
      <c r="S1867" t="s">
        <v>30</v>
      </c>
      <c r="T1867" t="s">
        <v>30</v>
      </c>
      <c r="U1867" t="s">
        <v>30</v>
      </c>
      <c r="V1867" t="s">
        <v>30</v>
      </c>
      <c r="W1867" t="s">
        <v>40</v>
      </c>
      <c r="X1867" t="s">
        <v>29</v>
      </c>
      <c r="Y1867" t="s">
        <v>29</v>
      </c>
      <c r="Z1867" t="s">
        <v>29</v>
      </c>
      <c r="AA1867" t="s">
        <v>30</v>
      </c>
      <c r="AB1867" t="s">
        <v>32</v>
      </c>
    </row>
    <row r="1868" spans="1:28" outlineLevel="1" x14ac:dyDescent="0.45">
      <c r="A1868">
        <v>7673138905</v>
      </c>
      <c r="B1868" s="1">
        <v>44323</v>
      </c>
      <c r="C1868" t="s">
        <v>3814</v>
      </c>
      <c r="D1868" t="s">
        <v>3815</v>
      </c>
      <c r="E1868" t="s">
        <v>809</v>
      </c>
      <c r="F1868" t="s">
        <v>5651</v>
      </c>
      <c r="G1868" t="s">
        <v>5793</v>
      </c>
      <c r="H1868" s="5">
        <v>87143.43</v>
      </c>
      <c r="J1868" t="s">
        <v>42</v>
      </c>
      <c r="K1868" t="s">
        <v>30</v>
      </c>
      <c r="L1868" t="s">
        <v>155</v>
      </c>
      <c r="M1868" t="s">
        <v>30</v>
      </c>
      <c r="N1868" t="s">
        <v>29</v>
      </c>
      <c r="O1868" t="s">
        <v>29</v>
      </c>
      <c r="P1868" t="s">
        <v>30</v>
      </c>
      <c r="Q1868" t="s">
        <v>30</v>
      </c>
      <c r="R1868" t="s">
        <v>30</v>
      </c>
      <c r="S1868" t="s">
        <v>30</v>
      </c>
      <c r="T1868" t="s">
        <v>30</v>
      </c>
      <c r="U1868" t="s">
        <v>30</v>
      </c>
      <c r="V1868" t="s">
        <v>30</v>
      </c>
      <c r="W1868" t="s">
        <v>40</v>
      </c>
      <c r="X1868" t="s">
        <v>29</v>
      </c>
      <c r="Y1868" t="s">
        <v>29</v>
      </c>
      <c r="Z1868" t="s">
        <v>30</v>
      </c>
      <c r="AA1868" t="s">
        <v>30</v>
      </c>
      <c r="AB1868" t="s">
        <v>188</v>
      </c>
    </row>
    <row r="1869" spans="1:28" outlineLevel="1" x14ac:dyDescent="0.45">
      <c r="A1869">
        <v>7523759000</v>
      </c>
      <c r="B1869" s="1">
        <v>44341</v>
      </c>
      <c r="C1869" t="s">
        <v>2697</v>
      </c>
      <c r="D1869" t="s">
        <v>2698</v>
      </c>
      <c r="E1869" t="s">
        <v>809</v>
      </c>
      <c r="F1869" t="s">
        <v>5651</v>
      </c>
      <c r="G1869" t="s">
        <v>5793</v>
      </c>
      <c r="H1869" s="5">
        <v>75499.44</v>
      </c>
      <c r="J1869" t="s">
        <v>42</v>
      </c>
      <c r="K1869" t="s">
        <v>29</v>
      </c>
      <c r="L1869" t="s">
        <v>155</v>
      </c>
      <c r="M1869" t="s">
        <v>29</v>
      </c>
      <c r="N1869" t="s">
        <v>29</v>
      </c>
      <c r="O1869" t="s">
        <v>29</v>
      </c>
      <c r="P1869" t="s">
        <v>30</v>
      </c>
      <c r="Q1869" t="s">
        <v>30</v>
      </c>
      <c r="R1869" t="s">
        <v>30</v>
      </c>
      <c r="S1869" t="s">
        <v>30</v>
      </c>
      <c r="T1869" t="s">
        <v>30</v>
      </c>
      <c r="U1869" t="s">
        <v>29</v>
      </c>
      <c r="V1869" t="s">
        <v>29</v>
      </c>
      <c r="W1869" t="s">
        <v>31</v>
      </c>
      <c r="X1869" t="s">
        <v>29</v>
      </c>
      <c r="Y1869" t="s">
        <v>30</v>
      </c>
      <c r="Z1869" t="s">
        <v>29</v>
      </c>
      <c r="AA1869" t="s">
        <v>30</v>
      </c>
      <c r="AB1869" t="s">
        <v>47</v>
      </c>
    </row>
    <row r="1870" spans="1:28" outlineLevel="1" x14ac:dyDescent="0.45">
      <c r="A1870">
        <v>7662288909</v>
      </c>
      <c r="B1870" s="1">
        <v>44323</v>
      </c>
      <c r="C1870" t="s">
        <v>3773</v>
      </c>
      <c r="D1870" t="s">
        <v>3774</v>
      </c>
      <c r="E1870" t="s">
        <v>809</v>
      </c>
      <c r="F1870" t="s">
        <v>5651</v>
      </c>
      <c r="G1870" t="s">
        <v>5793</v>
      </c>
      <c r="H1870" s="5">
        <v>8578.99</v>
      </c>
      <c r="J1870" t="s">
        <v>42</v>
      </c>
      <c r="K1870" t="s">
        <v>29</v>
      </c>
      <c r="L1870" t="s">
        <v>155</v>
      </c>
      <c r="M1870" t="s">
        <v>29</v>
      </c>
      <c r="N1870" t="s">
        <v>29</v>
      </c>
      <c r="O1870" t="s">
        <v>30</v>
      </c>
      <c r="P1870" t="s">
        <v>30</v>
      </c>
      <c r="Q1870" t="s">
        <v>30</v>
      </c>
      <c r="R1870" t="s">
        <v>29</v>
      </c>
      <c r="S1870" t="s">
        <v>29</v>
      </c>
      <c r="T1870" t="s">
        <v>29</v>
      </c>
      <c r="U1870" t="s">
        <v>30</v>
      </c>
      <c r="V1870" t="s">
        <v>29</v>
      </c>
      <c r="W1870" t="s">
        <v>31</v>
      </c>
      <c r="X1870" t="s">
        <v>29</v>
      </c>
      <c r="Y1870" t="s">
        <v>29</v>
      </c>
      <c r="Z1870" t="s">
        <v>29</v>
      </c>
      <c r="AA1870" t="s">
        <v>30</v>
      </c>
      <c r="AB1870" t="s">
        <v>39</v>
      </c>
    </row>
    <row r="1871" spans="1:28" outlineLevel="1" x14ac:dyDescent="0.45">
      <c r="A1871">
        <v>8015209008</v>
      </c>
      <c r="B1871" s="1">
        <v>44342</v>
      </c>
      <c r="C1871" t="s">
        <v>4090</v>
      </c>
      <c r="D1871" t="s">
        <v>4091</v>
      </c>
      <c r="E1871" t="s">
        <v>107</v>
      </c>
      <c r="F1871" t="s">
        <v>5651</v>
      </c>
      <c r="G1871" t="s">
        <v>5924</v>
      </c>
      <c r="H1871" s="5">
        <v>9975611.1400000006</v>
      </c>
      <c r="J1871" t="s">
        <v>28</v>
      </c>
      <c r="K1871" t="s">
        <v>30</v>
      </c>
      <c r="L1871" t="s">
        <v>88</v>
      </c>
      <c r="M1871" t="s">
        <v>30</v>
      </c>
      <c r="N1871" t="s">
        <v>30</v>
      </c>
      <c r="O1871" t="s">
        <v>30</v>
      </c>
      <c r="P1871" t="s">
        <v>30</v>
      </c>
      <c r="Q1871" t="s">
        <v>30</v>
      </c>
      <c r="R1871" t="s">
        <v>30</v>
      </c>
      <c r="S1871" t="s">
        <v>30</v>
      </c>
      <c r="T1871" t="s">
        <v>30</v>
      </c>
      <c r="U1871" t="s">
        <v>30</v>
      </c>
      <c r="V1871" t="s">
        <v>30</v>
      </c>
      <c r="W1871" t="s">
        <v>31</v>
      </c>
      <c r="X1871" t="s">
        <v>29</v>
      </c>
      <c r="Y1871" t="s">
        <v>29</v>
      </c>
      <c r="Z1871" t="s">
        <v>29</v>
      </c>
      <c r="AA1871" t="s">
        <v>30</v>
      </c>
      <c r="AB1871" t="s">
        <v>32</v>
      </c>
    </row>
    <row r="1872" spans="1:28" outlineLevel="1" x14ac:dyDescent="0.45">
      <c r="A1872">
        <v>9931719008</v>
      </c>
      <c r="B1872" s="1">
        <v>44351</v>
      </c>
      <c r="C1872" t="s">
        <v>5515</v>
      </c>
      <c r="D1872" t="s">
        <v>5516</v>
      </c>
      <c r="E1872" t="s">
        <v>107</v>
      </c>
      <c r="F1872" t="s">
        <v>5651</v>
      </c>
      <c r="G1872" t="s">
        <v>5679</v>
      </c>
      <c r="H1872" s="5">
        <v>5000000</v>
      </c>
      <c r="J1872" t="s">
        <v>28</v>
      </c>
      <c r="K1872" t="s">
        <v>30</v>
      </c>
      <c r="L1872" t="s">
        <v>88</v>
      </c>
      <c r="M1872" t="s">
        <v>30</v>
      </c>
      <c r="N1872" t="s">
        <v>30</v>
      </c>
      <c r="O1872" t="s">
        <v>30</v>
      </c>
      <c r="P1872" t="s">
        <v>30</v>
      </c>
      <c r="Q1872" t="s">
        <v>30</v>
      </c>
      <c r="R1872" t="s">
        <v>30</v>
      </c>
      <c r="S1872" t="s">
        <v>30</v>
      </c>
      <c r="T1872" t="s">
        <v>30</v>
      </c>
      <c r="U1872" t="s">
        <v>30</v>
      </c>
      <c r="V1872" t="s">
        <v>30</v>
      </c>
      <c r="W1872" t="s">
        <v>31</v>
      </c>
      <c r="X1872" t="s">
        <v>30</v>
      </c>
      <c r="Y1872" t="s">
        <v>29</v>
      </c>
      <c r="Z1872" t="s">
        <v>29</v>
      </c>
      <c r="AA1872" t="s">
        <v>29</v>
      </c>
      <c r="AB1872" t="s">
        <v>144</v>
      </c>
    </row>
    <row r="1873" spans="1:28" outlineLevel="1" x14ac:dyDescent="0.45">
      <c r="A1873">
        <v>9873149004</v>
      </c>
      <c r="B1873" s="1">
        <v>44351</v>
      </c>
      <c r="C1873" t="s">
        <v>5196</v>
      </c>
      <c r="D1873" t="s">
        <v>5197</v>
      </c>
      <c r="E1873" t="s">
        <v>107</v>
      </c>
      <c r="F1873" t="s">
        <v>5651</v>
      </c>
      <c r="G1873" t="s">
        <v>5723</v>
      </c>
      <c r="H1873" s="5">
        <v>3452117</v>
      </c>
      <c r="J1873" t="s">
        <v>28</v>
      </c>
      <c r="K1873" t="s">
        <v>30</v>
      </c>
      <c r="L1873" t="s">
        <v>88</v>
      </c>
      <c r="M1873" t="s">
        <v>30</v>
      </c>
      <c r="N1873" t="s">
        <v>30</v>
      </c>
      <c r="O1873" t="s">
        <v>30</v>
      </c>
      <c r="P1873" t="s">
        <v>30</v>
      </c>
      <c r="Q1873" t="s">
        <v>30</v>
      </c>
      <c r="R1873" t="s">
        <v>30</v>
      </c>
      <c r="S1873" t="s">
        <v>30</v>
      </c>
      <c r="T1873" t="s">
        <v>30</v>
      </c>
      <c r="U1873" t="s">
        <v>30</v>
      </c>
      <c r="V1873" t="s">
        <v>30</v>
      </c>
      <c r="W1873" t="s">
        <v>31</v>
      </c>
      <c r="X1873" t="s">
        <v>29</v>
      </c>
      <c r="Y1873" t="s">
        <v>29</v>
      </c>
      <c r="Z1873" t="s">
        <v>29</v>
      </c>
      <c r="AA1873" t="s">
        <v>29</v>
      </c>
      <c r="AB1873" t="s">
        <v>252</v>
      </c>
    </row>
    <row r="1874" spans="1:28" outlineLevel="1" x14ac:dyDescent="0.45">
      <c r="A1874">
        <v>5220619008</v>
      </c>
      <c r="B1874" s="1">
        <v>44337</v>
      </c>
      <c r="C1874" t="s">
        <v>2171</v>
      </c>
      <c r="D1874" t="s">
        <v>2172</v>
      </c>
      <c r="E1874" t="s">
        <v>107</v>
      </c>
      <c r="F1874" t="s">
        <v>5651</v>
      </c>
      <c r="G1874" t="s">
        <v>5797</v>
      </c>
      <c r="H1874" s="5">
        <v>2932794.47</v>
      </c>
      <c r="J1874" t="s">
        <v>28</v>
      </c>
      <c r="K1874" t="s">
        <v>29</v>
      </c>
      <c r="L1874" t="s">
        <v>88</v>
      </c>
      <c r="M1874" t="s">
        <v>30</v>
      </c>
      <c r="N1874" t="s">
        <v>30</v>
      </c>
      <c r="O1874" t="s">
        <v>30</v>
      </c>
      <c r="P1874" t="s">
        <v>30</v>
      </c>
      <c r="Q1874" t="s">
        <v>30</v>
      </c>
      <c r="R1874" t="s">
        <v>30</v>
      </c>
      <c r="S1874" t="s">
        <v>30</v>
      </c>
      <c r="T1874" t="s">
        <v>30</v>
      </c>
      <c r="U1874" t="s">
        <v>30</v>
      </c>
      <c r="V1874" t="s">
        <v>30</v>
      </c>
      <c r="W1874" t="s">
        <v>40</v>
      </c>
      <c r="X1874" t="s">
        <v>30</v>
      </c>
      <c r="Y1874" t="s">
        <v>29</v>
      </c>
      <c r="Z1874" t="s">
        <v>29</v>
      </c>
      <c r="AA1874" t="s">
        <v>30</v>
      </c>
      <c r="AB1874" t="s">
        <v>144</v>
      </c>
    </row>
    <row r="1875" spans="1:28" outlineLevel="1" x14ac:dyDescent="0.45">
      <c r="A1875">
        <v>5253489002</v>
      </c>
      <c r="B1875" s="1">
        <v>44337</v>
      </c>
      <c r="C1875" t="s">
        <v>1023</v>
      </c>
      <c r="D1875" t="s">
        <v>2226</v>
      </c>
      <c r="E1875" t="s">
        <v>107</v>
      </c>
      <c r="F1875" t="s">
        <v>5651</v>
      </c>
      <c r="G1875" t="s">
        <v>5797</v>
      </c>
      <c r="H1875" s="5">
        <v>2802789</v>
      </c>
      <c r="J1875" t="s">
        <v>28</v>
      </c>
      <c r="K1875" t="s">
        <v>30</v>
      </c>
      <c r="L1875" t="s">
        <v>88</v>
      </c>
      <c r="M1875" t="s">
        <v>29</v>
      </c>
      <c r="N1875" t="s">
        <v>30</v>
      </c>
      <c r="O1875" t="s">
        <v>30</v>
      </c>
      <c r="P1875" t="s">
        <v>30</v>
      </c>
      <c r="Q1875" t="s">
        <v>30</v>
      </c>
      <c r="R1875" t="s">
        <v>30</v>
      </c>
      <c r="S1875" t="s">
        <v>30</v>
      </c>
      <c r="T1875" t="s">
        <v>30</v>
      </c>
      <c r="U1875" t="s">
        <v>30</v>
      </c>
      <c r="V1875" t="s">
        <v>30</v>
      </c>
      <c r="W1875" t="s">
        <v>31</v>
      </c>
      <c r="X1875" t="s">
        <v>30</v>
      </c>
      <c r="Y1875" t="s">
        <v>29</v>
      </c>
      <c r="Z1875" t="s">
        <v>29</v>
      </c>
      <c r="AA1875" t="s">
        <v>30</v>
      </c>
      <c r="AB1875" t="s">
        <v>32</v>
      </c>
    </row>
    <row r="1876" spans="1:28" outlineLevel="1" x14ac:dyDescent="0.45">
      <c r="A1876">
        <v>2648839001</v>
      </c>
      <c r="B1876" s="1">
        <v>44333</v>
      </c>
      <c r="C1876" t="s">
        <v>1274</v>
      </c>
      <c r="D1876" t="s">
        <v>1275</v>
      </c>
      <c r="E1876" t="s">
        <v>107</v>
      </c>
      <c r="F1876" t="s">
        <v>5651</v>
      </c>
      <c r="G1876" t="s">
        <v>5656</v>
      </c>
      <c r="H1876" s="5">
        <v>2478028.4</v>
      </c>
      <c r="J1876" t="s">
        <v>28</v>
      </c>
      <c r="K1876" t="s">
        <v>29</v>
      </c>
      <c r="L1876" t="s">
        <v>88</v>
      </c>
      <c r="M1876" t="s">
        <v>30</v>
      </c>
      <c r="N1876" t="s">
        <v>29</v>
      </c>
      <c r="O1876" t="s">
        <v>30</v>
      </c>
      <c r="P1876" t="s">
        <v>30</v>
      </c>
      <c r="Q1876" t="s">
        <v>30</v>
      </c>
      <c r="R1876" t="s">
        <v>30</v>
      </c>
      <c r="S1876" t="s">
        <v>30</v>
      </c>
      <c r="T1876" t="s">
        <v>30</v>
      </c>
      <c r="U1876" t="s">
        <v>30</v>
      </c>
      <c r="V1876" t="s">
        <v>30</v>
      </c>
      <c r="W1876" t="s">
        <v>40</v>
      </c>
      <c r="X1876" t="s">
        <v>29</v>
      </c>
      <c r="Y1876" t="s">
        <v>30</v>
      </c>
      <c r="Z1876" t="s">
        <v>29</v>
      </c>
      <c r="AA1876" t="s">
        <v>29</v>
      </c>
      <c r="AB1876" t="s">
        <v>43</v>
      </c>
    </row>
    <row r="1877" spans="1:28" outlineLevel="1" x14ac:dyDescent="0.45">
      <c r="A1877">
        <v>5230229002</v>
      </c>
      <c r="B1877" s="1">
        <v>44337</v>
      </c>
      <c r="C1877" t="s">
        <v>2225</v>
      </c>
      <c r="D1877" t="s">
        <v>2226</v>
      </c>
      <c r="E1877" t="s">
        <v>107</v>
      </c>
      <c r="F1877" t="s">
        <v>5651</v>
      </c>
      <c r="G1877" t="s">
        <v>5797</v>
      </c>
      <c r="H1877" s="5">
        <v>2168598</v>
      </c>
      <c r="J1877" t="s">
        <v>28</v>
      </c>
      <c r="K1877" t="s">
        <v>30</v>
      </c>
      <c r="L1877" t="s">
        <v>88</v>
      </c>
      <c r="M1877" t="s">
        <v>29</v>
      </c>
      <c r="N1877" t="s">
        <v>30</v>
      </c>
      <c r="O1877" t="s">
        <v>29</v>
      </c>
      <c r="P1877" t="s">
        <v>30</v>
      </c>
      <c r="Q1877" t="s">
        <v>30</v>
      </c>
      <c r="R1877" t="s">
        <v>30</v>
      </c>
      <c r="S1877" t="s">
        <v>30</v>
      </c>
      <c r="T1877" t="s">
        <v>30</v>
      </c>
      <c r="U1877" t="s">
        <v>30</v>
      </c>
      <c r="V1877" t="s">
        <v>30</v>
      </c>
      <c r="W1877" t="s">
        <v>40</v>
      </c>
      <c r="X1877" t="s">
        <v>30</v>
      </c>
      <c r="Y1877" t="s">
        <v>29</v>
      </c>
      <c r="Z1877" t="s">
        <v>29</v>
      </c>
      <c r="AA1877" t="s">
        <v>30</v>
      </c>
      <c r="AB1877" t="s">
        <v>32</v>
      </c>
    </row>
    <row r="1878" spans="1:28" outlineLevel="1" x14ac:dyDescent="0.45">
      <c r="A1878">
        <v>1125939101</v>
      </c>
      <c r="B1878" s="1">
        <v>44372</v>
      </c>
      <c r="C1878" t="s">
        <v>542</v>
      </c>
      <c r="D1878" t="s">
        <v>543</v>
      </c>
      <c r="E1878" t="s">
        <v>107</v>
      </c>
      <c r="F1878" t="s">
        <v>5651</v>
      </c>
      <c r="G1878" t="s">
        <v>5673</v>
      </c>
      <c r="H1878" s="5">
        <v>1898000</v>
      </c>
      <c r="J1878" t="s">
        <v>28</v>
      </c>
      <c r="K1878" t="s">
        <v>29</v>
      </c>
      <c r="L1878" t="s">
        <v>88</v>
      </c>
      <c r="M1878" t="s">
        <v>30</v>
      </c>
      <c r="N1878" t="s">
        <v>30</v>
      </c>
      <c r="O1878" t="s">
        <v>29</v>
      </c>
      <c r="P1878" t="s">
        <v>29</v>
      </c>
      <c r="Q1878" t="s">
        <v>30</v>
      </c>
      <c r="R1878" t="s">
        <v>30</v>
      </c>
      <c r="S1878" t="s">
        <v>30</v>
      </c>
      <c r="T1878" t="s">
        <v>29</v>
      </c>
      <c r="U1878" t="s">
        <v>30</v>
      </c>
      <c r="V1878" t="s">
        <v>30</v>
      </c>
      <c r="W1878" t="s">
        <v>33</v>
      </c>
      <c r="X1878" t="s">
        <v>29</v>
      </c>
      <c r="Y1878" t="s">
        <v>29</v>
      </c>
      <c r="Z1878" t="s">
        <v>29</v>
      </c>
      <c r="AA1878" t="s">
        <v>29</v>
      </c>
      <c r="AB1878" t="s">
        <v>62</v>
      </c>
    </row>
    <row r="1879" spans="1:28" outlineLevel="1" x14ac:dyDescent="0.45">
      <c r="A1879">
        <v>9900009004</v>
      </c>
      <c r="B1879" s="1">
        <v>44351</v>
      </c>
      <c r="C1879" t="s">
        <v>5340</v>
      </c>
      <c r="D1879" t="s">
        <v>5341</v>
      </c>
      <c r="E1879" t="s">
        <v>107</v>
      </c>
      <c r="F1879" t="s">
        <v>5651</v>
      </c>
      <c r="G1879" t="s">
        <v>5723</v>
      </c>
      <c r="H1879" s="5">
        <v>1802839</v>
      </c>
      <c r="J1879" t="s">
        <v>28</v>
      </c>
      <c r="K1879" t="s">
        <v>30</v>
      </c>
      <c r="L1879" t="s">
        <v>88</v>
      </c>
      <c r="M1879" t="s">
        <v>29</v>
      </c>
      <c r="N1879" t="s">
        <v>30</v>
      </c>
      <c r="O1879" t="s">
        <v>30</v>
      </c>
      <c r="P1879" t="s">
        <v>30</v>
      </c>
      <c r="Q1879" t="s">
        <v>30</v>
      </c>
      <c r="R1879" t="s">
        <v>30</v>
      </c>
      <c r="S1879" t="s">
        <v>30</v>
      </c>
      <c r="T1879" t="s">
        <v>30</v>
      </c>
      <c r="U1879" t="s">
        <v>30</v>
      </c>
      <c r="V1879" t="s">
        <v>30</v>
      </c>
      <c r="W1879" t="s">
        <v>31</v>
      </c>
      <c r="X1879" t="s">
        <v>29</v>
      </c>
      <c r="Y1879" t="s">
        <v>29</v>
      </c>
      <c r="Z1879" t="s">
        <v>29</v>
      </c>
      <c r="AA1879" t="s">
        <v>29</v>
      </c>
      <c r="AB1879" t="s">
        <v>47</v>
      </c>
    </row>
    <row r="1880" spans="1:28" outlineLevel="1" x14ac:dyDescent="0.45">
      <c r="A1880">
        <v>8617699001</v>
      </c>
      <c r="B1880" s="1">
        <v>44343</v>
      </c>
      <c r="C1880" t="s">
        <v>4339</v>
      </c>
      <c r="D1880" t="s">
        <v>4340</v>
      </c>
      <c r="E1880" t="s">
        <v>107</v>
      </c>
      <c r="F1880" t="s">
        <v>5651</v>
      </c>
      <c r="G1880" t="s">
        <v>5797</v>
      </c>
      <c r="H1880" s="5">
        <v>1773950.29</v>
      </c>
      <c r="J1880" t="s">
        <v>28</v>
      </c>
      <c r="K1880" t="s">
        <v>30</v>
      </c>
      <c r="L1880" t="s">
        <v>88</v>
      </c>
      <c r="M1880" t="s">
        <v>30</v>
      </c>
      <c r="N1880" t="s">
        <v>30</v>
      </c>
      <c r="O1880" t="s">
        <v>30</v>
      </c>
      <c r="P1880" t="s">
        <v>30</v>
      </c>
      <c r="Q1880" t="s">
        <v>30</v>
      </c>
      <c r="R1880" t="s">
        <v>30</v>
      </c>
      <c r="S1880" t="s">
        <v>30</v>
      </c>
      <c r="T1880" t="s">
        <v>30</v>
      </c>
      <c r="U1880" t="s">
        <v>30</v>
      </c>
      <c r="V1880" t="s">
        <v>30</v>
      </c>
      <c r="W1880" t="s">
        <v>40</v>
      </c>
      <c r="X1880" t="s">
        <v>30</v>
      </c>
      <c r="Y1880" t="s">
        <v>30</v>
      </c>
      <c r="Z1880" t="s">
        <v>29</v>
      </c>
      <c r="AA1880" t="s">
        <v>29</v>
      </c>
      <c r="AB1880" t="s">
        <v>32</v>
      </c>
    </row>
    <row r="1881" spans="1:28" outlineLevel="1" x14ac:dyDescent="0.45">
      <c r="A1881">
        <v>8839919001</v>
      </c>
      <c r="B1881" s="1">
        <v>44345</v>
      </c>
      <c r="C1881" t="s">
        <v>4434</v>
      </c>
      <c r="D1881" t="s">
        <v>4435</v>
      </c>
      <c r="E1881" t="s">
        <v>107</v>
      </c>
      <c r="F1881" t="s">
        <v>5651</v>
      </c>
      <c r="G1881" t="s">
        <v>5895</v>
      </c>
      <c r="H1881" s="5">
        <v>1754049</v>
      </c>
      <c r="J1881" t="s">
        <v>28</v>
      </c>
      <c r="K1881" t="s">
        <v>29</v>
      </c>
      <c r="L1881" t="s">
        <v>88</v>
      </c>
      <c r="M1881" t="s">
        <v>30</v>
      </c>
      <c r="N1881" t="s">
        <v>29</v>
      </c>
      <c r="O1881" t="s">
        <v>30</v>
      </c>
      <c r="P1881" t="s">
        <v>30</v>
      </c>
      <c r="Q1881" t="s">
        <v>30</v>
      </c>
      <c r="R1881" t="s">
        <v>30</v>
      </c>
      <c r="S1881" t="s">
        <v>30</v>
      </c>
      <c r="T1881" t="s">
        <v>30</v>
      </c>
      <c r="U1881" t="s">
        <v>30</v>
      </c>
      <c r="V1881" t="s">
        <v>30</v>
      </c>
      <c r="W1881" t="s">
        <v>37</v>
      </c>
      <c r="X1881" t="s">
        <v>29</v>
      </c>
      <c r="Y1881" t="s">
        <v>29</v>
      </c>
      <c r="Z1881" t="s">
        <v>29</v>
      </c>
      <c r="AA1881" t="s">
        <v>29</v>
      </c>
      <c r="AB1881" t="s">
        <v>32</v>
      </c>
    </row>
    <row r="1882" spans="1:28" outlineLevel="1" x14ac:dyDescent="0.45">
      <c r="A1882">
        <v>1130759100</v>
      </c>
      <c r="B1882" s="1">
        <v>44372</v>
      </c>
      <c r="C1882" t="s">
        <v>567</v>
      </c>
      <c r="D1882" t="s">
        <v>568</v>
      </c>
      <c r="E1882" t="s">
        <v>107</v>
      </c>
      <c r="F1882" t="s">
        <v>5651</v>
      </c>
      <c r="G1882" t="s">
        <v>5723</v>
      </c>
      <c r="H1882" s="5">
        <v>1689869</v>
      </c>
      <c r="J1882" t="s">
        <v>28</v>
      </c>
      <c r="K1882" t="s">
        <v>30</v>
      </c>
      <c r="L1882" t="s">
        <v>88</v>
      </c>
      <c r="M1882" t="s">
        <v>30</v>
      </c>
      <c r="N1882" t="s">
        <v>30</v>
      </c>
      <c r="O1882" t="s">
        <v>30</v>
      </c>
      <c r="P1882" t="s">
        <v>30</v>
      </c>
      <c r="Q1882" t="s">
        <v>30</v>
      </c>
      <c r="R1882" t="s">
        <v>30</v>
      </c>
      <c r="S1882" t="s">
        <v>30</v>
      </c>
      <c r="T1882" t="s">
        <v>30</v>
      </c>
      <c r="U1882" t="s">
        <v>30</v>
      </c>
      <c r="V1882" t="s">
        <v>30</v>
      </c>
      <c r="W1882" t="s">
        <v>31</v>
      </c>
      <c r="X1882" t="s">
        <v>29</v>
      </c>
      <c r="Y1882" t="s">
        <v>29</v>
      </c>
      <c r="Z1882" t="s">
        <v>29</v>
      </c>
      <c r="AA1882" t="s">
        <v>29</v>
      </c>
      <c r="AB1882" t="s">
        <v>32</v>
      </c>
    </row>
    <row r="1883" spans="1:28" outlineLevel="1" x14ac:dyDescent="0.45">
      <c r="A1883">
        <v>9932459004</v>
      </c>
      <c r="B1883" s="1">
        <v>44351</v>
      </c>
      <c r="C1883" t="s">
        <v>5520</v>
      </c>
      <c r="D1883" t="s">
        <v>568</v>
      </c>
      <c r="E1883" t="s">
        <v>107</v>
      </c>
      <c r="F1883" t="s">
        <v>5651</v>
      </c>
      <c r="G1883" t="s">
        <v>5723</v>
      </c>
      <c r="H1883" s="5">
        <v>1668174</v>
      </c>
      <c r="J1883" t="s">
        <v>28</v>
      </c>
      <c r="K1883" t="s">
        <v>30</v>
      </c>
      <c r="L1883" t="s">
        <v>88</v>
      </c>
      <c r="M1883" t="s">
        <v>30</v>
      </c>
      <c r="N1883" t="s">
        <v>30</v>
      </c>
      <c r="O1883" t="s">
        <v>30</v>
      </c>
      <c r="P1883" t="s">
        <v>30</v>
      </c>
      <c r="Q1883" t="s">
        <v>30</v>
      </c>
      <c r="R1883" t="s">
        <v>30</v>
      </c>
      <c r="S1883" t="s">
        <v>30</v>
      </c>
      <c r="T1883" t="s">
        <v>30</v>
      </c>
      <c r="U1883" t="s">
        <v>30</v>
      </c>
      <c r="V1883" t="s">
        <v>30</v>
      </c>
      <c r="W1883" t="s">
        <v>31</v>
      </c>
      <c r="X1883" t="s">
        <v>29</v>
      </c>
      <c r="Y1883" t="s">
        <v>29</v>
      </c>
      <c r="Z1883" t="s">
        <v>29</v>
      </c>
      <c r="AA1883" t="s">
        <v>29</v>
      </c>
      <c r="AB1883" t="s">
        <v>32</v>
      </c>
    </row>
    <row r="1884" spans="1:28" outlineLevel="1" x14ac:dyDescent="0.45">
      <c r="A1884">
        <v>7560599010</v>
      </c>
      <c r="B1884" s="1">
        <v>44341</v>
      </c>
      <c r="C1884" t="s">
        <v>3130</v>
      </c>
      <c r="D1884" t="s">
        <v>3131</v>
      </c>
      <c r="E1884" t="s">
        <v>107</v>
      </c>
      <c r="F1884" t="s">
        <v>5651</v>
      </c>
      <c r="G1884" t="s">
        <v>5656</v>
      </c>
      <c r="H1884" s="5">
        <v>1614575.92</v>
      </c>
      <c r="I1884" t="s">
        <v>131</v>
      </c>
      <c r="J1884" t="s">
        <v>28</v>
      </c>
      <c r="K1884" t="s">
        <v>30</v>
      </c>
      <c r="L1884" t="s">
        <v>88</v>
      </c>
      <c r="M1884" t="s">
        <v>30</v>
      </c>
      <c r="N1884" t="s">
        <v>30</v>
      </c>
      <c r="O1884" t="s">
        <v>30</v>
      </c>
      <c r="P1884" t="s">
        <v>30</v>
      </c>
      <c r="Q1884" t="s">
        <v>30</v>
      </c>
      <c r="R1884" t="s">
        <v>30</v>
      </c>
      <c r="S1884" t="s">
        <v>30</v>
      </c>
      <c r="T1884" t="s">
        <v>30</v>
      </c>
      <c r="U1884" t="s">
        <v>30</v>
      </c>
      <c r="V1884" t="s">
        <v>30</v>
      </c>
      <c r="W1884" t="s">
        <v>31</v>
      </c>
      <c r="X1884" t="s">
        <v>29</v>
      </c>
      <c r="Y1884" t="s">
        <v>30</v>
      </c>
      <c r="Z1884" t="s">
        <v>29</v>
      </c>
      <c r="AA1884" t="s">
        <v>29</v>
      </c>
      <c r="AB1884" t="s">
        <v>32</v>
      </c>
    </row>
    <row r="1885" spans="1:28" outlineLevel="1" x14ac:dyDescent="0.45">
      <c r="A1885">
        <v>1123829110</v>
      </c>
      <c r="B1885" s="1">
        <v>44372</v>
      </c>
      <c r="C1885" t="s">
        <v>516</v>
      </c>
      <c r="D1885" t="s">
        <v>517</v>
      </c>
      <c r="E1885" t="s">
        <v>107</v>
      </c>
      <c r="F1885" t="s">
        <v>5651</v>
      </c>
      <c r="G1885" t="s">
        <v>5656</v>
      </c>
      <c r="H1885" s="5">
        <v>1591935.04</v>
      </c>
      <c r="J1885" t="s">
        <v>28</v>
      </c>
      <c r="K1885" t="s">
        <v>30</v>
      </c>
      <c r="L1885" t="s">
        <v>88</v>
      </c>
      <c r="M1885" t="s">
        <v>29</v>
      </c>
      <c r="N1885" t="s">
        <v>29</v>
      </c>
      <c r="O1885" t="s">
        <v>29</v>
      </c>
      <c r="P1885" t="s">
        <v>30</v>
      </c>
      <c r="Q1885" t="s">
        <v>30</v>
      </c>
      <c r="R1885" t="s">
        <v>30</v>
      </c>
      <c r="S1885" t="s">
        <v>30</v>
      </c>
      <c r="T1885" t="s">
        <v>30</v>
      </c>
      <c r="U1885" t="s">
        <v>30</v>
      </c>
      <c r="V1885" t="s">
        <v>30</v>
      </c>
      <c r="W1885" t="s">
        <v>40</v>
      </c>
      <c r="X1885" t="s">
        <v>29</v>
      </c>
      <c r="Y1885" t="s">
        <v>29</v>
      </c>
      <c r="Z1885" t="s">
        <v>29</v>
      </c>
      <c r="AA1885" t="s">
        <v>29</v>
      </c>
      <c r="AB1885" t="s">
        <v>32</v>
      </c>
    </row>
    <row r="1886" spans="1:28" outlineLevel="1" x14ac:dyDescent="0.45">
      <c r="A1886">
        <v>1096469004</v>
      </c>
      <c r="B1886" s="1">
        <v>44329</v>
      </c>
      <c r="C1886" t="s">
        <v>399</v>
      </c>
      <c r="D1886" t="s">
        <v>400</v>
      </c>
      <c r="E1886" t="s">
        <v>107</v>
      </c>
      <c r="F1886" t="s">
        <v>5651</v>
      </c>
      <c r="G1886" t="s">
        <v>5657</v>
      </c>
      <c r="H1886" s="5">
        <v>1567632.49</v>
      </c>
      <c r="J1886" t="s">
        <v>28</v>
      </c>
      <c r="K1886" t="s">
        <v>29</v>
      </c>
      <c r="L1886" t="s">
        <v>96</v>
      </c>
      <c r="M1886" t="s">
        <v>29</v>
      </c>
      <c r="N1886" t="s">
        <v>30</v>
      </c>
      <c r="O1886" t="s">
        <v>30</v>
      </c>
      <c r="P1886" t="s">
        <v>30</v>
      </c>
      <c r="Q1886" t="s">
        <v>30</v>
      </c>
      <c r="R1886" t="s">
        <v>30</v>
      </c>
      <c r="S1886" t="s">
        <v>30</v>
      </c>
      <c r="T1886" t="s">
        <v>30</v>
      </c>
      <c r="U1886" t="s">
        <v>30</v>
      </c>
      <c r="V1886" t="s">
        <v>30</v>
      </c>
      <c r="W1886" t="s">
        <v>40</v>
      </c>
      <c r="X1886" t="s">
        <v>29</v>
      </c>
      <c r="Y1886" t="s">
        <v>30</v>
      </c>
      <c r="Z1886" t="s">
        <v>29</v>
      </c>
      <c r="AA1886" t="s">
        <v>29</v>
      </c>
      <c r="AB1886" t="s">
        <v>45</v>
      </c>
    </row>
    <row r="1887" spans="1:28" outlineLevel="1" x14ac:dyDescent="0.45">
      <c r="A1887">
        <v>5249479007</v>
      </c>
      <c r="B1887" s="1">
        <v>44337</v>
      </c>
      <c r="C1887" t="s">
        <v>2326</v>
      </c>
      <c r="D1887" t="s">
        <v>2327</v>
      </c>
      <c r="E1887" t="s">
        <v>107</v>
      </c>
      <c r="F1887" t="s">
        <v>5651</v>
      </c>
      <c r="G1887" t="s">
        <v>5797</v>
      </c>
      <c r="H1887" s="5">
        <v>1536626</v>
      </c>
      <c r="I1887" t="s">
        <v>131</v>
      </c>
      <c r="J1887" t="s">
        <v>28</v>
      </c>
      <c r="K1887" t="s">
        <v>29</v>
      </c>
      <c r="L1887" t="s">
        <v>88</v>
      </c>
      <c r="M1887" t="s">
        <v>29</v>
      </c>
      <c r="N1887" t="s">
        <v>30</v>
      </c>
      <c r="O1887" t="s">
        <v>29</v>
      </c>
      <c r="P1887" t="s">
        <v>30</v>
      </c>
      <c r="Q1887" t="s">
        <v>30</v>
      </c>
      <c r="R1887" t="s">
        <v>30</v>
      </c>
      <c r="S1887" t="s">
        <v>30</v>
      </c>
      <c r="T1887" t="s">
        <v>30</v>
      </c>
      <c r="U1887" t="s">
        <v>30</v>
      </c>
      <c r="V1887" t="s">
        <v>30</v>
      </c>
      <c r="W1887" t="s">
        <v>33</v>
      </c>
      <c r="X1887" t="s">
        <v>30</v>
      </c>
      <c r="Y1887" t="s">
        <v>30</v>
      </c>
      <c r="Z1887" t="s">
        <v>29</v>
      </c>
      <c r="AA1887" t="s">
        <v>29</v>
      </c>
      <c r="AB1887" t="s">
        <v>32</v>
      </c>
    </row>
    <row r="1888" spans="1:28" outlineLevel="1" x14ac:dyDescent="0.45">
      <c r="A1888">
        <v>3696679000</v>
      </c>
      <c r="B1888" s="1">
        <v>44335</v>
      </c>
      <c r="C1888" t="s">
        <v>1759</v>
      </c>
      <c r="D1888" t="s">
        <v>1760</v>
      </c>
      <c r="E1888" t="s">
        <v>107</v>
      </c>
      <c r="F1888" t="s">
        <v>5651</v>
      </c>
      <c r="G1888" t="s">
        <v>5673</v>
      </c>
      <c r="H1888" s="5">
        <v>1528664</v>
      </c>
      <c r="J1888" t="s">
        <v>28</v>
      </c>
      <c r="K1888" t="s">
        <v>29</v>
      </c>
      <c r="L1888" t="s">
        <v>88</v>
      </c>
      <c r="M1888" t="s">
        <v>29</v>
      </c>
      <c r="N1888" t="s">
        <v>29</v>
      </c>
      <c r="O1888" t="s">
        <v>29</v>
      </c>
      <c r="P1888" t="s">
        <v>30</v>
      </c>
      <c r="Q1888" t="s">
        <v>29</v>
      </c>
      <c r="R1888" t="s">
        <v>30</v>
      </c>
      <c r="S1888" t="s">
        <v>30</v>
      </c>
      <c r="T1888" t="s">
        <v>30</v>
      </c>
      <c r="U1888" t="s">
        <v>30</v>
      </c>
      <c r="V1888" t="s">
        <v>30</v>
      </c>
      <c r="W1888" t="s">
        <v>40</v>
      </c>
      <c r="X1888" t="s">
        <v>29</v>
      </c>
      <c r="Y1888" t="s">
        <v>30</v>
      </c>
      <c r="Z1888" t="s">
        <v>29</v>
      </c>
      <c r="AA1888" t="s">
        <v>29</v>
      </c>
      <c r="AB1888" t="s">
        <v>32</v>
      </c>
    </row>
    <row r="1889" spans="1:28" outlineLevel="1" x14ac:dyDescent="0.45">
      <c r="A1889">
        <v>2374609004</v>
      </c>
      <c r="B1889" s="1">
        <v>44331</v>
      </c>
      <c r="C1889" t="s">
        <v>1060</v>
      </c>
      <c r="D1889" t="s">
        <v>1061</v>
      </c>
      <c r="E1889" t="s">
        <v>107</v>
      </c>
      <c r="F1889" t="s">
        <v>5651</v>
      </c>
      <c r="G1889" t="s">
        <v>5723</v>
      </c>
      <c r="H1889" s="5">
        <v>1495458</v>
      </c>
      <c r="J1889" t="s">
        <v>28</v>
      </c>
      <c r="K1889" t="s">
        <v>30</v>
      </c>
      <c r="L1889" t="s">
        <v>88</v>
      </c>
      <c r="M1889" t="s">
        <v>30</v>
      </c>
      <c r="N1889" t="s">
        <v>30</v>
      </c>
      <c r="O1889" t="s">
        <v>30</v>
      </c>
      <c r="P1889" t="s">
        <v>30</v>
      </c>
      <c r="Q1889" t="s">
        <v>30</v>
      </c>
      <c r="R1889" t="s">
        <v>30</v>
      </c>
      <c r="S1889" t="s">
        <v>30</v>
      </c>
      <c r="T1889" t="s">
        <v>30</v>
      </c>
      <c r="U1889" t="s">
        <v>30</v>
      </c>
      <c r="V1889" t="s">
        <v>30</v>
      </c>
      <c r="W1889" t="s">
        <v>31</v>
      </c>
      <c r="X1889" t="s">
        <v>29</v>
      </c>
      <c r="Y1889" t="s">
        <v>30</v>
      </c>
      <c r="Z1889" t="s">
        <v>29</v>
      </c>
      <c r="AA1889" t="s">
        <v>29</v>
      </c>
      <c r="AB1889" t="s">
        <v>32</v>
      </c>
    </row>
    <row r="1890" spans="1:28" outlineLevel="1" x14ac:dyDescent="0.45">
      <c r="A1890">
        <v>5221849009</v>
      </c>
      <c r="B1890" s="1">
        <v>44337</v>
      </c>
      <c r="C1890" t="s">
        <v>2180</v>
      </c>
      <c r="D1890" t="s">
        <v>2181</v>
      </c>
      <c r="E1890" t="s">
        <v>107</v>
      </c>
      <c r="F1890" t="s">
        <v>5651</v>
      </c>
      <c r="G1890" t="s">
        <v>5924</v>
      </c>
      <c r="H1890" s="5">
        <v>1043293</v>
      </c>
      <c r="J1890" t="s">
        <v>28</v>
      </c>
      <c r="K1890" t="s">
        <v>30</v>
      </c>
      <c r="L1890" t="s">
        <v>88</v>
      </c>
      <c r="M1890" t="s">
        <v>29</v>
      </c>
      <c r="N1890" t="s">
        <v>30</v>
      </c>
      <c r="O1890" t="s">
        <v>29</v>
      </c>
      <c r="P1890" t="s">
        <v>30</v>
      </c>
      <c r="Q1890" t="s">
        <v>30</v>
      </c>
      <c r="R1890" t="s">
        <v>30</v>
      </c>
      <c r="S1890" t="s">
        <v>29</v>
      </c>
      <c r="T1890" t="s">
        <v>30</v>
      </c>
      <c r="U1890" t="s">
        <v>30</v>
      </c>
      <c r="V1890" t="s">
        <v>30</v>
      </c>
      <c r="W1890" t="s">
        <v>33</v>
      </c>
      <c r="X1890" t="s">
        <v>29</v>
      </c>
      <c r="Y1890" t="s">
        <v>29</v>
      </c>
      <c r="Z1890" t="s">
        <v>30</v>
      </c>
      <c r="AA1890" t="s">
        <v>29</v>
      </c>
      <c r="AB1890" t="s">
        <v>32</v>
      </c>
    </row>
    <row r="1891" spans="1:28" outlineLevel="1" x14ac:dyDescent="0.45">
      <c r="A1891">
        <v>9931069003</v>
      </c>
      <c r="B1891" s="1">
        <v>44351</v>
      </c>
      <c r="C1891" t="s">
        <v>5510</v>
      </c>
      <c r="D1891" t="s">
        <v>5511</v>
      </c>
      <c r="E1891" t="s">
        <v>107</v>
      </c>
      <c r="F1891" t="s">
        <v>5651</v>
      </c>
      <c r="G1891" t="s">
        <v>5924</v>
      </c>
      <c r="H1891" s="5">
        <v>1032917</v>
      </c>
      <c r="I1891" t="s">
        <v>5512</v>
      </c>
      <c r="J1891" t="s">
        <v>28</v>
      </c>
      <c r="K1891" t="s">
        <v>29</v>
      </c>
      <c r="L1891" t="s">
        <v>88</v>
      </c>
      <c r="M1891" t="s">
        <v>30</v>
      </c>
      <c r="N1891" t="s">
        <v>30</v>
      </c>
      <c r="O1891" t="s">
        <v>30</v>
      </c>
      <c r="P1891" t="s">
        <v>30</v>
      </c>
      <c r="Q1891" t="s">
        <v>30</v>
      </c>
      <c r="R1891" t="s">
        <v>30</v>
      </c>
      <c r="S1891" t="s">
        <v>30</v>
      </c>
      <c r="T1891" t="s">
        <v>30</v>
      </c>
      <c r="U1891" t="s">
        <v>30</v>
      </c>
      <c r="V1891" t="s">
        <v>30</v>
      </c>
      <c r="W1891" t="s">
        <v>31</v>
      </c>
      <c r="X1891" t="s">
        <v>29</v>
      </c>
      <c r="Y1891" t="s">
        <v>29</v>
      </c>
      <c r="Z1891" t="s">
        <v>29</v>
      </c>
      <c r="AA1891" t="s">
        <v>29</v>
      </c>
      <c r="AB1891" t="s">
        <v>32</v>
      </c>
    </row>
    <row r="1892" spans="1:28" outlineLevel="1" x14ac:dyDescent="0.45">
      <c r="A1892">
        <v>2648829009</v>
      </c>
      <c r="B1892" s="1">
        <v>44333</v>
      </c>
      <c r="C1892" t="s">
        <v>1272</v>
      </c>
      <c r="D1892" t="s">
        <v>1273</v>
      </c>
      <c r="E1892" t="s">
        <v>107</v>
      </c>
      <c r="F1892" t="s">
        <v>5651</v>
      </c>
      <c r="G1892" t="s">
        <v>5723</v>
      </c>
      <c r="H1892" s="5">
        <v>986042</v>
      </c>
      <c r="J1892" t="s">
        <v>28</v>
      </c>
      <c r="K1892" t="s">
        <v>30</v>
      </c>
      <c r="L1892" t="s">
        <v>88</v>
      </c>
      <c r="M1892" t="s">
        <v>30</v>
      </c>
      <c r="N1892" t="s">
        <v>30</v>
      </c>
      <c r="O1892" t="s">
        <v>30</v>
      </c>
      <c r="P1892" t="s">
        <v>30</v>
      </c>
      <c r="Q1892" t="s">
        <v>30</v>
      </c>
      <c r="R1892" t="s">
        <v>30</v>
      </c>
      <c r="S1892" t="s">
        <v>30</v>
      </c>
      <c r="T1892" t="s">
        <v>30</v>
      </c>
      <c r="U1892" t="s">
        <v>30</v>
      </c>
      <c r="V1892" t="s">
        <v>30</v>
      </c>
      <c r="W1892" t="s">
        <v>31</v>
      </c>
      <c r="X1892" t="s">
        <v>29</v>
      </c>
      <c r="Y1892" t="s">
        <v>30</v>
      </c>
      <c r="Z1892" t="s">
        <v>29</v>
      </c>
      <c r="AA1892" t="s">
        <v>30</v>
      </c>
      <c r="AB1892" t="s">
        <v>32</v>
      </c>
    </row>
    <row r="1893" spans="1:28" outlineLevel="1" x14ac:dyDescent="0.45">
      <c r="A1893">
        <v>8044429003</v>
      </c>
      <c r="B1893" s="1">
        <v>44342</v>
      </c>
      <c r="C1893" t="s">
        <v>4230</v>
      </c>
      <c r="D1893" t="s">
        <v>4231</v>
      </c>
      <c r="E1893" t="s">
        <v>107</v>
      </c>
      <c r="F1893" t="s">
        <v>5651</v>
      </c>
      <c r="G1893" t="s">
        <v>5797</v>
      </c>
      <c r="H1893" s="5">
        <v>964148</v>
      </c>
      <c r="J1893" t="s">
        <v>28</v>
      </c>
      <c r="K1893" t="s">
        <v>29</v>
      </c>
      <c r="L1893" t="s">
        <v>88</v>
      </c>
      <c r="M1893" t="s">
        <v>30</v>
      </c>
      <c r="N1893" t="s">
        <v>30</v>
      </c>
      <c r="O1893" t="s">
        <v>30</v>
      </c>
      <c r="P1893" t="s">
        <v>30</v>
      </c>
      <c r="Q1893" t="s">
        <v>30</v>
      </c>
      <c r="R1893" t="s">
        <v>30</v>
      </c>
      <c r="S1893" t="s">
        <v>30</v>
      </c>
      <c r="T1893" t="s">
        <v>30</v>
      </c>
      <c r="U1893" t="s">
        <v>30</v>
      </c>
      <c r="V1893" t="s">
        <v>30</v>
      </c>
      <c r="W1893" t="s">
        <v>40</v>
      </c>
      <c r="X1893" t="s">
        <v>30</v>
      </c>
      <c r="Y1893" t="s">
        <v>30</v>
      </c>
      <c r="Z1893" t="s">
        <v>29</v>
      </c>
      <c r="AA1893" t="s">
        <v>29</v>
      </c>
      <c r="AB1893" t="s">
        <v>32</v>
      </c>
    </row>
    <row r="1894" spans="1:28" outlineLevel="1" x14ac:dyDescent="0.45">
      <c r="A1894">
        <v>9914789005</v>
      </c>
      <c r="B1894" s="1">
        <v>44351</v>
      </c>
      <c r="C1894" t="s">
        <v>5408</v>
      </c>
      <c r="D1894" t="s">
        <v>5409</v>
      </c>
      <c r="E1894" t="s">
        <v>107</v>
      </c>
      <c r="F1894" t="s">
        <v>5651</v>
      </c>
      <c r="G1894" t="s">
        <v>5764</v>
      </c>
      <c r="H1894" s="5">
        <v>874583</v>
      </c>
      <c r="I1894" t="s">
        <v>213</v>
      </c>
      <c r="J1894" t="s">
        <v>28</v>
      </c>
      <c r="K1894" t="s">
        <v>29</v>
      </c>
      <c r="L1894" t="s">
        <v>88</v>
      </c>
      <c r="M1894" t="s">
        <v>29</v>
      </c>
      <c r="N1894" t="s">
        <v>30</v>
      </c>
      <c r="O1894" t="s">
        <v>30</v>
      </c>
      <c r="P1894" t="s">
        <v>30</v>
      </c>
      <c r="Q1894" t="s">
        <v>30</v>
      </c>
      <c r="R1894" t="s">
        <v>30</v>
      </c>
      <c r="S1894" t="s">
        <v>30</v>
      </c>
      <c r="T1894" t="s">
        <v>30</v>
      </c>
      <c r="U1894" t="s">
        <v>30</v>
      </c>
      <c r="V1894" t="s">
        <v>30</v>
      </c>
      <c r="W1894" t="s">
        <v>31</v>
      </c>
      <c r="X1894" t="s">
        <v>29</v>
      </c>
      <c r="Y1894" t="s">
        <v>29</v>
      </c>
      <c r="Z1894" t="s">
        <v>29</v>
      </c>
      <c r="AA1894" t="s">
        <v>29</v>
      </c>
      <c r="AB1894" t="s">
        <v>32</v>
      </c>
    </row>
    <row r="1895" spans="1:28" outlineLevel="1" x14ac:dyDescent="0.45">
      <c r="A1895">
        <v>2735299003</v>
      </c>
      <c r="B1895" s="1">
        <v>44334</v>
      </c>
      <c r="C1895" t="s">
        <v>1485</v>
      </c>
      <c r="D1895" t="s">
        <v>1486</v>
      </c>
      <c r="E1895" t="s">
        <v>107</v>
      </c>
      <c r="F1895" t="s">
        <v>5651</v>
      </c>
      <c r="G1895" t="s">
        <v>5723</v>
      </c>
      <c r="H1895" s="5">
        <v>838522</v>
      </c>
      <c r="J1895" t="s">
        <v>28</v>
      </c>
      <c r="K1895" t="s">
        <v>30</v>
      </c>
      <c r="L1895" t="s">
        <v>88</v>
      </c>
      <c r="M1895" t="s">
        <v>30</v>
      </c>
      <c r="N1895" t="s">
        <v>30</v>
      </c>
      <c r="O1895" t="s">
        <v>30</v>
      </c>
      <c r="P1895" t="s">
        <v>30</v>
      </c>
      <c r="Q1895" t="s">
        <v>30</v>
      </c>
      <c r="R1895" t="s">
        <v>30</v>
      </c>
      <c r="S1895" t="s">
        <v>30</v>
      </c>
      <c r="T1895" t="s">
        <v>30</v>
      </c>
      <c r="U1895" t="s">
        <v>30</v>
      </c>
      <c r="V1895" t="s">
        <v>30</v>
      </c>
      <c r="W1895" t="s">
        <v>40</v>
      </c>
      <c r="X1895" t="s">
        <v>29</v>
      </c>
      <c r="Y1895" t="s">
        <v>29</v>
      </c>
      <c r="Z1895" t="s">
        <v>30</v>
      </c>
      <c r="AA1895" t="s">
        <v>29</v>
      </c>
      <c r="AB1895" t="s">
        <v>38</v>
      </c>
    </row>
    <row r="1896" spans="1:28" outlineLevel="1" x14ac:dyDescent="0.45">
      <c r="A1896">
        <v>3715989006</v>
      </c>
      <c r="B1896" s="1">
        <v>44335</v>
      </c>
      <c r="C1896" t="s">
        <v>1874</v>
      </c>
      <c r="D1896" t="s">
        <v>1875</v>
      </c>
      <c r="E1896" t="s">
        <v>107</v>
      </c>
      <c r="F1896" t="s">
        <v>5651</v>
      </c>
      <c r="G1896" t="s">
        <v>5690</v>
      </c>
      <c r="H1896" s="5">
        <v>836419</v>
      </c>
      <c r="J1896" t="s">
        <v>28</v>
      </c>
      <c r="K1896" t="s">
        <v>29</v>
      </c>
      <c r="L1896" t="s">
        <v>88</v>
      </c>
      <c r="M1896" t="s">
        <v>30</v>
      </c>
      <c r="N1896" t="s">
        <v>30</v>
      </c>
      <c r="O1896" t="s">
        <v>30</v>
      </c>
      <c r="P1896" t="s">
        <v>30</v>
      </c>
      <c r="Q1896" t="s">
        <v>30</v>
      </c>
      <c r="R1896" t="s">
        <v>30</v>
      </c>
      <c r="S1896" t="s">
        <v>30</v>
      </c>
      <c r="T1896" t="s">
        <v>30</v>
      </c>
      <c r="U1896" t="s">
        <v>30</v>
      </c>
      <c r="V1896" t="s">
        <v>30</v>
      </c>
      <c r="W1896" t="s">
        <v>31</v>
      </c>
      <c r="X1896" t="s">
        <v>29</v>
      </c>
      <c r="Y1896" t="s">
        <v>29</v>
      </c>
      <c r="Z1896" t="s">
        <v>29</v>
      </c>
      <c r="AA1896" t="s">
        <v>30</v>
      </c>
      <c r="AB1896" t="s">
        <v>32</v>
      </c>
    </row>
    <row r="1897" spans="1:28" outlineLevel="1" x14ac:dyDescent="0.45">
      <c r="A1897">
        <v>7553389008</v>
      </c>
      <c r="B1897" s="1">
        <v>44341</v>
      </c>
      <c r="C1897" t="s">
        <v>3038</v>
      </c>
      <c r="D1897" t="s">
        <v>3039</v>
      </c>
      <c r="E1897" t="s">
        <v>107</v>
      </c>
      <c r="F1897" t="s">
        <v>5651</v>
      </c>
      <c r="G1897" t="s">
        <v>5796</v>
      </c>
      <c r="H1897" s="5">
        <v>803171.4</v>
      </c>
      <c r="J1897" t="s">
        <v>28</v>
      </c>
      <c r="K1897" t="s">
        <v>30</v>
      </c>
      <c r="L1897" t="s">
        <v>88</v>
      </c>
      <c r="M1897" t="s">
        <v>30</v>
      </c>
      <c r="N1897" t="s">
        <v>30</v>
      </c>
      <c r="O1897" t="s">
        <v>30</v>
      </c>
      <c r="P1897" t="s">
        <v>30</v>
      </c>
      <c r="Q1897" t="s">
        <v>30</v>
      </c>
      <c r="R1897" t="s">
        <v>30</v>
      </c>
      <c r="S1897" t="s">
        <v>30</v>
      </c>
      <c r="T1897" t="s">
        <v>30</v>
      </c>
      <c r="U1897" t="s">
        <v>30</v>
      </c>
      <c r="V1897" t="s">
        <v>30</v>
      </c>
      <c r="W1897" t="s">
        <v>40</v>
      </c>
      <c r="X1897" t="s">
        <v>29</v>
      </c>
      <c r="Y1897" t="s">
        <v>29</v>
      </c>
      <c r="Z1897" t="s">
        <v>29</v>
      </c>
      <c r="AA1897" t="s">
        <v>30</v>
      </c>
      <c r="AB1897" t="s">
        <v>32</v>
      </c>
    </row>
    <row r="1898" spans="1:28" outlineLevel="1" x14ac:dyDescent="0.45">
      <c r="A1898">
        <v>3712049000</v>
      </c>
      <c r="B1898" s="1">
        <v>44335</v>
      </c>
      <c r="C1898" t="s">
        <v>1850</v>
      </c>
      <c r="D1898" t="s">
        <v>1851</v>
      </c>
      <c r="E1898" t="s">
        <v>107</v>
      </c>
      <c r="F1898" t="s">
        <v>5651</v>
      </c>
      <c r="G1898" t="s">
        <v>5723</v>
      </c>
      <c r="H1898" s="5">
        <v>771084</v>
      </c>
      <c r="J1898" t="s">
        <v>28</v>
      </c>
      <c r="K1898" t="s">
        <v>29</v>
      </c>
      <c r="L1898" t="s">
        <v>88</v>
      </c>
      <c r="M1898" t="s">
        <v>30</v>
      </c>
      <c r="N1898" t="s">
        <v>30</v>
      </c>
      <c r="O1898" t="s">
        <v>30</v>
      </c>
      <c r="P1898" t="s">
        <v>30</v>
      </c>
      <c r="Q1898" t="s">
        <v>30</v>
      </c>
      <c r="R1898" t="s">
        <v>30</v>
      </c>
      <c r="S1898" t="s">
        <v>30</v>
      </c>
      <c r="T1898" t="s">
        <v>30</v>
      </c>
      <c r="U1898" t="s">
        <v>30</v>
      </c>
      <c r="V1898" t="s">
        <v>30</v>
      </c>
      <c r="W1898" t="s">
        <v>31</v>
      </c>
      <c r="X1898" t="s">
        <v>29</v>
      </c>
      <c r="Y1898" t="s">
        <v>29</v>
      </c>
      <c r="Z1898" t="s">
        <v>30</v>
      </c>
      <c r="AA1898" t="s">
        <v>29</v>
      </c>
      <c r="AB1898" t="s">
        <v>43</v>
      </c>
    </row>
    <row r="1899" spans="1:28" outlineLevel="1" x14ac:dyDescent="0.45">
      <c r="A1899">
        <v>9995829005</v>
      </c>
      <c r="B1899" s="1">
        <v>44358</v>
      </c>
      <c r="C1899" t="s">
        <v>5638</v>
      </c>
      <c r="D1899" t="s">
        <v>5639</v>
      </c>
      <c r="E1899" t="s">
        <v>107</v>
      </c>
      <c r="F1899" t="s">
        <v>5651</v>
      </c>
      <c r="G1899" t="s">
        <v>5656</v>
      </c>
      <c r="H1899" s="5">
        <v>729353.83</v>
      </c>
      <c r="J1899" t="s">
        <v>28</v>
      </c>
      <c r="K1899" t="s">
        <v>30</v>
      </c>
      <c r="L1899" t="s">
        <v>88</v>
      </c>
      <c r="M1899" t="s">
        <v>29</v>
      </c>
      <c r="N1899" t="s">
        <v>29</v>
      </c>
      <c r="O1899" t="s">
        <v>30</v>
      </c>
      <c r="P1899" t="s">
        <v>30</v>
      </c>
      <c r="Q1899" t="s">
        <v>29</v>
      </c>
      <c r="R1899" t="s">
        <v>30</v>
      </c>
      <c r="S1899" t="s">
        <v>30</v>
      </c>
      <c r="T1899" t="s">
        <v>30</v>
      </c>
      <c r="U1899" t="s">
        <v>30</v>
      </c>
      <c r="V1899" t="s">
        <v>30</v>
      </c>
      <c r="W1899" t="s">
        <v>31</v>
      </c>
      <c r="X1899" t="s">
        <v>29</v>
      </c>
      <c r="Y1899" t="s">
        <v>29</v>
      </c>
      <c r="Z1899" t="s">
        <v>29</v>
      </c>
      <c r="AA1899" t="s">
        <v>29</v>
      </c>
      <c r="AB1899" t="s">
        <v>43</v>
      </c>
    </row>
    <row r="1900" spans="1:28" outlineLevel="1" x14ac:dyDescent="0.45">
      <c r="A1900">
        <v>1123449103</v>
      </c>
      <c r="B1900" s="1">
        <v>44372</v>
      </c>
      <c r="C1900" t="s">
        <v>511</v>
      </c>
      <c r="D1900" t="s">
        <v>512</v>
      </c>
      <c r="E1900" t="s">
        <v>107</v>
      </c>
      <c r="F1900" t="s">
        <v>5651</v>
      </c>
      <c r="G1900" t="s">
        <v>5733</v>
      </c>
      <c r="H1900" s="5">
        <v>643859.22</v>
      </c>
      <c r="I1900" t="s">
        <v>169</v>
      </c>
      <c r="J1900" t="s">
        <v>28</v>
      </c>
      <c r="K1900" t="s">
        <v>29</v>
      </c>
      <c r="L1900" t="s">
        <v>88</v>
      </c>
      <c r="M1900" t="s">
        <v>30</v>
      </c>
      <c r="N1900" t="s">
        <v>30</v>
      </c>
      <c r="O1900" t="s">
        <v>30</v>
      </c>
      <c r="P1900" t="s">
        <v>30</v>
      </c>
      <c r="Q1900" t="s">
        <v>30</v>
      </c>
      <c r="R1900" t="s">
        <v>30</v>
      </c>
      <c r="S1900" t="s">
        <v>30</v>
      </c>
      <c r="T1900" t="s">
        <v>30</v>
      </c>
      <c r="U1900" t="s">
        <v>30</v>
      </c>
      <c r="V1900" t="s">
        <v>30</v>
      </c>
      <c r="W1900" t="s">
        <v>31</v>
      </c>
      <c r="X1900" t="s">
        <v>29</v>
      </c>
      <c r="Y1900" t="s">
        <v>29</v>
      </c>
      <c r="Z1900" t="s">
        <v>29</v>
      </c>
      <c r="AA1900" t="s">
        <v>29</v>
      </c>
      <c r="AB1900" t="s">
        <v>32</v>
      </c>
    </row>
    <row r="1901" spans="1:28" outlineLevel="1" x14ac:dyDescent="0.45">
      <c r="A1901">
        <v>9910919010</v>
      </c>
      <c r="B1901" s="1">
        <v>44351</v>
      </c>
      <c r="C1901" t="s">
        <v>5396</v>
      </c>
      <c r="D1901" t="s">
        <v>566</v>
      </c>
      <c r="E1901" t="s">
        <v>107</v>
      </c>
      <c r="F1901" t="s">
        <v>5651</v>
      </c>
      <c r="G1901" t="s">
        <v>5723</v>
      </c>
      <c r="H1901" s="5">
        <v>642456</v>
      </c>
      <c r="J1901" t="s">
        <v>28</v>
      </c>
      <c r="K1901" t="s">
        <v>30</v>
      </c>
      <c r="L1901" t="s">
        <v>88</v>
      </c>
      <c r="M1901" t="s">
        <v>29</v>
      </c>
      <c r="N1901" t="s">
        <v>30</v>
      </c>
      <c r="O1901" t="s">
        <v>30</v>
      </c>
      <c r="P1901" t="s">
        <v>30</v>
      </c>
      <c r="Q1901" t="s">
        <v>30</v>
      </c>
      <c r="R1901" t="s">
        <v>30</v>
      </c>
      <c r="S1901" t="s">
        <v>30</v>
      </c>
      <c r="T1901" t="s">
        <v>30</v>
      </c>
      <c r="U1901" t="s">
        <v>30</v>
      </c>
      <c r="V1901" t="s">
        <v>30</v>
      </c>
      <c r="W1901" t="s">
        <v>31</v>
      </c>
      <c r="X1901" t="s">
        <v>29</v>
      </c>
      <c r="Y1901" t="s">
        <v>29</v>
      </c>
      <c r="Z1901" t="s">
        <v>29</v>
      </c>
      <c r="AA1901" t="s">
        <v>29</v>
      </c>
      <c r="AB1901" t="s">
        <v>32</v>
      </c>
    </row>
    <row r="1902" spans="1:28" outlineLevel="1" x14ac:dyDescent="0.45">
      <c r="A1902">
        <v>4886229000</v>
      </c>
      <c r="B1902" s="1">
        <v>44336</v>
      </c>
      <c r="C1902" t="s">
        <v>1963</v>
      </c>
      <c r="D1902" t="s">
        <v>1964</v>
      </c>
      <c r="E1902" t="s">
        <v>107</v>
      </c>
      <c r="F1902" t="s">
        <v>5651</v>
      </c>
      <c r="G1902" t="s">
        <v>5656</v>
      </c>
      <c r="H1902" s="5">
        <v>634071</v>
      </c>
      <c r="J1902" t="s">
        <v>28</v>
      </c>
      <c r="K1902" t="s">
        <v>29</v>
      </c>
      <c r="L1902" t="s">
        <v>88</v>
      </c>
      <c r="M1902" t="s">
        <v>30</v>
      </c>
      <c r="N1902" t="s">
        <v>30</v>
      </c>
      <c r="O1902" t="s">
        <v>30</v>
      </c>
      <c r="P1902" t="s">
        <v>30</v>
      </c>
      <c r="Q1902" t="s">
        <v>30</v>
      </c>
      <c r="R1902" t="s">
        <v>30</v>
      </c>
      <c r="S1902" t="s">
        <v>30</v>
      </c>
      <c r="T1902" t="s">
        <v>30</v>
      </c>
      <c r="U1902" t="s">
        <v>30</v>
      </c>
      <c r="V1902" t="s">
        <v>30</v>
      </c>
      <c r="W1902" t="s">
        <v>40</v>
      </c>
      <c r="X1902" t="s">
        <v>29</v>
      </c>
      <c r="Y1902" t="s">
        <v>30</v>
      </c>
      <c r="Z1902" t="s">
        <v>29</v>
      </c>
      <c r="AA1902" t="s">
        <v>29</v>
      </c>
      <c r="AB1902" t="s">
        <v>43</v>
      </c>
    </row>
    <row r="1903" spans="1:28" outlineLevel="1" x14ac:dyDescent="0.45">
      <c r="A1903">
        <v>2374619007</v>
      </c>
      <c r="B1903" s="1">
        <v>44331</v>
      </c>
      <c r="C1903" t="s">
        <v>1062</v>
      </c>
      <c r="D1903" t="s">
        <v>1063</v>
      </c>
      <c r="E1903" t="s">
        <v>107</v>
      </c>
      <c r="F1903" t="s">
        <v>5651</v>
      </c>
      <c r="G1903" t="s">
        <v>5723</v>
      </c>
      <c r="H1903" s="5">
        <v>629914</v>
      </c>
      <c r="J1903" t="s">
        <v>28</v>
      </c>
      <c r="K1903" t="s">
        <v>30</v>
      </c>
      <c r="L1903" t="s">
        <v>88</v>
      </c>
      <c r="M1903" t="s">
        <v>30</v>
      </c>
      <c r="N1903" t="s">
        <v>29</v>
      </c>
      <c r="O1903" t="s">
        <v>30</v>
      </c>
      <c r="P1903" t="s">
        <v>29</v>
      </c>
      <c r="Q1903" t="s">
        <v>30</v>
      </c>
      <c r="R1903" t="s">
        <v>29</v>
      </c>
      <c r="S1903" t="s">
        <v>30</v>
      </c>
      <c r="T1903" t="s">
        <v>30</v>
      </c>
      <c r="U1903" t="s">
        <v>29</v>
      </c>
      <c r="V1903" t="s">
        <v>30</v>
      </c>
      <c r="W1903" t="s">
        <v>40</v>
      </c>
      <c r="X1903" t="s">
        <v>29</v>
      </c>
      <c r="Y1903" t="s">
        <v>30</v>
      </c>
      <c r="Z1903" t="s">
        <v>29</v>
      </c>
      <c r="AA1903" t="s">
        <v>30</v>
      </c>
      <c r="AB1903" t="s">
        <v>32</v>
      </c>
    </row>
    <row r="1904" spans="1:28" outlineLevel="1" x14ac:dyDescent="0.45">
      <c r="A1904">
        <v>3705379007</v>
      </c>
      <c r="B1904" s="1">
        <v>44335</v>
      </c>
      <c r="C1904" t="s">
        <v>1808</v>
      </c>
      <c r="D1904" t="s">
        <v>1809</v>
      </c>
      <c r="E1904" t="s">
        <v>107</v>
      </c>
      <c r="F1904" t="s">
        <v>5651</v>
      </c>
      <c r="G1904" t="s">
        <v>5656</v>
      </c>
      <c r="H1904" s="5">
        <v>602640.5</v>
      </c>
      <c r="J1904" t="s">
        <v>28</v>
      </c>
      <c r="K1904" t="s">
        <v>30</v>
      </c>
      <c r="L1904" t="s">
        <v>88</v>
      </c>
      <c r="M1904" t="s">
        <v>29</v>
      </c>
      <c r="N1904" t="s">
        <v>30</v>
      </c>
      <c r="O1904" t="s">
        <v>29</v>
      </c>
      <c r="P1904" t="s">
        <v>30</v>
      </c>
      <c r="Q1904" t="s">
        <v>30</v>
      </c>
      <c r="R1904" t="s">
        <v>30</v>
      </c>
      <c r="S1904" t="s">
        <v>30</v>
      </c>
      <c r="T1904" t="s">
        <v>30</v>
      </c>
      <c r="U1904" t="s">
        <v>30</v>
      </c>
      <c r="V1904" t="s">
        <v>30</v>
      </c>
      <c r="W1904" t="s">
        <v>33</v>
      </c>
      <c r="X1904" t="s">
        <v>29</v>
      </c>
      <c r="Y1904" t="s">
        <v>29</v>
      </c>
      <c r="Z1904" t="s">
        <v>29</v>
      </c>
      <c r="AA1904" t="s">
        <v>30</v>
      </c>
      <c r="AB1904" t="s">
        <v>32</v>
      </c>
    </row>
    <row r="1905" spans="1:28" outlineLevel="1" x14ac:dyDescent="0.45">
      <c r="A1905">
        <v>9889939010</v>
      </c>
      <c r="B1905" s="1">
        <v>44351</v>
      </c>
      <c r="C1905" t="s">
        <v>5295</v>
      </c>
      <c r="D1905" t="s">
        <v>5296</v>
      </c>
      <c r="E1905" t="s">
        <v>107</v>
      </c>
      <c r="F1905" t="s">
        <v>5651</v>
      </c>
      <c r="G1905" t="s">
        <v>5656</v>
      </c>
      <c r="H1905" s="5">
        <v>587923</v>
      </c>
      <c r="J1905" t="s">
        <v>28</v>
      </c>
      <c r="K1905" t="s">
        <v>29</v>
      </c>
      <c r="L1905" t="s">
        <v>88</v>
      </c>
      <c r="M1905" t="s">
        <v>30</v>
      </c>
      <c r="N1905" t="s">
        <v>30</v>
      </c>
      <c r="O1905" t="s">
        <v>30</v>
      </c>
      <c r="P1905" t="s">
        <v>30</v>
      </c>
      <c r="Q1905" t="s">
        <v>30</v>
      </c>
      <c r="R1905" t="s">
        <v>30</v>
      </c>
      <c r="S1905" t="s">
        <v>30</v>
      </c>
      <c r="T1905" t="s">
        <v>30</v>
      </c>
      <c r="U1905" t="s">
        <v>30</v>
      </c>
      <c r="V1905" t="s">
        <v>30</v>
      </c>
      <c r="W1905" t="s">
        <v>31</v>
      </c>
      <c r="X1905" t="s">
        <v>29</v>
      </c>
      <c r="Y1905" t="s">
        <v>29</v>
      </c>
      <c r="Z1905" t="s">
        <v>29</v>
      </c>
      <c r="AA1905" t="s">
        <v>29</v>
      </c>
      <c r="AB1905" t="s">
        <v>47</v>
      </c>
    </row>
    <row r="1906" spans="1:28" outlineLevel="1" x14ac:dyDescent="0.45">
      <c r="A1906">
        <v>1130729102</v>
      </c>
      <c r="B1906" s="1">
        <v>44372</v>
      </c>
      <c r="C1906" t="s">
        <v>565</v>
      </c>
      <c r="D1906" t="s">
        <v>566</v>
      </c>
      <c r="E1906" t="s">
        <v>107</v>
      </c>
      <c r="F1906" t="s">
        <v>5651</v>
      </c>
      <c r="G1906" t="s">
        <v>5723</v>
      </c>
      <c r="H1906" s="5">
        <v>568123.56000000006</v>
      </c>
      <c r="J1906" t="s">
        <v>28</v>
      </c>
      <c r="K1906" t="s">
        <v>30</v>
      </c>
      <c r="L1906" t="s">
        <v>88</v>
      </c>
      <c r="M1906" t="s">
        <v>29</v>
      </c>
      <c r="N1906" t="s">
        <v>30</v>
      </c>
      <c r="O1906" t="s">
        <v>30</v>
      </c>
      <c r="P1906" t="s">
        <v>30</v>
      </c>
      <c r="Q1906" t="s">
        <v>30</v>
      </c>
      <c r="R1906" t="s">
        <v>30</v>
      </c>
      <c r="S1906" t="s">
        <v>30</v>
      </c>
      <c r="T1906" t="s">
        <v>30</v>
      </c>
      <c r="U1906" t="s">
        <v>30</v>
      </c>
      <c r="V1906" t="s">
        <v>30</v>
      </c>
      <c r="W1906" t="s">
        <v>31</v>
      </c>
      <c r="X1906" t="s">
        <v>29</v>
      </c>
      <c r="Y1906" t="s">
        <v>29</v>
      </c>
      <c r="Z1906" t="s">
        <v>29</v>
      </c>
      <c r="AA1906" t="s">
        <v>29</v>
      </c>
      <c r="AB1906" t="s">
        <v>32</v>
      </c>
    </row>
    <row r="1907" spans="1:28" outlineLevel="1" x14ac:dyDescent="0.45">
      <c r="A1907">
        <v>7560889003</v>
      </c>
      <c r="B1907" s="1">
        <v>44341</v>
      </c>
      <c r="C1907" t="s">
        <v>3138</v>
      </c>
      <c r="D1907" t="s">
        <v>3139</v>
      </c>
      <c r="E1907" t="s">
        <v>107</v>
      </c>
      <c r="F1907" t="s">
        <v>5651</v>
      </c>
      <c r="G1907" t="s">
        <v>5723</v>
      </c>
      <c r="H1907" s="5">
        <v>564904.6</v>
      </c>
      <c r="J1907" t="s">
        <v>28</v>
      </c>
      <c r="K1907" t="s">
        <v>30</v>
      </c>
      <c r="L1907" t="s">
        <v>88</v>
      </c>
      <c r="M1907" t="s">
        <v>29</v>
      </c>
      <c r="N1907" t="s">
        <v>30</v>
      </c>
      <c r="O1907" t="s">
        <v>29</v>
      </c>
      <c r="P1907" t="s">
        <v>30</v>
      </c>
      <c r="Q1907" t="s">
        <v>29</v>
      </c>
      <c r="R1907" t="s">
        <v>30</v>
      </c>
      <c r="S1907" t="s">
        <v>29</v>
      </c>
      <c r="T1907" t="s">
        <v>30</v>
      </c>
      <c r="U1907" t="s">
        <v>29</v>
      </c>
      <c r="V1907" t="s">
        <v>30</v>
      </c>
      <c r="W1907" t="s">
        <v>31</v>
      </c>
      <c r="X1907" t="s">
        <v>29</v>
      </c>
      <c r="Y1907" t="s">
        <v>29</v>
      </c>
      <c r="Z1907" t="s">
        <v>29</v>
      </c>
      <c r="AA1907" t="s">
        <v>30</v>
      </c>
      <c r="AB1907" t="s">
        <v>166</v>
      </c>
    </row>
    <row r="1908" spans="1:28" outlineLevel="1" x14ac:dyDescent="0.45">
      <c r="A1908">
        <v>6603319003</v>
      </c>
      <c r="B1908" s="1">
        <v>44338</v>
      </c>
      <c r="C1908" t="s">
        <v>2406</v>
      </c>
      <c r="D1908" t="s">
        <v>2407</v>
      </c>
      <c r="E1908" t="s">
        <v>107</v>
      </c>
      <c r="F1908" t="s">
        <v>5651</v>
      </c>
      <c r="G1908" t="s">
        <v>5656</v>
      </c>
      <c r="H1908" s="5">
        <v>561374</v>
      </c>
      <c r="J1908" t="s">
        <v>28</v>
      </c>
      <c r="K1908" t="s">
        <v>30</v>
      </c>
      <c r="L1908" t="s">
        <v>88</v>
      </c>
      <c r="M1908" t="s">
        <v>30</v>
      </c>
      <c r="N1908" t="s">
        <v>30</v>
      </c>
      <c r="O1908" t="s">
        <v>30</v>
      </c>
      <c r="P1908" t="s">
        <v>30</v>
      </c>
      <c r="Q1908" t="s">
        <v>30</v>
      </c>
      <c r="R1908" t="s">
        <v>30</v>
      </c>
      <c r="S1908" t="s">
        <v>30</v>
      </c>
      <c r="T1908" t="s">
        <v>30</v>
      </c>
      <c r="U1908" t="s">
        <v>30</v>
      </c>
      <c r="V1908" t="s">
        <v>30</v>
      </c>
      <c r="W1908" t="s">
        <v>49</v>
      </c>
      <c r="X1908" t="s">
        <v>29</v>
      </c>
      <c r="Y1908" t="s">
        <v>30</v>
      </c>
      <c r="Z1908" t="s">
        <v>29</v>
      </c>
      <c r="AA1908" t="s">
        <v>29</v>
      </c>
      <c r="AB1908" t="s">
        <v>43</v>
      </c>
    </row>
    <row r="1909" spans="1:28" outlineLevel="1" x14ac:dyDescent="0.45">
      <c r="A1909">
        <v>4898689006</v>
      </c>
      <c r="B1909" s="1">
        <v>44336</v>
      </c>
      <c r="C1909" t="s">
        <v>2035</v>
      </c>
      <c r="D1909" t="s">
        <v>2036</v>
      </c>
      <c r="E1909" t="s">
        <v>107</v>
      </c>
      <c r="F1909" t="s">
        <v>5651</v>
      </c>
      <c r="G1909" t="s">
        <v>5733</v>
      </c>
      <c r="H1909" s="5">
        <v>547442</v>
      </c>
      <c r="J1909" t="s">
        <v>28</v>
      </c>
      <c r="K1909" t="s">
        <v>29</v>
      </c>
      <c r="L1909" t="s">
        <v>88</v>
      </c>
      <c r="M1909" t="s">
        <v>29</v>
      </c>
      <c r="N1909" t="s">
        <v>30</v>
      </c>
      <c r="O1909" t="s">
        <v>29</v>
      </c>
      <c r="P1909" t="s">
        <v>30</v>
      </c>
      <c r="Q1909" t="s">
        <v>30</v>
      </c>
      <c r="R1909" t="s">
        <v>30</v>
      </c>
      <c r="S1909" t="s">
        <v>30</v>
      </c>
      <c r="T1909" t="s">
        <v>30</v>
      </c>
      <c r="U1909" t="s">
        <v>30</v>
      </c>
      <c r="V1909" t="s">
        <v>30</v>
      </c>
      <c r="W1909" t="s">
        <v>40</v>
      </c>
      <c r="X1909" t="s">
        <v>29</v>
      </c>
      <c r="Y1909" t="s">
        <v>30</v>
      </c>
      <c r="Z1909" t="s">
        <v>29</v>
      </c>
      <c r="AA1909" t="s">
        <v>29</v>
      </c>
      <c r="AB1909" t="s">
        <v>32</v>
      </c>
    </row>
    <row r="1910" spans="1:28" outlineLevel="1" x14ac:dyDescent="0.45">
      <c r="A1910">
        <v>2754759005</v>
      </c>
      <c r="B1910" s="1">
        <v>44334</v>
      </c>
      <c r="C1910" t="s">
        <v>1581</v>
      </c>
      <c r="D1910" t="s">
        <v>1582</v>
      </c>
      <c r="E1910" t="s">
        <v>107</v>
      </c>
      <c r="F1910" t="s">
        <v>5651</v>
      </c>
      <c r="G1910" t="s">
        <v>5679</v>
      </c>
      <c r="H1910" s="5">
        <v>536990</v>
      </c>
      <c r="J1910" t="s">
        <v>28</v>
      </c>
      <c r="K1910" t="s">
        <v>30</v>
      </c>
      <c r="L1910" t="s">
        <v>88</v>
      </c>
      <c r="M1910" t="s">
        <v>30</v>
      </c>
      <c r="N1910" t="s">
        <v>29</v>
      </c>
      <c r="O1910" t="s">
        <v>29</v>
      </c>
      <c r="P1910" t="s">
        <v>30</v>
      </c>
      <c r="Q1910" t="s">
        <v>30</v>
      </c>
      <c r="R1910" t="s">
        <v>30</v>
      </c>
      <c r="S1910" t="s">
        <v>30</v>
      </c>
      <c r="T1910" t="s">
        <v>30</v>
      </c>
      <c r="U1910" t="s">
        <v>30</v>
      </c>
      <c r="V1910" t="s">
        <v>30</v>
      </c>
      <c r="W1910" t="s">
        <v>33</v>
      </c>
      <c r="X1910" t="s">
        <v>30</v>
      </c>
      <c r="Y1910" t="s">
        <v>29</v>
      </c>
      <c r="Z1910" t="s">
        <v>29</v>
      </c>
      <c r="AA1910" t="s">
        <v>30</v>
      </c>
      <c r="AB1910" t="s">
        <v>43</v>
      </c>
    </row>
    <row r="1911" spans="1:28" outlineLevel="1" x14ac:dyDescent="0.45">
      <c r="A1911">
        <v>4906149009</v>
      </c>
      <c r="B1911" s="1">
        <v>44336</v>
      </c>
      <c r="C1911" t="s">
        <v>2073</v>
      </c>
      <c r="D1911" t="s">
        <v>2074</v>
      </c>
      <c r="E1911" t="s">
        <v>107</v>
      </c>
      <c r="F1911" t="s">
        <v>5651</v>
      </c>
      <c r="G1911" t="s">
        <v>5673</v>
      </c>
      <c r="H1911" s="5">
        <v>521279.03</v>
      </c>
      <c r="J1911" t="s">
        <v>28</v>
      </c>
      <c r="K1911" t="s">
        <v>29</v>
      </c>
      <c r="L1911" t="s">
        <v>88</v>
      </c>
      <c r="M1911" t="s">
        <v>29</v>
      </c>
      <c r="N1911" t="s">
        <v>29</v>
      </c>
      <c r="O1911" t="s">
        <v>29</v>
      </c>
      <c r="P1911" t="s">
        <v>30</v>
      </c>
      <c r="Q1911" t="s">
        <v>30</v>
      </c>
      <c r="R1911" t="s">
        <v>30</v>
      </c>
      <c r="S1911" t="s">
        <v>30</v>
      </c>
      <c r="T1911" t="s">
        <v>30</v>
      </c>
      <c r="U1911" t="s">
        <v>30</v>
      </c>
      <c r="V1911" t="s">
        <v>30</v>
      </c>
      <c r="W1911" t="s">
        <v>40</v>
      </c>
      <c r="X1911" t="s">
        <v>29</v>
      </c>
      <c r="Y1911" t="s">
        <v>30</v>
      </c>
      <c r="Z1911" t="s">
        <v>29</v>
      </c>
      <c r="AA1911" t="s">
        <v>29</v>
      </c>
      <c r="AB1911" t="s">
        <v>32</v>
      </c>
    </row>
    <row r="1912" spans="1:28" outlineLevel="1" x14ac:dyDescent="0.45">
      <c r="A1912">
        <v>4915659000</v>
      </c>
      <c r="B1912" s="1">
        <v>44336</v>
      </c>
      <c r="C1912" t="s">
        <v>2113</v>
      </c>
      <c r="D1912" t="s">
        <v>2114</v>
      </c>
      <c r="E1912" t="s">
        <v>107</v>
      </c>
      <c r="F1912" t="s">
        <v>5651</v>
      </c>
      <c r="G1912" t="s">
        <v>5723</v>
      </c>
      <c r="H1912" s="5">
        <v>477675</v>
      </c>
      <c r="J1912" t="s">
        <v>28</v>
      </c>
      <c r="K1912" t="s">
        <v>30</v>
      </c>
      <c r="L1912" t="s">
        <v>88</v>
      </c>
      <c r="M1912" t="s">
        <v>29</v>
      </c>
      <c r="N1912" t="s">
        <v>29</v>
      </c>
      <c r="O1912" t="s">
        <v>29</v>
      </c>
      <c r="P1912" t="s">
        <v>30</v>
      </c>
      <c r="Q1912" t="s">
        <v>30</v>
      </c>
      <c r="R1912" t="s">
        <v>30</v>
      </c>
      <c r="S1912" t="s">
        <v>30</v>
      </c>
      <c r="T1912" t="s">
        <v>30</v>
      </c>
      <c r="U1912" t="s">
        <v>30</v>
      </c>
      <c r="V1912" t="s">
        <v>30</v>
      </c>
      <c r="W1912" t="s">
        <v>33</v>
      </c>
      <c r="X1912" t="s">
        <v>29</v>
      </c>
      <c r="Y1912" t="s">
        <v>29</v>
      </c>
      <c r="Z1912" t="s">
        <v>29</v>
      </c>
      <c r="AA1912" t="s">
        <v>30</v>
      </c>
      <c r="AB1912" t="s">
        <v>43</v>
      </c>
    </row>
    <row r="1913" spans="1:28" outlineLevel="1" x14ac:dyDescent="0.45">
      <c r="A1913">
        <v>4903259001</v>
      </c>
      <c r="B1913" s="1">
        <v>44336</v>
      </c>
      <c r="C1913" t="s">
        <v>2062</v>
      </c>
      <c r="D1913" t="s">
        <v>2063</v>
      </c>
      <c r="E1913" t="s">
        <v>107</v>
      </c>
      <c r="F1913" t="s">
        <v>5651</v>
      </c>
      <c r="G1913" t="s">
        <v>5879</v>
      </c>
      <c r="H1913" s="5">
        <v>469332.38</v>
      </c>
      <c r="J1913" t="s">
        <v>28</v>
      </c>
      <c r="K1913" t="s">
        <v>29</v>
      </c>
      <c r="L1913" t="s">
        <v>88</v>
      </c>
      <c r="M1913" t="s">
        <v>29</v>
      </c>
      <c r="N1913" t="s">
        <v>29</v>
      </c>
      <c r="O1913" t="s">
        <v>29</v>
      </c>
      <c r="P1913" t="s">
        <v>30</v>
      </c>
      <c r="Q1913" t="s">
        <v>30</v>
      </c>
      <c r="R1913" t="s">
        <v>30</v>
      </c>
      <c r="S1913" t="s">
        <v>30</v>
      </c>
      <c r="T1913" t="s">
        <v>30</v>
      </c>
      <c r="U1913" t="s">
        <v>30</v>
      </c>
      <c r="V1913" t="s">
        <v>30</v>
      </c>
      <c r="W1913" t="s">
        <v>31</v>
      </c>
      <c r="X1913" t="s">
        <v>29</v>
      </c>
      <c r="Y1913" t="s">
        <v>30</v>
      </c>
      <c r="Z1913" t="s">
        <v>29</v>
      </c>
      <c r="AA1913" t="s">
        <v>30</v>
      </c>
      <c r="AB1913" t="s">
        <v>32</v>
      </c>
    </row>
    <row r="1914" spans="1:28" outlineLevel="1" x14ac:dyDescent="0.45">
      <c r="A1914">
        <v>2241439008</v>
      </c>
      <c r="B1914" s="1">
        <v>44330</v>
      </c>
      <c r="C1914" t="s">
        <v>763</v>
      </c>
      <c r="D1914" t="s">
        <v>764</v>
      </c>
      <c r="E1914" t="s">
        <v>107</v>
      </c>
      <c r="F1914" t="s">
        <v>5651</v>
      </c>
      <c r="G1914" t="s">
        <v>5690</v>
      </c>
      <c r="H1914" s="5">
        <v>458959</v>
      </c>
      <c r="J1914" t="s">
        <v>28</v>
      </c>
      <c r="K1914" t="s">
        <v>29</v>
      </c>
      <c r="L1914" t="s">
        <v>88</v>
      </c>
      <c r="M1914" t="s">
        <v>30</v>
      </c>
      <c r="N1914" t="s">
        <v>30</v>
      </c>
      <c r="O1914" t="s">
        <v>30</v>
      </c>
      <c r="P1914" t="s">
        <v>30</v>
      </c>
      <c r="Q1914" t="s">
        <v>30</v>
      </c>
      <c r="R1914" t="s">
        <v>30</v>
      </c>
      <c r="S1914" t="s">
        <v>30</v>
      </c>
      <c r="T1914" t="s">
        <v>30</v>
      </c>
      <c r="U1914" t="s">
        <v>30</v>
      </c>
      <c r="V1914" t="s">
        <v>30</v>
      </c>
      <c r="W1914" t="s">
        <v>31</v>
      </c>
      <c r="X1914" t="s">
        <v>29</v>
      </c>
      <c r="Y1914" t="s">
        <v>30</v>
      </c>
      <c r="Z1914" t="s">
        <v>29</v>
      </c>
      <c r="AA1914" t="s">
        <v>29</v>
      </c>
      <c r="AB1914" t="s">
        <v>32</v>
      </c>
    </row>
    <row r="1915" spans="1:28" outlineLevel="1" x14ac:dyDescent="0.45">
      <c r="A1915">
        <v>9892899001</v>
      </c>
      <c r="B1915" s="1">
        <v>44351</v>
      </c>
      <c r="C1915" t="s">
        <v>5305</v>
      </c>
      <c r="D1915" t="s">
        <v>5306</v>
      </c>
      <c r="E1915" t="s">
        <v>107</v>
      </c>
      <c r="F1915" t="s">
        <v>5651</v>
      </c>
      <c r="G1915" t="s">
        <v>5797</v>
      </c>
      <c r="H1915" s="5">
        <v>438622.39</v>
      </c>
      <c r="J1915" t="s">
        <v>28</v>
      </c>
      <c r="K1915" t="s">
        <v>30</v>
      </c>
      <c r="L1915" t="s">
        <v>88</v>
      </c>
      <c r="M1915" t="s">
        <v>29</v>
      </c>
      <c r="N1915" t="s">
        <v>30</v>
      </c>
      <c r="O1915" t="s">
        <v>30</v>
      </c>
      <c r="P1915" t="s">
        <v>30</v>
      </c>
      <c r="Q1915" t="s">
        <v>30</v>
      </c>
      <c r="R1915" t="s">
        <v>30</v>
      </c>
      <c r="S1915" t="s">
        <v>30</v>
      </c>
      <c r="T1915" t="s">
        <v>30</v>
      </c>
      <c r="U1915" t="s">
        <v>30</v>
      </c>
      <c r="V1915" t="s">
        <v>30</v>
      </c>
      <c r="W1915" t="s">
        <v>31</v>
      </c>
      <c r="X1915" t="s">
        <v>30</v>
      </c>
      <c r="Y1915" t="s">
        <v>29</v>
      </c>
      <c r="Z1915" t="s">
        <v>29</v>
      </c>
      <c r="AA1915" t="s">
        <v>29</v>
      </c>
      <c r="AB1915" t="s">
        <v>32</v>
      </c>
    </row>
    <row r="1916" spans="1:28" outlineLevel="1" x14ac:dyDescent="0.45">
      <c r="A1916">
        <v>7226719003</v>
      </c>
      <c r="B1916" s="1">
        <v>44339</v>
      </c>
      <c r="C1916" t="s">
        <v>2476</v>
      </c>
      <c r="D1916" t="s">
        <v>2477</v>
      </c>
      <c r="E1916" t="s">
        <v>107</v>
      </c>
      <c r="F1916" t="s">
        <v>5651</v>
      </c>
      <c r="G1916" t="s">
        <v>5753</v>
      </c>
      <c r="H1916" s="5">
        <v>427621.86</v>
      </c>
      <c r="I1916" t="s">
        <v>213</v>
      </c>
      <c r="J1916" t="s">
        <v>28</v>
      </c>
      <c r="K1916" t="s">
        <v>30</v>
      </c>
      <c r="L1916" t="s">
        <v>88</v>
      </c>
      <c r="M1916" t="s">
        <v>29</v>
      </c>
      <c r="N1916" t="s">
        <v>29</v>
      </c>
      <c r="O1916" t="s">
        <v>29</v>
      </c>
      <c r="P1916" t="s">
        <v>30</v>
      </c>
      <c r="Q1916" t="s">
        <v>29</v>
      </c>
      <c r="R1916" t="s">
        <v>30</v>
      </c>
      <c r="S1916" t="s">
        <v>30</v>
      </c>
      <c r="T1916" t="s">
        <v>30</v>
      </c>
      <c r="U1916" t="s">
        <v>30</v>
      </c>
      <c r="V1916" t="s">
        <v>30</v>
      </c>
      <c r="W1916" t="s">
        <v>40</v>
      </c>
      <c r="X1916" t="s">
        <v>30</v>
      </c>
      <c r="Y1916" t="s">
        <v>29</v>
      </c>
      <c r="Z1916" t="s">
        <v>29</v>
      </c>
      <c r="AA1916" t="s">
        <v>30</v>
      </c>
      <c r="AB1916" t="s">
        <v>32</v>
      </c>
    </row>
    <row r="1917" spans="1:28" outlineLevel="1" x14ac:dyDescent="0.45">
      <c r="A1917">
        <v>3704219003</v>
      </c>
      <c r="B1917" s="1">
        <v>44335</v>
      </c>
      <c r="C1917" t="s">
        <v>1802</v>
      </c>
      <c r="D1917" t="s">
        <v>1803</v>
      </c>
      <c r="E1917" t="s">
        <v>107</v>
      </c>
      <c r="F1917" t="s">
        <v>5651</v>
      </c>
      <c r="G1917" t="s">
        <v>5753</v>
      </c>
      <c r="H1917" s="5">
        <v>424625.22</v>
      </c>
      <c r="J1917" t="s">
        <v>28</v>
      </c>
      <c r="K1917" t="s">
        <v>30</v>
      </c>
      <c r="L1917" t="s">
        <v>88</v>
      </c>
      <c r="M1917" t="s">
        <v>30</v>
      </c>
      <c r="N1917" t="s">
        <v>30</v>
      </c>
      <c r="O1917" t="s">
        <v>30</v>
      </c>
      <c r="P1917" t="s">
        <v>30</v>
      </c>
      <c r="Q1917" t="s">
        <v>30</v>
      </c>
      <c r="R1917" t="s">
        <v>30</v>
      </c>
      <c r="S1917" t="s">
        <v>30</v>
      </c>
      <c r="T1917" t="s">
        <v>30</v>
      </c>
      <c r="U1917" t="s">
        <v>30</v>
      </c>
      <c r="V1917" t="s">
        <v>30</v>
      </c>
      <c r="W1917" t="s">
        <v>40</v>
      </c>
      <c r="X1917" t="s">
        <v>30</v>
      </c>
      <c r="Y1917" t="s">
        <v>29</v>
      </c>
      <c r="Z1917" t="s">
        <v>30</v>
      </c>
      <c r="AA1917" t="s">
        <v>29</v>
      </c>
      <c r="AB1917" t="s">
        <v>43</v>
      </c>
    </row>
    <row r="1918" spans="1:28" outlineLevel="1" x14ac:dyDescent="0.45">
      <c r="A1918">
        <v>9920869001</v>
      </c>
      <c r="B1918" s="1">
        <v>44351</v>
      </c>
      <c r="C1918" t="s">
        <v>5444</v>
      </c>
      <c r="D1918" t="s">
        <v>568</v>
      </c>
      <c r="E1918" t="s">
        <v>107</v>
      </c>
      <c r="F1918" t="s">
        <v>5651</v>
      </c>
      <c r="G1918" t="s">
        <v>5723</v>
      </c>
      <c r="H1918" s="5">
        <v>400543.6</v>
      </c>
      <c r="J1918" t="s">
        <v>28</v>
      </c>
      <c r="K1918" t="s">
        <v>30</v>
      </c>
      <c r="L1918" t="s">
        <v>88</v>
      </c>
      <c r="M1918" t="s">
        <v>30</v>
      </c>
      <c r="N1918" t="s">
        <v>30</v>
      </c>
      <c r="O1918" t="s">
        <v>30</v>
      </c>
      <c r="P1918" t="s">
        <v>30</v>
      </c>
      <c r="Q1918" t="s">
        <v>30</v>
      </c>
      <c r="R1918" t="s">
        <v>30</v>
      </c>
      <c r="S1918" t="s">
        <v>30</v>
      </c>
      <c r="T1918" t="s">
        <v>30</v>
      </c>
      <c r="U1918" t="s">
        <v>30</v>
      </c>
      <c r="V1918" t="s">
        <v>30</v>
      </c>
      <c r="W1918" t="s">
        <v>31</v>
      </c>
      <c r="X1918" t="s">
        <v>29</v>
      </c>
      <c r="Y1918" t="s">
        <v>29</v>
      </c>
      <c r="Z1918" t="s">
        <v>29</v>
      </c>
      <c r="AA1918" t="s">
        <v>29</v>
      </c>
      <c r="AB1918" t="s">
        <v>32</v>
      </c>
    </row>
    <row r="1919" spans="1:28" outlineLevel="1" x14ac:dyDescent="0.45">
      <c r="A1919">
        <v>9923139000</v>
      </c>
      <c r="B1919" s="1">
        <v>44351</v>
      </c>
      <c r="C1919" t="s">
        <v>5455</v>
      </c>
      <c r="D1919" t="s">
        <v>5456</v>
      </c>
      <c r="E1919" t="s">
        <v>107</v>
      </c>
      <c r="F1919" t="s">
        <v>5651</v>
      </c>
      <c r="G1919" t="s">
        <v>5657</v>
      </c>
      <c r="H1919" s="5">
        <v>397776</v>
      </c>
      <c r="J1919" t="s">
        <v>28</v>
      </c>
      <c r="K1919" t="s">
        <v>29</v>
      </c>
      <c r="L1919" t="s">
        <v>96</v>
      </c>
      <c r="M1919" t="s">
        <v>30</v>
      </c>
      <c r="N1919" t="s">
        <v>30</v>
      </c>
      <c r="O1919" t="s">
        <v>30</v>
      </c>
      <c r="P1919" t="s">
        <v>30</v>
      </c>
      <c r="Q1919" t="s">
        <v>30</v>
      </c>
      <c r="R1919" t="s">
        <v>30</v>
      </c>
      <c r="S1919" t="s">
        <v>30</v>
      </c>
      <c r="T1919" t="s">
        <v>30</v>
      </c>
      <c r="U1919" t="s">
        <v>30</v>
      </c>
      <c r="V1919" t="s">
        <v>30</v>
      </c>
      <c r="W1919" t="s">
        <v>40</v>
      </c>
      <c r="X1919" t="s">
        <v>29</v>
      </c>
      <c r="Y1919" t="s">
        <v>29</v>
      </c>
      <c r="Z1919" t="s">
        <v>29</v>
      </c>
      <c r="AA1919" t="s">
        <v>29</v>
      </c>
      <c r="AB1919" t="s">
        <v>32</v>
      </c>
    </row>
    <row r="1920" spans="1:28" outlineLevel="1" x14ac:dyDescent="0.45">
      <c r="A1920">
        <v>6599439000</v>
      </c>
      <c r="B1920" s="1">
        <v>44338</v>
      </c>
      <c r="C1920" t="s">
        <v>2380</v>
      </c>
      <c r="D1920" t="s">
        <v>2381</v>
      </c>
      <c r="E1920" t="s">
        <v>107</v>
      </c>
      <c r="F1920" t="s">
        <v>5651</v>
      </c>
      <c r="G1920" t="s">
        <v>5797</v>
      </c>
      <c r="H1920" s="5">
        <v>385505</v>
      </c>
      <c r="J1920" t="s">
        <v>28</v>
      </c>
      <c r="K1920" t="s">
        <v>30</v>
      </c>
      <c r="L1920" t="s">
        <v>88</v>
      </c>
      <c r="M1920" t="s">
        <v>29</v>
      </c>
      <c r="N1920" t="s">
        <v>29</v>
      </c>
      <c r="O1920" t="s">
        <v>29</v>
      </c>
      <c r="P1920" t="s">
        <v>29</v>
      </c>
      <c r="Q1920" t="s">
        <v>29</v>
      </c>
      <c r="R1920" t="s">
        <v>30</v>
      </c>
      <c r="S1920" t="s">
        <v>30</v>
      </c>
      <c r="T1920" t="s">
        <v>30</v>
      </c>
      <c r="U1920" t="s">
        <v>29</v>
      </c>
      <c r="V1920" t="s">
        <v>30</v>
      </c>
      <c r="W1920" t="s">
        <v>40</v>
      </c>
      <c r="X1920" t="s">
        <v>30</v>
      </c>
      <c r="Y1920" t="s">
        <v>29</v>
      </c>
      <c r="Z1920" t="s">
        <v>29</v>
      </c>
      <c r="AA1920" t="s">
        <v>30</v>
      </c>
      <c r="AB1920" t="s">
        <v>43</v>
      </c>
    </row>
    <row r="1921" spans="1:28" outlineLevel="1" x14ac:dyDescent="0.45">
      <c r="A1921">
        <v>4908109001</v>
      </c>
      <c r="B1921" s="1">
        <v>44336</v>
      </c>
      <c r="C1921" t="s">
        <v>2086</v>
      </c>
      <c r="D1921" t="s">
        <v>2087</v>
      </c>
      <c r="E1921" t="s">
        <v>107</v>
      </c>
      <c r="F1921" t="s">
        <v>5651</v>
      </c>
      <c r="G1921" t="s">
        <v>5690</v>
      </c>
      <c r="H1921" s="5">
        <v>382318</v>
      </c>
      <c r="J1921" t="s">
        <v>28</v>
      </c>
      <c r="K1921" t="s">
        <v>29</v>
      </c>
      <c r="L1921" t="s">
        <v>88</v>
      </c>
      <c r="M1921" t="s">
        <v>30</v>
      </c>
      <c r="N1921" t="s">
        <v>29</v>
      </c>
      <c r="O1921" t="s">
        <v>29</v>
      </c>
      <c r="P1921" t="s">
        <v>30</v>
      </c>
      <c r="Q1921" t="s">
        <v>30</v>
      </c>
      <c r="R1921" t="s">
        <v>30</v>
      </c>
      <c r="S1921" t="s">
        <v>30</v>
      </c>
      <c r="T1921" t="s">
        <v>30</v>
      </c>
      <c r="U1921" t="s">
        <v>30</v>
      </c>
      <c r="V1921" t="s">
        <v>30</v>
      </c>
      <c r="W1921" t="s">
        <v>40</v>
      </c>
      <c r="X1921" t="s">
        <v>29</v>
      </c>
      <c r="Y1921" t="s">
        <v>29</v>
      </c>
      <c r="Z1921" t="s">
        <v>29</v>
      </c>
      <c r="AA1921" t="s">
        <v>30</v>
      </c>
      <c r="AB1921" t="s">
        <v>32</v>
      </c>
    </row>
    <row r="1922" spans="1:28" outlineLevel="1" x14ac:dyDescent="0.45">
      <c r="A1922">
        <v>5242139007</v>
      </c>
      <c r="B1922" s="1">
        <v>44337</v>
      </c>
      <c r="C1922" t="s">
        <v>2279</v>
      </c>
      <c r="D1922" t="s">
        <v>2280</v>
      </c>
      <c r="E1922" t="s">
        <v>107</v>
      </c>
      <c r="F1922" t="s">
        <v>5651</v>
      </c>
      <c r="G1922" t="s">
        <v>5924</v>
      </c>
      <c r="H1922" s="5">
        <v>378988</v>
      </c>
      <c r="J1922" t="s">
        <v>28</v>
      </c>
      <c r="K1922" t="s">
        <v>29</v>
      </c>
      <c r="L1922" t="s">
        <v>88</v>
      </c>
      <c r="M1922" t="s">
        <v>30</v>
      </c>
      <c r="N1922" t="s">
        <v>30</v>
      </c>
      <c r="O1922" t="s">
        <v>29</v>
      </c>
      <c r="P1922" t="s">
        <v>30</v>
      </c>
      <c r="Q1922" t="s">
        <v>30</v>
      </c>
      <c r="R1922" t="s">
        <v>30</v>
      </c>
      <c r="S1922" t="s">
        <v>30</v>
      </c>
      <c r="T1922" t="s">
        <v>30</v>
      </c>
      <c r="U1922" t="s">
        <v>30</v>
      </c>
      <c r="V1922" t="s">
        <v>30</v>
      </c>
      <c r="W1922" t="s">
        <v>40</v>
      </c>
      <c r="X1922" t="s">
        <v>29</v>
      </c>
      <c r="Y1922" t="s">
        <v>30</v>
      </c>
      <c r="Z1922" t="s">
        <v>29</v>
      </c>
      <c r="AA1922" t="s">
        <v>29</v>
      </c>
      <c r="AB1922" t="s">
        <v>32</v>
      </c>
    </row>
    <row r="1923" spans="1:28" outlineLevel="1" x14ac:dyDescent="0.45">
      <c r="A1923">
        <v>4894049005</v>
      </c>
      <c r="B1923" s="1">
        <v>44336</v>
      </c>
      <c r="C1923" t="s">
        <v>2013</v>
      </c>
      <c r="D1923" t="s">
        <v>2014</v>
      </c>
      <c r="E1923" t="s">
        <v>107</v>
      </c>
      <c r="F1923" t="s">
        <v>5651</v>
      </c>
      <c r="G1923" t="s">
        <v>5723</v>
      </c>
      <c r="H1923" s="5">
        <v>364975</v>
      </c>
      <c r="J1923" t="s">
        <v>28</v>
      </c>
      <c r="K1923" t="s">
        <v>30</v>
      </c>
      <c r="L1923" t="s">
        <v>88</v>
      </c>
      <c r="M1923" t="s">
        <v>30</v>
      </c>
      <c r="N1923" t="s">
        <v>30</v>
      </c>
      <c r="O1923" t="s">
        <v>30</v>
      </c>
      <c r="P1923" t="s">
        <v>30</v>
      </c>
      <c r="Q1923" t="s">
        <v>30</v>
      </c>
      <c r="R1923" t="s">
        <v>30</v>
      </c>
      <c r="S1923" t="s">
        <v>30</v>
      </c>
      <c r="T1923" t="s">
        <v>30</v>
      </c>
      <c r="U1923" t="s">
        <v>30</v>
      </c>
      <c r="V1923" t="s">
        <v>30</v>
      </c>
      <c r="W1923" t="s">
        <v>31</v>
      </c>
      <c r="X1923" t="s">
        <v>29</v>
      </c>
      <c r="Y1923" t="s">
        <v>29</v>
      </c>
      <c r="Z1923" t="s">
        <v>29</v>
      </c>
      <c r="AA1923" t="s">
        <v>30</v>
      </c>
      <c r="AB1923" t="s">
        <v>43</v>
      </c>
    </row>
    <row r="1924" spans="1:28" outlineLevel="1" x14ac:dyDescent="0.45">
      <c r="A1924">
        <v>5231049009</v>
      </c>
      <c r="B1924" s="1">
        <v>44337</v>
      </c>
      <c r="C1924" t="s">
        <v>2238</v>
      </c>
      <c r="D1924" t="s">
        <v>2239</v>
      </c>
      <c r="E1924" t="s">
        <v>107</v>
      </c>
      <c r="F1924" t="s">
        <v>5651</v>
      </c>
      <c r="G1924" t="s">
        <v>5723</v>
      </c>
      <c r="H1924" s="5">
        <v>363769</v>
      </c>
      <c r="J1924" t="s">
        <v>28</v>
      </c>
      <c r="K1924" t="s">
        <v>30</v>
      </c>
      <c r="L1924" t="s">
        <v>88</v>
      </c>
      <c r="M1924" t="s">
        <v>29</v>
      </c>
      <c r="N1924" t="s">
        <v>30</v>
      </c>
      <c r="O1924" t="s">
        <v>30</v>
      </c>
      <c r="P1924" t="s">
        <v>30</v>
      </c>
      <c r="Q1924" t="s">
        <v>30</v>
      </c>
      <c r="R1924" t="s">
        <v>30</v>
      </c>
      <c r="S1924" t="s">
        <v>29</v>
      </c>
      <c r="T1924" t="s">
        <v>30</v>
      </c>
      <c r="U1924" t="s">
        <v>30</v>
      </c>
      <c r="V1924" t="s">
        <v>30</v>
      </c>
      <c r="W1924" t="s">
        <v>31</v>
      </c>
      <c r="X1924" t="s">
        <v>29</v>
      </c>
      <c r="Y1924" t="s">
        <v>29</v>
      </c>
      <c r="Z1924" t="s">
        <v>30</v>
      </c>
      <c r="AA1924" t="s">
        <v>29</v>
      </c>
      <c r="AB1924" t="s">
        <v>32</v>
      </c>
    </row>
    <row r="1925" spans="1:28" outlineLevel="1" x14ac:dyDescent="0.45">
      <c r="A1925">
        <v>7578478904</v>
      </c>
      <c r="B1925" s="1">
        <v>44323</v>
      </c>
      <c r="C1925" t="s">
        <v>3292</v>
      </c>
      <c r="D1925" t="s">
        <v>3293</v>
      </c>
      <c r="E1925" t="s">
        <v>107</v>
      </c>
      <c r="F1925" t="s">
        <v>5651</v>
      </c>
      <c r="G1925" t="s">
        <v>5797</v>
      </c>
      <c r="H1925" s="5">
        <v>352875</v>
      </c>
      <c r="J1925" t="s">
        <v>28</v>
      </c>
      <c r="K1925" t="s">
        <v>29</v>
      </c>
      <c r="L1925" t="s">
        <v>88</v>
      </c>
      <c r="M1925" t="s">
        <v>29</v>
      </c>
      <c r="N1925" t="s">
        <v>29</v>
      </c>
      <c r="O1925" t="s">
        <v>30</v>
      </c>
      <c r="P1925" t="s">
        <v>30</v>
      </c>
      <c r="Q1925" t="s">
        <v>30</v>
      </c>
      <c r="R1925" t="s">
        <v>30</v>
      </c>
      <c r="S1925" t="s">
        <v>30</v>
      </c>
      <c r="T1925" t="s">
        <v>30</v>
      </c>
      <c r="U1925" t="s">
        <v>30</v>
      </c>
      <c r="V1925" t="s">
        <v>30</v>
      </c>
      <c r="W1925" t="s">
        <v>40</v>
      </c>
      <c r="X1925" t="s">
        <v>30</v>
      </c>
      <c r="Y1925" t="s">
        <v>29</v>
      </c>
      <c r="Z1925" t="s">
        <v>29</v>
      </c>
      <c r="AA1925" t="s">
        <v>30</v>
      </c>
      <c r="AB1925" t="s">
        <v>45</v>
      </c>
    </row>
    <row r="1926" spans="1:28" outlineLevel="1" x14ac:dyDescent="0.45">
      <c r="A1926">
        <v>8933279006</v>
      </c>
      <c r="B1926" s="1">
        <v>44345</v>
      </c>
      <c r="C1926" t="s">
        <v>4909</v>
      </c>
      <c r="D1926" t="s">
        <v>4910</v>
      </c>
      <c r="E1926" t="s">
        <v>107</v>
      </c>
      <c r="F1926" t="s">
        <v>5651</v>
      </c>
      <c r="G1926" t="s">
        <v>5690</v>
      </c>
      <c r="H1926" s="5">
        <v>350653</v>
      </c>
      <c r="J1926" t="s">
        <v>28</v>
      </c>
      <c r="K1926" t="s">
        <v>29</v>
      </c>
      <c r="L1926" t="s">
        <v>88</v>
      </c>
      <c r="M1926" t="s">
        <v>30</v>
      </c>
      <c r="N1926" t="s">
        <v>29</v>
      </c>
      <c r="O1926" t="s">
        <v>29</v>
      </c>
      <c r="P1926" t="s">
        <v>30</v>
      </c>
      <c r="Q1926" t="s">
        <v>29</v>
      </c>
      <c r="R1926" t="s">
        <v>30</v>
      </c>
      <c r="S1926" t="s">
        <v>30</v>
      </c>
      <c r="T1926" t="s">
        <v>30</v>
      </c>
      <c r="U1926" t="s">
        <v>30</v>
      </c>
      <c r="V1926" t="s">
        <v>30</v>
      </c>
      <c r="W1926" t="s">
        <v>31</v>
      </c>
      <c r="X1926" t="s">
        <v>29</v>
      </c>
      <c r="Y1926" t="s">
        <v>29</v>
      </c>
      <c r="Z1926" t="s">
        <v>29</v>
      </c>
      <c r="AA1926" t="s">
        <v>29</v>
      </c>
      <c r="AB1926" t="s">
        <v>38</v>
      </c>
    </row>
    <row r="1927" spans="1:28" outlineLevel="1" x14ac:dyDescent="0.45">
      <c r="A1927">
        <v>2326489000</v>
      </c>
      <c r="B1927" s="1">
        <v>44331</v>
      </c>
      <c r="C1927" t="s">
        <v>819</v>
      </c>
      <c r="D1927" t="s">
        <v>820</v>
      </c>
      <c r="E1927" t="s">
        <v>107</v>
      </c>
      <c r="F1927" t="s">
        <v>5651</v>
      </c>
      <c r="G1927" t="s">
        <v>5679</v>
      </c>
      <c r="H1927" s="5">
        <v>345919.27</v>
      </c>
      <c r="J1927" t="s">
        <v>28</v>
      </c>
      <c r="K1927" t="s">
        <v>29</v>
      </c>
      <c r="L1927" t="s">
        <v>88</v>
      </c>
      <c r="M1927" t="s">
        <v>29</v>
      </c>
      <c r="N1927" t="s">
        <v>29</v>
      </c>
      <c r="O1927" t="s">
        <v>29</v>
      </c>
      <c r="P1927" t="s">
        <v>29</v>
      </c>
      <c r="Q1927" t="s">
        <v>29</v>
      </c>
      <c r="R1927" t="s">
        <v>30</v>
      </c>
      <c r="S1927" t="s">
        <v>30</v>
      </c>
      <c r="T1927" t="s">
        <v>30</v>
      </c>
      <c r="U1927" t="s">
        <v>29</v>
      </c>
      <c r="V1927" t="s">
        <v>29</v>
      </c>
      <c r="W1927" t="s">
        <v>40</v>
      </c>
      <c r="X1927" t="s">
        <v>30</v>
      </c>
      <c r="Y1927" t="s">
        <v>29</v>
      </c>
      <c r="Z1927" t="s">
        <v>29</v>
      </c>
      <c r="AA1927" t="s">
        <v>30</v>
      </c>
      <c r="AB1927" t="s">
        <v>32</v>
      </c>
    </row>
    <row r="1928" spans="1:28" outlineLevel="1" x14ac:dyDescent="0.45">
      <c r="A1928">
        <v>9885749004</v>
      </c>
      <c r="B1928" s="1">
        <v>44351</v>
      </c>
      <c r="C1928" t="s">
        <v>5270</v>
      </c>
      <c r="D1928" t="s">
        <v>5271</v>
      </c>
      <c r="E1928" t="s">
        <v>107</v>
      </c>
      <c r="F1928" t="s">
        <v>5651</v>
      </c>
      <c r="G1928" t="s">
        <v>5797</v>
      </c>
      <c r="H1928" s="5">
        <v>343765.16</v>
      </c>
      <c r="J1928" t="s">
        <v>28</v>
      </c>
      <c r="K1928" t="s">
        <v>30</v>
      </c>
      <c r="L1928" t="s">
        <v>88</v>
      </c>
      <c r="M1928" t="s">
        <v>29</v>
      </c>
      <c r="N1928" t="s">
        <v>30</v>
      </c>
      <c r="O1928" t="s">
        <v>29</v>
      </c>
      <c r="P1928" t="s">
        <v>30</v>
      </c>
      <c r="Q1928" t="s">
        <v>30</v>
      </c>
      <c r="R1928" t="s">
        <v>30</v>
      </c>
      <c r="S1928" t="s">
        <v>30</v>
      </c>
      <c r="T1928" t="s">
        <v>30</v>
      </c>
      <c r="U1928" t="s">
        <v>30</v>
      </c>
      <c r="V1928" t="s">
        <v>30</v>
      </c>
      <c r="W1928" t="s">
        <v>31</v>
      </c>
      <c r="X1928" t="s">
        <v>30</v>
      </c>
      <c r="Y1928" t="s">
        <v>29</v>
      </c>
      <c r="Z1928" t="s">
        <v>29</v>
      </c>
      <c r="AA1928" t="s">
        <v>29</v>
      </c>
      <c r="AB1928" t="s">
        <v>32</v>
      </c>
    </row>
    <row r="1929" spans="1:28" outlineLevel="1" x14ac:dyDescent="0.45">
      <c r="A1929">
        <v>1108639005</v>
      </c>
      <c r="B1929" s="1">
        <v>44329</v>
      </c>
      <c r="C1929" t="s">
        <v>487</v>
      </c>
      <c r="D1929" t="s">
        <v>488</v>
      </c>
      <c r="E1929" t="s">
        <v>107</v>
      </c>
      <c r="F1929" t="s">
        <v>5651</v>
      </c>
      <c r="G1929" t="s">
        <v>5723</v>
      </c>
      <c r="H1929" s="5">
        <v>333600.44</v>
      </c>
      <c r="J1929" t="s">
        <v>28</v>
      </c>
      <c r="K1929" t="s">
        <v>30</v>
      </c>
      <c r="L1929" t="s">
        <v>88</v>
      </c>
      <c r="M1929" t="s">
        <v>30</v>
      </c>
      <c r="N1929" t="s">
        <v>29</v>
      </c>
      <c r="O1929" t="s">
        <v>29</v>
      </c>
      <c r="P1929" t="s">
        <v>30</v>
      </c>
      <c r="Q1929" t="s">
        <v>30</v>
      </c>
      <c r="R1929" t="s">
        <v>30</v>
      </c>
      <c r="S1929" t="s">
        <v>29</v>
      </c>
      <c r="T1929" t="s">
        <v>30</v>
      </c>
      <c r="U1929" t="s">
        <v>29</v>
      </c>
      <c r="V1929" t="s">
        <v>29</v>
      </c>
      <c r="W1929" t="s">
        <v>31</v>
      </c>
      <c r="X1929" t="s">
        <v>29</v>
      </c>
      <c r="Y1929" t="s">
        <v>29</v>
      </c>
      <c r="Z1929" t="s">
        <v>30</v>
      </c>
      <c r="AA1929" t="s">
        <v>29</v>
      </c>
      <c r="AB1929" t="s">
        <v>38</v>
      </c>
    </row>
    <row r="1930" spans="1:28" outlineLevel="1" x14ac:dyDescent="0.45">
      <c r="A1930">
        <v>8844449007</v>
      </c>
      <c r="B1930" s="1">
        <v>44345</v>
      </c>
      <c r="C1930" t="s">
        <v>4471</v>
      </c>
      <c r="D1930" t="s">
        <v>4472</v>
      </c>
      <c r="E1930" t="s">
        <v>107</v>
      </c>
      <c r="F1930" t="s">
        <v>5651</v>
      </c>
      <c r="G1930" t="s">
        <v>5679</v>
      </c>
      <c r="H1930" s="5">
        <v>328267</v>
      </c>
      <c r="J1930" t="s">
        <v>28</v>
      </c>
      <c r="K1930" t="s">
        <v>29</v>
      </c>
      <c r="L1930" t="s">
        <v>88</v>
      </c>
      <c r="M1930" t="s">
        <v>30</v>
      </c>
      <c r="N1930" t="s">
        <v>29</v>
      </c>
      <c r="O1930" t="s">
        <v>29</v>
      </c>
      <c r="P1930" t="s">
        <v>30</v>
      </c>
      <c r="Q1930" t="s">
        <v>30</v>
      </c>
      <c r="R1930" t="s">
        <v>30</v>
      </c>
      <c r="S1930" t="s">
        <v>30</v>
      </c>
      <c r="T1930" t="s">
        <v>30</v>
      </c>
      <c r="U1930" t="s">
        <v>30</v>
      </c>
      <c r="V1930" t="s">
        <v>30</v>
      </c>
      <c r="W1930" t="s">
        <v>40</v>
      </c>
      <c r="X1930" t="s">
        <v>30</v>
      </c>
      <c r="Y1930" t="s">
        <v>29</v>
      </c>
      <c r="Z1930" t="s">
        <v>29</v>
      </c>
      <c r="AA1930" t="s">
        <v>29</v>
      </c>
      <c r="AB1930" t="s">
        <v>32</v>
      </c>
    </row>
    <row r="1931" spans="1:28" outlineLevel="1" x14ac:dyDescent="0.45">
      <c r="A1931">
        <v>8885339005</v>
      </c>
      <c r="B1931" s="1">
        <v>44345</v>
      </c>
      <c r="C1931" t="s">
        <v>4707</v>
      </c>
      <c r="D1931" t="s">
        <v>4708</v>
      </c>
      <c r="E1931" t="s">
        <v>107</v>
      </c>
      <c r="F1931" t="s">
        <v>5651</v>
      </c>
      <c r="G1931" t="s">
        <v>5879</v>
      </c>
      <c r="H1931" s="5">
        <v>324016.21999999997</v>
      </c>
      <c r="J1931" t="s">
        <v>28</v>
      </c>
      <c r="K1931" t="s">
        <v>29</v>
      </c>
      <c r="L1931" t="s">
        <v>88</v>
      </c>
      <c r="M1931" t="s">
        <v>29</v>
      </c>
      <c r="N1931" t="s">
        <v>29</v>
      </c>
      <c r="O1931" t="s">
        <v>30</v>
      </c>
      <c r="P1931" t="s">
        <v>30</v>
      </c>
      <c r="Q1931" t="s">
        <v>29</v>
      </c>
      <c r="R1931" t="s">
        <v>30</v>
      </c>
      <c r="S1931" t="s">
        <v>30</v>
      </c>
      <c r="T1931" t="s">
        <v>30</v>
      </c>
      <c r="U1931" t="s">
        <v>29</v>
      </c>
      <c r="V1931" t="s">
        <v>30</v>
      </c>
      <c r="W1931" t="s">
        <v>31</v>
      </c>
      <c r="X1931" t="s">
        <v>29</v>
      </c>
      <c r="Y1931" t="s">
        <v>29</v>
      </c>
      <c r="Z1931" t="s">
        <v>29</v>
      </c>
      <c r="AA1931" t="s">
        <v>29</v>
      </c>
      <c r="AB1931" t="s">
        <v>32</v>
      </c>
    </row>
    <row r="1932" spans="1:28" outlineLevel="1" x14ac:dyDescent="0.45">
      <c r="A1932">
        <v>9887299004</v>
      </c>
      <c r="B1932" s="1">
        <v>44351</v>
      </c>
      <c r="C1932" t="s">
        <v>5278</v>
      </c>
      <c r="D1932" t="s">
        <v>568</v>
      </c>
      <c r="E1932" t="s">
        <v>107</v>
      </c>
      <c r="F1932" t="s">
        <v>5651</v>
      </c>
      <c r="G1932" t="s">
        <v>5723</v>
      </c>
      <c r="H1932" s="5">
        <v>314046</v>
      </c>
      <c r="J1932" t="s">
        <v>28</v>
      </c>
      <c r="K1932" t="s">
        <v>30</v>
      </c>
      <c r="L1932" t="s">
        <v>88</v>
      </c>
      <c r="M1932" t="s">
        <v>30</v>
      </c>
      <c r="N1932" t="s">
        <v>30</v>
      </c>
      <c r="O1932" t="s">
        <v>30</v>
      </c>
      <c r="P1932" t="s">
        <v>30</v>
      </c>
      <c r="Q1932" t="s">
        <v>30</v>
      </c>
      <c r="R1932" t="s">
        <v>30</v>
      </c>
      <c r="S1932" t="s">
        <v>30</v>
      </c>
      <c r="T1932" t="s">
        <v>30</v>
      </c>
      <c r="U1932" t="s">
        <v>30</v>
      </c>
      <c r="V1932" t="s">
        <v>30</v>
      </c>
      <c r="W1932" t="s">
        <v>31</v>
      </c>
      <c r="X1932" t="s">
        <v>29</v>
      </c>
      <c r="Y1932" t="s">
        <v>29</v>
      </c>
      <c r="Z1932" t="s">
        <v>29</v>
      </c>
      <c r="AA1932" t="s">
        <v>29</v>
      </c>
      <c r="AB1932" t="s">
        <v>32</v>
      </c>
    </row>
    <row r="1933" spans="1:28" outlineLevel="1" x14ac:dyDescent="0.45">
      <c r="A1933">
        <v>7674358903</v>
      </c>
      <c r="B1933" s="1">
        <v>44323</v>
      </c>
      <c r="C1933" t="s">
        <v>3820</v>
      </c>
      <c r="D1933" t="s">
        <v>3821</v>
      </c>
      <c r="E1933" t="s">
        <v>107</v>
      </c>
      <c r="F1933" t="s">
        <v>5651</v>
      </c>
      <c r="G1933" t="s">
        <v>5797</v>
      </c>
      <c r="H1933" s="5">
        <v>301140.99</v>
      </c>
      <c r="J1933" t="s">
        <v>28</v>
      </c>
      <c r="K1933" t="s">
        <v>30</v>
      </c>
      <c r="L1933" t="s">
        <v>88</v>
      </c>
      <c r="M1933" t="s">
        <v>29</v>
      </c>
      <c r="N1933" t="s">
        <v>29</v>
      </c>
      <c r="O1933" t="s">
        <v>29</v>
      </c>
      <c r="P1933" t="s">
        <v>30</v>
      </c>
      <c r="Q1933" t="s">
        <v>29</v>
      </c>
      <c r="R1933" t="s">
        <v>29</v>
      </c>
      <c r="S1933" t="s">
        <v>30</v>
      </c>
      <c r="T1933" t="s">
        <v>30</v>
      </c>
      <c r="U1933" t="s">
        <v>29</v>
      </c>
      <c r="V1933" t="s">
        <v>30</v>
      </c>
      <c r="W1933" t="s">
        <v>31</v>
      </c>
      <c r="X1933" t="s">
        <v>30</v>
      </c>
      <c r="Y1933" t="s">
        <v>29</v>
      </c>
      <c r="Z1933" t="s">
        <v>29</v>
      </c>
      <c r="AA1933" t="s">
        <v>30</v>
      </c>
      <c r="AB1933" t="s">
        <v>62</v>
      </c>
    </row>
    <row r="1934" spans="1:28" outlineLevel="1" x14ac:dyDescent="0.45">
      <c r="A1934">
        <v>2218469008</v>
      </c>
      <c r="B1934" s="1">
        <v>44330</v>
      </c>
      <c r="C1934" t="s">
        <v>634</v>
      </c>
      <c r="D1934" t="s">
        <v>635</v>
      </c>
      <c r="E1934" t="s">
        <v>107</v>
      </c>
      <c r="F1934" t="s">
        <v>5651</v>
      </c>
      <c r="G1934" t="s">
        <v>5760</v>
      </c>
      <c r="H1934" s="5">
        <v>299781.58</v>
      </c>
      <c r="J1934" t="s">
        <v>28</v>
      </c>
      <c r="K1934" t="s">
        <v>29</v>
      </c>
      <c r="L1934" t="s">
        <v>88</v>
      </c>
      <c r="M1934" t="s">
        <v>30</v>
      </c>
      <c r="N1934" t="s">
        <v>30</v>
      </c>
      <c r="O1934" t="s">
        <v>30</v>
      </c>
      <c r="P1934" t="s">
        <v>30</v>
      </c>
      <c r="Q1934" t="s">
        <v>30</v>
      </c>
      <c r="R1934" t="s">
        <v>30</v>
      </c>
      <c r="S1934" t="s">
        <v>29</v>
      </c>
      <c r="T1934" t="s">
        <v>29</v>
      </c>
      <c r="U1934" t="s">
        <v>30</v>
      </c>
      <c r="V1934" t="s">
        <v>29</v>
      </c>
      <c r="W1934" t="s">
        <v>31</v>
      </c>
      <c r="X1934" t="s">
        <v>30</v>
      </c>
      <c r="Y1934" t="s">
        <v>29</v>
      </c>
      <c r="Z1934" t="s">
        <v>29</v>
      </c>
      <c r="AA1934" t="s">
        <v>30</v>
      </c>
      <c r="AB1934" t="s">
        <v>32</v>
      </c>
    </row>
    <row r="1935" spans="1:28" outlineLevel="1" x14ac:dyDescent="0.45">
      <c r="A1935">
        <v>2224369009</v>
      </c>
      <c r="B1935" s="1">
        <v>44330</v>
      </c>
      <c r="C1935" t="s">
        <v>667</v>
      </c>
      <c r="D1935" t="s">
        <v>668</v>
      </c>
      <c r="E1935" t="s">
        <v>107</v>
      </c>
      <c r="F1935" t="s">
        <v>5651</v>
      </c>
      <c r="G1935" t="s">
        <v>5723</v>
      </c>
      <c r="H1935" s="5">
        <v>297526</v>
      </c>
      <c r="J1935" t="s">
        <v>28</v>
      </c>
      <c r="K1935" t="s">
        <v>30</v>
      </c>
      <c r="L1935" t="s">
        <v>88</v>
      </c>
      <c r="M1935" t="s">
        <v>30</v>
      </c>
      <c r="N1935" t="s">
        <v>30</v>
      </c>
      <c r="O1935" t="s">
        <v>30</v>
      </c>
      <c r="P1935" t="s">
        <v>30</v>
      </c>
      <c r="Q1935" t="s">
        <v>30</v>
      </c>
      <c r="R1935" t="s">
        <v>30</v>
      </c>
      <c r="S1935" t="s">
        <v>30</v>
      </c>
      <c r="T1935" t="s">
        <v>30</v>
      </c>
      <c r="U1935" t="s">
        <v>30</v>
      </c>
      <c r="V1935" t="s">
        <v>30</v>
      </c>
      <c r="W1935" t="s">
        <v>40</v>
      </c>
      <c r="X1935" t="s">
        <v>29</v>
      </c>
      <c r="Y1935" t="s">
        <v>30</v>
      </c>
      <c r="Z1935" t="s">
        <v>29</v>
      </c>
      <c r="AA1935" t="s">
        <v>29</v>
      </c>
      <c r="AB1935" t="s">
        <v>32</v>
      </c>
    </row>
    <row r="1936" spans="1:28" outlineLevel="1" x14ac:dyDescent="0.45">
      <c r="A1936">
        <v>7907128906</v>
      </c>
      <c r="B1936" s="1">
        <v>44327</v>
      </c>
      <c r="C1936" t="s">
        <v>4044</v>
      </c>
      <c r="D1936" t="s">
        <v>4045</v>
      </c>
      <c r="E1936" t="s">
        <v>107</v>
      </c>
      <c r="F1936" t="s">
        <v>5651</v>
      </c>
      <c r="G1936" t="s">
        <v>5690</v>
      </c>
      <c r="H1936" s="5">
        <v>293236</v>
      </c>
      <c r="J1936" t="s">
        <v>28</v>
      </c>
      <c r="K1936" t="s">
        <v>29</v>
      </c>
      <c r="L1936" t="s">
        <v>88</v>
      </c>
      <c r="M1936" t="s">
        <v>29</v>
      </c>
      <c r="N1936" t="s">
        <v>30</v>
      </c>
      <c r="O1936" t="s">
        <v>29</v>
      </c>
      <c r="P1936" t="s">
        <v>30</v>
      </c>
      <c r="Q1936" t="s">
        <v>30</v>
      </c>
      <c r="R1936" t="s">
        <v>30</v>
      </c>
      <c r="S1936" t="s">
        <v>30</v>
      </c>
      <c r="T1936" t="s">
        <v>30</v>
      </c>
      <c r="U1936" t="s">
        <v>30</v>
      </c>
      <c r="V1936" t="s">
        <v>30</v>
      </c>
      <c r="W1936" t="s">
        <v>40</v>
      </c>
      <c r="X1936" t="s">
        <v>29</v>
      </c>
      <c r="Y1936" t="s">
        <v>30</v>
      </c>
      <c r="Z1936" t="s">
        <v>29</v>
      </c>
      <c r="AA1936" t="s">
        <v>29</v>
      </c>
      <c r="AB1936" t="s">
        <v>32</v>
      </c>
    </row>
    <row r="1937" spans="1:28" outlineLevel="1" x14ac:dyDescent="0.45">
      <c r="A1937">
        <v>7532728901</v>
      </c>
      <c r="B1937" s="1">
        <v>44323</v>
      </c>
      <c r="C1937" t="s">
        <v>2804</v>
      </c>
      <c r="D1937" t="s">
        <v>2805</v>
      </c>
      <c r="E1937" t="s">
        <v>107</v>
      </c>
      <c r="F1937" t="s">
        <v>5651</v>
      </c>
      <c r="G1937" t="s">
        <v>5673</v>
      </c>
      <c r="H1937" s="5">
        <v>292557.64</v>
      </c>
      <c r="I1937" t="s">
        <v>53</v>
      </c>
      <c r="J1937" t="s">
        <v>28</v>
      </c>
      <c r="K1937" t="s">
        <v>29</v>
      </c>
      <c r="L1937" t="s">
        <v>88</v>
      </c>
      <c r="M1937" t="s">
        <v>30</v>
      </c>
      <c r="N1937" t="s">
        <v>29</v>
      </c>
      <c r="O1937" t="s">
        <v>29</v>
      </c>
      <c r="P1937" t="s">
        <v>30</v>
      </c>
      <c r="Q1937" t="s">
        <v>29</v>
      </c>
      <c r="R1937" t="s">
        <v>29</v>
      </c>
      <c r="S1937" t="s">
        <v>30</v>
      </c>
      <c r="T1937" t="s">
        <v>29</v>
      </c>
      <c r="U1937" t="s">
        <v>29</v>
      </c>
      <c r="V1937" t="s">
        <v>29</v>
      </c>
      <c r="W1937" t="s">
        <v>31</v>
      </c>
      <c r="X1937" t="s">
        <v>29</v>
      </c>
      <c r="Y1937" t="s">
        <v>30</v>
      </c>
      <c r="Z1937" t="s">
        <v>29</v>
      </c>
      <c r="AA1937" t="s">
        <v>29</v>
      </c>
      <c r="AB1937" t="s">
        <v>32</v>
      </c>
    </row>
    <row r="1938" spans="1:28" outlineLevel="1" x14ac:dyDescent="0.45">
      <c r="A1938">
        <v>7650548907</v>
      </c>
      <c r="B1938" s="1">
        <v>44323</v>
      </c>
      <c r="C1938" t="s">
        <v>3701</v>
      </c>
      <c r="D1938" t="s">
        <v>3702</v>
      </c>
      <c r="E1938" t="s">
        <v>107</v>
      </c>
      <c r="F1938" t="s">
        <v>5651</v>
      </c>
      <c r="G1938" t="s">
        <v>5879</v>
      </c>
      <c r="H1938" s="5">
        <v>289657</v>
      </c>
      <c r="J1938" t="s">
        <v>28</v>
      </c>
      <c r="K1938" t="s">
        <v>29</v>
      </c>
      <c r="L1938" t="s">
        <v>88</v>
      </c>
      <c r="M1938" t="s">
        <v>29</v>
      </c>
      <c r="N1938" t="s">
        <v>29</v>
      </c>
      <c r="O1938" t="s">
        <v>30</v>
      </c>
      <c r="P1938" t="s">
        <v>30</v>
      </c>
      <c r="Q1938" t="s">
        <v>29</v>
      </c>
      <c r="R1938" t="s">
        <v>30</v>
      </c>
      <c r="S1938" t="s">
        <v>30</v>
      </c>
      <c r="T1938" t="s">
        <v>30</v>
      </c>
      <c r="U1938" t="s">
        <v>30</v>
      </c>
      <c r="V1938" t="s">
        <v>30</v>
      </c>
      <c r="W1938" t="s">
        <v>40</v>
      </c>
      <c r="X1938" t="s">
        <v>29</v>
      </c>
      <c r="Y1938" t="s">
        <v>29</v>
      </c>
      <c r="Z1938" t="s">
        <v>30</v>
      </c>
      <c r="AA1938" t="s">
        <v>30</v>
      </c>
      <c r="AB1938" t="s">
        <v>32</v>
      </c>
    </row>
    <row r="1939" spans="1:28" outlineLevel="1" x14ac:dyDescent="0.45">
      <c r="A1939">
        <v>7671148904</v>
      </c>
      <c r="B1939" s="1">
        <v>44323</v>
      </c>
      <c r="C1939" t="s">
        <v>3484</v>
      </c>
      <c r="D1939" t="s">
        <v>3806</v>
      </c>
      <c r="E1939" t="s">
        <v>107</v>
      </c>
      <c r="F1939" t="s">
        <v>5651</v>
      </c>
      <c r="G1939" t="s">
        <v>5753</v>
      </c>
      <c r="H1939" s="5">
        <v>287452</v>
      </c>
      <c r="J1939" t="s">
        <v>28</v>
      </c>
      <c r="K1939" t="s">
        <v>29</v>
      </c>
      <c r="L1939" t="s">
        <v>88</v>
      </c>
      <c r="M1939" t="s">
        <v>29</v>
      </c>
      <c r="N1939" t="s">
        <v>29</v>
      </c>
      <c r="O1939" t="s">
        <v>29</v>
      </c>
      <c r="P1939" t="s">
        <v>30</v>
      </c>
      <c r="Q1939" t="s">
        <v>29</v>
      </c>
      <c r="R1939" t="s">
        <v>29</v>
      </c>
      <c r="S1939" t="s">
        <v>30</v>
      </c>
      <c r="T1939" t="s">
        <v>30</v>
      </c>
      <c r="U1939" t="s">
        <v>30</v>
      </c>
      <c r="V1939" t="s">
        <v>30</v>
      </c>
      <c r="W1939" t="s">
        <v>40</v>
      </c>
      <c r="X1939" t="s">
        <v>30</v>
      </c>
      <c r="Y1939" t="s">
        <v>29</v>
      </c>
      <c r="Z1939" t="s">
        <v>29</v>
      </c>
      <c r="AA1939" t="s">
        <v>30</v>
      </c>
      <c r="AB1939" t="s">
        <v>32</v>
      </c>
    </row>
    <row r="1940" spans="1:28" outlineLevel="1" x14ac:dyDescent="0.45">
      <c r="A1940">
        <v>2230089004</v>
      </c>
      <c r="B1940" s="1">
        <v>44330</v>
      </c>
      <c r="C1940" t="s">
        <v>702</v>
      </c>
      <c r="D1940" t="s">
        <v>703</v>
      </c>
      <c r="E1940" t="s">
        <v>107</v>
      </c>
      <c r="F1940" t="s">
        <v>5651</v>
      </c>
      <c r="G1940" t="s">
        <v>5656</v>
      </c>
      <c r="H1940" s="5">
        <v>285597.53999999998</v>
      </c>
      <c r="J1940" t="s">
        <v>28</v>
      </c>
      <c r="K1940" t="s">
        <v>29</v>
      </c>
      <c r="L1940" t="s">
        <v>88</v>
      </c>
      <c r="M1940" t="s">
        <v>30</v>
      </c>
      <c r="N1940" t="s">
        <v>30</v>
      </c>
      <c r="O1940" t="s">
        <v>30</v>
      </c>
      <c r="P1940" t="s">
        <v>30</v>
      </c>
      <c r="Q1940" t="s">
        <v>30</v>
      </c>
      <c r="R1940" t="s">
        <v>30</v>
      </c>
      <c r="S1940" t="s">
        <v>30</v>
      </c>
      <c r="T1940" t="s">
        <v>30</v>
      </c>
      <c r="U1940" t="s">
        <v>30</v>
      </c>
      <c r="V1940" t="s">
        <v>30</v>
      </c>
      <c r="W1940" t="s">
        <v>31</v>
      </c>
      <c r="X1940" t="s">
        <v>29</v>
      </c>
      <c r="Y1940" t="s">
        <v>29</v>
      </c>
      <c r="Z1940" t="s">
        <v>29</v>
      </c>
      <c r="AA1940" t="s">
        <v>30</v>
      </c>
      <c r="AB1940" t="s">
        <v>43</v>
      </c>
    </row>
    <row r="1941" spans="1:28" outlineLevel="1" x14ac:dyDescent="0.45">
      <c r="A1941">
        <v>2330339004</v>
      </c>
      <c r="B1941" s="1">
        <v>44331</v>
      </c>
      <c r="C1941" t="s">
        <v>835</v>
      </c>
      <c r="D1941" t="s">
        <v>836</v>
      </c>
      <c r="E1941" t="s">
        <v>107</v>
      </c>
      <c r="F1941" t="s">
        <v>5651</v>
      </c>
      <c r="G1941" t="s">
        <v>5764</v>
      </c>
      <c r="H1941" s="5">
        <v>279431</v>
      </c>
      <c r="J1941" t="s">
        <v>28</v>
      </c>
      <c r="K1941" t="s">
        <v>29</v>
      </c>
      <c r="L1941" t="s">
        <v>88</v>
      </c>
      <c r="M1941" t="s">
        <v>29</v>
      </c>
      <c r="N1941" t="s">
        <v>29</v>
      </c>
      <c r="O1941" t="s">
        <v>29</v>
      </c>
      <c r="P1941" t="s">
        <v>30</v>
      </c>
      <c r="Q1941" t="s">
        <v>29</v>
      </c>
      <c r="R1941" t="s">
        <v>29</v>
      </c>
      <c r="S1941" t="s">
        <v>30</v>
      </c>
      <c r="T1941" t="s">
        <v>30</v>
      </c>
      <c r="U1941" t="s">
        <v>29</v>
      </c>
      <c r="V1941" t="s">
        <v>30</v>
      </c>
      <c r="W1941" t="s">
        <v>40</v>
      </c>
      <c r="X1941" t="s">
        <v>29</v>
      </c>
      <c r="Y1941" t="s">
        <v>29</v>
      </c>
      <c r="Z1941" t="s">
        <v>29</v>
      </c>
      <c r="AA1941" t="s">
        <v>30</v>
      </c>
      <c r="AB1941" t="s">
        <v>32</v>
      </c>
    </row>
    <row r="1942" spans="1:28" outlineLevel="1" x14ac:dyDescent="0.45">
      <c r="A1942">
        <v>2785349003</v>
      </c>
      <c r="B1942" s="1">
        <v>44334</v>
      </c>
      <c r="C1942" t="s">
        <v>1707</v>
      </c>
      <c r="D1942" t="s">
        <v>1708</v>
      </c>
      <c r="E1942" t="s">
        <v>107</v>
      </c>
      <c r="F1942" t="s">
        <v>5651</v>
      </c>
      <c r="G1942" t="s">
        <v>5895</v>
      </c>
      <c r="H1942" s="5">
        <v>279391.49</v>
      </c>
      <c r="J1942" t="s">
        <v>28</v>
      </c>
      <c r="K1942" t="s">
        <v>29</v>
      </c>
      <c r="L1942" t="s">
        <v>88</v>
      </c>
      <c r="M1942" t="s">
        <v>29</v>
      </c>
      <c r="N1942" t="s">
        <v>30</v>
      </c>
      <c r="O1942" t="s">
        <v>30</v>
      </c>
      <c r="P1942" t="s">
        <v>30</v>
      </c>
      <c r="Q1942" t="s">
        <v>30</v>
      </c>
      <c r="R1942" t="s">
        <v>30</v>
      </c>
      <c r="S1942" t="s">
        <v>30</v>
      </c>
      <c r="T1942" t="s">
        <v>30</v>
      </c>
      <c r="U1942" t="s">
        <v>30</v>
      </c>
      <c r="V1942" t="s">
        <v>30</v>
      </c>
      <c r="W1942" t="s">
        <v>31</v>
      </c>
      <c r="X1942" t="s">
        <v>29</v>
      </c>
      <c r="Y1942" t="s">
        <v>29</v>
      </c>
      <c r="Z1942" t="s">
        <v>29</v>
      </c>
      <c r="AA1942" t="s">
        <v>30</v>
      </c>
      <c r="AB1942" t="s">
        <v>32</v>
      </c>
    </row>
    <row r="1943" spans="1:28" outlineLevel="1" x14ac:dyDescent="0.45">
      <c r="A1943">
        <v>8845449009</v>
      </c>
      <c r="B1943" s="1">
        <v>44345</v>
      </c>
      <c r="C1943" t="s">
        <v>4477</v>
      </c>
      <c r="D1943" t="s">
        <v>4478</v>
      </c>
      <c r="E1943" t="s">
        <v>107</v>
      </c>
      <c r="F1943" t="s">
        <v>5651</v>
      </c>
      <c r="G1943" t="s">
        <v>5723</v>
      </c>
      <c r="H1943" s="5">
        <v>279222.86</v>
      </c>
      <c r="J1943" t="s">
        <v>28</v>
      </c>
      <c r="K1943" t="s">
        <v>30</v>
      </c>
      <c r="L1943" t="s">
        <v>88</v>
      </c>
      <c r="M1943" t="s">
        <v>29</v>
      </c>
      <c r="N1943" t="s">
        <v>29</v>
      </c>
      <c r="O1943" t="s">
        <v>29</v>
      </c>
      <c r="P1943" t="s">
        <v>30</v>
      </c>
      <c r="Q1943" t="s">
        <v>29</v>
      </c>
      <c r="R1943" t="s">
        <v>30</v>
      </c>
      <c r="S1943" t="s">
        <v>30</v>
      </c>
      <c r="T1943" t="s">
        <v>30</v>
      </c>
      <c r="U1943" t="s">
        <v>30</v>
      </c>
      <c r="V1943" t="s">
        <v>30</v>
      </c>
      <c r="W1943" t="s">
        <v>31</v>
      </c>
      <c r="X1943" t="s">
        <v>29</v>
      </c>
      <c r="Y1943" t="s">
        <v>29</v>
      </c>
      <c r="Z1943" t="s">
        <v>29</v>
      </c>
      <c r="AA1943" t="s">
        <v>29</v>
      </c>
      <c r="AB1943" t="s">
        <v>32</v>
      </c>
    </row>
    <row r="1944" spans="1:28" outlineLevel="1" x14ac:dyDescent="0.45">
      <c r="A1944">
        <v>7560689002</v>
      </c>
      <c r="B1944" s="1">
        <v>44341</v>
      </c>
      <c r="C1944" t="s">
        <v>3134</v>
      </c>
      <c r="D1944" t="s">
        <v>3135</v>
      </c>
      <c r="E1944" t="s">
        <v>107</v>
      </c>
      <c r="F1944" t="s">
        <v>5651</v>
      </c>
      <c r="G1944" t="s">
        <v>5656</v>
      </c>
      <c r="H1944" s="5">
        <v>279189</v>
      </c>
      <c r="J1944" t="s">
        <v>28</v>
      </c>
      <c r="K1944" t="s">
        <v>29</v>
      </c>
      <c r="L1944" t="s">
        <v>88</v>
      </c>
      <c r="M1944" t="s">
        <v>30</v>
      </c>
      <c r="N1944" t="s">
        <v>30</v>
      </c>
      <c r="O1944" t="s">
        <v>30</v>
      </c>
      <c r="P1944" t="s">
        <v>30</v>
      </c>
      <c r="Q1944" t="s">
        <v>30</v>
      </c>
      <c r="R1944" t="s">
        <v>30</v>
      </c>
      <c r="S1944" t="s">
        <v>30</v>
      </c>
      <c r="T1944" t="s">
        <v>30</v>
      </c>
      <c r="U1944" t="s">
        <v>30</v>
      </c>
      <c r="V1944" t="s">
        <v>30</v>
      </c>
      <c r="W1944" t="s">
        <v>31</v>
      </c>
      <c r="X1944" t="s">
        <v>29</v>
      </c>
      <c r="Y1944" t="s">
        <v>29</v>
      </c>
      <c r="Z1944" t="s">
        <v>29</v>
      </c>
      <c r="AA1944" t="s">
        <v>30</v>
      </c>
      <c r="AB1944" t="s">
        <v>32</v>
      </c>
    </row>
    <row r="1945" spans="1:28" outlineLevel="1" x14ac:dyDescent="0.45">
      <c r="A1945">
        <v>2499029000</v>
      </c>
      <c r="B1945" s="1">
        <v>44332</v>
      </c>
      <c r="C1945" t="s">
        <v>1216</v>
      </c>
      <c r="D1945" t="s">
        <v>1217</v>
      </c>
      <c r="E1945" t="s">
        <v>107</v>
      </c>
      <c r="F1945" t="s">
        <v>5651</v>
      </c>
      <c r="G1945" t="s">
        <v>5656</v>
      </c>
      <c r="H1945" s="5">
        <v>272706.13</v>
      </c>
      <c r="J1945" t="s">
        <v>28</v>
      </c>
      <c r="K1945" t="s">
        <v>29</v>
      </c>
      <c r="L1945" t="s">
        <v>88</v>
      </c>
      <c r="M1945" t="s">
        <v>30</v>
      </c>
      <c r="N1945" t="s">
        <v>29</v>
      </c>
      <c r="O1945" t="s">
        <v>29</v>
      </c>
      <c r="P1945" t="s">
        <v>30</v>
      </c>
      <c r="Q1945" t="s">
        <v>29</v>
      </c>
      <c r="R1945" t="s">
        <v>30</v>
      </c>
      <c r="S1945" t="s">
        <v>30</v>
      </c>
      <c r="T1945" t="s">
        <v>30</v>
      </c>
      <c r="U1945" t="s">
        <v>29</v>
      </c>
      <c r="V1945" t="s">
        <v>30</v>
      </c>
      <c r="W1945" t="s">
        <v>31</v>
      </c>
      <c r="X1945" t="s">
        <v>29</v>
      </c>
      <c r="Y1945" t="s">
        <v>30</v>
      </c>
      <c r="Z1945" t="s">
        <v>29</v>
      </c>
      <c r="AA1945" t="s">
        <v>29</v>
      </c>
      <c r="AB1945" t="s">
        <v>32</v>
      </c>
    </row>
    <row r="1946" spans="1:28" outlineLevel="1" x14ac:dyDescent="0.45">
      <c r="A1946">
        <v>7502929004</v>
      </c>
      <c r="B1946" s="1">
        <v>44341</v>
      </c>
      <c r="C1946" t="s">
        <v>2551</v>
      </c>
      <c r="D1946" t="s">
        <v>2552</v>
      </c>
      <c r="E1946" t="s">
        <v>107</v>
      </c>
      <c r="F1946" t="s">
        <v>5651</v>
      </c>
      <c r="G1946" t="s">
        <v>5733</v>
      </c>
      <c r="H1946" s="5">
        <v>271528.5</v>
      </c>
      <c r="I1946" t="s">
        <v>2553</v>
      </c>
      <c r="J1946" t="s">
        <v>28</v>
      </c>
      <c r="K1946" t="s">
        <v>29</v>
      </c>
      <c r="L1946" t="s">
        <v>88</v>
      </c>
      <c r="M1946" t="s">
        <v>29</v>
      </c>
      <c r="N1946" t="s">
        <v>29</v>
      </c>
      <c r="O1946" t="s">
        <v>29</v>
      </c>
      <c r="P1946" t="s">
        <v>29</v>
      </c>
      <c r="Q1946" t="s">
        <v>30</v>
      </c>
      <c r="R1946" t="s">
        <v>30</v>
      </c>
      <c r="S1946" t="s">
        <v>30</v>
      </c>
      <c r="T1946" t="s">
        <v>30</v>
      </c>
      <c r="U1946" t="s">
        <v>30</v>
      </c>
      <c r="V1946" t="s">
        <v>30</v>
      </c>
      <c r="W1946" t="s">
        <v>31</v>
      </c>
      <c r="X1946" t="s">
        <v>29</v>
      </c>
      <c r="Y1946" t="s">
        <v>30</v>
      </c>
      <c r="Z1946" t="s">
        <v>29</v>
      </c>
      <c r="AA1946" t="s">
        <v>30</v>
      </c>
      <c r="AB1946" t="s">
        <v>62</v>
      </c>
    </row>
    <row r="1947" spans="1:28" outlineLevel="1" x14ac:dyDescent="0.45">
      <c r="A1947">
        <v>9929009008</v>
      </c>
      <c r="B1947" s="1">
        <v>44351</v>
      </c>
      <c r="C1947" t="s">
        <v>5496</v>
      </c>
      <c r="D1947" t="s">
        <v>5497</v>
      </c>
      <c r="E1947" t="s">
        <v>107</v>
      </c>
      <c r="F1947" t="s">
        <v>5651</v>
      </c>
      <c r="G1947" t="s">
        <v>5753</v>
      </c>
      <c r="H1947" s="5">
        <v>271207.5</v>
      </c>
      <c r="J1947" t="s">
        <v>28</v>
      </c>
      <c r="K1947" t="s">
        <v>30</v>
      </c>
      <c r="L1947" t="s">
        <v>88</v>
      </c>
      <c r="M1947" t="s">
        <v>30</v>
      </c>
      <c r="N1947" t="s">
        <v>30</v>
      </c>
      <c r="O1947" t="s">
        <v>30</v>
      </c>
      <c r="P1947" t="s">
        <v>30</v>
      </c>
      <c r="Q1947" t="s">
        <v>30</v>
      </c>
      <c r="R1947" t="s">
        <v>30</v>
      </c>
      <c r="S1947" t="s">
        <v>30</v>
      </c>
      <c r="T1947" t="s">
        <v>30</v>
      </c>
      <c r="U1947" t="s">
        <v>30</v>
      </c>
      <c r="V1947" t="s">
        <v>30</v>
      </c>
      <c r="W1947" t="s">
        <v>40</v>
      </c>
      <c r="X1947" t="s">
        <v>30</v>
      </c>
      <c r="Y1947" t="s">
        <v>29</v>
      </c>
      <c r="Z1947" t="s">
        <v>29</v>
      </c>
      <c r="AA1947" t="s">
        <v>29</v>
      </c>
      <c r="AB1947" t="s">
        <v>43</v>
      </c>
    </row>
    <row r="1948" spans="1:28" outlineLevel="1" x14ac:dyDescent="0.45">
      <c r="A1948">
        <v>8891649000</v>
      </c>
      <c r="B1948" s="1">
        <v>44345</v>
      </c>
      <c r="C1948" t="s">
        <v>4739</v>
      </c>
      <c r="D1948" t="s">
        <v>4740</v>
      </c>
      <c r="E1948" t="s">
        <v>107</v>
      </c>
      <c r="F1948" t="s">
        <v>5651</v>
      </c>
      <c r="G1948" t="s">
        <v>5723</v>
      </c>
      <c r="H1948" s="5">
        <v>264828.05</v>
      </c>
      <c r="J1948" t="s">
        <v>28</v>
      </c>
      <c r="K1948" t="s">
        <v>30</v>
      </c>
      <c r="L1948" t="s">
        <v>88</v>
      </c>
      <c r="M1948" t="s">
        <v>29</v>
      </c>
      <c r="N1948" t="s">
        <v>29</v>
      </c>
      <c r="O1948" t="s">
        <v>29</v>
      </c>
      <c r="P1948" t="s">
        <v>30</v>
      </c>
      <c r="Q1948" t="s">
        <v>30</v>
      </c>
      <c r="R1948" t="s">
        <v>30</v>
      </c>
      <c r="S1948" t="s">
        <v>30</v>
      </c>
      <c r="T1948" t="s">
        <v>30</v>
      </c>
      <c r="U1948" t="s">
        <v>30</v>
      </c>
      <c r="V1948" t="s">
        <v>30</v>
      </c>
      <c r="W1948" t="s">
        <v>33</v>
      </c>
      <c r="X1948" t="s">
        <v>29</v>
      </c>
      <c r="Y1948" t="s">
        <v>29</v>
      </c>
      <c r="Z1948" t="s">
        <v>29</v>
      </c>
      <c r="AA1948" t="s">
        <v>29</v>
      </c>
      <c r="AB1948" t="s">
        <v>38</v>
      </c>
    </row>
    <row r="1949" spans="1:28" outlineLevel="1" x14ac:dyDescent="0.45">
      <c r="A1949">
        <v>2364709006</v>
      </c>
      <c r="B1949" s="1">
        <v>44331</v>
      </c>
      <c r="C1949" t="s">
        <v>997</v>
      </c>
      <c r="D1949" t="s">
        <v>998</v>
      </c>
      <c r="E1949" t="s">
        <v>107</v>
      </c>
      <c r="F1949" t="s">
        <v>5651</v>
      </c>
      <c r="G1949" t="s">
        <v>5656</v>
      </c>
      <c r="H1949" s="5">
        <v>264374.68</v>
      </c>
      <c r="J1949" t="s">
        <v>28</v>
      </c>
      <c r="K1949" t="s">
        <v>30</v>
      </c>
      <c r="L1949" t="s">
        <v>88</v>
      </c>
      <c r="M1949" t="s">
        <v>29</v>
      </c>
      <c r="N1949" t="s">
        <v>30</v>
      </c>
      <c r="O1949" t="s">
        <v>30</v>
      </c>
      <c r="P1949" t="s">
        <v>30</v>
      </c>
      <c r="Q1949" t="s">
        <v>30</v>
      </c>
      <c r="R1949" t="s">
        <v>30</v>
      </c>
      <c r="S1949" t="s">
        <v>30</v>
      </c>
      <c r="T1949" t="s">
        <v>30</v>
      </c>
      <c r="U1949" t="s">
        <v>30</v>
      </c>
      <c r="V1949" t="s">
        <v>30</v>
      </c>
      <c r="W1949" t="s">
        <v>31</v>
      </c>
      <c r="X1949" t="s">
        <v>29</v>
      </c>
      <c r="Y1949" t="s">
        <v>29</v>
      </c>
      <c r="Z1949" t="s">
        <v>29</v>
      </c>
      <c r="AA1949" t="s">
        <v>30</v>
      </c>
      <c r="AB1949" t="s">
        <v>102</v>
      </c>
    </row>
    <row r="1950" spans="1:28" outlineLevel="1" x14ac:dyDescent="0.45">
      <c r="A1950">
        <v>7883548908</v>
      </c>
      <c r="B1950" s="1">
        <v>44327</v>
      </c>
      <c r="C1950" t="s">
        <v>3915</v>
      </c>
      <c r="D1950" t="s">
        <v>3916</v>
      </c>
      <c r="E1950" t="s">
        <v>107</v>
      </c>
      <c r="F1950" t="s">
        <v>5651</v>
      </c>
      <c r="G1950" t="s">
        <v>5673</v>
      </c>
      <c r="H1950" s="5">
        <v>264020</v>
      </c>
      <c r="J1950" t="s">
        <v>28</v>
      </c>
      <c r="K1950" t="s">
        <v>29</v>
      </c>
      <c r="L1950" t="s">
        <v>88</v>
      </c>
      <c r="M1950" t="s">
        <v>29</v>
      </c>
      <c r="N1950" t="s">
        <v>29</v>
      </c>
      <c r="O1950" t="s">
        <v>29</v>
      </c>
      <c r="P1950" t="s">
        <v>30</v>
      </c>
      <c r="Q1950" t="s">
        <v>29</v>
      </c>
      <c r="R1950" t="s">
        <v>29</v>
      </c>
      <c r="S1950" t="s">
        <v>30</v>
      </c>
      <c r="T1950" t="s">
        <v>30</v>
      </c>
      <c r="U1950" t="s">
        <v>30</v>
      </c>
      <c r="V1950" t="s">
        <v>30</v>
      </c>
      <c r="W1950" t="s">
        <v>40</v>
      </c>
      <c r="X1950" t="s">
        <v>29</v>
      </c>
      <c r="Y1950" t="s">
        <v>30</v>
      </c>
      <c r="Z1950" t="s">
        <v>29</v>
      </c>
      <c r="AA1950" t="s">
        <v>29</v>
      </c>
      <c r="AB1950" t="s">
        <v>32</v>
      </c>
    </row>
    <row r="1951" spans="1:28" outlineLevel="1" x14ac:dyDescent="0.45">
      <c r="A1951">
        <v>8989589004</v>
      </c>
      <c r="B1951" s="1">
        <v>44345</v>
      </c>
      <c r="C1951" t="s">
        <v>5173</v>
      </c>
      <c r="D1951" t="s">
        <v>5174</v>
      </c>
      <c r="E1951" t="s">
        <v>107</v>
      </c>
      <c r="F1951" t="s">
        <v>5651</v>
      </c>
      <c r="G1951" t="s">
        <v>5690</v>
      </c>
      <c r="H1951" s="5">
        <v>255190</v>
      </c>
      <c r="J1951" t="s">
        <v>28</v>
      </c>
      <c r="K1951" t="s">
        <v>29</v>
      </c>
      <c r="L1951" t="s">
        <v>88</v>
      </c>
      <c r="M1951" t="s">
        <v>29</v>
      </c>
      <c r="N1951" t="s">
        <v>29</v>
      </c>
      <c r="O1951" t="s">
        <v>29</v>
      </c>
      <c r="P1951" t="s">
        <v>30</v>
      </c>
      <c r="Q1951" t="s">
        <v>29</v>
      </c>
      <c r="R1951" t="s">
        <v>29</v>
      </c>
      <c r="S1951" t="s">
        <v>30</v>
      </c>
      <c r="T1951" t="s">
        <v>30</v>
      </c>
      <c r="U1951" t="s">
        <v>29</v>
      </c>
      <c r="V1951" t="s">
        <v>30</v>
      </c>
      <c r="W1951" t="s">
        <v>40</v>
      </c>
      <c r="X1951" t="s">
        <v>29</v>
      </c>
      <c r="Y1951" t="s">
        <v>29</v>
      </c>
      <c r="Z1951" t="s">
        <v>29</v>
      </c>
      <c r="AA1951" t="s">
        <v>29</v>
      </c>
      <c r="AB1951" t="s">
        <v>38</v>
      </c>
    </row>
    <row r="1952" spans="1:28" outlineLevel="1" x14ac:dyDescent="0.45">
      <c r="A1952">
        <v>1104269004</v>
      </c>
      <c r="B1952" s="1">
        <v>44329</v>
      </c>
      <c r="C1952" t="s">
        <v>455</v>
      </c>
      <c r="D1952" t="s">
        <v>456</v>
      </c>
      <c r="E1952" t="s">
        <v>107</v>
      </c>
      <c r="F1952" t="s">
        <v>5651</v>
      </c>
      <c r="G1952" t="s">
        <v>5723</v>
      </c>
      <c r="H1952" s="5">
        <v>253344.93</v>
      </c>
      <c r="J1952" t="s">
        <v>28</v>
      </c>
      <c r="K1952" t="s">
        <v>30</v>
      </c>
      <c r="L1952" t="s">
        <v>88</v>
      </c>
      <c r="M1952" t="s">
        <v>30</v>
      </c>
      <c r="N1952" t="s">
        <v>30</v>
      </c>
      <c r="O1952" t="s">
        <v>29</v>
      </c>
      <c r="P1952" t="s">
        <v>30</v>
      </c>
      <c r="Q1952" t="s">
        <v>30</v>
      </c>
      <c r="R1952" t="s">
        <v>30</v>
      </c>
      <c r="S1952" t="s">
        <v>30</v>
      </c>
      <c r="T1952" t="s">
        <v>30</v>
      </c>
      <c r="U1952" t="s">
        <v>30</v>
      </c>
      <c r="V1952" t="s">
        <v>30</v>
      </c>
      <c r="W1952" t="s">
        <v>31</v>
      </c>
      <c r="X1952" t="s">
        <v>29</v>
      </c>
      <c r="Y1952" t="s">
        <v>29</v>
      </c>
      <c r="Z1952" t="s">
        <v>30</v>
      </c>
      <c r="AA1952" t="s">
        <v>29</v>
      </c>
      <c r="AB1952" t="s">
        <v>43</v>
      </c>
    </row>
    <row r="1953" spans="1:28" outlineLevel="1" x14ac:dyDescent="0.45">
      <c r="A1953">
        <v>8937969009</v>
      </c>
      <c r="B1953" s="1">
        <v>44345</v>
      </c>
      <c r="C1953" t="s">
        <v>4922</v>
      </c>
      <c r="D1953" t="s">
        <v>4923</v>
      </c>
      <c r="E1953" t="s">
        <v>107</v>
      </c>
      <c r="F1953" t="s">
        <v>5651</v>
      </c>
      <c r="G1953" t="s">
        <v>5673</v>
      </c>
      <c r="H1953" s="5">
        <v>250859.12</v>
      </c>
      <c r="J1953" t="s">
        <v>28</v>
      </c>
      <c r="K1953" t="s">
        <v>29</v>
      </c>
      <c r="L1953" t="s">
        <v>88</v>
      </c>
      <c r="M1953" t="s">
        <v>29</v>
      </c>
      <c r="N1953" t="s">
        <v>30</v>
      </c>
      <c r="O1953" t="s">
        <v>29</v>
      </c>
      <c r="P1953" t="s">
        <v>30</v>
      </c>
      <c r="Q1953" t="s">
        <v>30</v>
      </c>
      <c r="R1953" t="s">
        <v>30</v>
      </c>
      <c r="S1953" t="s">
        <v>30</v>
      </c>
      <c r="T1953" t="s">
        <v>30</v>
      </c>
      <c r="U1953" t="s">
        <v>30</v>
      </c>
      <c r="V1953" t="s">
        <v>30</v>
      </c>
      <c r="W1953" t="s">
        <v>31</v>
      </c>
      <c r="X1953" t="s">
        <v>29</v>
      </c>
      <c r="Y1953" t="s">
        <v>29</v>
      </c>
      <c r="Z1953" t="s">
        <v>29</v>
      </c>
      <c r="AA1953" t="s">
        <v>29</v>
      </c>
      <c r="AB1953" t="s">
        <v>43</v>
      </c>
    </row>
    <row r="1954" spans="1:28" outlineLevel="1" x14ac:dyDescent="0.45">
      <c r="A1954">
        <v>3721609004</v>
      </c>
      <c r="B1954" s="1">
        <v>44335</v>
      </c>
      <c r="C1954" t="s">
        <v>1897</v>
      </c>
      <c r="D1954" t="s">
        <v>1898</v>
      </c>
      <c r="E1954" t="s">
        <v>107</v>
      </c>
      <c r="F1954" t="s">
        <v>5651</v>
      </c>
      <c r="G1954" t="s">
        <v>5673</v>
      </c>
      <c r="H1954" s="5">
        <v>249671.17</v>
      </c>
      <c r="J1954" t="s">
        <v>28</v>
      </c>
      <c r="K1954" t="s">
        <v>29</v>
      </c>
      <c r="L1954" t="s">
        <v>88</v>
      </c>
      <c r="M1954" t="s">
        <v>29</v>
      </c>
      <c r="N1954" t="s">
        <v>30</v>
      </c>
      <c r="O1954" t="s">
        <v>30</v>
      </c>
      <c r="P1954" t="s">
        <v>30</v>
      </c>
      <c r="Q1954" t="s">
        <v>30</v>
      </c>
      <c r="R1954" t="s">
        <v>30</v>
      </c>
      <c r="S1954" t="s">
        <v>30</v>
      </c>
      <c r="T1954" t="s">
        <v>30</v>
      </c>
      <c r="U1954" t="s">
        <v>30</v>
      </c>
      <c r="V1954" t="s">
        <v>30</v>
      </c>
      <c r="W1954" t="s">
        <v>40</v>
      </c>
      <c r="X1954" t="s">
        <v>29</v>
      </c>
      <c r="Y1954" t="s">
        <v>30</v>
      </c>
      <c r="Z1954" t="s">
        <v>29</v>
      </c>
      <c r="AA1954" t="s">
        <v>29</v>
      </c>
      <c r="AB1954" t="s">
        <v>32</v>
      </c>
    </row>
    <row r="1955" spans="1:28" outlineLevel="1" x14ac:dyDescent="0.45">
      <c r="A1955">
        <v>7568818906</v>
      </c>
      <c r="B1955" s="1">
        <v>44323</v>
      </c>
      <c r="C1955" t="s">
        <v>3217</v>
      </c>
      <c r="D1955" t="s">
        <v>3218</v>
      </c>
      <c r="E1955" t="s">
        <v>107</v>
      </c>
      <c r="F1955" t="s">
        <v>5651</v>
      </c>
      <c r="G1955" t="s">
        <v>5690</v>
      </c>
      <c r="H1955" s="5">
        <v>244007</v>
      </c>
      <c r="I1955" t="s">
        <v>178</v>
      </c>
      <c r="J1955" t="s">
        <v>28</v>
      </c>
      <c r="K1955" t="s">
        <v>29</v>
      </c>
      <c r="L1955" t="s">
        <v>88</v>
      </c>
      <c r="M1955" t="s">
        <v>29</v>
      </c>
      <c r="N1955" t="s">
        <v>30</v>
      </c>
      <c r="O1955" t="s">
        <v>30</v>
      </c>
      <c r="P1955" t="s">
        <v>30</v>
      </c>
      <c r="Q1955" t="s">
        <v>30</v>
      </c>
      <c r="R1955" t="s">
        <v>30</v>
      </c>
      <c r="S1955" t="s">
        <v>30</v>
      </c>
      <c r="T1955" t="s">
        <v>30</v>
      </c>
      <c r="U1955" t="s">
        <v>30</v>
      </c>
      <c r="V1955" t="s">
        <v>30</v>
      </c>
      <c r="W1955" t="s">
        <v>40</v>
      </c>
      <c r="X1955" t="s">
        <v>29</v>
      </c>
      <c r="Y1955" t="s">
        <v>29</v>
      </c>
      <c r="Z1955" t="s">
        <v>29</v>
      </c>
      <c r="AA1955" t="s">
        <v>30</v>
      </c>
      <c r="AB1955" t="s">
        <v>56</v>
      </c>
    </row>
    <row r="1956" spans="1:28" outlineLevel="1" x14ac:dyDescent="0.45">
      <c r="A1956">
        <v>2727699005</v>
      </c>
      <c r="B1956" s="1">
        <v>44334</v>
      </c>
      <c r="C1956" t="s">
        <v>1461</v>
      </c>
      <c r="D1956" t="s">
        <v>1462</v>
      </c>
      <c r="E1956" t="s">
        <v>107</v>
      </c>
      <c r="F1956" t="s">
        <v>5651</v>
      </c>
      <c r="G1956" t="s">
        <v>5797</v>
      </c>
      <c r="H1956" s="5">
        <v>243621</v>
      </c>
      <c r="J1956" t="s">
        <v>28</v>
      </c>
      <c r="K1956" t="s">
        <v>30</v>
      </c>
      <c r="L1956" t="s">
        <v>88</v>
      </c>
      <c r="M1956" t="s">
        <v>29</v>
      </c>
      <c r="N1956" t="s">
        <v>29</v>
      </c>
      <c r="O1956" t="s">
        <v>30</v>
      </c>
      <c r="P1956" t="s">
        <v>29</v>
      </c>
      <c r="Q1956" t="s">
        <v>29</v>
      </c>
      <c r="R1956" t="s">
        <v>29</v>
      </c>
      <c r="S1956" t="s">
        <v>30</v>
      </c>
      <c r="T1956" t="s">
        <v>30</v>
      </c>
      <c r="U1956" t="s">
        <v>29</v>
      </c>
      <c r="V1956" t="s">
        <v>29</v>
      </c>
      <c r="W1956" t="s">
        <v>31</v>
      </c>
      <c r="X1956" t="s">
        <v>30</v>
      </c>
      <c r="Y1956" t="s">
        <v>29</v>
      </c>
      <c r="Z1956" t="s">
        <v>29</v>
      </c>
      <c r="AA1956" t="s">
        <v>30</v>
      </c>
      <c r="AB1956" t="s">
        <v>73</v>
      </c>
    </row>
    <row r="1957" spans="1:28" outlineLevel="1" x14ac:dyDescent="0.45">
      <c r="A1957">
        <v>7541988900</v>
      </c>
      <c r="B1957" s="1">
        <v>44323</v>
      </c>
      <c r="C1957" t="s">
        <v>2905</v>
      </c>
      <c r="D1957" t="s">
        <v>2906</v>
      </c>
      <c r="E1957" t="s">
        <v>107</v>
      </c>
      <c r="F1957" t="s">
        <v>5651</v>
      </c>
      <c r="G1957" t="s">
        <v>5723</v>
      </c>
      <c r="H1957" s="5">
        <v>239445</v>
      </c>
      <c r="J1957" t="s">
        <v>28</v>
      </c>
      <c r="K1957" t="s">
        <v>30</v>
      </c>
      <c r="L1957" t="s">
        <v>88</v>
      </c>
      <c r="M1957" t="s">
        <v>30</v>
      </c>
      <c r="N1957" t="s">
        <v>30</v>
      </c>
      <c r="O1957" t="s">
        <v>30</v>
      </c>
      <c r="P1957" t="s">
        <v>30</v>
      </c>
      <c r="Q1957" t="s">
        <v>30</v>
      </c>
      <c r="R1957" t="s">
        <v>30</v>
      </c>
      <c r="S1957" t="s">
        <v>30</v>
      </c>
      <c r="T1957" t="s">
        <v>30</v>
      </c>
      <c r="U1957" t="s">
        <v>30</v>
      </c>
      <c r="V1957" t="s">
        <v>30</v>
      </c>
      <c r="W1957" t="s">
        <v>40</v>
      </c>
      <c r="X1957" t="s">
        <v>29</v>
      </c>
      <c r="Y1957" t="s">
        <v>30</v>
      </c>
      <c r="Z1957" t="s">
        <v>29</v>
      </c>
      <c r="AA1957" t="s">
        <v>29</v>
      </c>
      <c r="AB1957" t="s">
        <v>43</v>
      </c>
    </row>
    <row r="1958" spans="1:28" outlineLevel="1" x14ac:dyDescent="0.45">
      <c r="A1958">
        <v>4915869004</v>
      </c>
      <c r="B1958" s="1">
        <v>44336</v>
      </c>
      <c r="C1958" t="s">
        <v>2115</v>
      </c>
      <c r="D1958" t="s">
        <v>2116</v>
      </c>
      <c r="E1958" t="s">
        <v>107</v>
      </c>
      <c r="F1958" t="s">
        <v>5651</v>
      </c>
      <c r="G1958" t="s">
        <v>5895</v>
      </c>
      <c r="H1958" s="5">
        <v>238609</v>
      </c>
      <c r="J1958" t="s">
        <v>28</v>
      </c>
      <c r="K1958" t="s">
        <v>30</v>
      </c>
      <c r="L1958" t="s">
        <v>88</v>
      </c>
      <c r="M1958" t="s">
        <v>29</v>
      </c>
      <c r="N1958" t="s">
        <v>30</v>
      </c>
      <c r="O1958" t="s">
        <v>30</v>
      </c>
      <c r="P1958" t="s">
        <v>30</v>
      </c>
      <c r="Q1958" t="s">
        <v>30</v>
      </c>
      <c r="R1958" t="s">
        <v>30</v>
      </c>
      <c r="S1958" t="s">
        <v>30</v>
      </c>
      <c r="T1958" t="s">
        <v>30</v>
      </c>
      <c r="U1958" t="s">
        <v>30</v>
      </c>
      <c r="V1958" t="s">
        <v>30</v>
      </c>
      <c r="W1958" t="s">
        <v>31</v>
      </c>
      <c r="X1958" t="s">
        <v>29</v>
      </c>
      <c r="Y1958" t="s">
        <v>30</v>
      </c>
      <c r="Z1958" t="s">
        <v>29</v>
      </c>
      <c r="AA1958" t="s">
        <v>30</v>
      </c>
      <c r="AB1958" t="s">
        <v>38</v>
      </c>
    </row>
    <row r="1959" spans="1:28" outlineLevel="1" x14ac:dyDescent="0.45">
      <c r="A1959">
        <v>9886239006</v>
      </c>
      <c r="B1959" s="1">
        <v>44351</v>
      </c>
      <c r="C1959" t="s">
        <v>5272</v>
      </c>
      <c r="D1959" t="s">
        <v>5273</v>
      </c>
      <c r="E1959" t="s">
        <v>107</v>
      </c>
      <c r="F1959" t="s">
        <v>5651</v>
      </c>
      <c r="G1959" t="s">
        <v>5797</v>
      </c>
      <c r="H1959" s="5">
        <v>238552</v>
      </c>
      <c r="J1959" t="s">
        <v>28</v>
      </c>
      <c r="K1959" t="s">
        <v>29</v>
      </c>
      <c r="L1959" t="s">
        <v>88</v>
      </c>
      <c r="M1959" t="s">
        <v>30</v>
      </c>
      <c r="N1959" t="s">
        <v>29</v>
      </c>
      <c r="O1959" t="s">
        <v>30</v>
      </c>
      <c r="P1959" t="s">
        <v>30</v>
      </c>
      <c r="Q1959" t="s">
        <v>30</v>
      </c>
      <c r="R1959" t="s">
        <v>30</v>
      </c>
      <c r="S1959" t="s">
        <v>30</v>
      </c>
      <c r="T1959" t="s">
        <v>30</v>
      </c>
      <c r="U1959" t="s">
        <v>30</v>
      </c>
      <c r="V1959" t="s">
        <v>30</v>
      </c>
      <c r="W1959" t="s">
        <v>31</v>
      </c>
      <c r="X1959" t="s">
        <v>30</v>
      </c>
      <c r="Y1959" t="s">
        <v>29</v>
      </c>
      <c r="Z1959" t="s">
        <v>29</v>
      </c>
      <c r="AA1959" t="s">
        <v>29</v>
      </c>
      <c r="AB1959" t="s">
        <v>139</v>
      </c>
    </row>
    <row r="1960" spans="1:28" outlineLevel="1" x14ac:dyDescent="0.45">
      <c r="A1960">
        <v>9948639004</v>
      </c>
      <c r="B1960" s="1">
        <v>44354</v>
      </c>
      <c r="C1960" t="s">
        <v>5559</v>
      </c>
      <c r="D1960" t="s">
        <v>5560</v>
      </c>
      <c r="E1960" t="s">
        <v>107</v>
      </c>
      <c r="F1960" t="s">
        <v>5651</v>
      </c>
      <c r="G1960" t="s">
        <v>5723</v>
      </c>
      <c r="H1960" s="5">
        <v>237211</v>
      </c>
      <c r="J1960" t="s">
        <v>28</v>
      </c>
      <c r="K1960" t="s">
        <v>30</v>
      </c>
      <c r="L1960" t="s">
        <v>88</v>
      </c>
      <c r="M1960" t="s">
        <v>30</v>
      </c>
      <c r="N1960" t="s">
        <v>30</v>
      </c>
      <c r="O1960" t="s">
        <v>29</v>
      </c>
      <c r="P1960" t="s">
        <v>30</v>
      </c>
      <c r="Q1960" t="s">
        <v>30</v>
      </c>
      <c r="R1960" t="s">
        <v>30</v>
      </c>
      <c r="S1960" t="s">
        <v>30</v>
      </c>
      <c r="T1960" t="s">
        <v>30</v>
      </c>
      <c r="U1960" t="s">
        <v>30</v>
      </c>
      <c r="V1960" t="s">
        <v>30</v>
      </c>
      <c r="W1960" t="s">
        <v>31</v>
      </c>
      <c r="X1960" t="s">
        <v>29</v>
      </c>
      <c r="Y1960" t="s">
        <v>29</v>
      </c>
      <c r="Z1960" t="s">
        <v>29</v>
      </c>
      <c r="AA1960" t="s">
        <v>29</v>
      </c>
      <c r="AB1960" t="s">
        <v>62</v>
      </c>
    </row>
    <row r="1961" spans="1:28" outlineLevel="1" x14ac:dyDescent="0.45">
      <c r="A1961">
        <v>2721839009</v>
      </c>
      <c r="B1961" s="1">
        <v>44334</v>
      </c>
      <c r="C1961" t="s">
        <v>1429</v>
      </c>
      <c r="D1961" t="s">
        <v>1430</v>
      </c>
      <c r="E1961" t="s">
        <v>107</v>
      </c>
      <c r="F1961" t="s">
        <v>5651</v>
      </c>
      <c r="G1961" t="s">
        <v>5673</v>
      </c>
      <c r="H1961" s="5">
        <v>233590.68</v>
      </c>
      <c r="I1961" t="s">
        <v>414</v>
      </c>
      <c r="J1961" t="s">
        <v>28</v>
      </c>
      <c r="K1961" t="s">
        <v>29</v>
      </c>
      <c r="L1961" t="s">
        <v>88</v>
      </c>
      <c r="M1961" t="s">
        <v>30</v>
      </c>
      <c r="N1961" t="s">
        <v>30</v>
      </c>
      <c r="O1961" t="s">
        <v>30</v>
      </c>
      <c r="P1961" t="s">
        <v>30</v>
      </c>
      <c r="Q1961" t="s">
        <v>30</v>
      </c>
      <c r="R1961" t="s">
        <v>30</v>
      </c>
      <c r="S1961" t="s">
        <v>30</v>
      </c>
      <c r="T1961" t="s">
        <v>30</v>
      </c>
      <c r="U1961" t="s">
        <v>30</v>
      </c>
      <c r="V1961" t="s">
        <v>30</v>
      </c>
      <c r="W1961" t="s">
        <v>40</v>
      </c>
      <c r="X1961" t="s">
        <v>29</v>
      </c>
      <c r="Y1961" t="s">
        <v>30</v>
      </c>
      <c r="Z1961" t="s">
        <v>29</v>
      </c>
      <c r="AA1961" t="s">
        <v>29</v>
      </c>
      <c r="AB1961" t="s">
        <v>32</v>
      </c>
    </row>
    <row r="1962" spans="1:28" outlineLevel="1" x14ac:dyDescent="0.45">
      <c r="A1962">
        <v>2331929006</v>
      </c>
      <c r="B1962" s="1">
        <v>44331</v>
      </c>
      <c r="C1962" t="s">
        <v>850</v>
      </c>
      <c r="D1962" t="s">
        <v>851</v>
      </c>
      <c r="E1962" t="s">
        <v>107</v>
      </c>
      <c r="F1962" t="s">
        <v>5651</v>
      </c>
      <c r="G1962" t="s">
        <v>5796</v>
      </c>
      <c r="H1962" s="5">
        <v>232428</v>
      </c>
      <c r="J1962" t="s">
        <v>28</v>
      </c>
      <c r="K1962" t="s">
        <v>30</v>
      </c>
      <c r="L1962" t="s">
        <v>88</v>
      </c>
      <c r="M1962" t="s">
        <v>29</v>
      </c>
      <c r="N1962" t="s">
        <v>29</v>
      </c>
      <c r="O1962" t="s">
        <v>30</v>
      </c>
      <c r="P1962" t="s">
        <v>30</v>
      </c>
      <c r="Q1962" t="s">
        <v>30</v>
      </c>
      <c r="R1962" t="s">
        <v>30</v>
      </c>
      <c r="S1962" t="s">
        <v>30</v>
      </c>
      <c r="T1962" t="s">
        <v>30</v>
      </c>
      <c r="U1962" t="s">
        <v>30</v>
      </c>
      <c r="V1962" t="s">
        <v>30</v>
      </c>
      <c r="W1962" t="s">
        <v>40</v>
      </c>
      <c r="X1962" t="s">
        <v>29</v>
      </c>
      <c r="Y1962" t="s">
        <v>29</v>
      </c>
      <c r="Z1962" t="s">
        <v>29</v>
      </c>
      <c r="AA1962" t="s">
        <v>30</v>
      </c>
      <c r="AB1962" t="s">
        <v>32</v>
      </c>
    </row>
    <row r="1963" spans="1:28" outlineLevel="1" x14ac:dyDescent="0.45">
      <c r="A1963">
        <v>9875319000</v>
      </c>
      <c r="B1963" s="1">
        <v>44351</v>
      </c>
      <c r="C1963" t="s">
        <v>5208</v>
      </c>
      <c r="D1963" t="s">
        <v>5209</v>
      </c>
      <c r="E1963" t="s">
        <v>107</v>
      </c>
      <c r="F1963" t="s">
        <v>5651</v>
      </c>
      <c r="G1963" t="s">
        <v>5723</v>
      </c>
      <c r="H1963" s="5">
        <v>231644</v>
      </c>
      <c r="J1963" t="s">
        <v>28</v>
      </c>
      <c r="K1963" t="s">
        <v>30</v>
      </c>
      <c r="L1963" t="s">
        <v>88</v>
      </c>
      <c r="M1963" t="s">
        <v>29</v>
      </c>
      <c r="N1963" t="s">
        <v>29</v>
      </c>
      <c r="O1963" t="s">
        <v>29</v>
      </c>
      <c r="P1963" t="s">
        <v>30</v>
      </c>
      <c r="Q1963" t="s">
        <v>30</v>
      </c>
      <c r="R1963" t="s">
        <v>30</v>
      </c>
      <c r="S1963" t="s">
        <v>30</v>
      </c>
      <c r="T1963" t="s">
        <v>30</v>
      </c>
      <c r="U1963" t="s">
        <v>30</v>
      </c>
      <c r="V1963" t="s">
        <v>30</v>
      </c>
      <c r="W1963" t="s">
        <v>40</v>
      </c>
      <c r="X1963" t="s">
        <v>29</v>
      </c>
      <c r="Y1963" t="s">
        <v>29</v>
      </c>
      <c r="Z1963" t="s">
        <v>29</v>
      </c>
      <c r="AA1963" t="s">
        <v>29</v>
      </c>
      <c r="AB1963" t="s">
        <v>48</v>
      </c>
    </row>
    <row r="1964" spans="1:28" outlineLevel="1" x14ac:dyDescent="0.45">
      <c r="A1964">
        <v>7516708906</v>
      </c>
      <c r="B1964" s="1">
        <v>44323</v>
      </c>
      <c r="C1964" t="s">
        <v>2617</v>
      </c>
      <c r="D1964" t="s">
        <v>2618</v>
      </c>
      <c r="E1964" t="s">
        <v>107</v>
      </c>
      <c r="F1964" t="s">
        <v>5651</v>
      </c>
      <c r="G1964" t="s">
        <v>5690</v>
      </c>
      <c r="H1964" s="5">
        <v>231272</v>
      </c>
      <c r="I1964" t="s">
        <v>2619</v>
      </c>
      <c r="J1964" t="s">
        <v>28</v>
      </c>
      <c r="K1964" t="s">
        <v>29</v>
      </c>
      <c r="L1964" t="s">
        <v>88</v>
      </c>
      <c r="M1964" t="s">
        <v>29</v>
      </c>
      <c r="N1964" t="s">
        <v>30</v>
      </c>
      <c r="O1964" t="s">
        <v>30</v>
      </c>
      <c r="P1964" t="s">
        <v>30</v>
      </c>
      <c r="Q1964" t="s">
        <v>30</v>
      </c>
      <c r="R1964" t="s">
        <v>30</v>
      </c>
      <c r="S1964" t="s">
        <v>30</v>
      </c>
      <c r="T1964" t="s">
        <v>30</v>
      </c>
      <c r="U1964" t="s">
        <v>30</v>
      </c>
      <c r="V1964" t="s">
        <v>30</v>
      </c>
      <c r="W1964" t="s">
        <v>40</v>
      </c>
      <c r="X1964" t="s">
        <v>29</v>
      </c>
      <c r="Y1964" t="s">
        <v>29</v>
      </c>
      <c r="Z1964" t="s">
        <v>29</v>
      </c>
      <c r="AA1964" t="s">
        <v>30</v>
      </c>
      <c r="AB1964" t="s">
        <v>32</v>
      </c>
    </row>
    <row r="1965" spans="1:28" outlineLevel="1" x14ac:dyDescent="0.45">
      <c r="A1965">
        <v>7561728900</v>
      </c>
      <c r="B1965" s="1">
        <v>44323</v>
      </c>
      <c r="C1965" t="s">
        <v>3146</v>
      </c>
      <c r="D1965" t="s">
        <v>3147</v>
      </c>
      <c r="E1965" t="s">
        <v>107</v>
      </c>
      <c r="F1965" t="s">
        <v>5651</v>
      </c>
      <c r="G1965" t="s">
        <v>5924</v>
      </c>
      <c r="H1965" s="5">
        <v>230157</v>
      </c>
      <c r="J1965" t="s">
        <v>28</v>
      </c>
      <c r="K1965" t="s">
        <v>30</v>
      </c>
      <c r="L1965" t="s">
        <v>88</v>
      </c>
      <c r="M1965" t="s">
        <v>29</v>
      </c>
      <c r="N1965" t="s">
        <v>30</v>
      </c>
      <c r="O1965" t="s">
        <v>29</v>
      </c>
      <c r="P1965" t="s">
        <v>30</v>
      </c>
      <c r="Q1965" t="s">
        <v>30</v>
      </c>
      <c r="R1965" t="s">
        <v>30</v>
      </c>
      <c r="S1965" t="s">
        <v>30</v>
      </c>
      <c r="T1965" t="s">
        <v>30</v>
      </c>
      <c r="U1965" t="s">
        <v>30</v>
      </c>
      <c r="V1965" t="s">
        <v>30</v>
      </c>
      <c r="W1965" t="s">
        <v>40</v>
      </c>
      <c r="X1965" t="s">
        <v>29</v>
      </c>
      <c r="Y1965" t="s">
        <v>29</v>
      </c>
      <c r="Z1965" t="s">
        <v>30</v>
      </c>
      <c r="AA1965" t="s">
        <v>29</v>
      </c>
      <c r="AB1965" t="s">
        <v>32</v>
      </c>
    </row>
    <row r="1966" spans="1:28" outlineLevel="1" x14ac:dyDescent="0.45">
      <c r="A1966">
        <v>6610879005</v>
      </c>
      <c r="B1966" s="1">
        <v>44338</v>
      </c>
      <c r="C1966" t="s">
        <v>2438</v>
      </c>
      <c r="D1966" t="s">
        <v>2439</v>
      </c>
      <c r="E1966" t="s">
        <v>107</v>
      </c>
      <c r="F1966" t="s">
        <v>5651</v>
      </c>
      <c r="G1966" t="s">
        <v>5679</v>
      </c>
      <c r="H1966" s="5">
        <v>224144.07</v>
      </c>
      <c r="I1966" t="s">
        <v>569</v>
      </c>
      <c r="J1966" t="s">
        <v>28</v>
      </c>
      <c r="K1966" t="s">
        <v>29</v>
      </c>
      <c r="L1966" t="s">
        <v>88</v>
      </c>
      <c r="M1966" t="s">
        <v>29</v>
      </c>
      <c r="N1966" t="s">
        <v>30</v>
      </c>
      <c r="O1966" t="s">
        <v>30</v>
      </c>
      <c r="P1966" t="s">
        <v>30</v>
      </c>
      <c r="Q1966" t="s">
        <v>30</v>
      </c>
      <c r="R1966" t="s">
        <v>30</v>
      </c>
      <c r="S1966" t="s">
        <v>30</v>
      </c>
      <c r="T1966" t="s">
        <v>30</v>
      </c>
      <c r="U1966" t="s">
        <v>30</v>
      </c>
      <c r="V1966" t="s">
        <v>30</v>
      </c>
      <c r="W1966" t="s">
        <v>33</v>
      </c>
      <c r="X1966" t="s">
        <v>30</v>
      </c>
      <c r="Y1966" t="s">
        <v>30</v>
      </c>
      <c r="Z1966" t="s">
        <v>29</v>
      </c>
      <c r="AA1966" t="s">
        <v>29</v>
      </c>
      <c r="AB1966" t="s">
        <v>32</v>
      </c>
    </row>
    <row r="1967" spans="1:28" outlineLevel="1" x14ac:dyDescent="0.45">
      <c r="A1967">
        <v>9915869007</v>
      </c>
      <c r="B1967" s="1">
        <v>44351</v>
      </c>
      <c r="C1967" t="s">
        <v>5412</v>
      </c>
      <c r="D1967" t="s">
        <v>5413</v>
      </c>
      <c r="E1967" t="s">
        <v>107</v>
      </c>
      <c r="F1967" t="s">
        <v>5651</v>
      </c>
      <c r="G1967" t="s">
        <v>5796</v>
      </c>
      <c r="H1967" s="5">
        <v>218890</v>
      </c>
      <c r="J1967" t="s">
        <v>28</v>
      </c>
      <c r="K1967" t="s">
        <v>30</v>
      </c>
      <c r="L1967" t="s">
        <v>88</v>
      </c>
      <c r="M1967" t="s">
        <v>29</v>
      </c>
      <c r="N1967" t="s">
        <v>30</v>
      </c>
      <c r="O1967" t="s">
        <v>30</v>
      </c>
      <c r="P1967" t="s">
        <v>30</v>
      </c>
      <c r="Q1967" t="s">
        <v>30</v>
      </c>
      <c r="R1967" t="s">
        <v>30</v>
      </c>
      <c r="S1967" t="s">
        <v>30</v>
      </c>
      <c r="T1967" t="s">
        <v>30</v>
      </c>
      <c r="U1967" t="s">
        <v>30</v>
      </c>
      <c r="V1967" t="s">
        <v>30</v>
      </c>
      <c r="W1967" t="s">
        <v>31</v>
      </c>
      <c r="X1967" t="s">
        <v>29</v>
      </c>
      <c r="Y1967" t="s">
        <v>29</v>
      </c>
      <c r="Z1967" t="s">
        <v>29</v>
      </c>
      <c r="AA1967" t="s">
        <v>29</v>
      </c>
      <c r="AB1967" t="s">
        <v>32</v>
      </c>
    </row>
    <row r="1968" spans="1:28" outlineLevel="1" x14ac:dyDescent="0.45">
      <c r="A1968">
        <v>2478329008</v>
      </c>
      <c r="B1968" s="1">
        <v>44332</v>
      </c>
      <c r="C1968" t="s">
        <v>1117</v>
      </c>
      <c r="D1968" t="s">
        <v>1118</v>
      </c>
      <c r="E1968" t="s">
        <v>107</v>
      </c>
      <c r="F1968" t="s">
        <v>5651</v>
      </c>
      <c r="G1968" t="s">
        <v>5690</v>
      </c>
      <c r="H1968" s="5">
        <v>210872.2</v>
      </c>
      <c r="J1968" t="s">
        <v>28</v>
      </c>
      <c r="K1968" t="s">
        <v>29</v>
      </c>
      <c r="L1968" t="s">
        <v>88</v>
      </c>
      <c r="M1968" t="s">
        <v>30</v>
      </c>
      <c r="N1968" t="s">
        <v>29</v>
      </c>
      <c r="O1968" t="s">
        <v>29</v>
      </c>
      <c r="P1968" t="s">
        <v>30</v>
      </c>
      <c r="Q1968" t="s">
        <v>30</v>
      </c>
      <c r="R1968" t="s">
        <v>30</v>
      </c>
      <c r="S1968" t="s">
        <v>30</v>
      </c>
      <c r="T1968" t="s">
        <v>30</v>
      </c>
      <c r="U1968" t="s">
        <v>30</v>
      </c>
      <c r="V1968" t="s">
        <v>30</v>
      </c>
      <c r="W1968" t="s">
        <v>40</v>
      </c>
      <c r="X1968" t="s">
        <v>29</v>
      </c>
      <c r="Y1968" t="s">
        <v>29</v>
      </c>
      <c r="Z1968" t="s">
        <v>29</v>
      </c>
      <c r="AA1968" t="s">
        <v>30</v>
      </c>
      <c r="AB1968" t="s">
        <v>32</v>
      </c>
    </row>
    <row r="1969" spans="1:28" outlineLevel="1" x14ac:dyDescent="0.45">
      <c r="A1969">
        <v>8964459004</v>
      </c>
      <c r="B1969" s="1">
        <v>44345</v>
      </c>
      <c r="C1969" t="s">
        <v>5046</v>
      </c>
      <c r="D1969" t="s">
        <v>5047</v>
      </c>
      <c r="E1969" t="s">
        <v>107</v>
      </c>
      <c r="F1969" t="s">
        <v>5651</v>
      </c>
      <c r="G1969" t="s">
        <v>5764</v>
      </c>
      <c r="H1969" s="5">
        <v>208449</v>
      </c>
      <c r="I1969" t="s">
        <v>226</v>
      </c>
      <c r="J1969" t="s">
        <v>28</v>
      </c>
      <c r="K1969" t="s">
        <v>30</v>
      </c>
      <c r="L1969" t="s">
        <v>88</v>
      </c>
      <c r="M1969" t="s">
        <v>30</v>
      </c>
      <c r="N1969" t="s">
        <v>30</v>
      </c>
      <c r="O1969" t="s">
        <v>30</v>
      </c>
      <c r="P1969" t="s">
        <v>30</v>
      </c>
      <c r="Q1969" t="s">
        <v>30</v>
      </c>
      <c r="R1969" t="s">
        <v>30</v>
      </c>
      <c r="S1969" t="s">
        <v>30</v>
      </c>
      <c r="T1969" t="s">
        <v>30</v>
      </c>
      <c r="U1969" t="s">
        <v>30</v>
      </c>
      <c r="V1969" t="s">
        <v>30</v>
      </c>
      <c r="W1969" t="s">
        <v>33</v>
      </c>
      <c r="X1969" t="s">
        <v>29</v>
      </c>
      <c r="Y1969" t="s">
        <v>29</v>
      </c>
      <c r="Z1969" t="s">
        <v>29</v>
      </c>
      <c r="AA1969" t="s">
        <v>29</v>
      </c>
      <c r="AB1969" t="s">
        <v>32</v>
      </c>
    </row>
    <row r="1970" spans="1:28" outlineLevel="1" x14ac:dyDescent="0.45">
      <c r="A1970">
        <v>4915949004</v>
      </c>
      <c r="B1970" s="1">
        <v>44336</v>
      </c>
      <c r="C1970" t="s">
        <v>2117</v>
      </c>
      <c r="D1970" t="s">
        <v>2118</v>
      </c>
      <c r="E1970" t="s">
        <v>107</v>
      </c>
      <c r="F1970" t="s">
        <v>5651</v>
      </c>
      <c r="G1970" t="s">
        <v>5656</v>
      </c>
      <c r="H1970" s="5">
        <v>207055.9</v>
      </c>
      <c r="J1970" t="s">
        <v>28</v>
      </c>
      <c r="K1970" t="s">
        <v>29</v>
      </c>
      <c r="L1970" t="s">
        <v>88</v>
      </c>
      <c r="M1970" t="s">
        <v>29</v>
      </c>
      <c r="N1970" t="s">
        <v>29</v>
      </c>
      <c r="O1970" t="s">
        <v>29</v>
      </c>
      <c r="P1970" t="s">
        <v>29</v>
      </c>
      <c r="Q1970" t="s">
        <v>29</v>
      </c>
      <c r="R1970" t="s">
        <v>29</v>
      </c>
      <c r="S1970" t="s">
        <v>30</v>
      </c>
      <c r="T1970" t="s">
        <v>30</v>
      </c>
      <c r="U1970" t="s">
        <v>29</v>
      </c>
      <c r="V1970" t="s">
        <v>30</v>
      </c>
      <c r="W1970" t="s">
        <v>31</v>
      </c>
      <c r="X1970" t="s">
        <v>29</v>
      </c>
      <c r="Y1970" t="s">
        <v>29</v>
      </c>
      <c r="Z1970" t="s">
        <v>30</v>
      </c>
      <c r="AA1970" t="s">
        <v>29</v>
      </c>
      <c r="AB1970" t="s">
        <v>32</v>
      </c>
    </row>
    <row r="1971" spans="1:28" outlineLevel="1" x14ac:dyDescent="0.45">
      <c r="A1971">
        <v>7555238910</v>
      </c>
      <c r="B1971" s="1">
        <v>44323</v>
      </c>
      <c r="C1971" t="s">
        <v>3061</v>
      </c>
      <c r="D1971" t="s">
        <v>3062</v>
      </c>
      <c r="E1971" t="s">
        <v>107</v>
      </c>
      <c r="F1971" t="s">
        <v>5651</v>
      </c>
      <c r="G1971" t="s">
        <v>5797</v>
      </c>
      <c r="H1971" s="5">
        <v>201493</v>
      </c>
      <c r="J1971" t="s">
        <v>28</v>
      </c>
      <c r="K1971" t="s">
        <v>29</v>
      </c>
      <c r="L1971" t="s">
        <v>88</v>
      </c>
      <c r="M1971" t="s">
        <v>30</v>
      </c>
      <c r="N1971" t="s">
        <v>29</v>
      </c>
      <c r="O1971" t="s">
        <v>30</v>
      </c>
      <c r="P1971" t="s">
        <v>30</v>
      </c>
      <c r="Q1971" t="s">
        <v>30</v>
      </c>
      <c r="R1971" t="s">
        <v>30</v>
      </c>
      <c r="S1971" t="s">
        <v>30</v>
      </c>
      <c r="T1971" t="s">
        <v>30</v>
      </c>
      <c r="U1971" t="s">
        <v>30</v>
      </c>
      <c r="V1971" t="s">
        <v>30</v>
      </c>
      <c r="W1971" t="s">
        <v>40</v>
      </c>
      <c r="X1971" t="s">
        <v>30</v>
      </c>
      <c r="Y1971" t="s">
        <v>29</v>
      </c>
      <c r="Z1971" t="s">
        <v>29</v>
      </c>
      <c r="AA1971" t="s">
        <v>30</v>
      </c>
      <c r="AB1971" t="s">
        <v>59</v>
      </c>
    </row>
    <row r="1972" spans="1:28" outlineLevel="1" x14ac:dyDescent="0.45">
      <c r="A1972">
        <v>1096369009</v>
      </c>
      <c r="B1972" s="1">
        <v>44329</v>
      </c>
      <c r="C1972" t="s">
        <v>394</v>
      </c>
      <c r="D1972" t="s">
        <v>395</v>
      </c>
      <c r="E1972" t="s">
        <v>107</v>
      </c>
      <c r="F1972" t="s">
        <v>5651</v>
      </c>
      <c r="G1972" t="s">
        <v>5690</v>
      </c>
      <c r="H1972" s="5">
        <v>201491.06</v>
      </c>
      <c r="J1972" t="s">
        <v>28</v>
      </c>
      <c r="K1972" t="s">
        <v>29</v>
      </c>
      <c r="L1972" t="s">
        <v>88</v>
      </c>
      <c r="M1972" t="s">
        <v>29</v>
      </c>
      <c r="N1972" t="s">
        <v>30</v>
      </c>
      <c r="O1972" t="s">
        <v>29</v>
      </c>
      <c r="P1972" t="s">
        <v>30</v>
      </c>
      <c r="Q1972" t="s">
        <v>30</v>
      </c>
      <c r="R1972" t="s">
        <v>30</v>
      </c>
      <c r="S1972" t="s">
        <v>30</v>
      </c>
      <c r="T1972" t="s">
        <v>30</v>
      </c>
      <c r="U1972" t="s">
        <v>29</v>
      </c>
      <c r="V1972" t="s">
        <v>30</v>
      </c>
      <c r="W1972" t="s">
        <v>40</v>
      </c>
      <c r="X1972" t="s">
        <v>29</v>
      </c>
      <c r="Y1972" t="s">
        <v>30</v>
      </c>
      <c r="Z1972" t="s">
        <v>29</v>
      </c>
      <c r="AA1972" t="s">
        <v>29</v>
      </c>
      <c r="AB1972" t="s">
        <v>32</v>
      </c>
    </row>
    <row r="1973" spans="1:28" outlineLevel="1" x14ac:dyDescent="0.45">
      <c r="A1973">
        <v>7547658907</v>
      </c>
      <c r="B1973" s="1">
        <v>44323</v>
      </c>
      <c r="C1973" t="s">
        <v>2969</v>
      </c>
      <c r="D1973" t="s">
        <v>2970</v>
      </c>
      <c r="E1973" t="s">
        <v>107</v>
      </c>
      <c r="F1973" t="s">
        <v>5651</v>
      </c>
      <c r="G1973" t="s">
        <v>5895</v>
      </c>
      <c r="H1973" s="5">
        <v>200339</v>
      </c>
      <c r="J1973" t="s">
        <v>28</v>
      </c>
      <c r="K1973" t="s">
        <v>29</v>
      </c>
      <c r="L1973" t="s">
        <v>88</v>
      </c>
      <c r="M1973" t="s">
        <v>29</v>
      </c>
      <c r="N1973" t="s">
        <v>29</v>
      </c>
      <c r="O1973" t="s">
        <v>29</v>
      </c>
      <c r="P1973" t="s">
        <v>30</v>
      </c>
      <c r="Q1973" t="s">
        <v>29</v>
      </c>
      <c r="R1973" t="s">
        <v>30</v>
      </c>
      <c r="S1973" t="s">
        <v>30</v>
      </c>
      <c r="T1973" t="s">
        <v>30</v>
      </c>
      <c r="U1973" t="s">
        <v>29</v>
      </c>
      <c r="V1973" t="s">
        <v>30</v>
      </c>
      <c r="W1973" t="s">
        <v>40</v>
      </c>
      <c r="X1973" t="s">
        <v>29</v>
      </c>
      <c r="Y1973" t="s">
        <v>29</v>
      </c>
      <c r="Z1973" t="s">
        <v>29</v>
      </c>
      <c r="AA1973" t="s">
        <v>30</v>
      </c>
      <c r="AB1973" t="s">
        <v>32</v>
      </c>
    </row>
    <row r="1974" spans="1:28" outlineLevel="1" x14ac:dyDescent="0.45">
      <c r="A1974">
        <v>3687409009</v>
      </c>
      <c r="B1974" s="1">
        <v>44335</v>
      </c>
      <c r="C1974" t="s">
        <v>1725</v>
      </c>
      <c r="D1974" t="s">
        <v>1726</v>
      </c>
      <c r="E1974" t="s">
        <v>107</v>
      </c>
      <c r="F1974" t="s">
        <v>5651</v>
      </c>
      <c r="G1974" t="s">
        <v>5764</v>
      </c>
      <c r="H1974" s="5">
        <v>199675.27</v>
      </c>
      <c r="J1974" t="s">
        <v>28</v>
      </c>
      <c r="K1974" t="s">
        <v>29</v>
      </c>
      <c r="L1974" t="s">
        <v>88</v>
      </c>
      <c r="M1974" t="s">
        <v>30</v>
      </c>
      <c r="N1974" t="s">
        <v>30</v>
      </c>
      <c r="O1974" t="s">
        <v>29</v>
      </c>
      <c r="P1974" t="s">
        <v>30</v>
      </c>
      <c r="Q1974" t="s">
        <v>30</v>
      </c>
      <c r="R1974" t="s">
        <v>30</v>
      </c>
      <c r="S1974" t="s">
        <v>30</v>
      </c>
      <c r="T1974" t="s">
        <v>30</v>
      </c>
      <c r="U1974" t="s">
        <v>30</v>
      </c>
      <c r="V1974" t="s">
        <v>30</v>
      </c>
      <c r="W1974" t="s">
        <v>31</v>
      </c>
      <c r="X1974" t="s">
        <v>29</v>
      </c>
      <c r="Y1974" t="s">
        <v>30</v>
      </c>
      <c r="Z1974" t="s">
        <v>29</v>
      </c>
      <c r="AA1974" t="s">
        <v>29</v>
      </c>
      <c r="AB1974" t="s">
        <v>32</v>
      </c>
    </row>
    <row r="1975" spans="1:28" outlineLevel="1" x14ac:dyDescent="0.45">
      <c r="A1975">
        <v>1175469100</v>
      </c>
      <c r="B1975" s="1">
        <v>44377</v>
      </c>
      <c r="C1975" t="s">
        <v>606</v>
      </c>
      <c r="D1975" t="s">
        <v>607</v>
      </c>
      <c r="E1975" t="s">
        <v>107</v>
      </c>
      <c r="F1975" t="s">
        <v>5651</v>
      </c>
      <c r="G1975" t="s">
        <v>5753</v>
      </c>
      <c r="H1975" s="5">
        <v>195996.5</v>
      </c>
      <c r="J1975" t="s">
        <v>28</v>
      </c>
      <c r="K1975" t="s">
        <v>30</v>
      </c>
      <c r="L1975" t="s">
        <v>88</v>
      </c>
      <c r="M1975" t="s">
        <v>30</v>
      </c>
      <c r="N1975" t="s">
        <v>30</v>
      </c>
      <c r="O1975" t="s">
        <v>30</v>
      </c>
      <c r="P1975" t="s">
        <v>30</v>
      </c>
      <c r="Q1975" t="s">
        <v>30</v>
      </c>
      <c r="R1975" t="s">
        <v>30</v>
      </c>
      <c r="S1975" t="s">
        <v>30</v>
      </c>
      <c r="T1975" t="s">
        <v>30</v>
      </c>
      <c r="U1975" t="s">
        <v>30</v>
      </c>
      <c r="V1975" t="s">
        <v>30</v>
      </c>
      <c r="W1975" t="s">
        <v>40</v>
      </c>
      <c r="X1975" t="s">
        <v>30</v>
      </c>
      <c r="Y1975" t="s">
        <v>29</v>
      </c>
      <c r="Z1975" t="s">
        <v>29</v>
      </c>
      <c r="AA1975" t="s">
        <v>29</v>
      </c>
      <c r="AB1975" t="s">
        <v>43</v>
      </c>
    </row>
    <row r="1976" spans="1:28" outlineLevel="1" x14ac:dyDescent="0.45">
      <c r="A1976">
        <v>2332099008</v>
      </c>
      <c r="B1976" s="1">
        <v>44331</v>
      </c>
      <c r="C1976" t="s">
        <v>852</v>
      </c>
      <c r="D1976" t="s">
        <v>853</v>
      </c>
      <c r="E1976" t="s">
        <v>107</v>
      </c>
      <c r="F1976" t="s">
        <v>5651</v>
      </c>
      <c r="G1976" t="s">
        <v>5797</v>
      </c>
      <c r="H1976" s="5">
        <v>194194</v>
      </c>
      <c r="J1976" t="s">
        <v>28</v>
      </c>
      <c r="K1976" t="s">
        <v>30</v>
      </c>
      <c r="L1976" t="s">
        <v>88</v>
      </c>
      <c r="M1976" t="s">
        <v>29</v>
      </c>
      <c r="N1976" t="s">
        <v>30</v>
      </c>
      <c r="O1976" t="s">
        <v>29</v>
      </c>
      <c r="P1976" t="s">
        <v>30</v>
      </c>
      <c r="Q1976" t="s">
        <v>29</v>
      </c>
      <c r="R1976" t="s">
        <v>30</v>
      </c>
      <c r="S1976" t="s">
        <v>30</v>
      </c>
      <c r="T1976" t="s">
        <v>30</v>
      </c>
      <c r="U1976" t="s">
        <v>30</v>
      </c>
      <c r="V1976" t="s">
        <v>30</v>
      </c>
      <c r="W1976" t="s">
        <v>40</v>
      </c>
      <c r="X1976" t="s">
        <v>30</v>
      </c>
      <c r="Y1976" t="s">
        <v>30</v>
      </c>
      <c r="Z1976" t="s">
        <v>29</v>
      </c>
      <c r="AA1976" t="s">
        <v>29</v>
      </c>
      <c r="AB1976" t="s">
        <v>32</v>
      </c>
    </row>
    <row r="1977" spans="1:28" outlineLevel="1" x14ac:dyDescent="0.45">
      <c r="A1977">
        <v>7543719007</v>
      </c>
      <c r="B1977" s="1">
        <v>44341</v>
      </c>
      <c r="C1977" t="s">
        <v>2917</v>
      </c>
      <c r="D1977" t="s">
        <v>2918</v>
      </c>
      <c r="E1977" t="s">
        <v>107</v>
      </c>
      <c r="F1977" t="s">
        <v>5651</v>
      </c>
      <c r="G1977" t="s">
        <v>5723</v>
      </c>
      <c r="H1977" s="5">
        <v>192628.29</v>
      </c>
      <c r="J1977" t="s">
        <v>28</v>
      </c>
      <c r="K1977" t="s">
        <v>30</v>
      </c>
      <c r="L1977" t="s">
        <v>88</v>
      </c>
      <c r="M1977" t="s">
        <v>30</v>
      </c>
      <c r="N1977" t="s">
        <v>30</v>
      </c>
      <c r="O1977" t="s">
        <v>29</v>
      </c>
      <c r="P1977" t="s">
        <v>30</v>
      </c>
      <c r="Q1977" t="s">
        <v>30</v>
      </c>
      <c r="R1977" t="s">
        <v>30</v>
      </c>
      <c r="S1977" t="s">
        <v>30</v>
      </c>
      <c r="T1977" t="s">
        <v>30</v>
      </c>
      <c r="U1977" t="s">
        <v>30</v>
      </c>
      <c r="V1977" t="s">
        <v>30</v>
      </c>
      <c r="W1977" t="s">
        <v>40</v>
      </c>
      <c r="X1977" t="s">
        <v>29</v>
      </c>
      <c r="Y1977" t="s">
        <v>29</v>
      </c>
      <c r="Z1977" t="s">
        <v>30</v>
      </c>
      <c r="AA1977" t="s">
        <v>29</v>
      </c>
      <c r="AB1977" t="s">
        <v>43</v>
      </c>
    </row>
    <row r="1978" spans="1:28" outlineLevel="1" x14ac:dyDescent="0.45">
      <c r="A1978">
        <v>8919219003</v>
      </c>
      <c r="B1978" s="1">
        <v>44345</v>
      </c>
      <c r="C1978" t="s">
        <v>4845</v>
      </c>
      <c r="D1978" t="s">
        <v>4846</v>
      </c>
      <c r="E1978" t="s">
        <v>107</v>
      </c>
      <c r="F1978" t="s">
        <v>5651</v>
      </c>
      <c r="G1978" t="s">
        <v>5690</v>
      </c>
      <c r="H1978" s="5">
        <v>188270.11</v>
      </c>
      <c r="J1978" t="s">
        <v>28</v>
      </c>
      <c r="K1978" t="s">
        <v>29</v>
      </c>
      <c r="L1978" t="s">
        <v>88</v>
      </c>
      <c r="M1978" t="s">
        <v>29</v>
      </c>
      <c r="N1978" t="s">
        <v>29</v>
      </c>
      <c r="O1978" t="s">
        <v>30</v>
      </c>
      <c r="P1978" t="s">
        <v>30</v>
      </c>
      <c r="Q1978" t="s">
        <v>30</v>
      </c>
      <c r="R1978" t="s">
        <v>30</v>
      </c>
      <c r="S1978" t="s">
        <v>30</v>
      </c>
      <c r="T1978" t="s">
        <v>30</v>
      </c>
      <c r="U1978" t="s">
        <v>30</v>
      </c>
      <c r="V1978" t="s">
        <v>30</v>
      </c>
      <c r="W1978" t="s">
        <v>31</v>
      </c>
      <c r="X1978" t="s">
        <v>29</v>
      </c>
      <c r="Y1978" t="s">
        <v>29</v>
      </c>
      <c r="Z1978" t="s">
        <v>29</v>
      </c>
      <c r="AA1978" t="s">
        <v>29</v>
      </c>
      <c r="AB1978" t="s">
        <v>32</v>
      </c>
    </row>
    <row r="1979" spans="1:28" outlineLevel="1" x14ac:dyDescent="0.45">
      <c r="A1979">
        <v>2496639000</v>
      </c>
      <c r="B1979" s="1">
        <v>44332</v>
      </c>
      <c r="C1979" t="s">
        <v>1201</v>
      </c>
      <c r="D1979" t="s">
        <v>1202</v>
      </c>
      <c r="E1979" t="s">
        <v>107</v>
      </c>
      <c r="F1979" t="s">
        <v>5651</v>
      </c>
      <c r="G1979" t="s">
        <v>5679</v>
      </c>
      <c r="H1979" s="5">
        <v>186417</v>
      </c>
      <c r="J1979" t="s">
        <v>28</v>
      </c>
      <c r="K1979" t="s">
        <v>29</v>
      </c>
      <c r="L1979" t="s">
        <v>88</v>
      </c>
      <c r="M1979" t="s">
        <v>29</v>
      </c>
      <c r="N1979" t="s">
        <v>29</v>
      </c>
      <c r="O1979" t="s">
        <v>29</v>
      </c>
      <c r="P1979" t="s">
        <v>30</v>
      </c>
      <c r="Q1979" t="s">
        <v>30</v>
      </c>
      <c r="R1979" t="s">
        <v>30</v>
      </c>
      <c r="S1979" t="s">
        <v>30</v>
      </c>
      <c r="T1979" t="s">
        <v>30</v>
      </c>
      <c r="U1979" t="s">
        <v>30</v>
      </c>
      <c r="V1979" t="s">
        <v>30</v>
      </c>
      <c r="W1979" t="s">
        <v>40</v>
      </c>
      <c r="X1979" t="s">
        <v>30</v>
      </c>
      <c r="Y1979" t="s">
        <v>30</v>
      </c>
      <c r="Z1979" t="s">
        <v>29</v>
      </c>
      <c r="AA1979" t="s">
        <v>29</v>
      </c>
      <c r="AB1979" t="s">
        <v>32</v>
      </c>
    </row>
    <row r="1980" spans="1:28" outlineLevel="1" x14ac:dyDescent="0.45">
      <c r="A1980">
        <v>7557428901</v>
      </c>
      <c r="B1980" s="1">
        <v>44323</v>
      </c>
      <c r="C1980" t="s">
        <v>3082</v>
      </c>
      <c r="D1980" t="s">
        <v>3083</v>
      </c>
      <c r="E1980" t="s">
        <v>107</v>
      </c>
      <c r="F1980" t="s">
        <v>5651</v>
      </c>
      <c r="G1980" t="s">
        <v>5723</v>
      </c>
      <c r="H1980" s="5">
        <v>185225.42</v>
      </c>
      <c r="I1980" t="s">
        <v>375</v>
      </c>
      <c r="J1980" t="s">
        <v>28</v>
      </c>
      <c r="K1980" t="s">
        <v>30</v>
      </c>
      <c r="L1980" t="s">
        <v>88</v>
      </c>
      <c r="M1980" t="s">
        <v>29</v>
      </c>
      <c r="N1980" t="s">
        <v>30</v>
      </c>
      <c r="O1980" t="s">
        <v>29</v>
      </c>
      <c r="P1980" t="s">
        <v>30</v>
      </c>
      <c r="Q1980" t="s">
        <v>30</v>
      </c>
      <c r="R1980" t="s">
        <v>30</v>
      </c>
      <c r="S1980" t="s">
        <v>30</v>
      </c>
      <c r="T1980" t="s">
        <v>30</v>
      </c>
      <c r="U1980" t="s">
        <v>30</v>
      </c>
      <c r="V1980" t="s">
        <v>30</v>
      </c>
      <c r="W1980" t="s">
        <v>31</v>
      </c>
      <c r="X1980" t="s">
        <v>29</v>
      </c>
      <c r="Y1980" t="s">
        <v>29</v>
      </c>
      <c r="Z1980" t="s">
        <v>29</v>
      </c>
      <c r="AA1980" t="s">
        <v>30</v>
      </c>
      <c r="AB1980" t="s">
        <v>73</v>
      </c>
    </row>
    <row r="1981" spans="1:28" outlineLevel="1" x14ac:dyDescent="0.45">
      <c r="A1981">
        <v>8029909007</v>
      </c>
      <c r="B1981" s="1">
        <v>44342</v>
      </c>
      <c r="C1981" t="s">
        <v>4153</v>
      </c>
      <c r="D1981" t="s">
        <v>4154</v>
      </c>
      <c r="E1981" t="s">
        <v>107</v>
      </c>
      <c r="F1981" t="s">
        <v>5651</v>
      </c>
      <c r="G1981" t="s">
        <v>5690</v>
      </c>
      <c r="H1981" s="5">
        <v>183829</v>
      </c>
      <c r="J1981" t="s">
        <v>28</v>
      </c>
      <c r="K1981" t="s">
        <v>29</v>
      </c>
      <c r="L1981" t="s">
        <v>88</v>
      </c>
      <c r="M1981" t="s">
        <v>29</v>
      </c>
      <c r="N1981" t="s">
        <v>29</v>
      </c>
      <c r="O1981" t="s">
        <v>30</v>
      </c>
      <c r="P1981" t="s">
        <v>29</v>
      </c>
      <c r="Q1981" t="s">
        <v>29</v>
      </c>
      <c r="R1981" t="s">
        <v>29</v>
      </c>
      <c r="S1981" t="s">
        <v>29</v>
      </c>
      <c r="T1981" t="s">
        <v>30</v>
      </c>
      <c r="U1981" t="s">
        <v>29</v>
      </c>
      <c r="V1981" t="s">
        <v>29</v>
      </c>
      <c r="W1981" t="s">
        <v>40</v>
      </c>
      <c r="X1981" t="s">
        <v>29</v>
      </c>
      <c r="Y1981" t="s">
        <v>30</v>
      </c>
      <c r="Z1981" t="s">
        <v>29</v>
      </c>
      <c r="AA1981" t="s">
        <v>29</v>
      </c>
      <c r="AB1981" t="s">
        <v>32</v>
      </c>
    </row>
    <row r="1982" spans="1:28" outlineLevel="1" x14ac:dyDescent="0.45">
      <c r="A1982">
        <v>2738099008</v>
      </c>
      <c r="B1982" s="1">
        <v>44334</v>
      </c>
      <c r="C1982" t="s">
        <v>1499</v>
      </c>
      <c r="D1982" t="s">
        <v>1500</v>
      </c>
      <c r="E1982" t="s">
        <v>107</v>
      </c>
      <c r="F1982" t="s">
        <v>5651</v>
      </c>
      <c r="G1982" t="s">
        <v>5764</v>
      </c>
      <c r="H1982" s="5">
        <v>180762</v>
      </c>
      <c r="J1982" t="s">
        <v>28</v>
      </c>
      <c r="K1982" t="s">
        <v>29</v>
      </c>
      <c r="L1982" t="s">
        <v>88</v>
      </c>
      <c r="M1982" t="s">
        <v>29</v>
      </c>
      <c r="N1982" t="s">
        <v>29</v>
      </c>
      <c r="O1982" t="s">
        <v>30</v>
      </c>
      <c r="P1982" t="s">
        <v>29</v>
      </c>
      <c r="Q1982" t="s">
        <v>29</v>
      </c>
      <c r="R1982" t="s">
        <v>29</v>
      </c>
      <c r="S1982" t="s">
        <v>30</v>
      </c>
      <c r="T1982" t="s">
        <v>30</v>
      </c>
      <c r="U1982" t="s">
        <v>29</v>
      </c>
      <c r="V1982" t="s">
        <v>30</v>
      </c>
      <c r="W1982" t="s">
        <v>31</v>
      </c>
      <c r="X1982" t="s">
        <v>29</v>
      </c>
      <c r="Y1982" t="s">
        <v>29</v>
      </c>
      <c r="Z1982" t="s">
        <v>29</v>
      </c>
      <c r="AA1982" t="s">
        <v>30</v>
      </c>
      <c r="AB1982" t="s">
        <v>73</v>
      </c>
    </row>
    <row r="1983" spans="1:28" outlineLevel="1" x14ac:dyDescent="0.45">
      <c r="A1983">
        <v>8877129001</v>
      </c>
      <c r="B1983" s="1">
        <v>44345</v>
      </c>
      <c r="C1983" t="s">
        <v>4683</v>
      </c>
      <c r="D1983" t="s">
        <v>4684</v>
      </c>
      <c r="E1983" t="s">
        <v>107</v>
      </c>
      <c r="F1983" t="s">
        <v>5651</v>
      </c>
      <c r="G1983" t="s">
        <v>5797</v>
      </c>
      <c r="H1983" s="5">
        <v>180650</v>
      </c>
      <c r="J1983" t="s">
        <v>28</v>
      </c>
      <c r="K1983" t="s">
        <v>29</v>
      </c>
      <c r="L1983" t="s">
        <v>88</v>
      </c>
      <c r="M1983" t="s">
        <v>30</v>
      </c>
      <c r="N1983" t="s">
        <v>30</v>
      </c>
      <c r="O1983" t="s">
        <v>29</v>
      </c>
      <c r="P1983" t="s">
        <v>30</v>
      </c>
      <c r="Q1983" t="s">
        <v>30</v>
      </c>
      <c r="R1983" t="s">
        <v>30</v>
      </c>
      <c r="S1983" t="s">
        <v>30</v>
      </c>
      <c r="T1983" t="s">
        <v>30</v>
      </c>
      <c r="U1983" t="s">
        <v>30</v>
      </c>
      <c r="V1983" t="s">
        <v>30</v>
      </c>
      <c r="W1983" t="s">
        <v>40</v>
      </c>
      <c r="X1983" t="s">
        <v>30</v>
      </c>
      <c r="Y1983" t="s">
        <v>29</v>
      </c>
      <c r="Z1983" t="s">
        <v>29</v>
      </c>
      <c r="AA1983" t="s">
        <v>29</v>
      </c>
      <c r="AB1983" t="s">
        <v>32</v>
      </c>
    </row>
    <row r="1984" spans="1:28" outlineLevel="1" x14ac:dyDescent="0.45">
      <c r="A1984">
        <v>7649058905</v>
      </c>
      <c r="B1984" s="1">
        <v>44323</v>
      </c>
      <c r="C1984" t="s">
        <v>3689</v>
      </c>
      <c r="D1984" t="s">
        <v>3690</v>
      </c>
      <c r="E1984" t="s">
        <v>107</v>
      </c>
      <c r="F1984" t="s">
        <v>5651</v>
      </c>
      <c r="G1984" t="s">
        <v>5690</v>
      </c>
      <c r="H1984" s="5">
        <v>166283.04999999999</v>
      </c>
      <c r="J1984" t="s">
        <v>28</v>
      </c>
      <c r="K1984" t="s">
        <v>29</v>
      </c>
      <c r="L1984" t="s">
        <v>88</v>
      </c>
      <c r="M1984" t="s">
        <v>29</v>
      </c>
      <c r="N1984" t="s">
        <v>30</v>
      </c>
      <c r="O1984" t="s">
        <v>30</v>
      </c>
      <c r="P1984" t="s">
        <v>30</v>
      </c>
      <c r="Q1984" t="s">
        <v>30</v>
      </c>
      <c r="R1984" t="s">
        <v>30</v>
      </c>
      <c r="S1984" t="s">
        <v>30</v>
      </c>
      <c r="T1984" t="s">
        <v>30</v>
      </c>
      <c r="U1984" t="s">
        <v>30</v>
      </c>
      <c r="V1984" t="s">
        <v>30</v>
      </c>
      <c r="W1984" t="s">
        <v>40</v>
      </c>
      <c r="X1984" t="s">
        <v>29</v>
      </c>
      <c r="Y1984" t="s">
        <v>29</v>
      </c>
      <c r="Z1984" t="s">
        <v>29</v>
      </c>
      <c r="AA1984" t="s">
        <v>30</v>
      </c>
      <c r="AB1984" t="s">
        <v>47</v>
      </c>
    </row>
    <row r="1985" spans="1:28" outlineLevel="1" x14ac:dyDescent="0.45">
      <c r="A1985">
        <v>7855398903</v>
      </c>
      <c r="B1985" s="1">
        <v>44324</v>
      </c>
      <c r="C1985" t="s">
        <v>3831</v>
      </c>
      <c r="D1985" t="s">
        <v>3832</v>
      </c>
      <c r="E1985" t="s">
        <v>107</v>
      </c>
      <c r="F1985" t="s">
        <v>5651</v>
      </c>
      <c r="G1985" t="s">
        <v>5723</v>
      </c>
      <c r="H1985" s="5">
        <v>165129.13</v>
      </c>
      <c r="J1985" t="s">
        <v>28</v>
      </c>
      <c r="K1985" t="s">
        <v>30</v>
      </c>
      <c r="L1985" t="s">
        <v>88</v>
      </c>
      <c r="M1985" t="s">
        <v>29</v>
      </c>
      <c r="N1985" t="s">
        <v>29</v>
      </c>
      <c r="O1985" t="s">
        <v>29</v>
      </c>
      <c r="P1985" t="s">
        <v>29</v>
      </c>
      <c r="Q1985" t="s">
        <v>29</v>
      </c>
      <c r="R1985" t="s">
        <v>30</v>
      </c>
      <c r="S1985" t="s">
        <v>29</v>
      </c>
      <c r="T1985" t="s">
        <v>29</v>
      </c>
      <c r="U1985" t="s">
        <v>29</v>
      </c>
      <c r="V1985" t="s">
        <v>29</v>
      </c>
      <c r="W1985" t="s">
        <v>31</v>
      </c>
      <c r="X1985" t="s">
        <v>29</v>
      </c>
      <c r="Y1985" t="s">
        <v>30</v>
      </c>
      <c r="Z1985" t="s">
        <v>29</v>
      </c>
      <c r="AA1985" t="s">
        <v>30</v>
      </c>
      <c r="AB1985" t="s">
        <v>32</v>
      </c>
    </row>
    <row r="1986" spans="1:28" outlineLevel="1" x14ac:dyDescent="0.45">
      <c r="A1986">
        <v>7560708903</v>
      </c>
      <c r="B1986" s="1">
        <v>44323</v>
      </c>
      <c r="C1986" t="s">
        <v>3136</v>
      </c>
      <c r="D1986" t="s">
        <v>3137</v>
      </c>
      <c r="E1986" t="s">
        <v>107</v>
      </c>
      <c r="F1986" t="s">
        <v>5651</v>
      </c>
      <c r="G1986" t="s">
        <v>5723</v>
      </c>
      <c r="H1986" s="5">
        <v>158861</v>
      </c>
      <c r="I1986" t="s">
        <v>35</v>
      </c>
      <c r="J1986" t="s">
        <v>28</v>
      </c>
      <c r="K1986" t="s">
        <v>30</v>
      </c>
      <c r="L1986" t="s">
        <v>88</v>
      </c>
      <c r="M1986" t="s">
        <v>30</v>
      </c>
      <c r="N1986" t="s">
        <v>30</v>
      </c>
      <c r="O1986" t="s">
        <v>30</v>
      </c>
      <c r="P1986" t="s">
        <v>30</v>
      </c>
      <c r="Q1986" t="s">
        <v>30</v>
      </c>
      <c r="R1986" t="s">
        <v>30</v>
      </c>
      <c r="S1986" t="s">
        <v>30</v>
      </c>
      <c r="T1986" t="s">
        <v>30</v>
      </c>
      <c r="U1986" t="s">
        <v>30</v>
      </c>
      <c r="V1986" t="s">
        <v>30</v>
      </c>
      <c r="W1986" t="s">
        <v>40</v>
      </c>
      <c r="X1986" t="s">
        <v>29</v>
      </c>
      <c r="Y1986" t="s">
        <v>30</v>
      </c>
      <c r="Z1986" t="s">
        <v>29</v>
      </c>
      <c r="AA1986" t="s">
        <v>29</v>
      </c>
      <c r="AB1986" t="s">
        <v>32</v>
      </c>
    </row>
    <row r="1987" spans="1:28" outlineLevel="1" x14ac:dyDescent="0.45">
      <c r="A1987">
        <v>2483739007</v>
      </c>
      <c r="B1987" s="1">
        <v>44332</v>
      </c>
      <c r="C1987" t="s">
        <v>1149</v>
      </c>
      <c r="D1987" t="s">
        <v>1150</v>
      </c>
      <c r="E1987" t="s">
        <v>107</v>
      </c>
      <c r="F1987" t="s">
        <v>5651</v>
      </c>
      <c r="G1987" t="s">
        <v>5657</v>
      </c>
      <c r="H1987" s="5">
        <v>158084.76</v>
      </c>
      <c r="J1987" t="s">
        <v>28</v>
      </c>
      <c r="K1987" t="s">
        <v>29</v>
      </c>
      <c r="L1987" t="s">
        <v>96</v>
      </c>
      <c r="M1987" t="s">
        <v>29</v>
      </c>
      <c r="N1987" t="s">
        <v>29</v>
      </c>
      <c r="O1987" t="s">
        <v>30</v>
      </c>
      <c r="P1987" t="s">
        <v>29</v>
      </c>
      <c r="Q1987" t="s">
        <v>30</v>
      </c>
      <c r="R1987" t="s">
        <v>30</v>
      </c>
      <c r="S1987" t="s">
        <v>29</v>
      </c>
      <c r="T1987" t="s">
        <v>30</v>
      </c>
      <c r="U1987" t="s">
        <v>30</v>
      </c>
      <c r="V1987" t="s">
        <v>30</v>
      </c>
      <c r="W1987" t="s">
        <v>31</v>
      </c>
      <c r="X1987" t="s">
        <v>29</v>
      </c>
      <c r="Y1987" t="s">
        <v>30</v>
      </c>
      <c r="Z1987" t="s">
        <v>29</v>
      </c>
      <c r="AA1987" t="s">
        <v>30</v>
      </c>
      <c r="AB1987" t="s">
        <v>32</v>
      </c>
    </row>
    <row r="1988" spans="1:28" outlineLevel="1" x14ac:dyDescent="0.45">
      <c r="A1988">
        <v>9988299003</v>
      </c>
      <c r="B1988" s="1">
        <v>44358</v>
      </c>
      <c r="C1988" t="s">
        <v>5619</v>
      </c>
      <c r="D1988" t="s">
        <v>5620</v>
      </c>
      <c r="E1988" t="s">
        <v>107</v>
      </c>
      <c r="F1988" t="s">
        <v>5651</v>
      </c>
      <c r="G1988" t="s">
        <v>5690</v>
      </c>
      <c r="H1988" s="5">
        <v>157949</v>
      </c>
      <c r="J1988" t="s">
        <v>28</v>
      </c>
      <c r="K1988" t="s">
        <v>29</v>
      </c>
      <c r="L1988" t="s">
        <v>88</v>
      </c>
      <c r="M1988" t="s">
        <v>30</v>
      </c>
      <c r="N1988" t="s">
        <v>30</v>
      </c>
      <c r="O1988" t="s">
        <v>30</v>
      </c>
      <c r="P1988" t="s">
        <v>30</v>
      </c>
      <c r="Q1988" t="s">
        <v>30</v>
      </c>
      <c r="R1988" t="s">
        <v>30</v>
      </c>
      <c r="S1988" t="s">
        <v>30</v>
      </c>
      <c r="T1988" t="s">
        <v>30</v>
      </c>
      <c r="U1988" t="s">
        <v>30</v>
      </c>
      <c r="V1988" t="s">
        <v>30</v>
      </c>
      <c r="W1988" t="s">
        <v>31</v>
      </c>
      <c r="X1988" t="s">
        <v>29</v>
      </c>
      <c r="Y1988" t="s">
        <v>29</v>
      </c>
      <c r="Z1988" t="s">
        <v>29</v>
      </c>
      <c r="AA1988" t="s">
        <v>29</v>
      </c>
      <c r="AB1988" t="s">
        <v>45</v>
      </c>
    </row>
    <row r="1989" spans="1:28" outlineLevel="1" x14ac:dyDescent="0.45">
      <c r="A1989">
        <v>7668258901</v>
      </c>
      <c r="B1989" s="1">
        <v>44323</v>
      </c>
      <c r="C1989" t="s">
        <v>3797</v>
      </c>
      <c r="D1989" t="s">
        <v>3798</v>
      </c>
      <c r="E1989" t="s">
        <v>107</v>
      </c>
      <c r="F1989" t="s">
        <v>5651</v>
      </c>
      <c r="G1989" t="s">
        <v>5797</v>
      </c>
      <c r="H1989" s="5">
        <v>157287.72</v>
      </c>
      <c r="J1989" t="s">
        <v>28</v>
      </c>
      <c r="K1989" t="s">
        <v>29</v>
      </c>
      <c r="L1989" t="s">
        <v>88</v>
      </c>
      <c r="M1989" t="s">
        <v>29</v>
      </c>
      <c r="N1989" t="s">
        <v>30</v>
      </c>
      <c r="O1989" t="s">
        <v>30</v>
      </c>
      <c r="P1989" t="s">
        <v>30</v>
      </c>
      <c r="Q1989" t="s">
        <v>30</v>
      </c>
      <c r="R1989" t="s">
        <v>30</v>
      </c>
      <c r="S1989" t="s">
        <v>30</v>
      </c>
      <c r="T1989" t="s">
        <v>30</v>
      </c>
      <c r="U1989" t="s">
        <v>30</v>
      </c>
      <c r="V1989" t="s">
        <v>30</v>
      </c>
      <c r="W1989" t="s">
        <v>31</v>
      </c>
      <c r="X1989" t="s">
        <v>30</v>
      </c>
      <c r="Y1989" t="s">
        <v>30</v>
      </c>
      <c r="Z1989" t="s">
        <v>29</v>
      </c>
      <c r="AA1989" t="s">
        <v>29</v>
      </c>
      <c r="AB1989" t="s">
        <v>43</v>
      </c>
    </row>
    <row r="1990" spans="1:28" outlineLevel="1" x14ac:dyDescent="0.45">
      <c r="A1990">
        <v>2374019004</v>
      </c>
      <c r="B1990" s="1">
        <v>44331</v>
      </c>
      <c r="C1990" t="s">
        <v>1053</v>
      </c>
      <c r="D1990" t="s">
        <v>1054</v>
      </c>
      <c r="E1990" t="s">
        <v>107</v>
      </c>
      <c r="F1990" t="s">
        <v>5651</v>
      </c>
      <c r="G1990" t="s">
        <v>5656</v>
      </c>
      <c r="H1990" s="5">
        <v>157254</v>
      </c>
      <c r="J1990" t="s">
        <v>28</v>
      </c>
      <c r="K1990" t="s">
        <v>29</v>
      </c>
      <c r="L1990" t="s">
        <v>88</v>
      </c>
      <c r="M1990" t="s">
        <v>30</v>
      </c>
      <c r="N1990" t="s">
        <v>29</v>
      </c>
      <c r="O1990" t="s">
        <v>30</v>
      </c>
      <c r="P1990" t="s">
        <v>30</v>
      </c>
      <c r="Q1990" t="s">
        <v>30</v>
      </c>
      <c r="R1990" t="s">
        <v>30</v>
      </c>
      <c r="S1990" t="s">
        <v>30</v>
      </c>
      <c r="T1990" t="s">
        <v>30</v>
      </c>
      <c r="U1990" t="s">
        <v>30</v>
      </c>
      <c r="V1990" t="s">
        <v>30</v>
      </c>
      <c r="W1990" t="s">
        <v>31</v>
      </c>
      <c r="X1990" t="s">
        <v>29</v>
      </c>
      <c r="Y1990" t="s">
        <v>29</v>
      </c>
      <c r="Z1990" t="s">
        <v>29</v>
      </c>
      <c r="AA1990" t="s">
        <v>30</v>
      </c>
      <c r="AB1990" t="s">
        <v>32</v>
      </c>
    </row>
    <row r="1991" spans="1:28" outlineLevel="1" x14ac:dyDescent="0.45">
      <c r="A1991">
        <v>8897119006</v>
      </c>
      <c r="B1991" s="1">
        <v>44345</v>
      </c>
      <c r="C1991" t="s">
        <v>4758</v>
      </c>
      <c r="D1991" t="s">
        <v>4759</v>
      </c>
      <c r="E1991" t="s">
        <v>107</v>
      </c>
      <c r="F1991" t="s">
        <v>5651</v>
      </c>
      <c r="G1991" t="s">
        <v>5679</v>
      </c>
      <c r="H1991" s="5">
        <v>153970</v>
      </c>
      <c r="J1991" t="s">
        <v>28</v>
      </c>
      <c r="K1991" t="s">
        <v>30</v>
      </c>
      <c r="L1991" t="s">
        <v>88</v>
      </c>
      <c r="M1991" t="s">
        <v>29</v>
      </c>
      <c r="N1991" t="s">
        <v>29</v>
      </c>
      <c r="O1991" t="s">
        <v>29</v>
      </c>
      <c r="P1991" t="s">
        <v>30</v>
      </c>
      <c r="Q1991" t="s">
        <v>29</v>
      </c>
      <c r="R1991" t="s">
        <v>30</v>
      </c>
      <c r="S1991" t="s">
        <v>30</v>
      </c>
      <c r="T1991" t="s">
        <v>29</v>
      </c>
      <c r="U1991" t="s">
        <v>30</v>
      </c>
      <c r="V1991" t="s">
        <v>29</v>
      </c>
      <c r="W1991" t="s">
        <v>40</v>
      </c>
      <c r="X1991" t="s">
        <v>30</v>
      </c>
      <c r="Y1991" t="s">
        <v>29</v>
      </c>
      <c r="Z1991" t="s">
        <v>29</v>
      </c>
      <c r="AA1991" t="s">
        <v>29</v>
      </c>
      <c r="AB1991" t="s">
        <v>62</v>
      </c>
    </row>
    <row r="1992" spans="1:28" outlineLevel="1" x14ac:dyDescent="0.45">
      <c r="A1992">
        <v>1039969103</v>
      </c>
      <c r="B1992" s="1">
        <v>44364</v>
      </c>
      <c r="C1992" t="s">
        <v>108</v>
      </c>
      <c r="D1992" t="s">
        <v>109</v>
      </c>
      <c r="E1992" t="s">
        <v>107</v>
      </c>
      <c r="F1992" t="s">
        <v>5651</v>
      </c>
      <c r="G1992" t="s">
        <v>5657</v>
      </c>
      <c r="H1992" s="5">
        <v>152723.04</v>
      </c>
      <c r="J1992" t="s">
        <v>28</v>
      </c>
      <c r="K1992" t="s">
        <v>29</v>
      </c>
      <c r="L1992" t="s">
        <v>96</v>
      </c>
      <c r="M1992" t="s">
        <v>30</v>
      </c>
      <c r="N1992" t="s">
        <v>29</v>
      </c>
      <c r="O1992" t="s">
        <v>29</v>
      </c>
      <c r="P1992" t="s">
        <v>30</v>
      </c>
      <c r="Q1992" t="s">
        <v>30</v>
      </c>
      <c r="R1992" t="s">
        <v>30</v>
      </c>
      <c r="S1992" t="s">
        <v>30</v>
      </c>
      <c r="T1992" t="s">
        <v>30</v>
      </c>
      <c r="U1992" t="s">
        <v>30</v>
      </c>
      <c r="V1992" t="s">
        <v>30</v>
      </c>
      <c r="W1992" t="s">
        <v>40</v>
      </c>
      <c r="X1992" t="s">
        <v>29</v>
      </c>
      <c r="Y1992" t="s">
        <v>29</v>
      </c>
      <c r="Z1992" t="s">
        <v>29</v>
      </c>
      <c r="AA1992" t="s">
        <v>29</v>
      </c>
      <c r="AB1992" t="s">
        <v>43</v>
      </c>
    </row>
    <row r="1993" spans="1:28" outlineLevel="1" x14ac:dyDescent="0.45">
      <c r="A1993">
        <v>2365279010</v>
      </c>
      <c r="B1993" s="1">
        <v>44331</v>
      </c>
      <c r="C1993" t="s">
        <v>999</v>
      </c>
      <c r="D1993" t="s">
        <v>1000</v>
      </c>
      <c r="E1993" t="s">
        <v>107</v>
      </c>
      <c r="F1993" t="s">
        <v>5651</v>
      </c>
      <c r="G1993" t="s">
        <v>5753</v>
      </c>
      <c r="H1993" s="5">
        <v>151965</v>
      </c>
      <c r="J1993" t="s">
        <v>28</v>
      </c>
      <c r="K1993" t="s">
        <v>30</v>
      </c>
      <c r="L1993" t="s">
        <v>88</v>
      </c>
      <c r="M1993" t="s">
        <v>30</v>
      </c>
      <c r="N1993" t="s">
        <v>30</v>
      </c>
      <c r="O1993" t="s">
        <v>29</v>
      </c>
      <c r="P1993" t="s">
        <v>30</v>
      </c>
      <c r="Q1993" t="s">
        <v>30</v>
      </c>
      <c r="R1993" t="s">
        <v>30</v>
      </c>
      <c r="S1993" t="s">
        <v>30</v>
      </c>
      <c r="T1993" t="s">
        <v>30</v>
      </c>
      <c r="U1993" t="s">
        <v>30</v>
      </c>
      <c r="V1993" t="s">
        <v>30</v>
      </c>
      <c r="W1993" t="s">
        <v>33</v>
      </c>
      <c r="X1993" t="s">
        <v>30</v>
      </c>
      <c r="Y1993" t="s">
        <v>29</v>
      </c>
      <c r="Z1993" t="s">
        <v>29</v>
      </c>
      <c r="AA1993" t="s">
        <v>30</v>
      </c>
      <c r="AB1993" t="s">
        <v>32</v>
      </c>
    </row>
    <row r="1994" spans="1:28" outlineLevel="1" x14ac:dyDescent="0.45">
      <c r="A1994">
        <v>2333019008</v>
      </c>
      <c r="B1994" s="1">
        <v>44331</v>
      </c>
      <c r="C1994" t="s">
        <v>859</v>
      </c>
      <c r="D1994" t="s">
        <v>860</v>
      </c>
      <c r="E1994" t="s">
        <v>107</v>
      </c>
      <c r="F1994" t="s">
        <v>5651</v>
      </c>
      <c r="G1994" t="s">
        <v>5723</v>
      </c>
      <c r="H1994" s="5">
        <v>150990.69</v>
      </c>
      <c r="J1994" t="s">
        <v>28</v>
      </c>
      <c r="K1994" t="s">
        <v>30</v>
      </c>
      <c r="L1994" t="s">
        <v>88</v>
      </c>
      <c r="M1994" t="s">
        <v>30</v>
      </c>
      <c r="N1994" t="s">
        <v>30</v>
      </c>
      <c r="O1994" t="s">
        <v>29</v>
      </c>
      <c r="P1994" t="s">
        <v>30</v>
      </c>
      <c r="Q1994" t="s">
        <v>30</v>
      </c>
      <c r="R1994" t="s">
        <v>30</v>
      </c>
      <c r="S1994" t="s">
        <v>30</v>
      </c>
      <c r="T1994" t="s">
        <v>30</v>
      </c>
      <c r="U1994" t="s">
        <v>30</v>
      </c>
      <c r="V1994" t="s">
        <v>30</v>
      </c>
      <c r="W1994" t="s">
        <v>31</v>
      </c>
      <c r="X1994" t="s">
        <v>29</v>
      </c>
      <c r="Y1994" t="s">
        <v>30</v>
      </c>
      <c r="Z1994" t="s">
        <v>29</v>
      </c>
      <c r="AA1994" t="s">
        <v>29</v>
      </c>
      <c r="AB1994" t="s">
        <v>32</v>
      </c>
    </row>
    <row r="1995" spans="1:28" outlineLevel="1" x14ac:dyDescent="0.45">
      <c r="A1995">
        <v>7551378909</v>
      </c>
      <c r="B1995" s="1">
        <v>44323</v>
      </c>
      <c r="C1995" t="s">
        <v>3019</v>
      </c>
      <c r="D1995" t="s">
        <v>3020</v>
      </c>
      <c r="E1995" t="s">
        <v>107</v>
      </c>
      <c r="F1995" t="s">
        <v>5651</v>
      </c>
      <c r="G1995" t="s">
        <v>5657</v>
      </c>
      <c r="H1995" s="5">
        <v>144163.92000000001</v>
      </c>
      <c r="J1995" t="s">
        <v>28</v>
      </c>
      <c r="K1995" t="s">
        <v>29</v>
      </c>
      <c r="L1995" t="s">
        <v>96</v>
      </c>
      <c r="M1995" t="s">
        <v>29</v>
      </c>
      <c r="N1995" t="s">
        <v>30</v>
      </c>
      <c r="O1995" t="s">
        <v>29</v>
      </c>
      <c r="P1995" t="s">
        <v>30</v>
      </c>
      <c r="Q1995" t="s">
        <v>30</v>
      </c>
      <c r="R1995" t="s">
        <v>30</v>
      </c>
      <c r="S1995" t="s">
        <v>30</v>
      </c>
      <c r="T1995" t="s">
        <v>30</v>
      </c>
      <c r="U1995" t="s">
        <v>29</v>
      </c>
      <c r="V1995" t="s">
        <v>30</v>
      </c>
      <c r="W1995" t="s">
        <v>40</v>
      </c>
      <c r="X1995" t="s">
        <v>29</v>
      </c>
      <c r="Y1995" t="s">
        <v>30</v>
      </c>
      <c r="Z1995" t="s">
        <v>29</v>
      </c>
      <c r="AA1995" t="s">
        <v>30</v>
      </c>
      <c r="AB1995" t="s">
        <v>32</v>
      </c>
    </row>
    <row r="1996" spans="1:28" outlineLevel="1" x14ac:dyDescent="0.45">
      <c r="A1996">
        <v>2366279001</v>
      </c>
      <c r="B1996" s="1">
        <v>44331</v>
      </c>
      <c r="C1996" t="s">
        <v>1007</v>
      </c>
      <c r="D1996" t="s">
        <v>1008</v>
      </c>
      <c r="E1996" t="s">
        <v>107</v>
      </c>
      <c r="F1996" t="s">
        <v>5651</v>
      </c>
      <c r="G1996" t="s">
        <v>5753</v>
      </c>
      <c r="H1996" s="5">
        <v>143981</v>
      </c>
      <c r="J1996" t="s">
        <v>28</v>
      </c>
      <c r="K1996" t="s">
        <v>29</v>
      </c>
      <c r="L1996" t="s">
        <v>88</v>
      </c>
      <c r="M1996" t="s">
        <v>29</v>
      </c>
      <c r="N1996" t="s">
        <v>30</v>
      </c>
      <c r="O1996" t="s">
        <v>29</v>
      </c>
      <c r="P1996" t="s">
        <v>30</v>
      </c>
      <c r="Q1996" t="s">
        <v>30</v>
      </c>
      <c r="R1996" t="s">
        <v>30</v>
      </c>
      <c r="S1996" t="s">
        <v>30</v>
      </c>
      <c r="T1996" t="s">
        <v>30</v>
      </c>
      <c r="U1996" t="s">
        <v>30</v>
      </c>
      <c r="V1996" t="s">
        <v>30</v>
      </c>
      <c r="W1996" t="s">
        <v>40</v>
      </c>
      <c r="X1996" t="s">
        <v>30</v>
      </c>
      <c r="Y1996" t="s">
        <v>29</v>
      </c>
      <c r="Z1996" t="s">
        <v>29</v>
      </c>
      <c r="AA1996" t="s">
        <v>30</v>
      </c>
      <c r="AB1996" t="s">
        <v>32</v>
      </c>
    </row>
    <row r="1997" spans="1:28" outlineLevel="1" x14ac:dyDescent="0.45">
      <c r="A1997">
        <v>9988609000</v>
      </c>
      <c r="B1997" s="1">
        <v>44358</v>
      </c>
      <c r="C1997" t="s">
        <v>5621</v>
      </c>
      <c r="D1997" t="s">
        <v>998</v>
      </c>
      <c r="E1997" t="s">
        <v>107</v>
      </c>
      <c r="F1997" t="s">
        <v>5651</v>
      </c>
      <c r="G1997" t="s">
        <v>5656</v>
      </c>
      <c r="H1997" s="5">
        <v>143149</v>
      </c>
      <c r="J1997" t="s">
        <v>28</v>
      </c>
      <c r="K1997" t="s">
        <v>30</v>
      </c>
      <c r="L1997" t="s">
        <v>88</v>
      </c>
      <c r="M1997" t="s">
        <v>29</v>
      </c>
      <c r="N1997" t="s">
        <v>30</v>
      </c>
      <c r="O1997" t="s">
        <v>29</v>
      </c>
      <c r="P1997" t="s">
        <v>30</v>
      </c>
      <c r="Q1997" t="s">
        <v>30</v>
      </c>
      <c r="R1997" t="s">
        <v>30</v>
      </c>
      <c r="S1997" t="s">
        <v>30</v>
      </c>
      <c r="T1997" t="s">
        <v>30</v>
      </c>
      <c r="U1997" t="s">
        <v>30</v>
      </c>
      <c r="V1997" t="s">
        <v>30</v>
      </c>
      <c r="W1997" t="s">
        <v>31</v>
      </c>
      <c r="X1997" t="s">
        <v>29</v>
      </c>
      <c r="Y1997" t="s">
        <v>29</v>
      </c>
      <c r="Z1997" t="s">
        <v>29</v>
      </c>
      <c r="AA1997" t="s">
        <v>29</v>
      </c>
      <c r="AB1997" t="s">
        <v>32</v>
      </c>
    </row>
    <row r="1998" spans="1:28" outlineLevel="1" x14ac:dyDescent="0.45">
      <c r="A1998">
        <v>2503589008</v>
      </c>
      <c r="B1998" s="1">
        <v>44332</v>
      </c>
      <c r="C1998" t="s">
        <v>1234</v>
      </c>
      <c r="D1998" t="s">
        <v>1235</v>
      </c>
      <c r="E1998" t="s">
        <v>107</v>
      </c>
      <c r="F1998" t="s">
        <v>5651</v>
      </c>
      <c r="G1998" t="s">
        <v>5690</v>
      </c>
      <c r="H1998" s="5">
        <v>142608</v>
      </c>
      <c r="I1998" t="s">
        <v>216</v>
      </c>
      <c r="J1998" t="s">
        <v>28</v>
      </c>
      <c r="K1998" t="s">
        <v>29</v>
      </c>
      <c r="L1998" t="s">
        <v>88</v>
      </c>
      <c r="M1998" t="s">
        <v>29</v>
      </c>
      <c r="N1998" t="s">
        <v>29</v>
      </c>
      <c r="O1998" t="s">
        <v>29</v>
      </c>
      <c r="P1998" t="s">
        <v>29</v>
      </c>
      <c r="Q1998" t="s">
        <v>29</v>
      </c>
      <c r="R1998" t="s">
        <v>30</v>
      </c>
      <c r="S1998" t="s">
        <v>30</v>
      </c>
      <c r="T1998" t="s">
        <v>30</v>
      </c>
      <c r="U1998" t="s">
        <v>29</v>
      </c>
      <c r="V1998" t="s">
        <v>29</v>
      </c>
      <c r="W1998" t="s">
        <v>40</v>
      </c>
      <c r="X1998" t="s">
        <v>29</v>
      </c>
      <c r="Y1998" t="s">
        <v>30</v>
      </c>
      <c r="Z1998" t="s">
        <v>29</v>
      </c>
      <c r="AA1998" t="s">
        <v>29</v>
      </c>
      <c r="AB1998" t="s">
        <v>32</v>
      </c>
    </row>
    <row r="1999" spans="1:28" outlineLevel="1" x14ac:dyDescent="0.45">
      <c r="A1999">
        <v>1048419104</v>
      </c>
      <c r="B1999" s="1">
        <v>44364</v>
      </c>
      <c r="C1999" t="s">
        <v>211</v>
      </c>
      <c r="D1999" t="s">
        <v>212</v>
      </c>
      <c r="E1999" t="s">
        <v>107</v>
      </c>
      <c r="F1999" t="s">
        <v>5651</v>
      </c>
      <c r="G1999" t="s">
        <v>5673</v>
      </c>
      <c r="H1999" s="5">
        <v>142361.15</v>
      </c>
      <c r="I1999" t="s">
        <v>213</v>
      </c>
      <c r="J1999" t="s">
        <v>28</v>
      </c>
      <c r="K1999" t="s">
        <v>29</v>
      </c>
      <c r="L1999" t="s">
        <v>88</v>
      </c>
      <c r="M1999" t="s">
        <v>29</v>
      </c>
      <c r="N1999" t="s">
        <v>30</v>
      </c>
      <c r="O1999" t="s">
        <v>29</v>
      </c>
      <c r="P1999" t="s">
        <v>30</v>
      </c>
      <c r="Q1999" t="s">
        <v>30</v>
      </c>
      <c r="R1999" t="s">
        <v>30</v>
      </c>
      <c r="S1999" t="s">
        <v>29</v>
      </c>
      <c r="T1999" t="s">
        <v>30</v>
      </c>
      <c r="U1999" t="s">
        <v>30</v>
      </c>
      <c r="V1999" t="s">
        <v>30</v>
      </c>
      <c r="W1999" t="s">
        <v>33</v>
      </c>
      <c r="X1999" t="s">
        <v>29</v>
      </c>
      <c r="Y1999" t="s">
        <v>29</v>
      </c>
      <c r="Z1999" t="s">
        <v>29</v>
      </c>
      <c r="AA1999" t="s">
        <v>29</v>
      </c>
      <c r="AB1999" t="s">
        <v>32</v>
      </c>
    </row>
    <row r="2000" spans="1:28" outlineLevel="1" x14ac:dyDescent="0.45">
      <c r="A2000">
        <v>7515328908</v>
      </c>
      <c r="B2000" s="1">
        <v>44323</v>
      </c>
      <c r="C2000" t="s">
        <v>2602</v>
      </c>
      <c r="D2000" t="s">
        <v>2603</v>
      </c>
      <c r="E2000" t="s">
        <v>107</v>
      </c>
      <c r="F2000" t="s">
        <v>5651</v>
      </c>
      <c r="G2000" t="s">
        <v>5679</v>
      </c>
      <c r="H2000" s="5">
        <v>141723</v>
      </c>
      <c r="J2000" t="s">
        <v>28</v>
      </c>
      <c r="K2000" t="s">
        <v>29</v>
      </c>
      <c r="L2000" t="s">
        <v>88</v>
      </c>
      <c r="M2000" t="s">
        <v>29</v>
      </c>
      <c r="N2000" t="s">
        <v>30</v>
      </c>
      <c r="O2000" t="s">
        <v>29</v>
      </c>
      <c r="P2000" t="s">
        <v>30</v>
      </c>
      <c r="Q2000" t="s">
        <v>29</v>
      </c>
      <c r="R2000" t="s">
        <v>30</v>
      </c>
      <c r="S2000" t="s">
        <v>30</v>
      </c>
      <c r="T2000" t="s">
        <v>30</v>
      </c>
      <c r="U2000" t="s">
        <v>30</v>
      </c>
      <c r="V2000" t="s">
        <v>30</v>
      </c>
      <c r="W2000" t="s">
        <v>31</v>
      </c>
      <c r="X2000" t="s">
        <v>30</v>
      </c>
      <c r="Y2000" t="s">
        <v>30</v>
      </c>
      <c r="Z2000" t="s">
        <v>29</v>
      </c>
      <c r="AA2000" t="s">
        <v>29</v>
      </c>
      <c r="AB2000" t="s">
        <v>32</v>
      </c>
    </row>
    <row r="2001" spans="1:28" outlineLevel="1" x14ac:dyDescent="0.45">
      <c r="A2001">
        <v>8863279010</v>
      </c>
      <c r="B2001" s="1">
        <v>44345</v>
      </c>
      <c r="C2001" t="s">
        <v>4581</v>
      </c>
      <c r="D2001" t="s">
        <v>4582</v>
      </c>
      <c r="E2001" t="s">
        <v>107</v>
      </c>
      <c r="F2001" t="s">
        <v>5651</v>
      </c>
      <c r="G2001" t="s">
        <v>5673</v>
      </c>
      <c r="H2001" s="5">
        <v>140587</v>
      </c>
      <c r="J2001" t="s">
        <v>28</v>
      </c>
      <c r="K2001" t="s">
        <v>29</v>
      </c>
      <c r="L2001" t="s">
        <v>88</v>
      </c>
      <c r="M2001" t="s">
        <v>29</v>
      </c>
      <c r="N2001" t="s">
        <v>30</v>
      </c>
      <c r="O2001" t="s">
        <v>30</v>
      </c>
      <c r="P2001" t="s">
        <v>29</v>
      </c>
      <c r="Q2001" t="s">
        <v>30</v>
      </c>
      <c r="R2001" t="s">
        <v>30</v>
      </c>
      <c r="S2001" t="s">
        <v>30</v>
      </c>
      <c r="T2001" t="s">
        <v>30</v>
      </c>
      <c r="U2001" t="s">
        <v>30</v>
      </c>
      <c r="V2001" t="s">
        <v>30</v>
      </c>
      <c r="W2001" t="s">
        <v>31</v>
      </c>
      <c r="X2001" t="s">
        <v>29</v>
      </c>
      <c r="Y2001" t="s">
        <v>29</v>
      </c>
      <c r="Z2001" t="s">
        <v>29</v>
      </c>
      <c r="AA2001" t="s">
        <v>29</v>
      </c>
      <c r="AB2001" t="s">
        <v>32</v>
      </c>
    </row>
    <row r="2002" spans="1:28" outlineLevel="1" x14ac:dyDescent="0.45">
      <c r="A2002">
        <v>7582088908</v>
      </c>
      <c r="B2002" s="1">
        <v>44323</v>
      </c>
      <c r="C2002" t="s">
        <v>3306</v>
      </c>
      <c r="D2002" t="s">
        <v>3307</v>
      </c>
      <c r="E2002" t="s">
        <v>107</v>
      </c>
      <c r="F2002" t="s">
        <v>5651</v>
      </c>
      <c r="G2002" t="s">
        <v>5879</v>
      </c>
      <c r="H2002" s="5">
        <v>138695</v>
      </c>
      <c r="J2002" t="s">
        <v>28</v>
      </c>
      <c r="K2002" t="s">
        <v>29</v>
      </c>
      <c r="L2002" t="s">
        <v>88</v>
      </c>
      <c r="M2002" t="s">
        <v>30</v>
      </c>
      <c r="N2002" t="s">
        <v>30</v>
      </c>
      <c r="O2002" t="s">
        <v>30</v>
      </c>
      <c r="P2002" t="s">
        <v>30</v>
      </c>
      <c r="Q2002" t="s">
        <v>30</v>
      </c>
      <c r="R2002" t="s">
        <v>30</v>
      </c>
      <c r="S2002" t="s">
        <v>30</v>
      </c>
      <c r="T2002" t="s">
        <v>29</v>
      </c>
      <c r="U2002" t="s">
        <v>30</v>
      </c>
      <c r="V2002" t="s">
        <v>29</v>
      </c>
      <c r="W2002" t="s">
        <v>40</v>
      </c>
      <c r="X2002" t="s">
        <v>29</v>
      </c>
      <c r="Y2002" t="s">
        <v>30</v>
      </c>
      <c r="Z2002" t="s">
        <v>29</v>
      </c>
      <c r="AA2002" t="s">
        <v>29</v>
      </c>
      <c r="AB2002" t="s">
        <v>32</v>
      </c>
    </row>
    <row r="2003" spans="1:28" outlineLevel="1" x14ac:dyDescent="0.45">
      <c r="A2003">
        <v>8829089008</v>
      </c>
      <c r="B2003" s="1">
        <v>44345</v>
      </c>
      <c r="C2003" t="s">
        <v>4383</v>
      </c>
      <c r="D2003" t="s">
        <v>4384</v>
      </c>
      <c r="E2003" t="s">
        <v>107</v>
      </c>
      <c r="F2003" t="s">
        <v>5651</v>
      </c>
      <c r="G2003" t="s">
        <v>5895</v>
      </c>
      <c r="H2003" s="5">
        <v>137920</v>
      </c>
      <c r="J2003" t="s">
        <v>28</v>
      </c>
      <c r="K2003" t="s">
        <v>29</v>
      </c>
      <c r="L2003" t="s">
        <v>88</v>
      </c>
      <c r="M2003" t="s">
        <v>30</v>
      </c>
      <c r="N2003" t="s">
        <v>29</v>
      </c>
      <c r="O2003" t="s">
        <v>29</v>
      </c>
      <c r="P2003" t="s">
        <v>30</v>
      </c>
      <c r="Q2003" t="s">
        <v>30</v>
      </c>
      <c r="R2003" t="s">
        <v>30</v>
      </c>
      <c r="S2003" t="s">
        <v>30</v>
      </c>
      <c r="T2003" t="s">
        <v>30</v>
      </c>
      <c r="U2003" t="s">
        <v>30</v>
      </c>
      <c r="V2003" t="s">
        <v>30</v>
      </c>
      <c r="W2003" t="s">
        <v>31</v>
      </c>
      <c r="X2003" t="s">
        <v>29</v>
      </c>
      <c r="Y2003" t="s">
        <v>29</v>
      </c>
      <c r="Z2003" t="s">
        <v>29</v>
      </c>
      <c r="AA2003" t="s">
        <v>29</v>
      </c>
      <c r="AB2003" t="s">
        <v>43</v>
      </c>
    </row>
    <row r="2004" spans="1:28" outlineLevel="1" x14ac:dyDescent="0.45">
      <c r="A2004">
        <v>8971179001</v>
      </c>
      <c r="B2004" s="1">
        <v>44345</v>
      </c>
      <c r="C2004" t="s">
        <v>5086</v>
      </c>
      <c r="D2004" t="s">
        <v>5087</v>
      </c>
      <c r="E2004" t="s">
        <v>107</v>
      </c>
      <c r="F2004" t="s">
        <v>5651</v>
      </c>
      <c r="G2004" t="s">
        <v>5690</v>
      </c>
      <c r="H2004" s="5">
        <v>137196</v>
      </c>
      <c r="J2004" t="s">
        <v>28</v>
      </c>
      <c r="K2004" t="s">
        <v>29</v>
      </c>
      <c r="L2004" t="s">
        <v>88</v>
      </c>
      <c r="M2004" t="s">
        <v>29</v>
      </c>
      <c r="N2004" t="s">
        <v>29</v>
      </c>
      <c r="O2004" t="s">
        <v>29</v>
      </c>
      <c r="P2004" t="s">
        <v>29</v>
      </c>
      <c r="Q2004" t="s">
        <v>29</v>
      </c>
      <c r="R2004" t="s">
        <v>30</v>
      </c>
      <c r="S2004" t="s">
        <v>30</v>
      </c>
      <c r="T2004" t="s">
        <v>30</v>
      </c>
      <c r="U2004" t="s">
        <v>29</v>
      </c>
      <c r="V2004" t="s">
        <v>30</v>
      </c>
      <c r="W2004" t="s">
        <v>31</v>
      </c>
      <c r="X2004" t="s">
        <v>29</v>
      </c>
      <c r="Y2004" t="s">
        <v>29</v>
      </c>
      <c r="Z2004" t="s">
        <v>29</v>
      </c>
      <c r="AA2004" t="s">
        <v>29</v>
      </c>
      <c r="AB2004" t="s">
        <v>32</v>
      </c>
    </row>
    <row r="2005" spans="1:28" outlineLevel="1" x14ac:dyDescent="0.45">
      <c r="A2005">
        <v>7903238907</v>
      </c>
      <c r="B2005" s="1">
        <v>44327</v>
      </c>
      <c r="C2005" t="s">
        <v>4025</v>
      </c>
      <c r="D2005" t="s">
        <v>4026</v>
      </c>
      <c r="E2005" t="s">
        <v>107</v>
      </c>
      <c r="F2005" t="s">
        <v>5651</v>
      </c>
      <c r="G2005" t="s">
        <v>5895</v>
      </c>
      <c r="H2005" s="5">
        <v>136897</v>
      </c>
      <c r="J2005" t="s">
        <v>28</v>
      </c>
      <c r="K2005" t="s">
        <v>29</v>
      </c>
      <c r="L2005" t="s">
        <v>88</v>
      </c>
      <c r="M2005" t="s">
        <v>29</v>
      </c>
      <c r="N2005" t="s">
        <v>29</v>
      </c>
      <c r="O2005" t="s">
        <v>30</v>
      </c>
      <c r="P2005" t="s">
        <v>30</v>
      </c>
      <c r="Q2005" t="s">
        <v>30</v>
      </c>
      <c r="R2005" t="s">
        <v>30</v>
      </c>
      <c r="S2005" t="s">
        <v>30</v>
      </c>
      <c r="T2005" t="s">
        <v>30</v>
      </c>
      <c r="U2005" t="s">
        <v>30</v>
      </c>
      <c r="V2005" t="s">
        <v>30</v>
      </c>
      <c r="W2005" t="s">
        <v>31</v>
      </c>
      <c r="X2005" t="s">
        <v>29</v>
      </c>
      <c r="Y2005" t="s">
        <v>30</v>
      </c>
      <c r="Z2005" t="s">
        <v>29</v>
      </c>
      <c r="AA2005" t="s">
        <v>30</v>
      </c>
      <c r="AB2005" t="s">
        <v>32</v>
      </c>
    </row>
    <row r="2006" spans="1:28" outlineLevel="1" x14ac:dyDescent="0.45">
      <c r="A2006">
        <v>9930529008</v>
      </c>
      <c r="B2006" s="1">
        <v>44351</v>
      </c>
      <c r="C2006" t="s">
        <v>5506</v>
      </c>
      <c r="D2006" t="s">
        <v>5507</v>
      </c>
      <c r="E2006" t="s">
        <v>107</v>
      </c>
      <c r="F2006" t="s">
        <v>5651</v>
      </c>
      <c r="G2006" t="s">
        <v>5879</v>
      </c>
      <c r="H2006" s="5">
        <v>136847</v>
      </c>
      <c r="J2006" t="s">
        <v>28</v>
      </c>
      <c r="K2006" t="s">
        <v>29</v>
      </c>
      <c r="L2006" t="s">
        <v>88</v>
      </c>
      <c r="M2006" t="s">
        <v>29</v>
      </c>
      <c r="N2006" t="s">
        <v>30</v>
      </c>
      <c r="O2006" t="s">
        <v>29</v>
      </c>
      <c r="P2006" t="s">
        <v>30</v>
      </c>
      <c r="Q2006" t="s">
        <v>30</v>
      </c>
      <c r="R2006" t="s">
        <v>30</v>
      </c>
      <c r="S2006" t="s">
        <v>30</v>
      </c>
      <c r="T2006" t="s">
        <v>30</v>
      </c>
      <c r="U2006" t="s">
        <v>30</v>
      </c>
      <c r="V2006" t="s">
        <v>30</v>
      </c>
      <c r="W2006" t="s">
        <v>40</v>
      </c>
      <c r="X2006" t="s">
        <v>29</v>
      </c>
      <c r="Y2006" t="s">
        <v>29</v>
      </c>
      <c r="Z2006" t="s">
        <v>29</v>
      </c>
      <c r="AA2006" t="s">
        <v>29</v>
      </c>
      <c r="AB2006" t="s">
        <v>32</v>
      </c>
    </row>
    <row r="2007" spans="1:28" outlineLevel="1" x14ac:dyDescent="0.45">
      <c r="A2007">
        <v>8031539002</v>
      </c>
      <c r="B2007" s="1">
        <v>44342</v>
      </c>
      <c r="C2007" t="s">
        <v>4164</v>
      </c>
      <c r="D2007" t="s">
        <v>4165</v>
      </c>
      <c r="E2007" t="s">
        <v>107</v>
      </c>
      <c r="F2007" t="s">
        <v>5651</v>
      </c>
      <c r="G2007" t="s">
        <v>5656</v>
      </c>
      <c r="H2007" s="5">
        <v>135543</v>
      </c>
      <c r="J2007" t="s">
        <v>28</v>
      </c>
      <c r="K2007" t="s">
        <v>29</v>
      </c>
      <c r="L2007" t="s">
        <v>88</v>
      </c>
      <c r="M2007" t="s">
        <v>30</v>
      </c>
      <c r="N2007" t="s">
        <v>30</v>
      </c>
      <c r="O2007" t="s">
        <v>30</v>
      </c>
      <c r="P2007" t="s">
        <v>30</v>
      </c>
      <c r="Q2007" t="s">
        <v>30</v>
      </c>
      <c r="R2007" t="s">
        <v>30</v>
      </c>
      <c r="S2007" t="s">
        <v>30</v>
      </c>
      <c r="T2007" t="s">
        <v>30</v>
      </c>
      <c r="U2007" t="s">
        <v>30</v>
      </c>
      <c r="V2007" t="s">
        <v>30</v>
      </c>
      <c r="W2007" t="s">
        <v>40</v>
      </c>
      <c r="X2007" t="s">
        <v>29</v>
      </c>
      <c r="Y2007" t="s">
        <v>30</v>
      </c>
      <c r="Z2007" t="s">
        <v>29</v>
      </c>
      <c r="AA2007" t="s">
        <v>29</v>
      </c>
      <c r="AB2007" t="s">
        <v>32</v>
      </c>
    </row>
    <row r="2008" spans="1:28" outlineLevel="1" x14ac:dyDescent="0.45">
      <c r="A2008">
        <v>9878219000</v>
      </c>
      <c r="B2008" s="1">
        <v>44351</v>
      </c>
      <c r="C2008" t="s">
        <v>5227</v>
      </c>
      <c r="D2008" t="s">
        <v>5228</v>
      </c>
      <c r="E2008" t="s">
        <v>107</v>
      </c>
      <c r="F2008" t="s">
        <v>5651</v>
      </c>
      <c r="G2008" t="s">
        <v>5723</v>
      </c>
      <c r="H2008" s="5">
        <v>132040</v>
      </c>
      <c r="J2008" t="s">
        <v>28</v>
      </c>
      <c r="K2008" t="s">
        <v>30</v>
      </c>
      <c r="L2008" t="s">
        <v>88</v>
      </c>
      <c r="M2008" t="s">
        <v>29</v>
      </c>
      <c r="N2008" t="s">
        <v>29</v>
      </c>
      <c r="O2008" t="s">
        <v>29</v>
      </c>
      <c r="P2008" t="s">
        <v>30</v>
      </c>
      <c r="Q2008" t="s">
        <v>30</v>
      </c>
      <c r="R2008" t="s">
        <v>30</v>
      </c>
      <c r="S2008" t="s">
        <v>30</v>
      </c>
      <c r="T2008" t="s">
        <v>30</v>
      </c>
      <c r="U2008" t="s">
        <v>30</v>
      </c>
      <c r="V2008" t="s">
        <v>30</v>
      </c>
      <c r="W2008" t="s">
        <v>31</v>
      </c>
      <c r="X2008" t="s">
        <v>29</v>
      </c>
      <c r="Y2008" t="s">
        <v>29</v>
      </c>
      <c r="Z2008" t="s">
        <v>29</v>
      </c>
      <c r="AA2008" t="s">
        <v>29</v>
      </c>
      <c r="AB2008" t="s">
        <v>32</v>
      </c>
    </row>
    <row r="2009" spans="1:28" outlineLevel="1" x14ac:dyDescent="0.45">
      <c r="A2009">
        <v>1098529002</v>
      </c>
      <c r="B2009" s="1">
        <v>44329</v>
      </c>
      <c r="C2009" t="s">
        <v>405</v>
      </c>
      <c r="D2009" t="s">
        <v>406</v>
      </c>
      <c r="E2009" t="s">
        <v>107</v>
      </c>
      <c r="F2009" t="s">
        <v>5651</v>
      </c>
      <c r="G2009" t="s">
        <v>5679</v>
      </c>
      <c r="H2009" s="5">
        <v>131911.5</v>
      </c>
      <c r="I2009" t="s">
        <v>103</v>
      </c>
      <c r="J2009" t="s">
        <v>28</v>
      </c>
      <c r="K2009" t="s">
        <v>29</v>
      </c>
      <c r="L2009" t="s">
        <v>88</v>
      </c>
      <c r="M2009" t="s">
        <v>29</v>
      </c>
      <c r="N2009" t="s">
        <v>29</v>
      </c>
      <c r="O2009" t="s">
        <v>30</v>
      </c>
      <c r="P2009" t="s">
        <v>29</v>
      </c>
      <c r="Q2009" t="s">
        <v>29</v>
      </c>
      <c r="R2009" t="s">
        <v>30</v>
      </c>
      <c r="S2009" t="s">
        <v>30</v>
      </c>
      <c r="T2009" t="s">
        <v>30</v>
      </c>
      <c r="U2009" t="s">
        <v>29</v>
      </c>
      <c r="V2009" t="s">
        <v>30</v>
      </c>
      <c r="W2009" t="s">
        <v>31</v>
      </c>
      <c r="X2009" t="s">
        <v>30</v>
      </c>
      <c r="Y2009" t="s">
        <v>30</v>
      </c>
      <c r="Z2009" t="s">
        <v>29</v>
      </c>
      <c r="AA2009" t="s">
        <v>29</v>
      </c>
      <c r="AB2009" t="s">
        <v>32</v>
      </c>
    </row>
    <row r="2010" spans="1:28" outlineLevel="1" x14ac:dyDescent="0.45">
      <c r="A2010">
        <v>7626728902</v>
      </c>
      <c r="B2010" s="1">
        <v>44323</v>
      </c>
      <c r="C2010" t="s">
        <v>3551</v>
      </c>
      <c r="D2010" t="s">
        <v>3552</v>
      </c>
      <c r="E2010" t="s">
        <v>107</v>
      </c>
      <c r="F2010" t="s">
        <v>5651</v>
      </c>
      <c r="G2010" t="s">
        <v>5690</v>
      </c>
      <c r="H2010" s="5">
        <v>131383.01999999999</v>
      </c>
      <c r="J2010" t="s">
        <v>28</v>
      </c>
      <c r="K2010" t="s">
        <v>29</v>
      </c>
      <c r="L2010" t="s">
        <v>88</v>
      </c>
      <c r="M2010" t="s">
        <v>29</v>
      </c>
      <c r="N2010" t="s">
        <v>30</v>
      </c>
      <c r="O2010" t="s">
        <v>29</v>
      </c>
      <c r="P2010" t="s">
        <v>30</v>
      </c>
      <c r="Q2010" t="s">
        <v>30</v>
      </c>
      <c r="R2010" t="s">
        <v>30</v>
      </c>
      <c r="S2010" t="s">
        <v>30</v>
      </c>
      <c r="T2010" t="s">
        <v>30</v>
      </c>
      <c r="U2010" t="s">
        <v>30</v>
      </c>
      <c r="V2010" t="s">
        <v>30</v>
      </c>
      <c r="W2010" t="s">
        <v>31</v>
      </c>
      <c r="X2010" t="s">
        <v>29</v>
      </c>
      <c r="Y2010" t="s">
        <v>30</v>
      </c>
      <c r="Z2010" t="s">
        <v>29</v>
      </c>
      <c r="AA2010" t="s">
        <v>30</v>
      </c>
      <c r="AB2010" t="s">
        <v>32</v>
      </c>
    </row>
    <row r="2011" spans="1:28" outlineLevel="1" x14ac:dyDescent="0.45">
      <c r="A2011">
        <v>8952699009</v>
      </c>
      <c r="B2011" s="1">
        <v>44345</v>
      </c>
      <c r="C2011" t="s">
        <v>4987</v>
      </c>
      <c r="D2011" t="s">
        <v>4988</v>
      </c>
      <c r="E2011" t="s">
        <v>107</v>
      </c>
      <c r="F2011" t="s">
        <v>5651</v>
      </c>
      <c r="G2011" t="s">
        <v>5879</v>
      </c>
      <c r="H2011" s="5">
        <v>128042</v>
      </c>
      <c r="J2011" t="s">
        <v>28</v>
      </c>
      <c r="K2011" t="s">
        <v>29</v>
      </c>
      <c r="L2011" t="s">
        <v>88</v>
      </c>
      <c r="M2011" t="s">
        <v>29</v>
      </c>
      <c r="N2011" t="s">
        <v>30</v>
      </c>
      <c r="O2011" t="s">
        <v>30</v>
      </c>
      <c r="P2011" t="s">
        <v>30</v>
      </c>
      <c r="Q2011" t="s">
        <v>30</v>
      </c>
      <c r="R2011" t="s">
        <v>30</v>
      </c>
      <c r="S2011" t="s">
        <v>30</v>
      </c>
      <c r="T2011" t="s">
        <v>30</v>
      </c>
      <c r="U2011" t="s">
        <v>30</v>
      </c>
      <c r="V2011" t="s">
        <v>30</v>
      </c>
      <c r="W2011" t="s">
        <v>40</v>
      </c>
      <c r="X2011" t="s">
        <v>29</v>
      </c>
      <c r="Y2011" t="s">
        <v>29</v>
      </c>
      <c r="Z2011" t="s">
        <v>29</v>
      </c>
      <c r="AA2011" t="s">
        <v>29</v>
      </c>
      <c r="AB2011" t="s">
        <v>32</v>
      </c>
    </row>
    <row r="2012" spans="1:28" outlineLevel="1" x14ac:dyDescent="0.45">
      <c r="A2012">
        <v>2493509001</v>
      </c>
      <c r="B2012" s="1">
        <v>44332</v>
      </c>
      <c r="C2012" t="s">
        <v>1190</v>
      </c>
      <c r="D2012" t="s">
        <v>1191</v>
      </c>
      <c r="E2012" t="s">
        <v>107</v>
      </c>
      <c r="F2012" t="s">
        <v>5651</v>
      </c>
      <c r="G2012" t="s">
        <v>5690</v>
      </c>
      <c r="H2012" s="5">
        <v>126798</v>
      </c>
      <c r="I2012" t="s">
        <v>867</v>
      </c>
      <c r="J2012" t="s">
        <v>28</v>
      </c>
      <c r="K2012" t="s">
        <v>29</v>
      </c>
      <c r="L2012" t="s">
        <v>88</v>
      </c>
      <c r="M2012" t="s">
        <v>29</v>
      </c>
      <c r="N2012" t="s">
        <v>29</v>
      </c>
      <c r="O2012" t="s">
        <v>29</v>
      </c>
      <c r="P2012" t="s">
        <v>30</v>
      </c>
      <c r="Q2012" t="s">
        <v>30</v>
      </c>
      <c r="R2012" t="s">
        <v>30</v>
      </c>
      <c r="S2012" t="s">
        <v>30</v>
      </c>
      <c r="T2012" t="s">
        <v>30</v>
      </c>
      <c r="U2012" t="s">
        <v>30</v>
      </c>
      <c r="V2012" t="s">
        <v>30</v>
      </c>
      <c r="W2012" t="s">
        <v>31</v>
      </c>
      <c r="X2012" t="s">
        <v>29</v>
      </c>
      <c r="Y2012" t="s">
        <v>29</v>
      </c>
      <c r="Z2012" t="s">
        <v>29</v>
      </c>
      <c r="AA2012" t="s">
        <v>30</v>
      </c>
      <c r="AB2012" t="s">
        <v>100</v>
      </c>
    </row>
    <row r="2013" spans="1:28" outlineLevel="1" x14ac:dyDescent="0.45">
      <c r="A2013">
        <v>8922379006</v>
      </c>
      <c r="B2013" s="1">
        <v>44345</v>
      </c>
      <c r="C2013" t="s">
        <v>4853</v>
      </c>
      <c r="D2013" t="s">
        <v>4854</v>
      </c>
      <c r="E2013" t="s">
        <v>107</v>
      </c>
      <c r="F2013" t="s">
        <v>5651</v>
      </c>
      <c r="G2013" t="s">
        <v>5679</v>
      </c>
      <c r="H2013" s="5">
        <v>118826.11</v>
      </c>
      <c r="J2013" t="s">
        <v>28</v>
      </c>
      <c r="K2013" t="s">
        <v>29</v>
      </c>
      <c r="L2013" t="s">
        <v>88</v>
      </c>
      <c r="M2013" t="s">
        <v>29</v>
      </c>
      <c r="N2013" t="s">
        <v>29</v>
      </c>
      <c r="O2013" t="s">
        <v>29</v>
      </c>
      <c r="P2013" t="s">
        <v>30</v>
      </c>
      <c r="Q2013" t="s">
        <v>29</v>
      </c>
      <c r="R2013" t="s">
        <v>30</v>
      </c>
      <c r="S2013" t="s">
        <v>29</v>
      </c>
      <c r="T2013" t="s">
        <v>30</v>
      </c>
      <c r="U2013" t="s">
        <v>30</v>
      </c>
      <c r="V2013" t="s">
        <v>30</v>
      </c>
      <c r="W2013" t="s">
        <v>40</v>
      </c>
      <c r="X2013" t="s">
        <v>30</v>
      </c>
      <c r="Y2013" t="s">
        <v>29</v>
      </c>
      <c r="Z2013" t="s">
        <v>29</v>
      </c>
      <c r="AA2013" t="s">
        <v>29</v>
      </c>
      <c r="AB2013" t="s">
        <v>32</v>
      </c>
    </row>
    <row r="2014" spans="1:28" outlineLevel="1" x14ac:dyDescent="0.45">
      <c r="A2014">
        <v>7873428903</v>
      </c>
      <c r="B2014" s="1">
        <v>44327</v>
      </c>
      <c r="C2014" t="s">
        <v>3869</v>
      </c>
      <c r="D2014" t="s">
        <v>3870</v>
      </c>
      <c r="E2014" t="s">
        <v>107</v>
      </c>
      <c r="F2014" t="s">
        <v>5651</v>
      </c>
      <c r="G2014" t="s">
        <v>5656</v>
      </c>
      <c r="H2014" s="5">
        <v>116766</v>
      </c>
      <c r="I2014" t="s">
        <v>103</v>
      </c>
      <c r="J2014" t="s">
        <v>28</v>
      </c>
      <c r="K2014" t="s">
        <v>29</v>
      </c>
      <c r="L2014" t="s">
        <v>88</v>
      </c>
      <c r="M2014" t="s">
        <v>29</v>
      </c>
      <c r="N2014" t="s">
        <v>29</v>
      </c>
      <c r="O2014" t="s">
        <v>29</v>
      </c>
      <c r="P2014" t="s">
        <v>30</v>
      </c>
      <c r="Q2014" t="s">
        <v>30</v>
      </c>
      <c r="R2014" t="s">
        <v>30</v>
      </c>
      <c r="S2014" t="s">
        <v>30</v>
      </c>
      <c r="T2014" t="s">
        <v>30</v>
      </c>
      <c r="U2014" t="s">
        <v>29</v>
      </c>
      <c r="V2014" t="s">
        <v>30</v>
      </c>
      <c r="W2014" t="s">
        <v>40</v>
      </c>
      <c r="X2014" t="s">
        <v>29</v>
      </c>
      <c r="Y2014" t="s">
        <v>29</v>
      </c>
      <c r="Z2014" t="s">
        <v>29</v>
      </c>
      <c r="AA2014" t="s">
        <v>30</v>
      </c>
      <c r="AB2014" t="s">
        <v>617</v>
      </c>
    </row>
    <row r="2015" spans="1:28" outlineLevel="1" x14ac:dyDescent="0.45">
      <c r="A2015">
        <v>7571048901</v>
      </c>
      <c r="B2015" s="1">
        <v>44323</v>
      </c>
      <c r="C2015" t="s">
        <v>3245</v>
      </c>
      <c r="D2015" t="s">
        <v>3246</v>
      </c>
      <c r="E2015" t="s">
        <v>107</v>
      </c>
      <c r="F2015" t="s">
        <v>5651</v>
      </c>
      <c r="G2015" t="s">
        <v>5656</v>
      </c>
      <c r="H2015" s="5">
        <v>114990.96</v>
      </c>
      <c r="J2015" t="s">
        <v>28</v>
      </c>
      <c r="K2015" t="s">
        <v>30</v>
      </c>
      <c r="L2015" t="s">
        <v>88</v>
      </c>
      <c r="M2015" t="s">
        <v>29</v>
      </c>
      <c r="N2015" t="s">
        <v>30</v>
      </c>
      <c r="O2015" t="s">
        <v>30</v>
      </c>
      <c r="P2015" t="s">
        <v>30</v>
      </c>
      <c r="Q2015" t="s">
        <v>30</v>
      </c>
      <c r="R2015" t="s">
        <v>30</v>
      </c>
      <c r="S2015" t="s">
        <v>30</v>
      </c>
      <c r="T2015" t="s">
        <v>30</v>
      </c>
      <c r="U2015" t="s">
        <v>30</v>
      </c>
      <c r="V2015" t="s">
        <v>30</v>
      </c>
      <c r="W2015" t="s">
        <v>31</v>
      </c>
      <c r="X2015" t="s">
        <v>29</v>
      </c>
      <c r="Y2015" t="s">
        <v>30</v>
      </c>
      <c r="Z2015" t="s">
        <v>29</v>
      </c>
      <c r="AA2015" t="s">
        <v>30</v>
      </c>
      <c r="AB2015" t="s">
        <v>38</v>
      </c>
    </row>
    <row r="2016" spans="1:28" outlineLevel="1" x14ac:dyDescent="0.45">
      <c r="A2016">
        <v>6601899009</v>
      </c>
      <c r="B2016" s="1">
        <v>44338</v>
      </c>
      <c r="C2016" t="s">
        <v>2399</v>
      </c>
      <c r="D2016" t="s">
        <v>2400</v>
      </c>
      <c r="E2016" t="s">
        <v>107</v>
      </c>
      <c r="F2016" t="s">
        <v>5651</v>
      </c>
      <c r="G2016" t="s">
        <v>5656</v>
      </c>
      <c r="H2016" s="5">
        <v>113348.55</v>
      </c>
      <c r="J2016" t="s">
        <v>28</v>
      </c>
      <c r="K2016" t="s">
        <v>30</v>
      </c>
      <c r="L2016" t="s">
        <v>88</v>
      </c>
      <c r="M2016" t="s">
        <v>29</v>
      </c>
      <c r="N2016" t="s">
        <v>30</v>
      </c>
      <c r="O2016" t="s">
        <v>30</v>
      </c>
      <c r="P2016" t="s">
        <v>30</v>
      </c>
      <c r="Q2016" t="s">
        <v>30</v>
      </c>
      <c r="R2016" t="s">
        <v>30</v>
      </c>
      <c r="S2016" t="s">
        <v>29</v>
      </c>
      <c r="T2016" t="s">
        <v>30</v>
      </c>
      <c r="U2016" t="s">
        <v>30</v>
      </c>
      <c r="V2016" t="s">
        <v>30</v>
      </c>
      <c r="W2016" t="s">
        <v>31</v>
      </c>
      <c r="X2016" t="s">
        <v>29</v>
      </c>
      <c r="Y2016" t="s">
        <v>30</v>
      </c>
      <c r="Z2016" t="s">
        <v>29</v>
      </c>
      <c r="AA2016" t="s">
        <v>30</v>
      </c>
      <c r="AB2016" t="s">
        <v>39</v>
      </c>
    </row>
    <row r="2017" spans="1:28" outlineLevel="1" x14ac:dyDescent="0.45">
      <c r="A2017">
        <v>8841189006</v>
      </c>
      <c r="B2017" s="1">
        <v>44345</v>
      </c>
      <c r="C2017" t="s">
        <v>4447</v>
      </c>
      <c r="D2017" t="s">
        <v>4448</v>
      </c>
      <c r="E2017" t="s">
        <v>107</v>
      </c>
      <c r="F2017" t="s">
        <v>5651</v>
      </c>
      <c r="G2017" t="s">
        <v>5764</v>
      </c>
      <c r="H2017" s="5">
        <v>110154</v>
      </c>
      <c r="J2017" t="s">
        <v>28</v>
      </c>
      <c r="K2017" t="s">
        <v>29</v>
      </c>
      <c r="L2017" t="s">
        <v>88</v>
      </c>
      <c r="M2017" t="s">
        <v>29</v>
      </c>
      <c r="N2017" t="s">
        <v>29</v>
      </c>
      <c r="O2017" t="s">
        <v>29</v>
      </c>
      <c r="P2017" t="s">
        <v>29</v>
      </c>
      <c r="Q2017" t="s">
        <v>29</v>
      </c>
      <c r="R2017" t="s">
        <v>29</v>
      </c>
      <c r="S2017" t="s">
        <v>30</v>
      </c>
      <c r="T2017" t="s">
        <v>30</v>
      </c>
      <c r="U2017" t="s">
        <v>29</v>
      </c>
      <c r="V2017" t="s">
        <v>30</v>
      </c>
      <c r="W2017" t="s">
        <v>31</v>
      </c>
      <c r="X2017" t="s">
        <v>29</v>
      </c>
      <c r="Y2017" t="s">
        <v>29</v>
      </c>
      <c r="Z2017" t="s">
        <v>29</v>
      </c>
      <c r="AA2017" t="s">
        <v>29</v>
      </c>
      <c r="AB2017" t="s">
        <v>32</v>
      </c>
    </row>
    <row r="2018" spans="1:28" outlineLevel="1" x14ac:dyDescent="0.45">
      <c r="A2018">
        <v>6612569010</v>
      </c>
      <c r="B2018" s="1">
        <v>44338</v>
      </c>
      <c r="C2018" t="s">
        <v>2447</v>
      </c>
      <c r="D2018" t="s">
        <v>2448</v>
      </c>
      <c r="E2018" t="s">
        <v>107</v>
      </c>
      <c r="F2018" t="s">
        <v>5651</v>
      </c>
      <c r="G2018" t="s">
        <v>5753</v>
      </c>
      <c r="H2018" s="5">
        <v>109396</v>
      </c>
      <c r="J2018" t="s">
        <v>28</v>
      </c>
      <c r="K2018" t="s">
        <v>30</v>
      </c>
      <c r="L2018" t="s">
        <v>88</v>
      </c>
      <c r="M2018" t="s">
        <v>29</v>
      </c>
      <c r="N2018" t="s">
        <v>29</v>
      </c>
      <c r="O2018" t="s">
        <v>29</v>
      </c>
      <c r="P2018" t="s">
        <v>30</v>
      </c>
      <c r="Q2018" t="s">
        <v>30</v>
      </c>
      <c r="R2018" t="s">
        <v>30</v>
      </c>
      <c r="S2018" t="s">
        <v>30</v>
      </c>
      <c r="T2018" t="s">
        <v>30</v>
      </c>
      <c r="U2018" t="s">
        <v>30</v>
      </c>
      <c r="V2018" t="s">
        <v>30</v>
      </c>
      <c r="W2018" t="s">
        <v>40</v>
      </c>
      <c r="X2018" t="s">
        <v>30</v>
      </c>
      <c r="Y2018" t="s">
        <v>30</v>
      </c>
      <c r="Z2018" t="s">
        <v>29</v>
      </c>
      <c r="AA2018" t="s">
        <v>29</v>
      </c>
      <c r="AB2018" t="s">
        <v>32</v>
      </c>
    </row>
    <row r="2019" spans="1:28" outlineLevel="1" x14ac:dyDescent="0.45">
      <c r="A2019">
        <v>8832659003</v>
      </c>
      <c r="B2019" s="1">
        <v>44345</v>
      </c>
      <c r="C2019" t="s">
        <v>4401</v>
      </c>
      <c r="D2019" t="s">
        <v>4402</v>
      </c>
      <c r="E2019" t="s">
        <v>107</v>
      </c>
      <c r="F2019" t="s">
        <v>5651</v>
      </c>
      <c r="G2019" t="s">
        <v>5723</v>
      </c>
      <c r="H2019" s="5">
        <v>103174.3</v>
      </c>
      <c r="J2019" t="s">
        <v>28</v>
      </c>
      <c r="K2019" t="s">
        <v>30</v>
      </c>
      <c r="L2019" t="s">
        <v>88</v>
      </c>
      <c r="M2019" t="s">
        <v>29</v>
      </c>
      <c r="N2019" t="s">
        <v>30</v>
      </c>
      <c r="O2019" t="s">
        <v>30</v>
      </c>
      <c r="P2019" t="s">
        <v>30</v>
      </c>
      <c r="Q2019" t="s">
        <v>30</v>
      </c>
      <c r="R2019" t="s">
        <v>30</v>
      </c>
      <c r="S2019" t="s">
        <v>30</v>
      </c>
      <c r="T2019" t="s">
        <v>30</v>
      </c>
      <c r="U2019" t="s">
        <v>30</v>
      </c>
      <c r="V2019" t="s">
        <v>30</v>
      </c>
      <c r="W2019" t="s">
        <v>31</v>
      </c>
      <c r="X2019" t="s">
        <v>29</v>
      </c>
      <c r="Y2019" t="s">
        <v>29</v>
      </c>
      <c r="Z2019" t="s">
        <v>29</v>
      </c>
      <c r="AA2019" t="s">
        <v>29</v>
      </c>
      <c r="AB2019" t="s">
        <v>32</v>
      </c>
    </row>
    <row r="2020" spans="1:28" outlineLevel="1" x14ac:dyDescent="0.45">
      <c r="A2020">
        <v>7898158901</v>
      </c>
      <c r="B2020" s="1">
        <v>44327</v>
      </c>
      <c r="C2020" t="s">
        <v>3991</v>
      </c>
      <c r="D2020" t="s">
        <v>3992</v>
      </c>
      <c r="E2020" t="s">
        <v>107</v>
      </c>
      <c r="F2020" t="s">
        <v>5651</v>
      </c>
      <c r="G2020" t="s">
        <v>5924</v>
      </c>
      <c r="H2020" s="5">
        <v>101127.75</v>
      </c>
      <c r="J2020" t="s">
        <v>28</v>
      </c>
      <c r="K2020" t="s">
        <v>29</v>
      </c>
      <c r="L2020" t="s">
        <v>88</v>
      </c>
      <c r="M2020" t="s">
        <v>30</v>
      </c>
      <c r="N2020" t="s">
        <v>30</v>
      </c>
      <c r="O2020" t="s">
        <v>29</v>
      </c>
      <c r="P2020" t="s">
        <v>30</v>
      </c>
      <c r="Q2020" t="s">
        <v>30</v>
      </c>
      <c r="R2020" t="s">
        <v>30</v>
      </c>
      <c r="S2020" t="s">
        <v>30</v>
      </c>
      <c r="T2020" t="s">
        <v>30</v>
      </c>
      <c r="U2020" t="s">
        <v>30</v>
      </c>
      <c r="V2020" t="s">
        <v>30</v>
      </c>
      <c r="W2020" t="s">
        <v>40</v>
      </c>
      <c r="X2020" t="s">
        <v>29</v>
      </c>
      <c r="Y2020" t="s">
        <v>30</v>
      </c>
      <c r="Z2020" t="s">
        <v>29</v>
      </c>
      <c r="AA2020" t="s">
        <v>29</v>
      </c>
      <c r="AB2020" t="s">
        <v>32</v>
      </c>
    </row>
    <row r="2021" spans="1:28" outlineLevel="1" x14ac:dyDescent="0.45">
      <c r="A2021">
        <v>8863219003</v>
      </c>
      <c r="B2021" s="1">
        <v>44345</v>
      </c>
      <c r="C2021" t="s">
        <v>4579</v>
      </c>
      <c r="D2021" t="s">
        <v>4580</v>
      </c>
      <c r="E2021" t="s">
        <v>107</v>
      </c>
      <c r="F2021" t="s">
        <v>5651</v>
      </c>
      <c r="G2021" t="s">
        <v>5723</v>
      </c>
      <c r="H2021" s="5">
        <v>100360.2</v>
      </c>
      <c r="J2021" t="s">
        <v>28</v>
      </c>
      <c r="K2021" t="s">
        <v>30</v>
      </c>
      <c r="L2021" t="s">
        <v>88</v>
      </c>
      <c r="M2021" t="s">
        <v>29</v>
      </c>
      <c r="N2021" t="s">
        <v>29</v>
      </c>
      <c r="O2021" t="s">
        <v>29</v>
      </c>
      <c r="P2021" t="s">
        <v>30</v>
      </c>
      <c r="Q2021" t="s">
        <v>30</v>
      </c>
      <c r="R2021" t="s">
        <v>30</v>
      </c>
      <c r="S2021" t="s">
        <v>30</v>
      </c>
      <c r="T2021" t="s">
        <v>30</v>
      </c>
      <c r="U2021" t="s">
        <v>29</v>
      </c>
      <c r="V2021" t="s">
        <v>30</v>
      </c>
      <c r="W2021" t="s">
        <v>31</v>
      </c>
      <c r="X2021" t="s">
        <v>29</v>
      </c>
      <c r="Y2021" t="s">
        <v>29</v>
      </c>
      <c r="Z2021" t="s">
        <v>29</v>
      </c>
      <c r="AA2021" t="s">
        <v>29</v>
      </c>
      <c r="AB2021" t="s">
        <v>32</v>
      </c>
    </row>
    <row r="2022" spans="1:28" outlineLevel="1" x14ac:dyDescent="0.45">
      <c r="A2022">
        <v>7546039010</v>
      </c>
      <c r="B2022" s="1">
        <v>44341</v>
      </c>
      <c r="C2022" t="s">
        <v>2957</v>
      </c>
      <c r="D2022" t="s">
        <v>2958</v>
      </c>
      <c r="E2022" t="s">
        <v>107</v>
      </c>
      <c r="F2022" t="s">
        <v>5651</v>
      </c>
      <c r="G2022" t="s">
        <v>5753</v>
      </c>
      <c r="H2022" s="5">
        <v>100038</v>
      </c>
      <c r="J2022" t="s">
        <v>28</v>
      </c>
      <c r="K2022" t="s">
        <v>30</v>
      </c>
      <c r="L2022" t="s">
        <v>88</v>
      </c>
      <c r="M2022" t="s">
        <v>30</v>
      </c>
      <c r="N2022" t="s">
        <v>30</v>
      </c>
      <c r="O2022" t="s">
        <v>30</v>
      </c>
      <c r="P2022" t="s">
        <v>30</v>
      </c>
      <c r="Q2022" t="s">
        <v>30</v>
      </c>
      <c r="R2022" t="s">
        <v>30</v>
      </c>
      <c r="S2022" t="s">
        <v>30</v>
      </c>
      <c r="T2022" t="s">
        <v>30</v>
      </c>
      <c r="U2022" t="s">
        <v>30</v>
      </c>
      <c r="V2022" t="s">
        <v>30</v>
      </c>
      <c r="W2022" t="s">
        <v>40</v>
      </c>
      <c r="X2022" t="s">
        <v>30</v>
      </c>
      <c r="Y2022" t="s">
        <v>30</v>
      </c>
      <c r="Z2022" t="s">
        <v>29</v>
      </c>
      <c r="AA2022" t="s">
        <v>29</v>
      </c>
      <c r="AB2022" t="s">
        <v>32</v>
      </c>
    </row>
    <row r="2023" spans="1:28" outlineLevel="1" x14ac:dyDescent="0.45">
      <c r="A2023">
        <v>2234769004</v>
      </c>
      <c r="B2023" s="1">
        <v>44330</v>
      </c>
      <c r="C2023" t="s">
        <v>725</v>
      </c>
      <c r="D2023" t="s">
        <v>726</v>
      </c>
      <c r="E2023" t="s">
        <v>107</v>
      </c>
      <c r="F2023" t="s">
        <v>5651</v>
      </c>
      <c r="G2023" t="s">
        <v>5657</v>
      </c>
      <c r="H2023" s="5">
        <v>95864</v>
      </c>
      <c r="J2023" t="s">
        <v>28</v>
      </c>
      <c r="K2023" t="s">
        <v>29</v>
      </c>
      <c r="L2023" t="s">
        <v>96</v>
      </c>
      <c r="M2023" t="s">
        <v>29</v>
      </c>
      <c r="N2023" t="s">
        <v>29</v>
      </c>
      <c r="O2023" t="s">
        <v>29</v>
      </c>
      <c r="P2023" t="s">
        <v>30</v>
      </c>
      <c r="Q2023" t="s">
        <v>29</v>
      </c>
      <c r="R2023" t="s">
        <v>30</v>
      </c>
      <c r="S2023" t="s">
        <v>30</v>
      </c>
      <c r="T2023" t="s">
        <v>30</v>
      </c>
      <c r="U2023" t="s">
        <v>29</v>
      </c>
      <c r="V2023" t="s">
        <v>30</v>
      </c>
      <c r="W2023" t="s">
        <v>40</v>
      </c>
      <c r="X2023" t="s">
        <v>29</v>
      </c>
      <c r="Y2023" t="s">
        <v>30</v>
      </c>
      <c r="Z2023" t="s">
        <v>29</v>
      </c>
      <c r="AA2023" t="s">
        <v>29</v>
      </c>
      <c r="AB2023" t="s">
        <v>32</v>
      </c>
    </row>
    <row r="2024" spans="1:28" outlineLevel="1" x14ac:dyDescent="0.45">
      <c r="A2024">
        <v>7668648900</v>
      </c>
      <c r="B2024" s="1">
        <v>44323</v>
      </c>
      <c r="C2024" t="s">
        <v>3801</v>
      </c>
      <c r="D2024" t="s">
        <v>3802</v>
      </c>
      <c r="E2024" t="s">
        <v>107</v>
      </c>
      <c r="F2024" t="s">
        <v>5651</v>
      </c>
      <c r="G2024" t="s">
        <v>5879</v>
      </c>
      <c r="H2024" s="5">
        <v>93096</v>
      </c>
      <c r="J2024" t="s">
        <v>28</v>
      </c>
      <c r="K2024" t="s">
        <v>29</v>
      </c>
      <c r="L2024" t="s">
        <v>88</v>
      </c>
      <c r="M2024" t="s">
        <v>30</v>
      </c>
      <c r="N2024" t="s">
        <v>30</v>
      </c>
      <c r="O2024" t="s">
        <v>30</v>
      </c>
      <c r="P2024" t="s">
        <v>30</v>
      </c>
      <c r="Q2024" t="s">
        <v>30</v>
      </c>
      <c r="R2024" t="s">
        <v>30</v>
      </c>
      <c r="S2024" t="s">
        <v>30</v>
      </c>
      <c r="T2024" t="s">
        <v>30</v>
      </c>
      <c r="U2024" t="s">
        <v>30</v>
      </c>
      <c r="V2024" t="s">
        <v>30</v>
      </c>
      <c r="W2024" t="s">
        <v>33</v>
      </c>
      <c r="X2024" t="s">
        <v>29</v>
      </c>
      <c r="Y2024" t="s">
        <v>30</v>
      </c>
      <c r="Z2024" t="s">
        <v>29</v>
      </c>
      <c r="AA2024" t="s">
        <v>29</v>
      </c>
      <c r="AB2024" t="s">
        <v>69</v>
      </c>
    </row>
    <row r="2025" spans="1:28" outlineLevel="1" x14ac:dyDescent="0.45">
      <c r="A2025">
        <v>7628658909</v>
      </c>
      <c r="B2025" s="1">
        <v>44323</v>
      </c>
      <c r="C2025" t="s">
        <v>3561</v>
      </c>
      <c r="D2025" t="s">
        <v>3562</v>
      </c>
      <c r="E2025" t="s">
        <v>107</v>
      </c>
      <c r="F2025" t="s">
        <v>5651</v>
      </c>
      <c r="G2025" t="s">
        <v>5656</v>
      </c>
      <c r="H2025" s="5">
        <v>91725.28</v>
      </c>
      <c r="J2025" t="s">
        <v>28</v>
      </c>
      <c r="K2025" t="s">
        <v>30</v>
      </c>
      <c r="L2025" t="s">
        <v>88</v>
      </c>
      <c r="M2025" t="s">
        <v>29</v>
      </c>
      <c r="N2025" t="s">
        <v>29</v>
      </c>
      <c r="O2025" t="s">
        <v>29</v>
      </c>
      <c r="P2025" t="s">
        <v>29</v>
      </c>
      <c r="Q2025" t="s">
        <v>29</v>
      </c>
      <c r="R2025" t="s">
        <v>29</v>
      </c>
      <c r="S2025" t="s">
        <v>30</v>
      </c>
      <c r="T2025" t="s">
        <v>30</v>
      </c>
      <c r="U2025" t="s">
        <v>29</v>
      </c>
      <c r="V2025" t="s">
        <v>30</v>
      </c>
      <c r="W2025" t="s">
        <v>40</v>
      </c>
      <c r="X2025" t="s">
        <v>29</v>
      </c>
      <c r="Y2025" t="s">
        <v>29</v>
      </c>
      <c r="Z2025" t="s">
        <v>29</v>
      </c>
      <c r="AA2025" t="s">
        <v>30</v>
      </c>
      <c r="AB2025" t="s">
        <v>32</v>
      </c>
    </row>
    <row r="2026" spans="1:28" outlineLevel="1" x14ac:dyDescent="0.45">
      <c r="A2026">
        <v>7552888900</v>
      </c>
      <c r="B2026" s="1">
        <v>44323</v>
      </c>
      <c r="C2026" t="s">
        <v>3036</v>
      </c>
      <c r="D2026" t="s">
        <v>3037</v>
      </c>
      <c r="E2026" t="s">
        <v>107</v>
      </c>
      <c r="F2026" t="s">
        <v>5651</v>
      </c>
      <c r="G2026" t="s">
        <v>5679</v>
      </c>
      <c r="H2026" s="5">
        <v>91586</v>
      </c>
      <c r="I2026" t="s">
        <v>35</v>
      </c>
      <c r="J2026" t="s">
        <v>28</v>
      </c>
      <c r="K2026" t="s">
        <v>30</v>
      </c>
      <c r="L2026" t="s">
        <v>88</v>
      </c>
      <c r="M2026" t="s">
        <v>29</v>
      </c>
      <c r="N2026" t="s">
        <v>30</v>
      </c>
      <c r="O2026" t="s">
        <v>29</v>
      </c>
      <c r="P2026" t="s">
        <v>30</v>
      </c>
      <c r="Q2026" t="s">
        <v>30</v>
      </c>
      <c r="R2026" t="s">
        <v>30</v>
      </c>
      <c r="S2026" t="s">
        <v>30</v>
      </c>
      <c r="T2026" t="s">
        <v>30</v>
      </c>
      <c r="U2026" t="s">
        <v>30</v>
      </c>
      <c r="V2026" t="s">
        <v>30</v>
      </c>
      <c r="W2026" t="s">
        <v>31</v>
      </c>
      <c r="X2026" t="s">
        <v>30</v>
      </c>
      <c r="Y2026" t="s">
        <v>30</v>
      </c>
      <c r="Z2026" t="s">
        <v>29</v>
      </c>
      <c r="AA2026" t="s">
        <v>29</v>
      </c>
      <c r="AB2026" t="s">
        <v>32</v>
      </c>
    </row>
    <row r="2027" spans="1:28" outlineLevel="1" x14ac:dyDescent="0.45">
      <c r="A2027">
        <v>7629378910</v>
      </c>
      <c r="B2027" s="1">
        <v>44323</v>
      </c>
      <c r="C2027" t="s">
        <v>3565</v>
      </c>
      <c r="D2027" t="s">
        <v>3566</v>
      </c>
      <c r="E2027" t="s">
        <v>107</v>
      </c>
      <c r="F2027" t="s">
        <v>5651</v>
      </c>
      <c r="G2027" t="s">
        <v>5764</v>
      </c>
      <c r="H2027" s="5">
        <v>90778</v>
      </c>
      <c r="J2027" t="s">
        <v>28</v>
      </c>
      <c r="K2027" t="s">
        <v>29</v>
      </c>
      <c r="L2027" t="s">
        <v>88</v>
      </c>
      <c r="M2027" t="s">
        <v>30</v>
      </c>
      <c r="N2027" t="s">
        <v>30</v>
      </c>
      <c r="O2027" t="s">
        <v>30</v>
      </c>
      <c r="P2027" t="s">
        <v>30</v>
      </c>
      <c r="Q2027" t="s">
        <v>30</v>
      </c>
      <c r="R2027" t="s">
        <v>30</v>
      </c>
      <c r="S2027" t="s">
        <v>30</v>
      </c>
      <c r="T2027" t="s">
        <v>30</v>
      </c>
      <c r="U2027" t="s">
        <v>30</v>
      </c>
      <c r="V2027" t="s">
        <v>30</v>
      </c>
      <c r="W2027" t="s">
        <v>31</v>
      </c>
      <c r="X2027" t="s">
        <v>29</v>
      </c>
      <c r="Y2027" t="s">
        <v>30</v>
      </c>
      <c r="Z2027" t="s">
        <v>29</v>
      </c>
      <c r="AA2027" t="s">
        <v>29</v>
      </c>
      <c r="AB2027" t="s">
        <v>32</v>
      </c>
    </row>
    <row r="2028" spans="1:28" outlineLevel="1" x14ac:dyDescent="0.45">
      <c r="A2028">
        <v>7640878908</v>
      </c>
      <c r="B2028" s="1">
        <v>44323</v>
      </c>
      <c r="C2028" t="s">
        <v>3640</v>
      </c>
      <c r="D2028" t="s">
        <v>3641</v>
      </c>
      <c r="E2028" t="s">
        <v>107</v>
      </c>
      <c r="F2028" t="s">
        <v>5651</v>
      </c>
      <c r="G2028" t="s">
        <v>5690</v>
      </c>
      <c r="H2028" s="5">
        <v>90558</v>
      </c>
      <c r="J2028" t="s">
        <v>28</v>
      </c>
      <c r="K2028" t="s">
        <v>29</v>
      </c>
      <c r="L2028" t="s">
        <v>88</v>
      </c>
      <c r="M2028" t="s">
        <v>29</v>
      </c>
      <c r="N2028" t="s">
        <v>30</v>
      </c>
      <c r="O2028" t="s">
        <v>30</v>
      </c>
      <c r="P2028" t="s">
        <v>30</v>
      </c>
      <c r="Q2028" t="s">
        <v>30</v>
      </c>
      <c r="R2028" t="s">
        <v>30</v>
      </c>
      <c r="S2028" t="s">
        <v>30</v>
      </c>
      <c r="T2028" t="s">
        <v>30</v>
      </c>
      <c r="U2028" t="s">
        <v>30</v>
      </c>
      <c r="V2028" t="s">
        <v>30</v>
      </c>
      <c r="W2028" t="s">
        <v>40</v>
      </c>
      <c r="X2028" t="s">
        <v>29</v>
      </c>
      <c r="Y2028" t="s">
        <v>29</v>
      </c>
      <c r="Z2028" t="s">
        <v>29</v>
      </c>
      <c r="AA2028" t="s">
        <v>30</v>
      </c>
      <c r="AB2028" t="s">
        <v>47</v>
      </c>
    </row>
    <row r="2029" spans="1:28" outlineLevel="1" x14ac:dyDescent="0.45">
      <c r="A2029">
        <v>8989199005</v>
      </c>
      <c r="B2029" s="1">
        <v>44345</v>
      </c>
      <c r="C2029" t="s">
        <v>5171</v>
      </c>
      <c r="D2029" t="s">
        <v>5172</v>
      </c>
      <c r="E2029" t="s">
        <v>107</v>
      </c>
      <c r="F2029" t="s">
        <v>5651</v>
      </c>
      <c r="G2029" t="s">
        <v>5895</v>
      </c>
      <c r="H2029" s="5">
        <v>89455.1</v>
      </c>
      <c r="J2029" t="s">
        <v>28</v>
      </c>
      <c r="K2029" t="s">
        <v>30</v>
      </c>
      <c r="L2029" t="s">
        <v>88</v>
      </c>
      <c r="M2029" t="s">
        <v>29</v>
      </c>
      <c r="N2029" t="s">
        <v>30</v>
      </c>
      <c r="O2029" t="s">
        <v>29</v>
      </c>
      <c r="P2029" t="s">
        <v>30</v>
      </c>
      <c r="Q2029" t="s">
        <v>30</v>
      </c>
      <c r="R2029" t="s">
        <v>30</v>
      </c>
      <c r="S2029" t="s">
        <v>30</v>
      </c>
      <c r="T2029" t="s">
        <v>30</v>
      </c>
      <c r="U2029" t="s">
        <v>30</v>
      </c>
      <c r="V2029" t="s">
        <v>30</v>
      </c>
      <c r="W2029" t="s">
        <v>33</v>
      </c>
      <c r="X2029" t="s">
        <v>29</v>
      </c>
      <c r="Y2029" t="s">
        <v>29</v>
      </c>
      <c r="Z2029" t="s">
        <v>29</v>
      </c>
      <c r="AA2029" t="s">
        <v>29</v>
      </c>
      <c r="AB2029" t="s">
        <v>32</v>
      </c>
    </row>
    <row r="2030" spans="1:28" outlineLevel="1" x14ac:dyDescent="0.45">
      <c r="A2030">
        <v>8950989009</v>
      </c>
      <c r="B2030" s="1">
        <v>44345</v>
      </c>
      <c r="C2030" t="s">
        <v>4983</v>
      </c>
      <c r="D2030" t="s">
        <v>4984</v>
      </c>
      <c r="E2030" t="s">
        <v>107</v>
      </c>
      <c r="F2030" t="s">
        <v>5651</v>
      </c>
      <c r="G2030" t="s">
        <v>5723</v>
      </c>
      <c r="H2030" s="5">
        <v>88591.66</v>
      </c>
      <c r="J2030" t="s">
        <v>28</v>
      </c>
      <c r="K2030" t="s">
        <v>30</v>
      </c>
      <c r="L2030" t="s">
        <v>88</v>
      </c>
      <c r="M2030" t="s">
        <v>29</v>
      </c>
      <c r="N2030" t="s">
        <v>29</v>
      </c>
      <c r="O2030" t="s">
        <v>29</v>
      </c>
      <c r="P2030" t="s">
        <v>29</v>
      </c>
      <c r="Q2030" t="s">
        <v>29</v>
      </c>
      <c r="R2030" t="s">
        <v>30</v>
      </c>
      <c r="S2030" t="s">
        <v>30</v>
      </c>
      <c r="T2030" t="s">
        <v>30</v>
      </c>
      <c r="U2030" t="s">
        <v>29</v>
      </c>
      <c r="V2030" t="s">
        <v>29</v>
      </c>
      <c r="W2030" t="s">
        <v>40</v>
      </c>
      <c r="X2030" t="s">
        <v>29</v>
      </c>
      <c r="Y2030" t="s">
        <v>29</v>
      </c>
      <c r="Z2030" t="s">
        <v>29</v>
      </c>
      <c r="AA2030" t="s">
        <v>29</v>
      </c>
      <c r="AB2030" t="s">
        <v>32</v>
      </c>
    </row>
    <row r="2031" spans="1:28" outlineLevel="1" x14ac:dyDescent="0.45">
      <c r="A2031">
        <v>7654158905</v>
      </c>
      <c r="B2031" s="1">
        <v>44323</v>
      </c>
      <c r="C2031" t="s">
        <v>3725</v>
      </c>
      <c r="D2031" t="s">
        <v>3726</v>
      </c>
      <c r="E2031" t="s">
        <v>107</v>
      </c>
      <c r="F2031" t="s">
        <v>5651</v>
      </c>
      <c r="G2031" t="s">
        <v>5656</v>
      </c>
      <c r="H2031" s="5">
        <v>87303.55</v>
      </c>
      <c r="J2031" t="s">
        <v>28</v>
      </c>
      <c r="K2031" t="s">
        <v>30</v>
      </c>
      <c r="L2031" t="s">
        <v>88</v>
      </c>
      <c r="M2031" t="s">
        <v>29</v>
      </c>
      <c r="N2031" t="s">
        <v>29</v>
      </c>
      <c r="O2031" t="s">
        <v>29</v>
      </c>
      <c r="P2031" t="s">
        <v>30</v>
      </c>
      <c r="Q2031" t="s">
        <v>30</v>
      </c>
      <c r="R2031" t="s">
        <v>30</v>
      </c>
      <c r="S2031" t="s">
        <v>29</v>
      </c>
      <c r="T2031" t="s">
        <v>30</v>
      </c>
      <c r="U2031" t="s">
        <v>30</v>
      </c>
      <c r="V2031" t="s">
        <v>30</v>
      </c>
      <c r="W2031" t="s">
        <v>31</v>
      </c>
      <c r="X2031" t="s">
        <v>29</v>
      </c>
      <c r="Y2031" t="s">
        <v>29</v>
      </c>
      <c r="Z2031" t="s">
        <v>29</v>
      </c>
      <c r="AA2031" t="s">
        <v>30</v>
      </c>
      <c r="AB2031" t="s">
        <v>67</v>
      </c>
    </row>
    <row r="2032" spans="1:28" outlineLevel="1" x14ac:dyDescent="0.45">
      <c r="A2032">
        <v>8903729009</v>
      </c>
      <c r="B2032" s="1">
        <v>44345</v>
      </c>
      <c r="C2032" t="s">
        <v>4782</v>
      </c>
      <c r="D2032" t="s">
        <v>4783</v>
      </c>
      <c r="E2032" t="s">
        <v>107</v>
      </c>
      <c r="F2032" t="s">
        <v>5651</v>
      </c>
      <c r="G2032" t="s">
        <v>5690</v>
      </c>
      <c r="H2032" s="5">
        <v>86211.12</v>
      </c>
      <c r="J2032" t="s">
        <v>28</v>
      </c>
      <c r="K2032" t="s">
        <v>29</v>
      </c>
      <c r="L2032" t="s">
        <v>88</v>
      </c>
      <c r="M2032" t="s">
        <v>30</v>
      </c>
      <c r="N2032" t="s">
        <v>30</v>
      </c>
      <c r="O2032" t="s">
        <v>30</v>
      </c>
      <c r="P2032" t="s">
        <v>30</v>
      </c>
      <c r="Q2032" t="s">
        <v>30</v>
      </c>
      <c r="R2032" t="s">
        <v>30</v>
      </c>
      <c r="S2032" t="s">
        <v>30</v>
      </c>
      <c r="T2032" t="s">
        <v>30</v>
      </c>
      <c r="U2032" t="s">
        <v>30</v>
      </c>
      <c r="V2032" t="s">
        <v>30</v>
      </c>
      <c r="W2032" t="s">
        <v>33</v>
      </c>
      <c r="X2032" t="s">
        <v>29</v>
      </c>
      <c r="Y2032" t="s">
        <v>29</v>
      </c>
      <c r="Z2032" t="s">
        <v>29</v>
      </c>
      <c r="AA2032" t="s">
        <v>29</v>
      </c>
      <c r="AB2032" t="s">
        <v>32</v>
      </c>
    </row>
    <row r="2033" spans="1:28" outlineLevel="1" x14ac:dyDescent="0.45">
      <c r="A2033">
        <v>8944879004</v>
      </c>
      <c r="B2033" s="1">
        <v>44345</v>
      </c>
      <c r="C2033" t="s">
        <v>4965</v>
      </c>
      <c r="D2033" t="s">
        <v>4966</v>
      </c>
      <c r="E2033" t="s">
        <v>107</v>
      </c>
      <c r="F2033" t="s">
        <v>5651</v>
      </c>
      <c r="G2033" t="s">
        <v>5797</v>
      </c>
      <c r="H2033" s="5">
        <v>80334</v>
      </c>
      <c r="J2033" t="s">
        <v>28</v>
      </c>
      <c r="K2033" t="s">
        <v>30</v>
      </c>
      <c r="L2033" t="s">
        <v>88</v>
      </c>
      <c r="M2033" t="s">
        <v>30</v>
      </c>
      <c r="N2033" t="s">
        <v>30</v>
      </c>
      <c r="O2033" t="s">
        <v>30</v>
      </c>
      <c r="P2033" t="s">
        <v>30</v>
      </c>
      <c r="Q2033" t="s">
        <v>30</v>
      </c>
      <c r="R2033" t="s">
        <v>30</v>
      </c>
      <c r="S2033" t="s">
        <v>30</v>
      </c>
      <c r="T2033" t="s">
        <v>30</v>
      </c>
      <c r="U2033" t="s">
        <v>30</v>
      </c>
      <c r="V2033" t="s">
        <v>30</v>
      </c>
      <c r="W2033" t="s">
        <v>40</v>
      </c>
      <c r="X2033" t="s">
        <v>30</v>
      </c>
      <c r="Y2033" t="s">
        <v>29</v>
      </c>
      <c r="Z2033" t="s">
        <v>29</v>
      </c>
      <c r="AA2033" t="s">
        <v>29</v>
      </c>
      <c r="AB2033" t="s">
        <v>129</v>
      </c>
    </row>
    <row r="2034" spans="1:28" outlineLevel="1" x14ac:dyDescent="0.45">
      <c r="A2034">
        <v>7520418905</v>
      </c>
      <c r="B2034" s="1">
        <v>44323</v>
      </c>
      <c r="C2034" t="s">
        <v>2656</v>
      </c>
      <c r="D2034" t="s">
        <v>2657</v>
      </c>
      <c r="E2034" t="s">
        <v>107</v>
      </c>
      <c r="F2034" t="s">
        <v>5651</v>
      </c>
      <c r="G2034" t="s">
        <v>5690</v>
      </c>
      <c r="H2034" s="5">
        <v>80032</v>
      </c>
      <c r="J2034" t="s">
        <v>28</v>
      </c>
      <c r="K2034" t="s">
        <v>29</v>
      </c>
      <c r="L2034" t="s">
        <v>88</v>
      </c>
      <c r="M2034" t="s">
        <v>30</v>
      </c>
      <c r="N2034" t="s">
        <v>30</v>
      </c>
      <c r="O2034" t="s">
        <v>29</v>
      </c>
      <c r="P2034" t="s">
        <v>30</v>
      </c>
      <c r="Q2034" t="s">
        <v>30</v>
      </c>
      <c r="R2034" t="s">
        <v>30</v>
      </c>
      <c r="S2034" t="s">
        <v>30</v>
      </c>
      <c r="T2034" t="s">
        <v>30</v>
      </c>
      <c r="U2034" t="s">
        <v>30</v>
      </c>
      <c r="V2034" t="s">
        <v>30</v>
      </c>
      <c r="W2034" t="s">
        <v>60</v>
      </c>
      <c r="X2034" t="s">
        <v>29</v>
      </c>
      <c r="Y2034" t="s">
        <v>29</v>
      </c>
      <c r="Z2034" t="s">
        <v>29</v>
      </c>
      <c r="AA2034" t="s">
        <v>30</v>
      </c>
      <c r="AB2034" t="s">
        <v>43</v>
      </c>
    </row>
    <row r="2035" spans="1:28" outlineLevel="1" x14ac:dyDescent="0.45">
      <c r="A2035">
        <v>8841089000</v>
      </c>
      <c r="B2035" s="1">
        <v>44345</v>
      </c>
      <c r="C2035" t="s">
        <v>4445</v>
      </c>
      <c r="D2035" t="s">
        <v>4446</v>
      </c>
      <c r="E2035" t="s">
        <v>107</v>
      </c>
      <c r="F2035" t="s">
        <v>5651</v>
      </c>
      <c r="G2035" t="s">
        <v>5679</v>
      </c>
      <c r="H2035" s="5">
        <v>78892.759999999995</v>
      </c>
      <c r="I2035" t="s">
        <v>89</v>
      </c>
      <c r="J2035" t="s">
        <v>28</v>
      </c>
      <c r="K2035" t="s">
        <v>29</v>
      </c>
      <c r="L2035" t="s">
        <v>88</v>
      </c>
      <c r="M2035" t="s">
        <v>29</v>
      </c>
      <c r="N2035" t="s">
        <v>30</v>
      </c>
      <c r="O2035" t="s">
        <v>29</v>
      </c>
      <c r="P2035" t="s">
        <v>30</v>
      </c>
      <c r="Q2035" t="s">
        <v>30</v>
      </c>
      <c r="R2035" t="s">
        <v>30</v>
      </c>
      <c r="S2035" t="s">
        <v>30</v>
      </c>
      <c r="T2035" t="s">
        <v>30</v>
      </c>
      <c r="U2035" t="s">
        <v>30</v>
      </c>
      <c r="V2035" t="s">
        <v>30</v>
      </c>
      <c r="W2035" t="s">
        <v>31</v>
      </c>
      <c r="X2035" t="s">
        <v>30</v>
      </c>
      <c r="Y2035" t="s">
        <v>29</v>
      </c>
      <c r="Z2035" t="s">
        <v>29</v>
      </c>
      <c r="AA2035" t="s">
        <v>29</v>
      </c>
      <c r="AB2035" t="s">
        <v>73</v>
      </c>
    </row>
    <row r="2036" spans="1:28" outlineLevel="1" x14ac:dyDescent="0.45">
      <c r="A2036">
        <v>8872339006</v>
      </c>
      <c r="B2036" s="1">
        <v>44345</v>
      </c>
      <c r="C2036" t="s">
        <v>4649</v>
      </c>
      <c r="D2036" t="s">
        <v>4650</v>
      </c>
      <c r="E2036" t="s">
        <v>107</v>
      </c>
      <c r="F2036" t="s">
        <v>5651</v>
      </c>
      <c r="G2036" t="s">
        <v>5764</v>
      </c>
      <c r="H2036" s="5">
        <v>76590</v>
      </c>
      <c r="I2036" t="s">
        <v>35</v>
      </c>
      <c r="J2036" t="s">
        <v>28</v>
      </c>
      <c r="K2036" t="s">
        <v>29</v>
      </c>
      <c r="L2036" t="s">
        <v>88</v>
      </c>
      <c r="M2036" t="s">
        <v>30</v>
      </c>
      <c r="N2036" t="s">
        <v>30</v>
      </c>
      <c r="O2036" t="s">
        <v>30</v>
      </c>
      <c r="P2036" t="s">
        <v>30</v>
      </c>
      <c r="Q2036" t="s">
        <v>30</v>
      </c>
      <c r="R2036" t="s">
        <v>30</v>
      </c>
      <c r="S2036" t="s">
        <v>30</v>
      </c>
      <c r="T2036" t="s">
        <v>30</v>
      </c>
      <c r="U2036" t="s">
        <v>30</v>
      </c>
      <c r="V2036" t="s">
        <v>30</v>
      </c>
      <c r="W2036" t="s">
        <v>40</v>
      </c>
      <c r="X2036" t="s">
        <v>29</v>
      </c>
      <c r="Y2036" t="s">
        <v>29</v>
      </c>
      <c r="Z2036" t="s">
        <v>29</v>
      </c>
      <c r="AA2036" t="s">
        <v>29</v>
      </c>
      <c r="AB2036" t="s">
        <v>32</v>
      </c>
    </row>
    <row r="2037" spans="1:28" outlineLevel="1" x14ac:dyDescent="0.45">
      <c r="A2037">
        <v>7584348907</v>
      </c>
      <c r="B2037" s="1">
        <v>44323</v>
      </c>
      <c r="C2037" t="s">
        <v>3314</v>
      </c>
      <c r="D2037" t="s">
        <v>3315</v>
      </c>
      <c r="E2037" t="s">
        <v>107</v>
      </c>
      <c r="F2037" t="s">
        <v>5651</v>
      </c>
      <c r="G2037" t="s">
        <v>5733</v>
      </c>
      <c r="H2037" s="5">
        <v>76139.62</v>
      </c>
      <c r="I2037" t="s">
        <v>35</v>
      </c>
      <c r="J2037" t="s">
        <v>28</v>
      </c>
      <c r="K2037" t="s">
        <v>29</v>
      </c>
      <c r="L2037" t="s">
        <v>88</v>
      </c>
      <c r="M2037" t="s">
        <v>29</v>
      </c>
      <c r="N2037" t="s">
        <v>29</v>
      </c>
      <c r="O2037" t="s">
        <v>29</v>
      </c>
      <c r="P2037" t="s">
        <v>30</v>
      </c>
      <c r="Q2037" t="s">
        <v>30</v>
      </c>
      <c r="R2037" t="s">
        <v>30</v>
      </c>
      <c r="S2037" t="s">
        <v>30</v>
      </c>
      <c r="T2037" t="s">
        <v>30</v>
      </c>
      <c r="U2037" t="s">
        <v>29</v>
      </c>
      <c r="V2037" t="s">
        <v>30</v>
      </c>
      <c r="W2037" t="s">
        <v>40</v>
      </c>
      <c r="X2037" t="s">
        <v>29</v>
      </c>
      <c r="Y2037" t="s">
        <v>30</v>
      </c>
      <c r="Z2037" t="s">
        <v>29</v>
      </c>
      <c r="AA2037" t="s">
        <v>29</v>
      </c>
      <c r="AB2037" t="s">
        <v>32</v>
      </c>
    </row>
    <row r="2038" spans="1:28" outlineLevel="1" x14ac:dyDescent="0.45">
      <c r="A2038">
        <v>2353269010</v>
      </c>
      <c r="B2038" s="1">
        <v>44331</v>
      </c>
      <c r="C2038" t="s">
        <v>942</v>
      </c>
      <c r="D2038" t="s">
        <v>943</v>
      </c>
      <c r="E2038" t="s">
        <v>107</v>
      </c>
      <c r="F2038" t="s">
        <v>5651</v>
      </c>
      <c r="G2038" t="s">
        <v>5690</v>
      </c>
      <c r="H2038" s="5">
        <v>74254</v>
      </c>
      <c r="J2038" t="s">
        <v>28</v>
      </c>
      <c r="K2038" t="s">
        <v>29</v>
      </c>
      <c r="L2038" t="s">
        <v>88</v>
      </c>
      <c r="M2038" t="s">
        <v>29</v>
      </c>
      <c r="N2038" t="s">
        <v>29</v>
      </c>
      <c r="O2038" t="s">
        <v>29</v>
      </c>
      <c r="P2038" t="s">
        <v>30</v>
      </c>
      <c r="Q2038" t="s">
        <v>29</v>
      </c>
      <c r="R2038" t="s">
        <v>30</v>
      </c>
      <c r="S2038" t="s">
        <v>30</v>
      </c>
      <c r="T2038" t="s">
        <v>30</v>
      </c>
      <c r="U2038" t="s">
        <v>30</v>
      </c>
      <c r="V2038" t="s">
        <v>30</v>
      </c>
      <c r="W2038" t="s">
        <v>40</v>
      </c>
      <c r="X2038" t="s">
        <v>29</v>
      </c>
      <c r="Y2038" t="s">
        <v>30</v>
      </c>
      <c r="Z2038" t="s">
        <v>29</v>
      </c>
      <c r="AA2038" t="s">
        <v>29</v>
      </c>
      <c r="AB2038" t="s">
        <v>32</v>
      </c>
    </row>
    <row r="2039" spans="1:28" outlineLevel="1" x14ac:dyDescent="0.45">
      <c r="A2039">
        <v>4897009010</v>
      </c>
      <c r="B2039" s="1">
        <v>44336</v>
      </c>
      <c r="C2039" t="s">
        <v>2023</v>
      </c>
      <c r="D2039" t="s">
        <v>2024</v>
      </c>
      <c r="E2039" t="s">
        <v>107</v>
      </c>
      <c r="F2039" t="s">
        <v>5651</v>
      </c>
      <c r="G2039" t="s">
        <v>5733</v>
      </c>
      <c r="H2039" s="5">
        <v>69675</v>
      </c>
      <c r="J2039" t="s">
        <v>28</v>
      </c>
      <c r="K2039" t="s">
        <v>29</v>
      </c>
      <c r="L2039" t="s">
        <v>88</v>
      </c>
      <c r="M2039" t="s">
        <v>29</v>
      </c>
      <c r="N2039" t="s">
        <v>30</v>
      </c>
      <c r="O2039" t="s">
        <v>29</v>
      </c>
      <c r="P2039" t="s">
        <v>30</v>
      </c>
      <c r="Q2039" t="s">
        <v>30</v>
      </c>
      <c r="R2039" t="s">
        <v>30</v>
      </c>
      <c r="S2039" t="s">
        <v>30</v>
      </c>
      <c r="T2039" t="s">
        <v>30</v>
      </c>
      <c r="U2039" t="s">
        <v>30</v>
      </c>
      <c r="V2039" t="s">
        <v>30</v>
      </c>
      <c r="W2039" t="s">
        <v>60</v>
      </c>
      <c r="X2039" t="s">
        <v>29</v>
      </c>
      <c r="Y2039" t="s">
        <v>30</v>
      </c>
      <c r="Z2039" t="s">
        <v>30</v>
      </c>
      <c r="AA2039" t="s">
        <v>29</v>
      </c>
      <c r="AB2039" t="s">
        <v>228</v>
      </c>
    </row>
    <row r="2040" spans="1:28" outlineLevel="1" x14ac:dyDescent="0.45">
      <c r="A2040">
        <v>7882988909</v>
      </c>
      <c r="B2040" s="1">
        <v>44327</v>
      </c>
      <c r="C2040" t="s">
        <v>3909</v>
      </c>
      <c r="D2040" t="s">
        <v>3910</v>
      </c>
      <c r="E2040" t="s">
        <v>107</v>
      </c>
      <c r="F2040" t="s">
        <v>5651</v>
      </c>
      <c r="G2040" t="s">
        <v>5657</v>
      </c>
      <c r="H2040" s="5">
        <v>69508.11</v>
      </c>
      <c r="J2040" t="s">
        <v>28</v>
      </c>
      <c r="K2040" t="s">
        <v>29</v>
      </c>
      <c r="L2040" t="s">
        <v>96</v>
      </c>
      <c r="M2040" t="s">
        <v>29</v>
      </c>
      <c r="N2040" t="s">
        <v>29</v>
      </c>
      <c r="O2040" t="s">
        <v>29</v>
      </c>
      <c r="P2040" t="s">
        <v>30</v>
      </c>
      <c r="Q2040" t="s">
        <v>30</v>
      </c>
      <c r="R2040" t="s">
        <v>30</v>
      </c>
      <c r="S2040" t="s">
        <v>30</v>
      </c>
      <c r="T2040" t="s">
        <v>29</v>
      </c>
      <c r="U2040" t="s">
        <v>30</v>
      </c>
      <c r="V2040" t="s">
        <v>29</v>
      </c>
      <c r="W2040" t="s">
        <v>31</v>
      </c>
      <c r="X2040" t="s">
        <v>29</v>
      </c>
      <c r="Y2040" t="s">
        <v>29</v>
      </c>
      <c r="Z2040" t="s">
        <v>29</v>
      </c>
      <c r="AA2040" t="s">
        <v>30</v>
      </c>
      <c r="AB2040" t="s">
        <v>32</v>
      </c>
    </row>
    <row r="2041" spans="1:28" outlineLevel="1" x14ac:dyDescent="0.45">
      <c r="A2041">
        <v>7513879008</v>
      </c>
      <c r="B2041" s="1">
        <v>44341</v>
      </c>
      <c r="C2041" t="s">
        <v>2586</v>
      </c>
      <c r="D2041" t="s">
        <v>2587</v>
      </c>
      <c r="E2041" t="s">
        <v>107</v>
      </c>
      <c r="F2041" t="s">
        <v>5651</v>
      </c>
      <c r="G2041" t="s">
        <v>5656</v>
      </c>
      <c r="H2041" s="5">
        <v>69252</v>
      </c>
      <c r="I2041" t="s">
        <v>35</v>
      </c>
      <c r="J2041" t="s">
        <v>28</v>
      </c>
      <c r="K2041" t="s">
        <v>30</v>
      </c>
      <c r="L2041" t="s">
        <v>88</v>
      </c>
      <c r="M2041" t="s">
        <v>29</v>
      </c>
      <c r="N2041" t="s">
        <v>30</v>
      </c>
      <c r="O2041" t="s">
        <v>29</v>
      </c>
      <c r="P2041" t="s">
        <v>30</v>
      </c>
      <c r="Q2041" t="s">
        <v>30</v>
      </c>
      <c r="R2041" t="s">
        <v>30</v>
      </c>
      <c r="S2041" t="s">
        <v>30</v>
      </c>
      <c r="T2041" t="s">
        <v>30</v>
      </c>
      <c r="U2041" t="s">
        <v>30</v>
      </c>
      <c r="V2041" t="s">
        <v>30</v>
      </c>
      <c r="W2041" t="s">
        <v>31</v>
      </c>
      <c r="X2041" t="s">
        <v>29</v>
      </c>
      <c r="Y2041" t="s">
        <v>29</v>
      </c>
      <c r="Z2041" t="s">
        <v>29</v>
      </c>
      <c r="AA2041" t="s">
        <v>30</v>
      </c>
      <c r="AB2041" t="s">
        <v>32</v>
      </c>
    </row>
    <row r="2042" spans="1:28" outlineLevel="1" x14ac:dyDescent="0.45">
      <c r="A2042">
        <v>7854948900</v>
      </c>
      <c r="B2042" s="1">
        <v>44324</v>
      </c>
      <c r="C2042" t="s">
        <v>3829</v>
      </c>
      <c r="D2042" t="s">
        <v>3830</v>
      </c>
      <c r="E2042" t="s">
        <v>107</v>
      </c>
      <c r="F2042" t="s">
        <v>5651</v>
      </c>
      <c r="G2042" t="s">
        <v>5797</v>
      </c>
      <c r="H2042" s="5">
        <v>67976.33</v>
      </c>
      <c r="J2042" t="s">
        <v>28</v>
      </c>
      <c r="K2042" t="s">
        <v>29</v>
      </c>
      <c r="L2042" t="s">
        <v>88</v>
      </c>
      <c r="M2042" t="s">
        <v>29</v>
      </c>
      <c r="N2042" t="s">
        <v>29</v>
      </c>
      <c r="O2042" t="s">
        <v>29</v>
      </c>
      <c r="P2042" t="s">
        <v>30</v>
      </c>
      <c r="Q2042" t="s">
        <v>30</v>
      </c>
      <c r="R2042" t="s">
        <v>30</v>
      </c>
      <c r="S2042" t="s">
        <v>30</v>
      </c>
      <c r="T2042" t="s">
        <v>30</v>
      </c>
      <c r="U2042" t="s">
        <v>30</v>
      </c>
      <c r="V2042" t="s">
        <v>30</v>
      </c>
      <c r="W2042" t="s">
        <v>60</v>
      </c>
      <c r="X2042" t="s">
        <v>30</v>
      </c>
      <c r="Y2042" t="s">
        <v>30</v>
      </c>
      <c r="Z2042" t="s">
        <v>29</v>
      </c>
      <c r="AA2042" t="s">
        <v>29</v>
      </c>
      <c r="AB2042" t="s">
        <v>39</v>
      </c>
    </row>
    <row r="2043" spans="1:28" outlineLevel="1" x14ac:dyDescent="0.45">
      <c r="A2043">
        <v>7548949005</v>
      </c>
      <c r="B2043" s="1">
        <v>44341</v>
      </c>
      <c r="C2043" t="s">
        <v>2985</v>
      </c>
      <c r="D2043" t="s">
        <v>2986</v>
      </c>
      <c r="E2043" t="s">
        <v>107</v>
      </c>
      <c r="F2043" t="s">
        <v>5651</v>
      </c>
      <c r="G2043" t="s">
        <v>5657</v>
      </c>
      <c r="H2043" s="5">
        <v>67516</v>
      </c>
      <c r="J2043" t="s">
        <v>28</v>
      </c>
      <c r="K2043" t="s">
        <v>29</v>
      </c>
      <c r="L2043" t="s">
        <v>96</v>
      </c>
      <c r="M2043" t="s">
        <v>30</v>
      </c>
      <c r="N2043" t="s">
        <v>30</v>
      </c>
      <c r="O2043" t="s">
        <v>30</v>
      </c>
      <c r="P2043" t="s">
        <v>30</v>
      </c>
      <c r="Q2043" t="s">
        <v>30</v>
      </c>
      <c r="R2043" t="s">
        <v>30</v>
      </c>
      <c r="S2043" t="s">
        <v>30</v>
      </c>
      <c r="T2043" t="s">
        <v>30</v>
      </c>
      <c r="U2043" t="s">
        <v>30</v>
      </c>
      <c r="V2043" t="s">
        <v>30</v>
      </c>
      <c r="W2043" t="s">
        <v>33</v>
      </c>
      <c r="X2043" t="s">
        <v>29</v>
      </c>
      <c r="Y2043" t="s">
        <v>30</v>
      </c>
      <c r="Z2043" t="s">
        <v>29</v>
      </c>
      <c r="AA2043" t="s">
        <v>29</v>
      </c>
      <c r="AB2043" t="s">
        <v>32</v>
      </c>
    </row>
    <row r="2044" spans="1:28" outlineLevel="1" x14ac:dyDescent="0.45">
      <c r="A2044">
        <v>2348769002</v>
      </c>
      <c r="B2044" s="1">
        <v>44331</v>
      </c>
      <c r="C2044" t="s">
        <v>917</v>
      </c>
      <c r="D2044" t="s">
        <v>918</v>
      </c>
      <c r="E2044" t="s">
        <v>107</v>
      </c>
      <c r="F2044" t="s">
        <v>5651</v>
      </c>
      <c r="G2044" t="s">
        <v>5760</v>
      </c>
      <c r="H2044" s="5">
        <v>66829</v>
      </c>
      <c r="J2044" t="s">
        <v>28</v>
      </c>
      <c r="K2044" t="s">
        <v>30</v>
      </c>
      <c r="L2044" t="s">
        <v>88</v>
      </c>
      <c r="M2044" t="s">
        <v>30</v>
      </c>
      <c r="N2044" t="s">
        <v>29</v>
      </c>
      <c r="O2044" t="s">
        <v>29</v>
      </c>
      <c r="P2044" t="s">
        <v>29</v>
      </c>
      <c r="Q2044" t="s">
        <v>30</v>
      </c>
      <c r="R2044" t="s">
        <v>30</v>
      </c>
      <c r="S2044" t="s">
        <v>30</v>
      </c>
      <c r="T2044" t="s">
        <v>30</v>
      </c>
      <c r="U2044" t="s">
        <v>30</v>
      </c>
      <c r="V2044" t="s">
        <v>30</v>
      </c>
      <c r="W2044" t="s">
        <v>60</v>
      </c>
      <c r="X2044" t="s">
        <v>30</v>
      </c>
      <c r="Y2044" t="s">
        <v>29</v>
      </c>
      <c r="Z2044" t="s">
        <v>29</v>
      </c>
      <c r="AA2044" t="s">
        <v>30</v>
      </c>
      <c r="AB2044" t="s">
        <v>32</v>
      </c>
    </row>
    <row r="2045" spans="1:28" outlineLevel="1" x14ac:dyDescent="0.45">
      <c r="A2045">
        <v>8030029000</v>
      </c>
      <c r="B2045" s="1">
        <v>44342</v>
      </c>
      <c r="C2045" t="s">
        <v>4155</v>
      </c>
      <c r="D2045" t="s">
        <v>4156</v>
      </c>
      <c r="E2045" t="s">
        <v>107</v>
      </c>
      <c r="F2045" t="s">
        <v>5651</v>
      </c>
      <c r="G2045" t="s">
        <v>5895</v>
      </c>
      <c r="H2045" s="5">
        <v>65360</v>
      </c>
      <c r="J2045" t="s">
        <v>28</v>
      </c>
      <c r="K2045" t="s">
        <v>29</v>
      </c>
      <c r="L2045" t="s">
        <v>88</v>
      </c>
      <c r="M2045" t="s">
        <v>29</v>
      </c>
      <c r="N2045" t="s">
        <v>29</v>
      </c>
      <c r="O2045" t="s">
        <v>29</v>
      </c>
      <c r="P2045" t="s">
        <v>30</v>
      </c>
      <c r="Q2045" t="s">
        <v>30</v>
      </c>
      <c r="R2045" t="s">
        <v>30</v>
      </c>
      <c r="S2045" t="s">
        <v>30</v>
      </c>
      <c r="T2045" t="s">
        <v>30</v>
      </c>
      <c r="U2045" t="s">
        <v>30</v>
      </c>
      <c r="V2045" t="s">
        <v>30</v>
      </c>
      <c r="W2045" t="s">
        <v>33</v>
      </c>
      <c r="X2045" t="s">
        <v>29</v>
      </c>
      <c r="Y2045" t="s">
        <v>30</v>
      </c>
      <c r="Z2045" t="s">
        <v>29</v>
      </c>
      <c r="AA2045" t="s">
        <v>29</v>
      </c>
      <c r="AB2045" t="s">
        <v>45</v>
      </c>
    </row>
    <row r="2046" spans="1:28" outlineLevel="1" x14ac:dyDescent="0.45">
      <c r="A2046">
        <v>7894968900</v>
      </c>
      <c r="B2046" s="1">
        <v>44327</v>
      </c>
      <c r="C2046" t="s">
        <v>3975</v>
      </c>
      <c r="D2046" t="s">
        <v>3976</v>
      </c>
      <c r="E2046" t="s">
        <v>107</v>
      </c>
      <c r="F2046" t="s">
        <v>5651</v>
      </c>
      <c r="G2046" t="s">
        <v>5690</v>
      </c>
      <c r="H2046" s="5">
        <v>65211</v>
      </c>
      <c r="J2046" t="s">
        <v>28</v>
      </c>
      <c r="K2046" t="s">
        <v>29</v>
      </c>
      <c r="L2046" t="s">
        <v>88</v>
      </c>
      <c r="M2046" t="s">
        <v>30</v>
      </c>
      <c r="N2046" t="s">
        <v>30</v>
      </c>
      <c r="O2046" t="s">
        <v>30</v>
      </c>
      <c r="P2046" t="s">
        <v>30</v>
      </c>
      <c r="Q2046" t="s">
        <v>30</v>
      </c>
      <c r="R2046" t="s">
        <v>30</v>
      </c>
      <c r="S2046" t="s">
        <v>30</v>
      </c>
      <c r="T2046" t="s">
        <v>30</v>
      </c>
      <c r="U2046" t="s">
        <v>30</v>
      </c>
      <c r="V2046" t="s">
        <v>30</v>
      </c>
      <c r="W2046" t="s">
        <v>31</v>
      </c>
      <c r="X2046" t="s">
        <v>29</v>
      </c>
      <c r="Y2046" t="s">
        <v>30</v>
      </c>
      <c r="Z2046" t="s">
        <v>29</v>
      </c>
      <c r="AA2046" t="s">
        <v>30</v>
      </c>
      <c r="AB2046" t="s">
        <v>32</v>
      </c>
    </row>
    <row r="2047" spans="1:28" outlineLevel="1" x14ac:dyDescent="0.45">
      <c r="A2047">
        <v>7523878909</v>
      </c>
      <c r="B2047" s="1">
        <v>44323</v>
      </c>
      <c r="C2047" t="s">
        <v>2699</v>
      </c>
      <c r="D2047" t="s">
        <v>2700</v>
      </c>
      <c r="E2047" t="s">
        <v>107</v>
      </c>
      <c r="F2047" t="s">
        <v>5651</v>
      </c>
      <c r="G2047" t="s">
        <v>5656</v>
      </c>
      <c r="H2047" s="5">
        <v>64900.44</v>
      </c>
      <c r="J2047" t="s">
        <v>28</v>
      </c>
      <c r="K2047" t="s">
        <v>30</v>
      </c>
      <c r="L2047" t="s">
        <v>88</v>
      </c>
      <c r="M2047" t="s">
        <v>29</v>
      </c>
      <c r="N2047" t="s">
        <v>29</v>
      </c>
      <c r="O2047" t="s">
        <v>30</v>
      </c>
      <c r="P2047" t="s">
        <v>30</v>
      </c>
      <c r="Q2047" t="s">
        <v>30</v>
      </c>
      <c r="R2047" t="s">
        <v>30</v>
      </c>
      <c r="S2047" t="s">
        <v>30</v>
      </c>
      <c r="T2047" t="s">
        <v>29</v>
      </c>
      <c r="U2047" t="s">
        <v>30</v>
      </c>
      <c r="V2047" t="s">
        <v>30</v>
      </c>
      <c r="W2047" t="s">
        <v>31</v>
      </c>
      <c r="X2047" t="s">
        <v>29</v>
      </c>
      <c r="Y2047" t="s">
        <v>30</v>
      </c>
      <c r="Z2047" t="s">
        <v>29</v>
      </c>
      <c r="AA2047" t="s">
        <v>30</v>
      </c>
      <c r="AB2047" t="s">
        <v>39</v>
      </c>
    </row>
    <row r="2048" spans="1:28" outlineLevel="1" x14ac:dyDescent="0.45">
      <c r="A2048">
        <v>7523628904</v>
      </c>
      <c r="B2048" s="1">
        <v>44323</v>
      </c>
      <c r="C2048" t="s">
        <v>2693</v>
      </c>
      <c r="D2048" t="s">
        <v>2694</v>
      </c>
      <c r="E2048" t="s">
        <v>107</v>
      </c>
      <c r="F2048" t="s">
        <v>5651</v>
      </c>
      <c r="G2048" t="s">
        <v>5656</v>
      </c>
      <c r="H2048" s="5">
        <v>62443.1</v>
      </c>
      <c r="J2048" t="s">
        <v>28</v>
      </c>
      <c r="K2048" t="s">
        <v>30</v>
      </c>
      <c r="L2048" t="s">
        <v>88</v>
      </c>
      <c r="M2048" t="s">
        <v>29</v>
      </c>
      <c r="N2048" t="s">
        <v>29</v>
      </c>
      <c r="O2048" t="s">
        <v>30</v>
      </c>
      <c r="P2048" t="s">
        <v>29</v>
      </c>
      <c r="Q2048" t="s">
        <v>30</v>
      </c>
      <c r="R2048" t="s">
        <v>30</v>
      </c>
      <c r="S2048" t="s">
        <v>30</v>
      </c>
      <c r="T2048" t="s">
        <v>30</v>
      </c>
      <c r="U2048" t="s">
        <v>30</v>
      </c>
      <c r="V2048" t="s">
        <v>30</v>
      </c>
      <c r="W2048" t="s">
        <v>31</v>
      </c>
      <c r="X2048" t="s">
        <v>29</v>
      </c>
      <c r="Y2048" t="s">
        <v>30</v>
      </c>
      <c r="Z2048" t="s">
        <v>29</v>
      </c>
      <c r="AA2048" t="s">
        <v>29</v>
      </c>
      <c r="AB2048" t="s">
        <v>62</v>
      </c>
    </row>
    <row r="2049" spans="1:28" outlineLevel="1" x14ac:dyDescent="0.45">
      <c r="A2049">
        <v>7523468904</v>
      </c>
      <c r="B2049" s="1">
        <v>44323</v>
      </c>
      <c r="C2049" t="s">
        <v>2684</v>
      </c>
      <c r="D2049" t="s">
        <v>2685</v>
      </c>
      <c r="E2049" t="s">
        <v>107</v>
      </c>
      <c r="F2049" t="s">
        <v>5651</v>
      </c>
      <c r="G2049" t="s">
        <v>5797</v>
      </c>
      <c r="H2049" s="5">
        <v>61389</v>
      </c>
      <c r="J2049" t="s">
        <v>28</v>
      </c>
      <c r="K2049" t="s">
        <v>30</v>
      </c>
      <c r="L2049" t="s">
        <v>88</v>
      </c>
      <c r="M2049" t="s">
        <v>30</v>
      </c>
      <c r="N2049" t="s">
        <v>30</v>
      </c>
      <c r="O2049" t="s">
        <v>30</v>
      </c>
      <c r="P2049" t="s">
        <v>30</v>
      </c>
      <c r="Q2049" t="s">
        <v>30</v>
      </c>
      <c r="R2049" t="s">
        <v>30</v>
      </c>
      <c r="S2049" t="s">
        <v>30</v>
      </c>
      <c r="T2049" t="s">
        <v>30</v>
      </c>
      <c r="U2049" t="s">
        <v>30</v>
      </c>
      <c r="V2049" t="s">
        <v>30</v>
      </c>
      <c r="W2049" t="s">
        <v>40</v>
      </c>
      <c r="X2049" t="s">
        <v>30</v>
      </c>
      <c r="Y2049" t="s">
        <v>30</v>
      </c>
      <c r="Z2049" t="s">
        <v>29</v>
      </c>
      <c r="AA2049" t="s">
        <v>30</v>
      </c>
      <c r="AB2049" t="s">
        <v>32</v>
      </c>
    </row>
    <row r="2050" spans="1:28" outlineLevel="1" x14ac:dyDescent="0.45">
      <c r="A2050">
        <v>5249199006</v>
      </c>
      <c r="B2050" s="1">
        <v>44337</v>
      </c>
      <c r="C2050" t="s">
        <v>2318</v>
      </c>
      <c r="D2050" t="s">
        <v>2319</v>
      </c>
      <c r="E2050" t="s">
        <v>107</v>
      </c>
      <c r="F2050" t="s">
        <v>5651</v>
      </c>
      <c r="G2050" t="s">
        <v>5895</v>
      </c>
      <c r="H2050" s="5">
        <v>58585.55</v>
      </c>
      <c r="J2050" t="s">
        <v>28</v>
      </c>
      <c r="K2050" t="s">
        <v>30</v>
      </c>
      <c r="L2050" t="s">
        <v>88</v>
      </c>
      <c r="M2050" t="s">
        <v>29</v>
      </c>
      <c r="N2050" t="s">
        <v>29</v>
      </c>
      <c r="O2050" t="s">
        <v>29</v>
      </c>
      <c r="P2050" t="s">
        <v>30</v>
      </c>
      <c r="Q2050" t="s">
        <v>30</v>
      </c>
      <c r="R2050" t="s">
        <v>30</v>
      </c>
      <c r="S2050" t="s">
        <v>30</v>
      </c>
      <c r="T2050" t="s">
        <v>30</v>
      </c>
      <c r="U2050" t="s">
        <v>30</v>
      </c>
      <c r="V2050" t="s">
        <v>30</v>
      </c>
      <c r="W2050" t="s">
        <v>37</v>
      </c>
      <c r="X2050" t="s">
        <v>29</v>
      </c>
      <c r="Y2050" t="s">
        <v>30</v>
      </c>
      <c r="Z2050" t="s">
        <v>29</v>
      </c>
      <c r="AA2050" t="s">
        <v>29</v>
      </c>
      <c r="AB2050" t="s">
        <v>32</v>
      </c>
    </row>
    <row r="2051" spans="1:28" outlineLevel="1" x14ac:dyDescent="0.45">
      <c r="A2051">
        <v>7544598907</v>
      </c>
      <c r="B2051" s="1">
        <v>44323</v>
      </c>
      <c r="C2051" t="s">
        <v>2937</v>
      </c>
      <c r="D2051" t="s">
        <v>2938</v>
      </c>
      <c r="E2051" t="s">
        <v>107</v>
      </c>
      <c r="F2051" t="s">
        <v>5651</v>
      </c>
      <c r="G2051" t="s">
        <v>5764</v>
      </c>
      <c r="H2051" s="5">
        <v>56946.75</v>
      </c>
      <c r="J2051" t="s">
        <v>28</v>
      </c>
      <c r="K2051" t="s">
        <v>29</v>
      </c>
      <c r="L2051" t="s">
        <v>88</v>
      </c>
      <c r="M2051" t="s">
        <v>29</v>
      </c>
      <c r="N2051" t="s">
        <v>29</v>
      </c>
      <c r="O2051" t="s">
        <v>29</v>
      </c>
      <c r="P2051" t="s">
        <v>30</v>
      </c>
      <c r="Q2051" t="s">
        <v>30</v>
      </c>
      <c r="R2051" t="s">
        <v>30</v>
      </c>
      <c r="S2051" t="s">
        <v>30</v>
      </c>
      <c r="T2051" t="s">
        <v>30</v>
      </c>
      <c r="U2051" t="s">
        <v>30</v>
      </c>
      <c r="V2051" t="s">
        <v>30</v>
      </c>
      <c r="W2051" t="s">
        <v>33</v>
      </c>
      <c r="X2051" t="s">
        <v>29</v>
      </c>
      <c r="Y2051" t="s">
        <v>29</v>
      </c>
      <c r="Z2051" t="s">
        <v>30</v>
      </c>
      <c r="AA2051" t="s">
        <v>29</v>
      </c>
      <c r="AB2051" t="s">
        <v>32</v>
      </c>
    </row>
    <row r="2052" spans="1:28" outlineLevel="1" x14ac:dyDescent="0.45">
      <c r="A2052">
        <v>9936049007</v>
      </c>
      <c r="B2052" s="1">
        <v>44351</v>
      </c>
      <c r="C2052" t="s">
        <v>5547</v>
      </c>
      <c r="D2052" t="s">
        <v>5548</v>
      </c>
      <c r="E2052" t="s">
        <v>107</v>
      </c>
      <c r="F2052" t="s">
        <v>5651</v>
      </c>
      <c r="G2052" t="s">
        <v>5895</v>
      </c>
      <c r="H2052" s="5">
        <v>56511</v>
      </c>
      <c r="J2052" t="s">
        <v>28</v>
      </c>
      <c r="K2052" t="s">
        <v>30</v>
      </c>
      <c r="L2052" t="s">
        <v>88</v>
      </c>
      <c r="M2052" t="s">
        <v>29</v>
      </c>
      <c r="N2052" t="s">
        <v>29</v>
      </c>
      <c r="O2052" t="s">
        <v>29</v>
      </c>
      <c r="P2052" t="s">
        <v>29</v>
      </c>
      <c r="Q2052" t="s">
        <v>29</v>
      </c>
      <c r="R2052" t="s">
        <v>29</v>
      </c>
      <c r="S2052" t="s">
        <v>30</v>
      </c>
      <c r="T2052" t="s">
        <v>30</v>
      </c>
      <c r="U2052" t="s">
        <v>29</v>
      </c>
      <c r="V2052" t="s">
        <v>30</v>
      </c>
      <c r="W2052" t="s">
        <v>33</v>
      </c>
      <c r="X2052" t="s">
        <v>29</v>
      </c>
      <c r="Y2052" t="s">
        <v>29</v>
      </c>
      <c r="Z2052" t="s">
        <v>29</v>
      </c>
      <c r="AA2052" t="s">
        <v>29</v>
      </c>
      <c r="AB2052" t="s">
        <v>32</v>
      </c>
    </row>
    <row r="2053" spans="1:28" outlineLevel="1" x14ac:dyDescent="0.45">
      <c r="A2053">
        <v>1071369002</v>
      </c>
      <c r="B2053" s="1">
        <v>44328</v>
      </c>
      <c r="C2053" t="s">
        <v>250</v>
      </c>
      <c r="D2053" t="s">
        <v>251</v>
      </c>
      <c r="E2053" t="s">
        <v>107</v>
      </c>
      <c r="F2053" t="s">
        <v>5651</v>
      </c>
      <c r="G2053" t="s">
        <v>5679</v>
      </c>
      <c r="H2053" s="5">
        <v>56294.28</v>
      </c>
      <c r="J2053" t="s">
        <v>28</v>
      </c>
      <c r="K2053" t="s">
        <v>29</v>
      </c>
      <c r="L2053" t="s">
        <v>88</v>
      </c>
      <c r="M2053" t="s">
        <v>30</v>
      </c>
      <c r="N2053" t="s">
        <v>30</v>
      </c>
      <c r="O2053" t="s">
        <v>30</v>
      </c>
      <c r="P2053" t="s">
        <v>30</v>
      </c>
      <c r="Q2053" t="s">
        <v>30</v>
      </c>
      <c r="R2053" t="s">
        <v>30</v>
      </c>
      <c r="S2053" t="s">
        <v>30</v>
      </c>
      <c r="T2053" t="s">
        <v>30</v>
      </c>
      <c r="U2053" t="s">
        <v>30</v>
      </c>
      <c r="V2053" t="s">
        <v>30</v>
      </c>
      <c r="W2053" t="s">
        <v>40</v>
      </c>
      <c r="X2053" t="s">
        <v>30</v>
      </c>
      <c r="Y2053" t="s">
        <v>30</v>
      </c>
      <c r="Z2053" t="s">
        <v>29</v>
      </c>
      <c r="AA2053" t="s">
        <v>30</v>
      </c>
      <c r="AB2053" t="s">
        <v>32</v>
      </c>
    </row>
    <row r="2054" spans="1:28" outlineLevel="1" x14ac:dyDescent="0.45">
      <c r="A2054">
        <v>8971129008</v>
      </c>
      <c r="B2054" s="1">
        <v>44345</v>
      </c>
      <c r="C2054" t="s">
        <v>5084</v>
      </c>
      <c r="D2054" t="s">
        <v>5085</v>
      </c>
      <c r="E2054" t="s">
        <v>107</v>
      </c>
      <c r="F2054" t="s">
        <v>5651</v>
      </c>
      <c r="G2054" t="s">
        <v>5733</v>
      </c>
      <c r="H2054" s="5">
        <v>55468</v>
      </c>
      <c r="J2054" t="s">
        <v>28</v>
      </c>
      <c r="K2054" t="s">
        <v>29</v>
      </c>
      <c r="L2054" t="s">
        <v>88</v>
      </c>
      <c r="M2054" t="s">
        <v>30</v>
      </c>
      <c r="N2054" t="s">
        <v>29</v>
      </c>
      <c r="O2054" t="s">
        <v>30</v>
      </c>
      <c r="P2054" t="s">
        <v>30</v>
      </c>
      <c r="Q2054" t="s">
        <v>30</v>
      </c>
      <c r="R2054" t="s">
        <v>30</v>
      </c>
      <c r="S2054" t="s">
        <v>30</v>
      </c>
      <c r="T2054" t="s">
        <v>30</v>
      </c>
      <c r="U2054" t="s">
        <v>30</v>
      </c>
      <c r="V2054" t="s">
        <v>30</v>
      </c>
      <c r="W2054" t="s">
        <v>40</v>
      </c>
      <c r="X2054" t="s">
        <v>29</v>
      </c>
      <c r="Y2054" t="s">
        <v>29</v>
      </c>
      <c r="Z2054" t="s">
        <v>29</v>
      </c>
      <c r="AA2054" t="s">
        <v>29</v>
      </c>
      <c r="AB2054" t="s">
        <v>32</v>
      </c>
    </row>
    <row r="2055" spans="1:28" outlineLevel="1" x14ac:dyDescent="0.45">
      <c r="A2055">
        <v>8925359006</v>
      </c>
      <c r="B2055" s="1">
        <v>44345</v>
      </c>
      <c r="C2055" t="s">
        <v>4867</v>
      </c>
      <c r="D2055" t="s">
        <v>4868</v>
      </c>
      <c r="E2055" t="s">
        <v>107</v>
      </c>
      <c r="F2055" t="s">
        <v>5651</v>
      </c>
      <c r="G2055" t="s">
        <v>5733</v>
      </c>
      <c r="H2055" s="5">
        <v>53355.89</v>
      </c>
      <c r="J2055" t="s">
        <v>28</v>
      </c>
      <c r="K2055" t="s">
        <v>29</v>
      </c>
      <c r="L2055" t="s">
        <v>88</v>
      </c>
      <c r="M2055" t="s">
        <v>29</v>
      </c>
      <c r="N2055" t="s">
        <v>29</v>
      </c>
      <c r="O2055" t="s">
        <v>29</v>
      </c>
      <c r="P2055" t="s">
        <v>30</v>
      </c>
      <c r="Q2055" t="s">
        <v>29</v>
      </c>
      <c r="R2055" t="s">
        <v>29</v>
      </c>
      <c r="S2055" t="s">
        <v>30</v>
      </c>
      <c r="T2055" t="s">
        <v>29</v>
      </c>
      <c r="U2055" t="s">
        <v>29</v>
      </c>
      <c r="V2055" t="s">
        <v>29</v>
      </c>
      <c r="W2055" t="s">
        <v>40</v>
      </c>
      <c r="X2055" t="s">
        <v>29</v>
      </c>
      <c r="Y2055" t="s">
        <v>29</v>
      </c>
      <c r="Z2055" t="s">
        <v>29</v>
      </c>
      <c r="AA2055" t="s">
        <v>29</v>
      </c>
      <c r="AB2055" t="s">
        <v>32</v>
      </c>
    </row>
    <row r="2056" spans="1:28" outlineLevel="1" x14ac:dyDescent="0.45">
      <c r="A2056">
        <v>1039809101</v>
      </c>
      <c r="B2056" s="1">
        <v>44364</v>
      </c>
      <c r="C2056" t="s">
        <v>105</v>
      </c>
      <c r="D2056" t="s">
        <v>106</v>
      </c>
      <c r="E2056" t="s">
        <v>107</v>
      </c>
      <c r="F2056" t="s">
        <v>5651</v>
      </c>
      <c r="G2056" t="s">
        <v>5656</v>
      </c>
      <c r="H2056" s="5">
        <v>53196.13</v>
      </c>
      <c r="J2056" t="s">
        <v>28</v>
      </c>
      <c r="K2056" t="s">
        <v>29</v>
      </c>
      <c r="L2056" t="s">
        <v>88</v>
      </c>
      <c r="M2056" t="s">
        <v>29</v>
      </c>
      <c r="N2056" t="s">
        <v>30</v>
      </c>
      <c r="O2056" t="s">
        <v>29</v>
      </c>
      <c r="P2056" t="s">
        <v>30</v>
      </c>
      <c r="Q2056" t="s">
        <v>30</v>
      </c>
      <c r="R2056" t="s">
        <v>30</v>
      </c>
      <c r="S2056" t="s">
        <v>30</v>
      </c>
      <c r="T2056" t="s">
        <v>30</v>
      </c>
      <c r="U2056" t="s">
        <v>30</v>
      </c>
      <c r="V2056" t="s">
        <v>30</v>
      </c>
      <c r="W2056" t="s">
        <v>31</v>
      </c>
      <c r="X2056" t="s">
        <v>29</v>
      </c>
      <c r="Y2056" t="s">
        <v>29</v>
      </c>
      <c r="Z2056" t="s">
        <v>29</v>
      </c>
      <c r="AA2056" t="s">
        <v>29</v>
      </c>
      <c r="AB2056" t="s">
        <v>73</v>
      </c>
    </row>
    <row r="2057" spans="1:28" outlineLevel="1" x14ac:dyDescent="0.45">
      <c r="A2057">
        <v>2328709009</v>
      </c>
      <c r="B2057" s="1">
        <v>44331</v>
      </c>
      <c r="C2057" t="s">
        <v>826</v>
      </c>
      <c r="D2057" t="s">
        <v>827</v>
      </c>
      <c r="E2057" t="s">
        <v>107</v>
      </c>
      <c r="F2057" t="s">
        <v>5651</v>
      </c>
      <c r="G2057" t="s">
        <v>5656</v>
      </c>
      <c r="H2057" s="5">
        <v>53174.27</v>
      </c>
      <c r="J2057" t="s">
        <v>28</v>
      </c>
      <c r="K2057" t="s">
        <v>29</v>
      </c>
      <c r="L2057" t="s">
        <v>88</v>
      </c>
      <c r="M2057" t="s">
        <v>30</v>
      </c>
      <c r="N2057" t="s">
        <v>30</v>
      </c>
      <c r="O2057" t="s">
        <v>30</v>
      </c>
      <c r="P2057" t="s">
        <v>30</v>
      </c>
      <c r="Q2057" t="s">
        <v>30</v>
      </c>
      <c r="R2057" t="s">
        <v>30</v>
      </c>
      <c r="S2057" t="s">
        <v>30</v>
      </c>
      <c r="T2057" t="s">
        <v>30</v>
      </c>
      <c r="U2057" t="s">
        <v>30</v>
      </c>
      <c r="V2057" t="s">
        <v>30</v>
      </c>
      <c r="W2057" t="s">
        <v>31</v>
      </c>
      <c r="X2057" t="s">
        <v>29</v>
      </c>
      <c r="Y2057" t="s">
        <v>29</v>
      </c>
      <c r="Z2057" t="s">
        <v>29</v>
      </c>
      <c r="AA2057" t="s">
        <v>30</v>
      </c>
      <c r="AB2057" t="s">
        <v>43</v>
      </c>
    </row>
    <row r="2058" spans="1:28" outlineLevel="1" x14ac:dyDescent="0.45">
      <c r="A2058">
        <v>7517529005</v>
      </c>
      <c r="B2058" s="1">
        <v>44341</v>
      </c>
      <c r="C2058" t="s">
        <v>2634</v>
      </c>
      <c r="D2058" t="s">
        <v>2635</v>
      </c>
      <c r="E2058" t="s">
        <v>107</v>
      </c>
      <c r="F2058" t="s">
        <v>5651</v>
      </c>
      <c r="G2058" t="s">
        <v>5679</v>
      </c>
      <c r="H2058" s="5">
        <v>52461.38</v>
      </c>
      <c r="J2058" t="s">
        <v>28</v>
      </c>
      <c r="K2058" t="s">
        <v>29</v>
      </c>
      <c r="L2058" t="s">
        <v>88</v>
      </c>
      <c r="M2058" t="s">
        <v>29</v>
      </c>
      <c r="N2058" t="s">
        <v>29</v>
      </c>
      <c r="O2058" t="s">
        <v>29</v>
      </c>
      <c r="P2058" t="s">
        <v>30</v>
      </c>
      <c r="Q2058" t="s">
        <v>30</v>
      </c>
      <c r="R2058" t="s">
        <v>30</v>
      </c>
      <c r="S2058" t="s">
        <v>29</v>
      </c>
      <c r="T2058" t="s">
        <v>29</v>
      </c>
      <c r="U2058" t="s">
        <v>30</v>
      </c>
      <c r="V2058" t="s">
        <v>29</v>
      </c>
      <c r="W2058" t="s">
        <v>31</v>
      </c>
      <c r="X2058" t="s">
        <v>30</v>
      </c>
      <c r="Y2058" t="s">
        <v>30</v>
      </c>
      <c r="Z2058" t="s">
        <v>29</v>
      </c>
      <c r="AA2058" t="s">
        <v>30</v>
      </c>
      <c r="AB2058" t="s">
        <v>129</v>
      </c>
    </row>
    <row r="2059" spans="1:28" outlineLevel="1" x14ac:dyDescent="0.45">
      <c r="A2059">
        <v>2724519002</v>
      </c>
      <c r="B2059" s="1">
        <v>44334</v>
      </c>
      <c r="C2059" t="s">
        <v>1448</v>
      </c>
      <c r="D2059" t="s">
        <v>1449</v>
      </c>
      <c r="E2059" t="s">
        <v>107</v>
      </c>
      <c r="F2059" t="s">
        <v>5651</v>
      </c>
      <c r="G2059" t="s">
        <v>5656</v>
      </c>
      <c r="H2059" s="5">
        <v>51417</v>
      </c>
      <c r="I2059" t="s">
        <v>35</v>
      </c>
      <c r="J2059" t="s">
        <v>28</v>
      </c>
      <c r="K2059" t="s">
        <v>30</v>
      </c>
      <c r="L2059" t="s">
        <v>88</v>
      </c>
      <c r="M2059" t="s">
        <v>29</v>
      </c>
      <c r="N2059" t="s">
        <v>30</v>
      </c>
      <c r="O2059" t="s">
        <v>29</v>
      </c>
      <c r="P2059" t="s">
        <v>30</v>
      </c>
      <c r="Q2059" t="s">
        <v>30</v>
      </c>
      <c r="R2059" t="s">
        <v>30</v>
      </c>
      <c r="S2059" t="s">
        <v>30</v>
      </c>
      <c r="T2059" t="s">
        <v>30</v>
      </c>
      <c r="U2059" t="s">
        <v>30</v>
      </c>
      <c r="V2059" t="s">
        <v>30</v>
      </c>
      <c r="W2059" t="s">
        <v>31</v>
      </c>
      <c r="X2059" t="s">
        <v>29</v>
      </c>
      <c r="Y2059" t="s">
        <v>29</v>
      </c>
      <c r="Z2059" t="s">
        <v>29</v>
      </c>
      <c r="AA2059" t="s">
        <v>30</v>
      </c>
      <c r="AB2059" t="s">
        <v>32</v>
      </c>
    </row>
    <row r="2060" spans="1:28" outlineLevel="1" x14ac:dyDescent="0.45">
      <c r="A2060">
        <v>7872508901</v>
      </c>
      <c r="B2060" s="1">
        <v>44327</v>
      </c>
      <c r="C2060" t="s">
        <v>3863</v>
      </c>
      <c r="D2060" t="s">
        <v>3864</v>
      </c>
      <c r="E2060" t="s">
        <v>107</v>
      </c>
      <c r="F2060" t="s">
        <v>5651</v>
      </c>
      <c r="G2060" t="s">
        <v>5673</v>
      </c>
      <c r="H2060" s="5">
        <v>50290.71</v>
      </c>
      <c r="I2060" t="s">
        <v>190</v>
      </c>
      <c r="J2060" t="s">
        <v>28</v>
      </c>
      <c r="K2060" t="s">
        <v>29</v>
      </c>
      <c r="L2060" t="s">
        <v>88</v>
      </c>
      <c r="M2060" t="s">
        <v>29</v>
      </c>
      <c r="N2060" t="s">
        <v>29</v>
      </c>
      <c r="O2060" t="s">
        <v>29</v>
      </c>
      <c r="P2060" t="s">
        <v>30</v>
      </c>
      <c r="Q2060" t="s">
        <v>30</v>
      </c>
      <c r="R2060" t="s">
        <v>30</v>
      </c>
      <c r="S2060" t="s">
        <v>30</v>
      </c>
      <c r="T2060" t="s">
        <v>30</v>
      </c>
      <c r="U2060" t="s">
        <v>30</v>
      </c>
      <c r="V2060" t="s">
        <v>30</v>
      </c>
      <c r="W2060" t="s">
        <v>31</v>
      </c>
      <c r="X2060" t="s">
        <v>29</v>
      </c>
      <c r="Y2060" t="s">
        <v>30</v>
      </c>
      <c r="Z2060" t="s">
        <v>29</v>
      </c>
      <c r="AA2060" t="s">
        <v>29</v>
      </c>
      <c r="AB2060" t="s">
        <v>62</v>
      </c>
    </row>
    <row r="2061" spans="1:28" outlineLevel="1" x14ac:dyDescent="0.45">
      <c r="A2061">
        <v>8978319009</v>
      </c>
      <c r="B2061" s="1">
        <v>44345</v>
      </c>
      <c r="C2061" t="s">
        <v>5127</v>
      </c>
      <c r="D2061" t="s">
        <v>5128</v>
      </c>
      <c r="E2061" t="s">
        <v>107</v>
      </c>
      <c r="F2061" t="s">
        <v>5651</v>
      </c>
      <c r="G2061" t="s">
        <v>5657</v>
      </c>
      <c r="H2061" s="5">
        <v>48606.25</v>
      </c>
      <c r="J2061" t="s">
        <v>28</v>
      </c>
      <c r="K2061" t="s">
        <v>29</v>
      </c>
      <c r="L2061" t="s">
        <v>96</v>
      </c>
      <c r="M2061" t="s">
        <v>29</v>
      </c>
      <c r="N2061" t="s">
        <v>29</v>
      </c>
      <c r="O2061" t="s">
        <v>29</v>
      </c>
      <c r="P2061" t="s">
        <v>30</v>
      </c>
      <c r="Q2061" t="s">
        <v>30</v>
      </c>
      <c r="R2061" t="s">
        <v>30</v>
      </c>
      <c r="S2061" t="s">
        <v>30</v>
      </c>
      <c r="T2061" t="s">
        <v>30</v>
      </c>
      <c r="U2061" t="s">
        <v>30</v>
      </c>
      <c r="V2061" t="s">
        <v>30</v>
      </c>
      <c r="W2061" t="s">
        <v>49</v>
      </c>
      <c r="X2061" t="s">
        <v>29</v>
      </c>
      <c r="Y2061" t="s">
        <v>29</v>
      </c>
      <c r="Z2061" t="s">
        <v>29</v>
      </c>
      <c r="AA2061" t="s">
        <v>29</v>
      </c>
      <c r="AB2061" t="s">
        <v>32</v>
      </c>
    </row>
    <row r="2062" spans="1:28" outlineLevel="1" x14ac:dyDescent="0.45">
      <c r="A2062">
        <v>8034399003</v>
      </c>
      <c r="B2062" s="1">
        <v>44342</v>
      </c>
      <c r="C2062" t="s">
        <v>4187</v>
      </c>
      <c r="D2062" t="s">
        <v>4188</v>
      </c>
      <c r="E2062" t="s">
        <v>107</v>
      </c>
      <c r="F2062" t="s">
        <v>5651</v>
      </c>
      <c r="G2062" t="s">
        <v>5657</v>
      </c>
      <c r="H2062" s="5">
        <v>47458</v>
      </c>
      <c r="I2062" t="s">
        <v>35</v>
      </c>
      <c r="J2062" t="s">
        <v>28</v>
      </c>
      <c r="K2062" t="s">
        <v>29</v>
      </c>
      <c r="L2062" t="s">
        <v>96</v>
      </c>
      <c r="M2062" t="s">
        <v>30</v>
      </c>
      <c r="N2062" t="s">
        <v>30</v>
      </c>
      <c r="O2062" t="s">
        <v>30</v>
      </c>
      <c r="P2062" t="s">
        <v>30</v>
      </c>
      <c r="Q2062" t="s">
        <v>30</v>
      </c>
      <c r="R2062" t="s">
        <v>30</v>
      </c>
      <c r="S2062" t="s">
        <v>30</v>
      </c>
      <c r="T2062" t="s">
        <v>30</v>
      </c>
      <c r="U2062" t="s">
        <v>30</v>
      </c>
      <c r="V2062" t="s">
        <v>30</v>
      </c>
      <c r="W2062" t="s">
        <v>40</v>
      </c>
      <c r="X2062" t="s">
        <v>29</v>
      </c>
      <c r="Y2062" t="s">
        <v>30</v>
      </c>
      <c r="Z2062" t="s">
        <v>29</v>
      </c>
      <c r="AA2062" t="s">
        <v>29</v>
      </c>
      <c r="AB2062" t="s">
        <v>32</v>
      </c>
    </row>
    <row r="2063" spans="1:28" outlineLevel="1" x14ac:dyDescent="0.45">
      <c r="A2063">
        <v>2477289007</v>
      </c>
      <c r="B2063" s="1">
        <v>44332</v>
      </c>
      <c r="C2063" t="s">
        <v>1112</v>
      </c>
      <c r="D2063" t="s">
        <v>1113</v>
      </c>
      <c r="E2063" t="s">
        <v>107</v>
      </c>
      <c r="F2063" t="s">
        <v>5651</v>
      </c>
      <c r="G2063" t="s">
        <v>5764</v>
      </c>
      <c r="H2063" s="5">
        <v>46940</v>
      </c>
      <c r="J2063" t="s">
        <v>28</v>
      </c>
      <c r="K2063" t="s">
        <v>29</v>
      </c>
      <c r="L2063" t="s">
        <v>88</v>
      </c>
      <c r="M2063" t="s">
        <v>29</v>
      </c>
      <c r="N2063" t="s">
        <v>29</v>
      </c>
      <c r="O2063" t="s">
        <v>29</v>
      </c>
      <c r="P2063" t="s">
        <v>30</v>
      </c>
      <c r="Q2063" t="s">
        <v>30</v>
      </c>
      <c r="R2063" t="s">
        <v>30</v>
      </c>
      <c r="S2063" t="s">
        <v>30</v>
      </c>
      <c r="T2063" t="s">
        <v>30</v>
      </c>
      <c r="U2063" t="s">
        <v>30</v>
      </c>
      <c r="V2063" t="s">
        <v>30</v>
      </c>
      <c r="W2063" t="s">
        <v>33</v>
      </c>
      <c r="X2063" t="s">
        <v>29</v>
      </c>
      <c r="Y2063" t="s">
        <v>30</v>
      </c>
      <c r="Z2063" t="s">
        <v>29</v>
      </c>
      <c r="AA2063" t="s">
        <v>29</v>
      </c>
      <c r="AB2063" t="s">
        <v>32</v>
      </c>
    </row>
    <row r="2064" spans="1:28" outlineLevel="1" x14ac:dyDescent="0.45">
      <c r="A2064">
        <v>8844129005</v>
      </c>
      <c r="B2064" s="1">
        <v>44345</v>
      </c>
      <c r="C2064" t="s">
        <v>4469</v>
      </c>
      <c r="D2064" t="s">
        <v>4470</v>
      </c>
      <c r="E2064" t="s">
        <v>107</v>
      </c>
      <c r="F2064" t="s">
        <v>5651</v>
      </c>
      <c r="G2064" t="s">
        <v>5656</v>
      </c>
      <c r="H2064" s="5">
        <v>46827.47</v>
      </c>
      <c r="J2064" t="s">
        <v>28</v>
      </c>
      <c r="K2064" t="s">
        <v>29</v>
      </c>
      <c r="L2064" t="s">
        <v>88</v>
      </c>
      <c r="M2064" t="s">
        <v>29</v>
      </c>
      <c r="N2064" t="s">
        <v>29</v>
      </c>
      <c r="O2064" t="s">
        <v>29</v>
      </c>
      <c r="P2064" t="s">
        <v>29</v>
      </c>
      <c r="Q2064" t="s">
        <v>30</v>
      </c>
      <c r="R2064" t="s">
        <v>30</v>
      </c>
      <c r="S2064" t="s">
        <v>30</v>
      </c>
      <c r="T2064" t="s">
        <v>30</v>
      </c>
      <c r="U2064" t="s">
        <v>29</v>
      </c>
      <c r="V2064" t="s">
        <v>30</v>
      </c>
      <c r="W2064" t="s">
        <v>40</v>
      </c>
      <c r="X2064" t="s">
        <v>29</v>
      </c>
      <c r="Y2064" t="s">
        <v>29</v>
      </c>
      <c r="Z2064" t="s">
        <v>29</v>
      </c>
      <c r="AA2064" t="s">
        <v>29</v>
      </c>
      <c r="AB2064" t="s">
        <v>32</v>
      </c>
    </row>
    <row r="2065" spans="1:28" outlineLevel="1" x14ac:dyDescent="0.45">
      <c r="A2065">
        <v>7538298904</v>
      </c>
      <c r="B2065" s="1">
        <v>44323</v>
      </c>
      <c r="C2065" t="s">
        <v>2860</v>
      </c>
      <c r="D2065" t="s">
        <v>2861</v>
      </c>
      <c r="E2065" t="s">
        <v>107</v>
      </c>
      <c r="F2065" t="s">
        <v>5651</v>
      </c>
      <c r="G2065" t="s">
        <v>5924</v>
      </c>
      <c r="H2065" s="5">
        <v>46196</v>
      </c>
      <c r="J2065" t="s">
        <v>28</v>
      </c>
      <c r="K2065" t="s">
        <v>30</v>
      </c>
      <c r="L2065" t="s">
        <v>88</v>
      </c>
      <c r="M2065" t="s">
        <v>29</v>
      </c>
      <c r="N2065" t="s">
        <v>30</v>
      </c>
      <c r="O2065" t="s">
        <v>30</v>
      </c>
      <c r="P2065" t="s">
        <v>30</v>
      </c>
      <c r="Q2065" t="s">
        <v>30</v>
      </c>
      <c r="R2065" t="s">
        <v>30</v>
      </c>
      <c r="S2065" t="s">
        <v>30</v>
      </c>
      <c r="T2065" t="s">
        <v>30</v>
      </c>
      <c r="U2065" t="s">
        <v>30</v>
      </c>
      <c r="V2065" t="s">
        <v>30</v>
      </c>
      <c r="W2065" t="s">
        <v>60</v>
      </c>
      <c r="X2065" t="s">
        <v>29</v>
      </c>
      <c r="Y2065" t="s">
        <v>29</v>
      </c>
      <c r="Z2065" t="s">
        <v>29</v>
      </c>
      <c r="AA2065" t="s">
        <v>30</v>
      </c>
      <c r="AB2065" t="s">
        <v>32</v>
      </c>
    </row>
    <row r="2066" spans="1:28" outlineLevel="1" x14ac:dyDescent="0.45">
      <c r="A2066">
        <v>7518128902</v>
      </c>
      <c r="B2066" s="1">
        <v>44323</v>
      </c>
      <c r="C2066" t="s">
        <v>2636</v>
      </c>
      <c r="D2066" t="s">
        <v>2637</v>
      </c>
      <c r="E2066" t="s">
        <v>107</v>
      </c>
      <c r="F2066" t="s">
        <v>5651</v>
      </c>
      <c r="G2066" t="s">
        <v>5733</v>
      </c>
      <c r="H2066" s="5">
        <v>45761</v>
      </c>
      <c r="J2066" t="s">
        <v>28</v>
      </c>
      <c r="K2066" t="s">
        <v>29</v>
      </c>
      <c r="L2066" t="s">
        <v>88</v>
      </c>
      <c r="M2066" t="s">
        <v>29</v>
      </c>
      <c r="N2066" t="s">
        <v>29</v>
      </c>
      <c r="O2066" t="s">
        <v>29</v>
      </c>
      <c r="P2066" t="s">
        <v>29</v>
      </c>
      <c r="Q2066" t="s">
        <v>29</v>
      </c>
      <c r="R2066" t="s">
        <v>29</v>
      </c>
      <c r="S2066" t="s">
        <v>29</v>
      </c>
      <c r="T2066" t="s">
        <v>30</v>
      </c>
      <c r="U2066" t="s">
        <v>29</v>
      </c>
      <c r="V2066" t="s">
        <v>29</v>
      </c>
      <c r="W2066" t="s">
        <v>31</v>
      </c>
      <c r="X2066" t="s">
        <v>29</v>
      </c>
      <c r="Y2066" t="s">
        <v>30</v>
      </c>
      <c r="Z2066" t="s">
        <v>29</v>
      </c>
      <c r="AA2066" t="s">
        <v>29</v>
      </c>
      <c r="AB2066" t="s">
        <v>164</v>
      </c>
    </row>
    <row r="2067" spans="1:28" outlineLevel="1" x14ac:dyDescent="0.45">
      <c r="A2067">
        <v>2348049009</v>
      </c>
      <c r="B2067" s="1">
        <v>44331</v>
      </c>
      <c r="C2067" t="s">
        <v>910</v>
      </c>
      <c r="D2067" t="s">
        <v>911</v>
      </c>
      <c r="E2067" t="s">
        <v>107</v>
      </c>
      <c r="F2067" t="s">
        <v>5651</v>
      </c>
      <c r="G2067" t="s">
        <v>5797</v>
      </c>
      <c r="H2067" s="5">
        <v>45615</v>
      </c>
      <c r="J2067" t="s">
        <v>28</v>
      </c>
      <c r="K2067" t="s">
        <v>30</v>
      </c>
      <c r="L2067" t="s">
        <v>88</v>
      </c>
      <c r="M2067" t="s">
        <v>29</v>
      </c>
      <c r="N2067" t="s">
        <v>29</v>
      </c>
      <c r="O2067" t="s">
        <v>29</v>
      </c>
      <c r="P2067" t="s">
        <v>30</v>
      </c>
      <c r="Q2067" t="s">
        <v>29</v>
      </c>
      <c r="R2067" t="s">
        <v>30</v>
      </c>
      <c r="S2067" t="s">
        <v>30</v>
      </c>
      <c r="T2067" t="s">
        <v>30</v>
      </c>
      <c r="U2067" t="s">
        <v>29</v>
      </c>
      <c r="V2067" t="s">
        <v>30</v>
      </c>
      <c r="W2067" t="s">
        <v>31</v>
      </c>
      <c r="X2067" t="s">
        <v>30</v>
      </c>
      <c r="Y2067" t="s">
        <v>29</v>
      </c>
      <c r="Z2067" t="s">
        <v>29</v>
      </c>
      <c r="AA2067" t="s">
        <v>30</v>
      </c>
      <c r="AB2067" t="s">
        <v>62</v>
      </c>
    </row>
    <row r="2068" spans="1:28" outlineLevel="1" x14ac:dyDescent="0.45">
      <c r="A2068">
        <v>2743569001</v>
      </c>
      <c r="B2068" s="1">
        <v>44334</v>
      </c>
      <c r="C2068" t="s">
        <v>1524</v>
      </c>
      <c r="D2068" t="s">
        <v>1525</v>
      </c>
      <c r="E2068" t="s">
        <v>107</v>
      </c>
      <c r="F2068" t="s">
        <v>5651</v>
      </c>
      <c r="G2068" t="s">
        <v>5879</v>
      </c>
      <c r="H2068" s="5">
        <v>42893</v>
      </c>
      <c r="J2068" t="s">
        <v>28</v>
      </c>
      <c r="K2068" t="s">
        <v>29</v>
      </c>
      <c r="L2068" t="s">
        <v>88</v>
      </c>
      <c r="M2068" t="s">
        <v>29</v>
      </c>
      <c r="N2068" t="s">
        <v>29</v>
      </c>
      <c r="O2068" t="s">
        <v>30</v>
      </c>
      <c r="P2068" t="s">
        <v>29</v>
      </c>
      <c r="Q2068" t="s">
        <v>29</v>
      </c>
      <c r="R2068" t="s">
        <v>29</v>
      </c>
      <c r="S2068" t="s">
        <v>30</v>
      </c>
      <c r="T2068" t="s">
        <v>30</v>
      </c>
      <c r="U2068" t="s">
        <v>29</v>
      </c>
      <c r="V2068" t="s">
        <v>30</v>
      </c>
      <c r="W2068" t="s">
        <v>31</v>
      </c>
      <c r="X2068" t="s">
        <v>29</v>
      </c>
      <c r="Y2068" t="s">
        <v>29</v>
      </c>
      <c r="Z2068" t="s">
        <v>29</v>
      </c>
      <c r="AA2068" t="s">
        <v>30</v>
      </c>
      <c r="AB2068" t="s">
        <v>32</v>
      </c>
    </row>
    <row r="2069" spans="1:28" outlineLevel="1" x14ac:dyDescent="0.45">
      <c r="A2069">
        <v>3710239005</v>
      </c>
      <c r="B2069" s="1">
        <v>44335</v>
      </c>
      <c r="C2069" t="s">
        <v>1840</v>
      </c>
      <c r="D2069" t="s">
        <v>1841</v>
      </c>
      <c r="E2069" t="s">
        <v>107</v>
      </c>
      <c r="F2069" t="s">
        <v>5651</v>
      </c>
      <c r="G2069" t="s">
        <v>5679</v>
      </c>
      <c r="H2069" s="5">
        <v>41639.03</v>
      </c>
      <c r="J2069" t="s">
        <v>28</v>
      </c>
      <c r="K2069" t="s">
        <v>29</v>
      </c>
      <c r="L2069" t="s">
        <v>88</v>
      </c>
      <c r="M2069" t="s">
        <v>29</v>
      </c>
      <c r="N2069" t="s">
        <v>30</v>
      </c>
      <c r="O2069" t="s">
        <v>29</v>
      </c>
      <c r="P2069" t="s">
        <v>30</v>
      </c>
      <c r="Q2069" t="s">
        <v>30</v>
      </c>
      <c r="R2069" t="s">
        <v>30</v>
      </c>
      <c r="S2069" t="s">
        <v>30</v>
      </c>
      <c r="T2069" t="s">
        <v>30</v>
      </c>
      <c r="U2069" t="s">
        <v>30</v>
      </c>
      <c r="V2069" t="s">
        <v>30</v>
      </c>
      <c r="W2069" t="s">
        <v>31</v>
      </c>
      <c r="X2069" t="s">
        <v>30</v>
      </c>
      <c r="Y2069" t="s">
        <v>30</v>
      </c>
      <c r="Z2069" t="s">
        <v>29</v>
      </c>
      <c r="AA2069" t="s">
        <v>29</v>
      </c>
      <c r="AB2069" t="s">
        <v>39</v>
      </c>
    </row>
    <row r="2070" spans="1:28" outlineLevel="1" x14ac:dyDescent="0.45">
      <c r="A2070">
        <v>2733099009</v>
      </c>
      <c r="B2070" s="1">
        <v>44334</v>
      </c>
      <c r="C2070" t="s">
        <v>1475</v>
      </c>
      <c r="D2070" t="s">
        <v>1476</v>
      </c>
      <c r="E2070" t="s">
        <v>107</v>
      </c>
      <c r="F2070" t="s">
        <v>5651</v>
      </c>
      <c r="G2070" t="s">
        <v>5679</v>
      </c>
      <c r="H2070" s="5">
        <v>40609</v>
      </c>
      <c r="J2070" t="s">
        <v>28</v>
      </c>
      <c r="K2070" t="s">
        <v>30</v>
      </c>
      <c r="L2070" t="s">
        <v>88</v>
      </c>
      <c r="M2070" t="s">
        <v>29</v>
      </c>
      <c r="N2070" t="s">
        <v>30</v>
      </c>
      <c r="O2070" t="s">
        <v>30</v>
      </c>
      <c r="P2070" t="s">
        <v>30</v>
      </c>
      <c r="Q2070" t="s">
        <v>30</v>
      </c>
      <c r="R2070" t="s">
        <v>30</v>
      </c>
      <c r="S2070" t="s">
        <v>30</v>
      </c>
      <c r="T2070" t="s">
        <v>30</v>
      </c>
      <c r="U2070" t="s">
        <v>30</v>
      </c>
      <c r="V2070" t="s">
        <v>30</v>
      </c>
      <c r="W2070" t="s">
        <v>270</v>
      </c>
      <c r="X2070" t="s">
        <v>30</v>
      </c>
      <c r="Y2070" t="s">
        <v>30</v>
      </c>
      <c r="Z2070" t="s">
        <v>29</v>
      </c>
      <c r="AA2070" t="s">
        <v>29</v>
      </c>
      <c r="AB2070" t="s">
        <v>32</v>
      </c>
    </row>
    <row r="2071" spans="1:28" outlineLevel="1" x14ac:dyDescent="0.45">
      <c r="A2071">
        <v>1079559005</v>
      </c>
      <c r="B2071" s="1">
        <v>44328</v>
      </c>
      <c r="C2071" t="s">
        <v>305</v>
      </c>
      <c r="D2071" t="s">
        <v>306</v>
      </c>
      <c r="E2071" t="s">
        <v>107</v>
      </c>
      <c r="F2071" t="s">
        <v>5651</v>
      </c>
      <c r="G2071" t="s">
        <v>5690</v>
      </c>
      <c r="H2071" s="5">
        <v>36771</v>
      </c>
      <c r="I2071" t="s">
        <v>128</v>
      </c>
      <c r="J2071" t="s">
        <v>28</v>
      </c>
      <c r="K2071" t="s">
        <v>29</v>
      </c>
      <c r="L2071" t="s">
        <v>88</v>
      </c>
      <c r="M2071" t="s">
        <v>29</v>
      </c>
      <c r="N2071" t="s">
        <v>30</v>
      </c>
      <c r="O2071" t="s">
        <v>30</v>
      </c>
      <c r="P2071" t="s">
        <v>30</v>
      </c>
      <c r="Q2071" t="s">
        <v>30</v>
      </c>
      <c r="R2071" t="s">
        <v>30</v>
      </c>
      <c r="S2071" t="s">
        <v>30</v>
      </c>
      <c r="T2071" t="s">
        <v>30</v>
      </c>
      <c r="U2071" t="s">
        <v>30</v>
      </c>
      <c r="V2071" t="s">
        <v>30</v>
      </c>
      <c r="W2071" t="s">
        <v>31</v>
      </c>
      <c r="X2071" t="s">
        <v>29</v>
      </c>
      <c r="Y2071" t="s">
        <v>29</v>
      </c>
      <c r="Z2071" t="s">
        <v>29</v>
      </c>
      <c r="AA2071" t="s">
        <v>30</v>
      </c>
      <c r="AB2071" t="s">
        <v>32</v>
      </c>
    </row>
    <row r="2072" spans="1:28" outlineLevel="1" x14ac:dyDescent="0.45">
      <c r="A2072">
        <v>7551239005</v>
      </c>
      <c r="B2072" s="1">
        <v>44341</v>
      </c>
      <c r="C2072" t="s">
        <v>3013</v>
      </c>
      <c r="D2072" t="s">
        <v>3014</v>
      </c>
      <c r="E2072" t="s">
        <v>107</v>
      </c>
      <c r="F2072" t="s">
        <v>5651</v>
      </c>
      <c r="G2072" t="s">
        <v>5679</v>
      </c>
      <c r="H2072" s="5">
        <v>36049</v>
      </c>
      <c r="J2072" t="s">
        <v>28</v>
      </c>
      <c r="K2072" t="s">
        <v>29</v>
      </c>
      <c r="L2072" t="s">
        <v>88</v>
      </c>
      <c r="M2072" t="s">
        <v>29</v>
      </c>
      <c r="N2072" t="s">
        <v>29</v>
      </c>
      <c r="O2072" t="s">
        <v>29</v>
      </c>
      <c r="P2072" t="s">
        <v>30</v>
      </c>
      <c r="Q2072" t="s">
        <v>30</v>
      </c>
      <c r="R2072" t="s">
        <v>30</v>
      </c>
      <c r="S2072" t="s">
        <v>29</v>
      </c>
      <c r="T2072" t="s">
        <v>30</v>
      </c>
      <c r="U2072" t="s">
        <v>30</v>
      </c>
      <c r="V2072" t="s">
        <v>29</v>
      </c>
      <c r="W2072" t="s">
        <v>40</v>
      </c>
      <c r="X2072" t="s">
        <v>30</v>
      </c>
      <c r="Y2072" t="s">
        <v>29</v>
      </c>
      <c r="Z2072" t="s">
        <v>29</v>
      </c>
      <c r="AA2072" t="s">
        <v>30</v>
      </c>
      <c r="AB2072" t="s">
        <v>39</v>
      </c>
    </row>
    <row r="2073" spans="1:28" outlineLevel="1" x14ac:dyDescent="0.45">
      <c r="A2073">
        <v>3717759000</v>
      </c>
      <c r="B2073" s="1">
        <v>44335</v>
      </c>
      <c r="C2073" t="s">
        <v>1878</v>
      </c>
      <c r="D2073" t="s">
        <v>1879</v>
      </c>
      <c r="E2073" t="s">
        <v>107</v>
      </c>
      <c r="F2073" t="s">
        <v>5651</v>
      </c>
      <c r="G2073" t="s">
        <v>5895</v>
      </c>
      <c r="H2073" s="5">
        <v>35558.620000000003</v>
      </c>
      <c r="J2073" t="s">
        <v>28</v>
      </c>
      <c r="K2073" t="s">
        <v>30</v>
      </c>
      <c r="L2073" t="s">
        <v>88</v>
      </c>
      <c r="M2073" t="s">
        <v>29</v>
      </c>
      <c r="N2073" t="s">
        <v>30</v>
      </c>
      <c r="O2073" t="s">
        <v>30</v>
      </c>
      <c r="P2073" t="s">
        <v>30</v>
      </c>
      <c r="Q2073" t="s">
        <v>30</v>
      </c>
      <c r="R2073" t="s">
        <v>30</v>
      </c>
      <c r="S2073" t="s">
        <v>30</v>
      </c>
      <c r="T2073" t="s">
        <v>30</v>
      </c>
      <c r="U2073" t="s">
        <v>30</v>
      </c>
      <c r="V2073" t="s">
        <v>30</v>
      </c>
      <c r="W2073" t="s">
        <v>40</v>
      </c>
      <c r="X2073" t="s">
        <v>29</v>
      </c>
      <c r="Y2073" t="s">
        <v>29</v>
      </c>
      <c r="Z2073" t="s">
        <v>29</v>
      </c>
      <c r="AA2073" t="s">
        <v>30</v>
      </c>
      <c r="AB2073" t="s">
        <v>73</v>
      </c>
    </row>
    <row r="2074" spans="1:28" outlineLevel="1" x14ac:dyDescent="0.45">
      <c r="A2074">
        <v>7596778904</v>
      </c>
      <c r="B2074" s="1">
        <v>44323</v>
      </c>
      <c r="C2074" t="s">
        <v>3378</v>
      </c>
      <c r="D2074" t="s">
        <v>3379</v>
      </c>
      <c r="E2074" t="s">
        <v>107</v>
      </c>
      <c r="F2074" t="s">
        <v>5651</v>
      </c>
      <c r="G2074" t="s">
        <v>5657</v>
      </c>
      <c r="H2074" s="5">
        <v>32617</v>
      </c>
      <c r="J2074" t="s">
        <v>28</v>
      </c>
      <c r="K2074" t="s">
        <v>29</v>
      </c>
      <c r="L2074" t="s">
        <v>96</v>
      </c>
      <c r="M2074" t="s">
        <v>29</v>
      </c>
      <c r="N2074" t="s">
        <v>30</v>
      </c>
      <c r="O2074" t="s">
        <v>30</v>
      </c>
      <c r="P2074" t="s">
        <v>30</v>
      </c>
      <c r="Q2074" t="s">
        <v>30</v>
      </c>
      <c r="R2074" t="s">
        <v>30</v>
      </c>
      <c r="S2074" t="s">
        <v>30</v>
      </c>
      <c r="T2074" t="s">
        <v>30</v>
      </c>
      <c r="U2074" t="s">
        <v>30</v>
      </c>
      <c r="V2074" t="s">
        <v>30</v>
      </c>
      <c r="W2074" t="s">
        <v>31</v>
      </c>
      <c r="X2074" t="s">
        <v>29</v>
      </c>
      <c r="Y2074" t="s">
        <v>29</v>
      </c>
      <c r="Z2074" t="s">
        <v>29</v>
      </c>
      <c r="AA2074" t="s">
        <v>30</v>
      </c>
      <c r="AB2074" t="s">
        <v>268</v>
      </c>
    </row>
    <row r="2075" spans="1:28" outlineLevel="1" x14ac:dyDescent="0.45">
      <c r="A2075">
        <v>7606588900</v>
      </c>
      <c r="B2075" s="1">
        <v>44323</v>
      </c>
      <c r="C2075" t="s">
        <v>3434</v>
      </c>
      <c r="D2075" t="s">
        <v>3435</v>
      </c>
      <c r="E2075" t="s">
        <v>107</v>
      </c>
      <c r="F2075" t="s">
        <v>5651</v>
      </c>
      <c r="G2075" t="s">
        <v>5760</v>
      </c>
      <c r="H2075" s="5">
        <v>29739.5</v>
      </c>
      <c r="J2075" t="s">
        <v>28</v>
      </c>
      <c r="K2075" t="s">
        <v>29</v>
      </c>
      <c r="L2075" t="s">
        <v>88</v>
      </c>
      <c r="M2075" t="s">
        <v>29</v>
      </c>
      <c r="N2075" t="s">
        <v>29</v>
      </c>
      <c r="O2075" t="s">
        <v>30</v>
      </c>
      <c r="P2075" t="s">
        <v>30</v>
      </c>
      <c r="Q2075" t="s">
        <v>30</v>
      </c>
      <c r="R2075" t="s">
        <v>29</v>
      </c>
      <c r="S2075" t="s">
        <v>29</v>
      </c>
      <c r="T2075" t="s">
        <v>30</v>
      </c>
      <c r="U2075" t="s">
        <v>30</v>
      </c>
      <c r="V2075" t="s">
        <v>30</v>
      </c>
      <c r="W2075" t="s">
        <v>60</v>
      </c>
      <c r="X2075" t="s">
        <v>30</v>
      </c>
      <c r="Y2075" t="s">
        <v>30</v>
      </c>
      <c r="Z2075" t="s">
        <v>29</v>
      </c>
      <c r="AA2075" t="s">
        <v>29</v>
      </c>
      <c r="AB2075" t="s">
        <v>39</v>
      </c>
    </row>
    <row r="2076" spans="1:28" outlineLevel="1" x14ac:dyDescent="0.45">
      <c r="A2076">
        <v>8875449010</v>
      </c>
      <c r="B2076" s="1">
        <v>44345</v>
      </c>
      <c r="C2076" t="s">
        <v>4666</v>
      </c>
      <c r="D2076" t="s">
        <v>4667</v>
      </c>
      <c r="E2076" t="s">
        <v>107</v>
      </c>
      <c r="F2076" t="s">
        <v>5651</v>
      </c>
      <c r="G2076" t="s">
        <v>5924</v>
      </c>
      <c r="H2076" s="5">
        <v>29092</v>
      </c>
      <c r="I2076" t="s">
        <v>35</v>
      </c>
      <c r="J2076" t="s">
        <v>28</v>
      </c>
      <c r="K2076" t="s">
        <v>29</v>
      </c>
      <c r="L2076" t="s">
        <v>88</v>
      </c>
      <c r="M2076" t="s">
        <v>30</v>
      </c>
      <c r="N2076" t="s">
        <v>30</v>
      </c>
      <c r="O2076" t="s">
        <v>30</v>
      </c>
      <c r="P2076" t="s">
        <v>30</v>
      </c>
      <c r="Q2076" t="s">
        <v>30</v>
      </c>
      <c r="R2076" t="s">
        <v>30</v>
      </c>
      <c r="S2076" t="s">
        <v>30</v>
      </c>
      <c r="T2076" t="s">
        <v>30</v>
      </c>
      <c r="U2076" t="s">
        <v>30</v>
      </c>
      <c r="V2076" t="s">
        <v>30</v>
      </c>
      <c r="W2076" t="s">
        <v>40</v>
      </c>
      <c r="X2076" t="s">
        <v>29</v>
      </c>
      <c r="Y2076" t="s">
        <v>29</v>
      </c>
      <c r="Z2076" t="s">
        <v>29</v>
      </c>
      <c r="AA2076" t="s">
        <v>29</v>
      </c>
      <c r="AB2076" t="s">
        <v>32</v>
      </c>
    </row>
    <row r="2077" spans="1:28" outlineLevel="1" x14ac:dyDescent="0.45">
      <c r="A2077">
        <v>7883738906</v>
      </c>
      <c r="B2077" s="1">
        <v>44327</v>
      </c>
      <c r="C2077" t="s">
        <v>3917</v>
      </c>
      <c r="D2077" t="s">
        <v>3918</v>
      </c>
      <c r="E2077" t="s">
        <v>107</v>
      </c>
      <c r="F2077" t="s">
        <v>5651</v>
      </c>
      <c r="G2077" t="s">
        <v>5733</v>
      </c>
      <c r="H2077" s="5">
        <v>28243.5</v>
      </c>
      <c r="J2077" t="s">
        <v>28</v>
      </c>
      <c r="K2077" t="s">
        <v>29</v>
      </c>
      <c r="L2077" t="s">
        <v>88</v>
      </c>
      <c r="M2077" t="s">
        <v>30</v>
      </c>
      <c r="N2077" t="s">
        <v>30</v>
      </c>
      <c r="O2077" t="s">
        <v>30</v>
      </c>
      <c r="P2077" t="s">
        <v>30</v>
      </c>
      <c r="Q2077" t="s">
        <v>30</v>
      </c>
      <c r="R2077" t="s">
        <v>30</v>
      </c>
      <c r="S2077" t="s">
        <v>30</v>
      </c>
      <c r="T2077" t="s">
        <v>30</v>
      </c>
      <c r="U2077" t="s">
        <v>30</v>
      </c>
      <c r="V2077" t="s">
        <v>30</v>
      </c>
      <c r="W2077" t="s">
        <v>40</v>
      </c>
      <c r="X2077" t="s">
        <v>29</v>
      </c>
      <c r="Y2077" t="s">
        <v>29</v>
      </c>
      <c r="Z2077" t="s">
        <v>29</v>
      </c>
      <c r="AA2077" t="s">
        <v>30</v>
      </c>
      <c r="AB2077" t="s">
        <v>32</v>
      </c>
    </row>
    <row r="2078" spans="1:28" outlineLevel="1" x14ac:dyDescent="0.45">
      <c r="A2078">
        <v>2359199003</v>
      </c>
      <c r="B2078" s="1">
        <v>44331</v>
      </c>
      <c r="C2078" t="s">
        <v>972</v>
      </c>
      <c r="D2078" t="s">
        <v>973</v>
      </c>
      <c r="E2078" t="s">
        <v>107</v>
      </c>
      <c r="F2078" t="s">
        <v>5651</v>
      </c>
      <c r="G2078" t="s">
        <v>5753</v>
      </c>
      <c r="H2078" s="5">
        <v>26595.72</v>
      </c>
      <c r="J2078" t="s">
        <v>28</v>
      </c>
      <c r="K2078" t="s">
        <v>30</v>
      </c>
      <c r="L2078" t="s">
        <v>88</v>
      </c>
      <c r="M2078" t="s">
        <v>29</v>
      </c>
      <c r="N2078" t="s">
        <v>29</v>
      </c>
      <c r="O2078" t="s">
        <v>29</v>
      </c>
      <c r="P2078" t="s">
        <v>30</v>
      </c>
      <c r="Q2078" t="s">
        <v>30</v>
      </c>
      <c r="R2078" t="s">
        <v>30</v>
      </c>
      <c r="S2078" t="s">
        <v>30</v>
      </c>
      <c r="T2078" t="s">
        <v>30</v>
      </c>
      <c r="U2078" t="s">
        <v>30</v>
      </c>
      <c r="V2078" t="s">
        <v>30</v>
      </c>
      <c r="W2078" t="s">
        <v>40</v>
      </c>
      <c r="X2078" t="s">
        <v>30</v>
      </c>
      <c r="Y2078" t="s">
        <v>29</v>
      </c>
      <c r="Z2078" t="s">
        <v>29</v>
      </c>
      <c r="AA2078" t="s">
        <v>30</v>
      </c>
      <c r="AB2078" t="s">
        <v>32</v>
      </c>
    </row>
    <row r="2079" spans="1:28" outlineLevel="1" x14ac:dyDescent="0.45">
      <c r="A2079">
        <v>7561618902</v>
      </c>
      <c r="B2079" s="1">
        <v>44323</v>
      </c>
      <c r="C2079" t="s">
        <v>3144</v>
      </c>
      <c r="D2079" t="s">
        <v>3145</v>
      </c>
      <c r="E2079" t="s">
        <v>107</v>
      </c>
      <c r="F2079" t="s">
        <v>5651</v>
      </c>
      <c r="G2079" t="s">
        <v>5679</v>
      </c>
      <c r="H2079" s="5">
        <v>26009.71</v>
      </c>
      <c r="J2079" t="s">
        <v>28</v>
      </c>
      <c r="K2079" t="s">
        <v>30</v>
      </c>
      <c r="L2079" t="s">
        <v>88</v>
      </c>
      <c r="M2079" t="s">
        <v>29</v>
      </c>
      <c r="N2079" t="s">
        <v>30</v>
      </c>
      <c r="O2079" t="s">
        <v>29</v>
      </c>
      <c r="P2079" t="s">
        <v>29</v>
      </c>
      <c r="Q2079" t="s">
        <v>30</v>
      </c>
      <c r="R2079" t="s">
        <v>29</v>
      </c>
      <c r="S2079" t="s">
        <v>30</v>
      </c>
      <c r="T2079" t="s">
        <v>30</v>
      </c>
      <c r="U2079" t="s">
        <v>30</v>
      </c>
      <c r="V2079" t="s">
        <v>30</v>
      </c>
      <c r="W2079" t="s">
        <v>31</v>
      </c>
      <c r="X2079" t="s">
        <v>30</v>
      </c>
      <c r="Y2079" t="s">
        <v>29</v>
      </c>
      <c r="Z2079" t="s">
        <v>29</v>
      </c>
      <c r="AA2079" t="s">
        <v>30</v>
      </c>
      <c r="AB2079" t="s">
        <v>32</v>
      </c>
    </row>
    <row r="2080" spans="1:28" outlineLevel="1" x14ac:dyDescent="0.45">
      <c r="A2080">
        <v>7527318902</v>
      </c>
      <c r="B2080" s="1">
        <v>44323</v>
      </c>
      <c r="C2080" t="s">
        <v>2736</v>
      </c>
      <c r="D2080" t="s">
        <v>2737</v>
      </c>
      <c r="E2080" t="s">
        <v>107</v>
      </c>
      <c r="F2080" t="s">
        <v>5651</v>
      </c>
      <c r="G2080" t="s">
        <v>5760</v>
      </c>
      <c r="H2080" s="5">
        <v>24548.59</v>
      </c>
      <c r="I2080" t="s">
        <v>35</v>
      </c>
      <c r="J2080" t="s">
        <v>28</v>
      </c>
      <c r="K2080" t="s">
        <v>29</v>
      </c>
      <c r="L2080" t="s">
        <v>88</v>
      </c>
      <c r="M2080" t="s">
        <v>30</v>
      </c>
      <c r="N2080" t="s">
        <v>30</v>
      </c>
      <c r="O2080" t="s">
        <v>30</v>
      </c>
      <c r="P2080" t="s">
        <v>30</v>
      </c>
      <c r="Q2080" t="s">
        <v>30</v>
      </c>
      <c r="R2080" t="s">
        <v>30</v>
      </c>
      <c r="S2080" t="s">
        <v>30</v>
      </c>
      <c r="T2080" t="s">
        <v>30</v>
      </c>
      <c r="U2080" t="s">
        <v>30</v>
      </c>
      <c r="V2080" t="s">
        <v>30</v>
      </c>
      <c r="W2080" t="s">
        <v>40</v>
      </c>
      <c r="X2080" t="s">
        <v>30</v>
      </c>
      <c r="Y2080" t="s">
        <v>30</v>
      </c>
      <c r="Z2080" t="s">
        <v>29</v>
      </c>
      <c r="AA2080" t="s">
        <v>29</v>
      </c>
      <c r="AB2080" t="s">
        <v>32</v>
      </c>
    </row>
    <row r="2081" spans="1:28" outlineLevel="1" x14ac:dyDescent="0.45">
      <c r="A2081">
        <v>7513199005</v>
      </c>
      <c r="B2081" s="1">
        <v>44341</v>
      </c>
      <c r="C2081" t="s">
        <v>2577</v>
      </c>
      <c r="D2081" t="s">
        <v>2578</v>
      </c>
      <c r="E2081" t="s">
        <v>107</v>
      </c>
      <c r="F2081" t="s">
        <v>5651</v>
      </c>
      <c r="G2081" t="s">
        <v>5656</v>
      </c>
      <c r="H2081" s="5">
        <v>22035.119999999999</v>
      </c>
      <c r="J2081" t="s">
        <v>28</v>
      </c>
      <c r="K2081" t="s">
        <v>29</v>
      </c>
      <c r="L2081" t="s">
        <v>88</v>
      </c>
      <c r="M2081" t="s">
        <v>29</v>
      </c>
      <c r="N2081" t="s">
        <v>30</v>
      </c>
      <c r="O2081" t="s">
        <v>29</v>
      </c>
      <c r="P2081" t="s">
        <v>30</v>
      </c>
      <c r="Q2081" t="s">
        <v>30</v>
      </c>
      <c r="R2081" t="s">
        <v>30</v>
      </c>
      <c r="S2081" t="s">
        <v>30</v>
      </c>
      <c r="T2081" t="s">
        <v>30</v>
      </c>
      <c r="U2081" t="s">
        <v>30</v>
      </c>
      <c r="V2081" t="s">
        <v>30</v>
      </c>
      <c r="W2081" t="s">
        <v>60</v>
      </c>
      <c r="X2081" t="s">
        <v>29</v>
      </c>
      <c r="Y2081" t="s">
        <v>30</v>
      </c>
      <c r="Z2081" t="s">
        <v>29</v>
      </c>
      <c r="AA2081" t="s">
        <v>29</v>
      </c>
      <c r="AB2081" t="s">
        <v>39</v>
      </c>
    </row>
    <row r="2082" spans="1:28" outlineLevel="1" x14ac:dyDescent="0.45">
      <c r="A2082">
        <v>2371309002</v>
      </c>
      <c r="B2082" s="1">
        <v>44331</v>
      </c>
      <c r="C2082" t="s">
        <v>1036</v>
      </c>
      <c r="D2082" t="s">
        <v>1037</v>
      </c>
      <c r="E2082" t="s">
        <v>107</v>
      </c>
      <c r="F2082" t="s">
        <v>5651</v>
      </c>
      <c r="G2082" t="s">
        <v>5733</v>
      </c>
      <c r="H2082" s="5">
        <v>20237</v>
      </c>
      <c r="J2082" t="s">
        <v>28</v>
      </c>
      <c r="K2082" t="s">
        <v>29</v>
      </c>
      <c r="L2082" t="s">
        <v>88</v>
      </c>
      <c r="M2082" t="s">
        <v>29</v>
      </c>
      <c r="N2082" t="s">
        <v>29</v>
      </c>
      <c r="O2082" t="s">
        <v>29</v>
      </c>
      <c r="P2082" t="s">
        <v>30</v>
      </c>
      <c r="Q2082" t="s">
        <v>30</v>
      </c>
      <c r="R2082" t="s">
        <v>30</v>
      </c>
      <c r="S2082" t="s">
        <v>30</v>
      </c>
      <c r="T2082" t="s">
        <v>30</v>
      </c>
      <c r="U2082" t="s">
        <v>30</v>
      </c>
      <c r="V2082" t="s">
        <v>30</v>
      </c>
      <c r="W2082" t="s">
        <v>33</v>
      </c>
      <c r="X2082" t="s">
        <v>29</v>
      </c>
      <c r="Y2082" t="s">
        <v>30</v>
      </c>
      <c r="Z2082" t="s">
        <v>29</v>
      </c>
      <c r="AA2082" t="s">
        <v>29</v>
      </c>
      <c r="AB2082" t="s">
        <v>32</v>
      </c>
    </row>
    <row r="2083" spans="1:28" outlineLevel="1" x14ac:dyDescent="0.45">
      <c r="A2083">
        <v>7872738900</v>
      </c>
      <c r="B2083" s="1">
        <v>44327</v>
      </c>
      <c r="C2083" t="s">
        <v>3865</v>
      </c>
      <c r="D2083" t="s">
        <v>3866</v>
      </c>
      <c r="E2083" t="s">
        <v>107</v>
      </c>
      <c r="F2083" t="s">
        <v>5651</v>
      </c>
      <c r="G2083" t="s">
        <v>5760</v>
      </c>
      <c r="H2083" s="5">
        <v>20070.97</v>
      </c>
      <c r="J2083" t="s">
        <v>28</v>
      </c>
      <c r="K2083" t="s">
        <v>29</v>
      </c>
      <c r="L2083" t="s">
        <v>88</v>
      </c>
      <c r="M2083" t="s">
        <v>29</v>
      </c>
      <c r="N2083" t="s">
        <v>29</v>
      </c>
      <c r="O2083" t="s">
        <v>29</v>
      </c>
      <c r="P2083" t="s">
        <v>30</v>
      </c>
      <c r="Q2083" t="s">
        <v>30</v>
      </c>
      <c r="R2083" t="s">
        <v>30</v>
      </c>
      <c r="S2083" t="s">
        <v>30</v>
      </c>
      <c r="T2083" t="s">
        <v>29</v>
      </c>
      <c r="U2083" t="s">
        <v>30</v>
      </c>
      <c r="V2083" t="s">
        <v>30</v>
      </c>
      <c r="W2083" t="s">
        <v>60</v>
      </c>
      <c r="X2083" t="s">
        <v>30</v>
      </c>
      <c r="Y2083" t="s">
        <v>29</v>
      </c>
      <c r="Z2083" t="s">
        <v>29</v>
      </c>
      <c r="AA2083" t="s">
        <v>30</v>
      </c>
      <c r="AB2083" t="s">
        <v>291</v>
      </c>
    </row>
    <row r="2084" spans="1:28" outlineLevel="1" x14ac:dyDescent="0.45">
      <c r="A2084">
        <v>5213539010</v>
      </c>
      <c r="B2084" s="1">
        <v>44337</v>
      </c>
      <c r="C2084" t="s">
        <v>2129</v>
      </c>
      <c r="D2084" t="s">
        <v>2130</v>
      </c>
      <c r="E2084" t="s">
        <v>107</v>
      </c>
      <c r="F2084" t="s">
        <v>5651</v>
      </c>
      <c r="G2084" t="s">
        <v>5924</v>
      </c>
      <c r="H2084" s="5">
        <v>18931.86</v>
      </c>
      <c r="J2084" t="s">
        <v>28</v>
      </c>
      <c r="K2084" t="s">
        <v>29</v>
      </c>
      <c r="L2084" t="s">
        <v>88</v>
      </c>
      <c r="M2084" t="s">
        <v>30</v>
      </c>
      <c r="N2084" t="s">
        <v>30</v>
      </c>
      <c r="O2084" t="s">
        <v>30</v>
      </c>
      <c r="P2084" t="s">
        <v>30</v>
      </c>
      <c r="Q2084" t="s">
        <v>30</v>
      </c>
      <c r="R2084" t="s">
        <v>30</v>
      </c>
      <c r="S2084" t="s">
        <v>30</v>
      </c>
      <c r="T2084" t="s">
        <v>30</v>
      </c>
      <c r="U2084" t="s">
        <v>30</v>
      </c>
      <c r="V2084" t="s">
        <v>30</v>
      </c>
      <c r="W2084" t="s">
        <v>60</v>
      </c>
      <c r="X2084" t="s">
        <v>29</v>
      </c>
      <c r="Y2084" t="s">
        <v>29</v>
      </c>
      <c r="Z2084" t="s">
        <v>29</v>
      </c>
      <c r="AA2084" t="s">
        <v>30</v>
      </c>
      <c r="AB2084" t="s">
        <v>32</v>
      </c>
    </row>
    <row r="2085" spans="1:28" outlineLevel="1" x14ac:dyDescent="0.45">
      <c r="A2085">
        <v>2219689006</v>
      </c>
      <c r="B2085" s="1">
        <v>44330</v>
      </c>
      <c r="C2085" t="s">
        <v>650</v>
      </c>
      <c r="D2085" t="s">
        <v>651</v>
      </c>
      <c r="E2085" t="s">
        <v>107</v>
      </c>
      <c r="F2085" t="s">
        <v>5651</v>
      </c>
      <c r="G2085" t="s">
        <v>5764</v>
      </c>
      <c r="H2085" s="5">
        <v>18038</v>
      </c>
      <c r="J2085" t="s">
        <v>28</v>
      </c>
      <c r="K2085" t="s">
        <v>29</v>
      </c>
      <c r="L2085" t="s">
        <v>88</v>
      </c>
      <c r="M2085" t="s">
        <v>29</v>
      </c>
      <c r="N2085" t="s">
        <v>30</v>
      </c>
      <c r="O2085" t="s">
        <v>29</v>
      </c>
      <c r="P2085" t="s">
        <v>30</v>
      </c>
      <c r="Q2085" t="s">
        <v>30</v>
      </c>
      <c r="R2085" t="s">
        <v>30</v>
      </c>
      <c r="S2085" t="s">
        <v>30</v>
      </c>
      <c r="T2085" t="s">
        <v>30</v>
      </c>
      <c r="U2085" t="s">
        <v>30</v>
      </c>
      <c r="V2085" t="s">
        <v>30</v>
      </c>
      <c r="W2085" t="s">
        <v>33</v>
      </c>
      <c r="X2085" t="s">
        <v>29</v>
      </c>
      <c r="Y2085" t="s">
        <v>29</v>
      </c>
      <c r="Z2085" t="s">
        <v>29</v>
      </c>
      <c r="AA2085" t="s">
        <v>30</v>
      </c>
      <c r="AB2085" t="s">
        <v>32</v>
      </c>
    </row>
    <row r="2086" spans="1:28" outlineLevel="1" x14ac:dyDescent="0.45">
      <c r="A2086">
        <v>7583188905</v>
      </c>
      <c r="B2086" s="1">
        <v>44323</v>
      </c>
      <c r="C2086" t="s">
        <v>3308</v>
      </c>
      <c r="D2086" t="s">
        <v>3309</v>
      </c>
      <c r="E2086" t="s">
        <v>107</v>
      </c>
      <c r="F2086" t="s">
        <v>5651</v>
      </c>
      <c r="G2086" t="s">
        <v>5797</v>
      </c>
      <c r="H2086" s="5">
        <v>16500</v>
      </c>
      <c r="J2086" t="s">
        <v>28</v>
      </c>
      <c r="K2086" t="s">
        <v>30</v>
      </c>
      <c r="L2086" t="s">
        <v>88</v>
      </c>
      <c r="M2086" t="s">
        <v>30</v>
      </c>
      <c r="N2086" t="s">
        <v>30</v>
      </c>
      <c r="O2086" t="s">
        <v>30</v>
      </c>
      <c r="P2086" t="s">
        <v>30</v>
      </c>
      <c r="Q2086" t="s">
        <v>30</v>
      </c>
      <c r="R2086" t="s">
        <v>30</v>
      </c>
      <c r="S2086" t="s">
        <v>30</v>
      </c>
      <c r="T2086" t="s">
        <v>30</v>
      </c>
      <c r="U2086" t="s">
        <v>30</v>
      </c>
      <c r="V2086" t="s">
        <v>30</v>
      </c>
      <c r="W2086" t="s">
        <v>31</v>
      </c>
      <c r="X2086" t="s">
        <v>30</v>
      </c>
      <c r="Y2086" t="s">
        <v>30</v>
      </c>
      <c r="Z2086" t="s">
        <v>29</v>
      </c>
      <c r="AA2086" t="s">
        <v>30</v>
      </c>
      <c r="AB2086" t="s">
        <v>1400</v>
      </c>
    </row>
    <row r="2087" spans="1:28" outlineLevel="1" x14ac:dyDescent="0.45">
      <c r="A2087">
        <v>7604308904</v>
      </c>
      <c r="B2087" s="1">
        <v>44323</v>
      </c>
      <c r="C2087" t="s">
        <v>3419</v>
      </c>
      <c r="D2087" t="s">
        <v>3420</v>
      </c>
      <c r="E2087" t="s">
        <v>107</v>
      </c>
      <c r="F2087" t="s">
        <v>5651</v>
      </c>
      <c r="G2087" t="s">
        <v>5764</v>
      </c>
      <c r="H2087" s="5">
        <v>15231</v>
      </c>
      <c r="J2087" t="s">
        <v>28</v>
      </c>
      <c r="K2087" t="s">
        <v>29</v>
      </c>
      <c r="L2087" t="s">
        <v>88</v>
      </c>
      <c r="M2087" t="s">
        <v>30</v>
      </c>
      <c r="N2087" t="s">
        <v>30</v>
      </c>
      <c r="O2087" t="s">
        <v>29</v>
      </c>
      <c r="P2087" t="s">
        <v>30</v>
      </c>
      <c r="Q2087" t="s">
        <v>30</v>
      </c>
      <c r="R2087" t="s">
        <v>30</v>
      </c>
      <c r="S2087" t="s">
        <v>30</v>
      </c>
      <c r="T2087" t="s">
        <v>30</v>
      </c>
      <c r="U2087" t="s">
        <v>30</v>
      </c>
      <c r="V2087" t="s">
        <v>30</v>
      </c>
      <c r="W2087" t="s">
        <v>31</v>
      </c>
      <c r="X2087" t="s">
        <v>29</v>
      </c>
      <c r="Y2087" t="s">
        <v>29</v>
      </c>
      <c r="Z2087" t="s">
        <v>29</v>
      </c>
      <c r="AA2087" t="s">
        <v>30</v>
      </c>
      <c r="AB2087" t="s">
        <v>43</v>
      </c>
    </row>
    <row r="2088" spans="1:28" outlineLevel="1" x14ac:dyDescent="0.45">
      <c r="A2088">
        <v>2778989009</v>
      </c>
      <c r="B2088" s="1">
        <v>44334</v>
      </c>
      <c r="C2088" t="s">
        <v>1683</v>
      </c>
      <c r="D2088" t="s">
        <v>1684</v>
      </c>
      <c r="E2088" t="s">
        <v>107</v>
      </c>
      <c r="F2088" t="s">
        <v>5651</v>
      </c>
      <c r="G2088" t="s">
        <v>5679</v>
      </c>
      <c r="H2088" s="5">
        <v>13959</v>
      </c>
      <c r="J2088" t="s">
        <v>28</v>
      </c>
      <c r="K2088" t="s">
        <v>29</v>
      </c>
      <c r="L2088" t="s">
        <v>88</v>
      </c>
      <c r="M2088" t="s">
        <v>29</v>
      </c>
      <c r="N2088" t="s">
        <v>30</v>
      </c>
      <c r="O2088" t="s">
        <v>29</v>
      </c>
      <c r="P2088" t="s">
        <v>29</v>
      </c>
      <c r="Q2088" t="s">
        <v>29</v>
      </c>
      <c r="R2088" t="s">
        <v>30</v>
      </c>
      <c r="S2088" t="s">
        <v>29</v>
      </c>
      <c r="T2088" t="s">
        <v>29</v>
      </c>
      <c r="U2088" t="s">
        <v>29</v>
      </c>
      <c r="V2088" t="s">
        <v>29</v>
      </c>
      <c r="W2088" t="s">
        <v>60</v>
      </c>
      <c r="X2088" t="s">
        <v>30</v>
      </c>
      <c r="Y2088" t="s">
        <v>30</v>
      </c>
      <c r="Z2088" t="s">
        <v>29</v>
      </c>
      <c r="AA2088" t="s">
        <v>29</v>
      </c>
      <c r="AB2088" t="s">
        <v>47</v>
      </c>
    </row>
    <row r="2089" spans="1:28" outlineLevel="1" x14ac:dyDescent="0.45">
      <c r="A2089">
        <v>2374969007</v>
      </c>
      <c r="B2089" s="1">
        <v>44331</v>
      </c>
      <c r="C2089" t="s">
        <v>1066</v>
      </c>
      <c r="D2089" t="s">
        <v>1067</v>
      </c>
      <c r="E2089" t="s">
        <v>107</v>
      </c>
      <c r="F2089" t="s">
        <v>5651</v>
      </c>
      <c r="G2089" t="s">
        <v>5753</v>
      </c>
      <c r="H2089" s="5">
        <v>12749</v>
      </c>
      <c r="J2089" t="s">
        <v>28</v>
      </c>
      <c r="K2089" t="s">
        <v>30</v>
      </c>
      <c r="L2089" t="s">
        <v>88</v>
      </c>
      <c r="M2089" t="s">
        <v>30</v>
      </c>
      <c r="N2089" t="s">
        <v>29</v>
      </c>
      <c r="O2089" t="s">
        <v>29</v>
      </c>
      <c r="P2089" t="s">
        <v>29</v>
      </c>
      <c r="Q2089" t="s">
        <v>29</v>
      </c>
      <c r="R2089" t="s">
        <v>30</v>
      </c>
      <c r="S2089" t="s">
        <v>30</v>
      </c>
      <c r="T2089" t="s">
        <v>30</v>
      </c>
      <c r="U2089" t="s">
        <v>29</v>
      </c>
      <c r="V2089" t="s">
        <v>30</v>
      </c>
      <c r="W2089" t="s">
        <v>40</v>
      </c>
      <c r="X2089" t="s">
        <v>30</v>
      </c>
      <c r="Y2089" t="s">
        <v>30</v>
      </c>
      <c r="Z2089" t="s">
        <v>29</v>
      </c>
      <c r="AA2089" t="s">
        <v>29</v>
      </c>
      <c r="AB2089" t="s">
        <v>32</v>
      </c>
    </row>
    <row r="2090" spans="1:28" outlineLevel="1" x14ac:dyDescent="0.45">
      <c r="A2090">
        <v>7633158906</v>
      </c>
      <c r="B2090" s="1">
        <v>44323</v>
      </c>
      <c r="C2090" t="s">
        <v>3592</v>
      </c>
      <c r="D2090" t="s">
        <v>3593</v>
      </c>
      <c r="E2090" t="s">
        <v>107</v>
      </c>
      <c r="F2090" t="s">
        <v>5651</v>
      </c>
      <c r="G2090" t="s">
        <v>5690</v>
      </c>
      <c r="H2090" s="5">
        <v>11355.48</v>
      </c>
      <c r="J2090" t="s">
        <v>28</v>
      </c>
      <c r="K2090" t="s">
        <v>29</v>
      </c>
      <c r="L2090" t="s">
        <v>88</v>
      </c>
      <c r="M2090" t="s">
        <v>29</v>
      </c>
      <c r="N2090" t="s">
        <v>29</v>
      </c>
      <c r="O2090" t="s">
        <v>29</v>
      </c>
      <c r="P2090" t="s">
        <v>30</v>
      </c>
      <c r="Q2090" t="s">
        <v>30</v>
      </c>
      <c r="R2090" t="s">
        <v>30</v>
      </c>
      <c r="S2090" t="s">
        <v>30</v>
      </c>
      <c r="T2090" t="s">
        <v>30</v>
      </c>
      <c r="U2090" t="s">
        <v>29</v>
      </c>
      <c r="V2090" t="s">
        <v>30</v>
      </c>
      <c r="W2090" t="s">
        <v>31</v>
      </c>
      <c r="X2090" t="s">
        <v>29</v>
      </c>
      <c r="Y2090" t="s">
        <v>29</v>
      </c>
      <c r="Z2090" t="s">
        <v>29</v>
      </c>
      <c r="AA2090" t="s">
        <v>30</v>
      </c>
      <c r="AB2090" t="s">
        <v>100</v>
      </c>
    </row>
    <row r="2091" spans="1:28" outlineLevel="1" x14ac:dyDescent="0.45">
      <c r="A2091">
        <v>8032629007</v>
      </c>
      <c r="B2091" s="1">
        <v>44342</v>
      </c>
      <c r="C2091" t="s">
        <v>4168</v>
      </c>
      <c r="D2091" t="s">
        <v>4169</v>
      </c>
      <c r="E2091" t="s">
        <v>107</v>
      </c>
      <c r="F2091" t="s">
        <v>5651</v>
      </c>
      <c r="G2091" t="s">
        <v>5797</v>
      </c>
      <c r="H2091" s="5">
        <v>8197.02</v>
      </c>
      <c r="J2091" t="s">
        <v>28</v>
      </c>
      <c r="K2091" t="s">
        <v>30</v>
      </c>
      <c r="L2091" t="s">
        <v>88</v>
      </c>
      <c r="M2091" t="s">
        <v>29</v>
      </c>
      <c r="N2091" t="s">
        <v>29</v>
      </c>
      <c r="O2091" t="s">
        <v>29</v>
      </c>
      <c r="P2091" t="s">
        <v>29</v>
      </c>
      <c r="Q2091" t="s">
        <v>29</v>
      </c>
      <c r="R2091" t="s">
        <v>29</v>
      </c>
      <c r="S2091" t="s">
        <v>30</v>
      </c>
      <c r="T2091" t="s">
        <v>30</v>
      </c>
      <c r="U2091" t="s">
        <v>29</v>
      </c>
      <c r="V2091" t="s">
        <v>30</v>
      </c>
      <c r="W2091" t="s">
        <v>31</v>
      </c>
      <c r="X2091" t="s">
        <v>30</v>
      </c>
      <c r="Y2091" t="s">
        <v>29</v>
      </c>
      <c r="Z2091" t="s">
        <v>29</v>
      </c>
      <c r="AA2091" t="s">
        <v>30</v>
      </c>
      <c r="AB2091" t="s">
        <v>262</v>
      </c>
    </row>
    <row r="2092" spans="1:28" outlineLevel="1" x14ac:dyDescent="0.45">
      <c r="A2092">
        <v>7627668910</v>
      </c>
      <c r="B2092" s="1">
        <v>44323</v>
      </c>
      <c r="C2092" t="s">
        <v>3556</v>
      </c>
      <c r="D2092" t="s">
        <v>3557</v>
      </c>
      <c r="E2092" t="s">
        <v>107</v>
      </c>
      <c r="F2092" t="s">
        <v>5651</v>
      </c>
      <c r="G2092" t="s">
        <v>5895</v>
      </c>
      <c r="H2092" s="5">
        <v>7175</v>
      </c>
      <c r="J2092" t="s">
        <v>28</v>
      </c>
      <c r="K2092" t="s">
        <v>30</v>
      </c>
      <c r="L2092" t="s">
        <v>88</v>
      </c>
      <c r="M2092" t="s">
        <v>29</v>
      </c>
      <c r="N2092" t="s">
        <v>29</v>
      </c>
      <c r="O2092" t="s">
        <v>29</v>
      </c>
      <c r="P2092" t="s">
        <v>29</v>
      </c>
      <c r="Q2092" t="s">
        <v>29</v>
      </c>
      <c r="R2092" t="s">
        <v>29</v>
      </c>
      <c r="S2092" t="s">
        <v>30</v>
      </c>
      <c r="T2092" t="s">
        <v>29</v>
      </c>
      <c r="U2092" t="s">
        <v>29</v>
      </c>
      <c r="V2092" t="s">
        <v>30</v>
      </c>
      <c r="W2092" t="s">
        <v>31</v>
      </c>
      <c r="X2092" t="s">
        <v>29</v>
      </c>
      <c r="Y2092" t="s">
        <v>29</v>
      </c>
      <c r="Z2092" t="s">
        <v>29</v>
      </c>
      <c r="AA2092" t="s">
        <v>30</v>
      </c>
      <c r="AB2092" t="s">
        <v>32</v>
      </c>
    </row>
    <row r="2093" spans="1:28" outlineLevel="1" x14ac:dyDescent="0.45">
      <c r="A2093">
        <v>7544708903</v>
      </c>
      <c r="B2093" s="1">
        <v>44323</v>
      </c>
      <c r="C2093" t="s">
        <v>2943</v>
      </c>
      <c r="D2093" t="s">
        <v>2944</v>
      </c>
      <c r="E2093" t="s">
        <v>107</v>
      </c>
      <c r="F2093" t="s">
        <v>5651</v>
      </c>
      <c r="G2093" t="s">
        <v>5760</v>
      </c>
      <c r="H2093" s="5">
        <v>7059.05</v>
      </c>
      <c r="J2093" t="s">
        <v>28</v>
      </c>
      <c r="K2093" t="s">
        <v>29</v>
      </c>
      <c r="L2093" t="s">
        <v>88</v>
      </c>
      <c r="M2093" t="s">
        <v>29</v>
      </c>
      <c r="N2093" t="s">
        <v>30</v>
      </c>
      <c r="O2093" t="s">
        <v>29</v>
      </c>
      <c r="P2093" t="s">
        <v>30</v>
      </c>
      <c r="Q2093" t="s">
        <v>30</v>
      </c>
      <c r="R2093" t="s">
        <v>30</v>
      </c>
      <c r="S2093" t="s">
        <v>30</v>
      </c>
      <c r="T2093" t="s">
        <v>29</v>
      </c>
      <c r="U2093" t="s">
        <v>30</v>
      </c>
      <c r="V2093" t="s">
        <v>30</v>
      </c>
      <c r="W2093" t="s">
        <v>31</v>
      </c>
      <c r="X2093" t="s">
        <v>30</v>
      </c>
      <c r="Y2093" t="s">
        <v>30</v>
      </c>
      <c r="Z2093" t="s">
        <v>29</v>
      </c>
      <c r="AA2093" t="s">
        <v>29</v>
      </c>
      <c r="AB2093" t="s">
        <v>39</v>
      </c>
    </row>
    <row r="2094" spans="1:28" outlineLevel="1" x14ac:dyDescent="0.45">
      <c r="A2094">
        <v>7658078902</v>
      </c>
      <c r="B2094" s="1">
        <v>44323</v>
      </c>
      <c r="C2094" t="s">
        <v>3745</v>
      </c>
      <c r="D2094" t="s">
        <v>2745</v>
      </c>
      <c r="E2094" t="s">
        <v>107</v>
      </c>
      <c r="F2094" t="s">
        <v>5651</v>
      </c>
      <c r="G2094" t="s">
        <v>5760</v>
      </c>
      <c r="H2094" s="5">
        <v>6310.25</v>
      </c>
      <c r="J2094" t="s">
        <v>28</v>
      </c>
      <c r="K2094" t="s">
        <v>29</v>
      </c>
      <c r="L2094" t="s">
        <v>88</v>
      </c>
      <c r="M2094" t="s">
        <v>29</v>
      </c>
      <c r="N2094" t="s">
        <v>30</v>
      </c>
      <c r="O2094" t="s">
        <v>29</v>
      </c>
      <c r="P2094" t="s">
        <v>30</v>
      </c>
      <c r="Q2094" t="s">
        <v>30</v>
      </c>
      <c r="R2094" t="s">
        <v>30</v>
      </c>
      <c r="S2094" t="s">
        <v>30</v>
      </c>
      <c r="T2094" t="s">
        <v>29</v>
      </c>
      <c r="U2094" t="s">
        <v>30</v>
      </c>
      <c r="V2094" t="s">
        <v>30</v>
      </c>
      <c r="W2094" t="s">
        <v>31</v>
      </c>
      <c r="X2094" t="s">
        <v>30</v>
      </c>
      <c r="Y2094" t="s">
        <v>30</v>
      </c>
      <c r="Z2094" t="s">
        <v>29</v>
      </c>
      <c r="AA2094" t="s">
        <v>29</v>
      </c>
      <c r="AB2094" t="s">
        <v>39</v>
      </c>
    </row>
    <row r="2095" spans="1:28" outlineLevel="1" x14ac:dyDescent="0.45">
      <c r="A2095">
        <v>7528528908</v>
      </c>
      <c r="B2095" s="1">
        <v>44323</v>
      </c>
      <c r="C2095" t="s">
        <v>2744</v>
      </c>
      <c r="D2095" t="s">
        <v>2745</v>
      </c>
      <c r="E2095" t="s">
        <v>107</v>
      </c>
      <c r="F2095" t="s">
        <v>5651</v>
      </c>
      <c r="G2095" t="s">
        <v>5760</v>
      </c>
      <c r="H2095" s="5">
        <v>4016.41</v>
      </c>
      <c r="J2095" t="s">
        <v>28</v>
      </c>
      <c r="K2095" t="s">
        <v>29</v>
      </c>
      <c r="L2095" t="s">
        <v>88</v>
      </c>
      <c r="M2095" t="s">
        <v>29</v>
      </c>
      <c r="N2095" t="s">
        <v>30</v>
      </c>
      <c r="O2095" t="s">
        <v>29</v>
      </c>
      <c r="P2095" t="s">
        <v>30</v>
      </c>
      <c r="Q2095" t="s">
        <v>30</v>
      </c>
      <c r="R2095" t="s">
        <v>30</v>
      </c>
      <c r="S2095" t="s">
        <v>30</v>
      </c>
      <c r="T2095" t="s">
        <v>29</v>
      </c>
      <c r="U2095" t="s">
        <v>30</v>
      </c>
      <c r="V2095" t="s">
        <v>30</v>
      </c>
      <c r="W2095" t="s">
        <v>31</v>
      </c>
      <c r="X2095" t="s">
        <v>30</v>
      </c>
      <c r="Y2095" t="s">
        <v>30</v>
      </c>
      <c r="Z2095" t="s">
        <v>29</v>
      </c>
      <c r="AA2095" t="s">
        <v>30</v>
      </c>
      <c r="AB2095" t="s">
        <v>45</v>
      </c>
    </row>
    <row r="2096" spans="1:28" outlineLevel="1" x14ac:dyDescent="0.45">
      <c r="A2096">
        <v>7563668910</v>
      </c>
      <c r="B2096" s="1">
        <v>44323</v>
      </c>
      <c r="C2096" t="s">
        <v>3166</v>
      </c>
      <c r="D2096" t="s">
        <v>3167</v>
      </c>
      <c r="E2096" t="s">
        <v>107</v>
      </c>
      <c r="F2096" t="s">
        <v>5651</v>
      </c>
      <c r="G2096" t="s">
        <v>5760</v>
      </c>
      <c r="H2096" s="5">
        <v>3946.14</v>
      </c>
      <c r="J2096" t="s">
        <v>28</v>
      </c>
      <c r="K2096" t="s">
        <v>30</v>
      </c>
      <c r="L2096" t="s">
        <v>88</v>
      </c>
      <c r="M2096" t="s">
        <v>29</v>
      </c>
      <c r="N2096" t="s">
        <v>29</v>
      </c>
      <c r="O2096" t="s">
        <v>29</v>
      </c>
      <c r="P2096" t="s">
        <v>29</v>
      </c>
      <c r="Q2096" t="s">
        <v>29</v>
      </c>
      <c r="R2096" t="s">
        <v>30</v>
      </c>
      <c r="S2096" t="s">
        <v>30</v>
      </c>
      <c r="T2096" t="s">
        <v>30</v>
      </c>
      <c r="U2096" t="s">
        <v>29</v>
      </c>
      <c r="V2096" t="s">
        <v>30</v>
      </c>
      <c r="W2096" t="s">
        <v>31</v>
      </c>
      <c r="X2096" t="s">
        <v>30</v>
      </c>
      <c r="Y2096" t="s">
        <v>30</v>
      </c>
      <c r="Z2096" t="s">
        <v>29</v>
      </c>
      <c r="AA2096" t="s">
        <v>30</v>
      </c>
      <c r="AB2096" t="s">
        <v>39</v>
      </c>
    </row>
    <row r="2097" spans="1:28" outlineLevel="1" x14ac:dyDescent="0.45">
      <c r="A2097">
        <v>4897269007</v>
      </c>
      <c r="B2097" s="1">
        <v>44336</v>
      </c>
      <c r="C2097" t="s">
        <v>2025</v>
      </c>
      <c r="D2097" t="s">
        <v>2026</v>
      </c>
      <c r="E2097" t="s">
        <v>107</v>
      </c>
      <c r="F2097" t="s">
        <v>5651</v>
      </c>
      <c r="G2097" t="s">
        <v>5656</v>
      </c>
      <c r="H2097" s="5">
        <v>3885.25</v>
      </c>
      <c r="J2097" t="s">
        <v>28</v>
      </c>
      <c r="K2097" t="s">
        <v>30</v>
      </c>
      <c r="L2097" t="s">
        <v>88</v>
      </c>
      <c r="M2097" t="s">
        <v>29</v>
      </c>
      <c r="N2097" t="s">
        <v>29</v>
      </c>
      <c r="O2097" t="s">
        <v>29</v>
      </c>
      <c r="P2097" t="s">
        <v>30</v>
      </c>
      <c r="Q2097" t="s">
        <v>30</v>
      </c>
      <c r="R2097" t="s">
        <v>30</v>
      </c>
      <c r="S2097" t="s">
        <v>30</v>
      </c>
      <c r="T2097" t="s">
        <v>30</v>
      </c>
      <c r="U2097" t="s">
        <v>30</v>
      </c>
      <c r="V2097" t="s">
        <v>30</v>
      </c>
      <c r="W2097" t="s">
        <v>31</v>
      </c>
      <c r="X2097" t="s">
        <v>29</v>
      </c>
      <c r="Y2097" t="s">
        <v>30</v>
      </c>
      <c r="Z2097" t="s">
        <v>29</v>
      </c>
      <c r="AA2097" t="s">
        <v>30</v>
      </c>
      <c r="AB2097" t="s">
        <v>39</v>
      </c>
    </row>
    <row r="2098" spans="1:28" outlineLevel="1" x14ac:dyDescent="0.45">
      <c r="A2098">
        <v>2712499001</v>
      </c>
      <c r="B2098" s="1">
        <v>44334</v>
      </c>
      <c r="C2098" t="s">
        <v>1383</v>
      </c>
      <c r="D2098" t="s">
        <v>1384</v>
      </c>
      <c r="E2098" t="s">
        <v>107</v>
      </c>
      <c r="F2098" t="s">
        <v>5651</v>
      </c>
      <c r="G2098" t="s">
        <v>5753</v>
      </c>
      <c r="H2098" s="5">
        <v>2799</v>
      </c>
      <c r="J2098" t="s">
        <v>28</v>
      </c>
      <c r="K2098" t="s">
        <v>30</v>
      </c>
      <c r="L2098" t="s">
        <v>88</v>
      </c>
      <c r="M2098" t="s">
        <v>29</v>
      </c>
      <c r="N2098" t="s">
        <v>29</v>
      </c>
      <c r="O2098" t="s">
        <v>29</v>
      </c>
      <c r="P2098" t="s">
        <v>30</v>
      </c>
      <c r="Q2098" t="s">
        <v>29</v>
      </c>
      <c r="R2098" t="s">
        <v>30</v>
      </c>
      <c r="S2098" t="s">
        <v>29</v>
      </c>
      <c r="T2098" t="s">
        <v>29</v>
      </c>
      <c r="U2098" t="s">
        <v>30</v>
      </c>
      <c r="V2098" t="s">
        <v>29</v>
      </c>
      <c r="W2098" t="s">
        <v>60</v>
      </c>
      <c r="X2098" t="s">
        <v>30</v>
      </c>
      <c r="Y2098" t="s">
        <v>29</v>
      </c>
      <c r="Z2098" t="s">
        <v>29</v>
      </c>
      <c r="AA2098" t="s">
        <v>30</v>
      </c>
      <c r="AB2098" t="s">
        <v>39</v>
      </c>
    </row>
    <row r="2099" spans="1:28" outlineLevel="1" x14ac:dyDescent="0.45">
      <c r="A2099">
        <v>8852659000</v>
      </c>
      <c r="B2099" s="1">
        <v>44345</v>
      </c>
      <c r="C2099" t="s">
        <v>4515</v>
      </c>
      <c r="D2099" t="s">
        <v>4516</v>
      </c>
      <c r="E2099" t="s">
        <v>107</v>
      </c>
      <c r="F2099" t="s">
        <v>5651</v>
      </c>
      <c r="G2099" t="s">
        <v>5797</v>
      </c>
      <c r="H2099" s="5">
        <v>2078</v>
      </c>
      <c r="J2099" t="s">
        <v>28</v>
      </c>
      <c r="K2099" t="s">
        <v>30</v>
      </c>
      <c r="L2099" t="s">
        <v>88</v>
      </c>
      <c r="M2099" t="s">
        <v>29</v>
      </c>
      <c r="N2099" t="s">
        <v>30</v>
      </c>
      <c r="O2099" t="s">
        <v>30</v>
      </c>
      <c r="P2099" t="s">
        <v>30</v>
      </c>
      <c r="Q2099" t="s">
        <v>30</v>
      </c>
      <c r="R2099" t="s">
        <v>30</v>
      </c>
      <c r="S2099" t="s">
        <v>30</v>
      </c>
      <c r="T2099" t="s">
        <v>30</v>
      </c>
      <c r="U2099" t="s">
        <v>30</v>
      </c>
      <c r="V2099" t="s">
        <v>30</v>
      </c>
      <c r="W2099" t="s">
        <v>40</v>
      </c>
      <c r="X2099" t="s">
        <v>30</v>
      </c>
      <c r="Y2099" t="s">
        <v>29</v>
      </c>
      <c r="Z2099" t="s">
        <v>29</v>
      </c>
      <c r="AA2099" t="s">
        <v>29</v>
      </c>
      <c r="AB2099" t="s">
        <v>32</v>
      </c>
    </row>
    <row r="2100" spans="1:28" outlineLevel="1" x14ac:dyDescent="0.45">
      <c r="A2100">
        <v>2695869002</v>
      </c>
      <c r="B2100" s="1">
        <v>44334</v>
      </c>
      <c r="C2100" t="s">
        <v>1291</v>
      </c>
      <c r="D2100" t="s">
        <v>1292</v>
      </c>
      <c r="E2100" t="s">
        <v>1293</v>
      </c>
      <c r="F2100" t="s">
        <v>5651</v>
      </c>
      <c r="G2100" t="s">
        <v>5860</v>
      </c>
      <c r="H2100" s="5">
        <v>14436</v>
      </c>
      <c r="J2100" t="s">
        <v>42</v>
      </c>
      <c r="K2100" t="s">
        <v>30</v>
      </c>
      <c r="L2100" t="s">
        <v>471</v>
      </c>
      <c r="M2100" t="s">
        <v>29</v>
      </c>
      <c r="N2100" t="s">
        <v>30</v>
      </c>
      <c r="O2100" t="s">
        <v>30</v>
      </c>
      <c r="P2100" t="s">
        <v>30</v>
      </c>
      <c r="Q2100" t="s">
        <v>30</v>
      </c>
      <c r="R2100" t="s">
        <v>30</v>
      </c>
      <c r="S2100" t="s">
        <v>30</v>
      </c>
      <c r="T2100" t="s">
        <v>30</v>
      </c>
      <c r="U2100" t="s">
        <v>30</v>
      </c>
      <c r="V2100" t="s">
        <v>30</v>
      </c>
      <c r="W2100" t="s">
        <v>31</v>
      </c>
      <c r="X2100" t="s">
        <v>30</v>
      </c>
      <c r="Y2100" t="s">
        <v>30</v>
      </c>
      <c r="Z2100" t="s">
        <v>29</v>
      </c>
      <c r="AA2100" t="s">
        <v>30</v>
      </c>
      <c r="AB2100" t="s">
        <v>228</v>
      </c>
    </row>
    <row r="2101" spans="1:28" outlineLevel="1" x14ac:dyDescent="0.45">
      <c r="A2101">
        <v>7541839004</v>
      </c>
      <c r="B2101" s="1">
        <v>44341</v>
      </c>
      <c r="C2101" t="s">
        <v>2903</v>
      </c>
      <c r="D2101" t="s">
        <v>2904</v>
      </c>
      <c r="E2101" t="s">
        <v>1293</v>
      </c>
      <c r="F2101" t="s">
        <v>5651</v>
      </c>
      <c r="G2101" t="s">
        <v>5860</v>
      </c>
      <c r="H2101" s="5">
        <v>9154</v>
      </c>
      <c r="J2101" t="s">
        <v>42</v>
      </c>
      <c r="K2101" t="s">
        <v>30</v>
      </c>
      <c r="L2101" t="s">
        <v>471</v>
      </c>
      <c r="M2101" t="s">
        <v>29</v>
      </c>
      <c r="N2101" t="s">
        <v>29</v>
      </c>
      <c r="O2101" t="s">
        <v>29</v>
      </c>
      <c r="P2101" t="s">
        <v>29</v>
      </c>
      <c r="Q2101" t="s">
        <v>29</v>
      </c>
      <c r="R2101" t="s">
        <v>29</v>
      </c>
      <c r="S2101" t="s">
        <v>30</v>
      </c>
      <c r="T2101" t="s">
        <v>30</v>
      </c>
      <c r="U2101" t="s">
        <v>29</v>
      </c>
      <c r="V2101" t="s">
        <v>30</v>
      </c>
      <c r="W2101" t="s">
        <v>40</v>
      </c>
      <c r="X2101" t="s">
        <v>30</v>
      </c>
      <c r="Y2101" t="s">
        <v>30</v>
      </c>
      <c r="Z2101" t="s">
        <v>29</v>
      </c>
      <c r="AA2101" t="s">
        <v>29</v>
      </c>
      <c r="AB2101" t="s">
        <v>32</v>
      </c>
    </row>
    <row r="2102" spans="1:28" outlineLevel="1" x14ac:dyDescent="0.45">
      <c r="A2102">
        <v>7232509006</v>
      </c>
      <c r="B2102" s="1">
        <v>44339</v>
      </c>
      <c r="C2102" t="s">
        <v>2496</v>
      </c>
      <c r="D2102" t="s">
        <v>2497</v>
      </c>
      <c r="E2102" t="s">
        <v>1987</v>
      </c>
      <c r="F2102" t="s">
        <v>5651</v>
      </c>
      <c r="G2102" t="s">
        <v>5916</v>
      </c>
      <c r="H2102" s="5">
        <v>77029</v>
      </c>
      <c r="J2102" t="s">
        <v>42</v>
      </c>
      <c r="K2102" t="s">
        <v>29</v>
      </c>
      <c r="L2102" t="s">
        <v>161</v>
      </c>
      <c r="M2102" t="s">
        <v>30</v>
      </c>
      <c r="N2102" t="s">
        <v>30</v>
      </c>
      <c r="O2102" t="s">
        <v>29</v>
      </c>
      <c r="P2102" t="s">
        <v>30</v>
      </c>
      <c r="Q2102" t="s">
        <v>30</v>
      </c>
      <c r="R2102" t="s">
        <v>30</v>
      </c>
      <c r="S2102" t="s">
        <v>30</v>
      </c>
      <c r="T2102" t="s">
        <v>30</v>
      </c>
      <c r="U2102" t="s">
        <v>30</v>
      </c>
      <c r="V2102" t="s">
        <v>30</v>
      </c>
      <c r="W2102" t="s">
        <v>40</v>
      </c>
      <c r="X2102" t="s">
        <v>29</v>
      </c>
      <c r="Y2102" t="s">
        <v>29</v>
      </c>
      <c r="Z2102" t="s">
        <v>30</v>
      </c>
      <c r="AA2102" t="s">
        <v>29</v>
      </c>
      <c r="AB2102" t="s">
        <v>32</v>
      </c>
    </row>
    <row r="2103" spans="1:28" outlineLevel="1" x14ac:dyDescent="0.45">
      <c r="A2103">
        <v>4912659005</v>
      </c>
      <c r="B2103" s="1">
        <v>44336</v>
      </c>
      <c r="C2103" t="s">
        <v>2104</v>
      </c>
      <c r="D2103" t="s">
        <v>2105</v>
      </c>
      <c r="E2103" t="s">
        <v>1987</v>
      </c>
      <c r="F2103" t="s">
        <v>5651</v>
      </c>
      <c r="G2103" t="s">
        <v>5916</v>
      </c>
      <c r="H2103" s="5">
        <v>75904</v>
      </c>
      <c r="J2103" t="s">
        <v>42</v>
      </c>
      <c r="K2103" t="s">
        <v>30</v>
      </c>
      <c r="L2103" t="s">
        <v>161</v>
      </c>
      <c r="M2103" t="s">
        <v>30</v>
      </c>
      <c r="N2103" t="s">
        <v>30</v>
      </c>
      <c r="O2103" t="s">
        <v>29</v>
      </c>
      <c r="P2103" t="s">
        <v>30</v>
      </c>
      <c r="Q2103" t="s">
        <v>30</v>
      </c>
      <c r="R2103" t="s">
        <v>30</v>
      </c>
      <c r="S2103" t="s">
        <v>30</v>
      </c>
      <c r="T2103" t="s">
        <v>30</v>
      </c>
      <c r="U2103" t="s">
        <v>30</v>
      </c>
      <c r="V2103" t="s">
        <v>30</v>
      </c>
      <c r="W2103" t="s">
        <v>40</v>
      </c>
      <c r="X2103" t="s">
        <v>29</v>
      </c>
      <c r="Y2103" t="s">
        <v>30</v>
      </c>
      <c r="Z2103" t="s">
        <v>29</v>
      </c>
      <c r="AA2103" t="s">
        <v>29</v>
      </c>
      <c r="AB2103" t="s">
        <v>32</v>
      </c>
    </row>
    <row r="2104" spans="1:28" outlineLevel="1" x14ac:dyDescent="0.45">
      <c r="A2104">
        <v>4890279007</v>
      </c>
      <c r="B2104" s="1">
        <v>44336</v>
      </c>
      <c r="C2104" t="s">
        <v>1985</v>
      </c>
      <c r="D2104" t="s">
        <v>1986</v>
      </c>
      <c r="E2104" t="s">
        <v>1987</v>
      </c>
      <c r="F2104" t="s">
        <v>5651</v>
      </c>
      <c r="G2104" t="s">
        <v>5916</v>
      </c>
      <c r="H2104" s="5">
        <v>30601</v>
      </c>
      <c r="J2104" t="s">
        <v>42</v>
      </c>
      <c r="K2104" t="s">
        <v>30</v>
      </c>
      <c r="L2104" t="s">
        <v>161</v>
      </c>
      <c r="M2104" t="s">
        <v>29</v>
      </c>
      <c r="N2104" t="s">
        <v>30</v>
      </c>
      <c r="O2104" t="s">
        <v>29</v>
      </c>
      <c r="P2104" t="s">
        <v>30</v>
      </c>
      <c r="Q2104" t="s">
        <v>30</v>
      </c>
      <c r="R2104" t="s">
        <v>30</v>
      </c>
      <c r="S2104" t="s">
        <v>29</v>
      </c>
      <c r="T2104" t="s">
        <v>30</v>
      </c>
      <c r="U2104" t="s">
        <v>30</v>
      </c>
      <c r="V2104" t="s">
        <v>30</v>
      </c>
      <c r="W2104" t="s">
        <v>60</v>
      </c>
      <c r="X2104" t="s">
        <v>29</v>
      </c>
      <c r="Y2104" t="s">
        <v>29</v>
      </c>
      <c r="Z2104" t="s">
        <v>29</v>
      </c>
      <c r="AA2104" t="s">
        <v>30</v>
      </c>
      <c r="AB2104" t="s">
        <v>45</v>
      </c>
    </row>
    <row r="2105" spans="1:28" outlineLevel="1" x14ac:dyDescent="0.45">
      <c r="A2105">
        <v>7891658906</v>
      </c>
      <c r="B2105" s="1">
        <v>44327</v>
      </c>
      <c r="C2105" t="s">
        <v>3957</v>
      </c>
      <c r="D2105" t="s">
        <v>3958</v>
      </c>
      <c r="E2105" t="s">
        <v>1987</v>
      </c>
      <c r="F2105" t="s">
        <v>5651</v>
      </c>
      <c r="G2105" t="s">
        <v>5916</v>
      </c>
      <c r="H2105" s="5">
        <v>12298</v>
      </c>
      <c r="J2105" t="s">
        <v>42</v>
      </c>
      <c r="K2105" t="s">
        <v>30</v>
      </c>
      <c r="L2105" t="s">
        <v>161</v>
      </c>
      <c r="M2105" t="s">
        <v>29</v>
      </c>
      <c r="N2105" t="s">
        <v>30</v>
      </c>
      <c r="O2105" t="s">
        <v>30</v>
      </c>
      <c r="P2105" t="s">
        <v>30</v>
      </c>
      <c r="Q2105" t="s">
        <v>30</v>
      </c>
      <c r="R2105" t="s">
        <v>30</v>
      </c>
      <c r="S2105" t="s">
        <v>30</v>
      </c>
      <c r="T2105" t="s">
        <v>30</v>
      </c>
      <c r="U2105" t="s">
        <v>30</v>
      </c>
      <c r="V2105" t="s">
        <v>30</v>
      </c>
      <c r="W2105" t="s">
        <v>40</v>
      </c>
      <c r="X2105" t="s">
        <v>29</v>
      </c>
      <c r="Y2105" t="s">
        <v>29</v>
      </c>
      <c r="Z2105" t="s">
        <v>29</v>
      </c>
      <c r="AA2105" t="s">
        <v>30</v>
      </c>
      <c r="AB2105" t="s">
        <v>32</v>
      </c>
    </row>
    <row r="2106" spans="1:28" outlineLevel="1" x14ac:dyDescent="0.45">
      <c r="A2106">
        <v>2358129002</v>
      </c>
      <c r="B2106" s="1">
        <v>44331</v>
      </c>
      <c r="C2106" t="s">
        <v>966</v>
      </c>
      <c r="D2106" t="s">
        <v>967</v>
      </c>
      <c r="E2106" t="s">
        <v>951</v>
      </c>
      <c r="F2106" t="s">
        <v>5651</v>
      </c>
      <c r="G2106" t="s">
        <v>5813</v>
      </c>
      <c r="H2106" s="5">
        <v>113604</v>
      </c>
      <c r="J2106" t="s">
        <v>42</v>
      </c>
      <c r="K2106" t="s">
        <v>29</v>
      </c>
      <c r="L2106" t="s">
        <v>161</v>
      </c>
      <c r="M2106" t="s">
        <v>29</v>
      </c>
      <c r="N2106" t="s">
        <v>30</v>
      </c>
      <c r="O2106" t="s">
        <v>30</v>
      </c>
      <c r="P2106" t="s">
        <v>30</v>
      </c>
      <c r="Q2106" t="s">
        <v>30</v>
      </c>
      <c r="R2106" t="s">
        <v>30</v>
      </c>
      <c r="S2106" t="s">
        <v>30</v>
      </c>
      <c r="T2106" t="s">
        <v>30</v>
      </c>
      <c r="U2106" t="s">
        <v>30</v>
      </c>
      <c r="V2106" t="s">
        <v>30</v>
      </c>
      <c r="W2106" t="s">
        <v>33</v>
      </c>
      <c r="X2106" t="s">
        <v>29</v>
      </c>
      <c r="Y2106" t="s">
        <v>30</v>
      </c>
      <c r="Z2106" t="s">
        <v>29</v>
      </c>
      <c r="AA2106" t="s">
        <v>30</v>
      </c>
      <c r="AB2106" t="s">
        <v>32</v>
      </c>
    </row>
    <row r="2107" spans="1:28" outlineLevel="1" x14ac:dyDescent="0.45">
      <c r="A2107">
        <v>2355999010</v>
      </c>
      <c r="B2107" s="1">
        <v>44331</v>
      </c>
      <c r="C2107" t="s">
        <v>949</v>
      </c>
      <c r="D2107" t="s">
        <v>950</v>
      </c>
      <c r="E2107" t="s">
        <v>951</v>
      </c>
      <c r="F2107" t="s">
        <v>5651</v>
      </c>
      <c r="G2107" t="s">
        <v>5813</v>
      </c>
      <c r="H2107" s="5">
        <v>80638</v>
      </c>
      <c r="J2107" t="s">
        <v>42</v>
      </c>
      <c r="K2107" t="s">
        <v>30</v>
      </c>
      <c r="L2107" t="s">
        <v>161</v>
      </c>
      <c r="M2107" t="s">
        <v>30</v>
      </c>
      <c r="N2107" t="s">
        <v>30</v>
      </c>
      <c r="O2107" t="s">
        <v>29</v>
      </c>
      <c r="P2107" t="s">
        <v>30</v>
      </c>
      <c r="Q2107" t="s">
        <v>30</v>
      </c>
      <c r="R2107" t="s">
        <v>30</v>
      </c>
      <c r="S2107" t="s">
        <v>30</v>
      </c>
      <c r="T2107" t="s">
        <v>30</v>
      </c>
      <c r="U2107" t="s">
        <v>30</v>
      </c>
      <c r="V2107" t="s">
        <v>30</v>
      </c>
      <c r="W2107" t="s">
        <v>37</v>
      </c>
      <c r="X2107" t="s">
        <v>29</v>
      </c>
      <c r="Y2107" t="s">
        <v>29</v>
      </c>
      <c r="Z2107" t="s">
        <v>29</v>
      </c>
      <c r="AA2107" t="s">
        <v>30</v>
      </c>
      <c r="AB2107" t="s">
        <v>47</v>
      </c>
    </row>
    <row r="2108" spans="1:28" outlineLevel="1" x14ac:dyDescent="0.45">
      <c r="A2108">
        <v>7240859006</v>
      </c>
      <c r="B2108" s="1">
        <v>44339</v>
      </c>
      <c r="C2108" t="s">
        <v>2537</v>
      </c>
      <c r="D2108" t="s">
        <v>2538</v>
      </c>
      <c r="E2108" t="s">
        <v>951</v>
      </c>
      <c r="F2108" t="s">
        <v>5651</v>
      </c>
      <c r="G2108" t="s">
        <v>5813</v>
      </c>
      <c r="H2108" s="5">
        <v>35493</v>
      </c>
      <c r="J2108" t="s">
        <v>42</v>
      </c>
      <c r="K2108" t="s">
        <v>29</v>
      </c>
      <c r="L2108" t="s">
        <v>161</v>
      </c>
      <c r="M2108" t="s">
        <v>30</v>
      </c>
      <c r="N2108" t="s">
        <v>29</v>
      </c>
      <c r="O2108" t="s">
        <v>30</v>
      </c>
      <c r="P2108" t="s">
        <v>30</v>
      </c>
      <c r="Q2108" t="s">
        <v>30</v>
      </c>
      <c r="R2108" t="s">
        <v>30</v>
      </c>
      <c r="S2108" t="s">
        <v>30</v>
      </c>
      <c r="T2108" t="s">
        <v>30</v>
      </c>
      <c r="U2108" t="s">
        <v>30</v>
      </c>
      <c r="V2108" t="s">
        <v>30</v>
      </c>
      <c r="W2108" t="s">
        <v>33</v>
      </c>
      <c r="X2108" t="s">
        <v>29</v>
      </c>
      <c r="Y2108" t="s">
        <v>30</v>
      </c>
      <c r="Z2108" t="s">
        <v>29</v>
      </c>
      <c r="AA2108" t="s">
        <v>29</v>
      </c>
      <c r="AB2108" t="s">
        <v>32</v>
      </c>
    </row>
    <row r="2109" spans="1:28" outlineLevel="1" x14ac:dyDescent="0.45">
      <c r="A2109">
        <v>2695529005</v>
      </c>
      <c r="B2109" s="1">
        <v>44334</v>
      </c>
      <c r="C2109" t="s">
        <v>1287</v>
      </c>
      <c r="D2109" t="s">
        <v>1288</v>
      </c>
      <c r="E2109" t="s">
        <v>951</v>
      </c>
      <c r="F2109" t="s">
        <v>5651</v>
      </c>
      <c r="G2109" t="s">
        <v>5813</v>
      </c>
      <c r="H2109" s="5">
        <v>23955.69</v>
      </c>
      <c r="J2109" t="s">
        <v>42</v>
      </c>
      <c r="K2109" t="s">
        <v>29</v>
      </c>
      <c r="L2109" t="s">
        <v>161</v>
      </c>
      <c r="M2109" t="s">
        <v>30</v>
      </c>
      <c r="N2109" t="s">
        <v>30</v>
      </c>
      <c r="O2109" t="s">
        <v>30</v>
      </c>
      <c r="P2109" t="s">
        <v>30</v>
      </c>
      <c r="Q2109" t="s">
        <v>30</v>
      </c>
      <c r="R2109" t="s">
        <v>30</v>
      </c>
      <c r="S2109" t="s">
        <v>30</v>
      </c>
      <c r="T2109" t="s">
        <v>30</v>
      </c>
      <c r="U2109" t="s">
        <v>30</v>
      </c>
      <c r="V2109" t="s">
        <v>30</v>
      </c>
      <c r="W2109" t="s">
        <v>31</v>
      </c>
      <c r="X2109" t="s">
        <v>29</v>
      </c>
      <c r="Y2109" t="s">
        <v>30</v>
      </c>
      <c r="Z2109" t="s">
        <v>29</v>
      </c>
      <c r="AA2109" t="s">
        <v>29</v>
      </c>
      <c r="AB2109" t="s">
        <v>32</v>
      </c>
    </row>
    <row r="2110" spans="1:28" outlineLevel="1" x14ac:dyDescent="0.45">
      <c r="A2110">
        <v>7559518908</v>
      </c>
      <c r="B2110" s="1">
        <v>44323</v>
      </c>
      <c r="C2110" t="s">
        <v>3109</v>
      </c>
      <c r="D2110" t="s">
        <v>3110</v>
      </c>
      <c r="E2110" t="s">
        <v>951</v>
      </c>
      <c r="F2110" t="s">
        <v>5651</v>
      </c>
      <c r="G2110" t="s">
        <v>5813</v>
      </c>
      <c r="H2110" s="5">
        <v>14704.13</v>
      </c>
      <c r="J2110" t="s">
        <v>42</v>
      </c>
      <c r="K2110" t="s">
        <v>30</v>
      </c>
      <c r="L2110" t="s">
        <v>161</v>
      </c>
      <c r="M2110" t="s">
        <v>29</v>
      </c>
      <c r="N2110" t="s">
        <v>29</v>
      </c>
      <c r="O2110" t="s">
        <v>29</v>
      </c>
      <c r="P2110" t="s">
        <v>30</v>
      </c>
      <c r="Q2110" t="s">
        <v>30</v>
      </c>
      <c r="R2110" t="s">
        <v>30</v>
      </c>
      <c r="S2110" t="s">
        <v>30</v>
      </c>
      <c r="T2110" t="s">
        <v>30</v>
      </c>
      <c r="U2110" t="s">
        <v>30</v>
      </c>
      <c r="V2110" t="s">
        <v>30</v>
      </c>
      <c r="W2110" t="s">
        <v>60</v>
      </c>
      <c r="X2110" t="s">
        <v>29</v>
      </c>
      <c r="Y2110" t="s">
        <v>30</v>
      </c>
      <c r="Z2110" t="s">
        <v>29</v>
      </c>
      <c r="AA2110" t="s">
        <v>30</v>
      </c>
      <c r="AB2110" t="s">
        <v>62</v>
      </c>
    </row>
    <row r="2111" spans="1:28" outlineLevel="1" x14ac:dyDescent="0.45">
      <c r="A2111">
        <v>3699389002</v>
      </c>
      <c r="B2111" s="1">
        <v>44335</v>
      </c>
      <c r="C2111" t="s">
        <v>1767</v>
      </c>
      <c r="D2111" t="s">
        <v>1768</v>
      </c>
      <c r="E2111" t="s">
        <v>951</v>
      </c>
      <c r="F2111" t="s">
        <v>5651</v>
      </c>
      <c r="G2111" t="s">
        <v>5813</v>
      </c>
      <c r="H2111" s="5">
        <v>2155</v>
      </c>
      <c r="J2111" t="s">
        <v>42</v>
      </c>
      <c r="K2111" t="s">
        <v>29</v>
      </c>
      <c r="L2111" t="s">
        <v>161</v>
      </c>
      <c r="M2111" t="s">
        <v>29</v>
      </c>
      <c r="N2111" t="s">
        <v>29</v>
      </c>
      <c r="O2111" t="s">
        <v>29</v>
      </c>
      <c r="P2111" t="s">
        <v>30</v>
      </c>
      <c r="Q2111" t="s">
        <v>29</v>
      </c>
      <c r="R2111" t="s">
        <v>29</v>
      </c>
      <c r="S2111" t="s">
        <v>30</v>
      </c>
      <c r="T2111" t="s">
        <v>30</v>
      </c>
      <c r="U2111" t="s">
        <v>30</v>
      </c>
      <c r="V2111" t="s">
        <v>30</v>
      </c>
      <c r="W2111" t="s">
        <v>60</v>
      </c>
      <c r="X2111" t="s">
        <v>29</v>
      </c>
      <c r="Y2111" t="s">
        <v>30</v>
      </c>
      <c r="Z2111" t="s">
        <v>29</v>
      </c>
      <c r="AA2111" t="s">
        <v>30</v>
      </c>
      <c r="AB2111" t="s">
        <v>373</v>
      </c>
    </row>
    <row r="2112" spans="1:28" outlineLevel="1" x14ac:dyDescent="0.45">
      <c r="A2112">
        <v>4882159006</v>
      </c>
      <c r="B2112" s="1">
        <v>44336</v>
      </c>
      <c r="C2112" t="s">
        <v>1943</v>
      </c>
      <c r="D2112" t="s">
        <v>1944</v>
      </c>
      <c r="E2112" t="s">
        <v>239</v>
      </c>
      <c r="F2112" t="s">
        <v>5651</v>
      </c>
      <c r="G2112" t="s">
        <v>5676</v>
      </c>
      <c r="H2112" s="5">
        <v>443685.59</v>
      </c>
      <c r="J2112" t="s">
        <v>42</v>
      </c>
      <c r="K2112" t="s">
        <v>30</v>
      </c>
      <c r="L2112" t="s">
        <v>119</v>
      </c>
      <c r="M2112" t="s">
        <v>30</v>
      </c>
      <c r="N2112" t="s">
        <v>30</v>
      </c>
      <c r="O2112" t="s">
        <v>30</v>
      </c>
      <c r="P2112" t="s">
        <v>30</v>
      </c>
      <c r="Q2112" t="s">
        <v>30</v>
      </c>
      <c r="R2112" t="s">
        <v>30</v>
      </c>
      <c r="S2112" t="s">
        <v>30</v>
      </c>
      <c r="T2112" t="s">
        <v>30</v>
      </c>
      <c r="U2112" t="s">
        <v>30</v>
      </c>
      <c r="V2112" t="s">
        <v>30</v>
      </c>
      <c r="W2112" t="s">
        <v>31</v>
      </c>
      <c r="X2112" t="s">
        <v>30</v>
      </c>
      <c r="Y2112" t="s">
        <v>29</v>
      </c>
      <c r="Z2112" t="s">
        <v>29</v>
      </c>
      <c r="AA2112" t="s">
        <v>30</v>
      </c>
      <c r="AB2112" t="s">
        <v>38</v>
      </c>
    </row>
    <row r="2113" spans="1:28" outlineLevel="1" x14ac:dyDescent="0.45">
      <c r="A2113">
        <v>7895898905</v>
      </c>
      <c r="B2113" s="1">
        <v>44327</v>
      </c>
      <c r="C2113" t="s">
        <v>3981</v>
      </c>
      <c r="D2113" t="s">
        <v>3982</v>
      </c>
      <c r="E2113" t="s">
        <v>239</v>
      </c>
      <c r="F2113" t="s">
        <v>5651</v>
      </c>
      <c r="G2113" t="s">
        <v>5676</v>
      </c>
      <c r="H2113" s="5">
        <v>298823.73</v>
      </c>
      <c r="J2113" t="s">
        <v>42</v>
      </c>
      <c r="K2113" t="s">
        <v>30</v>
      </c>
      <c r="L2113" t="s">
        <v>119</v>
      </c>
      <c r="M2113" t="s">
        <v>30</v>
      </c>
      <c r="N2113" t="s">
        <v>30</v>
      </c>
      <c r="O2113" t="s">
        <v>30</v>
      </c>
      <c r="P2113" t="s">
        <v>30</v>
      </c>
      <c r="Q2113" t="s">
        <v>30</v>
      </c>
      <c r="R2113" t="s">
        <v>30</v>
      </c>
      <c r="S2113" t="s">
        <v>30</v>
      </c>
      <c r="T2113" t="s">
        <v>30</v>
      </c>
      <c r="U2113" t="s">
        <v>30</v>
      </c>
      <c r="V2113" t="s">
        <v>30</v>
      </c>
      <c r="W2113" t="s">
        <v>40</v>
      </c>
      <c r="X2113" t="s">
        <v>30</v>
      </c>
      <c r="Y2113" t="s">
        <v>30</v>
      </c>
      <c r="Z2113" t="s">
        <v>29</v>
      </c>
      <c r="AA2113" t="s">
        <v>29</v>
      </c>
      <c r="AB2113" t="s">
        <v>32</v>
      </c>
    </row>
    <row r="2114" spans="1:28" outlineLevel="1" x14ac:dyDescent="0.45">
      <c r="A2114">
        <v>1069919002</v>
      </c>
      <c r="B2114" s="1">
        <v>44328</v>
      </c>
      <c r="C2114" t="s">
        <v>237</v>
      </c>
      <c r="D2114" t="s">
        <v>238</v>
      </c>
      <c r="E2114" t="s">
        <v>239</v>
      </c>
      <c r="F2114" t="s">
        <v>5651</v>
      </c>
      <c r="G2114" t="s">
        <v>5676</v>
      </c>
      <c r="H2114" s="5">
        <v>181079.7</v>
      </c>
      <c r="J2114" t="s">
        <v>42</v>
      </c>
      <c r="K2114" t="s">
        <v>30</v>
      </c>
      <c r="L2114" t="s">
        <v>119</v>
      </c>
      <c r="M2114" t="s">
        <v>30</v>
      </c>
      <c r="N2114" t="s">
        <v>30</v>
      </c>
      <c r="O2114" t="s">
        <v>30</v>
      </c>
      <c r="P2114" t="s">
        <v>30</v>
      </c>
      <c r="Q2114" t="s">
        <v>30</v>
      </c>
      <c r="R2114" t="s">
        <v>30</v>
      </c>
      <c r="S2114" t="s">
        <v>30</v>
      </c>
      <c r="T2114" t="s">
        <v>30</v>
      </c>
      <c r="U2114" t="s">
        <v>30</v>
      </c>
      <c r="V2114" t="s">
        <v>30</v>
      </c>
      <c r="W2114" t="s">
        <v>40</v>
      </c>
      <c r="X2114" t="s">
        <v>30</v>
      </c>
      <c r="Y2114" t="s">
        <v>30</v>
      </c>
      <c r="Z2114" t="s">
        <v>29</v>
      </c>
      <c r="AA2114" t="s">
        <v>29</v>
      </c>
      <c r="AB2114" t="s">
        <v>32</v>
      </c>
    </row>
    <row r="2115" spans="1:28" outlineLevel="1" x14ac:dyDescent="0.45">
      <c r="A2115">
        <v>2760929004</v>
      </c>
      <c r="B2115" s="1">
        <v>44334</v>
      </c>
      <c r="C2115" t="s">
        <v>1611</v>
      </c>
      <c r="D2115" t="s">
        <v>1612</v>
      </c>
      <c r="E2115" t="s">
        <v>1515</v>
      </c>
      <c r="F2115" t="s">
        <v>5651</v>
      </c>
      <c r="G2115" t="s">
        <v>5886</v>
      </c>
      <c r="H2115" s="5">
        <v>27057</v>
      </c>
      <c r="J2115" t="s">
        <v>42</v>
      </c>
      <c r="K2115" t="s">
        <v>30</v>
      </c>
      <c r="L2115" t="s">
        <v>127</v>
      </c>
      <c r="M2115" t="s">
        <v>30</v>
      </c>
      <c r="N2115" t="s">
        <v>29</v>
      </c>
      <c r="O2115" t="s">
        <v>30</v>
      </c>
      <c r="P2115" t="s">
        <v>30</v>
      </c>
      <c r="Q2115" t="s">
        <v>30</v>
      </c>
      <c r="R2115" t="s">
        <v>30</v>
      </c>
      <c r="S2115" t="s">
        <v>30</v>
      </c>
      <c r="T2115" t="s">
        <v>30</v>
      </c>
      <c r="U2115" t="s">
        <v>30</v>
      </c>
      <c r="V2115" t="s">
        <v>30</v>
      </c>
      <c r="W2115" t="s">
        <v>40</v>
      </c>
      <c r="X2115" t="s">
        <v>29</v>
      </c>
      <c r="Y2115" t="s">
        <v>30</v>
      </c>
      <c r="Z2115" t="s">
        <v>29</v>
      </c>
      <c r="AA2115" t="s">
        <v>29</v>
      </c>
      <c r="AB2115" t="s">
        <v>32</v>
      </c>
    </row>
    <row r="2116" spans="1:28" outlineLevel="1" x14ac:dyDescent="0.45">
      <c r="A2116">
        <v>5238119009</v>
      </c>
      <c r="B2116" s="1">
        <v>44337</v>
      </c>
      <c r="C2116" t="s">
        <v>2271</v>
      </c>
      <c r="D2116" t="s">
        <v>2272</v>
      </c>
      <c r="E2116" t="s">
        <v>1470</v>
      </c>
      <c r="F2116" t="s">
        <v>5651</v>
      </c>
      <c r="G2116" t="s">
        <v>5941</v>
      </c>
      <c r="H2116" s="5">
        <v>273612.13</v>
      </c>
      <c r="J2116" t="s">
        <v>42</v>
      </c>
      <c r="K2116" t="s">
        <v>29</v>
      </c>
      <c r="L2116" t="s">
        <v>155</v>
      </c>
      <c r="M2116" t="s">
        <v>29</v>
      </c>
      <c r="N2116" t="s">
        <v>29</v>
      </c>
      <c r="O2116" t="s">
        <v>29</v>
      </c>
      <c r="P2116" t="s">
        <v>30</v>
      </c>
      <c r="Q2116" t="s">
        <v>30</v>
      </c>
      <c r="R2116" t="s">
        <v>30</v>
      </c>
      <c r="S2116" t="s">
        <v>30</v>
      </c>
      <c r="T2116" t="s">
        <v>30</v>
      </c>
      <c r="U2116" t="s">
        <v>30</v>
      </c>
      <c r="V2116" t="s">
        <v>30</v>
      </c>
      <c r="W2116" t="s">
        <v>40</v>
      </c>
      <c r="X2116" t="s">
        <v>30</v>
      </c>
      <c r="Y2116" t="s">
        <v>30</v>
      </c>
      <c r="Z2116" t="s">
        <v>29</v>
      </c>
      <c r="AA2116" t="s">
        <v>29</v>
      </c>
      <c r="AB2116" t="s">
        <v>32</v>
      </c>
    </row>
    <row r="2117" spans="1:28" outlineLevel="1" x14ac:dyDescent="0.45">
      <c r="A2117">
        <v>8922879003</v>
      </c>
      <c r="B2117" s="1">
        <v>44345</v>
      </c>
      <c r="C2117" t="s">
        <v>4861</v>
      </c>
      <c r="D2117" t="s">
        <v>4862</v>
      </c>
      <c r="E2117" t="s">
        <v>1470</v>
      </c>
      <c r="F2117" t="s">
        <v>5651</v>
      </c>
      <c r="G2117" t="s">
        <v>5941</v>
      </c>
      <c r="H2117" s="5">
        <v>256468.55</v>
      </c>
      <c r="J2117" t="s">
        <v>42</v>
      </c>
      <c r="K2117" t="s">
        <v>30</v>
      </c>
      <c r="L2117" t="s">
        <v>155</v>
      </c>
      <c r="M2117" t="s">
        <v>30</v>
      </c>
      <c r="N2117" t="s">
        <v>30</v>
      </c>
      <c r="O2117" t="s">
        <v>30</v>
      </c>
      <c r="P2117" t="s">
        <v>30</v>
      </c>
      <c r="Q2117" t="s">
        <v>30</v>
      </c>
      <c r="R2117" t="s">
        <v>30</v>
      </c>
      <c r="S2117" t="s">
        <v>30</v>
      </c>
      <c r="T2117" t="s">
        <v>29</v>
      </c>
      <c r="U2117" t="s">
        <v>30</v>
      </c>
      <c r="V2117" t="s">
        <v>30</v>
      </c>
      <c r="W2117" t="s">
        <v>31</v>
      </c>
      <c r="X2117" t="s">
        <v>30</v>
      </c>
      <c r="Y2117" t="s">
        <v>29</v>
      </c>
      <c r="Z2117" t="s">
        <v>29</v>
      </c>
      <c r="AA2117" t="s">
        <v>29</v>
      </c>
      <c r="AB2117" t="s">
        <v>32</v>
      </c>
    </row>
    <row r="2118" spans="1:28" outlineLevel="1" x14ac:dyDescent="0.45">
      <c r="A2118">
        <v>8925659002</v>
      </c>
      <c r="B2118" s="1">
        <v>44345</v>
      </c>
      <c r="C2118" t="s">
        <v>4869</v>
      </c>
      <c r="D2118" t="s">
        <v>4870</v>
      </c>
      <c r="E2118" t="s">
        <v>1470</v>
      </c>
      <c r="F2118" t="s">
        <v>5651</v>
      </c>
      <c r="G2118" t="s">
        <v>5941</v>
      </c>
      <c r="H2118" s="5">
        <v>111106</v>
      </c>
      <c r="J2118" t="s">
        <v>42</v>
      </c>
      <c r="K2118" t="s">
        <v>30</v>
      </c>
      <c r="L2118" t="s">
        <v>155</v>
      </c>
      <c r="M2118" t="s">
        <v>29</v>
      </c>
      <c r="N2118" t="s">
        <v>30</v>
      </c>
      <c r="O2118" t="s">
        <v>29</v>
      </c>
      <c r="P2118" t="s">
        <v>30</v>
      </c>
      <c r="Q2118" t="s">
        <v>30</v>
      </c>
      <c r="R2118" t="s">
        <v>30</v>
      </c>
      <c r="S2118" t="s">
        <v>30</v>
      </c>
      <c r="T2118" t="s">
        <v>30</v>
      </c>
      <c r="U2118" t="s">
        <v>30</v>
      </c>
      <c r="V2118" t="s">
        <v>30</v>
      </c>
      <c r="W2118" t="s">
        <v>31</v>
      </c>
      <c r="X2118" t="s">
        <v>30</v>
      </c>
      <c r="Y2118" t="s">
        <v>29</v>
      </c>
      <c r="Z2118" t="s">
        <v>29</v>
      </c>
      <c r="AA2118" t="s">
        <v>29</v>
      </c>
      <c r="AB2118" t="s">
        <v>32</v>
      </c>
    </row>
    <row r="2119" spans="1:28" outlineLevel="1" x14ac:dyDescent="0.45">
      <c r="A2119">
        <v>7539128901</v>
      </c>
      <c r="B2119" s="1">
        <v>44323</v>
      </c>
      <c r="C2119" t="s">
        <v>2869</v>
      </c>
      <c r="D2119" t="s">
        <v>2870</v>
      </c>
      <c r="E2119" t="s">
        <v>1470</v>
      </c>
      <c r="F2119" t="s">
        <v>5651</v>
      </c>
      <c r="G2119" t="s">
        <v>5941</v>
      </c>
      <c r="H2119" s="5">
        <v>89586.77</v>
      </c>
      <c r="J2119" t="s">
        <v>42</v>
      </c>
      <c r="K2119" t="s">
        <v>30</v>
      </c>
      <c r="L2119" t="s">
        <v>155</v>
      </c>
      <c r="M2119" t="s">
        <v>30</v>
      </c>
      <c r="N2119" t="s">
        <v>30</v>
      </c>
      <c r="O2119" t="s">
        <v>30</v>
      </c>
      <c r="P2119" t="s">
        <v>30</v>
      </c>
      <c r="Q2119" t="s">
        <v>30</v>
      </c>
      <c r="R2119" t="s">
        <v>30</v>
      </c>
      <c r="S2119" t="s">
        <v>30</v>
      </c>
      <c r="T2119" t="s">
        <v>30</v>
      </c>
      <c r="U2119" t="s">
        <v>30</v>
      </c>
      <c r="V2119" t="s">
        <v>30</v>
      </c>
      <c r="W2119" t="s">
        <v>31</v>
      </c>
      <c r="X2119" t="s">
        <v>30</v>
      </c>
      <c r="Y2119" t="s">
        <v>29</v>
      </c>
      <c r="Z2119" t="s">
        <v>30</v>
      </c>
      <c r="AA2119" t="s">
        <v>29</v>
      </c>
      <c r="AB2119" t="s">
        <v>43</v>
      </c>
    </row>
    <row r="2120" spans="1:28" outlineLevel="1" x14ac:dyDescent="0.45">
      <c r="A2120">
        <v>9904299007</v>
      </c>
      <c r="B2120" s="1">
        <v>44351</v>
      </c>
      <c r="C2120" t="s">
        <v>5370</v>
      </c>
      <c r="D2120" t="s">
        <v>5371</v>
      </c>
      <c r="E2120" t="s">
        <v>294</v>
      </c>
      <c r="F2120" t="s">
        <v>5651</v>
      </c>
      <c r="G2120" t="s">
        <v>5687</v>
      </c>
      <c r="H2120" s="5">
        <v>960562.5</v>
      </c>
      <c r="I2120" t="s">
        <v>131</v>
      </c>
      <c r="J2120" t="s">
        <v>42</v>
      </c>
      <c r="K2120" t="s">
        <v>29</v>
      </c>
      <c r="L2120" t="s">
        <v>119</v>
      </c>
      <c r="M2120" t="s">
        <v>29</v>
      </c>
      <c r="N2120" t="s">
        <v>30</v>
      </c>
      <c r="O2120" t="s">
        <v>30</v>
      </c>
      <c r="P2120" t="s">
        <v>30</v>
      </c>
      <c r="Q2120" t="s">
        <v>30</v>
      </c>
      <c r="R2120" t="s">
        <v>30</v>
      </c>
      <c r="S2120" t="s">
        <v>30</v>
      </c>
      <c r="T2120" t="s">
        <v>29</v>
      </c>
      <c r="U2120" t="s">
        <v>30</v>
      </c>
      <c r="V2120" t="s">
        <v>30</v>
      </c>
      <c r="W2120" t="s">
        <v>40</v>
      </c>
      <c r="X2120" t="s">
        <v>29</v>
      </c>
      <c r="Y2120" t="s">
        <v>29</v>
      </c>
      <c r="Z2120" t="s">
        <v>29</v>
      </c>
      <c r="AA2120" t="s">
        <v>29</v>
      </c>
      <c r="AB2120" t="s">
        <v>32</v>
      </c>
    </row>
    <row r="2121" spans="1:28" outlineLevel="1" x14ac:dyDescent="0.45">
      <c r="A2121">
        <v>1124209103</v>
      </c>
      <c r="B2121" s="1">
        <v>44372</v>
      </c>
      <c r="C2121" t="s">
        <v>521</v>
      </c>
      <c r="D2121" t="s">
        <v>522</v>
      </c>
      <c r="E2121" t="s">
        <v>294</v>
      </c>
      <c r="F2121" t="s">
        <v>5651</v>
      </c>
      <c r="G2121" t="s">
        <v>5687</v>
      </c>
      <c r="H2121" s="5">
        <v>773225</v>
      </c>
      <c r="J2121" t="s">
        <v>42</v>
      </c>
      <c r="K2121" t="s">
        <v>29</v>
      </c>
      <c r="L2121" t="s">
        <v>119</v>
      </c>
      <c r="M2121" t="s">
        <v>29</v>
      </c>
      <c r="N2121" t="s">
        <v>30</v>
      </c>
      <c r="O2121" t="s">
        <v>30</v>
      </c>
      <c r="P2121" t="s">
        <v>30</v>
      </c>
      <c r="Q2121" t="s">
        <v>30</v>
      </c>
      <c r="R2121" t="s">
        <v>30</v>
      </c>
      <c r="S2121" t="s">
        <v>30</v>
      </c>
      <c r="T2121" t="s">
        <v>30</v>
      </c>
      <c r="U2121" t="s">
        <v>30</v>
      </c>
      <c r="V2121" t="s">
        <v>30</v>
      </c>
      <c r="W2121" t="s">
        <v>40</v>
      </c>
      <c r="X2121" t="s">
        <v>29</v>
      </c>
      <c r="Y2121" t="s">
        <v>29</v>
      </c>
      <c r="Z2121" t="s">
        <v>29</v>
      </c>
      <c r="AA2121" t="s">
        <v>29</v>
      </c>
      <c r="AB2121" t="s">
        <v>47</v>
      </c>
    </row>
    <row r="2122" spans="1:28" outlineLevel="1" x14ac:dyDescent="0.45">
      <c r="A2122">
        <v>4883899007</v>
      </c>
      <c r="B2122" s="1">
        <v>44336</v>
      </c>
      <c r="C2122" t="s">
        <v>1949</v>
      </c>
      <c r="D2122" t="s">
        <v>1950</v>
      </c>
      <c r="E2122" t="s">
        <v>294</v>
      </c>
      <c r="F2122" t="s">
        <v>5651</v>
      </c>
      <c r="G2122" t="s">
        <v>5912</v>
      </c>
      <c r="H2122" s="5">
        <v>655479</v>
      </c>
      <c r="J2122" t="s">
        <v>42</v>
      </c>
      <c r="K2122" t="s">
        <v>30</v>
      </c>
      <c r="L2122" t="s">
        <v>119</v>
      </c>
      <c r="M2122" t="s">
        <v>29</v>
      </c>
      <c r="N2122" t="s">
        <v>29</v>
      </c>
      <c r="O2122" t="s">
        <v>30</v>
      </c>
      <c r="P2122" t="s">
        <v>30</v>
      </c>
      <c r="Q2122" t="s">
        <v>30</v>
      </c>
      <c r="R2122" t="s">
        <v>30</v>
      </c>
      <c r="S2122" t="s">
        <v>30</v>
      </c>
      <c r="T2122" t="s">
        <v>30</v>
      </c>
      <c r="U2122" t="s">
        <v>30</v>
      </c>
      <c r="V2122" t="s">
        <v>30</v>
      </c>
      <c r="W2122" t="s">
        <v>33</v>
      </c>
      <c r="X2122" t="s">
        <v>30</v>
      </c>
      <c r="Y2122" t="s">
        <v>30</v>
      </c>
      <c r="Z2122" t="s">
        <v>29</v>
      </c>
      <c r="AA2122" t="s">
        <v>30</v>
      </c>
      <c r="AB2122" t="s">
        <v>144</v>
      </c>
    </row>
    <row r="2123" spans="1:28" outlineLevel="1" x14ac:dyDescent="0.45">
      <c r="A2123">
        <v>7631678905</v>
      </c>
      <c r="B2123" s="1">
        <v>44323</v>
      </c>
      <c r="C2123" t="s">
        <v>3579</v>
      </c>
      <c r="D2123" t="s">
        <v>3580</v>
      </c>
      <c r="E2123" t="s">
        <v>294</v>
      </c>
      <c r="F2123" t="s">
        <v>5651</v>
      </c>
      <c r="G2123" t="s">
        <v>5687</v>
      </c>
      <c r="H2123" s="5">
        <v>276979.08</v>
      </c>
      <c r="J2123" t="s">
        <v>42</v>
      </c>
      <c r="K2123" t="s">
        <v>30</v>
      </c>
      <c r="L2123" t="s">
        <v>119</v>
      </c>
      <c r="M2123" t="s">
        <v>29</v>
      </c>
      <c r="N2123" t="s">
        <v>29</v>
      </c>
      <c r="O2123" t="s">
        <v>29</v>
      </c>
      <c r="P2123" t="s">
        <v>30</v>
      </c>
      <c r="Q2123" t="s">
        <v>29</v>
      </c>
      <c r="R2123" t="s">
        <v>30</v>
      </c>
      <c r="S2123" t="s">
        <v>30</v>
      </c>
      <c r="T2123" t="s">
        <v>30</v>
      </c>
      <c r="U2123" t="s">
        <v>30</v>
      </c>
      <c r="V2123" t="s">
        <v>30</v>
      </c>
      <c r="W2123" t="s">
        <v>31</v>
      </c>
      <c r="X2123" t="s">
        <v>29</v>
      </c>
      <c r="Y2123" t="s">
        <v>30</v>
      </c>
      <c r="Z2123" t="s">
        <v>29</v>
      </c>
      <c r="AA2123" t="s">
        <v>29</v>
      </c>
      <c r="AB2123" t="s">
        <v>3581</v>
      </c>
    </row>
    <row r="2124" spans="1:28" outlineLevel="1" x14ac:dyDescent="0.45">
      <c r="A2124">
        <v>4880319002</v>
      </c>
      <c r="B2124" s="1">
        <v>44336</v>
      </c>
      <c r="C2124" t="s">
        <v>1934</v>
      </c>
      <c r="D2124" t="s">
        <v>1935</v>
      </c>
      <c r="E2124" t="s">
        <v>294</v>
      </c>
      <c r="F2124" t="s">
        <v>5651</v>
      </c>
      <c r="G2124" t="s">
        <v>5687</v>
      </c>
      <c r="H2124" s="5">
        <v>170311</v>
      </c>
      <c r="J2124" t="s">
        <v>42</v>
      </c>
      <c r="K2124" t="s">
        <v>29</v>
      </c>
      <c r="L2124" t="s">
        <v>119</v>
      </c>
      <c r="M2124" t="s">
        <v>29</v>
      </c>
      <c r="N2124" t="s">
        <v>30</v>
      </c>
      <c r="O2124" t="s">
        <v>30</v>
      </c>
      <c r="P2124" t="s">
        <v>30</v>
      </c>
      <c r="Q2124" t="s">
        <v>30</v>
      </c>
      <c r="R2124" t="s">
        <v>30</v>
      </c>
      <c r="S2124" t="s">
        <v>30</v>
      </c>
      <c r="T2124" t="s">
        <v>30</v>
      </c>
      <c r="U2124" t="s">
        <v>30</v>
      </c>
      <c r="V2124" t="s">
        <v>30</v>
      </c>
      <c r="W2124" t="s">
        <v>31</v>
      </c>
      <c r="X2124" t="s">
        <v>29</v>
      </c>
      <c r="Y2124" t="s">
        <v>30</v>
      </c>
      <c r="Z2124" t="s">
        <v>29</v>
      </c>
      <c r="AA2124" t="s">
        <v>29</v>
      </c>
      <c r="AB2124" t="s">
        <v>32</v>
      </c>
    </row>
    <row r="2125" spans="1:28" outlineLevel="1" x14ac:dyDescent="0.45">
      <c r="A2125">
        <v>1077709009</v>
      </c>
      <c r="B2125" s="1">
        <v>44328</v>
      </c>
      <c r="C2125" t="s">
        <v>292</v>
      </c>
      <c r="D2125" t="s">
        <v>293</v>
      </c>
      <c r="E2125" t="s">
        <v>294</v>
      </c>
      <c r="F2125" t="s">
        <v>5651</v>
      </c>
      <c r="G2125" t="s">
        <v>5687</v>
      </c>
      <c r="H2125" s="5">
        <v>168924.18</v>
      </c>
      <c r="J2125" t="s">
        <v>42</v>
      </c>
      <c r="K2125" t="s">
        <v>29</v>
      </c>
      <c r="L2125" t="s">
        <v>119</v>
      </c>
      <c r="M2125" t="s">
        <v>29</v>
      </c>
      <c r="N2125" t="s">
        <v>30</v>
      </c>
      <c r="O2125" t="s">
        <v>29</v>
      </c>
      <c r="P2125" t="s">
        <v>30</v>
      </c>
      <c r="Q2125" t="s">
        <v>29</v>
      </c>
      <c r="R2125" t="s">
        <v>30</v>
      </c>
      <c r="S2125" t="s">
        <v>30</v>
      </c>
      <c r="T2125" t="s">
        <v>30</v>
      </c>
      <c r="U2125" t="s">
        <v>30</v>
      </c>
      <c r="V2125" t="s">
        <v>30</v>
      </c>
      <c r="W2125" t="s">
        <v>31</v>
      </c>
      <c r="X2125" t="s">
        <v>29</v>
      </c>
      <c r="Y2125" t="s">
        <v>29</v>
      </c>
      <c r="Z2125" t="s">
        <v>29</v>
      </c>
      <c r="AA2125" t="s">
        <v>30</v>
      </c>
      <c r="AB2125" t="s">
        <v>45</v>
      </c>
    </row>
    <row r="2126" spans="1:28" outlineLevel="1" x14ac:dyDescent="0.45">
      <c r="A2126">
        <v>2749909008</v>
      </c>
      <c r="B2126" s="1">
        <v>44334</v>
      </c>
      <c r="C2126" t="s">
        <v>1563</v>
      </c>
      <c r="D2126" t="s">
        <v>1564</v>
      </c>
      <c r="E2126" t="s">
        <v>294</v>
      </c>
      <c r="F2126" t="s">
        <v>5651</v>
      </c>
      <c r="G2126" t="s">
        <v>5687</v>
      </c>
      <c r="H2126" s="5">
        <v>110824.25</v>
      </c>
      <c r="J2126" t="s">
        <v>42</v>
      </c>
      <c r="K2126" t="s">
        <v>30</v>
      </c>
      <c r="L2126" t="s">
        <v>119</v>
      </c>
      <c r="M2126" t="s">
        <v>29</v>
      </c>
      <c r="N2126" t="s">
        <v>29</v>
      </c>
      <c r="O2126" t="s">
        <v>29</v>
      </c>
      <c r="P2126" t="s">
        <v>30</v>
      </c>
      <c r="Q2126" t="s">
        <v>29</v>
      </c>
      <c r="R2126" t="s">
        <v>30</v>
      </c>
      <c r="S2126" t="s">
        <v>30</v>
      </c>
      <c r="T2126" t="s">
        <v>30</v>
      </c>
      <c r="U2126" t="s">
        <v>30</v>
      </c>
      <c r="V2126" t="s">
        <v>30</v>
      </c>
      <c r="W2126" t="s">
        <v>31</v>
      </c>
      <c r="X2126" t="s">
        <v>29</v>
      </c>
      <c r="Y2126" t="s">
        <v>29</v>
      </c>
      <c r="Z2126" t="s">
        <v>29</v>
      </c>
      <c r="AA2126" t="s">
        <v>30</v>
      </c>
      <c r="AB2126" t="s">
        <v>43</v>
      </c>
    </row>
    <row r="2127" spans="1:28" outlineLevel="1" x14ac:dyDescent="0.45">
      <c r="A2127">
        <v>7871038900</v>
      </c>
      <c r="B2127" s="1">
        <v>44327</v>
      </c>
      <c r="C2127" t="s">
        <v>3854</v>
      </c>
      <c r="D2127" t="s">
        <v>3855</v>
      </c>
      <c r="E2127" t="s">
        <v>294</v>
      </c>
      <c r="F2127" t="s">
        <v>5651</v>
      </c>
      <c r="G2127" t="s">
        <v>5687</v>
      </c>
      <c r="H2127" s="5">
        <v>46049</v>
      </c>
      <c r="J2127" t="s">
        <v>42</v>
      </c>
      <c r="K2127" t="s">
        <v>29</v>
      </c>
      <c r="L2127" t="s">
        <v>119</v>
      </c>
      <c r="M2127" t="s">
        <v>29</v>
      </c>
      <c r="N2127" t="s">
        <v>29</v>
      </c>
      <c r="O2127" t="s">
        <v>29</v>
      </c>
      <c r="P2127" t="s">
        <v>30</v>
      </c>
      <c r="Q2127" t="s">
        <v>30</v>
      </c>
      <c r="R2127" t="s">
        <v>30</v>
      </c>
      <c r="S2127" t="s">
        <v>30</v>
      </c>
      <c r="T2127" t="s">
        <v>30</v>
      </c>
      <c r="U2127" t="s">
        <v>30</v>
      </c>
      <c r="V2127" t="s">
        <v>30</v>
      </c>
      <c r="W2127" t="s">
        <v>40</v>
      </c>
      <c r="X2127" t="s">
        <v>29</v>
      </c>
      <c r="Y2127" t="s">
        <v>30</v>
      </c>
      <c r="Z2127" t="s">
        <v>29</v>
      </c>
      <c r="AA2127" t="s">
        <v>30</v>
      </c>
      <c r="AB2127" t="s">
        <v>32</v>
      </c>
    </row>
    <row r="2128" spans="1:28" outlineLevel="1" x14ac:dyDescent="0.45">
      <c r="A2128">
        <v>4878509001</v>
      </c>
      <c r="B2128" s="1">
        <v>44336</v>
      </c>
      <c r="C2128" t="s">
        <v>1922</v>
      </c>
      <c r="D2128" t="s">
        <v>1923</v>
      </c>
      <c r="E2128" t="s">
        <v>294</v>
      </c>
      <c r="F2128" t="s">
        <v>5651</v>
      </c>
      <c r="G2128" t="s">
        <v>5687</v>
      </c>
      <c r="H2128" s="5">
        <v>27758.1</v>
      </c>
      <c r="J2128" t="s">
        <v>42</v>
      </c>
      <c r="K2128" t="s">
        <v>29</v>
      </c>
      <c r="L2128" t="s">
        <v>119</v>
      </c>
      <c r="M2128" t="s">
        <v>29</v>
      </c>
      <c r="N2128" t="s">
        <v>29</v>
      </c>
      <c r="O2128" t="s">
        <v>29</v>
      </c>
      <c r="P2128" t="s">
        <v>30</v>
      </c>
      <c r="Q2128" t="s">
        <v>29</v>
      </c>
      <c r="R2128" t="s">
        <v>29</v>
      </c>
      <c r="S2128" t="s">
        <v>30</v>
      </c>
      <c r="T2128" t="s">
        <v>30</v>
      </c>
      <c r="U2128" t="s">
        <v>30</v>
      </c>
      <c r="V2128" t="s">
        <v>30</v>
      </c>
      <c r="W2128" t="s">
        <v>60</v>
      </c>
      <c r="X2128" t="s">
        <v>29</v>
      </c>
      <c r="Y2128" t="s">
        <v>30</v>
      </c>
      <c r="Z2128" t="s">
        <v>29</v>
      </c>
      <c r="AA2128" t="s">
        <v>29</v>
      </c>
      <c r="AB2128" t="s">
        <v>32</v>
      </c>
    </row>
    <row r="2129" spans="1:28" outlineLevel="1" x14ac:dyDescent="0.45">
      <c r="A2129">
        <v>5230609009</v>
      </c>
      <c r="B2129" s="1">
        <v>44337</v>
      </c>
      <c r="C2129" t="s">
        <v>2232</v>
      </c>
      <c r="D2129" t="s">
        <v>2233</v>
      </c>
      <c r="E2129" t="s">
        <v>294</v>
      </c>
      <c r="F2129" t="s">
        <v>5651</v>
      </c>
      <c r="G2129" t="s">
        <v>5687</v>
      </c>
      <c r="H2129" s="5">
        <v>22871.119999999999</v>
      </c>
      <c r="J2129" t="s">
        <v>42</v>
      </c>
      <c r="K2129" t="s">
        <v>29</v>
      </c>
      <c r="L2129" t="s">
        <v>119</v>
      </c>
      <c r="M2129" t="s">
        <v>30</v>
      </c>
      <c r="N2129" t="s">
        <v>30</v>
      </c>
      <c r="O2129" t="s">
        <v>30</v>
      </c>
      <c r="P2129" t="s">
        <v>30</v>
      </c>
      <c r="Q2129" t="s">
        <v>30</v>
      </c>
      <c r="R2129" t="s">
        <v>30</v>
      </c>
      <c r="S2129" t="s">
        <v>30</v>
      </c>
      <c r="T2129" t="s">
        <v>30</v>
      </c>
      <c r="U2129" t="s">
        <v>30</v>
      </c>
      <c r="V2129" t="s">
        <v>30</v>
      </c>
      <c r="W2129" t="s">
        <v>40</v>
      </c>
      <c r="X2129" t="s">
        <v>29</v>
      </c>
      <c r="Y2129" t="s">
        <v>30</v>
      </c>
      <c r="Z2129" t="s">
        <v>29</v>
      </c>
      <c r="AA2129" t="s">
        <v>29</v>
      </c>
      <c r="AB2129" t="s">
        <v>73</v>
      </c>
    </row>
    <row r="2130" spans="1:28" outlineLevel="1" x14ac:dyDescent="0.45">
      <c r="A2130">
        <v>2375669002</v>
      </c>
      <c r="B2130" s="1">
        <v>44331</v>
      </c>
      <c r="C2130" t="s">
        <v>1070</v>
      </c>
      <c r="D2130" t="s">
        <v>1071</v>
      </c>
      <c r="E2130" t="s">
        <v>294</v>
      </c>
      <c r="F2130" t="s">
        <v>5651</v>
      </c>
      <c r="G2130" t="s">
        <v>5832</v>
      </c>
      <c r="H2130" s="5">
        <v>13296.02</v>
      </c>
      <c r="I2130" t="s">
        <v>35</v>
      </c>
      <c r="J2130" t="s">
        <v>42</v>
      </c>
      <c r="K2130" t="s">
        <v>29</v>
      </c>
      <c r="L2130" t="s">
        <v>119</v>
      </c>
      <c r="M2130" t="s">
        <v>29</v>
      </c>
      <c r="N2130" t="s">
        <v>29</v>
      </c>
      <c r="O2130" t="s">
        <v>30</v>
      </c>
      <c r="P2130" t="s">
        <v>30</v>
      </c>
      <c r="Q2130" t="s">
        <v>30</v>
      </c>
      <c r="R2130" t="s">
        <v>30</v>
      </c>
      <c r="S2130" t="s">
        <v>30</v>
      </c>
      <c r="T2130" t="s">
        <v>30</v>
      </c>
      <c r="U2130" t="s">
        <v>30</v>
      </c>
      <c r="V2130" t="s">
        <v>30</v>
      </c>
      <c r="W2130" t="s">
        <v>40</v>
      </c>
      <c r="X2130" t="s">
        <v>29</v>
      </c>
      <c r="Y2130" t="s">
        <v>30</v>
      </c>
      <c r="Z2130" t="s">
        <v>29</v>
      </c>
      <c r="AA2130" t="s">
        <v>29</v>
      </c>
      <c r="AB2130" t="s">
        <v>32</v>
      </c>
    </row>
    <row r="2131" spans="1:28" outlineLevel="1" x14ac:dyDescent="0.45">
      <c r="A2131">
        <v>8600869008</v>
      </c>
      <c r="B2131" s="1">
        <v>44343</v>
      </c>
      <c r="C2131" t="s">
        <v>4242</v>
      </c>
      <c r="D2131" t="s">
        <v>4243</v>
      </c>
      <c r="E2131" t="s">
        <v>294</v>
      </c>
      <c r="F2131" t="s">
        <v>5651</v>
      </c>
      <c r="G2131" t="s">
        <v>5687</v>
      </c>
      <c r="H2131" s="5">
        <v>3757</v>
      </c>
      <c r="J2131" t="s">
        <v>42</v>
      </c>
      <c r="K2131" t="s">
        <v>30</v>
      </c>
      <c r="L2131" t="s">
        <v>119</v>
      </c>
      <c r="M2131" t="s">
        <v>29</v>
      </c>
      <c r="N2131" t="s">
        <v>29</v>
      </c>
      <c r="O2131" t="s">
        <v>29</v>
      </c>
      <c r="P2131" t="s">
        <v>30</v>
      </c>
      <c r="Q2131" t="s">
        <v>29</v>
      </c>
      <c r="R2131" t="s">
        <v>30</v>
      </c>
      <c r="S2131" t="s">
        <v>30</v>
      </c>
      <c r="T2131" t="s">
        <v>30</v>
      </c>
      <c r="U2131" t="s">
        <v>30</v>
      </c>
      <c r="V2131" t="s">
        <v>29</v>
      </c>
      <c r="W2131" t="s">
        <v>60</v>
      </c>
      <c r="X2131" t="s">
        <v>29</v>
      </c>
      <c r="Y2131" t="s">
        <v>30</v>
      </c>
      <c r="Z2131" t="s">
        <v>29</v>
      </c>
      <c r="AA2131" t="s">
        <v>30</v>
      </c>
      <c r="AB2131" t="s">
        <v>4244</v>
      </c>
    </row>
    <row r="2132" spans="1:28" outlineLevel="1" x14ac:dyDescent="0.45">
      <c r="A2132">
        <v>7581098909</v>
      </c>
      <c r="B2132" s="1">
        <v>44323</v>
      </c>
      <c r="C2132" t="s">
        <v>3300</v>
      </c>
      <c r="D2132" t="s">
        <v>3301</v>
      </c>
      <c r="E2132" t="s">
        <v>2041</v>
      </c>
      <c r="F2132" t="s">
        <v>5651</v>
      </c>
      <c r="G2132" t="s">
        <v>5919</v>
      </c>
      <c r="H2132" s="5">
        <v>55094.32</v>
      </c>
      <c r="J2132" t="s">
        <v>28</v>
      </c>
      <c r="K2132" t="s">
        <v>29</v>
      </c>
      <c r="L2132" t="s">
        <v>96</v>
      </c>
      <c r="M2132" t="s">
        <v>29</v>
      </c>
      <c r="N2132" t="s">
        <v>29</v>
      </c>
      <c r="O2132" t="s">
        <v>29</v>
      </c>
      <c r="P2132" t="s">
        <v>30</v>
      </c>
      <c r="Q2132" t="s">
        <v>30</v>
      </c>
      <c r="R2132" t="s">
        <v>30</v>
      </c>
      <c r="S2132" t="s">
        <v>29</v>
      </c>
      <c r="T2132" t="s">
        <v>30</v>
      </c>
      <c r="U2132" t="s">
        <v>30</v>
      </c>
      <c r="V2132" t="s">
        <v>30</v>
      </c>
      <c r="W2132" t="s">
        <v>60</v>
      </c>
      <c r="X2132" t="s">
        <v>29</v>
      </c>
      <c r="Y2132" t="s">
        <v>30</v>
      </c>
      <c r="Z2132" t="s">
        <v>29</v>
      </c>
      <c r="AA2132" t="s">
        <v>30</v>
      </c>
      <c r="AB2132" t="s">
        <v>234</v>
      </c>
    </row>
    <row r="2133" spans="1:28" outlineLevel="1" x14ac:dyDescent="0.45">
      <c r="A2133">
        <v>4899609006</v>
      </c>
      <c r="B2133" s="1">
        <v>44336</v>
      </c>
      <c r="C2133" t="s">
        <v>2039</v>
      </c>
      <c r="D2133" t="s">
        <v>2040</v>
      </c>
      <c r="E2133" t="s">
        <v>2041</v>
      </c>
      <c r="F2133" t="s">
        <v>5651</v>
      </c>
      <c r="G2133" t="s">
        <v>5919</v>
      </c>
      <c r="H2133" s="5">
        <v>25721.57</v>
      </c>
      <c r="J2133" t="s">
        <v>28</v>
      </c>
      <c r="K2133" t="s">
        <v>29</v>
      </c>
      <c r="L2133" t="s">
        <v>96</v>
      </c>
      <c r="M2133" t="s">
        <v>29</v>
      </c>
      <c r="N2133" t="s">
        <v>29</v>
      </c>
      <c r="O2133" t="s">
        <v>29</v>
      </c>
      <c r="P2133" t="s">
        <v>30</v>
      </c>
      <c r="Q2133" t="s">
        <v>29</v>
      </c>
      <c r="R2133" t="s">
        <v>30</v>
      </c>
      <c r="S2133" t="s">
        <v>30</v>
      </c>
      <c r="T2133" t="s">
        <v>30</v>
      </c>
      <c r="U2133" t="s">
        <v>30</v>
      </c>
      <c r="V2133" t="s">
        <v>30</v>
      </c>
      <c r="W2133" t="s">
        <v>33</v>
      </c>
      <c r="X2133" t="s">
        <v>29</v>
      </c>
      <c r="Y2133" t="s">
        <v>29</v>
      </c>
      <c r="Z2133" t="s">
        <v>30</v>
      </c>
      <c r="AA2133" t="s">
        <v>30</v>
      </c>
      <c r="AB2133" t="s">
        <v>32</v>
      </c>
    </row>
    <row r="2134" spans="1:28" outlineLevel="1" x14ac:dyDescent="0.45">
      <c r="A2134">
        <v>9925989001</v>
      </c>
      <c r="B2134" s="1">
        <v>44351</v>
      </c>
      <c r="C2134" t="s">
        <v>5477</v>
      </c>
      <c r="D2134" t="s">
        <v>5478</v>
      </c>
      <c r="E2134" t="s">
        <v>5479</v>
      </c>
      <c r="F2134" t="s">
        <v>5651</v>
      </c>
      <c r="G2134" t="s">
        <v>6061</v>
      </c>
      <c r="H2134" s="5">
        <v>42012</v>
      </c>
      <c r="J2134" t="s">
        <v>42</v>
      </c>
      <c r="K2134" t="s">
        <v>30</v>
      </c>
      <c r="L2134" t="s">
        <v>77</v>
      </c>
      <c r="M2134" t="s">
        <v>29</v>
      </c>
      <c r="N2134" t="s">
        <v>30</v>
      </c>
      <c r="O2134" t="s">
        <v>29</v>
      </c>
      <c r="P2134" t="s">
        <v>30</v>
      </c>
      <c r="Q2134" t="s">
        <v>30</v>
      </c>
      <c r="R2134" t="s">
        <v>30</v>
      </c>
      <c r="S2134" t="s">
        <v>30</v>
      </c>
      <c r="T2134" t="s">
        <v>30</v>
      </c>
      <c r="U2134" t="s">
        <v>30</v>
      </c>
      <c r="V2134" t="s">
        <v>30</v>
      </c>
      <c r="W2134" t="s">
        <v>33</v>
      </c>
      <c r="X2134" t="s">
        <v>30</v>
      </c>
      <c r="Y2134" t="s">
        <v>29</v>
      </c>
      <c r="Z2134" t="s">
        <v>29</v>
      </c>
      <c r="AA2134" t="s">
        <v>29</v>
      </c>
      <c r="AB2134" t="s">
        <v>32</v>
      </c>
    </row>
    <row r="2135" spans="1:28" outlineLevel="1" x14ac:dyDescent="0.45">
      <c r="A2135">
        <v>5214779003</v>
      </c>
      <c r="B2135" s="1">
        <v>44337</v>
      </c>
      <c r="C2135" t="s">
        <v>2137</v>
      </c>
      <c r="D2135" t="s">
        <v>2138</v>
      </c>
      <c r="E2135" t="s">
        <v>2139</v>
      </c>
      <c r="F2135" t="s">
        <v>5651</v>
      </c>
      <c r="G2135" t="s">
        <v>5925</v>
      </c>
      <c r="H2135" s="5">
        <v>36820</v>
      </c>
      <c r="J2135" t="s">
        <v>28</v>
      </c>
      <c r="K2135" t="s">
        <v>29</v>
      </c>
      <c r="L2135" t="s">
        <v>96</v>
      </c>
      <c r="M2135" t="s">
        <v>29</v>
      </c>
      <c r="N2135" t="s">
        <v>29</v>
      </c>
      <c r="O2135" t="s">
        <v>30</v>
      </c>
      <c r="P2135" t="s">
        <v>29</v>
      </c>
      <c r="Q2135" t="s">
        <v>30</v>
      </c>
      <c r="R2135" t="s">
        <v>30</v>
      </c>
      <c r="S2135" t="s">
        <v>29</v>
      </c>
      <c r="T2135" t="s">
        <v>30</v>
      </c>
      <c r="U2135" t="s">
        <v>30</v>
      </c>
      <c r="V2135" t="s">
        <v>30</v>
      </c>
      <c r="W2135" t="s">
        <v>270</v>
      </c>
      <c r="X2135" t="s">
        <v>29</v>
      </c>
      <c r="Y2135" t="s">
        <v>30</v>
      </c>
      <c r="Z2135" t="s">
        <v>29</v>
      </c>
      <c r="AA2135" t="s">
        <v>30</v>
      </c>
      <c r="AB2135" t="s">
        <v>62</v>
      </c>
    </row>
    <row r="2136" spans="1:28" outlineLevel="1" x14ac:dyDescent="0.45">
      <c r="A2136">
        <v>9917179005</v>
      </c>
      <c r="B2136" s="1">
        <v>44351</v>
      </c>
      <c r="C2136" t="s">
        <v>5418</v>
      </c>
      <c r="D2136" t="s">
        <v>5419</v>
      </c>
      <c r="E2136" t="s">
        <v>2193</v>
      </c>
      <c r="F2136" t="s">
        <v>5651</v>
      </c>
      <c r="G2136" t="s">
        <v>5931</v>
      </c>
      <c r="H2136" s="5">
        <v>561324</v>
      </c>
      <c r="I2136" t="s">
        <v>131</v>
      </c>
      <c r="J2136" t="s">
        <v>42</v>
      </c>
      <c r="K2136" t="s">
        <v>29</v>
      </c>
      <c r="L2136" t="s">
        <v>471</v>
      </c>
      <c r="M2136" t="s">
        <v>29</v>
      </c>
      <c r="N2136" t="s">
        <v>30</v>
      </c>
      <c r="O2136" t="s">
        <v>30</v>
      </c>
      <c r="P2136" t="s">
        <v>30</v>
      </c>
      <c r="Q2136" t="s">
        <v>30</v>
      </c>
      <c r="R2136" t="s">
        <v>30</v>
      </c>
      <c r="S2136" t="s">
        <v>30</v>
      </c>
      <c r="T2136" t="s">
        <v>30</v>
      </c>
      <c r="U2136" t="s">
        <v>30</v>
      </c>
      <c r="V2136" t="s">
        <v>30</v>
      </c>
      <c r="W2136" t="s">
        <v>40</v>
      </c>
      <c r="X2136" t="s">
        <v>30</v>
      </c>
      <c r="Y2136" t="s">
        <v>29</v>
      </c>
      <c r="Z2136" t="s">
        <v>29</v>
      </c>
      <c r="AA2136" t="s">
        <v>29</v>
      </c>
      <c r="AB2136" t="s">
        <v>32</v>
      </c>
    </row>
    <row r="2137" spans="1:28" outlineLevel="1" x14ac:dyDescent="0.45">
      <c r="A2137">
        <v>9897629000</v>
      </c>
      <c r="B2137" s="1">
        <v>44351</v>
      </c>
      <c r="C2137" t="s">
        <v>5332</v>
      </c>
      <c r="D2137" t="s">
        <v>5333</v>
      </c>
      <c r="E2137" t="s">
        <v>2193</v>
      </c>
      <c r="F2137" t="s">
        <v>5651</v>
      </c>
      <c r="G2137" t="s">
        <v>6056</v>
      </c>
      <c r="H2137" s="5">
        <v>518532.97</v>
      </c>
      <c r="J2137" t="s">
        <v>42</v>
      </c>
      <c r="K2137" t="s">
        <v>29</v>
      </c>
      <c r="L2137" t="s">
        <v>96</v>
      </c>
      <c r="M2137" t="s">
        <v>30</v>
      </c>
      <c r="N2137" t="s">
        <v>30</v>
      </c>
      <c r="O2137" t="s">
        <v>29</v>
      </c>
      <c r="P2137" t="s">
        <v>30</v>
      </c>
      <c r="Q2137" t="s">
        <v>30</v>
      </c>
      <c r="R2137" t="s">
        <v>30</v>
      </c>
      <c r="S2137" t="s">
        <v>30</v>
      </c>
      <c r="T2137" t="s">
        <v>30</v>
      </c>
      <c r="U2137" t="s">
        <v>30</v>
      </c>
      <c r="V2137" t="s">
        <v>30</v>
      </c>
      <c r="W2137" t="s">
        <v>31</v>
      </c>
      <c r="X2137" t="s">
        <v>30</v>
      </c>
      <c r="Y2137" t="s">
        <v>29</v>
      </c>
      <c r="Z2137" t="s">
        <v>29</v>
      </c>
      <c r="AA2137" t="s">
        <v>29</v>
      </c>
      <c r="AB2137" t="s">
        <v>47</v>
      </c>
    </row>
    <row r="2138" spans="1:28" outlineLevel="1" x14ac:dyDescent="0.45">
      <c r="A2138">
        <v>5223879000</v>
      </c>
      <c r="B2138" s="1">
        <v>44337</v>
      </c>
      <c r="C2138" t="s">
        <v>2191</v>
      </c>
      <c r="D2138" t="s">
        <v>2192</v>
      </c>
      <c r="E2138" t="s">
        <v>2193</v>
      </c>
      <c r="F2138" t="s">
        <v>5651</v>
      </c>
      <c r="G2138" t="s">
        <v>5931</v>
      </c>
      <c r="H2138" s="5">
        <v>121986</v>
      </c>
      <c r="J2138" t="s">
        <v>42</v>
      </c>
      <c r="K2138" t="s">
        <v>29</v>
      </c>
      <c r="L2138" t="s">
        <v>471</v>
      </c>
      <c r="M2138" t="s">
        <v>29</v>
      </c>
      <c r="N2138" t="s">
        <v>29</v>
      </c>
      <c r="O2138" t="s">
        <v>29</v>
      </c>
      <c r="P2138" t="s">
        <v>29</v>
      </c>
      <c r="Q2138" t="s">
        <v>30</v>
      </c>
      <c r="R2138" t="s">
        <v>30</v>
      </c>
      <c r="S2138" t="s">
        <v>30</v>
      </c>
      <c r="T2138" t="s">
        <v>30</v>
      </c>
      <c r="U2138" t="s">
        <v>30</v>
      </c>
      <c r="V2138" t="s">
        <v>30</v>
      </c>
      <c r="W2138" t="s">
        <v>40</v>
      </c>
      <c r="X2138" t="s">
        <v>30</v>
      </c>
      <c r="Y2138" t="s">
        <v>29</v>
      </c>
      <c r="Z2138" t="s">
        <v>29</v>
      </c>
      <c r="AA2138" t="s">
        <v>30</v>
      </c>
      <c r="AB2138" t="s">
        <v>32</v>
      </c>
    </row>
    <row r="2139" spans="1:28" outlineLevel="1" x14ac:dyDescent="0.45">
      <c r="A2139">
        <v>7514928909</v>
      </c>
      <c r="B2139" s="1">
        <v>44323</v>
      </c>
      <c r="C2139" t="s">
        <v>2594</v>
      </c>
      <c r="D2139" t="s">
        <v>2595</v>
      </c>
      <c r="E2139" t="s">
        <v>2193</v>
      </c>
      <c r="F2139" t="s">
        <v>5651</v>
      </c>
      <c r="G2139" t="s">
        <v>5931</v>
      </c>
      <c r="H2139" s="5">
        <v>85145</v>
      </c>
      <c r="J2139" t="s">
        <v>42</v>
      </c>
      <c r="K2139" t="s">
        <v>30</v>
      </c>
      <c r="L2139" t="s">
        <v>471</v>
      </c>
      <c r="M2139" t="s">
        <v>29</v>
      </c>
      <c r="N2139" t="s">
        <v>30</v>
      </c>
      <c r="O2139" t="s">
        <v>29</v>
      </c>
      <c r="P2139" t="s">
        <v>30</v>
      </c>
      <c r="Q2139" t="s">
        <v>30</v>
      </c>
      <c r="R2139" t="s">
        <v>30</v>
      </c>
      <c r="S2139" t="s">
        <v>30</v>
      </c>
      <c r="T2139" t="s">
        <v>30</v>
      </c>
      <c r="U2139" t="s">
        <v>30</v>
      </c>
      <c r="V2139" t="s">
        <v>30</v>
      </c>
      <c r="W2139" t="s">
        <v>60</v>
      </c>
      <c r="X2139" t="s">
        <v>30</v>
      </c>
      <c r="Y2139" t="s">
        <v>29</v>
      </c>
      <c r="Z2139" t="s">
        <v>29</v>
      </c>
      <c r="AA2139" t="s">
        <v>30</v>
      </c>
      <c r="AB2139" t="s">
        <v>32</v>
      </c>
    </row>
    <row r="2140" spans="1:28" outlineLevel="1" x14ac:dyDescent="0.45">
      <c r="A2140">
        <v>7521069001</v>
      </c>
      <c r="B2140" s="1">
        <v>44341</v>
      </c>
      <c r="C2140" t="s">
        <v>2666</v>
      </c>
      <c r="D2140" t="s">
        <v>2667</v>
      </c>
      <c r="E2140" t="s">
        <v>2193</v>
      </c>
      <c r="F2140" t="s">
        <v>5651</v>
      </c>
      <c r="G2140" t="s">
        <v>5931</v>
      </c>
      <c r="H2140" s="5">
        <v>24060.16</v>
      </c>
      <c r="J2140" t="s">
        <v>42</v>
      </c>
      <c r="K2140" t="s">
        <v>30</v>
      </c>
      <c r="L2140" t="s">
        <v>471</v>
      </c>
      <c r="M2140" t="s">
        <v>30</v>
      </c>
      <c r="N2140" t="s">
        <v>30</v>
      </c>
      <c r="O2140" t="s">
        <v>29</v>
      </c>
      <c r="P2140" t="s">
        <v>30</v>
      </c>
      <c r="Q2140" t="s">
        <v>30</v>
      </c>
      <c r="R2140" t="s">
        <v>30</v>
      </c>
      <c r="S2140" t="s">
        <v>30</v>
      </c>
      <c r="T2140" t="s">
        <v>30</v>
      </c>
      <c r="U2140" t="s">
        <v>30</v>
      </c>
      <c r="V2140" t="s">
        <v>30</v>
      </c>
      <c r="W2140" t="s">
        <v>270</v>
      </c>
      <c r="X2140" t="s">
        <v>30</v>
      </c>
      <c r="Y2140" t="s">
        <v>29</v>
      </c>
      <c r="Z2140" t="s">
        <v>29</v>
      </c>
      <c r="AA2140" t="s">
        <v>30</v>
      </c>
      <c r="AB2140" t="s">
        <v>47</v>
      </c>
    </row>
    <row r="2141" spans="1:28" outlineLevel="1" x14ac:dyDescent="0.45">
      <c r="A2141">
        <v>7672148906</v>
      </c>
      <c r="B2141" s="1">
        <v>44323</v>
      </c>
      <c r="C2141" t="s">
        <v>3807</v>
      </c>
      <c r="D2141" t="s">
        <v>3808</v>
      </c>
      <c r="E2141" t="s">
        <v>3809</v>
      </c>
      <c r="F2141" t="s">
        <v>5651</v>
      </c>
      <c r="G2141" t="s">
        <v>6008</v>
      </c>
      <c r="H2141" s="5">
        <v>37366.99</v>
      </c>
      <c r="J2141" t="s">
        <v>28</v>
      </c>
      <c r="K2141" t="s">
        <v>29</v>
      </c>
      <c r="L2141" t="s">
        <v>150</v>
      </c>
      <c r="M2141" t="s">
        <v>29</v>
      </c>
      <c r="N2141" t="s">
        <v>29</v>
      </c>
      <c r="O2141" t="s">
        <v>30</v>
      </c>
      <c r="P2141" t="s">
        <v>30</v>
      </c>
      <c r="Q2141" t="s">
        <v>30</v>
      </c>
      <c r="R2141" t="s">
        <v>30</v>
      </c>
      <c r="S2141" t="s">
        <v>29</v>
      </c>
      <c r="T2141" t="s">
        <v>30</v>
      </c>
      <c r="U2141" t="s">
        <v>30</v>
      </c>
      <c r="V2141" t="s">
        <v>30</v>
      </c>
      <c r="W2141" t="s">
        <v>60</v>
      </c>
      <c r="X2141" t="s">
        <v>29</v>
      </c>
      <c r="Y2141" t="s">
        <v>29</v>
      </c>
      <c r="Z2141" t="s">
        <v>29</v>
      </c>
      <c r="AA2141" t="s">
        <v>30</v>
      </c>
      <c r="AB2141" t="s">
        <v>39</v>
      </c>
    </row>
    <row r="2142" spans="1:28" outlineLevel="1" x14ac:dyDescent="0.45">
      <c r="A2142">
        <v>7672848904</v>
      </c>
      <c r="B2142" s="1">
        <v>44323</v>
      </c>
      <c r="C2142" t="s">
        <v>3812</v>
      </c>
      <c r="D2142" t="s">
        <v>3813</v>
      </c>
      <c r="E2142" t="s">
        <v>3560</v>
      </c>
      <c r="F2142" t="s">
        <v>5651</v>
      </c>
      <c r="G2142" t="s">
        <v>5996</v>
      </c>
      <c r="H2142" s="5">
        <v>99222.93</v>
      </c>
      <c r="J2142" t="s">
        <v>42</v>
      </c>
      <c r="K2142" t="s">
        <v>29</v>
      </c>
      <c r="L2142" t="s">
        <v>127</v>
      </c>
      <c r="M2142" t="s">
        <v>29</v>
      </c>
      <c r="N2142" t="s">
        <v>29</v>
      </c>
      <c r="O2142" t="s">
        <v>29</v>
      </c>
      <c r="P2142" t="s">
        <v>30</v>
      </c>
      <c r="Q2142" t="s">
        <v>30</v>
      </c>
      <c r="R2142" t="s">
        <v>29</v>
      </c>
      <c r="S2142" t="s">
        <v>30</v>
      </c>
      <c r="T2142" t="s">
        <v>29</v>
      </c>
      <c r="U2142" t="s">
        <v>29</v>
      </c>
      <c r="V2142" t="s">
        <v>30</v>
      </c>
      <c r="W2142" t="s">
        <v>31</v>
      </c>
      <c r="X2142" t="s">
        <v>29</v>
      </c>
      <c r="Y2142" t="s">
        <v>29</v>
      </c>
      <c r="Z2142" t="s">
        <v>30</v>
      </c>
      <c r="AA2142" t="s">
        <v>29</v>
      </c>
      <c r="AB2142" t="s">
        <v>32</v>
      </c>
    </row>
    <row r="2143" spans="1:28" outlineLevel="1" x14ac:dyDescent="0.45">
      <c r="A2143">
        <v>7628388900</v>
      </c>
      <c r="B2143" s="1">
        <v>44323</v>
      </c>
      <c r="C2143" t="s">
        <v>3558</v>
      </c>
      <c r="D2143" t="s">
        <v>3559</v>
      </c>
      <c r="E2143" t="s">
        <v>3560</v>
      </c>
      <c r="F2143" t="s">
        <v>5651</v>
      </c>
      <c r="G2143" t="s">
        <v>5996</v>
      </c>
      <c r="H2143" s="5">
        <v>28276.43</v>
      </c>
      <c r="J2143" t="s">
        <v>42</v>
      </c>
      <c r="K2143" t="s">
        <v>30</v>
      </c>
      <c r="L2143" t="s">
        <v>210</v>
      </c>
      <c r="M2143" t="s">
        <v>29</v>
      </c>
      <c r="N2143" t="s">
        <v>29</v>
      </c>
      <c r="O2143" t="s">
        <v>29</v>
      </c>
      <c r="P2143" t="s">
        <v>30</v>
      </c>
      <c r="Q2143" t="s">
        <v>29</v>
      </c>
      <c r="R2143" t="s">
        <v>30</v>
      </c>
      <c r="S2143" t="s">
        <v>30</v>
      </c>
      <c r="T2143" t="s">
        <v>30</v>
      </c>
      <c r="U2143" t="s">
        <v>30</v>
      </c>
      <c r="V2143" t="s">
        <v>29</v>
      </c>
      <c r="W2143" t="s">
        <v>31</v>
      </c>
      <c r="X2143" t="s">
        <v>29</v>
      </c>
      <c r="Y2143" t="s">
        <v>29</v>
      </c>
      <c r="Z2143" t="s">
        <v>29</v>
      </c>
      <c r="AA2143" t="s">
        <v>30</v>
      </c>
      <c r="AB2143" t="s">
        <v>62</v>
      </c>
    </row>
    <row r="2144" spans="1:28" outlineLevel="1" x14ac:dyDescent="0.45">
      <c r="A2144">
        <v>3700799005</v>
      </c>
      <c r="B2144" s="1">
        <v>44335</v>
      </c>
      <c r="C2144" t="s">
        <v>1776</v>
      </c>
      <c r="D2144" t="s">
        <v>1777</v>
      </c>
      <c r="E2144" t="s">
        <v>269</v>
      </c>
      <c r="F2144" t="s">
        <v>5651</v>
      </c>
      <c r="G2144" t="s">
        <v>5773</v>
      </c>
      <c r="H2144" s="5">
        <v>966679.95</v>
      </c>
      <c r="J2144" t="s">
        <v>42</v>
      </c>
      <c r="K2144" t="s">
        <v>30</v>
      </c>
      <c r="L2144" t="s">
        <v>471</v>
      </c>
      <c r="M2144" t="s">
        <v>29</v>
      </c>
      <c r="N2144" t="s">
        <v>30</v>
      </c>
      <c r="O2144" t="s">
        <v>30</v>
      </c>
      <c r="P2144" t="s">
        <v>30</v>
      </c>
      <c r="Q2144" t="s">
        <v>30</v>
      </c>
      <c r="R2144" t="s">
        <v>30</v>
      </c>
      <c r="S2144" t="s">
        <v>30</v>
      </c>
      <c r="T2144" t="s">
        <v>30</v>
      </c>
      <c r="U2144" t="s">
        <v>30</v>
      </c>
      <c r="V2144" t="s">
        <v>30</v>
      </c>
      <c r="W2144" t="s">
        <v>40</v>
      </c>
      <c r="X2144" t="s">
        <v>29</v>
      </c>
      <c r="Y2144" t="s">
        <v>30</v>
      </c>
      <c r="Z2144" t="s">
        <v>29</v>
      </c>
      <c r="AA2144" t="s">
        <v>30</v>
      </c>
      <c r="AB2144" t="s">
        <v>102</v>
      </c>
    </row>
    <row r="2145" spans="1:28" outlineLevel="1" x14ac:dyDescent="0.45">
      <c r="A2145">
        <v>5237649002</v>
      </c>
      <c r="B2145" s="1">
        <v>44337</v>
      </c>
      <c r="C2145" t="s">
        <v>2267</v>
      </c>
      <c r="D2145" t="s">
        <v>2268</v>
      </c>
      <c r="E2145" t="s">
        <v>269</v>
      </c>
      <c r="F2145" t="s">
        <v>5651</v>
      </c>
      <c r="G2145" t="s">
        <v>5940</v>
      </c>
      <c r="H2145" s="5">
        <v>609778</v>
      </c>
      <c r="J2145" t="s">
        <v>42</v>
      </c>
      <c r="K2145" t="s">
        <v>29</v>
      </c>
      <c r="L2145" t="s">
        <v>471</v>
      </c>
      <c r="M2145" t="s">
        <v>30</v>
      </c>
      <c r="N2145" t="s">
        <v>30</v>
      </c>
      <c r="O2145" t="s">
        <v>29</v>
      </c>
      <c r="P2145" t="s">
        <v>30</v>
      </c>
      <c r="Q2145" t="s">
        <v>30</v>
      </c>
      <c r="R2145" t="s">
        <v>30</v>
      </c>
      <c r="S2145" t="s">
        <v>30</v>
      </c>
      <c r="T2145" t="s">
        <v>30</v>
      </c>
      <c r="U2145" t="s">
        <v>29</v>
      </c>
      <c r="V2145" t="s">
        <v>30</v>
      </c>
      <c r="W2145" t="s">
        <v>49</v>
      </c>
      <c r="X2145" t="s">
        <v>29</v>
      </c>
      <c r="Y2145" t="s">
        <v>29</v>
      </c>
      <c r="Z2145" t="s">
        <v>30</v>
      </c>
      <c r="AA2145" t="s">
        <v>30</v>
      </c>
      <c r="AB2145" t="s">
        <v>32</v>
      </c>
    </row>
    <row r="2146" spans="1:28" outlineLevel="1" x14ac:dyDescent="0.45">
      <c r="A2146">
        <v>8043749003</v>
      </c>
      <c r="B2146" s="1">
        <v>44342</v>
      </c>
      <c r="C2146" t="s">
        <v>4224</v>
      </c>
      <c r="D2146" t="s">
        <v>4225</v>
      </c>
      <c r="E2146" t="s">
        <v>269</v>
      </c>
      <c r="F2146" t="s">
        <v>5651</v>
      </c>
      <c r="G2146" t="s">
        <v>5773</v>
      </c>
      <c r="H2146" s="5">
        <v>422168.29</v>
      </c>
      <c r="J2146" t="s">
        <v>42</v>
      </c>
      <c r="K2146" t="s">
        <v>30</v>
      </c>
      <c r="L2146" t="s">
        <v>471</v>
      </c>
      <c r="M2146" t="s">
        <v>30</v>
      </c>
      <c r="N2146" t="s">
        <v>30</v>
      </c>
      <c r="O2146" t="s">
        <v>30</v>
      </c>
      <c r="P2146" t="s">
        <v>30</v>
      </c>
      <c r="Q2146" t="s">
        <v>30</v>
      </c>
      <c r="R2146" t="s">
        <v>30</v>
      </c>
      <c r="S2146" t="s">
        <v>30</v>
      </c>
      <c r="T2146" t="s">
        <v>30</v>
      </c>
      <c r="U2146" t="s">
        <v>30</v>
      </c>
      <c r="V2146" t="s">
        <v>30</v>
      </c>
      <c r="W2146" t="s">
        <v>40</v>
      </c>
      <c r="X2146" t="s">
        <v>29</v>
      </c>
      <c r="Y2146" t="s">
        <v>29</v>
      </c>
      <c r="Z2146" t="s">
        <v>30</v>
      </c>
      <c r="AA2146" t="s">
        <v>29</v>
      </c>
      <c r="AB2146" t="s">
        <v>32</v>
      </c>
    </row>
    <row r="2147" spans="1:28" outlineLevel="1" x14ac:dyDescent="0.45">
      <c r="A2147">
        <v>7239109007</v>
      </c>
      <c r="B2147" s="1">
        <v>44339</v>
      </c>
      <c r="C2147" t="s">
        <v>2529</v>
      </c>
      <c r="D2147" t="s">
        <v>2530</v>
      </c>
      <c r="E2147" t="s">
        <v>269</v>
      </c>
      <c r="F2147" t="s">
        <v>5651</v>
      </c>
      <c r="G2147" t="s">
        <v>5945</v>
      </c>
      <c r="H2147" s="5">
        <v>400230</v>
      </c>
      <c r="J2147" t="s">
        <v>42</v>
      </c>
      <c r="K2147" t="s">
        <v>30</v>
      </c>
      <c r="L2147" t="s">
        <v>471</v>
      </c>
      <c r="M2147" t="s">
        <v>30</v>
      </c>
      <c r="N2147" t="s">
        <v>30</v>
      </c>
      <c r="O2147" t="s">
        <v>30</v>
      </c>
      <c r="P2147" t="s">
        <v>30</v>
      </c>
      <c r="Q2147" t="s">
        <v>30</v>
      </c>
      <c r="R2147" t="s">
        <v>30</v>
      </c>
      <c r="S2147" t="s">
        <v>30</v>
      </c>
      <c r="T2147" t="s">
        <v>30</v>
      </c>
      <c r="U2147" t="s">
        <v>30</v>
      </c>
      <c r="V2147" t="s">
        <v>30</v>
      </c>
      <c r="W2147" t="s">
        <v>33</v>
      </c>
      <c r="X2147" t="s">
        <v>29</v>
      </c>
      <c r="Y2147" t="s">
        <v>30</v>
      </c>
      <c r="Z2147" t="s">
        <v>29</v>
      </c>
      <c r="AA2147" t="s">
        <v>29</v>
      </c>
      <c r="AB2147" t="s">
        <v>32</v>
      </c>
    </row>
    <row r="2148" spans="1:28" outlineLevel="1" x14ac:dyDescent="0.45">
      <c r="A2148">
        <v>2229139009</v>
      </c>
      <c r="B2148" s="1">
        <v>44330</v>
      </c>
      <c r="C2148" t="s">
        <v>697</v>
      </c>
      <c r="D2148" t="s">
        <v>698</v>
      </c>
      <c r="E2148" t="s">
        <v>269</v>
      </c>
      <c r="F2148" t="s">
        <v>5651</v>
      </c>
      <c r="G2148" t="s">
        <v>5773</v>
      </c>
      <c r="H2148" s="5">
        <v>89995</v>
      </c>
      <c r="I2148" t="s">
        <v>226</v>
      </c>
      <c r="J2148" t="s">
        <v>42</v>
      </c>
      <c r="K2148" t="s">
        <v>30</v>
      </c>
      <c r="L2148" t="s">
        <v>471</v>
      </c>
      <c r="M2148" t="s">
        <v>29</v>
      </c>
      <c r="N2148" t="s">
        <v>29</v>
      </c>
      <c r="O2148" t="s">
        <v>29</v>
      </c>
      <c r="P2148" t="s">
        <v>29</v>
      </c>
      <c r="Q2148" t="s">
        <v>29</v>
      </c>
      <c r="R2148" t="s">
        <v>30</v>
      </c>
      <c r="S2148" t="s">
        <v>30</v>
      </c>
      <c r="T2148" t="s">
        <v>29</v>
      </c>
      <c r="U2148" t="s">
        <v>29</v>
      </c>
      <c r="V2148" t="s">
        <v>29</v>
      </c>
      <c r="W2148" t="s">
        <v>31</v>
      </c>
      <c r="X2148" t="s">
        <v>29</v>
      </c>
      <c r="Y2148" t="s">
        <v>29</v>
      </c>
      <c r="Z2148" t="s">
        <v>29</v>
      </c>
      <c r="AA2148" t="s">
        <v>30</v>
      </c>
      <c r="AB2148" t="s">
        <v>32</v>
      </c>
    </row>
    <row r="2149" spans="1:28" outlineLevel="1" x14ac:dyDescent="0.45">
      <c r="A2149">
        <v>2479469006</v>
      </c>
      <c r="B2149" s="1">
        <v>44332</v>
      </c>
      <c r="C2149" t="s">
        <v>1126</v>
      </c>
      <c r="D2149" t="s">
        <v>1127</v>
      </c>
      <c r="E2149" t="s">
        <v>269</v>
      </c>
      <c r="F2149" t="s">
        <v>5651</v>
      </c>
      <c r="G2149" t="s">
        <v>5773</v>
      </c>
      <c r="H2149" s="5">
        <v>65703</v>
      </c>
      <c r="J2149" t="s">
        <v>42</v>
      </c>
      <c r="K2149" t="s">
        <v>30</v>
      </c>
      <c r="L2149" t="s">
        <v>471</v>
      </c>
      <c r="M2149" t="s">
        <v>30</v>
      </c>
      <c r="N2149" t="s">
        <v>30</v>
      </c>
      <c r="O2149" t="s">
        <v>30</v>
      </c>
      <c r="P2149" t="s">
        <v>30</v>
      </c>
      <c r="Q2149" t="s">
        <v>30</v>
      </c>
      <c r="R2149" t="s">
        <v>30</v>
      </c>
      <c r="S2149" t="s">
        <v>30</v>
      </c>
      <c r="T2149" t="s">
        <v>30</v>
      </c>
      <c r="U2149" t="s">
        <v>30</v>
      </c>
      <c r="V2149" t="s">
        <v>30</v>
      </c>
      <c r="W2149" t="s">
        <v>31</v>
      </c>
      <c r="X2149" t="s">
        <v>29</v>
      </c>
      <c r="Y2149" t="s">
        <v>29</v>
      </c>
      <c r="Z2149" t="s">
        <v>30</v>
      </c>
      <c r="AA2149" t="s">
        <v>30</v>
      </c>
      <c r="AB2149" t="s">
        <v>32</v>
      </c>
    </row>
    <row r="2150" spans="1:28" outlineLevel="1" x14ac:dyDescent="0.45">
      <c r="A2150">
        <v>7233419005</v>
      </c>
      <c r="B2150" s="1">
        <v>44339</v>
      </c>
      <c r="C2150" t="s">
        <v>2502</v>
      </c>
      <c r="D2150" t="s">
        <v>2503</v>
      </c>
      <c r="E2150" t="s">
        <v>269</v>
      </c>
      <c r="F2150" t="s">
        <v>5651</v>
      </c>
      <c r="G2150" t="s">
        <v>5945</v>
      </c>
      <c r="H2150" s="5">
        <v>51547.57</v>
      </c>
      <c r="I2150" t="s">
        <v>2504</v>
      </c>
      <c r="J2150" t="s">
        <v>42</v>
      </c>
      <c r="K2150" t="s">
        <v>29</v>
      </c>
      <c r="L2150" t="s">
        <v>471</v>
      </c>
      <c r="M2150" t="s">
        <v>29</v>
      </c>
      <c r="N2150" t="s">
        <v>29</v>
      </c>
      <c r="O2150" t="s">
        <v>29</v>
      </c>
      <c r="P2150" t="s">
        <v>30</v>
      </c>
      <c r="Q2150" t="s">
        <v>30</v>
      </c>
      <c r="R2150" t="s">
        <v>30</v>
      </c>
      <c r="S2150" t="s">
        <v>30</v>
      </c>
      <c r="T2150" t="s">
        <v>30</v>
      </c>
      <c r="U2150" t="s">
        <v>30</v>
      </c>
      <c r="V2150" t="s">
        <v>30</v>
      </c>
      <c r="W2150" t="s">
        <v>40</v>
      </c>
      <c r="X2150" t="s">
        <v>29</v>
      </c>
      <c r="Y2150" t="s">
        <v>30</v>
      </c>
      <c r="Z2150" t="s">
        <v>29</v>
      </c>
      <c r="AA2150" t="s">
        <v>30</v>
      </c>
      <c r="AB2150" t="s">
        <v>73</v>
      </c>
    </row>
    <row r="2151" spans="1:28" outlineLevel="1" x14ac:dyDescent="0.45">
      <c r="A2151">
        <v>8603009003</v>
      </c>
      <c r="B2151" s="1">
        <v>44343</v>
      </c>
      <c r="C2151" t="s">
        <v>4252</v>
      </c>
      <c r="D2151" t="s">
        <v>4253</v>
      </c>
      <c r="E2151" t="s">
        <v>269</v>
      </c>
      <c r="F2151" t="s">
        <v>5651</v>
      </c>
      <c r="G2151" t="s">
        <v>5773</v>
      </c>
      <c r="H2151" s="5">
        <v>38727</v>
      </c>
      <c r="J2151" t="s">
        <v>42</v>
      </c>
      <c r="K2151" t="s">
        <v>30</v>
      </c>
      <c r="L2151" t="s">
        <v>471</v>
      </c>
      <c r="M2151" t="s">
        <v>29</v>
      </c>
      <c r="N2151" t="s">
        <v>30</v>
      </c>
      <c r="O2151" t="s">
        <v>29</v>
      </c>
      <c r="P2151" t="s">
        <v>30</v>
      </c>
      <c r="Q2151" t="s">
        <v>29</v>
      </c>
      <c r="R2151" t="s">
        <v>30</v>
      </c>
      <c r="S2151" t="s">
        <v>30</v>
      </c>
      <c r="T2151" t="s">
        <v>30</v>
      </c>
      <c r="U2151" t="s">
        <v>30</v>
      </c>
      <c r="V2151" t="s">
        <v>30</v>
      </c>
      <c r="W2151" t="s">
        <v>40</v>
      </c>
      <c r="X2151" t="s">
        <v>29</v>
      </c>
      <c r="Y2151" t="s">
        <v>29</v>
      </c>
      <c r="Z2151" t="s">
        <v>29</v>
      </c>
      <c r="AA2151" t="s">
        <v>30</v>
      </c>
      <c r="AB2151" t="s">
        <v>32</v>
      </c>
    </row>
    <row r="2152" spans="1:28" outlineLevel="1" x14ac:dyDescent="0.45">
      <c r="A2152">
        <v>7904298905</v>
      </c>
      <c r="B2152" s="1">
        <v>44327</v>
      </c>
      <c r="C2152" t="s">
        <v>4027</v>
      </c>
      <c r="D2152" t="s">
        <v>1145</v>
      </c>
      <c r="E2152" t="s">
        <v>269</v>
      </c>
      <c r="F2152" t="s">
        <v>5651</v>
      </c>
      <c r="G2152" t="s">
        <v>5773</v>
      </c>
      <c r="H2152" s="5">
        <v>31039.24</v>
      </c>
      <c r="J2152" t="s">
        <v>42</v>
      </c>
      <c r="K2152" t="s">
        <v>30</v>
      </c>
      <c r="L2152" t="s">
        <v>471</v>
      </c>
      <c r="M2152" t="s">
        <v>30</v>
      </c>
      <c r="N2152" t="s">
        <v>29</v>
      </c>
      <c r="O2152" t="s">
        <v>29</v>
      </c>
      <c r="P2152" t="s">
        <v>29</v>
      </c>
      <c r="Q2152" t="s">
        <v>29</v>
      </c>
      <c r="R2152" t="s">
        <v>30</v>
      </c>
      <c r="S2152" t="s">
        <v>30</v>
      </c>
      <c r="T2152" t="s">
        <v>30</v>
      </c>
      <c r="U2152" t="s">
        <v>29</v>
      </c>
      <c r="V2152" t="s">
        <v>29</v>
      </c>
      <c r="W2152" t="s">
        <v>31</v>
      </c>
      <c r="X2152" t="s">
        <v>29</v>
      </c>
      <c r="Y2152" t="s">
        <v>29</v>
      </c>
      <c r="Z2152" t="s">
        <v>29</v>
      </c>
      <c r="AA2152" t="s">
        <v>30</v>
      </c>
      <c r="AB2152" t="s">
        <v>32</v>
      </c>
    </row>
    <row r="2153" spans="1:28" outlineLevel="1" x14ac:dyDescent="0.45">
      <c r="A2153">
        <v>2483589010</v>
      </c>
      <c r="B2153" s="1">
        <v>44332</v>
      </c>
      <c r="C2153" t="s">
        <v>1144</v>
      </c>
      <c r="D2153" t="s">
        <v>1145</v>
      </c>
      <c r="E2153" t="s">
        <v>269</v>
      </c>
      <c r="F2153" t="s">
        <v>5651</v>
      </c>
      <c r="G2153" t="s">
        <v>5773</v>
      </c>
      <c r="H2153" s="5">
        <v>26891.45</v>
      </c>
      <c r="J2153" t="s">
        <v>42</v>
      </c>
      <c r="K2153" t="s">
        <v>30</v>
      </c>
      <c r="L2153" t="s">
        <v>471</v>
      </c>
      <c r="M2153" t="s">
        <v>30</v>
      </c>
      <c r="N2153" t="s">
        <v>29</v>
      </c>
      <c r="O2153" t="s">
        <v>29</v>
      </c>
      <c r="P2153" t="s">
        <v>29</v>
      </c>
      <c r="Q2153" t="s">
        <v>30</v>
      </c>
      <c r="R2153" t="s">
        <v>29</v>
      </c>
      <c r="S2153" t="s">
        <v>29</v>
      </c>
      <c r="T2153" t="s">
        <v>29</v>
      </c>
      <c r="U2153" t="s">
        <v>29</v>
      </c>
      <c r="V2153" t="s">
        <v>29</v>
      </c>
      <c r="W2153" t="s">
        <v>40</v>
      </c>
      <c r="X2153" t="s">
        <v>29</v>
      </c>
      <c r="Y2153" t="s">
        <v>29</v>
      </c>
      <c r="Z2153" t="s">
        <v>29</v>
      </c>
      <c r="AA2153" t="s">
        <v>30</v>
      </c>
      <c r="AB2153" t="s">
        <v>102</v>
      </c>
    </row>
    <row r="2154" spans="1:28" outlineLevel="1" x14ac:dyDescent="0.45">
      <c r="A2154">
        <v>7607738910</v>
      </c>
      <c r="B2154" s="1">
        <v>44323</v>
      </c>
      <c r="C2154" t="s">
        <v>3444</v>
      </c>
      <c r="D2154" t="s">
        <v>3445</v>
      </c>
      <c r="E2154" t="s">
        <v>269</v>
      </c>
      <c r="F2154" t="s">
        <v>5651</v>
      </c>
      <c r="G2154" t="s">
        <v>5773</v>
      </c>
      <c r="H2154" s="5">
        <v>3392.43</v>
      </c>
      <c r="J2154" t="s">
        <v>42</v>
      </c>
      <c r="K2154" t="s">
        <v>30</v>
      </c>
      <c r="L2154" t="s">
        <v>471</v>
      </c>
      <c r="M2154" t="s">
        <v>29</v>
      </c>
      <c r="N2154" t="s">
        <v>29</v>
      </c>
      <c r="O2154" t="s">
        <v>29</v>
      </c>
      <c r="P2154" t="s">
        <v>30</v>
      </c>
      <c r="Q2154" t="s">
        <v>30</v>
      </c>
      <c r="R2154" t="s">
        <v>29</v>
      </c>
      <c r="S2154" t="s">
        <v>29</v>
      </c>
      <c r="T2154" t="s">
        <v>30</v>
      </c>
      <c r="U2154" t="s">
        <v>30</v>
      </c>
      <c r="V2154" t="s">
        <v>29</v>
      </c>
      <c r="W2154" t="s">
        <v>60</v>
      </c>
      <c r="X2154" t="s">
        <v>29</v>
      </c>
      <c r="Y2154" t="s">
        <v>29</v>
      </c>
      <c r="Z2154" t="s">
        <v>29</v>
      </c>
      <c r="AA2154" t="s">
        <v>30</v>
      </c>
      <c r="AB2154" t="s">
        <v>39</v>
      </c>
    </row>
    <row r="2155" spans="1:28" outlineLevel="1" x14ac:dyDescent="0.45">
      <c r="A2155">
        <v>4887939003</v>
      </c>
      <c r="B2155" s="1">
        <v>44336</v>
      </c>
      <c r="C2155" t="s">
        <v>1975</v>
      </c>
      <c r="D2155" t="s">
        <v>1976</v>
      </c>
      <c r="E2155" t="s">
        <v>1977</v>
      </c>
      <c r="F2155" t="s">
        <v>5651</v>
      </c>
      <c r="G2155" t="s">
        <v>5915</v>
      </c>
      <c r="H2155" s="5">
        <v>450841.34</v>
      </c>
      <c r="J2155" t="s">
        <v>42</v>
      </c>
      <c r="K2155" t="s">
        <v>29</v>
      </c>
      <c r="L2155" t="s">
        <v>127</v>
      </c>
      <c r="M2155" t="s">
        <v>30</v>
      </c>
      <c r="N2155" t="s">
        <v>30</v>
      </c>
      <c r="O2155" t="s">
        <v>30</v>
      </c>
      <c r="P2155" t="s">
        <v>30</v>
      </c>
      <c r="Q2155" t="s">
        <v>30</v>
      </c>
      <c r="R2155" t="s">
        <v>30</v>
      </c>
      <c r="S2155" t="s">
        <v>30</v>
      </c>
      <c r="T2155" t="s">
        <v>30</v>
      </c>
      <c r="U2155" t="s">
        <v>30</v>
      </c>
      <c r="V2155" t="s">
        <v>30</v>
      </c>
      <c r="W2155" t="s">
        <v>31</v>
      </c>
      <c r="X2155" t="s">
        <v>29</v>
      </c>
      <c r="Y2155" t="s">
        <v>29</v>
      </c>
      <c r="Z2155" t="s">
        <v>29</v>
      </c>
      <c r="AA2155" t="s">
        <v>30</v>
      </c>
      <c r="AB2155" t="s">
        <v>32</v>
      </c>
    </row>
    <row r="2156" spans="1:28" outlineLevel="1" x14ac:dyDescent="0.45">
      <c r="A2156">
        <v>8953939000</v>
      </c>
      <c r="B2156" s="1">
        <v>44345</v>
      </c>
      <c r="C2156" t="s">
        <v>4993</v>
      </c>
      <c r="D2156" t="s">
        <v>4994</v>
      </c>
      <c r="E2156" t="s">
        <v>1977</v>
      </c>
      <c r="F2156" t="s">
        <v>5651</v>
      </c>
      <c r="G2156" t="s">
        <v>5915</v>
      </c>
      <c r="H2156" s="5">
        <v>24660</v>
      </c>
      <c r="J2156" t="s">
        <v>42</v>
      </c>
      <c r="K2156" t="s">
        <v>29</v>
      </c>
      <c r="L2156" t="s">
        <v>127</v>
      </c>
      <c r="M2156" t="s">
        <v>30</v>
      </c>
      <c r="N2156" t="s">
        <v>29</v>
      </c>
      <c r="O2156" t="s">
        <v>29</v>
      </c>
      <c r="P2156" t="s">
        <v>30</v>
      </c>
      <c r="Q2156" t="s">
        <v>30</v>
      </c>
      <c r="R2156" t="s">
        <v>30</v>
      </c>
      <c r="S2156" t="s">
        <v>30</v>
      </c>
      <c r="T2156" t="s">
        <v>30</v>
      </c>
      <c r="U2156" t="s">
        <v>30</v>
      </c>
      <c r="V2156" t="s">
        <v>30</v>
      </c>
      <c r="W2156" t="s">
        <v>31</v>
      </c>
      <c r="X2156" t="s">
        <v>29</v>
      </c>
      <c r="Y2156" t="s">
        <v>29</v>
      </c>
      <c r="Z2156" t="s">
        <v>29</v>
      </c>
      <c r="AA2156" t="s">
        <v>29</v>
      </c>
      <c r="AB2156" t="s">
        <v>43</v>
      </c>
    </row>
    <row r="2157" spans="1:28" outlineLevel="1" x14ac:dyDescent="0.45">
      <c r="A2157">
        <v>2487219001</v>
      </c>
      <c r="B2157" s="1">
        <v>44332</v>
      </c>
      <c r="C2157" t="s">
        <v>1170</v>
      </c>
      <c r="D2157" t="s">
        <v>1171</v>
      </c>
      <c r="E2157" t="s">
        <v>61</v>
      </c>
      <c r="F2157" t="s">
        <v>5651</v>
      </c>
      <c r="G2157" t="s">
        <v>5844</v>
      </c>
      <c r="H2157" s="5">
        <v>291096</v>
      </c>
      <c r="J2157" t="s">
        <v>28</v>
      </c>
      <c r="K2157" t="s">
        <v>29</v>
      </c>
      <c r="L2157" t="s">
        <v>77</v>
      </c>
      <c r="M2157" t="s">
        <v>30</v>
      </c>
      <c r="N2157" t="s">
        <v>30</v>
      </c>
      <c r="O2157" t="s">
        <v>30</v>
      </c>
      <c r="P2157" t="s">
        <v>30</v>
      </c>
      <c r="Q2157" t="s">
        <v>30</v>
      </c>
      <c r="R2157" t="s">
        <v>30</v>
      </c>
      <c r="S2157" t="s">
        <v>30</v>
      </c>
      <c r="T2157" t="s">
        <v>30</v>
      </c>
      <c r="U2157" t="s">
        <v>30</v>
      </c>
      <c r="V2157" t="s">
        <v>30</v>
      </c>
      <c r="W2157" t="s">
        <v>31</v>
      </c>
      <c r="X2157" t="s">
        <v>29</v>
      </c>
      <c r="Y2157" t="s">
        <v>29</v>
      </c>
      <c r="Z2157" t="s">
        <v>29</v>
      </c>
      <c r="AA2157" t="s">
        <v>30</v>
      </c>
      <c r="AB2157" t="s">
        <v>32</v>
      </c>
    </row>
    <row r="2158" spans="1:28" outlineLevel="1" x14ac:dyDescent="0.45">
      <c r="A2158">
        <v>8034619008</v>
      </c>
      <c r="B2158" s="1">
        <v>44342</v>
      </c>
      <c r="C2158" t="s">
        <v>4189</v>
      </c>
      <c r="D2158" t="s">
        <v>4190</v>
      </c>
      <c r="E2158" t="s">
        <v>656</v>
      </c>
      <c r="F2158" t="s">
        <v>5651</v>
      </c>
      <c r="G2158" t="s">
        <v>6024</v>
      </c>
      <c r="H2158" s="5">
        <v>717992</v>
      </c>
      <c r="I2158" t="s">
        <v>131</v>
      </c>
      <c r="J2158" t="s">
        <v>42</v>
      </c>
      <c r="K2158" t="s">
        <v>30</v>
      </c>
      <c r="L2158" t="s">
        <v>275</v>
      </c>
      <c r="M2158" t="s">
        <v>29</v>
      </c>
      <c r="N2158" t="s">
        <v>30</v>
      </c>
      <c r="O2158" t="s">
        <v>30</v>
      </c>
      <c r="P2158" t="s">
        <v>30</v>
      </c>
      <c r="Q2158" t="s">
        <v>30</v>
      </c>
      <c r="R2158" t="s">
        <v>30</v>
      </c>
      <c r="S2158" t="s">
        <v>30</v>
      </c>
      <c r="T2158" t="s">
        <v>30</v>
      </c>
      <c r="U2158" t="s">
        <v>30</v>
      </c>
      <c r="V2158" t="s">
        <v>30</v>
      </c>
      <c r="W2158" t="s">
        <v>31</v>
      </c>
      <c r="X2158" t="s">
        <v>29</v>
      </c>
      <c r="Y2158" t="s">
        <v>30</v>
      </c>
      <c r="Z2158" t="s">
        <v>29</v>
      </c>
      <c r="AA2158" t="s">
        <v>29</v>
      </c>
      <c r="AB2158" t="s">
        <v>32</v>
      </c>
    </row>
    <row r="2159" spans="1:28" outlineLevel="1" x14ac:dyDescent="0.45">
      <c r="A2159">
        <v>7660958905</v>
      </c>
      <c r="B2159" s="1">
        <v>44323</v>
      </c>
      <c r="C2159" t="s">
        <v>3765</v>
      </c>
      <c r="D2159" t="s">
        <v>3766</v>
      </c>
      <c r="E2159" t="s">
        <v>656</v>
      </c>
      <c r="F2159" t="s">
        <v>5651</v>
      </c>
      <c r="G2159" t="s">
        <v>5766</v>
      </c>
      <c r="H2159" s="5">
        <v>201429</v>
      </c>
      <c r="J2159" t="s">
        <v>42</v>
      </c>
      <c r="K2159" t="s">
        <v>30</v>
      </c>
      <c r="L2159" t="s">
        <v>96</v>
      </c>
      <c r="M2159" t="s">
        <v>30</v>
      </c>
      <c r="N2159" t="s">
        <v>30</v>
      </c>
      <c r="O2159" t="s">
        <v>30</v>
      </c>
      <c r="P2159" t="s">
        <v>30</v>
      </c>
      <c r="Q2159" t="s">
        <v>30</v>
      </c>
      <c r="R2159" t="s">
        <v>30</v>
      </c>
      <c r="S2159" t="s">
        <v>30</v>
      </c>
      <c r="T2159" t="s">
        <v>30</v>
      </c>
      <c r="U2159" t="s">
        <v>30</v>
      </c>
      <c r="V2159" t="s">
        <v>30</v>
      </c>
      <c r="W2159" t="s">
        <v>31</v>
      </c>
      <c r="X2159" t="s">
        <v>29</v>
      </c>
      <c r="Y2159" t="s">
        <v>29</v>
      </c>
      <c r="Z2159" t="s">
        <v>30</v>
      </c>
      <c r="AA2159" t="s">
        <v>30</v>
      </c>
      <c r="AB2159" t="s">
        <v>32</v>
      </c>
    </row>
    <row r="2160" spans="1:28" outlineLevel="1" x14ac:dyDescent="0.45">
      <c r="A2160">
        <v>2701259004</v>
      </c>
      <c r="B2160" s="1">
        <v>44334</v>
      </c>
      <c r="C2160" t="s">
        <v>1323</v>
      </c>
      <c r="D2160" t="s">
        <v>1324</v>
      </c>
      <c r="E2160" t="s">
        <v>656</v>
      </c>
      <c r="F2160" t="s">
        <v>5651</v>
      </c>
      <c r="G2160" t="s">
        <v>5766</v>
      </c>
      <c r="H2160" s="5">
        <v>151003</v>
      </c>
      <c r="J2160" t="s">
        <v>42</v>
      </c>
      <c r="K2160" t="s">
        <v>30</v>
      </c>
      <c r="L2160" t="s">
        <v>96</v>
      </c>
      <c r="M2160" t="s">
        <v>30</v>
      </c>
      <c r="N2160" t="s">
        <v>30</v>
      </c>
      <c r="O2160" t="s">
        <v>29</v>
      </c>
      <c r="P2160" t="s">
        <v>30</v>
      </c>
      <c r="Q2160" t="s">
        <v>30</v>
      </c>
      <c r="R2160" t="s">
        <v>30</v>
      </c>
      <c r="S2160" t="s">
        <v>30</v>
      </c>
      <c r="T2160" t="s">
        <v>30</v>
      </c>
      <c r="U2160" t="s">
        <v>30</v>
      </c>
      <c r="V2160" t="s">
        <v>30</v>
      </c>
      <c r="W2160" t="s">
        <v>40</v>
      </c>
      <c r="X2160" t="s">
        <v>29</v>
      </c>
      <c r="Y2160" t="s">
        <v>29</v>
      </c>
      <c r="Z2160" t="s">
        <v>29</v>
      </c>
      <c r="AA2160" t="s">
        <v>30</v>
      </c>
      <c r="AB2160" t="s">
        <v>32</v>
      </c>
    </row>
    <row r="2161" spans="1:28" outlineLevel="1" x14ac:dyDescent="0.45">
      <c r="A2161">
        <v>2220389007</v>
      </c>
      <c r="B2161" s="1">
        <v>44330</v>
      </c>
      <c r="C2161" t="s">
        <v>654</v>
      </c>
      <c r="D2161" t="s">
        <v>655</v>
      </c>
      <c r="E2161" t="s">
        <v>656</v>
      </c>
      <c r="F2161" t="s">
        <v>5651</v>
      </c>
      <c r="G2161" t="s">
        <v>5766</v>
      </c>
      <c r="H2161" s="5">
        <v>149006</v>
      </c>
      <c r="J2161" t="s">
        <v>42</v>
      </c>
      <c r="K2161" t="s">
        <v>30</v>
      </c>
      <c r="L2161" t="s">
        <v>96</v>
      </c>
      <c r="M2161" t="s">
        <v>30</v>
      </c>
      <c r="N2161" t="s">
        <v>29</v>
      </c>
      <c r="O2161" t="s">
        <v>29</v>
      </c>
      <c r="P2161" t="s">
        <v>30</v>
      </c>
      <c r="Q2161" t="s">
        <v>30</v>
      </c>
      <c r="R2161" t="s">
        <v>29</v>
      </c>
      <c r="S2161" t="s">
        <v>30</v>
      </c>
      <c r="T2161" t="s">
        <v>30</v>
      </c>
      <c r="U2161" t="s">
        <v>29</v>
      </c>
      <c r="V2161" t="s">
        <v>30</v>
      </c>
      <c r="W2161" t="s">
        <v>40</v>
      </c>
      <c r="X2161" t="s">
        <v>29</v>
      </c>
      <c r="Y2161" t="s">
        <v>30</v>
      </c>
      <c r="Z2161" t="s">
        <v>29</v>
      </c>
      <c r="AA2161" t="s">
        <v>29</v>
      </c>
      <c r="AB2161" t="s">
        <v>46</v>
      </c>
    </row>
    <row r="2162" spans="1:28" outlineLevel="1" x14ac:dyDescent="0.45">
      <c r="A2162">
        <v>7547938908</v>
      </c>
      <c r="B2162" s="1">
        <v>44323</v>
      </c>
      <c r="C2162" t="s">
        <v>2973</v>
      </c>
      <c r="D2162" t="s">
        <v>2974</v>
      </c>
      <c r="E2162" t="s">
        <v>656</v>
      </c>
      <c r="F2162" t="s">
        <v>5651</v>
      </c>
      <c r="G2162" t="s">
        <v>5766</v>
      </c>
      <c r="H2162" s="5">
        <v>4624.6400000000003</v>
      </c>
      <c r="I2162" t="s">
        <v>1467</v>
      </c>
      <c r="J2162" t="s">
        <v>42</v>
      </c>
      <c r="K2162" t="s">
        <v>29</v>
      </c>
      <c r="L2162" t="s">
        <v>96</v>
      </c>
      <c r="M2162" t="s">
        <v>29</v>
      </c>
      <c r="N2162" t="s">
        <v>29</v>
      </c>
      <c r="O2162" t="s">
        <v>29</v>
      </c>
      <c r="P2162" t="s">
        <v>30</v>
      </c>
      <c r="Q2162" t="s">
        <v>30</v>
      </c>
      <c r="R2162" t="s">
        <v>30</v>
      </c>
      <c r="S2162" t="s">
        <v>30</v>
      </c>
      <c r="T2162" t="s">
        <v>30</v>
      </c>
      <c r="U2162" t="s">
        <v>30</v>
      </c>
      <c r="V2162" t="s">
        <v>30</v>
      </c>
      <c r="W2162" t="s">
        <v>31</v>
      </c>
      <c r="X2162" t="s">
        <v>29</v>
      </c>
      <c r="Y2162" t="s">
        <v>30</v>
      </c>
      <c r="Z2162" t="s">
        <v>29</v>
      </c>
      <c r="AA2162" t="s">
        <v>30</v>
      </c>
      <c r="AB2162" t="s">
        <v>316</v>
      </c>
    </row>
    <row r="2163" spans="1:28" outlineLevel="1" x14ac:dyDescent="0.45">
      <c r="A2163">
        <v>5236339001</v>
      </c>
      <c r="B2163" s="1">
        <v>44337</v>
      </c>
      <c r="C2163" t="s">
        <v>2262</v>
      </c>
      <c r="D2163" t="s">
        <v>2263</v>
      </c>
      <c r="E2163" t="s">
        <v>2264</v>
      </c>
      <c r="F2163" t="s">
        <v>5651</v>
      </c>
      <c r="G2163" t="s">
        <v>5939</v>
      </c>
      <c r="H2163" s="5">
        <v>156514</v>
      </c>
      <c r="J2163" t="s">
        <v>42</v>
      </c>
      <c r="K2163" t="s">
        <v>29</v>
      </c>
      <c r="L2163" t="s">
        <v>275</v>
      </c>
      <c r="M2163" t="s">
        <v>30</v>
      </c>
      <c r="N2163" t="s">
        <v>29</v>
      </c>
      <c r="O2163" t="s">
        <v>30</v>
      </c>
      <c r="P2163" t="s">
        <v>30</v>
      </c>
      <c r="Q2163" t="s">
        <v>30</v>
      </c>
      <c r="R2163" t="s">
        <v>30</v>
      </c>
      <c r="S2163" t="s">
        <v>30</v>
      </c>
      <c r="T2163" t="s">
        <v>30</v>
      </c>
      <c r="U2163" t="s">
        <v>29</v>
      </c>
      <c r="V2163" t="s">
        <v>30</v>
      </c>
      <c r="W2163" t="s">
        <v>31</v>
      </c>
      <c r="X2163" t="s">
        <v>29</v>
      </c>
      <c r="Y2163" t="s">
        <v>29</v>
      </c>
      <c r="Z2163" t="s">
        <v>30</v>
      </c>
      <c r="AA2163" t="s">
        <v>29</v>
      </c>
      <c r="AB2163" t="s">
        <v>32</v>
      </c>
    </row>
    <row r="2164" spans="1:28" outlineLevel="1" x14ac:dyDescent="0.45">
      <c r="A2164">
        <v>7595528908</v>
      </c>
      <c r="B2164" s="1">
        <v>44323</v>
      </c>
      <c r="C2164" t="s">
        <v>3368</v>
      </c>
      <c r="D2164" t="s">
        <v>3369</v>
      </c>
      <c r="E2164" t="s">
        <v>242</v>
      </c>
      <c r="F2164" t="s">
        <v>5651</v>
      </c>
      <c r="G2164" t="s">
        <v>5990</v>
      </c>
      <c r="H2164" s="5">
        <v>122132</v>
      </c>
      <c r="J2164" t="s">
        <v>42</v>
      </c>
      <c r="K2164" t="s">
        <v>30</v>
      </c>
      <c r="L2164" t="s">
        <v>54</v>
      </c>
      <c r="M2164" t="s">
        <v>29</v>
      </c>
      <c r="N2164" t="s">
        <v>30</v>
      </c>
      <c r="O2164" t="s">
        <v>30</v>
      </c>
      <c r="P2164" t="s">
        <v>30</v>
      </c>
      <c r="Q2164" t="s">
        <v>30</v>
      </c>
      <c r="R2164" t="s">
        <v>30</v>
      </c>
      <c r="S2164" t="s">
        <v>30</v>
      </c>
      <c r="T2164" t="s">
        <v>30</v>
      </c>
      <c r="U2164" t="s">
        <v>30</v>
      </c>
      <c r="V2164" t="s">
        <v>30</v>
      </c>
      <c r="W2164" t="s">
        <v>40</v>
      </c>
      <c r="X2164" t="s">
        <v>30</v>
      </c>
      <c r="Y2164" t="s">
        <v>30</v>
      </c>
      <c r="Z2164" t="s">
        <v>29</v>
      </c>
      <c r="AA2164" t="s">
        <v>29</v>
      </c>
      <c r="AB2164" t="s">
        <v>32</v>
      </c>
    </row>
    <row r="2165" spans="1:28" outlineLevel="1" x14ac:dyDescent="0.45">
      <c r="A2165">
        <v>7532389009</v>
      </c>
      <c r="B2165" s="1">
        <v>44341</v>
      </c>
      <c r="C2165" t="s">
        <v>2798</v>
      </c>
      <c r="D2165" t="s">
        <v>2799</v>
      </c>
      <c r="E2165" t="s">
        <v>2177</v>
      </c>
      <c r="F2165" t="s">
        <v>5651</v>
      </c>
      <c r="G2165" t="s">
        <v>5861</v>
      </c>
      <c r="H2165" s="5">
        <v>483049</v>
      </c>
      <c r="J2165" t="s">
        <v>42</v>
      </c>
      <c r="K2165" t="s">
        <v>29</v>
      </c>
      <c r="L2165" t="s">
        <v>54</v>
      </c>
      <c r="M2165" t="s">
        <v>30</v>
      </c>
      <c r="N2165" t="s">
        <v>30</v>
      </c>
      <c r="O2165" t="s">
        <v>29</v>
      </c>
      <c r="P2165" t="s">
        <v>30</v>
      </c>
      <c r="Q2165" t="s">
        <v>30</v>
      </c>
      <c r="R2165" t="s">
        <v>30</v>
      </c>
      <c r="S2165" t="s">
        <v>30</v>
      </c>
      <c r="T2165" t="s">
        <v>30</v>
      </c>
      <c r="U2165" t="s">
        <v>30</v>
      </c>
      <c r="V2165" t="s">
        <v>30</v>
      </c>
      <c r="W2165" t="s">
        <v>40</v>
      </c>
      <c r="X2165" t="s">
        <v>29</v>
      </c>
      <c r="Y2165" t="s">
        <v>30</v>
      </c>
      <c r="Z2165" t="s">
        <v>29</v>
      </c>
      <c r="AA2165" t="s">
        <v>29</v>
      </c>
      <c r="AB2165" t="s">
        <v>32</v>
      </c>
    </row>
    <row r="2166" spans="1:28" outlineLevel="1" x14ac:dyDescent="0.45">
      <c r="A2166">
        <v>8970479006</v>
      </c>
      <c r="B2166" s="1">
        <v>44345</v>
      </c>
      <c r="C2166" t="s">
        <v>5078</v>
      </c>
      <c r="D2166" t="s">
        <v>5079</v>
      </c>
      <c r="E2166" t="s">
        <v>2177</v>
      </c>
      <c r="F2166" t="s">
        <v>5651</v>
      </c>
      <c r="G2166" t="s">
        <v>5861</v>
      </c>
      <c r="H2166" s="5">
        <v>270629</v>
      </c>
      <c r="J2166" t="s">
        <v>42</v>
      </c>
      <c r="K2166" t="s">
        <v>29</v>
      </c>
      <c r="L2166" t="s">
        <v>54</v>
      </c>
      <c r="M2166" t="s">
        <v>30</v>
      </c>
      <c r="N2166" t="s">
        <v>30</v>
      </c>
      <c r="O2166" t="s">
        <v>30</v>
      </c>
      <c r="P2166" t="s">
        <v>30</v>
      </c>
      <c r="Q2166" t="s">
        <v>30</v>
      </c>
      <c r="R2166" t="s">
        <v>30</v>
      </c>
      <c r="S2166" t="s">
        <v>30</v>
      </c>
      <c r="T2166" t="s">
        <v>30</v>
      </c>
      <c r="U2166" t="s">
        <v>30</v>
      </c>
      <c r="V2166" t="s">
        <v>30</v>
      </c>
      <c r="W2166" t="s">
        <v>31</v>
      </c>
      <c r="X2166" t="s">
        <v>29</v>
      </c>
      <c r="Y2166" t="s">
        <v>29</v>
      </c>
      <c r="Z2166" t="s">
        <v>29</v>
      </c>
      <c r="AA2166" t="s">
        <v>29</v>
      </c>
      <c r="AB2166" t="s">
        <v>43</v>
      </c>
    </row>
    <row r="2167" spans="1:28" outlineLevel="1" x14ac:dyDescent="0.45">
      <c r="A2167">
        <v>5221429001</v>
      </c>
      <c r="B2167" s="1">
        <v>44337</v>
      </c>
      <c r="C2167" t="s">
        <v>2175</v>
      </c>
      <c r="D2167" t="s">
        <v>2176</v>
      </c>
      <c r="E2167" t="s">
        <v>2177</v>
      </c>
      <c r="F2167" t="s">
        <v>5651</v>
      </c>
      <c r="G2167" t="s">
        <v>5861</v>
      </c>
      <c r="H2167" s="5">
        <v>241121.21</v>
      </c>
      <c r="J2167" t="s">
        <v>42</v>
      </c>
      <c r="K2167" t="s">
        <v>29</v>
      </c>
      <c r="L2167" t="s">
        <v>54</v>
      </c>
      <c r="M2167" t="s">
        <v>29</v>
      </c>
      <c r="N2167" t="s">
        <v>30</v>
      </c>
      <c r="O2167" t="s">
        <v>30</v>
      </c>
      <c r="P2167" t="s">
        <v>30</v>
      </c>
      <c r="Q2167" t="s">
        <v>30</v>
      </c>
      <c r="R2167" t="s">
        <v>30</v>
      </c>
      <c r="S2167" t="s">
        <v>30</v>
      </c>
      <c r="T2167" t="s">
        <v>30</v>
      </c>
      <c r="U2167" t="s">
        <v>30</v>
      </c>
      <c r="V2167" t="s">
        <v>30</v>
      </c>
      <c r="W2167" t="s">
        <v>40</v>
      </c>
      <c r="X2167" t="s">
        <v>29</v>
      </c>
      <c r="Y2167" t="s">
        <v>30</v>
      </c>
      <c r="Z2167" t="s">
        <v>29</v>
      </c>
      <c r="AA2167" t="s">
        <v>29</v>
      </c>
      <c r="AB2167" t="s">
        <v>32</v>
      </c>
    </row>
    <row r="2168" spans="1:28" outlineLevel="1" x14ac:dyDescent="0.45">
      <c r="A2168">
        <v>2698499004</v>
      </c>
      <c r="B2168" s="1">
        <v>44334</v>
      </c>
      <c r="C2168" t="s">
        <v>1308</v>
      </c>
      <c r="D2168" t="s">
        <v>1309</v>
      </c>
      <c r="E2168" t="s">
        <v>2177</v>
      </c>
      <c r="F2168" t="s">
        <v>5651</v>
      </c>
      <c r="G2168" t="s">
        <v>5861</v>
      </c>
      <c r="H2168" s="5">
        <v>77107</v>
      </c>
      <c r="J2168" t="s">
        <v>42</v>
      </c>
      <c r="K2168" t="s">
        <v>29</v>
      </c>
      <c r="L2168" t="s">
        <v>54</v>
      </c>
      <c r="M2168" t="s">
        <v>30</v>
      </c>
      <c r="N2168" t="s">
        <v>30</v>
      </c>
      <c r="O2168" t="s">
        <v>29</v>
      </c>
      <c r="P2168" t="s">
        <v>30</v>
      </c>
      <c r="Q2168" t="s">
        <v>30</v>
      </c>
      <c r="R2168" t="s">
        <v>30</v>
      </c>
      <c r="S2168" t="s">
        <v>29</v>
      </c>
      <c r="T2168" t="s">
        <v>30</v>
      </c>
      <c r="U2168" t="s">
        <v>30</v>
      </c>
      <c r="V2168" t="s">
        <v>30</v>
      </c>
      <c r="W2168" t="s">
        <v>40</v>
      </c>
      <c r="X2168" t="s">
        <v>29</v>
      </c>
      <c r="Y2168" t="s">
        <v>30</v>
      </c>
      <c r="Z2168" t="s">
        <v>29</v>
      </c>
      <c r="AA2168" t="s">
        <v>29</v>
      </c>
      <c r="AB2168" t="s">
        <v>32</v>
      </c>
    </row>
    <row r="2169" spans="1:28" outlineLevel="1" x14ac:dyDescent="0.45">
      <c r="A2169">
        <v>8858619000</v>
      </c>
      <c r="B2169" s="1">
        <v>44345</v>
      </c>
      <c r="C2169" t="s">
        <v>4546</v>
      </c>
      <c r="D2169" t="s">
        <v>4547</v>
      </c>
      <c r="E2169" t="s">
        <v>2177</v>
      </c>
      <c r="F2169" t="s">
        <v>5651</v>
      </c>
      <c r="G2169" t="s">
        <v>5861</v>
      </c>
      <c r="H2169" s="5">
        <v>40370</v>
      </c>
      <c r="I2169" t="s">
        <v>332</v>
      </c>
      <c r="J2169" t="s">
        <v>42</v>
      </c>
      <c r="K2169" t="s">
        <v>29</v>
      </c>
      <c r="L2169" t="s">
        <v>54</v>
      </c>
      <c r="M2169" t="s">
        <v>29</v>
      </c>
      <c r="N2169" t="s">
        <v>29</v>
      </c>
      <c r="O2169" t="s">
        <v>30</v>
      </c>
      <c r="P2169" t="s">
        <v>30</v>
      </c>
      <c r="Q2169" t="s">
        <v>30</v>
      </c>
      <c r="R2169" t="s">
        <v>30</v>
      </c>
      <c r="S2169" t="s">
        <v>30</v>
      </c>
      <c r="T2169" t="s">
        <v>30</v>
      </c>
      <c r="U2169" t="s">
        <v>30</v>
      </c>
      <c r="V2169" t="s">
        <v>30</v>
      </c>
      <c r="W2169" t="s">
        <v>31</v>
      </c>
      <c r="X2169" t="s">
        <v>29</v>
      </c>
      <c r="Y2169" t="s">
        <v>29</v>
      </c>
      <c r="Z2169" t="s">
        <v>29</v>
      </c>
      <c r="AA2169" t="s">
        <v>29</v>
      </c>
      <c r="AB2169" t="s">
        <v>32</v>
      </c>
    </row>
    <row r="2170" spans="1:28" outlineLevel="1" x14ac:dyDescent="0.45">
      <c r="A2170">
        <v>7546289004</v>
      </c>
      <c r="B2170" s="1">
        <v>44341</v>
      </c>
      <c r="C2170" t="s">
        <v>2961</v>
      </c>
      <c r="D2170" t="s">
        <v>2962</v>
      </c>
      <c r="E2170" t="s">
        <v>1327</v>
      </c>
      <c r="F2170" t="s">
        <v>5651</v>
      </c>
      <c r="G2170" t="s">
        <v>5973</v>
      </c>
      <c r="H2170" s="5">
        <v>661275</v>
      </c>
      <c r="J2170" t="s">
        <v>42</v>
      </c>
      <c r="K2170" t="s">
        <v>29</v>
      </c>
      <c r="L2170" t="s">
        <v>210</v>
      </c>
      <c r="M2170" t="s">
        <v>30</v>
      </c>
      <c r="N2170" t="s">
        <v>30</v>
      </c>
      <c r="O2170" t="s">
        <v>30</v>
      </c>
      <c r="P2170" t="s">
        <v>30</v>
      </c>
      <c r="Q2170" t="s">
        <v>30</v>
      </c>
      <c r="R2170" t="s">
        <v>30</v>
      </c>
      <c r="S2170" t="s">
        <v>30</v>
      </c>
      <c r="T2170" t="s">
        <v>30</v>
      </c>
      <c r="U2170" t="s">
        <v>30</v>
      </c>
      <c r="V2170" t="s">
        <v>30</v>
      </c>
      <c r="W2170" t="s">
        <v>40</v>
      </c>
      <c r="X2170" t="s">
        <v>29</v>
      </c>
      <c r="Y2170" t="s">
        <v>30</v>
      </c>
      <c r="Z2170" t="s">
        <v>29</v>
      </c>
      <c r="AA2170" t="s">
        <v>30</v>
      </c>
      <c r="AB2170" t="s">
        <v>32</v>
      </c>
    </row>
    <row r="2171" spans="1:28" outlineLevel="1" x14ac:dyDescent="0.45">
      <c r="A2171">
        <v>2781839000</v>
      </c>
      <c r="B2171" s="1">
        <v>44334</v>
      </c>
      <c r="C2171" t="s">
        <v>1697</v>
      </c>
      <c r="D2171" t="s">
        <v>1698</v>
      </c>
      <c r="E2171" t="s">
        <v>1327</v>
      </c>
      <c r="F2171" t="s">
        <v>5651</v>
      </c>
      <c r="G2171" t="s">
        <v>5894</v>
      </c>
      <c r="H2171" s="5">
        <v>353604.59</v>
      </c>
      <c r="J2171" t="s">
        <v>42</v>
      </c>
      <c r="K2171" t="s">
        <v>30</v>
      </c>
      <c r="L2171" t="s">
        <v>210</v>
      </c>
      <c r="M2171" t="s">
        <v>29</v>
      </c>
      <c r="N2171" t="s">
        <v>30</v>
      </c>
      <c r="O2171" t="s">
        <v>30</v>
      </c>
      <c r="P2171" t="s">
        <v>30</v>
      </c>
      <c r="Q2171" t="s">
        <v>30</v>
      </c>
      <c r="R2171" t="s">
        <v>30</v>
      </c>
      <c r="S2171" t="s">
        <v>30</v>
      </c>
      <c r="T2171" t="s">
        <v>30</v>
      </c>
      <c r="U2171" t="s">
        <v>30</v>
      </c>
      <c r="V2171" t="s">
        <v>30</v>
      </c>
      <c r="W2171" t="s">
        <v>31</v>
      </c>
      <c r="X2171" t="s">
        <v>30</v>
      </c>
      <c r="Y2171" t="s">
        <v>29</v>
      </c>
      <c r="Z2171" t="s">
        <v>29</v>
      </c>
      <c r="AA2171" t="s">
        <v>30</v>
      </c>
      <c r="AB2171" t="s">
        <v>144</v>
      </c>
    </row>
    <row r="2172" spans="1:28" outlineLevel="1" x14ac:dyDescent="0.45">
      <c r="A2172">
        <v>8915999006</v>
      </c>
      <c r="B2172" s="1">
        <v>44345</v>
      </c>
      <c r="C2172" t="s">
        <v>4830</v>
      </c>
      <c r="D2172" t="s">
        <v>4831</v>
      </c>
      <c r="E2172" t="s">
        <v>1327</v>
      </c>
      <c r="F2172" t="s">
        <v>5651</v>
      </c>
      <c r="G2172" t="s">
        <v>5973</v>
      </c>
      <c r="H2172" s="5">
        <v>142090</v>
      </c>
      <c r="J2172" t="s">
        <v>42</v>
      </c>
      <c r="K2172" t="s">
        <v>29</v>
      </c>
      <c r="L2172" t="s">
        <v>210</v>
      </c>
      <c r="M2172" t="s">
        <v>29</v>
      </c>
      <c r="N2172" t="s">
        <v>30</v>
      </c>
      <c r="O2172" t="s">
        <v>30</v>
      </c>
      <c r="P2172" t="s">
        <v>30</v>
      </c>
      <c r="Q2172" t="s">
        <v>30</v>
      </c>
      <c r="R2172" t="s">
        <v>30</v>
      </c>
      <c r="S2172" t="s">
        <v>30</v>
      </c>
      <c r="T2172" t="s">
        <v>30</v>
      </c>
      <c r="U2172" t="s">
        <v>30</v>
      </c>
      <c r="V2172" t="s">
        <v>30</v>
      </c>
      <c r="W2172" t="s">
        <v>40</v>
      </c>
      <c r="X2172" t="s">
        <v>29</v>
      </c>
      <c r="Y2172" t="s">
        <v>29</v>
      </c>
      <c r="Z2172" t="s">
        <v>29</v>
      </c>
      <c r="AA2172" t="s">
        <v>29</v>
      </c>
      <c r="AB2172" t="s">
        <v>32</v>
      </c>
    </row>
    <row r="2173" spans="1:28" outlineLevel="1" x14ac:dyDescent="0.45">
      <c r="A2173">
        <v>7658938900</v>
      </c>
      <c r="B2173" s="1">
        <v>44323</v>
      </c>
      <c r="C2173" t="s">
        <v>3752</v>
      </c>
      <c r="D2173" t="s">
        <v>3753</v>
      </c>
      <c r="E2173" t="s">
        <v>1327</v>
      </c>
      <c r="F2173" t="s">
        <v>5651</v>
      </c>
      <c r="G2173" t="s">
        <v>5973</v>
      </c>
      <c r="H2173" s="5">
        <v>118590.5</v>
      </c>
      <c r="J2173" t="s">
        <v>42</v>
      </c>
      <c r="K2173" t="s">
        <v>29</v>
      </c>
      <c r="L2173" t="s">
        <v>210</v>
      </c>
      <c r="M2173" t="s">
        <v>29</v>
      </c>
      <c r="N2173" t="s">
        <v>29</v>
      </c>
      <c r="O2173" t="s">
        <v>29</v>
      </c>
      <c r="P2173" t="s">
        <v>30</v>
      </c>
      <c r="Q2173" t="s">
        <v>30</v>
      </c>
      <c r="R2173" t="s">
        <v>30</v>
      </c>
      <c r="S2173" t="s">
        <v>30</v>
      </c>
      <c r="T2173" t="s">
        <v>30</v>
      </c>
      <c r="U2173" t="s">
        <v>30</v>
      </c>
      <c r="V2173" t="s">
        <v>30</v>
      </c>
      <c r="W2173" t="s">
        <v>31</v>
      </c>
      <c r="X2173" t="s">
        <v>29</v>
      </c>
      <c r="Y2173" t="s">
        <v>29</v>
      </c>
      <c r="Z2173" t="s">
        <v>29</v>
      </c>
      <c r="AA2173" t="s">
        <v>30</v>
      </c>
      <c r="AB2173" t="s">
        <v>32</v>
      </c>
    </row>
    <row r="2174" spans="1:28" outlineLevel="1" x14ac:dyDescent="0.45">
      <c r="A2174">
        <v>8608909001</v>
      </c>
      <c r="B2174" s="1">
        <v>44343</v>
      </c>
      <c r="C2174" t="s">
        <v>4288</v>
      </c>
      <c r="D2174" t="s">
        <v>4289</v>
      </c>
      <c r="E2174" t="s">
        <v>1327</v>
      </c>
      <c r="F2174" t="s">
        <v>5651</v>
      </c>
      <c r="G2174" t="s">
        <v>5894</v>
      </c>
      <c r="H2174" s="5">
        <v>117867</v>
      </c>
      <c r="J2174" t="s">
        <v>42</v>
      </c>
      <c r="K2174" t="s">
        <v>30</v>
      </c>
      <c r="L2174" t="s">
        <v>210</v>
      </c>
      <c r="M2174" t="s">
        <v>29</v>
      </c>
      <c r="N2174" t="s">
        <v>30</v>
      </c>
      <c r="O2174" t="s">
        <v>29</v>
      </c>
      <c r="P2174" t="s">
        <v>30</v>
      </c>
      <c r="Q2174" t="s">
        <v>30</v>
      </c>
      <c r="R2174" t="s">
        <v>30</v>
      </c>
      <c r="S2174" t="s">
        <v>30</v>
      </c>
      <c r="T2174" t="s">
        <v>30</v>
      </c>
      <c r="U2174" t="s">
        <v>30</v>
      </c>
      <c r="V2174" t="s">
        <v>30</v>
      </c>
      <c r="W2174" t="s">
        <v>60</v>
      </c>
      <c r="X2174" t="s">
        <v>30</v>
      </c>
      <c r="Y2174" t="s">
        <v>29</v>
      </c>
      <c r="Z2174" t="s">
        <v>29</v>
      </c>
      <c r="AA2174" t="s">
        <v>30</v>
      </c>
      <c r="AB2174" t="s">
        <v>45</v>
      </c>
    </row>
    <row r="2175" spans="1:28" outlineLevel="1" x14ac:dyDescent="0.45">
      <c r="A2175">
        <v>7517409004</v>
      </c>
      <c r="B2175" s="1">
        <v>44341</v>
      </c>
      <c r="C2175" t="s">
        <v>2630</v>
      </c>
      <c r="D2175" t="s">
        <v>2631</v>
      </c>
      <c r="E2175" t="s">
        <v>1327</v>
      </c>
      <c r="F2175" t="s">
        <v>5651</v>
      </c>
      <c r="G2175" t="s">
        <v>5894</v>
      </c>
      <c r="H2175" s="5">
        <v>28852.5</v>
      </c>
      <c r="J2175" t="s">
        <v>42</v>
      </c>
      <c r="K2175" t="s">
        <v>30</v>
      </c>
      <c r="L2175" t="s">
        <v>210</v>
      </c>
      <c r="M2175" t="s">
        <v>29</v>
      </c>
      <c r="N2175" t="s">
        <v>29</v>
      </c>
      <c r="O2175" t="s">
        <v>29</v>
      </c>
      <c r="P2175" t="s">
        <v>30</v>
      </c>
      <c r="Q2175" t="s">
        <v>30</v>
      </c>
      <c r="R2175" t="s">
        <v>29</v>
      </c>
      <c r="S2175" t="s">
        <v>30</v>
      </c>
      <c r="T2175" t="s">
        <v>29</v>
      </c>
      <c r="U2175" t="s">
        <v>30</v>
      </c>
      <c r="V2175" t="s">
        <v>30</v>
      </c>
      <c r="W2175" t="s">
        <v>60</v>
      </c>
      <c r="X2175" t="s">
        <v>30</v>
      </c>
      <c r="Y2175" t="s">
        <v>30</v>
      </c>
      <c r="Z2175" t="s">
        <v>29</v>
      </c>
      <c r="AA2175" t="s">
        <v>30</v>
      </c>
      <c r="AB2175" t="s">
        <v>145</v>
      </c>
    </row>
    <row r="2176" spans="1:28" outlineLevel="1" x14ac:dyDescent="0.45">
      <c r="A2176">
        <v>5250959006</v>
      </c>
      <c r="B2176" s="1">
        <v>44337</v>
      </c>
      <c r="C2176" t="s">
        <v>2333</v>
      </c>
      <c r="D2176" t="s">
        <v>2334</v>
      </c>
      <c r="E2176" t="s">
        <v>1327</v>
      </c>
      <c r="F2176" t="s">
        <v>5651</v>
      </c>
      <c r="G2176" t="s">
        <v>5894</v>
      </c>
      <c r="H2176" s="5">
        <v>28128.94</v>
      </c>
      <c r="J2176" t="s">
        <v>42</v>
      </c>
      <c r="K2176" t="s">
        <v>30</v>
      </c>
      <c r="L2176" t="s">
        <v>210</v>
      </c>
      <c r="M2176" t="s">
        <v>30</v>
      </c>
      <c r="N2176" t="s">
        <v>29</v>
      </c>
      <c r="O2176" t="s">
        <v>29</v>
      </c>
      <c r="P2176" t="s">
        <v>30</v>
      </c>
      <c r="Q2176" t="s">
        <v>29</v>
      </c>
      <c r="R2176" t="s">
        <v>30</v>
      </c>
      <c r="S2176" t="s">
        <v>30</v>
      </c>
      <c r="T2176" t="s">
        <v>30</v>
      </c>
      <c r="U2176" t="s">
        <v>29</v>
      </c>
      <c r="V2176" t="s">
        <v>30</v>
      </c>
      <c r="W2176" t="s">
        <v>33</v>
      </c>
      <c r="X2176" t="s">
        <v>30</v>
      </c>
      <c r="Y2176" t="s">
        <v>30</v>
      </c>
      <c r="Z2176" t="s">
        <v>29</v>
      </c>
      <c r="AA2176" t="s">
        <v>29</v>
      </c>
      <c r="AB2176" t="s">
        <v>43</v>
      </c>
    </row>
    <row r="2177" spans="1:28" outlineLevel="1" x14ac:dyDescent="0.45">
      <c r="A2177">
        <v>8605419001</v>
      </c>
      <c r="B2177" s="1">
        <v>44343</v>
      </c>
      <c r="C2177" t="s">
        <v>4264</v>
      </c>
      <c r="D2177" t="s">
        <v>4265</v>
      </c>
      <c r="E2177" t="s">
        <v>1327</v>
      </c>
      <c r="F2177" t="s">
        <v>5651</v>
      </c>
      <c r="G2177" t="s">
        <v>5973</v>
      </c>
      <c r="H2177" s="5">
        <v>25149.040000000001</v>
      </c>
      <c r="J2177" t="s">
        <v>42</v>
      </c>
      <c r="K2177" t="s">
        <v>30</v>
      </c>
      <c r="L2177" t="s">
        <v>210</v>
      </c>
      <c r="M2177" t="s">
        <v>29</v>
      </c>
      <c r="N2177" t="s">
        <v>30</v>
      </c>
      <c r="O2177" t="s">
        <v>29</v>
      </c>
      <c r="P2177" t="s">
        <v>30</v>
      </c>
      <c r="Q2177" t="s">
        <v>30</v>
      </c>
      <c r="R2177" t="s">
        <v>30</v>
      </c>
      <c r="S2177" t="s">
        <v>30</v>
      </c>
      <c r="T2177" t="s">
        <v>29</v>
      </c>
      <c r="U2177" t="s">
        <v>30</v>
      </c>
      <c r="V2177" t="s">
        <v>30</v>
      </c>
      <c r="W2177" t="s">
        <v>60</v>
      </c>
      <c r="X2177" t="s">
        <v>29</v>
      </c>
      <c r="Y2177" t="s">
        <v>29</v>
      </c>
      <c r="Z2177" t="s">
        <v>29</v>
      </c>
      <c r="AA2177" t="s">
        <v>29</v>
      </c>
      <c r="AB2177" t="s">
        <v>39</v>
      </c>
    </row>
    <row r="2178" spans="1:28" outlineLevel="1" x14ac:dyDescent="0.45">
      <c r="A2178">
        <v>5243099010</v>
      </c>
      <c r="B2178" s="1">
        <v>44337</v>
      </c>
      <c r="C2178" t="s">
        <v>2287</v>
      </c>
      <c r="D2178" t="s">
        <v>2288</v>
      </c>
      <c r="E2178" t="s">
        <v>2289</v>
      </c>
      <c r="F2178" t="s">
        <v>5651</v>
      </c>
      <c r="G2178" t="s">
        <v>5942</v>
      </c>
      <c r="H2178" s="5">
        <v>371354</v>
      </c>
      <c r="J2178" t="s">
        <v>42</v>
      </c>
      <c r="K2178" t="s">
        <v>30</v>
      </c>
      <c r="L2178" t="s">
        <v>150</v>
      </c>
      <c r="M2178" t="s">
        <v>29</v>
      </c>
      <c r="N2178" t="s">
        <v>29</v>
      </c>
      <c r="O2178" t="s">
        <v>29</v>
      </c>
      <c r="P2178" t="s">
        <v>29</v>
      </c>
      <c r="Q2178" t="s">
        <v>30</v>
      </c>
      <c r="R2178" t="s">
        <v>30</v>
      </c>
      <c r="S2178" t="s">
        <v>30</v>
      </c>
      <c r="T2178" t="s">
        <v>30</v>
      </c>
      <c r="U2178" t="s">
        <v>29</v>
      </c>
      <c r="V2178" t="s">
        <v>30</v>
      </c>
      <c r="W2178" t="s">
        <v>60</v>
      </c>
      <c r="X2178" t="s">
        <v>29</v>
      </c>
      <c r="Y2178" t="s">
        <v>29</v>
      </c>
      <c r="Z2178" t="s">
        <v>30</v>
      </c>
      <c r="AA2178" t="s">
        <v>29</v>
      </c>
      <c r="AB2178" t="s">
        <v>32</v>
      </c>
    </row>
    <row r="2179" spans="1:28" outlineLevel="1" x14ac:dyDescent="0.45">
      <c r="A2179">
        <v>2470819008</v>
      </c>
      <c r="B2179" s="1">
        <v>44332</v>
      </c>
      <c r="C2179" t="s">
        <v>1075</v>
      </c>
      <c r="D2179" t="s">
        <v>1076</v>
      </c>
      <c r="E2179" t="s">
        <v>1077</v>
      </c>
      <c r="F2179" t="s">
        <v>5651</v>
      </c>
      <c r="G2179" t="s">
        <v>5833</v>
      </c>
      <c r="H2179" s="5">
        <v>116797</v>
      </c>
      <c r="J2179" t="s">
        <v>42</v>
      </c>
      <c r="K2179" t="s">
        <v>30</v>
      </c>
      <c r="L2179" t="s">
        <v>96</v>
      </c>
      <c r="M2179" t="s">
        <v>29</v>
      </c>
      <c r="N2179" t="s">
        <v>29</v>
      </c>
      <c r="O2179" t="s">
        <v>29</v>
      </c>
      <c r="P2179" t="s">
        <v>30</v>
      </c>
      <c r="Q2179" t="s">
        <v>30</v>
      </c>
      <c r="R2179" t="s">
        <v>30</v>
      </c>
      <c r="S2179" t="s">
        <v>30</v>
      </c>
      <c r="T2179" t="s">
        <v>30</v>
      </c>
      <c r="U2179" t="s">
        <v>30</v>
      </c>
      <c r="V2179" t="s">
        <v>30</v>
      </c>
      <c r="W2179" t="s">
        <v>40</v>
      </c>
      <c r="X2179" t="s">
        <v>30</v>
      </c>
      <c r="Y2179" t="s">
        <v>30</v>
      </c>
      <c r="Z2179" t="s">
        <v>29</v>
      </c>
      <c r="AA2179" t="s">
        <v>29</v>
      </c>
      <c r="AB2179" t="s">
        <v>32</v>
      </c>
    </row>
    <row r="2180" spans="1:28" outlineLevel="1" x14ac:dyDescent="0.45">
      <c r="A2180">
        <v>7529479000</v>
      </c>
      <c r="B2180" s="1">
        <v>44341</v>
      </c>
      <c r="C2180" t="s">
        <v>2756</v>
      </c>
      <c r="D2180" t="s">
        <v>2757</v>
      </c>
      <c r="E2180" t="s">
        <v>1077</v>
      </c>
      <c r="F2180" t="s">
        <v>5651</v>
      </c>
      <c r="G2180" t="s">
        <v>5833</v>
      </c>
      <c r="H2180" s="5">
        <v>66649</v>
      </c>
      <c r="J2180" t="s">
        <v>42</v>
      </c>
      <c r="K2180" t="s">
        <v>29</v>
      </c>
      <c r="L2180" t="s">
        <v>96</v>
      </c>
      <c r="M2180" t="s">
        <v>29</v>
      </c>
      <c r="N2180" t="s">
        <v>29</v>
      </c>
      <c r="O2180" t="s">
        <v>29</v>
      </c>
      <c r="P2180" t="s">
        <v>29</v>
      </c>
      <c r="Q2180" t="s">
        <v>30</v>
      </c>
      <c r="R2180" t="s">
        <v>30</v>
      </c>
      <c r="S2180" t="s">
        <v>30</v>
      </c>
      <c r="T2180" t="s">
        <v>30</v>
      </c>
      <c r="U2180" t="s">
        <v>30</v>
      </c>
      <c r="V2180" t="s">
        <v>30</v>
      </c>
      <c r="W2180" t="s">
        <v>33</v>
      </c>
      <c r="X2180" t="s">
        <v>30</v>
      </c>
      <c r="Y2180" t="s">
        <v>29</v>
      </c>
      <c r="Z2180" t="s">
        <v>29</v>
      </c>
      <c r="AA2180" t="s">
        <v>30</v>
      </c>
      <c r="AB2180" t="s">
        <v>228</v>
      </c>
    </row>
    <row r="2181" spans="1:28" outlineLevel="1" x14ac:dyDescent="0.45">
      <c r="A2181">
        <v>7530659003</v>
      </c>
      <c r="B2181" s="1">
        <v>44341</v>
      </c>
      <c r="C2181" t="s">
        <v>2772</v>
      </c>
      <c r="D2181" t="s">
        <v>2773</v>
      </c>
      <c r="E2181" t="s">
        <v>1077</v>
      </c>
      <c r="F2181" t="s">
        <v>5651</v>
      </c>
      <c r="G2181" t="s">
        <v>5833</v>
      </c>
      <c r="H2181" s="5">
        <v>22306.33</v>
      </c>
      <c r="J2181" t="s">
        <v>42</v>
      </c>
      <c r="K2181" t="s">
        <v>30</v>
      </c>
      <c r="L2181" t="s">
        <v>96</v>
      </c>
      <c r="M2181" t="s">
        <v>29</v>
      </c>
      <c r="N2181" t="s">
        <v>29</v>
      </c>
      <c r="O2181" t="s">
        <v>29</v>
      </c>
      <c r="P2181" t="s">
        <v>30</v>
      </c>
      <c r="Q2181" t="s">
        <v>30</v>
      </c>
      <c r="R2181" t="s">
        <v>30</v>
      </c>
      <c r="S2181" t="s">
        <v>30</v>
      </c>
      <c r="T2181" t="s">
        <v>29</v>
      </c>
      <c r="U2181" t="s">
        <v>30</v>
      </c>
      <c r="V2181" t="s">
        <v>30</v>
      </c>
      <c r="W2181" t="s">
        <v>60</v>
      </c>
      <c r="X2181" t="s">
        <v>30</v>
      </c>
      <c r="Y2181" t="s">
        <v>29</v>
      </c>
      <c r="Z2181" t="s">
        <v>30</v>
      </c>
      <c r="AA2181" t="s">
        <v>29</v>
      </c>
      <c r="AB2181" t="s">
        <v>32</v>
      </c>
    </row>
    <row r="2182" spans="1:28" outlineLevel="1" x14ac:dyDescent="0.45">
      <c r="A2182">
        <v>9893989006</v>
      </c>
      <c r="B2182" s="1">
        <v>44351</v>
      </c>
      <c r="C2182" t="s">
        <v>5313</v>
      </c>
      <c r="D2182" t="s">
        <v>5314</v>
      </c>
      <c r="E2182" t="s">
        <v>1200</v>
      </c>
      <c r="F2182" t="s">
        <v>5651</v>
      </c>
      <c r="G2182" t="s">
        <v>6010</v>
      </c>
      <c r="H2182" s="5">
        <v>2368479.0099999998</v>
      </c>
      <c r="I2182" t="s">
        <v>131</v>
      </c>
      <c r="J2182" t="s">
        <v>42</v>
      </c>
      <c r="K2182" t="s">
        <v>29</v>
      </c>
      <c r="L2182" t="s">
        <v>54</v>
      </c>
      <c r="M2182" t="s">
        <v>29</v>
      </c>
      <c r="N2182" t="s">
        <v>30</v>
      </c>
      <c r="O2182" t="s">
        <v>30</v>
      </c>
      <c r="P2182" t="s">
        <v>30</v>
      </c>
      <c r="Q2182" t="s">
        <v>30</v>
      </c>
      <c r="R2182" t="s">
        <v>30</v>
      </c>
      <c r="S2182" t="s">
        <v>30</v>
      </c>
      <c r="T2182" t="s">
        <v>30</v>
      </c>
      <c r="U2182" t="s">
        <v>30</v>
      </c>
      <c r="V2182" t="s">
        <v>30</v>
      </c>
      <c r="W2182" t="s">
        <v>31</v>
      </c>
      <c r="X2182" t="s">
        <v>30</v>
      </c>
      <c r="Y2182" t="s">
        <v>29</v>
      </c>
      <c r="Z2182" t="s">
        <v>29</v>
      </c>
      <c r="AA2182" t="s">
        <v>29</v>
      </c>
      <c r="AB2182" t="s">
        <v>32</v>
      </c>
    </row>
    <row r="2183" spans="1:28" outlineLevel="1" x14ac:dyDescent="0.45">
      <c r="A2183">
        <v>7873278906</v>
      </c>
      <c r="B2183" s="1">
        <v>44327</v>
      </c>
      <c r="C2183" t="s">
        <v>3867</v>
      </c>
      <c r="D2183" t="s">
        <v>3868</v>
      </c>
      <c r="E2183" t="s">
        <v>1200</v>
      </c>
      <c r="F2183" t="s">
        <v>5651</v>
      </c>
      <c r="G2183" t="s">
        <v>6010</v>
      </c>
      <c r="H2183" s="5">
        <v>212390</v>
      </c>
      <c r="J2183" t="s">
        <v>42</v>
      </c>
      <c r="K2183" t="s">
        <v>30</v>
      </c>
      <c r="L2183" t="s">
        <v>54</v>
      </c>
      <c r="M2183" t="s">
        <v>29</v>
      </c>
      <c r="N2183" t="s">
        <v>29</v>
      </c>
      <c r="O2183" t="s">
        <v>29</v>
      </c>
      <c r="P2183" t="s">
        <v>30</v>
      </c>
      <c r="Q2183" t="s">
        <v>30</v>
      </c>
      <c r="R2183" t="s">
        <v>30</v>
      </c>
      <c r="S2183" t="s">
        <v>30</v>
      </c>
      <c r="T2183" t="s">
        <v>30</v>
      </c>
      <c r="U2183" t="s">
        <v>30</v>
      </c>
      <c r="V2183" t="s">
        <v>30</v>
      </c>
      <c r="W2183" t="s">
        <v>40</v>
      </c>
      <c r="X2183" t="s">
        <v>30</v>
      </c>
      <c r="Y2183" t="s">
        <v>29</v>
      </c>
      <c r="Z2183" t="s">
        <v>29</v>
      </c>
      <c r="AA2183" t="s">
        <v>30</v>
      </c>
      <c r="AB2183" t="s">
        <v>32</v>
      </c>
    </row>
    <row r="2184" spans="1:28" outlineLevel="1" x14ac:dyDescent="0.45">
      <c r="A2184">
        <v>8905039007</v>
      </c>
      <c r="B2184" s="1">
        <v>44345</v>
      </c>
      <c r="C2184" t="s">
        <v>4786</v>
      </c>
      <c r="D2184" t="s">
        <v>4787</v>
      </c>
      <c r="E2184" t="s">
        <v>1200</v>
      </c>
      <c r="F2184" t="s">
        <v>5651</v>
      </c>
      <c r="G2184" t="s">
        <v>6010</v>
      </c>
      <c r="H2184" s="5">
        <v>62226.02</v>
      </c>
      <c r="J2184" t="s">
        <v>42</v>
      </c>
      <c r="K2184" t="s">
        <v>30</v>
      </c>
      <c r="L2184" t="s">
        <v>54</v>
      </c>
      <c r="M2184" t="s">
        <v>29</v>
      </c>
      <c r="N2184" t="s">
        <v>29</v>
      </c>
      <c r="O2184" t="s">
        <v>29</v>
      </c>
      <c r="P2184" t="s">
        <v>30</v>
      </c>
      <c r="Q2184" t="s">
        <v>30</v>
      </c>
      <c r="R2184" t="s">
        <v>30</v>
      </c>
      <c r="S2184" t="s">
        <v>30</v>
      </c>
      <c r="T2184" t="s">
        <v>30</v>
      </c>
      <c r="U2184" t="s">
        <v>30</v>
      </c>
      <c r="V2184" t="s">
        <v>30</v>
      </c>
      <c r="W2184" t="s">
        <v>40</v>
      </c>
      <c r="X2184" t="s">
        <v>30</v>
      </c>
      <c r="Y2184" t="s">
        <v>29</v>
      </c>
      <c r="Z2184" t="s">
        <v>29</v>
      </c>
      <c r="AA2184" t="s">
        <v>29</v>
      </c>
      <c r="AB2184" t="s">
        <v>32</v>
      </c>
    </row>
    <row r="2185" spans="1:28" outlineLevel="1" x14ac:dyDescent="0.45">
      <c r="A2185">
        <v>8986279010</v>
      </c>
      <c r="B2185" s="1">
        <v>44345</v>
      </c>
      <c r="C2185" t="s">
        <v>5163</v>
      </c>
      <c r="D2185" t="s">
        <v>5164</v>
      </c>
      <c r="E2185" t="s">
        <v>2202</v>
      </c>
      <c r="F2185" t="s">
        <v>5651</v>
      </c>
      <c r="G2185" t="s">
        <v>5839</v>
      </c>
      <c r="H2185" s="5">
        <v>159951</v>
      </c>
      <c r="J2185" t="s">
        <v>28</v>
      </c>
      <c r="K2185" t="s">
        <v>29</v>
      </c>
      <c r="L2185" t="s">
        <v>77</v>
      </c>
      <c r="M2185" t="s">
        <v>29</v>
      </c>
      <c r="N2185" t="s">
        <v>30</v>
      </c>
      <c r="O2185" t="s">
        <v>29</v>
      </c>
      <c r="P2185" t="s">
        <v>30</v>
      </c>
      <c r="Q2185" t="s">
        <v>30</v>
      </c>
      <c r="R2185" t="s">
        <v>30</v>
      </c>
      <c r="S2185" t="s">
        <v>30</v>
      </c>
      <c r="T2185" t="s">
        <v>30</v>
      </c>
      <c r="U2185" t="s">
        <v>30</v>
      </c>
      <c r="V2185" t="s">
        <v>30</v>
      </c>
      <c r="W2185" t="s">
        <v>31</v>
      </c>
      <c r="X2185" t="s">
        <v>29</v>
      </c>
      <c r="Y2185" t="s">
        <v>29</v>
      </c>
      <c r="Z2185" t="s">
        <v>29</v>
      </c>
      <c r="AA2185" t="s">
        <v>29</v>
      </c>
      <c r="AB2185" t="s">
        <v>32</v>
      </c>
    </row>
    <row r="2186" spans="1:28" outlineLevel="1" x14ac:dyDescent="0.45">
      <c r="A2186">
        <v>5225589000</v>
      </c>
      <c r="B2186" s="1">
        <v>44337</v>
      </c>
      <c r="C2186" t="s">
        <v>2200</v>
      </c>
      <c r="D2186" t="s">
        <v>2201</v>
      </c>
      <c r="E2186" t="s">
        <v>2202</v>
      </c>
      <c r="F2186" t="s">
        <v>5651</v>
      </c>
      <c r="G2186" t="s">
        <v>5839</v>
      </c>
      <c r="H2186" s="5">
        <v>65094</v>
      </c>
      <c r="I2186" t="s">
        <v>68</v>
      </c>
      <c r="J2186" t="s">
        <v>28</v>
      </c>
      <c r="K2186" t="s">
        <v>30</v>
      </c>
      <c r="L2186" t="s">
        <v>77</v>
      </c>
      <c r="M2186" t="s">
        <v>29</v>
      </c>
      <c r="N2186" t="s">
        <v>29</v>
      </c>
      <c r="O2186" t="s">
        <v>30</v>
      </c>
      <c r="P2186" t="s">
        <v>29</v>
      </c>
      <c r="Q2186" t="s">
        <v>30</v>
      </c>
      <c r="R2186" t="s">
        <v>30</v>
      </c>
      <c r="S2186" t="s">
        <v>30</v>
      </c>
      <c r="T2186" t="s">
        <v>30</v>
      </c>
      <c r="U2186" t="s">
        <v>29</v>
      </c>
      <c r="V2186" t="s">
        <v>30</v>
      </c>
      <c r="W2186" t="s">
        <v>40</v>
      </c>
      <c r="X2186" t="s">
        <v>29</v>
      </c>
      <c r="Y2186" t="s">
        <v>30</v>
      </c>
      <c r="Z2186" t="s">
        <v>29</v>
      </c>
      <c r="AA2186" t="s">
        <v>30</v>
      </c>
      <c r="AB2186" t="s">
        <v>32</v>
      </c>
    </row>
    <row r="2187" spans="1:28" outlineLevel="1" x14ac:dyDescent="0.45">
      <c r="A2187">
        <v>2781579005</v>
      </c>
      <c r="B2187" s="1">
        <v>44334</v>
      </c>
      <c r="C2187" t="s">
        <v>1694</v>
      </c>
      <c r="D2187" t="s">
        <v>1695</v>
      </c>
      <c r="E2187" t="s">
        <v>1696</v>
      </c>
      <c r="F2187" t="s">
        <v>5651</v>
      </c>
      <c r="G2187" t="s">
        <v>5893</v>
      </c>
      <c r="H2187" s="5">
        <v>30299</v>
      </c>
      <c r="J2187" t="s">
        <v>28</v>
      </c>
      <c r="K2187" t="s">
        <v>29</v>
      </c>
      <c r="L2187" t="s">
        <v>96</v>
      </c>
      <c r="M2187" t="s">
        <v>30</v>
      </c>
      <c r="N2187" t="s">
        <v>30</v>
      </c>
      <c r="O2187" t="s">
        <v>30</v>
      </c>
      <c r="P2187" t="s">
        <v>30</v>
      </c>
      <c r="Q2187" t="s">
        <v>30</v>
      </c>
      <c r="R2187" t="s">
        <v>30</v>
      </c>
      <c r="S2187" t="s">
        <v>30</v>
      </c>
      <c r="T2187" t="s">
        <v>30</v>
      </c>
      <c r="U2187" t="s">
        <v>30</v>
      </c>
      <c r="V2187" t="s">
        <v>30</v>
      </c>
      <c r="W2187" t="s">
        <v>60</v>
      </c>
      <c r="X2187" t="s">
        <v>29</v>
      </c>
      <c r="Y2187" t="s">
        <v>29</v>
      </c>
      <c r="Z2187" t="s">
        <v>29</v>
      </c>
      <c r="AA2187" t="s">
        <v>30</v>
      </c>
      <c r="AB2187" t="s">
        <v>130</v>
      </c>
    </row>
    <row r="2188" spans="1:28" outlineLevel="1" x14ac:dyDescent="0.45">
      <c r="A2188">
        <v>2775519002</v>
      </c>
      <c r="B2188" s="1">
        <v>44334</v>
      </c>
      <c r="C2188" t="s">
        <v>1671</v>
      </c>
      <c r="D2188" t="s">
        <v>1672</v>
      </c>
      <c r="E2188" t="s">
        <v>2242</v>
      </c>
      <c r="F2188" t="s">
        <v>5651</v>
      </c>
      <c r="G2188" t="s">
        <v>5892</v>
      </c>
      <c r="H2188" s="5">
        <v>101634</v>
      </c>
      <c r="J2188" t="s">
        <v>42</v>
      </c>
      <c r="K2188" t="s">
        <v>29</v>
      </c>
      <c r="L2188" t="s">
        <v>119</v>
      </c>
      <c r="M2188" t="s">
        <v>29</v>
      </c>
      <c r="N2188" t="s">
        <v>30</v>
      </c>
      <c r="O2188" t="s">
        <v>30</v>
      </c>
      <c r="P2188" t="s">
        <v>30</v>
      </c>
      <c r="Q2188" t="s">
        <v>30</v>
      </c>
      <c r="R2188" t="s">
        <v>30</v>
      </c>
      <c r="S2188" t="s">
        <v>30</v>
      </c>
      <c r="T2188" t="s">
        <v>30</v>
      </c>
      <c r="U2188" t="s">
        <v>30</v>
      </c>
      <c r="V2188" t="s">
        <v>30</v>
      </c>
      <c r="W2188" t="s">
        <v>40</v>
      </c>
      <c r="X2188" t="s">
        <v>29</v>
      </c>
      <c r="Y2188" t="s">
        <v>30</v>
      </c>
      <c r="Z2188" t="s">
        <v>29</v>
      </c>
      <c r="AA2188" t="s">
        <v>29</v>
      </c>
      <c r="AB2188" t="s">
        <v>32</v>
      </c>
    </row>
    <row r="2189" spans="1:28" outlineLevel="1" x14ac:dyDescent="0.45">
      <c r="A2189">
        <v>6591919008</v>
      </c>
      <c r="B2189" s="1">
        <v>44338</v>
      </c>
      <c r="C2189" t="s">
        <v>2349</v>
      </c>
      <c r="D2189" t="s">
        <v>2350</v>
      </c>
      <c r="E2189" t="s">
        <v>2242</v>
      </c>
      <c r="F2189" t="s">
        <v>5651</v>
      </c>
      <c r="G2189" t="s">
        <v>5892</v>
      </c>
      <c r="H2189" s="5">
        <v>100000</v>
      </c>
      <c r="I2189" t="s">
        <v>2351</v>
      </c>
      <c r="J2189" t="s">
        <v>42</v>
      </c>
      <c r="K2189" t="s">
        <v>29</v>
      </c>
      <c r="L2189" t="s">
        <v>119</v>
      </c>
      <c r="M2189" t="s">
        <v>30</v>
      </c>
      <c r="N2189" t="s">
        <v>30</v>
      </c>
      <c r="O2189" t="s">
        <v>30</v>
      </c>
      <c r="P2189" t="s">
        <v>30</v>
      </c>
      <c r="Q2189" t="s">
        <v>30</v>
      </c>
      <c r="R2189" t="s">
        <v>30</v>
      </c>
      <c r="S2189" t="s">
        <v>30</v>
      </c>
      <c r="T2189" t="s">
        <v>30</v>
      </c>
      <c r="U2189" t="s">
        <v>30</v>
      </c>
      <c r="V2189" t="s">
        <v>30</v>
      </c>
      <c r="W2189" t="s">
        <v>40</v>
      </c>
      <c r="X2189" t="s">
        <v>29</v>
      </c>
      <c r="Y2189" t="s">
        <v>29</v>
      </c>
      <c r="Z2189" t="s">
        <v>30</v>
      </c>
      <c r="AA2189" t="s">
        <v>29</v>
      </c>
      <c r="AB2189" t="s">
        <v>32</v>
      </c>
    </row>
    <row r="2190" spans="1:28" outlineLevel="1" x14ac:dyDescent="0.45">
      <c r="A2190">
        <v>5231179002</v>
      </c>
      <c r="B2190" s="1">
        <v>44337</v>
      </c>
      <c r="C2190" t="s">
        <v>2240</v>
      </c>
      <c r="D2190" t="s">
        <v>2241</v>
      </c>
      <c r="E2190" t="s">
        <v>2242</v>
      </c>
      <c r="F2190" t="s">
        <v>5651</v>
      </c>
      <c r="G2190" t="s">
        <v>5892</v>
      </c>
      <c r="H2190" s="5">
        <v>17105</v>
      </c>
      <c r="J2190" t="s">
        <v>42</v>
      </c>
      <c r="K2190" t="s">
        <v>30</v>
      </c>
      <c r="L2190" t="s">
        <v>119</v>
      </c>
      <c r="M2190" t="s">
        <v>30</v>
      </c>
      <c r="N2190" t="s">
        <v>30</v>
      </c>
      <c r="O2190" t="s">
        <v>29</v>
      </c>
      <c r="P2190" t="s">
        <v>30</v>
      </c>
      <c r="Q2190" t="s">
        <v>29</v>
      </c>
      <c r="R2190" t="s">
        <v>30</v>
      </c>
      <c r="S2190" t="s">
        <v>30</v>
      </c>
      <c r="T2190" t="s">
        <v>30</v>
      </c>
      <c r="U2190" t="s">
        <v>30</v>
      </c>
      <c r="V2190" t="s">
        <v>30</v>
      </c>
      <c r="W2190" t="s">
        <v>31</v>
      </c>
      <c r="X2190" t="s">
        <v>29</v>
      </c>
      <c r="Y2190" t="s">
        <v>30</v>
      </c>
      <c r="Z2190" t="s">
        <v>29</v>
      </c>
      <c r="AA2190" t="s">
        <v>30</v>
      </c>
      <c r="AB2190" t="s">
        <v>100</v>
      </c>
    </row>
    <row r="2191" spans="1:28" outlineLevel="1" x14ac:dyDescent="0.45">
      <c r="A2191">
        <v>7556889000</v>
      </c>
      <c r="B2191" s="1">
        <v>44341</v>
      </c>
      <c r="C2191" t="s">
        <v>3080</v>
      </c>
      <c r="D2191" t="s">
        <v>3081</v>
      </c>
      <c r="E2191" t="s">
        <v>515</v>
      </c>
      <c r="F2191" t="s">
        <v>5651</v>
      </c>
      <c r="G2191" t="s">
        <v>5734</v>
      </c>
      <c r="H2191" s="5">
        <v>821935</v>
      </c>
      <c r="J2191" t="s">
        <v>42</v>
      </c>
      <c r="K2191" t="s">
        <v>30</v>
      </c>
      <c r="L2191" t="s">
        <v>155</v>
      </c>
      <c r="M2191" t="s">
        <v>30</v>
      </c>
      <c r="N2191" t="s">
        <v>29</v>
      </c>
      <c r="O2191" t="s">
        <v>30</v>
      </c>
      <c r="P2191" t="s">
        <v>30</v>
      </c>
      <c r="Q2191" t="s">
        <v>30</v>
      </c>
      <c r="R2191" t="s">
        <v>30</v>
      </c>
      <c r="S2191" t="s">
        <v>30</v>
      </c>
      <c r="T2191" t="s">
        <v>30</v>
      </c>
      <c r="U2191" t="s">
        <v>30</v>
      </c>
      <c r="V2191" t="s">
        <v>30</v>
      </c>
      <c r="W2191" t="s">
        <v>31</v>
      </c>
      <c r="X2191" t="s">
        <v>29</v>
      </c>
      <c r="Y2191" t="s">
        <v>29</v>
      </c>
      <c r="Z2191" t="s">
        <v>29</v>
      </c>
      <c r="AA2191" t="s">
        <v>30</v>
      </c>
      <c r="AB2191" t="s">
        <v>32</v>
      </c>
    </row>
    <row r="2192" spans="1:28" outlineLevel="1" x14ac:dyDescent="0.45">
      <c r="A2192">
        <v>5234619009</v>
      </c>
      <c r="B2192" s="1">
        <v>44337</v>
      </c>
      <c r="C2192" t="s">
        <v>2251</v>
      </c>
      <c r="D2192" t="s">
        <v>2252</v>
      </c>
      <c r="E2192" t="s">
        <v>515</v>
      </c>
      <c r="F2192" t="s">
        <v>5651</v>
      </c>
      <c r="G2192" t="s">
        <v>5734</v>
      </c>
      <c r="H2192" s="5">
        <v>515630.61</v>
      </c>
      <c r="J2192" t="s">
        <v>42</v>
      </c>
      <c r="K2192" t="s">
        <v>29</v>
      </c>
      <c r="L2192" t="s">
        <v>155</v>
      </c>
      <c r="M2192" t="s">
        <v>30</v>
      </c>
      <c r="N2192" t="s">
        <v>30</v>
      </c>
      <c r="O2192" t="s">
        <v>30</v>
      </c>
      <c r="P2192" t="s">
        <v>30</v>
      </c>
      <c r="Q2192" t="s">
        <v>30</v>
      </c>
      <c r="R2192" t="s">
        <v>30</v>
      </c>
      <c r="S2192" t="s">
        <v>30</v>
      </c>
      <c r="T2192" t="s">
        <v>30</v>
      </c>
      <c r="U2192" t="s">
        <v>30</v>
      </c>
      <c r="V2192" t="s">
        <v>30</v>
      </c>
      <c r="W2192" t="s">
        <v>40</v>
      </c>
      <c r="X2192" t="s">
        <v>29</v>
      </c>
      <c r="Y2192" t="s">
        <v>29</v>
      </c>
      <c r="Z2192" t="s">
        <v>29</v>
      </c>
      <c r="AA2192" t="s">
        <v>30</v>
      </c>
      <c r="AB2192" t="s">
        <v>38</v>
      </c>
    </row>
    <row r="2193" spans="1:28" outlineLevel="1" x14ac:dyDescent="0.45">
      <c r="A2193">
        <v>7235989005</v>
      </c>
      <c r="B2193" s="1">
        <v>44339</v>
      </c>
      <c r="C2193" t="s">
        <v>2509</v>
      </c>
      <c r="D2193" t="s">
        <v>2510</v>
      </c>
      <c r="E2193" t="s">
        <v>515</v>
      </c>
      <c r="F2193" t="s">
        <v>5651</v>
      </c>
      <c r="G2193" t="s">
        <v>5734</v>
      </c>
      <c r="H2193" s="5">
        <v>370372.98</v>
      </c>
      <c r="J2193" t="s">
        <v>42</v>
      </c>
      <c r="K2193" t="s">
        <v>29</v>
      </c>
      <c r="L2193" t="s">
        <v>155</v>
      </c>
      <c r="M2193" t="s">
        <v>30</v>
      </c>
      <c r="N2193" t="s">
        <v>29</v>
      </c>
      <c r="O2193" t="s">
        <v>29</v>
      </c>
      <c r="P2193" t="s">
        <v>30</v>
      </c>
      <c r="Q2193" t="s">
        <v>30</v>
      </c>
      <c r="R2193" t="s">
        <v>30</v>
      </c>
      <c r="S2193" t="s">
        <v>30</v>
      </c>
      <c r="T2193" t="s">
        <v>30</v>
      </c>
      <c r="U2193" t="s">
        <v>30</v>
      </c>
      <c r="V2193" t="s">
        <v>30</v>
      </c>
      <c r="W2193" t="s">
        <v>31</v>
      </c>
      <c r="X2193" t="s">
        <v>29</v>
      </c>
      <c r="Y2193" t="s">
        <v>29</v>
      </c>
      <c r="Z2193" t="s">
        <v>29</v>
      </c>
      <c r="AA2193" t="s">
        <v>30</v>
      </c>
      <c r="AB2193" t="s">
        <v>47</v>
      </c>
    </row>
    <row r="2194" spans="1:28" outlineLevel="1" x14ac:dyDescent="0.45">
      <c r="A2194">
        <v>2357459005</v>
      </c>
      <c r="B2194" s="1">
        <v>44331</v>
      </c>
      <c r="C2194" t="s">
        <v>959</v>
      </c>
      <c r="D2194" t="s">
        <v>960</v>
      </c>
      <c r="E2194" t="s">
        <v>515</v>
      </c>
      <c r="F2194" t="s">
        <v>5651</v>
      </c>
      <c r="G2194" t="s">
        <v>5734</v>
      </c>
      <c r="H2194" s="5">
        <v>154865.87</v>
      </c>
      <c r="J2194" t="s">
        <v>42</v>
      </c>
      <c r="K2194" t="s">
        <v>29</v>
      </c>
      <c r="L2194" t="s">
        <v>155</v>
      </c>
      <c r="M2194" t="s">
        <v>30</v>
      </c>
      <c r="N2194" t="s">
        <v>30</v>
      </c>
      <c r="O2194" t="s">
        <v>30</v>
      </c>
      <c r="P2194" t="s">
        <v>30</v>
      </c>
      <c r="Q2194" t="s">
        <v>30</v>
      </c>
      <c r="R2194" t="s">
        <v>30</v>
      </c>
      <c r="S2194" t="s">
        <v>30</v>
      </c>
      <c r="T2194" t="s">
        <v>30</v>
      </c>
      <c r="U2194" t="s">
        <v>30</v>
      </c>
      <c r="V2194" t="s">
        <v>30</v>
      </c>
      <c r="W2194" t="s">
        <v>31</v>
      </c>
      <c r="X2194" t="s">
        <v>29</v>
      </c>
      <c r="Y2194" t="s">
        <v>29</v>
      </c>
      <c r="Z2194" t="s">
        <v>30</v>
      </c>
      <c r="AA2194" t="s">
        <v>29</v>
      </c>
      <c r="AB2194" t="s">
        <v>164</v>
      </c>
    </row>
    <row r="2195" spans="1:28" outlineLevel="1" x14ac:dyDescent="0.45">
      <c r="A2195">
        <v>7615478904</v>
      </c>
      <c r="B2195" s="1">
        <v>44323</v>
      </c>
      <c r="C2195" t="s">
        <v>3495</v>
      </c>
      <c r="D2195" t="s">
        <v>3496</v>
      </c>
      <c r="E2195" t="s">
        <v>515</v>
      </c>
      <c r="F2195" t="s">
        <v>5651</v>
      </c>
      <c r="G2195" t="s">
        <v>5734</v>
      </c>
      <c r="H2195" s="5">
        <v>108205</v>
      </c>
      <c r="J2195" t="s">
        <v>42</v>
      </c>
      <c r="K2195" t="s">
        <v>30</v>
      </c>
      <c r="L2195" t="s">
        <v>155</v>
      </c>
      <c r="M2195" t="s">
        <v>29</v>
      </c>
      <c r="N2195" t="s">
        <v>30</v>
      </c>
      <c r="O2195" t="s">
        <v>30</v>
      </c>
      <c r="P2195" t="s">
        <v>30</v>
      </c>
      <c r="Q2195" t="s">
        <v>30</v>
      </c>
      <c r="R2195" t="s">
        <v>30</v>
      </c>
      <c r="S2195" t="s">
        <v>30</v>
      </c>
      <c r="T2195" t="s">
        <v>30</v>
      </c>
      <c r="U2195" t="s">
        <v>30</v>
      </c>
      <c r="V2195" t="s">
        <v>30</v>
      </c>
      <c r="W2195" t="s">
        <v>40</v>
      </c>
      <c r="X2195" t="s">
        <v>29</v>
      </c>
      <c r="Y2195" t="s">
        <v>29</v>
      </c>
      <c r="Z2195" t="s">
        <v>29</v>
      </c>
      <c r="AA2195" t="s">
        <v>30</v>
      </c>
      <c r="AB2195" t="s">
        <v>32</v>
      </c>
    </row>
    <row r="2196" spans="1:28" outlineLevel="1" x14ac:dyDescent="0.45">
      <c r="A2196">
        <v>7626718910</v>
      </c>
      <c r="B2196" s="1">
        <v>44323</v>
      </c>
      <c r="C2196" t="s">
        <v>3549</v>
      </c>
      <c r="D2196" t="s">
        <v>3550</v>
      </c>
      <c r="E2196" t="s">
        <v>515</v>
      </c>
      <c r="F2196" t="s">
        <v>5651</v>
      </c>
      <c r="G2196" t="s">
        <v>5734</v>
      </c>
      <c r="H2196" s="5">
        <v>102299</v>
      </c>
      <c r="I2196" t="s">
        <v>123</v>
      </c>
      <c r="J2196" t="s">
        <v>42</v>
      </c>
      <c r="K2196" t="s">
        <v>29</v>
      </c>
      <c r="L2196" t="s">
        <v>155</v>
      </c>
      <c r="M2196" t="s">
        <v>30</v>
      </c>
      <c r="N2196" t="s">
        <v>30</v>
      </c>
      <c r="O2196" t="s">
        <v>30</v>
      </c>
      <c r="P2196" t="s">
        <v>30</v>
      </c>
      <c r="Q2196" t="s">
        <v>30</v>
      </c>
      <c r="R2196" t="s">
        <v>30</v>
      </c>
      <c r="S2196" t="s">
        <v>30</v>
      </c>
      <c r="T2196" t="s">
        <v>30</v>
      </c>
      <c r="U2196" t="s">
        <v>30</v>
      </c>
      <c r="V2196" t="s">
        <v>30</v>
      </c>
      <c r="W2196" t="s">
        <v>31</v>
      </c>
      <c r="X2196" t="s">
        <v>29</v>
      </c>
      <c r="Y2196" t="s">
        <v>29</v>
      </c>
      <c r="Z2196" t="s">
        <v>30</v>
      </c>
      <c r="AA2196" t="s">
        <v>30</v>
      </c>
      <c r="AB2196" t="s">
        <v>39</v>
      </c>
    </row>
    <row r="2197" spans="1:28" outlineLevel="1" x14ac:dyDescent="0.45">
      <c r="A2197">
        <v>6610419007</v>
      </c>
      <c r="B2197" s="1">
        <v>44338</v>
      </c>
      <c r="C2197" t="s">
        <v>2436</v>
      </c>
      <c r="D2197" t="s">
        <v>2437</v>
      </c>
      <c r="E2197" t="s">
        <v>515</v>
      </c>
      <c r="F2197" t="s">
        <v>5651</v>
      </c>
      <c r="G2197" t="s">
        <v>5734</v>
      </c>
      <c r="H2197" s="5">
        <v>91310</v>
      </c>
      <c r="J2197" t="s">
        <v>42</v>
      </c>
      <c r="K2197" t="s">
        <v>29</v>
      </c>
      <c r="L2197" t="s">
        <v>155</v>
      </c>
      <c r="M2197" t="s">
        <v>30</v>
      </c>
      <c r="N2197" t="s">
        <v>29</v>
      </c>
      <c r="O2197" t="s">
        <v>30</v>
      </c>
      <c r="P2197" t="s">
        <v>29</v>
      </c>
      <c r="Q2197" t="s">
        <v>29</v>
      </c>
      <c r="R2197" t="s">
        <v>29</v>
      </c>
      <c r="S2197" t="s">
        <v>30</v>
      </c>
      <c r="T2197" t="s">
        <v>30</v>
      </c>
      <c r="U2197" t="s">
        <v>29</v>
      </c>
      <c r="V2197" t="s">
        <v>30</v>
      </c>
      <c r="W2197" t="s">
        <v>31</v>
      </c>
      <c r="X2197" t="s">
        <v>29</v>
      </c>
      <c r="Y2197" t="s">
        <v>29</v>
      </c>
      <c r="Z2197" t="s">
        <v>30</v>
      </c>
      <c r="AA2197" t="s">
        <v>29</v>
      </c>
      <c r="AB2197" t="s">
        <v>43</v>
      </c>
    </row>
    <row r="2198" spans="1:28" outlineLevel="1" x14ac:dyDescent="0.45">
      <c r="A2198">
        <v>1123609103</v>
      </c>
      <c r="B2198" s="1">
        <v>44372</v>
      </c>
      <c r="C2198" t="s">
        <v>513</v>
      </c>
      <c r="D2198" t="s">
        <v>514</v>
      </c>
      <c r="E2198" t="s">
        <v>515</v>
      </c>
      <c r="F2198" t="s">
        <v>5651</v>
      </c>
      <c r="G2198" t="s">
        <v>5734</v>
      </c>
      <c r="H2198" s="5">
        <v>52703</v>
      </c>
      <c r="J2198" t="s">
        <v>42</v>
      </c>
      <c r="K2198" t="s">
        <v>29</v>
      </c>
      <c r="L2198" t="s">
        <v>155</v>
      </c>
      <c r="M2198" t="s">
        <v>29</v>
      </c>
      <c r="N2198" t="s">
        <v>29</v>
      </c>
      <c r="O2198" t="s">
        <v>30</v>
      </c>
      <c r="P2198" t="s">
        <v>30</v>
      </c>
      <c r="Q2198" t="s">
        <v>30</v>
      </c>
      <c r="R2198" t="s">
        <v>30</v>
      </c>
      <c r="S2198" t="s">
        <v>30</v>
      </c>
      <c r="T2198" t="s">
        <v>30</v>
      </c>
      <c r="U2198" t="s">
        <v>30</v>
      </c>
      <c r="V2198" t="s">
        <v>30</v>
      </c>
      <c r="W2198" t="s">
        <v>31</v>
      </c>
      <c r="X2198" t="s">
        <v>29</v>
      </c>
      <c r="Y2198" t="s">
        <v>29</v>
      </c>
      <c r="Z2198" t="s">
        <v>29</v>
      </c>
      <c r="AA2198" t="s">
        <v>29</v>
      </c>
      <c r="AB2198" t="s">
        <v>45</v>
      </c>
    </row>
    <row r="2199" spans="1:28" outlineLevel="1" x14ac:dyDescent="0.45">
      <c r="A2199">
        <v>7529988908</v>
      </c>
      <c r="B2199" s="1">
        <v>44323</v>
      </c>
      <c r="C2199" t="s">
        <v>2768</v>
      </c>
      <c r="D2199" t="s">
        <v>2769</v>
      </c>
      <c r="E2199" t="s">
        <v>515</v>
      </c>
      <c r="F2199" t="s">
        <v>5651</v>
      </c>
      <c r="G2199" t="s">
        <v>5734</v>
      </c>
      <c r="H2199" s="5">
        <v>31892</v>
      </c>
      <c r="J2199" t="s">
        <v>42</v>
      </c>
      <c r="K2199" t="s">
        <v>29</v>
      </c>
      <c r="L2199" t="s">
        <v>155</v>
      </c>
      <c r="M2199" t="s">
        <v>30</v>
      </c>
      <c r="N2199" t="s">
        <v>30</v>
      </c>
      <c r="O2199" t="s">
        <v>29</v>
      </c>
      <c r="P2199" t="s">
        <v>30</v>
      </c>
      <c r="Q2199" t="s">
        <v>29</v>
      </c>
      <c r="R2199" t="s">
        <v>30</v>
      </c>
      <c r="S2199" t="s">
        <v>30</v>
      </c>
      <c r="T2199" t="s">
        <v>30</v>
      </c>
      <c r="U2199" t="s">
        <v>30</v>
      </c>
      <c r="V2199" t="s">
        <v>30</v>
      </c>
      <c r="W2199" t="s">
        <v>31</v>
      </c>
      <c r="X2199" t="s">
        <v>29</v>
      </c>
      <c r="Y2199" t="s">
        <v>29</v>
      </c>
      <c r="Z2199" t="s">
        <v>29</v>
      </c>
      <c r="AA2199" t="s">
        <v>30</v>
      </c>
      <c r="AB2199" t="s">
        <v>32</v>
      </c>
    </row>
    <row r="2200" spans="1:28" outlineLevel="1" x14ac:dyDescent="0.45">
      <c r="A2200">
        <v>9932589008</v>
      </c>
      <c r="B2200" s="1">
        <v>44351</v>
      </c>
      <c r="C2200" t="s">
        <v>5521</v>
      </c>
      <c r="D2200" t="s">
        <v>5522</v>
      </c>
      <c r="E2200" t="s">
        <v>6064</v>
      </c>
      <c r="F2200" t="s">
        <v>5651</v>
      </c>
      <c r="G2200" t="s">
        <v>5849</v>
      </c>
      <c r="H2200" s="5">
        <v>304190</v>
      </c>
      <c r="J2200" t="s">
        <v>28</v>
      </c>
      <c r="K2200" t="s">
        <v>30</v>
      </c>
      <c r="L2200" t="s">
        <v>77</v>
      </c>
      <c r="M2200" t="s">
        <v>29</v>
      </c>
      <c r="N2200" t="s">
        <v>30</v>
      </c>
      <c r="O2200" t="s">
        <v>30</v>
      </c>
      <c r="P2200" t="s">
        <v>30</v>
      </c>
      <c r="Q2200" t="s">
        <v>30</v>
      </c>
      <c r="R2200" t="s">
        <v>30</v>
      </c>
      <c r="S2200" t="s">
        <v>30</v>
      </c>
      <c r="T2200" t="s">
        <v>30</v>
      </c>
      <c r="U2200" t="s">
        <v>30</v>
      </c>
      <c r="V2200" t="s">
        <v>30</v>
      </c>
      <c r="W2200" t="s">
        <v>40</v>
      </c>
      <c r="X2200" t="s">
        <v>29</v>
      </c>
      <c r="Y2200" t="s">
        <v>29</v>
      </c>
      <c r="Z2200" t="s">
        <v>29</v>
      </c>
      <c r="AA2200" t="s">
        <v>29</v>
      </c>
      <c r="AB2200" t="s">
        <v>47</v>
      </c>
    </row>
    <row r="2201" spans="1:28" outlineLevel="1" x14ac:dyDescent="0.45">
      <c r="A2201">
        <v>1102699000</v>
      </c>
      <c r="B2201" s="1">
        <v>44329</v>
      </c>
      <c r="C2201" t="s">
        <v>437</v>
      </c>
      <c r="D2201" t="s">
        <v>438</v>
      </c>
      <c r="E2201" t="s">
        <v>346</v>
      </c>
      <c r="F2201" t="s">
        <v>5651</v>
      </c>
      <c r="G2201" t="s">
        <v>5701</v>
      </c>
      <c r="H2201" s="5">
        <v>419317</v>
      </c>
      <c r="J2201" t="s">
        <v>42</v>
      </c>
      <c r="K2201" t="s">
        <v>29</v>
      </c>
      <c r="L2201" t="s">
        <v>54</v>
      </c>
      <c r="M2201" t="s">
        <v>30</v>
      </c>
      <c r="N2201" t="s">
        <v>29</v>
      </c>
      <c r="O2201" t="s">
        <v>29</v>
      </c>
      <c r="P2201" t="s">
        <v>30</v>
      </c>
      <c r="Q2201" t="s">
        <v>29</v>
      </c>
      <c r="R2201" t="s">
        <v>30</v>
      </c>
      <c r="S2201" t="s">
        <v>30</v>
      </c>
      <c r="T2201" t="s">
        <v>30</v>
      </c>
      <c r="U2201" t="s">
        <v>30</v>
      </c>
      <c r="V2201" t="s">
        <v>30</v>
      </c>
      <c r="W2201" t="s">
        <v>40</v>
      </c>
      <c r="X2201" t="s">
        <v>30</v>
      </c>
      <c r="Y2201" t="s">
        <v>29</v>
      </c>
      <c r="Z2201" t="s">
        <v>29</v>
      </c>
      <c r="AA2201" t="s">
        <v>30</v>
      </c>
      <c r="AB2201" t="s">
        <v>32</v>
      </c>
    </row>
    <row r="2202" spans="1:28" outlineLevel="1" x14ac:dyDescent="0.45">
      <c r="A2202">
        <v>7651678902</v>
      </c>
      <c r="B2202" s="1">
        <v>44323</v>
      </c>
      <c r="C2202" t="s">
        <v>3709</v>
      </c>
      <c r="D2202" t="s">
        <v>3710</v>
      </c>
      <c r="E2202" t="s">
        <v>346</v>
      </c>
      <c r="F2202" t="s">
        <v>5651</v>
      </c>
      <c r="G2202" t="s">
        <v>5701</v>
      </c>
      <c r="H2202" s="5">
        <v>349620</v>
      </c>
      <c r="J2202" t="s">
        <v>42</v>
      </c>
      <c r="K2202" t="s">
        <v>29</v>
      </c>
      <c r="L2202" t="s">
        <v>54</v>
      </c>
      <c r="M2202" t="s">
        <v>29</v>
      </c>
      <c r="N2202" t="s">
        <v>30</v>
      </c>
      <c r="O2202" t="s">
        <v>29</v>
      </c>
      <c r="P2202" t="s">
        <v>30</v>
      </c>
      <c r="Q2202" t="s">
        <v>30</v>
      </c>
      <c r="R2202" t="s">
        <v>30</v>
      </c>
      <c r="S2202" t="s">
        <v>30</v>
      </c>
      <c r="T2202" t="s">
        <v>30</v>
      </c>
      <c r="U2202" t="s">
        <v>30</v>
      </c>
      <c r="V2202" t="s">
        <v>30</v>
      </c>
      <c r="W2202" t="s">
        <v>40</v>
      </c>
      <c r="X2202" t="s">
        <v>30</v>
      </c>
      <c r="Y2202" t="s">
        <v>30</v>
      </c>
      <c r="Z2202" t="s">
        <v>29</v>
      </c>
      <c r="AA2202" t="s">
        <v>29</v>
      </c>
      <c r="AB2202" t="s">
        <v>32</v>
      </c>
    </row>
    <row r="2203" spans="1:28" outlineLevel="1" x14ac:dyDescent="0.45">
      <c r="A2203">
        <v>2220869009</v>
      </c>
      <c r="B2203" s="1">
        <v>44330</v>
      </c>
      <c r="C2203" t="s">
        <v>660</v>
      </c>
      <c r="D2203" t="s">
        <v>661</v>
      </c>
      <c r="E2203" t="s">
        <v>346</v>
      </c>
      <c r="F2203" t="s">
        <v>5651</v>
      </c>
      <c r="G2203" t="s">
        <v>5701</v>
      </c>
      <c r="H2203" s="5">
        <v>316116.21999999997</v>
      </c>
      <c r="J2203" t="s">
        <v>42</v>
      </c>
      <c r="K2203" t="s">
        <v>29</v>
      </c>
      <c r="L2203" t="s">
        <v>54</v>
      </c>
      <c r="M2203" t="s">
        <v>29</v>
      </c>
      <c r="N2203" t="s">
        <v>30</v>
      </c>
      <c r="O2203" t="s">
        <v>29</v>
      </c>
      <c r="P2203" t="s">
        <v>30</v>
      </c>
      <c r="Q2203" t="s">
        <v>30</v>
      </c>
      <c r="R2203" t="s">
        <v>30</v>
      </c>
      <c r="S2203" t="s">
        <v>30</v>
      </c>
      <c r="T2203" t="s">
        <v>30</v>
      </c>
      <c r="U2203" t="s">
        <v>30</v>
      </c>
      <c r="V2203" t="s">
        <v>30</v>
      </c>
      <c r="W2203" t="s">
        <v>33</v>
      </c>
      <c r="X2203" t="s">
        <v>30</v>
      </c>
      <c r="Y2203" t="s">
        <v>29</v>
      </c>
      <c r="Z2203" t="s">
        <v>30</v>
      </c>
      <c r="AA2203" t="s">
        <v>29</v>
      </c>
      <c r="AB2203" t="s">
        <v>47</v>
      </c>
    </row>
    <row r="2204" spans="1:28" outlineLevel="1" x14ac:dyDescent="0.45">
      <c r="A2204">
        <v>8825519009</v>
      </c>
      <c r="B2204" s="1">
        <v>44345</v>
      </c>
      <c r="C2204" t="s">
        <v>4367</v>
      </c>
      <c r="D2204" t="s">
        <v>4368</v>
      </c>
      <c r="E2204" t="s">
        <v>346</v>
      </c>
      <c r="F2204" t="s">
        <v>5651</v>
      </c>
      <c r="G2204" t="s">
        <v>5701</v>
      </c>
      <c r="H2204" s="5">
        <v>233779</v>
      </c>
      <c r="J2204" t="s">
        <v>42</v>
      </c>
      <c r="K2204" t="s">
        <v>29</v>
      </c>
      <c r="L2204" t="s">
        <v>54</v>
      </c>
      <c r="M2204" t="s">
        <v>29</v>
      </c>
      <c r="N2204" t="s">
        <v>30</v>
      </c>
      <c r="O2204" t="s">
        <v>29</v>
      </c>
      <c r="P2204" t="s">
        <v>30</v>
      </c>
      <c r="Q2204" t="s">
        <v>30</v>
      </c>
      <c r="R2204" t="s">
        <v>30</v>
      </c>
      <c r="S2204" t="s">
        <v>30</v>
      </c>
      <c r="T2204" t="s">
        <v>30</v>
      </c>
      <c r="U2204" t="s">
        <v>30</v>
      </c>
      <c r="V2204" t="s">
        <v>30</v>
      </c>
      <c r="W2204" t="s">
        <v>33</v>
      </c>
      <c r="X2204" t="s">
        <v>30</v>
      </c>
      <c r="Y2204" t="s">
        <v>29</v>
      </c>
      <c r="Z2204" t="s">
        <v>29</v>
      </c>
      <c r="AA2204" t="s">
        <v>29</v>
      </c>
      <c r="AB2204" t="s">
        <v>32</v>
      </c>
    </row>
    <row r="2205" spans="1:28" outlineLevel="1" x14ac:dyDescent="0.45">
      <c r="A2205">
        <v>7523618901</v>
      </c>
      <c r="B2205" s="1">
        <v>44323</v>
      </c>
      <c r="C2205" t="s">
        <v>2691</v>
      </c>
      <c r="D2205" t="s">
        <v>2692</v>
      </c>
      <c r="E2205" t="s">
        <v>346</v>
      </c>
      <c r="F2205" t="s">
        <v>5651</v>
      </c>
      <c r="G2205" t="s">
        <v>5701</v>
      </c>
      <c r="H2205" s="5">
        <v>214234.15</v>
      </c>
      <c r="J2205" t="s">
        <v>42</v>
      </c>
      <c r="K2205" t="s">
        <v>29</v>
      </c>
      <c r="L2205" t="s">
        <v>54</v>
      </c>
      <c r="M2205" t="s">
        <v>29</v>
      </c>
      <c r="N2205" t="s">
        <v>29</v>
      </c>
      <c r="O2205" t="s">
        <v>29</v>
      </c>
      <c r="P2205" t="s">
        <v>30</v>
      </c>
      <c r="Q2205" t="s">
        <v>30</v>
      </c>
      <c r="R2205" t="s">
        <v>30</v>
      </c>
      <c r="S2205" t="s">
        <v>30</v>
      </c>
      <c r="T2205" t="s">
        <v>30</v>
      </c>
      <c r="U2205" t="s">
        <v>30</v>
      </c>
      <c r="V2205" t="s">
        <v>30</v>
      </c>
      <c r="W2205" t="s">
        <v>40</v>
      </c>
      <c r="X2205" t="s">
        <v>30</v>
      </c>
      <c r="Y2205" t="s">
        <v>30</v>
      </c>
      <c r="Z2205" t="s">
        <v>29</v>
      </c>
      <c r="AA2205" t="s">
        <v>29</v>
      </c>
      <c r="AB2205" t="s">
        <v>32</v>
      </c>
    </row>
    <row r="2206" spans="1:28" outlineLevel="1" x14ac:dyDescent="0.45">
      <c r="A2206">
        <v>9936509003</v>
      </c>
      <c r="B2206" s="1">
        <v>44351</v>
      </c>
      <c r="C2206" t="s">
        <v>5549</v>
      </c>
      <c r="D2206" t="s">
        <v>5550</v>
      </c>
      <c r="E2206" t="s">
        <v>346</v>
      </c>
      <c r="F2206" t="s">
        <v>5651</v>
      </c>
      <c r="G2206" t="s">
        <v>5701</v>
      </c>
      <c r="H2206" s="5">
        <v>82942</v>
      </c>
      <c r="J2206" t="s">
        <v>42</v>
      </c>
      <c r="K2206" t="s">
        <v>29</v>
      </c>
      <c r="L2206" t="s">
        <v>54</v>
      </c>
      <c r="M2206" t="s">
        <v>29</v>
      </c>
      <c r="N2206" t="s">
        <v>30</v>
      </c>
      <c r="O2206" t="s">
        <v>30</v>
      </c>
      <c r="P2206" t="s">
        <v>30</v>
      </c>
      <c r="Q2206" t="s">
        <v>30</v>
      </c>
      <c r="R2206" t="s">
        <v>30</v>
      </c>
      <c r="S2206" t="s">
        <v>30</v>
      </c>
      <c r="T2206" t="s">
        <v>30</v>
      </c>
      <c r="U2206" t="s">
        <v>30</v>
      </c>
      <c r="V2206" t="s">
        <v>30</v>
      </c>
      <c r="W2206" t="s">
        <v>40</v>
      </c>
      <c r="X2206" t="s">
        <v>30</v>
      </c>
      <c r="Y2206" t="s">
        <v>29</v>
      </c>
      <c r="Z2206" t="s">
        <v>29</v>
      </c>
      <c r="AA2206" t="s">
        <v>29</v>
      </c>
      <c r="AB2206" t="s">
        <v>32</v>
      </c>
    </row>
    <row r="2207" spans="1:28" outlineLevel="1" x14ac:dyDescent="0.45">
      <c r="A2207">
        <v>1090229001</v>
      </c>
      <c r="B2207" s="1">
        <v>44329</v>
      </c>
      <c r="C2207" t="s">
        <v>344</v>
      </c>
      <c r="D2207" t="s">
        <v>345</v>
      </c>
      <c r="E2207" t="s">
        <v>346</v>
      </c>
      <c r="F2207" t="s">
        <v>5651</v>
      </c>
      <c r="G2207" t="s">
        <v>5701</v>
      </c>
      <c r="H2207" s="5">
        <v>78175.48</v>
      </c>
      <c r="J2207" t="s">
        <v>42</v>
      </c>
      <c r="K2207" t="s">
        <v>29</v>
      </c>
      <c r="L2207" t="s">
        <v>54</v>
      </c>
      <c r="M2207" t="s">
        <v>29</v>
      </c>
      <c r="N2207" t="s">
        <v>30</v>
      </c>
      <c r="O2207" t="s">
        <v>30</v>
      </c>
      <c r="P2207" t="s">
        <v>30</v>
      </c>
      <c r="Q2207" t="s">
        <v>29</v>
      </c>
      <c r="R2207" t="s">
        <v>30</v>
      </c>
      <c r="S2207" t="s">
        <v>30</v>
      </c>
      <c r="T2207" t="s">
        <v>30</v>
      </c>
      <c r="U2207" t="s">
        <v>30</v>
      </c>
      <c r="V2207" t="s">
        <v>30</v>
      </c>
      <c r="W2207" t="s">
        <v>31</v>
      </c>
      <c r="X2207" t="s">
        <v>30</v>
      </c>
      <c r="Y2207" t="s">
        <v>30</v>
      </c>
      <c r="Z2207" t="s">
        <v>29</v>
      </c>
      <c r="AA2207" t="s">
        <v>29</v>
      </c>
      <c r="AB2207" t="s">
        <v>43</v>
      </c>
    </row>
    <row r="2208" spans="1:28" outlineLevel="1" x14ac:dyDescent="0.45">
      <c r="A2208">
        <v>5221699001</v>
      </c>
      <c r="B2208" s="1">
        <v>44337</v>
      </c>
      <c r="C2208" t="s">
        <v>2178</v>
      </c>
      <c r="D2208" t="s">
        <v>2179</v>
      </c>
      <c r="E2208" t="s">
        <v>346</v>
      </c>
      <c r="F2208" t="s">
        <v>5651</v>
      </c>
      <c r="G2208" t="s">
        <v>5701</v>
      </c>
      <c r="H2208" s="5">
        <v>63046</v>
      </c>
      <c r="J2208" t="s">
        <v>42</v>
      </c>
      <c r="K2208" t="s">
        <v>29</v>
      </c>
      <c r="L2208" t="s">
        <v>54</v>
      </c>
      <c r="M2208" t="s">
        <v>29</v>
      </c>
      <c r="N2208" t="s">
        <v>30</v>
      </c>
      <c r="O2208" t="s">
        <v>29</v>
      </c>
      <c r="P2208" t="s">
        <v>30</v>
      </c>
      <c r="Q2208" t="s">
        <v>30</v>
      </c>
      <c r="R2208" t="s">
        <v>30</v>
      </c>
      <c r="S2208" t="s">
        <v>30</v>
      </c>
      <c r="T2208" t="s">
        <v>30</v>
      </c>
      <c r="U2208" t="s">
        <v>30</v>
      </c>
      <c r="V2208" t="s">
        <v>30</v>
      </c>
      <c r="W2208" t="s">
        <v>60</v>
      </c>
      <c r="X2208" t="s">
        <v>30</v>
      </c>
      <c r="Y2208" t="s">
        <v>30</v>
      </c>
      <c r="Z2208" t="s">
        <v>29</v>
      </c>
      <c r="AA2208" t="s">
        <v>29</v>
      </c>
      <c r="AB2208" t="s">
        <v>32</v>
      </c>
    </row>
    <row r="2209" spans="1:28" outlineLevel="1" x14ac:dyDescent="0.45">
      <c r="A2209">
        <v>9919119002</v>
      </c>
      <c r="B2209" s="1">
        <v>44351</v>
      </c>
      <c r="C2209" t="s">
        <v>5430</v>
      </c>
      <c r="D2209" t="s">
        <v>5431</v>
      </c>
      <c r="E2209" t="s">
        <v>346</v>
      </c>
      <c r="F2209" t="s">
        <v>5651</v>
      </c>
      <c r="G2209" t="s">
        <v>5701</v>
      </c>
      <c r="H2209" s="5">
        <v>20766</v>
      </c>
      <c r="J2209" t="s">
        <v>42</v>
      </c>
      <c r="K2209" t="s">
        <v>29</v>
      </c>
      <c r="L2209" t="s">
        <v>54</v>
      </c>
      <c r="M2209" t="s">
        <v>29</v>
      </c>
      <c r="N2209" t="s">
        <v>29</v>
      </c>
      <c r="O2209" t="s">
        <v>29</v>
      </c>
      <c r="P2209" t="s">
        <v>30</v>
      </c>
      <c r="Q2209" t="s">
        <v>30</v>
      </c>
      <c r="R2209" t="s">
        <v>30</v>
      </c>
      <c r="S2209" t="s">
        <v>30</v>
      </c>
      <c r="T2209" t="s">
        <v>30</v>
      </c>
      <c r="U2209" t="s">
        <v>29</v>
      </c>
      <c r="V2209" t="s">
        <v>30</v>
      </c>
      <c r="W2209" t="s">
        <v>33</v>
      </c>
      <c r="X2209" t="s">
        <v>30</v>
      </c>
      <c r="Y2209" t="s">
        <v>29</v>
      </c>
      <c r="Z2209" t="s">
        <v>29</v>
      </c>
      <c r="AA2209" t="s">
        <v>29</v>
      </c>
      <c r="AB2209" t="s">
        <v>32</v>
      </c>
    </row>
    <row r="2210" spans="1:28" outlineLevel="1" x14ac:dyDescent="0.45">
      <c r="A2210">
        <v>2739689010</v>
      </c>
      <c r="B2210" s="1">
        <v>44334</v>
      </c>
      <c r="C2210" t="s">
        <v>1508</v>
      </c>
      <c r="D2210" t="s">
        <v>1509</v>
      </c>
      <c r="E2210" t="s">
        <v>346</v>
      </c>
      <c r="F2210" t="s">
        <v>5651</v>
      </c>
      <c r="G2210" t="s">
        <v>5701</v>
      </c>
      <c r="H2210" s="5">
        <v>17980</v>
      </c>
      <c r="J2210" t="s">
        <v>42</v>
      </c>
      <c r="K2210" t="s">
        <v>29</v>
      </c>
      <c r="L2210" t="s">
        <v>54</v>
      </c>
      <c r="M2210" t="s">
        <v>29</v>
      </c>
      <c r="N2210" t="s">
        <v>30</v>
      </c>
      <c r="O2210" t="s">
        <v>30</v>
      </c>
      <c r="P2210" t="s">
        <v>30</v>
      </c>
      <c r="Q2210" t="s">
        <v>30</v>
      </c>
      <c r="R2210" t="s">
        <v>30</v>
      </c>
      <c r="S2210" t="s">
        <v>30</v>
      </c>
      <c r="T2210" t="s">
        <v>30</v>
      </c>
      <c r="U2210" t="s">
        <v>30</v>
      </c>
      <c r="V2210" t="s">
        <v>30</v>
      </c>
      <c r="W2210" t="s">
        <v>31</v>
      </c>
      <c r="X2210" t="s">
        <v>30</v>
      </c>
      <c r="Y2210" t="s">
        <v>29</v>
      </c>
      <c r="Z2210" t="s">
        <v>29</v>
      </c>
      <c r="AA2210" t="s">
        <v>30</v>
      </c>
      <c r="AB2210" t="s">
        <v>32</v>
      </c>
    </row>
    <row r="2211" spans="1:28" outlineLevel="1" x14ac:dyDescent="0.45">
      <c r="A2211">
        <v>1077069007</v>
      </c>
      <c r="B2211" s="1">
        <v>44328</v>
      </c>
      <c r="C2211" t="s">
        <v>284</v>
      </c>
      <c r="D2211">
        <v>151</v>
      </c>
      <c r="E2211" t="s">
        <v>365</v>
      </c>
      <c r="F2211" t="s">
        <v>5651</v>
      </c>
      <c r="G2211" t="s">
        <v>5684</v>
      </c>
      <c r="H2211" s="5">
        <v>89649</v>
      </c>
      <c r="J2211" t="s">
        <v>42</v>
      </c>
      <c r="K2211" t="s">
        <v>29</v>
      </c>
      <c r="L2211" t="s">
        <v>210</v>
      </c>
      <c r="M2211" t="s">
        <v>29</v>
      </c>
      <c r="N2211" t="s">
        <v>29</v>
      </c>
      <c r="O2211" t="s">
        <v>29</v>
      </c>
      <c r="P2211" t="s">
        <v>30</v>
      </c>
      <c r="Q2211" t="s">
        <v>29</v>
      </c>
      <c r="R2211" t="s">
        <v>30</v>
      </c>
      <c r="S2211" t="s">
        <v>30</v>
      </c>
      <c r="T2211" t="s">
        <v>30</v>
      </c>
      <c r="U2211" t="s">
        <v>29</v>
      </c>
      <c r="V2211" t="s">
        <v>30</v>
      </c>
      <c r="W2211" t="s">
        <v>31</v>
      </c>
      <c r="X2211" t="s">
        <v>30</v>
      </c>
      <c r="Y2211" t="s">
        <v>30</v>
      </c>
      <c r="Z2211" t="s">
        <v>29</v>
      </c>
      <c r="AA2211" t="s">
        <v>29</v>
      </c>
      <c r="AB2211" t="s">
        <v>32</v>
      </c>
    </row>
    <row r="2212" spans="1:28" outlineLevel="1" x14ac:dyDescent="0.45">
      <c r="A2212">
        <v>7901008904</v>
      </c>
      <c r="B2212" s="1">
        <v>44327</v>
      </c>
      <c r="C2212" t="s">
        <v>4005</v>
      </c>
      <c r="D2212" t="s">
        <v>4006</v>
      </c>
      <c r="E2212" t="s">
        <v>365</v>
      </c>
      <c r="F2212" t="s">
        <v>5651</v>
      </c>
      <c r="G2212" t="s">
        <v>5684</v>
      </c>
      <c r="H2212" s="5">
        <v>41016</v>
      </c>
      <c r="J2212" t="s">
        <v>42</v>
      </c>
      <c r="K2212" t="s">
        <v>29</v>
      </c>
      <c r="L2212" t="s">
        <v>210</v>
      </c>
      <c r="M2212" t="s">
        <v>30</v>
      </c>
      <c r="N2212" t="s">
        <v>30</v>
      </c>
      <c r="O2212" t="s">
        <v>30</v>
      </c>
      <c r="P2212" t="s">
        <v>30</v>
      </c>
      <c r="Q2212" t="s">
        <v>30</v>
      </c>
      <c r="R2212" t="s">
        <v>30</v>
      </c>
      <c r="S2212" t="s">
        <v>30</v>
      </c>
      <c r="T2212" t="s">
        <v>30</v>
      </c>
      <c r="U2212" t="s">
        <v>30</v>
      </c>
      <c r="V2212" t="s">
        <v>30</v>
      </c>
      <c r="W2212" t="s">
        <v>31</v>
      </c>
      <c r="X2212" t="s">
        <v>30</v>
      </c>
      <c r="Y2212" t="s">
        <v>30</v>
      </c>
      <c r="Z2212" t="s">
        <v>29</v>
      </c>
      <c r="AA2212" t="s">
        <v>29</v>
      </c>
      <c r="AB2212" t="s">
        <v>47</v>
      </c>
    </row>
    <row r="2213" spans="1:28" outlineLevel="1" x14ac:dyDescent="0.45">
      <c r="A2213">
        <v>1095059008</v>
      </c>
      <c r="B2213" s="1">
        <v>44329</v>
      </c>
      <c r="C2213" t="s">
        <v>386</v>
      </c>
      <c r="D2213" t="s">
        <v>387</v>
      </c>
      <c r="E2213" t="s">
        <v>365</v>
      </c>
      <c r="F2213" t="s">
        <v>5651</v>
      </c>
      <c r="G2213" t="s">
        <v>5684</v>
      </c>
      <c r="H2213" s="5">
        <v>17897</v>
      </c>
      <c r="J2213" t="s">
        <v>42</v>
      </c>
      <c r="K2213" t="s">
        <v>30</v>
      </c>
      <c r="L2213" t="s">
        <v>210</v>
      </c>
      <c r="M2213" t="s">
        <v>29</v>
      </c>
      <c r="N2213" t="s">
        <v>29</v>
      </c>
      <c r="O2213" t="s">
        <v>29</v>
      </c>
      <c r="P2213" t="s">
        <v>29</v>
      </c>
      <c r="Q2213" t="s">
        <v>29</v>
      </c>
      <c r="R2213" t="s">
        <v>30</v>
      </c>
      <c r="S2213" t="s">
        <v>30</v>
      </c>
      <c r="T2213" t="s">
        <v>30</v>
      </c>
      <c r="U2213" t="s">
        <v>29</v>
      </c>
      <c r="V2213" t="s">
        <v>30</v>
      </c>
      <c r="W2213" t="s">
        <v>31</v>
      </c>
      <c r="X2213" t="s">
        <v>30</v>
      </c>
      <c r="Y2213" t="s">
        <v>29</v>
      </c>
      <c r="Z2213" t="s">
        <v>30</v>
      </c>
      <c r="AA2213" t="s">
        <v>29</v>
      </c>
      <c r="AB2213" t="s">
        <v>388</v>
      </c>
    </row>
    <row r="2214" spans="1:28" outlineLevel="1" x14ac:dyDescent="0.45">
      <c r="A2214">
        <v>8043149000</v>
      </c>
      <c r="B2214" s="1">
        <v>44342</v>
      </c>
      <c r="C2214" t="s">
        <v>4222</v>
      </c>
      <c r="D2214" t="s">
        <v>4223</v>
      </c>
      <c r="E2214" t="s">
        <v>365</v>
      </c>
      <c r="F2214" t="s">
        <v>5651</v>
      </c>
      <c r="G2214" t="s">
        <v>5684</v>
      </c>
      <c r="H2214" s="5">
        <v>12587</v>
      </c>
      <c r="J2214" t="s">
        <v>42</v>
      </c>
      <c r="K2214" t="s">
        <v>30</v>
      </c>
      <c r="L2214" t="s">
        <v>210</v>
      </c>
      <c r="M2214" t="s">
        <v>29</v>
      </c>
      <c r="N2214" t="s">
        <v>30</v>
      </c>
      <c r="O2214" t="s">
        <v>29</v>
      </c>
      <c r="P2214" t="s">
        <v>30</v>
      </c>
      <c r="Q2214" t="s">
        <v>30</v>
      </c>
      <c r="R2214" t="s">
        <v>30</v>
      </c>
      <c r="S2214" t="s">
        <v>30</v>
      </c>
      <c r="T2214" t="s">
        <v>30</v>
      </c>
      <c r="U2214" t="s">
        <v>30</v>
      </c>
      <c r="V2214" t="s">
        <v>30</v>
      </c>
      <c r="W2214" t="s">
        <v>60</v>
      </c>
      <c r="X2214" t="s">
        <v>30</v>
      </c>
      <c r="Y2214" t="s">
        <v>30</v>
      </c>
      <c r="Z2214" t="s">
        <v>29</v>
      </c>
      <c r="AA2214" t="s">
        <v>29</v>
      </c>
      <c r="AB2214" t="s">
        <v>32</v>
      </c>
    </row>
    <row r="2215" spans="1:28" outlineLevel="1" x14ac:dyDescent="0.45">
      <c r="A2215">
        <v>7533438910</v>
      </c>
      <c r="B2215" s="1">
        <v>44323</v>
      </c>
      <c r="C2215" t="s">
        <v>2816</v>
      </c>
      <c r="D2215" t="s">
        <v>2817</v>
      </c>
      <c r="E2215" t="s">
        <v>921</v>
      </c>
      <c r="F2215" t="s">
        <v>5651</v>
      </c>
      <c r="G2215" t="s">
        <v>5962</v>
      </c>
      <c r="H2215" s="5">
        <v>1723</v>
      </c>
      <c r="J2215" t="s">
        <v>42</v>
      </c>
      <c r="K2215" t="s">
        <v>30</v>
      </c>
      <c r="L2215" t="s">
        <v>471</v>
      </c>
      <c r="M2215" t="s">
        <v>29</v>
      </c>
      <c r="N2215" t="s">
        <v>30</v>
      </c>
      <c r="O2215" t="s">
        <v>29</v>
      </c>
      <c r="P2215" t="s">
        <v>29</v>
      </c>
      <c r="Q2215" t="s">
        <v>29</v>
      </c>
      <c r="R2215" t="s">
        <v>30</v>
      </c>
      <c r="S2215" t="s">
        <v>29</v>
      </c>
      <c r="T2215" t="s">
        <v>30</v>
      </c>
      <c r="U2215" t="s">
        <v>30</v>
      </c>
      <c r="V2215" t="s">
        <v>30</v>
      </c>
      <c r="W2215" t="s">
        <v>60</v>
      </c>
      <c r="X2215" t="s">
        <v>30</v>
      </c>
      <c r="Y2215" t="s">
        <v>30</v>
      </c>
      <c r="Z2215" t="s">
        <v>29</v>
      </c>
      <c r="AA2215" t="s">
        <v>30</v>
      </c>
      <c r="AB2215" t="s">
        <v>45</v>
      </c>
    </row>
    <row r="2216" spans="1:28" outlineLevel="1" x14ac:dyDescent="0.45">
      <c r="A2216">
        <v>2739649009</v>
      </c>
      <c r="B2216" s="1">
        <v>44334</v>
      </c>
      <c r="C2216" t="s">
        <v>1505</v>
      </c>
      <c r="D2216" t="s">
        <v>1506</v>
      </c>
      <c r="E2216" t="s">
        <v>1507</v>
      </c>
      <c r="F2216" t="s">
        <v>5651</v>
      </c>
      <c r="G2216" t="s">
        <v>5877</v>
      </c>
      <c r="H2216" s="5">
        <v>177843.5</v>
      </c>
      <c r="J2216" t="s">
        <v>42</v>
      </c>
      <c r="K2216" t="s">
        <v>30</v>
      </c>
      <c r="L2216" t="s">
        <v>210</v>
      </c>
      <c r="M2216" t="s">
        <v>29</v>
      </c>
      <c r="N2216" t="s">
        <v>29</v>
      </c>
      <c r="O2216" t="s">
        <v>29</v>
      </c>
      <c r="P2216" t="s">
        <v>30</v>
      </c>
      <c r="Q2216" t="s">
        <v>29</v>
      </c>
      <c r="R2216" t="s">
        <v>30</v>
      </c>
      <c r="S2216" t="s">
        <v>30</v>
      </c>
      <c r="T2216" t="s">
        <v>30</v>
      </c>
      <c r="U2216" t="s">
        <v>30</v>
      </c>
      <c r="V2216" t="s">
        <v>30</v>
      </c>
      <c r="W2216" t="s">
        <v>31</v>
      </c>
      <c r="X2216" t="s">
        <v>30</v>
      </c>
      <c r="Y2216" t="s">
        <v>29</v>
      </c>
      <c r="Z2216" t="s">
        <v>29</v>
      </c>
      <c r="AA2216" t="s">
        <v>30</v>
      </c>
      <c r="AB2216" t="s">
        <v>32</v>
      </c>
    </row>
    <row r="2217" spans="1:28" outlineLevel="1" x14ac:dyDescent="0.45">
      <c r="A2217">
        <v>7230139009</v>
      </c>
      <c r="B2217" s="1">
        <v>44339</v>
      </c>
      <c r="C2217" t="s">
        <v>2486</v>
      </c>
      <c r="D2217" t="s">
        <v>2487</v>
      </c>
      <c r="E2217" t="s">
        <v>1507</v>
      </c>
      <c r="F2217" t="s">
        <v>5651</v>
      </c>
      <c r="G2217" t="s">
        <v>5877</v>
      </c>
      <c r="H2217" s="5">
        <v>74856.86</v>
      </c>
      <c r="J2217" t="s">
        <v>42</v>
      </c>
      <c r="K2217" t="s">
        <v>30</v>
      </c>
      <c r="L2217" t="s">
        <v>210</v>
      </c>
      <c r="M2217" t="s">
        <v>29</v>
      </c>
      <c r="N2217" t="s">
        <v>29</v>
      </c>
      <c r="O2217" t="s">
        <v>29</v>
      </c>
      <c r="P2217" t="s">
        <v>30</v>
      </c>
      <c r="Q2217" t="s">
        <v>29</v>
      </c>
      <c r="R2217" t="s">
        <v>29</v>
      </c>
      <c r="S2217" t="s">
        <v>30</v>
      </c>
      <c r="T2217" t="s">
        <v>30</v>
      </c>
      <c r="U2217" t="s">
        <v>30</v>
      </c>
      <c r="V2217" t="s">
        <v>30</v>
      </c>
      <c r="W2217" t="s">
        <v>40</v>
      </c>
      <c r="X2217" t="s">
        <v>30</v>
      </c>
      <c r="Y2217" t="s">
        <v>29</v>
      </c>
      <c r="Z2217" t="s">
        <v>29</v>
      </c>
      <c r="AA2217" t="s">
        <v>30</v>
      </c>
      <c r="AB2217" t="s">
        <v>32</v>
      </c>
    </row>
    <row r="2218" spans="1:28" outlineLevel="1" x14ac:dyDescent="0.45">
      <c r="A2218">
        <v>7645938901</v>
      </c>
      <c r="B2218" s="1">
        <v>44323</v>
      </c>
      <c r="C2218" t="s">
        <v>3667</v>
      </c>
      <c r="D2218" t="s">
        <v>3668</v>
      </c>
      <c r="E2218" t="s">
        <v>1507</v>
      </c>
      <c r="F2218" t="s">
        <v>5651</v>
      </c>
      <c r="G2218" t="s">
        <v>5877</v>
      </c>
      <c r="H2218" s="5">
        <v>35625.050000000003</v>
      </c>
      <c r="J2218" t="s">
        <v>42</v>
      </c>
      <c r="K2218" t="s">
        <v>29</v>
      </c>
      <c r="L2218" t="s">
        <v>210</v>
      </c>
      <c r="M2218" t="s">
        <v>30</v>
      </c>
      <c r="N2218" t="s">
        <v>30</v>
      </c>
      <c r="O2218" t="s">
        <v>29</v>
      </c>
      <c r="P2218" t="s">
        <v>30</v>
      </c>
      <c r="Q2218" t="s">
        <v>30</v>
      </c>
      <c r="R2218" t="s">
        <v>30</v>
      </c>
      <c r="S2218" t="s">
        <v>29</v>
      </c>
      <c r="T2218" t="s">
        <v>30</v>
      </c>
      <c r="U2218" t="s">
        <v>30</v>
      </c>
      <c r="V2218" t="s">
        <v>30</v>
      </c>
      <c r="W2218" t="s">
        <v>31</v>
      </c>
      <c r="X2218" t="s">
        <v>30</v>
      </c>
      <c r="Y2218" t="s">
        <v>30</v>
      </c>
      <c r="Z2218" t="s">
        <v>29</v>
      </c>
      <c r="AA2218" t="s">
        <v>29</v>
      </c>
      <c r="AB2218" t="s">
        <v>192</v>
      </c>
    </row>
    <row r="2219" spans="1:28" outlineLevel="1" x14ac:dyDescent="0.45">
      <c r="A2219">
        <v>8928939009</v>
      </c>
      <c r="B2219" s="1">
        <v>44345</v>
      </c>
      <c r="C2219" t="s">
        <v>4893</v>
      </c>
      <c r="D2219" t="s">
        <v>4894</v>
      </c>
      <c r="E2219" t="s">
        <v>1507</v>
      </c>
      <c r="F2219" t="s">
        <v>5651</v>
      </c>
      <c r="G2219" t="s">
        <v>5877</v>
      </c>
      <c r="H2219" s="5">
        <v>25924.82</v>
      </c>
      <c r="J2219" t="s">
        <v>42</v>
      </c>
      <c r="K2219" t="s">
        <v>30</v>
      </c>
      <c r="L2219" t="s">
        <v>210</v>
      </c>
      <c r="M2219" t="s">
        <v>30</v>
      </c>
      <c r="N2219" t="s">
        <v>30</v>
      </c>
      <c r="O2219" t="s">
        <v>29</v>
      </c>
      <c r="P2219" t="s">
        <v>29</v>
      </c>
      <c r="Q2219" t="s">
        <v>30</v>
      </c>
      <c r="R2219" t="s">
        <v>30</v>
      </c>
      <c r="S2219" t="s">
        <v>30</v>
      </c>
      <c r="T2219" t="s">
        <v>30</v>
      </c>
      <c r="U2219" t="s">
        <v>30</v>
      </c>
      <c r="V2219" t="s">
        <v>30</v>
      </c>
      <c r="W2219" t="s">
        <v>33</v>
      </c>
      <c r="X2219" t="s">
        <v>30</v>
      </c>
      <c r="Y2219" t="s">
        <v>29</v>
      </c>
      <c r="Z2219" t="s">
        <v>29</v>
      </c>
      <c r="AA2219" t="s">
        <v>29</v>
      </c>
      <c r="AB2219" t="s">
        <v>32</v>
      </c>
    </row>
    <row r="2220" spans="1:28" outlineLevel="1" x14ac:dyDescent="0.45">
      <c r="A2220">
        <v>8028829005</v>
      </c>
      <c r="B2220" s="1">
        <v>44342</v>
      </c>
      <c r="C2220" t="s">
        <v>4144</v>
      </c>
      <c r="D2220" t="s">
        <v>3668</v>
      </c>
      <c r="E2220" t="s">
        <v>1507</v>
      </c>
      <c r="F2220" t="s">
        <v>5651</v>
      </c>
      <c r="G2220" t="s">
        <v>5877</v>
      </c>
      <c r="H2220" s="5">
        <v>23294</v>
      </c>
      <c r="J2220" t="s">
        <v>42</v>
      </c>
      <c r="K2220" t="s">
        <v>30</v>
      </c>
      <c r="L2220" t="s">
        <v>210</v>
      </c>
      <c r="M2220" t="s">
        <v>29</v>
      </c>
      <c r="N2220" t="s">
        <v>29</v>
      </c>
      <c r="O2220" t="s">
        <v>29</v>
      </c>
      <c r="P2220" t="s">
        <v>30</v>
      </c>
      <c r="Q2220" t="s">
        <v>30</v>
      </c>
      <c r="R2220" t="s">
        <v>30</v>
      </c>
      <c r="S2220" t="s">
        <v>30</v>
      </c>
      <c r="T2220" t="s">
        <v>30</v>
      </c>
      <c r="U2220" t="s">
        <v>30</v>
      </c>
      <c r="V2220" t="s">
        <v>30</v>
      </c>
      <c r="W2220" t="s">
        <v>31</v>
      </c>
      <c r="X2220" t="s">
        <v>30</v>
      </c>
      <c r="Y2220" t="s">
        <v>30</v>
      </c>
      <c r="Z2220" t="s">
        <v>29</v>
      </c>
      <c r="AA2220" t="s">
        <v>29</v>
      </c>
      <c r="AB2220" t="s">
        <v>129</v>
      </c>
    </row>
    <row r="2221" spans="1:28" outlineLevel="1" x14ac:dyDescent="0.45">
      <c r="A2221">
        <v>7525408901</v>
      </c>
      <c r="B2221" s="1">
        <v>44323</v>
      </c>
      <c r="C2221" t="s">
        <v>2713</v>
      </c>
      <c r="D2221" t="s">
        <v>2714</v>
      </c>
      <c r="E2221" t="s">
        <v>1507</v>
      </c>
      <c r="F2221" t="s">
        <v>5651</v>
      </c>
      <c r="G2221" t="s">
        <v>5877</v>
      </c>
      <c r="H2221" s="5">
        <v>6578.97</v>
      </c>
      <c r="J2221" t="s">
        <v>42</v>
      </c>
      <c r="K2221" t="s">
        <v>29</v>
      </c>
      <c r="L2221" t="s">
        <v>210</v>
      </c>
      <c r="M2221" t="s">
        <v>29</v>
      </c>
      <c r="N2221" t="s">
        <v>30</v>
      </c>
      <c r="O2221" t="s">
        <v>30</v>
      </c>
      <c r="P2221" t="s">
        <v>30</v>
      </c>
      <c r="Q2221" t="s">
        <v>30</v>
      </c>
      <c r="R2221" t="s">
        <v>30</v>
      </c>
      <c r="S2221" t="s">
        <v>30</v>
      </c>
      <c r="T2221" t="s">
        <v>30</v>
      </c>
      <c r="U2221" t="s">
        <v>30</v>
      </c>
      <c r="V2221" t="s">
        <v>30</v>
      </c>
      <c r="W2221" t="s">
        <v>49</v>
      </c>
      <c r="X2221" t="s">
        <v>30</v>
      </c>
      <c r="Y2221" t="s">
        <v>29</v>
      </c>
      <c r="Z2221" t="s">
        <v>29</v>
      </c>
      <c r="AA2221" t="s">
        <v>30</v>
      </c>
      <c r="AB2221" t="s">
        <v>32</v>
      </c>
    </row>
    <row r="2222" spans="1:28" outlineLevel="1" x14ac:dyDescent="0.45">
      <c r="A2222">
        <v>2749809002</v>
      </c>
      <c r="B2222" s="1">
        <v>44334</v>
      </c>
      <c r="C2222" t="s">
        <v>1561</v>
      </c>
      <c r="D2222" t="s">
        <v>1562</v>
      </c>
      <c r="E2222" t="s">
        <v>1181</v>
      </c>
      <c r="F2222" t="s">
        <v>5651</v>
      </c>
      <c r="G2222" t="s">
        <v>5881</v>
      </c>
      <c r="H2222" s="5">
        <v>464725</v>
      </c>
      <c r="J2222" t="s">
        <v>42</v>
      </c>
      <c r="K2222" t="s">
        <v>29</v>
      </c>
      <c r="L2222" t="s">
        <v>275</v>
      </c>
      <c r="M2222" t="s">
        <v>29</v>
      </c>
      <c r="N2222" t="s">
        <v>30</v>
      </c>
      <c r="O2222" t="s">
        <v>30</v>
      </c>
      <c r="P2222" t="s">
        <v>30</v>
      </c>
      <c r="Q2222" t="s">
        <v>30</v>
      </c>
      <c r="R2222" t="s">
        <v>30</v>
      </c>
      <c r="S2222" t="s">
        <v>30</v>
      </c>
      <c r="T2222" t="s">
        <v>30</v>
      </c>
      <c r="U2222" t="s">
        <v>30</v>
      </c>
      <c r="V2222" t="s">
        <v>30</v>
      </c>
      <c r="W2222" t="s">
        <v>40</v>
      </c>
      <c r="X2222" t="s">
        <v>29</v>
      </c>
      <c r="Y2222" t="s">
        <v>29</v>
      </c>
      <c r="Z2222" t="s">
        <v>30</v>
      </c>
      <c r="AA2222" t="s">
        <v>29</v>
      </c>
      <c r="AB2222" t="s">
        <v>267</v>
      </c>
    </row>
    <row r="2223" spans="1:28" outlineLevel="1" x14ac:dyDescent="0.45">
      <c r="A2223">
        <v>7504619009</v>
      </c>
      <c r="B2223" s="1">
        <v>44341</v>
      </c>
      <c r="C2223" t="s">
        <v>2560</v>
      </c>
      <c r="D2223" t="s">
        <v>2561</v>
      </c>
      <c r="E2223" t="s">
        <v>1181</v>
      </c>
      <c r="F2223" t="s">
        <v>5651</v>
      </c>
      <c r="G2223" t="s">
        <v>5881</v>
      </c>
      <c r="H2223" s="5">
        <v>184188.79999999999</v>
      </c>
      <c r="J2223" t="s">
        <v>42</v>
      </c>
      <c r="K2223" t="s">
        <v>30</v>
      </c>
      <c r="L2223" t="s">
        <v>275</v>
      </c>
      <c r="M2223" t="s">
        <v>29</v>
      </c>
      <c r="N2223" t="s">
        <v>29</v>
      </c>
      <c r="O2223" t="s">
        <v>29</v>
      </c>
      <c r="P2223" t="s">
        <v>29</v>
      </c>
      <c r="Q2223" t="s">
        <v>29</v>
      </c>
      <c r="R2223" t="s">
        <v>30</v>
      </c>
      <c r="S2223" t="s">
        <v>30</v>
      </c>
      <c r="T2223" t="s">
        <v>30</v>
      </c>
      <c r="U2223" t="s">
        <v>29</v>
      </c>
      <c r="V2223" t="s">
        <v>29</v>
      </c>
      <c r="W2223" t="s">
        <v>31</v>
      </c>
      <c r="X2223" t="s">
        <v>29</v>
      </c>
      <c r="Y2223" t="s">
        <v>29</v>
      </c>
      <c r="Z2223" t="s">
        <v>30</v>
      </c>
      <c r="AA2223" t="s">
        <v>29</v>
      </c>
      <c r="AB2223" t="s">
        <v>32</v>
      </c>
    </row>
    <row r="2224" spans="1:28" outlineLevel="1" x14ac:dyDescent="0.45">
      <c r="A2224">
        <v>7892838903</v>
      </c>
      <c r="B2224" s="1">
        <v>44327</v>
      </c>
      <c r="C2224" t="s">
        <v>3965</v>
      </c>
      <c r="D2224" t="s">
        <v>3966</v>
      </c>
      <c r="E2224" t="s">
        <v>1181</v>
      </c>
      <c r="F2224" t="s">
        <v>5651</v>
      </c>
      <c r="G2224" t="s">
        <v>5881</v>
      </c>
      <c r="H2224" s="5">
        <v>108037.07</v>
      </c>
      <c r="J2224" t="s">
        <v>42</v>
      </c>
      <c r="K2224" t="s">
        <v>30</v>
      </c>
      <c r="L2224" t="s">
        <v>275</v>
      </c>
      <c r="M2224" t="s">
        <v>29</v>
      </c>
      <c r="N2224" t="s">
        <v>29</v>
      </c>
      <c r="O2224" t="s">
        <v>29</v>
      </c>
      <c r="P2224" t="s">
        <v>30</v>
      </c>
      <c r="Q2224" t="s">
        <v>30</v>
      </c>
      <c r="R2224" t="s">
        <v>30</v>
      </c>
      <c r="S2224" t="s">
        <v>30</v>
      </c>
      <c r="T2224" t="s">
        <v>29</v>
      </c>
      <c r="U2224" t="s">
        <v>30</v>
      </c>
      <c r="V2224" t="s">
        <v>29</v>
      </c>
      <c r="W2224" t="s">
        <v>31</v>
      </c>
      <c r="X2224" t="s">
        <v>29</v>
      </c>
      <c r="Y2224" t="s">
        <v>30</v>
      </c>
      <c r="Z2224" t="s">
        <v>30</v>
      </c>
      <c r="AA2224" t="s">
        <v>29</v>
      </c>
      <c r="AB2224" t="s">
        <v>39</v>
      </c>
    </row>
    <row r="2225" spans="1:28" outlineLevel="1" x14ac:dyDescent="0.45">
      <c r="A2225">
        <v>7615648907</v>
      </c>
      <c r="B2225" s="1">
        <v>44323</v>
      </c>
      <c r="C2225" t="s">
        <v>3497</v>
      </c>
      <c r="D2225" t="s">
        <v>3498</v>
      </c>
      <c r="E2225" t="s">
        <v>1181</v>
      </c>
      <c r="F2225" t="s">
        <v>5651</v>
      </c>
      <c r="G2225" t="s">
        <v>5881</v>
      </c>
      <c r="H2225" s="5">
        <v>19936.11</v>
      </c>
      <c r="J2225" t="s">
        <v>42</v>
      </c>
      <c r="K2225" t="s">
        <v>30</v>
      </c>
      <c r="L2225" t="s">
        <v>275</v>
      </c>
      <c r="M2225" t="s">
        <v>29</v>
      </c>
      <c r="N2225" t="s">
        <v>30</v>
      </c>
      <c r="O2225" t="s">
        <v>29</v>
      </c>
      <c r="P2225" t="s">
        <v>30</v>
      </c>
      <c r="Q2225" t="s">
        <v>30</v>
      </c>
      <c r="R2225" t="s">
        <v>30</v>
      </c>
      <c r="S2225" t="s">
        <v>30</v>
      </c>
      <c r="T2225" t="s">
        <v>30</v>
      </c>
      <c r="U2225" t="s">
        <v>30</v>
      </c>
      <c r="V2225" t="s">
        <v>30</v>
      </c>
      <c r="W2225" t="s">
        <v>40</v>
      </c>
      <c r="X2225" t="s">
        <v>29</v>
      </c>
      <c r="Y2225" t="s">
        <v>30</v>
      </c>
      <c r="Z2225" t="s">
        <v>29</v>
      </c>
      <c r="AA2225" t="s">
        <v>29</v>
      </c>
      <c r="AB2225" t="s">
        <v>32</v>
      </c>
    </row>
    <row r="2226" spans="1:28" outlineLevel="1" x14ac:dyDescent="0.45">
      <c r="A2226">
        <v>9933499007</v>
      </c>
      <c r="B2226" s="1">
        <v>44351</v>
      </c>
      <c r="C2226" t="s">
        <v>5525</v>
      </c>
      <c r="D2226" t="s">
        <v>5526</v>
      </c>
      <c r="E2226" t="s">
        <v>5527</v>
      </c>
      <c r="F2226" t="s">
        <v>5651</v>
      </c>
      <c r="G2226" t="s">
        <v>5979</v>
      </c>
      <c r="H2226" s="5">
        <v>251541</v>
      </c>
      <c r="I2226" t="s">
        <v>170</v>
      </c>
      <c r="J2226" t="s">
        <v>42</v>
      </c>
      <c r="K2226" t="s">
        <v>30</v>
      </c>
      <c r="L2226" t="s">
        <v>127</v>
      </c>
      <c r="M2226" t="s">
        <v>29</v>
      </c>
      <c r="N2226" t="s">
        <v>29</v>
      </c>
      <c r="O2226" t="s">
        <v>29</v>
      </c>
      <c r="P2226" t="s">
        <v>30</v>
      </c>
      <c r="Q2226" t="s">
        <v>29</v>
      </c>
      <c r="R2226" t="s">
        <v>30</v>
      </c>
      <c r="S2226" t="s">
        <v>30</v>
      </c>
      <c r="T2226" t="s">
        <v>30</v>
      </c>
      <c r="U2226" t="s">
        <v>29</v>
      </c>
      <c r="V2226" t="s">
        <v>30</v>
      </c>
      <c r="W2226" t="s">
        <v>40</v>
      </c>
      <c r="X2226" t="s">
        <v>29</v>
      </c>
      <c r="Y2226" t="s">
        <v>29</v>
      </c>
      <c r="Z2226" t="s">
        <v>29</v>
      </c>
      <c r="AA2226" t="s">
        <v>29</v>
      </c>
      <c r="AB2226" t="s">
        <v>32</v>
      </c>
    </row>
    <row r="2227" spans="1:28" outlineLevel="1" x14ac:dyDescent="0.45">
      <c r="A2227">
        <v>7566619004</v>
      </c>
      <c r="B2227" s="1">
        <v>44341</v>
      </c>
      <c r="C2227" t="s">
        <v>3192</v>
      </c>
      <c r="D2227" t="s">
        <v>3193</v>
      </c>
      <c r="E2227" t="s">
        <v>5527</v>
      </c>
      <c r="F2227" t="s">
        <v>5651</v>
      </c>
      <c r="G2227" t="s">
        <v>5979</v>
      </c>
      <c r="H2227" s="5">
        <v>172471</v>
      </c>
      <c r="J2227" t="s">
        <v>42</v>
      </c>
      <c r="K2227" t="s">
        <v>29</v>
      </c>
      <c r="L2227" t="s">
        <v>127</v>
      </c>
      <c r="M2227" t="s">
        <v>29</v>
      </c>
      <c r="N2227" t="s">
        <v>30</v>
      </c>
      <c r="O2227" t="s">
        <v>30</v>
      </c>
      <c r="P2227" t="s">
        <v>30</v>
      </c>
      <c r="Q2227" t="s">
        <v>30</v>
      </c>
      <c r="R2227" t="s">
        <v>30</v>
      </c>
      <c r="S2227" t="s">
        <v>30</v>
      </c>
      <c r="T2227" t="s">
        <v>30</v>
      </c>
      <c r="U2227" t="s">
        <v>30</v>
      </c>
      <c r="V2227" t="s">
        <v>30</v>
      </c>
      <c r="W2227" t="s">
        <v>31</v>
      </c>
      <c r="X2227" t="s">
        <v>29</v>
      </c>
      <c r="Y2227" t="s">
        <v>30</v>
      </c>
      <c r="Z2227" t="s">
        <v>29</v>
      </c>
      <c r="AA2227" t="s">
        <v>29</v>
      </c>
      <c r="AB2227" t="s">
        <v>32</v>
      </c>
    </row>
    <row r="2228" spans="1:28" outlineLevel="1" x14ac:dyDescent="0.45">
      <c r="A2228">
        <v>8826929005</v>
      </c>
      <c r="B2228" s="1">
        <v>44345</v>
      </c>
      <c r="C2228" t="s">
        <v>4373</v>
      </c>
      <c r="D2228" t="s">
        <v>4374</v>
      </c>
      <c r="E2228" t="s">
        <v>6032</v>
      </c>
      <c r="F2228" t="s">
        <v>5651</v>
      </c>
      <c r="G2228" t="s">
        <v>6033</v>
      </c>
      <c r="H2228" s="5">
        <v>183718</v>
      </c>
      <c r="J2228" t="s">
        <v>42</v>
      </c>
      <c r="K2228" t="s">
        <v>30</v>
      </c>
      <c r="L2228" t="s">
        <v>54</v>
      </c>
      <c r="M2228" t="s">
        <v>29</v>
      </c>
      <c r="N2228" t="s">
        <v>29</v>
      </c>
      <c r="O2228" t="s">
        <v>29</v>
      </c>
      <c r="P2228" t="s">
        <v>30</v>
      </c>
      <c r="Q2228" t="s">
        <v>30</v>
      </c>
      <c r="R2228" t="s">
        <v>30</v>
      </c>
      <c r="S2228" t="s">
        <v>30</v>
      </c>
      <c r="T2228" t="s">
        <v>30</v>
      </c>
      <c r="U2228" t="s">
        <v>30</v>
      </c>
      <c r="V2228" t="s">
        <v>30</v>
      </c>
      <c r="W2228" t="s">
        <v>40</v>
      </c>
      <c r="X2228" t="s">
        <v>30</v>
      </c>
      <c r="Y2228" t="s">
        <v>29</v>
      </c>
      <c r="Z2228" t="s">
        <v>29</v>
      </c>
      <c r="AA2228" t="s">
        <v>29</v>
      </c>
      <c r="AB2228" t="s">
        <v>32</v>
      </c>
    </row>
    <row r="2229" spans="1:28" outlineLevel="1" x14ac:dyDescent="0.45">
      <c r="A2229">
        <v>8871469008</v>
      </c>
      <c r="B2229" s="1">
        <v>44345</v>
      </c>
      <c r="C2229" t="s">
        <v>4641</v>
      </c>
      <c r="D2229" t="s">
        <v>4642</v>
      </c>
      <c r="E2229" t="s">
        <v>6032</v>
      </c>
      <c r="F2229" t="s">
        <v>5651</v>
      </c>
      <c r="G2229" t="s">
        <v>6033</v>
      </c>
      <c r="H2229" s="5">
        <v>84875</v>
      </c>
      <c r="J2229" t="s">
        <v>42</v>
      </c>
      <c r="K2229" t="s">
        <v>30</v>
      </c>
      <c r="L2229" t="s">
        <v>54</v>
      </c>
      <c r="M2229" t="s">
        <v>29</v>
      </c>
      <c r="N2229" t="s">
        <v>29</v>
      </c>
      <c r="O2229" t="s">
        <v>29</v>
      </c>
      <c r="P2229" t="s">
        <v>29</v>
      </c>
      <c r="Q2229" t="s">
        <v>30</v>
      </c>
      <c r="R2229" t="s">
        <v>30</v>
      </c>
      <c r="S2229" t="s">
        <v>30</v>
      </c>
      <c r="T2229" t="s">
        <v>30</v>
      </c>
      <c r="U2229" t="s">
        <v>30</v>
      </c>
      <c r="V2229" t="s">
        <v>30</v>
      </c>
      <c r="W2229" t="s">
        <v>33</v>
      </c>
      <c r="X2229" t="s">
        <v>30</v>
      </c>
      <c r="Y2229" t="s">
        <v>29</v>
      </c>
      <c r="Z2229" t="s">
        <v>29</v>
      </c>
      <c r="AA2229" t="s">
        <v>29</v>
      </c>
      <c r="AB2229" t="s">
        <v>32</v>
      </c>
    </row>
    <row r="2230" spans="1:28" outlineLevel="1" x14ac:dyDescent="0.45">
      <c r="A2230">
        <v>8862989009</v>
      </c>
      <c r="B2230" s="1">
        <v>44345</v>
      </c>
      <c r="C2230" t="s">
        <v>4577</v>
      </c>
      <c r="D2230" t="s">
        <v>4578</v>
      </c>
      <c r="E2230" t="s">
        <v>6032</v>
      </c>
      <c r="F2230" t="s">
        <v>5651</v>
      </c>
      <c r="G2230" t="s">
        <v>6033</v>
      </c>
      <c r="H2230" s="5">
        <v>50890.04</v>
      </c>
      <c r="J2230" t="s">
        <v>42</v>
      </c>
      <c r="K2230" t="s">
        <v>30</v>
      </c>
      <c r="L2230" t="s">
        <v>54</v>
      </c>
      <c r="M2230" t="s">
        <v>29</v>
      </c>
      <c r="N2230" t="s">
        <v>29</v>
      </c>
      <c r="O2230" t="s">
        <v>29</v>
      </c>
      <c r="P2230" t="s">
        <v>30</v>
      </c>
      <c r="Q2230" t="s">
        <v>30</v>
      </c>
      <c r="R2230" t="s">
        <v>30</v>
      </c>
      <c r="S2230" t="s">
        <v>30</v>
      </c>
      <c r="T2230" t="s">
        <v>30</v>
      </c>
      <c r="U2230" t="s">
        <v>30</v>
      </c>
      <c r="V2230" t="s">
        <v>30</v>
      </c>
      <c r="W2230" t="s">
        <v>40</v>
      </c>
      <c r="X2230" t="s">
        <v>30</v>
      </c>
      <c r="Y2230" t="s">
        <v>29</v>
      </c>
      <c r="Z2230" t="s">
        <v>29</v>
      </c>
      <c r="AA2230" t="s">
        <v>29</v>
      </c>
      <c r="AB2230" t="s">
        <v>32</v>
      </c>
    </row>
    <row r="2231" spans="1:28" outlineLevel="1" x14ac:dyDescent="0.45">
      <c r="A2231">
        <v>7640868905</v>
      </c>
      <c r="B2231" s="1">
        <v>44323</v>
      </c>
      <c r="C2231" t="s">
        <v>3637</v>
      </c>
      <c r="D2231" t="s">
        <v>3638</v>
      </c>
      <c r="E2231" t="s">
        <v>3639</v>
      </c>
      <c r="F2231" t="s">
        <v>5651</v>
      </c>
      <c r="G2231" t="s">
        <v>6000</v>
      </c>
      <c r="H2231" s="5">
        <v>36904</v>
      </c>
      <c r="J2231" t="s">
        <v>42</v>
      </c>
      <c r="K2231" t="s">
        <v>29</v>
      </c>
      <c r="L2231" t="s">
        <v>275</v>
      </c>
      <c r="M2231" t="s">
        <v>29</v>
      </c>
      <c r="N2231" t="s">
        <v>29</v>
      </c>
      <c r="O2231" t="s">
        <v>29</v>
      </c>
      <c r="P2231" t="s">
        <v>30</v>
      </c>
      <c r="Q2231" t="s">
        <v>30</v>
      </c>
      <c r="R2231" t="s">
        <v>30</v>
      </c>
      <c r="S2231" t="s">
        <v>30</v>
      </c>
      <c r="T2231" t="s">
        <v>30</v>
      </c>
      <c r="U2231" t="s">
        <v>30</v>
      </c>
      <c r="V2231" t="s">
        <v>30</v>
      </c>
      <c r="W2231" t="s">
        <v>31</v>
      </c>
      <c r="X2231" t="s">
        <v>29</v>
      </c>
      <c r="Y2231" t="s">
        <v>29</v>
      </c>
      <c r="Z2231" t="s">
        <v>29</v>
      </c>
      <c r="AA2231" t="s">
        <v>30</v>
      </c>
      <c r="AB2231" t="s">
        <v>32</v>
      </c>
    </row>
    <row r="2232" spans="1:28" outlineLevel="1" x14ac:dyDescent="0.45">
      <c r="A2232">
        <v>8874199005</v>
      </c>
      <c r="B2232" s="1">
        <v>44345</v>
      </c>
      <c r="C2232" t="s">
        <v>4664</v>
      </c>
      <c r="D2232" t="s">
        <v>4665</v>
      </c>
      <c r="E2232" t="s">
        <v>640</v>
      </c>
      <c r="F2232" t="s">
        <v>5651</v>
      </c>
      <c r="G2232" t="s">
        <v>5762</v>
      </c>
      <c r="H2232" s="5">
        <v>195006</v>
      </c>
      <c r="J2232" t="s">
        <v>42</v>
      </c>
      <c r="K2232" t="s">
        <v>30</v>
      </c>
      <c r="L2232" t="s">
        <v>150</v>
      </c>
      <c r="M2232" t="s">
        <v>30</v>
      </c>
      <c r="N2232" t="s">
        <v>30</v>
      </c>
      <c r="O2232" t="s">
        <v>30</v>
      </c>
      <c r="P2232" t="s">
        <v>30</v>
      </c>
      <c r="Q2232" t="s">
        <v>30</v>
      </c>
      <c r="R2232" t="s">
        <v>30</v>
      </c>
      <c r="S2232" t="s">
        <v>30</v>
      </c>
      <c r="T2232" t="s">
        <v>30</v>
      </c>
      <c r="U2232" t="s">
        <v>30</v>
      </c>
      <c r="V2232" t="s">
        <v>30</v>
      </c>
      <c r="W2232" t="s">
        <v>31</v>
      </c>
      <c r="X2232" t="s">
        <v>30</v>
      </c>
      <c r="Y2232" t="s">
        <v>29</v>
      </c>
      <c r="Z2232" t="s">
        <v>29</v>
      </c>
      <c r="AA2232" t="s">
        <v>29</v>
      </c>
      <c r="AB2232" t="s">
        <v>32</v>
      </c>
    </row>
    <row r="2233" spans="1:28" outlineLevel="1" x14ac:dyDescent="0.45">
      <c r="A2233">
        <v>8608599004</v>
      </c>
      <c r="B2233" s="1">
        <v>44343</v>
      </c>
      <c r="C2233" t="s">
        <v>4286</v>
      </c>
      <c r="D2233" t="s">
        <v>4287</v>
      </c>
      <c r="E2233" t="s">
        <v>640</v>
      </c>
      <c r="F2233" t="s">
        <v>5651</v>
      </c>
      <c r="G2233" t="s">
        <v>5884</v>
      </c>
      <c r="H2233" s="5">
        <v>185049</v>
      </c>
      <c r="J2233" t="s">
        <v>42</v>
      </c>
      <c r="K2233" t="s">
        <v>29</v>
      </c>
      <c r="L2233" t="s">
        <v>210</v>
      </c>
      <c r="M2233" t="s">
        <v>30</v>
      </c>
      <c r="N2233" t="s">
        <v>30</v>
      </c>
      <c r="O2233" t="s">
        <v>30</v>
      </c>
      <c r="P2233" t="s">
        <v>30</v>
      </c>
      <c r="Q2233" t="s">
        <v>30</v>
      </c>
      <c r="R2233" t="s">
        <v>30</v>
      </c>
      <c r="S2233" t="s">
        <v>30</v>
      </c>
      <c r="T2233" t="s">
        <v>30</v>
      </c>
      <c r="U2233" t="s">
        <v>30</v>
      </c>
      <c r="V2233" t="s">
        <v>30</v>
      </c>
      <c r="W2233" t="s">
        <v>40</v>
      </c>
      <c r="X2233" t="s">
        <v>29</v>
      </c>
      <c r="Y2233" t="s">
        <v>30</v>
      </c>
      <c r="Z2233" t="s">
        <v>29</v>
      </c>
      <c r="AA2233" t="s">
        <v>29</v>
      </c>
      <c r="AB2233" t="s">
        <v>32</v>
      </c>
    </row>
    <row r="2234" spans="1:28" outlineLevel="1" x14ac:dyDescent="0.45">
      <c r="A2234">
        <v>7531778903</v>
      </c>
      <c r="B2234" s="1">
        <v>44323</v>
      </c>
      <c r="C2234" t="s">
        <v>2792</v>
      </c>
      <c r="D2234" t="s">
        <v>2793</v>
      </c>
      <c r="E2234" t="s">
        <v>640</v>
      </c>
      <c r="F2234" t="s">
        <v>5651</v>
      </c>
      <c r="G2234" t="s">
        <v>5884</v>
      </c>
      <c r="H2234" s="5">
        <v>138867</v>
      </c>
      <c r="J2234" t="s">
        <v>42</v>
      </c>
      <c r="K2234" t="s">
        <v>30</v>
      </c>
      <c r="L2234" t="s">
        <v>210</v>
      </c>
      <c r="M2234" t="s">
        <v>30</v>
      </c>
      <c r="N2234" t="s">
        <v>30</v>
      </c>
      <c r="O2234" t="s">
        <v>30</v>
      </c>
      <c r="P2234" t="s">
        <v>30</v>
      </c>
      <c r="Q2234" t="s">
        <v>30</v>
      </c>
      <c r="R2234" t="s">
        <v>30</v>
      </c>
      <c r="S2234" t="s">
        <v>30</v>
      </c>
      <c r="T2234" t="s">
        <v>30</v>
      </c>
      <c r="U2234" t="s">
        <v>30</v>
      </c>
      <c r="V2234" t="s">
        <v>30</v>
      </c>
      <c r="W2234" t="s">
        <v>40</v>
      </c>
      <c r="X2234" t="s">
        <v>29</v>
      </c>
      <c r="Y2234" t="s">
        <v>30</v>
      </c>
      <c r="Z2234" t="s">
        <v>29</v>
      </c>
      <c r="AA2234" t="s">
        <v>29</v>
      </c>
      <c r="AB2234" t="s">
        <v>32</v>
      </c>
    </row>
    <row r="2235" spans="1:28" outlineLevel="1" x14ac:dyDescent="0.45">
      <c r="A2235">
        <v>2218539005</v>
      </c>
      <c r="B2235" s="1">
        <v>44330</v>
      </c>
      <c r="C2235" t="s">
        <v>638</v>
      </c>
      <c r="D2235" t="s">
        <v>639</v>
      </c>
      <c r="E2235" t="s">
        <v>640</v>
      </c>
      <c r="F2235" t="s">
        <v>5651</v>
      </c>
      <c r="G2235" t="s">
        <v>5762</v>
      </c>
      <c r="H2235" s="5">
        <v>81195.240000000005</v>
      </c>
      <c r="J2235" t="s">
        <v>42</v>
      </c>
      <c r="K2235" t="s">
        <v>30</v>
      </c>
      <c r="L2235" t="s">
        <v>150</v>
      </c>
      <c r="M2235" t="s">
        <v>29</v>
      </c>
      <c r="N2235" t="s">
        <v>29</v>
      </c>
      <c r="O2235" t="s">
        <v>29</v>
      </c>
      <c r="P2235" t="s">
        <v>29</v>
      </c>
      <c r="Q2235" t="s">
        <v>29</v>
      </c>
      <c r="R2235" t="s">
        <v>30</v>
      </c>
      <c r="S2235" t="s">
        <v>30</v>
      </c>
      <c r="T2235" t="s">
        <v>30</v>
      </c>
      <c r="U2235" t="s">
        <v>29</v>
      </c>
      <c r="V2235" t="s">
        <v>30</v>
      </c>
      <c r="W2235" t="s">
        <v>31</v>
      </c>
      <c r="X2235" t="s">
        <v>30</v>
      </c>
      <c r="Y2235" t="s">
        <v>29</v>
      </c>
      <c r="Z2235" t="s">
        <v>29</v>
      </c>
      <c r="AA2235" t="s">
        <v>30</v>
      </c>
      <c r="AB2235" t="s">
        <v>32</v>
      </c>
    </row>
    <row r="2236" spans="1:28" outlineLevel="1" x14ac:dyDescent="0.45">
      <c r="A2236">
        <v>8903589004</v>
      </c>
      <c r="B2236" s="1">
        <v>44345</v>
      </c>
      <c r="C2236" t="s">
        <v>4780</v>
      </c>
      <c r="D2236" t="s">
        <v>4781</v>
      </c>
      <c r="E2236" t="s">
        <v>640</v>
      </c>
      <c r="F2236" t="s">
        <v>5651</v>
      </c>
      <c r="G2236" t="s">
        <v>5884</v>
      </c>
      <c r="H2236" s="5">
        <v>66873.460000000006</v>
      </c>
      <c r="J2236" t="s">
        <v>42</v>
      </c>
      <c r="K2236" t="s">
        <v>30</v>
      </c>
      <c r="L2236" t="s">
        <v>210</v>
      </c>
      <c r="M2236" t="s">
        <v>29</v>
      </c>
      <c r="N2236" t="s">
        <v>29</v>
      </c>
      <c r="O2236" t="s">
        <v>29</v>
      </c>
      <c r="P2236" t="s">
        <v>30</v>
      </c>
      <c r="Q2236" t="s">
        <v>30</v>
      </c>
      <c r="R2236" t="s">
        <v>30</v>
      </c>
      <c r="S2236" t="s">
        <v>30</v>
      </c>
      <c r="T2236" t="s">
        <v>29</v>
      </c>
      <c r="U2236" t="s">
        <v>30</v>
      </c>
      <c r="V2236" t="s">
        <v>29</v>
      </c>
      <c r="W2236" t="s">
        <v>40</v>
      </c>
      <c r="X2236" t="s">
        <v>29</v>
      </c>
      <c r="Y2236" t="s">
        <v>29</v>
      </c>
      <c r="Z2236" t="s">
        <v>29</v>
      </c>
      <c r="AA2236" t="s">
        <v>29</v>
      </c>
      <c r="AB2236" t="s">
        <v>47</v>
      </c>
    </row>
    <row r="2237" spans="1:28" outlineLevel="1" x14ac:dyDescent="0.45">
      <c r="A2237">
        <v>2759179007</v>
      </c>
      <c r="B2237" s="1">
        <v>44334</v>
      </c>
      <c r="C2237" t="s">
        <v>1601</v>
      </c>
      <c r="D2237" t="s">
        <v>1602</v>
      </c>
      <c r="E2237" t="s">
        <v>640</v>
      </c>
      <c r="F2237" t="s">
        <v>5651</v>
      </c>
      <c r="G2237" t="s">
        <v>5884</v>
      </c>
      <c r="H2237" s="5">
        <v>20785</v>
      </c>
      <c r="J2237" t="s">
        <v>42</v>
      </c>
      <c r="K2237" t="s">
        <v>30</v>
      </c>
      <c r="L2237" t="s">
        <v>210</v>
      </c>
      <c r="M2237" t="s">
        <v>30</v>
      </c>
      <c r="N2237" t="s">
        <v>29</v>
      </c>
      <c r="O2237" t="s">
        <v>30</v>
      </c>
      <c r="P2237" t="s">
        <v>30</v>
      </c>
      <c r="Q2237" t="s">
        <v>30</v>
      </c>
      <c r="R2237" t="s">
        <v>30</v>
      </c>
      <c r="S2237" t="s">
        <v>30</v>
      </c>
      <c r="T2237" t="s">
        <v>30</v>
      </c>
      <c r="U2237" t="s">
        <v>30</v>
      </c>
      <c r="V2237" t="s">
        <v>30</v>
      </c>
      <c r="W2237" t="s">
        <v>40</v>
      </c>
      <c r="X2237" t="s">
        <v>29</v>
      </c>
      <c r="Y2237" t="s">
        <v>30</v>
      </c>
      <c r="Z2237" t="s">
        <v>29</v>
      </c>
      <c r="AA2237" t="s">
        <v>29</v>
      </c>
      <c r="AB2237" t="s">
        <v>32</v>
      </c>
    </row>
    <row r="2238" spans="1:28" outlineLevel="1" x14ac:dyDescent="0.45">
      <c r="A2238">
        <v>7889038909</v>
      </c>
      <c r="B2238" s="1">
        <v>44327</v>
      </c>
      <c r="C2238" t="s">
        <v>3945</v>
      </c>
      <c r="D2238" t="s">
        <v>3946</v>
      </c>
      <c r="E2238" t="s">
        <v>640</v>
      </c>
      <c r="F2238" t="s">
        <v>5651</v>
      </c>
      <c r="G2238" t="s">
        <v>5762</v>
      </c>
      <c r="H2238" s="5">
        <v>17096.919999999998</v>
      </c>
      <c r="J2238" t="s">
        <v>42</v>
      </c>
      <c r="K2238" t="s">
        <v>29</v>
      </c>
      <c r="L2238" t="s">
        <v>150</v>
      </c>
      <c r="M2238" t="s">
        <v>30</v>
      </c>
      <c r="N2238" t="s">
        <v>30</v>
      </c>
      <c r="O2238" t="s">
        <v>29</v>
      </c>
      <c r="P2238" t="s">
        <v>30</v>
      </c>
      <c r="Q2238" t="s">
        <v>30</v>
      </c>
      <c r="R2238" t="s">
        <v>30</v>
      </c>
      <c r="S2238" t="s">
        <v>30</v>
      </c>
      <c r="T2238" t="s">
        <v>30</v>
      </c>
      <c r="U2238" t="s">
        <v>30</v>
      </c>
      <c r="V2238" t="s">
        <v>30</v>
      </c>
      <c r="W2238" t="s">
        <v>31</v>
      </c>
      <c r="X2238" t="s">
        <v>30</v>
      </c>
      <c r="Y2238" t="s">
        <v>29</v>
      </c>
      <c r="Z2238" t="s">
        <v>29</v>
      </c>
      <c r="AA2238" t="s">
        <v>30</v>
      </c>
      <c r="AB2238" t="s">
        <v>62</v>
      </c>
    </row>
    <row r="2239" spans="1:28" outlineLevel="1" x14ac:dyDescent="0.45">
      <c r="A2239">
        <v>8615219004</v>
      </c>
      <c r="B2239" s="1">
        <v>44343</v>
      </c>
      <c r="C2239" t="s">
        <v>4326</v>
      </c>
      <c r="D2239" t="s">
        <v>4327</v>
      </c>
      <c r="E2239" t="s">
        <v>640</v>
      </c>
      <c r="F2239" t="s">
        <v>5651</v>
      </c>
      <c r="G2239" t="s">
        <v>5762</v>
      </c>
      <c r="H2239" s="5">
        <v>16642</v>
      </c>
      <c r="J2239" t="s">
        <v>42</v>
      </c>
      <c r="K2239" t="s">
        <v>30</v>
      </c>
      <c r="L2239" t="s">
        <v>150</v>
      </c>
      <c r="M2239" t="s">
        <v>29</v>
      </c>
      <c r="N2239" t="s">
        <v>30</v>
      </c>
      <c r="O2239" t="s">
        <v>29</v>
      </c>
      <c r="P2239" t="s">
        <v>30</v>
      </c>
      <c r="Q2239" t="s">
        <v>30</v>
      </c>
      <c r="R2239" t="s">
        <v>30</v>
      </c>
      <c r="S2239" t="s">
        <v>30</v>
      </c>
      <c r="T2239" t="s">
        <v>30</v>
      </c>
      <c r="U2239" t="s">
        <v>30</v>
      </c>
      <c r="V2239" t="s">
        <v>30</v>
      </c>
      <c r="W2239" t="s">
        <v>40</v>
      </c>
      <c r="X2239" t="s">
        <v>30</v>
      </c>
      <c r="Y2239" t="s">
        <v>30</v>
      </c>
      <c r="Z2239" t="s">
        <v>29</v>
      </c>
      <c r="AA2239" t="s">
        <v>30</v>
      </c>
      <c r="AB2239" t="s">
        <v>32</v>
      </c>
    </row>
    <row r="2240" spans="1:28" outlineLevel="1" x14ac:dyDescent="0.45">
      <c r="A2240">
        <v>4898339006</v>
      </c>
      <c r="B2240" s="1">
        <v>44336</v>
      </c>
      <c r="C2240" t="s">
        <v>2033</v>
      </c>
      <c r="D2240" t="s">
        <v>2034</v>
      </c>
      <c r="E2240" t="s">
        <v>640</v>
      </c>
      <c r="F2240" t="s">
        <v>5651</v>
      </c>
      <c r="G2240" t="s">
        <v>5884</v>
      </c>
      <c r="H2240" s="5">
        <v>13968.28</v>
      </c>
      <c r="I2240" t="s">
        <v>612</v>
      </c>
      <c r="J2240" t="s">
        <v>42</v>
      </c>
      <c r="K2240" t="s">
        <v>29</v>
      </c>
      <c r="L2240" t="s">
        <v>210</v>
      </c>
      <c r="M2240" t="s">
        <v>29</v>
      </c>
      <c r="N2240" t="s">
        <v>30</v>
      </c>
      <c r="O2240" t="s">
        <v>29</v>
      </c>
      <c r="P2240" t="s">
        <v>30</v>
      </c>
      <c r="Q2240" t="s">
        <v>30</v>
      </c>
      <c r="R2240" t="s">
        <v>30</v>
      </c>
      <c r="S2240" t="s">
        <v>30</v>
      </c>
      <c r="T2240" t="s">
        <v>30</v>
      </c>
      <c r="U2240" t="s">
        <v>30</v>
      </c>
      <c r="V2240" t="s">
        <v>30</v>
      </c>
      <c r="W2240" t="s">
        <v>31</v>
      </c>
      <c r="X2240" t="s">
        <v>29</v>
      </c>
      <c r="Y2240" t="s">
        <v>30</v>
      </c>
      <c r="Z2240" t="s">
        <v>29</v>
      </c>
      <c r="AA2240" t="s">
        <v>30</v>
      </c>
      <c r="AB2240" t="s">
        <v>32</v>
      </c>
    </row>
    <row r="2241" spans="1:28" outlineLevel="1" x14ac:dyDescent="0.45">
      <c r="A2241">
        <v>2706979007</v>
      </c>
      <c r="B2241" s="1">
        <v>44334</v>
      </c>
      <c r="C2241" t="s">
        <v>1354</v>
      </c>
      <c r="D2241" t="s">
        <v>1355</v>
      </c>
      <c r="E2241" t="s">
        <v>1356</v>
      </c>
      <c r="F2241" t="s">
        <v>5651</v>
      </c>
      <c r="G2241" t="s">
        <v>5866</v>
      </c>
      <c r="H2241" s="5">
        <v>24304.21</v>
      </c>
      <c r="J2241" t="s">
        <v>42</v>
      </c>
      <c r="K2241" t="s">
        <v>29</v>
      </c>
      <c r="L2241" t="s">
        <v>96</v>
      </c>
      <c r="M2241" t="s">
        <v>30</v>
      </c>
      <c r="N2241" t="s">
        <v>29</v>
      </c>
      <c r="O2241" t="s">
        <v>29</v>
      </c>
      <c r="P2241" t="s">
        <v>29</v>
      </c>
      <c r="Q2241" t="s">
        <v>29</v>
      </c>
      <c r="R2241" t="s">
        <v>29</v>
      </c>
      <c r="S2241" t="s">
        <v>30</v>
      </c>
      <c r="T2241" t="s">
        <v>29</v>
      </c>
      <c r="U2241" t="s">
        <v>30</v>
      </c>
      <c r="V2241" t="s">
        <v>29</v>
      </c>
      <c r="W2241" t="s">
        <v>60</v>
      </c>
      <c r="X2241" t="s">
        <v>29</v>
      </c>
      <c r="Y2241" t="s">
        <v>29</v>
      </c>
      <c r="Z2241" t="s">
        <v>29</v>
      </c>
      <c r="AA2241" t="s">
        <v>30</v>
      </c>
      <c r="AB2241" t="s">
        <v>62</v>
      </c>
    </row>
    <row r="2242" spans="1:28" outlineLevel="1" x14ac:dyDescent="0.45">
      <c r="A2242">
        <v>2233299003</v>
      </c>
      <c r="B2242" s="1">
        <v>44330</v>
      </c>
      <c r="C2242" t="s">
        <v>719</v>
      </c>
      <c r="D2242" t="s">
        <v>720</v>
      </c>
      <c r="E2242" t="s">
        <v>721</v>
      </c>
      <c r="F2242" t="s">
        <v>5651</v>
      </c>
      <c r="G2242" t="s">
        <v>5776</v>
      </c>
      <c r="H2242" s="5">
        <v>168991.22</v>
      </c>
      <c r="I2242" t="s">
        <v>35</v>
      </c>
      <c r="J2242" t="s">
        <v>28</v>
      </c>
      <c r="K2242" t="s">
        <v>29</v>
      </c>
      <c r="L2242" t="s">
        <v>161</v>
      </c>
      <c r="M2242" t="s">
        <v>29</v>
      </c>
      <c r="N2242" t="s">
        <v>29</v>
      </c>
      <c r="O2242" t="s">
        <v>30</v>
      </c>
      <c r="P2242" t="s">
        <v>30</v>
      </c>
      <c r="Q2242" t="s">
        <v>30</v>
      </c>
      <c r="R2242" t="s">
        <v>30</v>
      </c>
      <c r="S2242" t="s">
        <v>30</v>
      </c>
      <c r="T2242" t="s">
        <v>30</v>
      </c>
      <c r="U2242" t="s">
        <v>30</v>
      </c>
      <c r="V2242" t="s">
        <v>30</v>
      </c>
      <c r="W2242" t="s">
        <v>40</v>
      </c>
      <c r="X2242" t="s">
        <v>29</v>
      </c>
      <c r="Y2242" t="s">
        <v>30</v>
      </c>
      <c r="Z2242" t="s">
        <v>29</v>
      </c>
      <c r="AA2242" t="s">
        <v>29</v>
      </c>
      <c r="AB2242" t="s">
        <v>32</v>
      </c>
    </row>
    <row r="2243" spans="1:28" outlineLevel="1" x14ac:dyDescent="0.45">
      <c r="A2243">
        <v>1111409007</v>
      </c>
      <c r="B2243" s="1">
        <v>44329</v>
      </c>
      <c r="C2243" t="s">
        <v>508</v>
      </c>
      <c r="D2243" t="s">
        <v>509</v>
      </c>
      <c r="E2243" t="s">
        <v>510</v>
      </c>
      <c r="F2243" t="s">
        <v>5651</v>
      </c>
      <c r="G2243" t="s">
        <v>5732</v>
      </c>
      <c r="H2243" s="5">
        <v>719366.87</v>
      </c>
      <c r="J2243" t="s">
        <v>42</v>
      </c>
      <c r="K2243" t="s">
        <v>29</v>
      </c>
      <c r="L2243" t="s">
        <v>150</v>
      </c>
      <c r="M2243" t="s">
        <v>29</v>
      </c>
      <c r="N2243" t="s">
        <v>30</v>
      </c>
      <c r="O2243" t="s">
        <v>30</v>
      </c>
      <c r="P2243" t="s">
        <v>30</v>
      </c>
      <c r="Q2243" t="s">
        <v>30</v>
      </c>
      <c r="R2243" t="s">
        <v>30</v>
      </c>
      <c r="S2243" t="s">
        <v>30</v>
      </c>
      <c r="T2243" t="s">
        <v>29</v>
      </c>
      <c r="U2243" t="s">
        <v>30</v>
      </c>
      <c r="V2243" t="s">
        <v>30</v>
      </c>
      <c r="W2243" t="s">
        <v>40</v>
      </c>
      <c r="X2243" t="s">
        <v>29</v>
      </c>
      <c r="Y2243" t="s">
        <v>30</v>
      </c>
      <c r="Z2243" t="s">
        <v>29</v>
      </c>
      <c r="AA2243" t="s">
        <v>30</v>
      </c>
      <c r="AB2243" t="s">
        <v>130</v>
      </c>
    </row>
    <row r="2244" spans="1:28" outlineLevel="1" x14ac:dyDescent="0.45">
      <c r="A2244">
        <v>7542299010</v>
      </c>
      <c r="B2244" s="1">
        <v>44341</v>
      </c>
      <c r="C2244" t="s">
        <v>2907</v>
      </c>
      <c r="D2244" t="s">
        <v>2908</v>
      </c>
      <c r="E2244" t="s">
        <v>825</v>
      </c>
      <c r="F2244" t="s">
        <v>5651</v>
      </c>
      <c r="G2244" t="s">
        <v>5971</v>
      </c>
      <c r="H2244" s="5">
        <v>2029</v>
      </c>
      <c r="J2244" t="s">
        <v>42</v>
      </c>
      <c r="K2244" t="s">
        <v>29</v>
      </c>
      <c r="L2244" t="s">
        <v>150</v>
      </c>
      <c r="M2244" t="s">
        <v>30</v>
      </c>
      <c r="N2244" t="s">
        <v>30</v>
      </c>
      <c r="O2244" t="s">
        <v>29</v>
      </c>
      <c r="P2244" t="s">
        <v>30</v>
      </c>
      <c r="Q2244" t="s">
        <v>30</v>
      </c>
      <c r="R2244" t="s">
        <v>30</v>
      </c>
      <c r="S2244" t="s">
        <v>30</v>
      </c>
      <c r="T2244" t="s">
        <v>30</v>
      </c>
      <c r="U2244" t="s">
        <v>30</v>
      </c>
      <c r="V2244" t="s">
        <v>30</v>
      </c>
      <c r="W2244" t="s">
        <v>49</v>
      </c>
      <c r="X2244" t="s">
        <v>29</v>
      </c>
      <c r="Y2244" t="s">
        <v>30</v>
      </c>
      <c r="Z2244" t="s">
        <v>29</v>
      </c>
      <c r="AA2244" t="s">
        <v>30</v>
      </c>
      <c r="AB2244" t="s">
        <v>228</v>
      </c>
    </row>
    <row r="2245" spans="1:28" outlineLevel="1" x14ac:dyDescent="0.45">
      <c r="A2245">
        <v>1106519000</v>
      </c>
      <c r="B2245" s="1">
        <v>44329</v>
      </c>
      <c r="C2245" t="s">
        <v>472</v>
      </c>
      <c r="D2245" t="s">
        <v>473</v>
      </c>
      <c r="E2245" t="s">
        <v>474</v>
      </c>
      <c r="F2245" t="s">
        <v>5651</v>
      </c>
      <c r="G2245" t="s">
        <v>5727</v>
      </c>
      <c r="H2245" s="5">
        <v>59534</v>
      </c>
      <c r="I2245" t="s">
        <v>35</v>
      </c>
      <c r="J2245" t="s">
        <v>28</v>
      </c>
      <c r="K2245" t="s">
        <v>29</v>
      </c>
      <c r="L2245" t="s">
        <v>161</v>
      </c>
      <c r="M2245" t="s">
        <v>30</v>
      </c>
      <c r="N2245" t="s">
        <v>30</v>
      </c>
      <c r="O2245" t="s">
        <v>30</v>
      </c>
      <c r="P2245" t="s">
        <v>30</v>
      </c>
      <c r="Q2245" t="s">
        <v>30</v>
      </c>
      <c r="R2245" t="s">
        <v>30</v>
      </c>
      <c r="S2245" t="s">
        <v>30</v>
      </c>
      <c r="T2245" t="s">
        <v>30</v>
      </c>
      <c r="U2245" t="s">
        <v>30</v>
      </c>
      <c r="V2245" t="s">
        <v>30</v>
      </c>
      <c r="W2245" t="s">
        <v>40</v>
      </c>
      <c r="X2245" t="s">
        <v>29</v>
      </c>
      <c r="Y2245" t="s">
        <v>30</v>
      </c>
      <c r="Z2245" t="s">
        <v>29</v>
      </c>
      <c r="AA2245" t="s">
        <v>29</v>
      </c>
      <c r="AB2245" t="s">
        <v>32</v>
      </c>
    </row>
    <row r="2246" spans="1:28" outlineLevel="1" x14ac:dyDescent="0.45">
      <c r="A2246">
        <v>2737609004</v>
      </c>
      <c r="B2246" s="1">
        <v>44334</v>
      </c>
      <c r="C2246" t="s">
        <v>1493</v>
      </c>
      <c r="D2246" t="s">
        <v>473</v>
      </c>
      <c r="E2246" t="s">
        <v>474</v>
      </c>
      <c r="F2246" t="s">
        <v>5651</v>
      </c>
      <c r="G2246" t="s">
        <v>5727</v>
      </c>
      <c r="H2246" s="5">
        <v>19099</v>
      </c>
      <c r="I2246" t="s">
        <v>35</v>
      </c>
      <c r="J2246" t="s">
        <v>28</v>
      </c>
      <c r="K2246" t="s">
        <v>29</v>
      </c>
      <c r="L2246" t="s">
        <v>161</v>
      </c>
      <c r="M2246" t="s">
        <v>30</v>
      </c>
      <c r="N2246" t="s">
        <v>30</v>
      </c>
      <c r="O2246" t="s">
        <v>30</v>
      </c>
      <c r="P2246" t="s">
        <v>30</v>
      </c>
      <c r="Q2246" t="s">
        <v>30</v>
      </c>
      <c r="R2246" t="s">
        <v>30</v>
      </c>
      <c r="S2246" t="s">
        <v>30</v>
      </c>
      <c r="T2246" t="s">
        <v>30</v>
      </c>
      <c r="U2246" t="s">
        <v>30</v>
      </c>
      <c r="V2246" t="s">
        <v>30</v>
      </c>
      <c r="W2246" t="s">
        <v>40</v>
      </c>
      <c r="X2246" t="s">
        <v>29</v>
      </c>
      <c r="Y2246" t="s">
        <v>30</v>
      </c>
      <c r="Z2246" t="s">
        <v>29</v>
      </c>
      <c r="AA2246" t="s">
        <v>29</v>
      </c>
      <c r="AB2246" t="s">
        <v>32</v>
      </c>
    </row>
    <row r="2247" spans="1:28" outlineLevel="1" x14ac:dyDescent="0.45">
      <c r="A2247">
        <v>3701449007</v>
      </c>
      <c r="B2247" s="1">
        <v>44335</v>
      </c>
      <c r="C2247" t="s">
        <v>1780</v>
      </c>
      <c r="D2247" t="s">
        <v>1781</v>
      </c>
      <c r="E2247" t="s">
        <v>751</v>
      </c>
      <c r="F2247" t="s">
        <v>5651</v>
      </c>
      <c r="G2247" t="s">
        <v>5782</v>
      </c>
      <c r="H2247" s="5">
        <v>469291.56</v>
      </c>
      <c r="J2247" t="s">
        <v>42</v>
      </c>
      <c r="K2247" t="s">
        <v>29</v>
      </c>
      <c r="L2247" t="s">
        <v>54</v>
      </c>
      <c r="M2247" t="s">
        <v>30</v>
      </c>
      <c r="N2247" t="s">
        <v>30</v>
      </c>
      <c r="O2247" t="s">
        <v>30</v>
      </c>
      <c r="P2247" t="s">
        <v>30</v>
      </c>
      <c r="Q2247" t="s">
        <v>30</v>
      </c>
      <c r="R2247" t="s">
        <v>30</v>
      </c>
      <c r="S2247" t="s">
        <v>30</v>
      </c>
      <c r="T2247" t="s">
        <v>30</v>
      </c>
      <c r="U2247" t="s">
        <v>30</v>
      </c>
      <c r="V2247" t="s">
        <v>30</v>
      </c>
      <c r="W2247" t="s">
        <v>31</v>
      </c>
      <c r="X2247" t="s">
        <v>29</v>
      </c>
      <c r="Y2247" t="s">
        <v>29</v>
      </c>
      <c r="Z2247" t="s">
        <v>29</v>
      </c>
      <c r="AA2247" t="s">
        <v>30</v>
      </c>
      <c r="AB2247" t="s">
        <v>32</v>
      </c>
    </row>
    <row r="2248" spans="1:28" outlineLevel="1" x14ac:dyDescent="0.45">
      <c r="A2248">
        <v>2239499005</v>
      </c>
      <c r="B2248" s="1">
        <v>44330</v>
      </c>
      <c r="C2248" t="s">
        <v>749</v>
      </c>
      <c r="D2248" t="s">
        <v>750</v>
      </c>
      <c r="E2248" t="s">
        <v>751</v>
      </c>
      <c r="F2248" t="s">
        <v>5651</v>
      </c>
      <c r="G2248" t="s">
        <v>5782</v>
      </c>
      <c r="H2248" s="5">
        <v>251804</v>
      </c>
      <c r="J2248" t="s">
        <v>42</v>
      </c>
      <c r="K2248" t="s">
        <v>29</v>
      </c>
      <c r="L2248" t="s">
        <v>54</v>
      </c>
      <c r="M2248" t="s">
        <v>30</v>
      </c>
      <c r="N2248" t="s">
        <v>30</v>
      </c>
      <c r="O2248" t="s">
        <v>30</v>
      </c>
      <c r="P2248" t="s">
        <v>30</v>
      </c>
      <c r="Q2248" t="s">
        <v>30</v>
      </c>
      <c r="R2248" t="s">
        <v>30</v>
      </c>
      <c r="S2248" t="s">
        <v>30</v>
      </c>
      <c r="T2248" t="s">
        <v>30</v>
      </c>
      <c r="U2248" t="s">
        <v>30</v>
      </c>
      <c r="V2248" t="s">
        <v>30</v>
      </c>
      <c r="W2248" t="s">
        <v>40</v>
      </c>
      <c r="X2248" t="s">
        <v>29</v>
      </c>
      <c r="Y2248" t="s">
        <v>29</v>
      </c>
      <c r="Z2248" t="s">
        <v>30</v>
      </c>
      <c r="AA2248" t="s">
        <v>30</v>
      </c>
      <c r="AB2248" t="s">
        <v>32</v>
      </c>
    </row>
    <row r="2249" spans="1:28" outlineLevel="1" x14ac:dyDescent="0.45">
      <c r="A2249">
        <v>2506859001</v>
      </c>
      <c r="B2249" s="1">
        <v>44332</v>
      </c>
      <c r="C2249" t="s">
        <v>1263</v>
      </c>
      <c r="D2249" t="s">
        <v>1264</v>
      </c>
      <c r="E2249" t="s">
        <v>1265</v>
      </c>
      <c r="F2249" t="s">
        <v>5651</v>
      </c>
      <c r="G2249" t="s">
        <v>5856</v>
      </c>
      <c r="H2249" s="5">
        <v>34364.449999999997</v>
      </c>
      <c r="J2249" t="s">
        <v>42</v>
      </c>
      <c r="K2249" t="s">
        <v>29</v>
      </c>
      <c r="L2249" t="s">
        <v>54</v>
      </c>
      <c r="M2249" t="s">
        <v>29</v>
      </c>
      <c r="N2249" t="s">
        <v>29</v>
      </c>
      <c r="O2249" t="s">
        <v>30</v>
      </c>
      <c r="P2249" t="s">
        <v>29</v>
      </c>
      <c r="Q2249" t="s">
        <v>29</v>
      </c>
      <c r="R2249" t="s">
        <v>30</v>
      </c>
      <c r="S2249" t="s">
        <v>30</v>
      </c>
      <c r="T2249" t="s">
        <v>30</v>
      </c>
      <c r="U2249" t="s">
        <v>29</v>
      </c>
      <c r="V2249" t="s">
        <v>30</v>
      </c>
      <c r="W2249" t="s">
        <v>31</v>
      </c>
      <c r="X2249" t="s">
        <v>30</v>
      </c>
      <c r="Y2249" t="s">
        <v>29</v>
      </c>
      <c r="Z2249" t="s">
        <v>29</v>
      </c>
      <c r="AA2249" t="s">
        <v>30</v>
      </c>
      <c r="AB2249" t="s">
        <v>38</v>
      </c>
    </row>
    <row r="2250" spans="1:28" outlineLevel="1" x14ac:dyDescent="0.45">
      <c r="A2250">
        <v>7552138909</v>
      </c>
      <c r="B2250" s="1">
        <v>44323</v>
      </c>
      <c r="C2250" t="s">
        <v>3026</v>
      </c>
      <c r="D2250" t="s">
        <v>3027</v>
      </c>
      <c r="E2250" t="s">
        <v>225</v>
      </c>
      <c r="F2250" t="s">
        <v>5651</v>
      </c>
      <c r="G2250" t="s">
        <v>5675</v>
      </c>
      <c r="H2250" s="5">
        <v>108616.62</v>
      </c>
      <c r="J2250" t="s">
        <v>28</v>
      </c>
      <c r="K2250" t="s">
        <v>29</v>
      </c>
      <c r="L2250" t="s">
        <v>77</v>
      </c>
      <c r="M2250" t="s">
        <v>29</v>
      </c>
      <c r="N2250" t="s">
        <v>29</v>
      </c>
      <c r="O2250" t="s">
        <v>30</v>
      </c>
      <c r="P2250" t="s">
        <v>30</v>
      </c>
      <c r="Q2250" t="s">
        <v>29</v>
      </c>
      <c r="R2250" t="s">
        <v>30</v>
      </c>
      <c r="S2250" t="s">
        <v>30</v>
      </c>
      <c r="T2250" t="s">
        <v>30</v>
      </c>
      <c r="U2250" t="s">
        <v>30</v>
      </c>
      <c r="V2250" t="s">
        <v>30</v>
      </c>
      <c r="W2250" t="s">
        <v>31</v>
      </c>
      <c r="X2250" t="s">
        <v>29</v>
      </c>
      <c r="Y2250" t="s">
        <v>30</v>
      </c>
      <c r="Z2250" t="s">
        <v>29</v>
      </c>
      <c r="AA2250" t="s">
        <v>30</v>
      </c>
      <c r="AB2250" t="s">
        <v>62</v>
      </c>
    </row>
    <row r="2251" spans="1:28" outlineLevel="1" x14ac:dyDescent="0.45">
      <c r="A2251">
        <v>1068729002</v>
      </c>
      <c r="B2251" s="1">
        <v>44328</v>
      </c>
      <c r="C2251" t="s">
        <v>223</v>
      </c>
      <c r="D2251" t="s">
        <v>224</v>
      </c>
      <c r="E2251" t="s">
        <v>225</v>
      </c>
      <c r="F2251" t="s">
        <v>5651</v>
      </c>
      <c r="G2251" t="s">
        <v>5675</v>
      </c>
      <c r="H2251" s="5">
        <v>47230.2</v>
      </c>
      <c r="I2251" t="s">
        <v>226</v>
      </c>
      <c r="J2251" t="s">
        <v>28</v>
      </c>
      <c r="K2251" t="s">
        <v>30</v>
      </c>
      <c r="L2251" t="s">
        <v>77</v>
      </c>
      <c r="M2251" t="s">
        <v>30</v>
      </c>
      <c r="N2251" t="s">
        <v>30</v>
      </c>
      <c r="O2251" t="s">
        <v>29</v>
      </c>
      <c r="P2251" t="s">
        <v>30</v>
      </c>
      <c r="Q2251" t="s">
        <v>30</v>
      </c>
      <c r="R2251" t="s">
        <v>30</v>
      </c>
      <c r="S2251" t="s">
        <v>30</v>
      </c>
      <c r="T2251" t="s">
        <v>30</v>
      </c>
      <c r="U2251" t="s">
        <v>30</v>
      </c>
      <c r="V2251" t="s">
        <v>30</v>
      </c>
      <c r="W2251" t="s">
        <v>40</v>
      </c>
      <c r="X2251" t="s">
        <v>29</v>
      </c>
      <c r="Y2251" t="s">
        <v>29</v>
      </c>
      <c r="Z2251" t="s">
        <v>30</v>
      </c>
      <c r="AA2251" t="s">
        <v>30</v>
      </c>
      <c r="AB2251" t="s">
        <v>32</v>
      </c>
    </row>
    <row r="2252" spans="1:28" outlineLevel="1" x14ac:dyDescent="0.45">
      <c r="A2252">
        <v>4890239006</v>
      </c>
      <c r="B2252" s="1">
        <v>44336</v>
      </c>
      <c r="C2252" t="s">
        <v>1983</v>
      </c>
      <c r="D2252" t="s">
        <v>1984</v>
      </c>
      <c r="E2252" t="s">
        <v>225</v>
      </c>
      <c r="F2252" t="s">
        <v>5651</v>
      </c>
      <c r="G2252" t="s">
        <v>5675</v>
      </c>
      <c r="H2252" s="5">
        <v>46095</v>
      </c>
      <c r="J2252" t="s">
        <v>28</v>
      </c>
      <c r="K2252" t="s">
        <v>29</v>
      </c>
      <c r="L2252" t="s">
        <v>77</v>
      </c>
      <c r="M2252" t="s">
        <v>30</v>
      </c>
      <c r="N2252" t="s">
        <v>30</v>
      </c>
      <c r="O2252" t="s">
        <v>30</v>
      </c>
      <c r="P2252" t="s">
        <v>30</v>
      </c>
      <c r="Q2252" t="s">
        <v>30</v>
      </c>
      <c r="R2252" t="s">
        <v>30</v>
      </c>
      <c r="S2252" t="s">
        <v>30</v>
      </c>
      <c r="T2252" t="s">
        <v>30</v>
      </c>
      <c r="U2252" t="s">
        <v>30</v>
      </c>
      <c r="V2252" t="s">
        <v>30</v>
      </c>
      <c r="W2252" t="s">
        <v>40</v>
      </c>
      <c r="X2252" t="s">
        <v>29</v>
      </c>
      <c r="Y2252" t="s">
        <v>30</v>
      </c>
      <c r="Z2252" t="s">
        <v>29</v>
      </c>
      <c r="AA2252" t="s">
        <v>29</v>
      </c>
      <c r="AB2252" t="s">
        <v>32</v>
      </c>
    </row>
    <row r="2253" spans="1:28" outlineLevel="1" x14ac:dyDescent="0.45">
      <c r="A2253">
        <v>2717549002</v>
      </c>
      <c r="B2253" s="1">
        <v>44334</v>
      </c>
      <c r="C2253" t="s">
        <v>1405</v>
      </c>
      <c r="D2253" t="s">
        <v>1406</v>
      </c>
      <c r="E2253" t="s">
        <v>1407</v>
      </c>
      <c r="F2253" t="s">
        <v>5651</v>
      </c>
      <c r="G2253" t="s">
        <v>5872</v>
      </c>
      <c r="H2253" s="5">
        <v>519456.91</v>
      </c>
      <c r="J2253" t="s">
        <v>28</v>
      </c>
      <c r="K2253" t="s">
        <v>29</v>
      </c>
      <c r="L2253" t="s">
        <v>77</v>
      </c>
      <c r="M2253" t="s">
        <v>30</v>
      </c>
      <c r="N2253" t="s">
        <v>30</v>
      </c>
      <c r="O2253" t="s">
        <v>30</v>
      </c>
      <c r="P2253" t="s">
        <v>30</v>
      </c>
      <c r="Q2253" t="s">
        <v>30</v>
      </c>
      <c r="R2253" t="s">
        <v>30</v>
      </c>
      <c r="S2253" t="s">
        <v>30</v>
      </c>
      <c r="T2253" t="s">
        <v>30</v>
      </c>
      <c r="U2253" t="s">
        <v>30</v>
      </c>
      <c r="V2253" t="s">
        <v>30</v>
      </c>
      <c r="W2253" t="s">
        <v>40</v>
      </c>
      <c r="X2253" t="s">
        <v>29</v>
      </c>
      <c r="Y2253" t="s">
        <v>30</v>
      </c>
      <c r="Z2253" t="s">
        <v>29</v>
      </c>
      <c r="AA2253" t="s">
        <v>29</v>
      </c>
      <c r="AB2253" t="s">
        <v>32</v>
      </c>
    </row>
    <row r="2254" spans="1:28" outlineLevel="1" x14ac:dyDescent="0.45">
      <c r="A2254">
        <v>8611869003</v>
      </c>
      <c r="B2254" s="1">
        <v>44343</v>
      </c>
      <c r="C2254" t="s">
        <v>4306</v>
      </c>
      <c r="D2254" t="s">
        <v>4307</v>
      </c>
      <c r="E2254" t="s">
        <v>1407</v>
      </c>
      <c r="F2254" t="s">
        <v>5651</v>
      </c>
      <c r="G2254" t="s">
        <v>5872</v>
      </c>
      <c r="H2254" s="5">
        <v>48990</v>
      </c>
      <c r="J2254" t="s">
        <v>28</v>
      </c>
      <c r="K2254" t="s">
        <v>29</v>
      </c>
      <c r="L2254" t="s">
        <v>77</v>
      </c>
      <c r="M2254" t="s">
        <v>29</v>
      </c>
      <c r="N2254" t="s">
        <v>29</v>
      </c>
      <c r="O2254" t="s">
        <v>30</v>
      </c>
      <c r="P2254" t="s">
        <v>30</v>
      </c>
      <c r="Q2254" t="s">
        <v>30</v>
      </c>
      <c r="R2254" t="s">
        <v>30</v>
      </c>
      <c r="S2254" t="s">
        <v>30</v>
      </c>
      <c r="T2254" t="s">
        <v>30</v>
      </c>
      <c r="U2254" t="s">
        <v>30</v>
      </c>
      <c r="V2254" t="s">
        <v>30</v>
      </c>
      <c r="W2254" t="s">
        <v>60</v>
      </c>
      <c r="X2254" t="s">
        <v>29</v>
      </c>
      <c r="Y2254" t="s">
        <v>30</v>
      </c>
      <c r="Z2254" t="s">
        <v>29</v>
      </c>
      <c r="AA2254" t="s">
        <v>29</v>
      </c>
      <c r="AB2254" t="s">
        <v>39</v>
      </c>
    </row>
    <row r="2255" spans="1:28" outlineLevel="1" x14ac:dyDescent="0.45">
      <c r="A2255">
        <v>8611109009</v>
      </c>
      <c r="B2255" s="1">
        <v>44343</v>
      </c>
      <c r="C2255" t="s">
        <v>4300</v>
      </c>
      <c r="D2255" t="s">
        <v>4301</v>
      </c>
      <c r="E2255" t="s">
        <v>1160</v>
      </c>
      <c r="F2255" t="s">
        <v>5651</v>
      </c>
      <c r="G2255" t="s">
        <v>5842</v>
      </c>
      <c r="H2255" s="5">
        <v>305045</v>
      </c>
      <c r="J2255" t="s">
        <v>42</v>
      </c>
      <c r="K2255" t="s">
        <v>29</v>
      </c>
      <c r="L2255" t="s">
        <v>127</v>
      </c>
      <c r="M2255" t="s">
        <v>29</v>
      </c>
      <c r="N2255" t="s">
        <v>29</v>
      </c>
      <c r="O2255" t="s">
        <v>29</v>
      </c>
      <c r="P2255" t="s">
        <v>30</v>
      </c>
      <c r="Q2255" t="s">
        <v>30</v>
      </c>
      <c r="R2255" t="s">
        <v>30</v>
      </c>
      <c r="S2255" t="s">
        <v>30</v>
      </c>
      <c r="T2255" t="s">
        <v>30</v>
      </c>
      <c r="U2255" t="s">
        <v>30</v>
      </c>
      <c r="V2255" t="s">
        <v>30</v>
      </c>
      <c r="W2255" t="s">
        <v>60</v>
      </c>
      <c r="X2255" t="s">
        <v>29</v>
      </c>
      <c r="Y2255" t="s">
        <v>29</v>
      </c>
      <c r="Z2255" t="s">
        <v>30</v>
      </c>
      <c r="AA2255" t="s">
        <v>30</v>
      </c>
      <c r="AB2255" t="s">
        <v>221</v>
      </c>
    </row>
    <row r="2256" spans="1:28" outlineLevel="1" x14ac:dyDescent="0.45">
      <c r="A2256">
        <v>7651038909</v>
      </c>
      <c r="B2256" s="1">
        <v>44323</v>
      </c>
      <c r="C2256" t="s">
        <v>3705</v>
      </c>
      <c r="D2256" t="s">
        <v>3706</v>
      </c>
      <c r="E2256" t="s">
        <v>1160</v>
      </c>
      <c r="F2256" t="s">
        <v>5651</v>
      </c>
      <c r="G2256" t="s">
        <v>5842</v>
      </c>
      <c r="H2256" s="5">
        <v>246185</v>
      </c>
      <c r="J2256" t="s">
        <v>42</v>
      </c>
      <c r="K2256" t="s">
        <v>29</v>
      </c>
      <c r="L2256" t="s">
        <v>127</v>
      </c>
      <c r="M2256" t="s">
        <v>30</v>
      </c>
      <c r="N2256" t="s">
        <v>30</v>
      </c>
      <c r="O2256" t="s">
        <v>30</v>
      </c>
      <c r="P2256" t="s">
        <v>30</v>
      </c>
      <c r="Q2256" t="s">
        <v>30</v>
      </c>
      <c r="R2256" t="s">
        <v>30</v>
      </c>
      <c r="S2256" t="s">
        <v>30</v>
      </c>
      <c r="T2256" t="s">
        <v>30</v>
      </c>
      <c r="U2256" t="s">
        <v>30</v>
      </c>
      <c r="V2256" t="s">
        <v>30</v>
      </c>
      <c r="W2256" t="s">
        <v>40</v>
      </c>
      <c r="X2256" t="s">
        <v>29</v>
      </c>
      <c r="Y2256" t="s">
        <v>29</v>
      </c>
      <c r="Z2256" t="s">
        <v>29</v>
      </c>
      <c r="AA2256" t="s">
        <v>30</v>
      </c>
      <c r="AB2256" t="s">
        <v>32</v>
      </c>
    </row>
    <row r="2257" spans="1:28" outlineLevel="1" x14ac:dyDescent="0.45">
      <c r="A2257">
        <v>9904529004</v>
      </c>
      <c r="B2257" s="1">
        <v>44351</v>
      </c>
      <c r="C2257" t="s">
        <v>5372</v>
      </c>
      <c r="D2257" t="s">
        <v>5373</v>
      </c>
      <c r="E2257" t="s">
        <v>1160</v>
      </c>
      <c r="F2257" t="s">
        <v>5651</v>
      </c>
      <c r="G2257" t="s">
        <v>5842</v>
      </c>
      <c r="H2257" s="5">
        <v>240289.67</v>
      </c>
      <c r="J2257" t="s">
        <v>42</v>
      </c>
      <c r="K2257" t="s">
        <v>29</v>
      </c>
      <c r="L2257" t="s">
        <v>127</v>
      </c>
      <c r="M2257" t="s">
        <v>30</v>
      </c>
      <c r="N2257" t="s">
        <v>29</v>
      </c>
      <c r="O2257" t="s">
        <v>30</v>
      </c>
      <c r="P2257" t="s">
        <v>30</v>
      </c>
      <c r="Q2257" t="s">
        <v>29</v>
      </c>
      <c r="R2257" t="s">
        <v>29</v>
      </c>
      <c r="S2257" t="s">
        <v>30</v>
      </c>
      <c r="T2257" t="s">
        <v>30</v>
      </c>
      <c r="U2257" t="s">
        <v>29</v>
      </c>
      <c r="V2257" t="s">
        <v>30</v>
      </c>
      <c r="W2257" t="s">
        <v>31</v>
      </c>
      <c r="X2257" t="s">
        <v>29</v>
      </c>
      <c r="Y2257" t="s">
        <v>29</v>
      </c>
      <c r="Z2257" t="s">
        <v>29</v>
      </c>
      <c r="AA2257" t="s">
        <v>29</v>
      </c>
      <c r="AB2257" t="s">
        <v>164</v>
      </c>
    </row>
    <row r="2258" spans="1:28" outlineLevel="1" x14ac:dyDescent="0.45">
      <c r="A2258">
        <v>5239409004</v>
      </c>
      <c r="B2258" s="1">
        <v>44337</v>
      </c>
      <c r="C2258" t="s">
        <v>2273</v>
      </c>
      <c r="D2258" t="s">
        <v>2274</v>
      </c>
      <c r="E2258" t="s">
        <v>1160</v>
      </c>
      <c r="F2258" t="s">
        <v>5651</v>
      </c>
      <c r="G2258" t="s">
        <v>5842</v>
      </c>
      <c r="H2258" s="5">
        <v>187105</v>
      </c>
      <c r="J2258" t="s">
        <v>42</v>
      </c>
      <c r="K2258" t="s">
        <v>29</v>
      </c>
      <c r="L2258" t="s">
        <v>127</v>
      </c>
      <c r="M2258" t="s">
        <v>29</v>
      </c>
      <c r="N2258" t="s">
        <v>30</v>
      </c>
      <c r="O2258" t="s">
        <v>29</v>
      </c>
      <c r="P2258" t="s">
        <v>30</v>
      </c>
      <c r="Q2258" t="s">
        <v>30</v>
      </c>
      <c r="R2258" t="s">
        <v>30</v>
      </c>
      <c r="S2258" t="s">
        <v>30</v>
      </c>
      <c r="T2258" t="s">
        <v>30</v>
      </c>
      <c r="U2258" t="s">
        <v>30</v>
      </c>
      <c r="V2258" t="s">
        <v>30</v>
      </c>
      <c r="W2258" t="s">
        <v>40</v>
      </c>
      <c r="X2258" t="s">
        <v>29</v>
      </c>
      <c r="Y2258" t="s">
        <v>29</v>
      </c>
      <c r="Z2258" t="s">
        <v>29</v>
      </c>
      <c r="AA2258" t="s">
        <v>30</v>
      </c>
      <c r="AB2258" t="s">
        <v>43</v>
      </c>
    </row>
    <row r="2259" spans="1:28" outlineLevel="1" x14ac:dyDescent="0.45">
      <c r="A2259">
        <v>8826429008</v>
      </c>
      <c r="B2259" s="1">
        <v>44345</v>
      </c>
      <c r="C2259" t="s">
        <v>4371</v>
      </c>
      <c r="D2259" t="s">
        <v>4372</v>
      </c>
      <c r="E2259" t="s">
        <v>1160</v>
      </c>
      <c r="F2259" t="s">
        <v>5651</v>
      </c>
      <c r="G2259" t="s">
        <v>5842</v>
      </c>
      <c r="H2259" s="5">
        <v>161462.35999999999</v>
      </c>
      <c r="J2259" t="s">
        <v>42</v>
      </c>
      <c r="K2259" t="s">
        <v>29</v>
      </c>
      <c r="L2259" t="s">
        <v>127</v>
      </c>
      <c r="M2259" t="s">
        <v>30</v>
      </c>
      <c r="N2259" t="s">
        <v>30</v>
      </c>
      <c r="O2259" t="s">
        <v>30</v>
      </c>
      <c r="P2259" t="s">
        <v>30</v>
      </c>
      <c r="Q2259" t="s">
        <v>30</v>
      </c>
      <c r="R2259" t="s">
        <v>30</v>
      </c>
      <c r="S2259" t="s">
        <v>30</v>
      </c>
      <c r="T2259" t="s">
        <v>30</v>
      </c>
      <c r="U2259" t="s">
        <v>30</v>
      </c>
      <c r="V2259" t="s">
        <v>30</v>
      </c>
      <c r="W2259" t="s">
        <v>31</v>
      </c>
      <c r="X2259" t="s">
        <v>29</v>
      </c>
      <c r="Y2259" t="s">
        <v>29</v>
      </c>
      <c r="Z2259" t="s">
        <v>29</v>
      </c>
      <c r="AA2259" t="s">
        <v>29</v>
      </c>
      <c r="AB2259" t="s">
        <v>130</v>
      </c>
    </row>
    <row r="2260" spans="1:28" outlineLevel="1" x14ac:dyDescent="0.45">
      <c r="A2260">
        <v>7913548910</v>
      </c>
      <c r="B2260" s="1">
        <v>44327</v>
      </c>
      <c r="C2260" t="s">
        <v>4084</v>
      </c>
      <c r="D2260" t="s">
        <v>4085</v>
      </c>
      <c r="E2260" t="s">
        <v>1160</v>
      </c>
      <c r="F2260" t="s">
        <v>5651</v>
      </c>
      <c r="G2260" t="s">
        <v>5842</v>
      </c>
      <c r="H2260" s="5">
        <v>145096</v>
      </c>
      <c r="J2260" t="s">
        <v>42</v>
      </c>
      <c r="K2260" t="s">
        <v>29</v>
      </c>
      <c r="L2260" t="s">
        <v>127</v>
      </c>
      <c r="M2260" t="s">
        <v>29</v>
      </c>
      <c r="N2260" t="s">
        <v>29</v>
      </c>
      <c r="O2260" t="s">
        <v>29</v>
      </c>
      <c r="P2260" t="s">
        <v>29</v>
      </c>
      <c r="Q2260" t="s">
        <v>29</v>
      </c>
      <c r="R2260" t="s">
        <v>30</v>
      </c>
      <c r="S2260" t="s">
        <v>30</v>
      </c>
      <c r="T2260" t="s">
        <v>29</v>
      </c>
      <c r="U2260" t="s">
        <v>30</v>
      </c>
      <c r="V2260" t="s">
        <v>30</v>
      </c>
      <c r="W2260" t="s">
        <v>40</v>
      </c>
      <c r="X2260" t="s">
        <v>29</v>
      </c>
      <c r="Y2260" t="s">
        <v>29</v>
      </c>
      <c r="Z2260" t="s">
        <v>30</v>
      </c>
      <c r="AA2260" t="s">
        <v>29</v>
      </c>
      <c r="AB2260" t="s">
        <v>32</v>
      </c>
    </row>
    <row r="2261" spans="1:28" outlineLevel="1" x14ac:dyDescent="0.45">
      <c r="A2261">
        <v>8862109003</v>
      </c>
      <c r="B2261" s="1">
        <v>44345</v>
      </c>
      <c r="C2261" t="s">
        <v>4572</v>
      </c>
      <c r="D2261" t="s">
        <v>4463</v>
      </c>
      <c r="E2261" t="s">
        <v>1160</v>
      </c>
      <c r="F2261" t="s">
        <v>5651</v>
      </c>
      <c r="G2261" t="s">
        <v>5842</v>
      </c>
      <c r="H2261" s="5">
        <v>132398.79999999999</v>
      </c>
      <c r="I2261" t="s">
        <v>35</v>
      </c>
      <c r="J2261" t="s">
        <v>42</v>
      </c>
      <c r="K2261" t="s">
        <v>29</v>
      </c>
      <c r="L2261" t="s">
        <v>127</v>
      </c>
      <c r="M2261" t="s">
        <v>30</v>
      </c>
      <c r="N2261" t="s">
        <v>30</v>
      </c>
      <c r="O2261" t="s">
        <v>30</v>
      </c>
      <c r="P2261" t="s">
        <v>30</v>
      </c>
      <c r="Q2261" t="s">
        <v>30</v>
      </c>
      <c r="R2261" t="s">
        <v>30</v>
      </c>
      <c r="S2261" t="s">
        <v>30</v>
      </c>
      <c r="T2261" t="s">
        <v>30</v>
      </c>
      <c r="U2261" t="s">
        <v>30</v>
      </c>
      <c r="V2261" t="s">
        <v>30</v>
      </c>
      <c r="W2261" t="s">
        <v>31</v>
      </c>
      <c r="X2261" t="s">
        <v>29</v>
      </c>
      <c r="Y2261" t="s">
        <v>29</v>
      </c>
      <c r="Z2261" t="s">
        <v>29</v>
      </c>
      <c r="AA2261" t="s">
        <v>29</v>
      </c>
      <c r="AB2261" t="s">
        <v>32</v>
      </c>
    </row>
    <row r="2262" spans="1:28" outlineLevel="1" x14ac:dyDescent="0.45">
      <c r="A2262">
        <v>7606708910</v>
      </c>
      <c r="B2262" s="1">
        <v>44323</v>
      </c>
      <c r="C2262" t="s">
        <v>3436</v>
      </c>
      <c r="D2262" t="s">
        <v>3437</v>
      </c>
      <c r="E2262" t="s">
        <v>1160</v>
      </c>
      <c r="F2262" t="s">
        <v>5651</v>
      </c>
      <c r="G2262" t="s">
        <v>5842</v>
      </c>
      <c r="H2262" s="5">
        <v>126868</v>
      </c>
      <c r="J2262" t="s">
        <v>42</v>
      </c>
      <c r="K2262" t="s">
        <v>29</v>
      </c>
      <c r="L2262" t="s">
        <v>127</v>
      </c>
      <c r="M2262" t="s">
        <v>30</v>
      </c>
      <c r="N2262" t="s">
        <v>29</v>
      </c>
      <c r="O2262" t="s">
        <v>29</v>
      </c>
      <c r="P2262" t="s">
        <v>30</v>
      </c>
      <c r="Q2262" t="s">
        <v>30</v>
      </c>
      <c r="R2262" t="s">
        <v>30</v>
      </c>
      <c r="S2262" t="s">
        <v>30</v>
      </c>
      <c r="T2262" t="s">
        <v>29</v>
      </c>
      <c r="U2262" t="s">
        <v>30</v>
      </c>
      <c r="V2262" t="s">
        <v>30</v>
      </c>
      <c r="W2262" t="s">
        <v>33</v>
      </c>
      <c r="X2262" t="s">
        <v>29</v>
      </c>
      <c r="Y2262" t="s">
        <v>29</v>
      </c>
      <c r="Z2262" t="s">
        <v>29</v>
      </c>
      <c r="AA2262" t="s">
        <v>30</v>
      </c>
      <c r="AB2262" t="s">
        <v>32</v>
      </c>
    </row>
    <row r="2263" spans="1:28" outlineLevel="1" x14ac:dyDescent="0.45">
      <c r="A2263">
        <v>2767339007</v>
      </c>
      <c r="B2263" s="1">
        <v>44334</v>
      </c>
      <c r="C2263" t="s">
        <v>1639</v>
      </c>
      <c r="D2263" t="s">
        <v>1640</v>
      </c>
      <c r="E2263" t="s">
        <v>1160</v>
      </c>
      <c r="F2263" t="s">
        <v>5651</v>
      </c>
      <c r="G2263" t="s">
        <v>5842</v>
      </c>
      <c r="H2263" s="5">
        <v>96274</v>
      </c>
      <c r="J2263" t="s">
        <v>42</v>
      </c>
      <c r="K2263" t="s">
        <v>29</v>
      </c>
      <c r="L2263" t="s">
        <v>127</v>
      </c>
      <c r="M2263" t="s">
        <v>30</v>
      </c>
      <c r="N2263" t="s">
        <v>29</v>
      </c>
      <c r="O2263" t="s">
        <v>30</v>
      </c>
      <c r="P2263" t="s">
        <v>30</v>
      </c>
      <c r="Q2263" t="s">
        <v>30</v>
      </c>
      <c r="R2263" t="s">
        <v>30</v>
      </c>
      <c r="S2263" t="s">
        <v>30</v>
      </c>
      <c r="T2263" t="s">
        <v>30</v>
      </c>
      <c r="U2263" t="s">
        <v>30</v>
      </c>
      <c r="V2263" t="s">
        <v>30</v>
      </c>
      <c r="W2263" t="s">
        <v>40</v>
      </c>
      <c r="X2263" t="s">
        <v>29</v>
      </c>
      <c r="Y2263" t="s">
        <v>30</v>
      </c>
      <c r="Z2263" t="s">
        <v>29</v>
      </c>
      <c r="AA2263" t="s">
        <v>29</v>
      </c>
      <c r="AB2263" t="s">
        <v>32</v>
      </c>
    </row>
    <row r="2264" spans="1:28" outlineLevel="1" x14ac:dyDescent="0.45">
      <c r="A2264">
        <v>2486819002</v>
      </c>
      <c r="B2264" s="1">
        <v>44332</v>
      </c>
      <c r="C2264" t="s">
        <v>1158</v>
      </c>
      <c r="D2264" t="s">
        <v>1159</v>
      </c>
      <c r="E2264" t="s">
        <v>1160</v>
      </c>
      <c r="F2264" t="s">
        <v>5651</v>
      </c>
      <c r="G2264" t="s">
        <v>5842</v>
      </c>
      <c r="H2264" s="5">
        <v>62119.839999999997</v>
      </c>
      <c r="J2264" t="s">
        <v>42</v>
      </c>
      <c r="K2264" t="s">
        <v>29</v>
      </c>
      <c r="L2264" t="s">
        <v>127</v>
      </c>
      <c r="M2264" t="s">
        <v>29</v>
      </c>
      <c r="N2264" t="s">
        <v>29</v>
      </c>
      <c r="O2264" t="s">
        <v>29</v>
      </c>
      <c r="P2264" t="s">
        <v>30</v>
      </c>
      <c r="Q2264" t="s">
        <v>30</v>
      </c>
      <c r="R2264" t="s">
        <v>30</v>
      </c>
      <c r="S2264" t="s">
        <v>30</v>
      </c>
      <c r="T2264" t="s">
        <v>30</v>
      </c>
      <c r="U2264" t="s">
        <v>30</v>
      </c>
      <c r="V2264" t="s">
        <v>30</v>
      </c>
      <c r="W2264" t="s">
        <v>33</v>
      </c>
      <c r="X2264" t="s">
        <v>29</v>
      </c>
      <c r="Y2264" t="s">
        <v>29</v>
      </c>
      <c r="Z2264" t="s">
        <v>29</v>
      </c>
      <c r="AA2264" t="s">
        <v>30</v>
      </c>
      <c r="AB2264" t="s">
        <v>32</v>
      </c>
    </row>
    <row r="2265" spans="1:28" outlineLevel="1" x14ac:dyDescent="0.45">
      <c r="A2265">
        <v>8839659006</v>
      </c>
      <c r="B2265" s="1">
        <v>44345</v>
      </c>
      <c r="C2265" t="s">
        <v>4432</v>
      </c>
      <c r="D2265" t="s">
        <v>4433</v>
      </c>
      <c r="E2265" t="s">
        <v>1160</v>
      </c>
      <c r="F2265" t="s">
        <v>5651</v>
      </c>
      <c r="G2265" t="s">
        <v>5842</v>
      </c>
      <c r="H2265" s="5">
        <v>56584</v>
      </c>
      <c r="J2265" t="s">
        <v>42</v>
      </c>
      <c r="K2265" t="s">
        <v>29</v>
      </c>
      <c r="L2265" t="s">
        <v>127</v>
      </c>
      <c r="M2265" t="s">
        <v>29</v>
      </c>
      <c r="N2265" t="s">
        <v>30</v>
      </c>
      <c r="O2265" t="s">
        <v>30</v>
      </c>
      <c r="P2265" t="s">
        <v>30</v>
      </c>
      <c r="Q2265" t="s">
        <v>30</v>
      </c>
      <c r="R2265" t="s">
        <v>30</v>
      </c>
      <c r="S2265" t="s">
        <v>30</v>
      </c>
      <c r="T2265" t="s">
        <v>30</v>
      </c>
      <c r="U2265" t="s">
        <v>30</v>
      </c>
      <c r="V2265" t="s">
        <v>30</v>
      </c>
      <c r="W2265" t="s">
        <v>49</v>
      </c>
      <c r="X2265" t="s">
        <v>29</v>
      </c>
      <c r="Y2265" t="s">
        <v>29</v>
      </c>
      <c r="Z2265" t="s">
        <v>29</v>
      </c>
      <c r="AA2265" t="s">
        <v>29</v>
      </c>
      <c r="AB2265" t="s">
        <v>62</v>
      </c>
    </row>
    <row r="2266" spans="1:28" outlineLevel="1" x14ac:dyDescent="0.45">
      <c r="A2266">
        <v>7524448900</v>
      </c>
      <c r="B2266" s="1">
        <v>44323</v>
      </c>
      <c r="C2266" t="s">
        <v>2705</v>
      </c>
      <c r="D2266" t="s">
        <v>2706</v>
      </c>
      <c r="E2266" t="s">
        <v>1160</v>
      </c>
      <c r="F2266" t="s">
        <v>5651</v>
      </c>
      <c r="G2266" t="s">
        <v>5842</v>
      </c>
      <c r="H2266" s="5">
        <v>48169.52</v>
      </c>
      <c r="J2266" t="s">
        <v>42</v>
      </c>
      <c r="K2266" t="s">
        <v>29</v>
      </c>
      <c r="L2266" t="s">
        <v>127</v>
      </c>
      <c r="M2266" t="s">
        <v>30</v>
      </c>
      <c r="N2266" t="s">
        <v>29</v>
      </c>
      <c r="O2266" t="s">
        <v>29</v>
      </c>
      <c r="P2266" t="s">
        <v>30</v>
      </c>
      <c r="Q2266" t="s">
        <v>29</v>
      </c>
      <c r="R2266" t="s">
        <v>29</v>
      </c>
      <c r="S2266" t="s">
        <v>30</v>
      </c>
      <c r="T2266" t="s">
        <v>30</v>
      </c>
      <c r="U2266" t="s">
        <v>29</v>
      </c>
      <c r="V2266" t="s">
        <v>30</v>
      </c>
      <c r="W2266" t="s">
        <v>31</v>
      </c>
      <c r="X2266" t="s">
        <v>29</v>
      </c>
      <c r="Y2266" t="s">
        <v>30</v>
      </c>
      <c r="Z2266" t="s">
        <v>29</v>
      </c>
      <c r="AA2266" t="s">
        <v>30</v>
      </c>
      <c r="AB2266" t="s">
        <v>32</v>
      </c>
    </row>
    <row r="2267" spans="1:28" outlineLevel="1" x14ac:dyDescent="0.45">
      <c r="A2267">
        <v>2696669003</v>
      </c>
      <c r="B2267" s="1">
        <v>44334</v>
      </c>
      <c r="C2267" t="s">
        <v>1297</v>
      </c>
      <c r="D2267" t="s">
        <v>1298</v>
      </c>
      <c r="E2267" t="s">
        <v>1160</v>
      </c>
      <c r="F2267" t="s">
        <v>5651</v>
      </c>
      <c r="G2267" t="s">
        <v>5842</v>
      </c>
      <c r="H2267" s="5">
        <v>30945</v>
      </c>
      <c r="J2267" t="s">
        <v>42</v>
      </c>
      <c r="K2267" t="s">
        <v>29</v>
      </c>
      <c r="L2267" t="s">
        <v>127</v>
      </c>
      <c r="M2267" t="s">
        <v>30</v>
      </c>
      <c r="N2267" t="s">
        <v>29</v>
      </c>
      <c r="O2267" t="s">
        <v>29</v>
      </c>
      <c r="P2267" t="s">
        <v>30</v>
      </c>
      <c r="Q2267" t="s">
        <v>30</v>
      </c>
      <c r="R2267" t="s">
        <v>30</v>
      </c>
      <c r="S2267" t="s">
        <v>30</v>
      </c>
      <c r="T2267" t="s">
        <v>30</v>
      </c>
      <c r="U2267" t="s">
        <v>30</v>
      </c>
      <c r="V2267" t="s">
        <v>30</v>
      </c>
      <c r="W2267" t="s">
        <v>31</v>
      </c>
      <c r="X2267" t="s">
        <v>29</v>
      </c>
      <c r="Y2267" t="s">
        <v>29</v>
      </c>
      <c r="Z2267" t="s">
        <v>29</v>
      </c>
      <c r="AA2267" t="s">
        <v>30</v>
      </c>
      <c r="AB2267" t="s">
        <v>32</v>
      </c>
    </row>
    <row r="2268" spans="1:28" outlineLevel="1" x14ac:dyDescent="0.45">
      <c r="A2268">
        <v>8843269010</v>
      </c>
      <c r="B2268" s="1">
        <v>44345</v>
      </c>
      <c r="C2268" t="s">
        <v>4462</v>
      </c>
      <c r="D2268" t="s">
        <v>4463</v>
      </c>
      <c r="E2268" t="s">
        <v>1160</v>
      </c>
      <c r="F2268" t="s">
        <v>5651</v>
      </c>
      <c r="G2268" t="s">
        <v>5842</v>
      </c>
      <c r="H2268" s="5">
        <v>18740</v>
      </c>
      <c r="I2268" t="s">
        <v>35</v>
      </c>
      <c r="J2268" t="s">
        <v>42</v>
      </c>
      <c r="K2268" t="s">
        <v>29</v>
      </c>
      <c r="L2268" t="s">
        <v>127</v>
      </c>
      <c r="M2268" t="s">
        <v>30</v>
      </c>
      <c r="N2268" t="s">
        <v>30</v>
      </c>
      <c r="O2268" t="s">
        <v>30</v>
      </c>
      <c r="P2268" t="s">
        <v>30</v>
      </c>
      <c r="Q2268" t="s">
        <v>30</v>
      </c>
      <c r="R2268" t="s">
        <v>30</v>
      </c>
      <c r="S2268" t="s">
        <v>30</v>
      </c>
      <c r="T2268" t="s">
        <v>30</v>
      </c>
      <c r="U2268" t="s">
        <v>30</v>
      </c>
      <c r="V2268" t="s">
        <v>30</v>
      </c>
      <c r="W2268" t="s">
        <v>31</v>
      </c>
      <c r="X2268" t="s">
        <v>29</v>
      </c>
      <c r="Y2268" t="s">
        <v>29</v>
      </c>
      <c r="Z2268" t="s">
        <v>29</v>
      </c>
      <c r="AA2268" t="s">
        <v>29</v>
      </c>
      <c r="AB2268" t="s">
        <v>32</v>
      </c>
    </row>
    <row r="2269" spans="1:28" outlineLevel="1" x14ac:dyDescent="0.45">
      <c r="A2269">
        <v>8892169000</v>
      </c>
      <c r="B2269" s="1">
        <v>44345</v>
      </c>
      <c r="C2269" t="s">
        <v>4741</v>
      </c>
      <c r="D2269" t="s">
        <v>4463</v>
      </c>
      <c r="E2269" t="s">
        <v>1160</v>
      </c>
      <c r="F2269" t="s">
        <v>5651</v>
      </c>
      <c r="G2269" t="s">
        <v>5842</v>
      </c>
      <c r="H2269" s="5">
        <v>12079.55</v>
      </c>
      <c r="I2269" t="s">
        <v>35</v>
      </c>
      <c r="J2269" t="s">
        <v>42</v>
      </c>
      <c r="K2269" t="s">
        <v>29</v>
      </c>
      <c r="L2269" t="s">
        <v>127</v>
      </c>
      <c r="M2269" t="s">
        <v>30</v>
      </c>
      <c r="N2269" t="s">
        <v>30</v>
      </c>
      <c r="O2269" t="s">
        <v>30</v>
      </c>
      <c r="P2269" t="s">
        <v>30</v>
      </c>
      <c r="Q2269" t="s">
        <v>30</v>
      </c>
      <c r="R2269" t="s">
        <v>30</v>
      </c>
      <c r="S2269" t="s">
        <v>30</v>
      </c>
      <c r="T2269" t="s">
        <v>30</v>
      </c>
      <c r="U2269" t="s">
        <v>30</v>
      </c>
      <c r="V2269" t="s">
        <v>30</v>
      </c>
      <c r="W2269" t="s">
        <v>31</v>
      </c>
      <c r="X2269" t="s">
        <v>29</v>
      </c>
      <c r="Y2269" t="s">
        <v>29</v>
      </c>
      <c r="Z2269" t="s">
        <v>29</v>
      </c>
      <c r="AA2269" t="s">
        <v>29</v>
      </c>
      <c r="AB2269" t="s">
        <v>32</v>
      </c>
    </row>
    <row r="2270" spans="1:28" outlineLevel="1" x14ac:dyDescent="0.45">
      <c r="A2270">
        <v>7631218907</v>
      </c>
      <c r="B2270" s="1">
        <v>44323</v>
      </c>
      <c r="C2270" t="s">
        <v>3571</v>
      </c>
      <c r="D2270" t="s">
        <v>3572</v>
      </c>
      <c r="E2270" t="s">
        <v>1160</v>
      </c>
      <c r="F2270" t="s">
        <v>5651</v>
      </c>
      <c r="G2270" t="s">
        <v>5842</v>
      </c>
      <c r="H2270" s="5">
        <v>9350.9500000000007</v>
      </c>
      <c r="J2270" t="s">
        <v>42</v>
      </c>
      <c r="K2270" t="s">
        <v>30</v>
      </c>
      <c r="L2270" t="s">
        <v>127</v>
      </c>
      <c r="M2270" t="s">
        <v>30</v>
      </c>
      <c r="N2270" t="s">
        <v>30</v>
      </c>
      <c r="O2270" t="s">
        <v>29</v>
      </c>
      <c r="P2270" t="s">
        <v>30</v>
      </c>
      <c r="Q2270" t="s">
        <v>30</v>
      </c>
      <c r="R2270" t="s">
        <v>30</v>
      </c>
      <c r="S2270" t="s">
        <v>29</v>
      </c>
      <c r="T2270" t="s">
        <v>29</v>
      </c>
      <c r="U2270" t="s">
        <v>30</v>
      </c>
      <c r="V2270" t="s">
        <v>29</v>
      </c>
      <c r="W2270" t="s">
        <v>40</v>
      </c>
      <c r="X2270" t="s">
        <v>29</v>
      </c>
      <c r="Y2270" t="s">
        <v>30</v>
      </c>
      <c r="Z2270" t="s">
        <v>29</v>
      </c>
      <c r="AA2270" t="s">
        <v>30</v>
      </c>
      <c r="AB2270" t="s">
        <v>32</v>
      </c>
    </row>
    <row r="2271" spans="1:28" outlineLevel="1" x14ac:dyDescent="0.45">
      <c r="A2271">
        <v>7550869004</v>
      </c>
      <c r="B2271" s="1">
        <v>44341</v>
      </c>
      <c r="C2271" t="s">
        <v>3010</v>
      </c>
      <c r="D2271" t="s">
        <v>3011</v>
      </c>
      <c r="E2271" t="s">
        <v>1160</v>
      </c>
      <c r="F2271" t="s">
        <v>5651</v>
      </c>
      <c r="G2271" t="s">
        <v>5842</v>
      </c>
      <c r="H2271" s="5">
        <v>9004.7199999999993</v>
      </c>
      <c r="J2271" t="s">
        <v>42</v>
      </c>
      <c r="K2271" t="s">
        <v>29</v>
      </c>
      <c r="L2271" t="s">
        <v>127</v>
      </c>
      <c r="M2271" t="s">
        <v>29</v>
      </c>
      <c r="N2271" t="s">
        <v>30</v>
      </c>
      <c r="O2271" t="s">
        <v>30</v>
      </c>
      <c r="P2271" t="s">
        <v>30</v>
      </c>
      <c r="Q2271" t="s">
        <v>30</v>
      </c>
      <c r="R2271" t="s">
        <v>30</v>
      </c>
      <c r="S2271" t="s">
        <v>30</v>
      </c>
      <c r="T2271" t="s">
        <v>30</v>
      </c>
      <c r="U2271" t="s">
        <v>30</v>
      </c>
      <c r="V2271" t="s">
        <v>30</v>
      </c>
      <c r="W2271" t="s">
        <v>31</v>
      </c>
      <c r="X2271" t="s">
        <v>29</v>
      </c>
      <c r="Y2271" t="s">
        <v>29</v>
      </c>
      <c r="Z2271" t="s">
        <v>29</v>
      </c>
      <c r="AA2271" t="s">
        <v>30</v>
      </c>
      <c r="AB2271" t="s">
        <v>228</v>
      </c>
    </row>
    <row r="2272" spans="1:28" outlineLevel="1" x14ac:dyDescent="0.45">
      <c r="A2272">
        <v>7532848902</v>
      </c>
      <c r="B2272" s="1">
        <v>44323</v>
      </c>
      <c r="C2272" t="s">
        <v>2808</v>
      </c>
      <c r="D2272" t="s">
        <v>2809</v>
      </c>
      <c r="E2272" t="s">
        <v>2611</v>
      </c>
      <c r="F2272" t="s">
        <v>5651</v>
      </c>
      <c r="G2272" t="s">
        <v>5947</v>
      </c>
      <c r="H2272" s="5">
        <v>130044</v>
      </c>
      <c r="J2272" t="s">
        <v>42</v>
      </c>
      <c r="K2272" t="s">
        <v>30</v>
      </c>
      <c r="L2272" t="s">
        <v>119</v>
      </c>
      <c r="M2272" t="s">
        <v>29</v>
      </c>
      <c r="N2272" t="s">
        <v>29</v>
      </c>
      <c r="O2272" t="s">
        <v>30</v>
      </c>
      <c r="P2272" t="s">
        <v>30</v>
      </c>
      <c r="Q2272" t="s">
        <v>30</v>
      </c>
      <c r="R2272" t="s">
        <v>30</v>
      </c>
      <c r="S2272" t="s">
        <v>29</v>
      </c>
      <c r="T2272" t="s">
        <v>30</v>
      </c>
      <c r="U2272" t="s">
        <v>29</v>
      </c>
      <c r="V2272" t="s">
        <v>30</v>
      </c>
      <c r="W2272" t="s">
        <v>40</v>
      </c>
      <c r="X2272" t="s">
        <v>29</v>
      </c>
      <c r="Y2272" t="s">
        <v>29</v>
      </c>
      <c r="Z2272" t="s">
        <v>29</v>
      </c>
      <c r="AA2272" t="s">
        <v>30</v>
      </c>
      <c r="AB2272" t="s">
        <v>139</v>
      </c>
    </row>
    <row r="2273" spans="1:28" outlineLevel="1" x14ac:dyDescent="0.45">
      <c r="A2273">
        <v>8888059010</v>
      </c>
      <c r="B2273" s="1">
        <v>44345</v>
      </c>
      <c r="C2273" t="s">
        <v>4723</v>
      </c>
      <c r="D2273" t="s">
        <v>4724</v>
      </c>
      <c r="E2273" t="s">
        <v>2611</v>
      </c>
      <c r="F2273" t="s">
        <v>5651</v>
      </c>
      <c r="G2273" t="s">
        <v>5947</v>
      </c>
      <c r="H2273" s="5">
        <v>34192.480000000003</v>
      </c>
      <c r="J2273" t="s">
        <v>42</v>
      </c>
      <c r="K2273" t="s">
        <v>30</v>
      </c>
      <c r="L2273" t="s">
        <v>119</v>
      </c>
      <c r="M2273" t="s">
        <v>29</v>
      </c>
      <c r="N2273" t="s">
        <v>30</v>
      </c>
      <c r="O2273" t="s">
        <v>30</v>
      </c>
      <c r="P2273" t="s">
        <v>30</v>
      </c>
      <c r="Q2273" t="s">
        <v>30</v>
      </c>
      <c r="R2273" t="s">
        <v>30</v>
      </c>
      <c r="S2273" t="s">
        <v>29</v>
      </c>
      <c r="T2273" t="s">
        <v>29</v>
      </c>
      <c r="U2273" t="s">
        <v>30</v>
      </c>
      <c r="V2273" t="s">
        <v>29</v>
      </c>
      <c r="W2273" t="s">
        <v>40</v>
      </c>
      <c r="X2273" t="s">
        <v>29</v>
      </c>
      <c r="Y2273" t="s">
        <v>29</v>
      </c>
      <c r="Z2273" t="s">
        <v>29</v>
      </c>
      <c r="AA2273" t="s">
        <v>29</v>
      </c>
      <c r="AB2273" t="s">
        <v>32</v>
      </c>
    </row>
    <row r="2274" spans="1:28" outlineLevel="1" x14ac:dyDescent="0.45">
      <c r="A2274">
        <v>7515988907</v>
      </c>
      <c r="B2274" s="1">
        <v>44323</v>
      </c>
      <c r="C2274" t="s">
        <v>2609</v>
      </c>
      <c r="D2274" t="s">
        <v>2610</v>
      </c>
      <c r="E2274" t="s">
        <v>2611</v>
      </c>
      <c r="F2274" t="s">
        <v>5651</v>
      </c>
      <c r="G2274" t="s">
        <v>5947</v>
      </c>
      <c r="H2274" s="5">
        <v>16198</v>
      </c>
      <c r="J2274" t="s">
        <v>42</v>
      </c>
      <c r="K2274" t="s">
        <v>30</v>
      </c>
      <c r="L2274" t="s">
        <v>119</v>
      </c>
      <c r="M2274" t="s">
        <v>30</v>
      </c>
      <c r="N2274" t="s">
        <v>29</v>
      </c>
      <c r="O2274" t="s">
        <v>29</v>
      </c>
      <c r="P2274" t="s">
        <v>30</v>
      </c>
      <c r="Q2274" t="s">
        <v>29</v>
      </c>
      <c r="R2274" t="s">
        <v>30</v>
      </c>
      <c r="S2274" t="s">
        <v>30</v>
      </c>
      <c r="T2274" t="s">
        <v>30</v>
      </c>
      <c r="U2274" t="s">
        <v>30</v>
      </c>
      <c r="V2274" t="s">
        <v>30</v>
      </c>
      <c r="W2274" t="s">
        <v>31</v>
      </c>
      <c r="X2274" t="s">
        <v>29</v>
      </c>
      <c r="Y2274" t="s">
        <v>29</v>
      </c>
      <c r="Z2274" t="s">
        <v>30</v>
      </c>
      <c r="AA2274" t="s">
        <v>30</v>
      </c>
      <c r="AB2274" t="s">
        <v>228</v>
      </c>
    </row>
    <row r="2275" spans="1:28" outlineLevel="1" x14ac:dyDescent="0.45">
      <c r="A2275">
        <v>7621058903</v>
      </c>
      <c r="B2275" s="1">
        <v>44323</v>
      </c>
      <c r="C2275" t="s">
        <v>3526</v>
      </c>
      <c r="D2275" t="s">
        <v>3527</v>
      </c>
      <c r="E2275" t="s">
        <v>1177</v>
      </c>
      <c r="F2275" t="s">
        <v>5651</v>
      </c>
      <c r="G2275" t="s">
        <v>5876</v>
      </c>
      <c r="H2275" s="5">
        <v>164727</v>
      </c>
      <c r="J2275" t="s">
        <v>42</v>
      </c>
      <c r="K2275" t="s">
        <v>29</v>
      </c>
      <c r="L2275" t="s">
        <v>471</v>
      </c>
      <c r="M2275" t="s">
        <v>30</v>
      </c>
      <c r="N2275" t="s">
        <v>30</v>
      </c>
      <c r="O2275" t="s">
        <v>30</v>
      </c>
      <c r="P2275" t="s">
        <v>30</v>
      </c>
      <c r="Q2275" t="s">
        <v>30</v>
      </c>
      <c r="R2275" t="s">
        <v>30</v>
      </c>
      <c r="S2275" t="s">
        <v>30</v>
      </c>
      <c r="T2275" t="s">
        <v>30</v>
      </c>
      <c r="U2275" t="s">
        <v>30</v>
      </c>
      <c r="V2275" t="s">
        <v>30</v>
      </c>
      <c r="W2275" t="s">
        <v>40</v>
      </c>
      <c r="X2275" t="s">
        <v>30</v>
      </c>
      <c r="Y2275" t="s">
        <v>30</v>
      </c>
      <c r="Z2275" t="s">
        <v>29</v>
      </c>
      <c r="AA2275" t="s">
        <v>29</v>
      </c>
      <c r="AB2275" t="s">
        <v>32</v>
      </c>
    </row>
    <row r="2276" spans="1:28" outlineLevel="1" x14ac:dyDescent="0.45">
      <c r="A2276">
        <v>2735989009</v>
      </c>
      <c r="B2276" s="1">
        <v>44334</v>
      </c>
      <c r="C2276" t="s">
        <v>1487</v>
      </c>
      <c r="D2276" t="s">
        <v>1488</v>
      </c>
      <c r="E2276" t="s">
        <v>1177</v>
      </c>
      <c r="F2276" t="s">
        <v>5651</v>
      </c>
      <c r="G2276" t="s">
        <v>5876</v>
      </c>
      <c r="H2276" s="5">
        <v>74432</v>
      </c>
      <c r="J2276" t="s">
        <v>42</v>
      </c>
      <c r="K2276" t="s">
        <v>29</v>
      </c>
      <c r="L2276" t="s">
        <v>471</v>
      </c>
      <c r="M2276" t="s">
        <v>30</v>
      </c>
      <c r="N2276" t="s">
        <v>30</v>
      </c>
      <c r="O2276" t="s">
        <v>30</v>
      </c>
      <c r="P2276" t="s">
        <v>30</v>
      </c>
      <c r="Q2276" t="s">
        <v>30</v>
      </c>
      <c r="R2276" t="s">
        <v>30</v>
      </c>
      <c r="S2276" t="s">
        <v>30</v>
      </c>
      <c r="T2276" t="s">
        <v>30</v>
      </c>
      <c r="U2276" t="s">
        <v>30</v>
      </c>
      <c r="V2276" t="s">
        <v>30</v>
      </c>
      <c r="W2276" t="s">
        <v>60</v>
      </c>
      <c r="X2276" t="s">
        <v>30</v>
      </c>
      <c r="Y2276" t="s">
        <v>29</v>
      </c>
      <c r="Z2276" t="s">
        <v>30</v>
      </c>
      <c r="AA2276" t="s">
        <v>29</v>
      </c>
      <c r="AB2276" t="s">
        <v>32</v>
      </c>
    </row>
    <row r="2277" spans="1:28" outlineLevel="1" x14ac:dyDescent="0.45">
      <c r="A2277">
        <v>7899738900</v>
      </c>
      <c r="B2277" s="1">
        <v>44327</v>
      </c>
      <c r="C2277" t="s">
        <v>4001</v>
      </c>
      <c r="D2277" t="s">
        <v>4002</v>
      </c>
      <c r="E2277" t="s">
        <v>1177</v>
      </c>
      <c r="F2277" t="s">
        <v>5651</v>
      </c>
      <c r="G2277" t="s">
        <v>5876</v>
      </c>
      <c r="H2277" s="5">
        <v>30997</v>
      </c>
      <c r="J2277" t="s">
        <v>42</v>
      </c>
      <c r="K2277" t="s">
        <v>29</v>
      </c>
      <c r="L2277" t="s">
        <v>471</v>
      </c>
      <c r="M2277" t="s">
        <v>30</v>
      </c>
      <c r="N2277" t="s">
        <v>30</v>
      </c>
      <c r="O2277" t="s">
        <v>30</v>
      </c>
      <c r="P2277" t="s">
        <v>30</v>
      </c>
      <c r="Q2277" t="s">
        <v>30</v>
      </c>
      <c r="R2277" t="s">
        <v>30</v>
      </c>
      <c r="S2277" t="s">
        <v>30</v>
      </c>
      <c r="T2277" t="s">
        <v>30</v>
      </c>
      <c r="U2277" t="s">
        <v>30</v>
      </c>
      <c r="V2277" t="s">
        <v>30</v>
      </c>
      <c r="W2277" t="s">
        <v>40</v>
      </c>
      <c r="X2277" t="s">
        <v>30</v>
      </c>
      <c r="Y2277" t="s">
        <v>30</v>
      </c>
      <c r="Z2277" t="s">
        <v>29</v>
      </c>
      <c r="AA2277" t="s">
        <v>29</v>
      </c>
      <c r="AB2277" t="s">
        <v>32</v>
      </c>
    </row>
    <row r="2278" spans="1:28" outlineLevel="1" x14ac:dyDescent="0.45">
      <c r="A2278">
        <v>7545908906</v>
      </c>
      <c r="B2278" s="1">
        <v>44323</v>
      </c>
      <c r="C2278" t="s">
        <v>2951</v>
      </c>
      <c r="D2278" t="s">
        <v>2952</v>
      </c>
      <c r="E2278" t="s">
        <v>1177</v>
      </c>
      <c r="F2278" t="s">
        <v>5651</v>
      </c>
      <c r="G2278" t="s">
        <v>5876</v>
      </c>
      <c r="H2278" s="5">
        <v>3043.75</v>
      </c>
      <c r="J2278" t="s">
        <v>42</v>
      </c>
      <c r="K2278" t="s">
        <v>29</v>
      </c>
      <c r="L2278" t="s">
        <v>471</v>
      </c>
      <c r="M2278" t="s">
        <v>29</v>
      </c>
      <c r="N2278" t="s">
        <v>29</v>
      </c>
      <c r="O2278" t="s">
        <v>29</v>
      </c>
      <c r="P2278" t="s">
        <v>30</v>
      </c>
      <c r="Q2278" t="s">
        <v>29</v>
      </c>
      <c r="R2278" t="s">
        <v>30</v>
      </c>
      <c r="S2278" t="s">
        <v>29</v>
      </c>
      <c r="T2278" t="s">
        <v>29</v>
      </c>
      <c r="U2278" t="s">
        <v>30</v>
      </c>
      <c r="V2278" t="s">
        <v>29</v>
      </c>
      <c r="W2278" t="s">
        <v>60</v>
      </c>
      <c r="X2278" t="s">
        <v>30</v>
      </c>
      <c r="Y2278" t="s">
        <v>29</v>
      </c>
      <c r="Z2278" t="s">
        <v>30</v>
      </c>
      <c r="AA2278" t="s">
        <v>29</v>
      </c>
      <c r="AB2278" t="s">
        <v>45</v>
      </c>
    </row>
    <row r="2279" spans="1:28" outlineLevel="1" x14ac:dyDescent="0.45">
      <c r="A2279">
        <v>9927359004</v>
      </c>
      <c r="B2279" s="1">
        <v>44351</v>
      </c>
      <c r="C2279" t="s">
        <v>5485</v>
      </c>
      <c r="D2279" t="s">
        <v>5486</v>
      </c>
      <c r="E2279" t="s">
        <v>5487</v>
      </c>
      <c r="F2279" t="s">
        <v>5651</v>
      </c>
      <c r="G2279" t="s">
        <v>6063</v>
      </c>
      <c r="H2279" s="5">
        <v>282421</v>
      </c>
      <c r="J2279" t="s">
        <v>42</v>
      </c>
      <c r="K2279" t="s">
        <v>29</v>
      </c>
      <c r="L2279" t="s">
        <v>96</v>
      </c>
      <c r="M2279" t="s">
        <v>29</v>
      </c>
      <c r="N2279" t="s">
        <v>29</v>
      </c>
      <c r="O2279" t="s">
        <v>29</v>
      </c>
      <c r="P2279" t="s">
        <v>29</v>
      </c>
      <c r="Q2279" t="s">
        <v>29</v>
      </c>
      <c r="R2279" t="s">
        <v>29</v>
      </c>
      <c r="S2279" t="s">
        <v>30</v>
      </c>
      <c r="T2279" t="s">
        <v>30</v>
      </c>
      <c r="U2279" t="s">
        <v>29</v>
      </c>
      <c r="V2279" t="s">
        <v>29</v>
      </c>
      <c r="W2279" t="s">
        <v>40</v>
      </c>
      <c r="X2279" t="s">
        <v>29</v>
      </c>
      <c r="Y2279" t="s">
        <v>29</v>
      </c>
      <c r="Z2279" t="s">
        <v>29</v>
      </c>
      <c r="AA2279" t="s">
        <v>29</v>
      </c>
      <c r="AB2279" t="s">
        <v>47</v>
      </c>
    </row>
    <row r="2280" spans="1:28" outlineLevel="1" x14ac:dyDescent="0.45">
      <c r="A2280">
        <v>7878848910</v>
      </c>
      <c r="B2280" s="1">
        <v>44327</v>
      </c>
      <c r="C2280" t="s">
        <v>3888</v>
      </c>
      <c r="D2280" t="s">
        <v>3889</v>
      </c>
      <c r="E2280" t="s">
        <v>3719</v>
      </c>
      <c r="F2280" t="s">
        <v>5651</v>
      </c>
      <c r="G2280" t="s">
        <v>6013</v>
      </c>
      <c r="H2280" s="5">
        <v>261371</v>
      </c>
      <c r="I2280" t="s">
        <v>589</v>
      </c>
      <c r="J2280" t="s">
        <v>42</v>
      </c>
      <c r="K2280" t="s">
        <v>29</v>
      </c>
      <c r="L2280" t="s">
        <v>471</v>
      </c>
      <c r="M2280" t="s">
        <v>29</v>
      </c>
      <c r="N2280" t="s">
        <v>30</v>
      </c>
      <c r="O2280" t="s">
        <v>30</v>
      </c>
      <c r="P2280" t="s">
        <v>30</v>
      </c>
      <c r="Q2280" t="s">
        <v>30</v>
      </c>
      <c r="R2280" t="s">
        <v>30</v>
      </c>
      <c r="S2280" t="s">
        <v>30</v>
      </c>
      <c r="T2280" t="s">
        <v>30</v>
      </c>
      <c r="U2280" t="s">
        <v>30</v>
      </c>
      <c r="V2280" t="s">
        <v>30</v>
      </c>
      <c r="W2280" t="s">
        <v>40</v>
      </c>
      <c r="X2280" t="s">
        <v>29</v>
      </c>
      <c r="Y2280" t="s">
        <v>29</v>
      </c>
      <c r="Z2280" t="s">
        <v>30</v>
      </c>
      <c r="AA2280" t="s">
        <v>30</v>
      </c>
      <c r="AB2280" t="s">
        <v>32</v>
      </c>
    </row>
    <row r="2281" spans="1:28" outlineLevel="1" x14ac:dyDescent="0.45">
      <c r="A2281">
        <v>4892979009</v>
      </c>
      <c r="B2281" s="1">
        <v>44336</v>
      </c>
      <c r="C2281" t="s">
        <v>2004</v>
      </c>
      <c r="D2281" t="s">
        <v>2005</v>
      </c>
      <c r="E2281" t="s">
        <v>2006</v>
      </c>
      <c r="F2281" t="s">
        <v>5651</v>
      </c>
      <c r="G2281" t="s">
        <v>5911</v>
      </c>
      <c r="H2281" s="5">
        <v>36700</v>
      </c>
      <c r="I2281" t="s">
        <v>1192</v>
      </c>
      <c r="J2281" t="s">
        <v>42</v>
      </c>
      <c r="K2281" t="s">
        <v>29</v>
      </c>
      <c r="L2281" t="s">
        <v>150</v>
      </c>
      <c r="M2281" t="s">
        <v>29</v>
      </c>
      <c r="N2281" t="s">
        <v>29</v>
      </c>
      <c r="O2281" t="s">
        <v>29</v>
      </c>
      <c r="P2281" t="s">
        <v>30</v>
      </c>
      <c r="Q2281" t="s">
        <v>29</v>
      </c>
      <c r="R2281" t="s">
        <v>29</v>
      </c>
      <c r="S2281" t="s">
        <v>30</v>
      </c>
      <c r="T2281" t="s">
        <v>29</v>
      </c>
      <c r="U2281" t="s">
        <v>29</v>
      </c>
      <c r="V2281" t="s">
        <v>29</v>
      </c>
      <c r="W2281" t="s">
        <v>40</v>
      </c>
      <c r="X2281" t="s">
        <v>29</v>
      </c>
      <c r="Y2281" t="s">
        <v>30</v>
      </c>
      <c r="Z2281" t="s">
        <v>29</v>
      </c>
      <c r="AA2281" t="s">
        <v>29</v>
      </c>
      <c r="AB2281" t="s">
        <v>32</v>
      </c>
    </row>
    <row r="2282" spans="1:28" outlineLevel="1" x14ac:dyDescent="0.45">
      <c r="A2282">
        <v>8866129006</v>
      </c>
      <c r="B2282" s="1">
        <v>44345</v>
      </c>
      <c r="C2282" t="s">
        <v>4598</v>
      </c>
      <c r="D2282" t="s">
        <v>4599</v>
      </c>
      <c r="E2282" t="s">
        <v>2006</v>
      </c>
      <c r="F2282" t="s">
        <v>5651</v>
      </c>
      <c r="G2282" t="s">
        <v>5911</v>
      </c>
      <c r="H2282" s="5">
        <v>26831</v>
      </c>
      <c r="I2282" t="s">
        <v>501</v>
      </c>
      <c r="J2282" t="s">
        <v>42</v>
      </c>
      <c r="K2282" t="s">
        <v>29</v>
      </c>
      <c r="L2282" t="s">
        <v>150</v>
      </c>
      <c r="M2282" t="s">
        <v>29</v>
      </c>
      <c r="N2282" t="s">
        <v>30</v>
      </c>
      <c r="O2282" t="s">
        <v>29</v>
      </c>
      <c r="P2282" t="s">
        <v>30</v>
      </c>
      <c r="Q2282" t="s">
        <v>30</v>
      </c>
      <c r="R2282" t="s">
        <v>30</v>
      </c>
      <c r="S2282" t="s">
        <v>30</v>
      </c>
      <c r="T2282" t="s">
        <v>30</v>
      </c>
      <c r="U2282" t="s">
        <v>30</v>
      </c>
      <c r="V2282" t="s">
        <v>30</v>
      </c>
      <c r="W2282" t="s">
        <v>31</v>
      </c>
      <c r="X2282" t="s">
        <v>29</v>
      </c>
      <c r="Y2282" t="s">
        <v>29</v>
      </c>
      <c r="Z2282" t="s">
        <v>29</v>
      </c>
      <c r="AA2282" t="s">
        <v>29</v>
      </c>
      <c r="AB2282" t="s">
        <v>32</v>
      </c>
    </row>
    <row r="2283" spans="1:28" outlineLevel="1" x14ac:dyDescent="0.45">
      <c r="A2283">
        <v>4881919007</v>
      </c>
      <c r="B2283" s="1">
        <v>44336</v>
      </c>
      <c r="C2283" t="s">
        <v>1939</v>
      </c>
      <c r="D2283" t="s">
        <v>1940</v>
      </c>
      <c r="E2283" t="s">
        <v>2006</v>
      </c>
      <c r="F2283" t="s">
        <v>5651</v>
      </c>
      <c r="G2283" t="s">
        <v>5911</v>
      </c>
      <c r="H2283" s="5">
        <v>9927</v>
      </c>
      <c r="J2283" t="s">
        <v>42</v>
      </c>
      <c r="K2283" t="s">
        <v>29</v>
      </c>
      <c r="L2283" t="s">
        <v>150</v>
      </c>
      <c r="M2283" t="s">
        <v>29</v>
      </c>
      <c r="N2283" t="s">
        <v>29</v>
      </c>
      <c r="O2283" t="s">
        <v>29</v>
      </c>
      <c r="P2283" t="s">
        <v>30</v>
      </c>
      <c r="Q2283" t="s">
        <v>29</v>
      </c>
      <c r="R2283" t="s">
        <v>30</v>
      </c>
      <c r="S2283" t="s">
        <v>29</v>
      </c>
      <c r="T2283" t="s">
        <v>30</v>
      </c>
      <c r="U2283" t="s">
        <v>30</v>
      </c>
      <c r="V2283" t="s">
        <v>30</v>
      </c>
      <c r="W2283" t="s">
        <v>40</v>
      </c>
      <c r="X2283" t="s">
        <v>29</v>
      </c>
      <c r="Y2283" t="s">
        <v>29</v>
      </c>
      <c r="Z2283" t="s">
        <v>29</v>
      </c>
      <c r="AA2283" t="s">
        <v>30</v>
      </c>
      <c r="AB2283" t="s">
        <v>102</v>
      </c>
    </row>
    <row r="2284" spans="1:28" outlineLevel="1" x14ac:dyDescent="0.45">
      <c r="A2284">
        <v>8016569002</v>
      </c>
      <c r="B2284" s="1">
        <v>44342</v>
      </c>
      <c r="C2284" t="s">
        <v>4098</v>
      </c>
      <c r="D2284" t="s">
        <v>4099</v>
      </c>
      <c r="E2284" t="s">
        <v>182</v>
      </c>
      <c r="F2284" t="s">
        <v>5651</v>
      </c>
      <c r="G2284" t="s">
        <v>5955</v>
      </c>
      <c r="H2284" s="5">
        <v>25995</v>
      </c>
      <c r="J2284" t="s">
        <v>42</v>
      </c>
      <c r="K2284" t="s">
        <v>30</v>
      </c>
      <c r="L2284" t="s">
        <v>275</v>
      </c>
      <c r="M2284" t="s">
        <v>29</v>
      </c>
      <c r="N2284" t="s">
        <v>30</v>
      </c>
      <c r="O2284" t="s">
        <v>29</v>
      </c>
      <c r="P2284" t="s">
        <v>30</v>
      </c>
      <c r="Q2284" t="s">
        <v>29</v>
      </c>
      <c r="R2284" t="s">
        <v>30</v>
      </c>
      <c r="S2284" t="s">
        <v>30</v>
      </c>
      <c r="T2284" t="s">
        <v>30</v>
      </c>
      <c r="U2284" t="s">
        <v>29</v>
      </c>
      <c r="V2284" t="s">
        <v>30</v>
      </c>
      <c r="W2284" t="s">
        <v>40</v>
      </c>
      <c r="X2284" t="s">
        <v>29</v>
      </c>
      <c r="Y2284" t="s">
        <v>30</v>
      </c>
      <c r="Z2284" t="s">
        <v>29</v>
      </c>
      <c r="AA2284" t="s">
        <v>29</v>
      </c>
      <c r="AB2284" t="s">
        <v>32</v>
      </c>
    </row>
    <row r="2285" spans="1:28" outlineLevel="1" x14ac:dyDescent="0.45">
      <c r="A2285">
        <v>7529919001</v>
      </c>
      <c r="B2285" s="1">
        <v>44341</v>
      </c>
      <c r="C2285" t="s">
        <v>2766</v>
      </c>
      <c r="D2285" t="s">
        <v>2767</v>
      </c>
      <c r="E2285" t="s">
        <v>182</v>
      </c>
      <c r="F2285" t="s">
        <v>5651</v>
      </c>
      <c r="G2285" t="s">
        <v>5955</v>
      </c>
      <c r="H2285" s="5">
        <v>15785</v>
      </c>
      <c r="J2285" t="s">
        <v>42</v>
      </c>
      <c r="K2285" t="s">
        <v>30</v>
      </c>
      <c r="L2285" t="s">
        <v>275</v>
      </c>
      <c r="M2285" t="s">
        <v>29</v>
      </c>
      <c r="N2285" t="s">
        <v>30</v>
      </c>
      <c r="O2285" t="s">
        <v>29</v>
      </c>
      <c r="P2285" t="s">
        <v>30</v>
      </c>
      <c r="Q2285" t="s">
        <v>30</v>
      </c>
      <c r="R2285" t="s">
        <v>30</v>
      </c>
      <c r="S2285" t="s">
        <v>30</v>
      </c>
      <c r="T2285" t="s">
        <v>30</v>
      </c>
      <c r="U2285" t="s">
        <v>30</v>
      </c>
      <c r="V2285" t="s">
        <v>30</v>
      </c>
      <c r="W2285" t="s">
        <v>33</v>
      </c>
      <c r="X2285" t="s">
        <v>29</v>
      </c>
      <c r="Y2285" t="s">
        <v>29</v>
      </c>
      <c r="Z2285" t="s">
        <v>29</v>
      </c>
      <c r="AA2285" t="s">
        <v>30</v>
      </c>
      <c r="AB2285" t="s">
        <v>32</v>
      </c>
    </row>
    <row r="2286" spans="1:28" outlineLevel="1" x14ac:dyDescent="0.45">
      <c r="A2286">
        <v>7624338910</v>
      </c>
      <c r="B2286" s="1">
        <v>44323</v>
      </c>
      <c r="C2286" t="s">
        <v>3538</v>
      </c>
      <c r="D2286" t="s">
        <v>3539</v>
      </c>
      <c r="E2286" t="s">
        <v>3540</v>
      </c>
      <c r="F2286" t="s">
        <v>5651</v>
      </c>
      <c r="G2286" t="s">
        <v>5995</v>
      </c>
      <c r="H2286" s="5">
        <v>155676.65</v>
      </c>
      <c r="J2286" t="s">
        <v>42</v>
      </c>
      <c r="K2286" t="s">
        <v>29</v>
      </c>
      <c r="L2286" t="s">
        <v>127</v>
      </c>
      <c r="M2286" t="s">
        <v>30</v>
      </c>
      <c r="N2286" t="s">
        <v>30</v>
      </c>
      <c r="O2286" t="s">
        <v>29</v>
      </c>
      <c r="P2286" t="s">
        <v>30</v>
      </c>
      <c r="Q2286" t="s">
        <v>30</v>
      </c>
      <c r="R2286" t="s">
        <v>30</v>
      </c>
      <c r="S2286" t="s">
        <v>30</v>
      </c>
      <c r="T2286" t="s">
        <v>30</v>
      </c>
      <c r="U2286" t="s">
        <v>30</v>
      </c>
      <c r="V2286" t="s">
        <v>30</v>
      </c>
      <c r="W2286" t="s">
        <v>31</v>
      </c>
      <c r="X2286" t="s">
        <v>29</v>
      </c>
      <c r="Y2286" t="s">
        <v>29</v>
      </c>
      <c r="Z2286" t="s">
        <v>29</v>
      </c>
      <c r="AA2286" t="s">
        <v>30</v>
      </c>
      <c r="AB2286" t="s">
        <v>32</v>
      </c>
    </row>
    <row r="2287" spans="1:28" outlineLevel="1" x14ac:dyDescent="0.45">
      <c r="A2287">
        <v>4878829003</v>
      </c>
      <c r="B2287" s="1">
        <v>44336</v>
      </c>
      <c r="C2287" t="s">
        <v>1924</v>
      </c>
      <c r="D2287" t="s">
        <v>1925</v>
      </c>
      <c r="E2287" t="s">
        <v>1926</v>
      </c>
      <c r="F2287" t="s">
        <v>5651</v>
      </c>
      <c r="G2287" t="s">
        <v>5910</v>
      </c>
      <c r="H2287" s="5">
        <v>476350</v>
      </c>
      <c r="J2287" t="s">
        <v>42</v>
      </c>
      <c r="K2287" t="s">
        <v>29</v>
      </c>
      <c r="L2287" t="s">
        <v>210</v>
      </c>
      <c r="M2287" t="s">
        <v>29</v>
      </c>
      <c r="N2287" t="s">
        <v>30</v>
      </c>
      <c r="O2287" t="s">
        <v>30</v>
      </c>
      <c r="P2287" t="s">
        <v>30</v>
      </c>
      <c r="Q2287" t="s">
        <v>30</v>
      </c>
      <c r="R2287" t="s">
        <v>30</v>
      </c>
      <c r="S2287" t="s">
        <v>30</v>
      </c>
      <c r="T2287" t="s">
        <v>30</v>
      </c>
      <c r="U2287" t="s">
        <v>30</v>
      </c>
      <c r="V2287" t="s">
        <v>30</v>
      </c>
      <c r="W2287" t="s">
        <v>270</v>
      </c>
      <c r="X2287" t="s">
        <v>29</v>
      </c>
      <c r="Y2287" t="s">
        <v>29</v>
      </c>
      <c r="Z2287" t="s">
        <v>29</v>
      </c>
      <c r="AA2287" t="s">
        <v>30</v>
      </c>
      <c r="AB2287" t="s">
        <v>32</v>
      </c>
    </row>
    <row r="2288" spans="1:28" outlineLevel="1" x14ac:dyDescent="0.45">
      <c r="A2288">
        <v>8927139003</v>
      </c>
      <c r="B2288" s="1">
        <v>44345</v>
      </c>
      <c r="C2288" t="s">
        <v>4881</v>
      </c>
      <c r="D2288" t="s">
        <v>4882</v>
      </c>
      <c r="E2288" t="s">
        <v>1926</v>
      </c>
      <c r="F2288" t="s">
        <v>5651</v>
      </c>
      <c r="G2288" t="s">
        <v>5910</v>
      </c>
      <c r="H2288" s="5">
        <v>39009.07</v>
      </c>
      <c r="J2288" t="s">
        <v>42</v>
      </c>
      <c r="K2288" t="s">
        <v>29</v>
      </c>
      <c r="L2288" t="s">
        <v>210</v>
      </c>
      <c r="M2288" t="s">
        <v>29</v>
      </c>
      <c r="N2288" t="s">
        <v>29</v>
      </c>
      <c r="O2288" t="s">
        <v>29</v>
      </c>
      <c r="P2288" t="s">
        <v>29</v>
      </c>
      <c r="Q2288" t="s">
        <v>29</v>
      </c>
      <c r="R2288" t="s">
        <v>30</v>
      </c>
      <c r="S2288" t="s">
        <v>29</v>
      </c>
      <c r="T2288" t="s">
        <v>29</v>
      </c>
      <c r="U2288" t="s">
        <v>30</v>
      </c>
      <c r="V2288" t="s">
        <v>30</v>
      </c>
      <c r="W2288" t="s">
        <v>40</v>
      </c>
      <c r="X2288" t="s">
        <v>29</v>
      </c>
      <c r="Y2288" t="s">
        <v>29</v>
      </c>
      <c r="Z2288" t="s">
        <v>29</v>
      </c>
      <c r="AA2288" t="s">
        <v>29</v>
      </c>
      <c r="AB2288" t="s">
        <v>47</v>
      </c>
    </row>
    <row r="2289" spans="1:28" outlineLevel="1" x14ac:dyDescent="0.45">
      <c r="A2289">
        <v>8986159009</v>
      </c>
      <c r="B2289" s="1">
        <v>44345</v>
      </c>
      <c r="C2289" t="s">
        <v>5161</v>
      </c>
      <c r="D2289" t="s">
        <v>5162</v>
      </c>
      <c r="E2289" t="s">
        <v>1926</v>
      </c>
      <c r="F2289" t="s">
        <v>5651</v>
      </c>
      <c r="G2289" t="s">
        <v>5910</v>
      </c>
      <c r="H2289" s="5">
        <v>32285.47</v>
      </c>
      <c r="J2289" t="s">
        <v>42</v>
      </c>
      <c r="K2289" t="s">
        <v>29</v>
      </c>
      <c r="L2289" t="s">
        <v>210</v>
      </c>
      <c r="M2289" t="s">
        <v>29</v>
      </c>
      <c r="N2289" t="s">
        <v>29</v>
      </c>
      <c r="O2289" t="s">
        <v>29</v>
      </c>
      <c r="P2289" t="s">
        <v>30</v>
      </c>
      <c r="Q2289" t="s">
        <v>29</v>
      </c>
      <c r="R2289" t="s">
        <v>29</v>
      </c>
      <c r="S2289" t="s">
        <v>30</v>
      </c>
      <c r="T2289" t="s">
        <v>30</v>
      </c>
      <c r="U2289" t="s">
        <v>29</v>
      </c>
      <c r="V2289" t="s">
        <v>30</v>
      </c>
      <c r="W2289" t="s">
        <v>33</v>
      </c>
      <c r="X2289" t="s">
        <v>29</v>
      </c>
      <c r="Y2289" t="s">
        <v>29</v>
      </c>
      <c r="Z2289" t="s">
        <v>29</v>
      </c>
      <c r="AA2289" t="s">
        <v>29</v>
      </c>
      <c r="AB2289" t="s">
        <v>101</v>
      </c>
    </row>
    <row r="2290" spans="1:28" outlineLevel="1" x14ac:dyDescent="0.45">
      <c r="A2290">
        <v>7571099008</v>
      </c>
      <c r="B2290" s="1">
        <v>44341</v>
      </c>
      <c r="C2290" t="s">
        <v>3247</v>
      </c>
      <c r="D2290" t="s">
        <v>3248</v>
      </c>
      <c r="E2290" t="s">
        <v>1610</v>
      </c>
      <c r="F2290" t="s">
        <v>5651</v>
      </c>
      <c r="G2290" t="s">
        <v>5983</v>
      </c>
      <c r="H2290" s="5">
        <v>14857.05</v>
      </c>
      <c r="J2290" t="s">
        <v>42</v>
      </c>
      <c r="K2290" t="s">
        <v>29</v>
      </c>
      <c r="L2290" t="s">
        <v>150</v>
      </c>
      <c r="M2290" t="s">
        <v>29</v>
      </c>
      <c r="N2290" t="s">
        <v>30</v>
      </c>
      <c r="O2290" t="s">
        <v>29</v>
      </c>
      <c r="P2290" t="s">
        <v>30</v>
      </c>
      <c r="Q2290" t="s">
        <v>30</v>
      </c>
      <c r="R2290" t="s">
        <v>30</v>
      </c>
      <c r="S2290" t="s">
        <v>30</v>
      </c>
      <c r="T2290" t="s">
        <v>30</v>
      </c>
      <c r="U2290" t="s">
        <v>30</v>
      </c>
      <c r="V2290" t="s">
        <v>30</v>
      </c>
      <c r="W2290" t="s">
        <v>40</v>
      </c>
      <c r="X2290" t="s">
        <v>30</v>
      </c>
      <c r="Y2290" t="s">
        <v>30</v>
      </c>
      <c r="Z2290" t="s">
        <v>29</v>
      </c>
      <c r="AA2290" t="s">
        <v>29</v>
      </c>
      <c r="AB2290" t="s">
        <v>32</v>
      </c>
    </row>
    <row r="2291" spans="1:28" outlineLevel="1" x14ac:dyDescent="0.45">
      <c r="A2291">
        <v>7660208903</v>
      </c>
      <c r="B2291" s="1">
        <v>44323</v>
      </c>
      <c r="C2291" t="s">
        <v>3758</v>
      </c>
      <c r="D2291" t="s">
        <v>3759</v>
      </c>
      <c r="E2291" t="s">
        <v>6005</v>
      </c>
      <c r="F2291" t="s">
        <v>5651</v>
      </c>
      <c r="G2291" t="s">
        <v>6006</v>
      </c>
      <c r="H2291" s="5">
        <v>31435.18</v>
      </c>
      <c r="J2291" t="s">
        <v>42</v>
      </c>
      <c r="K2291" t="s">
        <v>30</v>
      </c>
      <c r="L2291" t="s">
        <v>155</v>
      </c>
      <c r="M2291" t="s">
        <v>29</v>
      </c>
      <c r="N2291" t="s">
        <v>30</v>
      </c>
      <c r="O2291" t="s">
        <v>29</v>
      </c>
      <c r="P2291" t="s">
        <v>29</v>
      </c>
      <c r="Q2291" t="s">
        <v>29</v>
      </c>
      <c r="R2291" t="s">
        <v>30</v>
      </c>
      <c r="S2291" t="s">
        <v>30</v>
      </c>
      <c r="T2291" t="s">
        <v>29</v>
      </c>
      <c r="U2291" t="s">
        <v>30</v>
      </c>
      <c r="V2291" t="s">
        <v>29</v>
      </c>
      <c r="W2291" t="s">
        <v>40</v>
      </c>
      <c r="X2291" t="s">
        <v>30</v>
      </c>
      <c r="Y2291" t="s">
        <v>29</v>
      </c>
      <c r="Z2291" t="s">
        <v>30</v>
      </c>
      <c r="AA2291" t="s">
        <v>30</v>
      </c>
      <c r="AB2291" t="s">
        <v>189</v>
      </c>
    </row>
    <row r="2292" spans="1:28" outlineLevel="1" x14ac:dyDescent="0.45">
      <c r="A2292">
        <v>8037549006</v>
      </c>
      <c r="B2292" s="1">
        <v>44342</v>
      </c>
      <c r="C2292" t="s">
        <v>4201</v>
      </c>
      <c r="D2292" t="s">
        <v>4202</v>
      </c>
      <c r="E2292" t="s">
        <v>201</v>
      </c>
      <c r="F2292" t="s">
        <v>5651</v>
      </c>
      <c r="G2292" t="s">
        <v>5670</v>
      </c>
      <c r="H2292" s="5">
        <v>636480.43999999994</v>
      </c>
      <c r="J2292" t="s">
        <v>28</v>
      </c>
      <c r="K2292" t="s">
        <v>29</v>
      </c>
      <c r="L2292" t="s">
        <v>96</v>
      </c>
      <c r="M2292" t="s">
        <v>29</v>
      </c>
      <c r="N2292" t="s">
        <v>30</v>
      </c>
      <c r="O2292" t="s">
        <v>30</v>
      </c>
      <c r="P2292" t="s">
        <v>30</v>
      </c>
      <c r="Q2292" t="s">
        <v>30</v>
      </c>
      <c r="R2292" t="s">
        <v>30</v>
      </c>
      <c r="S2292" t="s">
        <v>30</v>
      </c>
      <c r="T2292" t="s">
        <v>30</v>
      </c>
      <c r="U2292" t="s">
        <v>30</v>
      </c>
      <c r="V2292" t="s">
        <v>30</v>
      </c>
      <c r="W2292" t="s">
        <v>31</v>
      </c>
      <c r="X2292" t="s">
        <v>29</v>
      </c>
      <c r="Y2292" t="s">
        <v>29</v>
      </c>
      <c r="Z2292" t="s">
        <v>29</v>
      </c>
      <c r="AA2292" t="s">
        <v>30</v>
      </c>
      <c r="AB2292" t="s">
        <v>39</v>
      </c>
    </row>
    <row r="2293" spans="1:28" outlineLevel="1" x14ac:dyDescent="0.45">
      <c r="A2293">
        <v>8990409004</v>
      </c>
      <c r="B2293" s="1">
        <v>44345</v>
      </c>
      <c r="C2293" t="s">
        <v>5175</v>
      </c>
      <c r="D2293" t="s">
        <v>5176</v>
      </c>
      <c r="E2293" t="s">
        <v>201</v>
      </c>
      <c r="F2293" t="s">
        <v>5651</v>
      </c>
      <c r="G2293" t="s">
        <v>5670</v>
      </c>
      <c r="H2293" s="5">
        <v>319939</v>
      </c>
      <c r="J2293" t="s">
        <v>28</v>
      </c>
      <c r="K2293" t="s">
        <v>29</v>
      </c>
      <c r="L2293" t="s">
        <v>96</v>
      </c>
      <c r="M2293" t="s">
        <v>29</v>
      </c>
      <c r="N2293" t="s">
        <v>30</v>
      </c>
      <c r="O2293" t="s">
        <v>30</v>
      </c>
      <c r="P2293" t="s">
        <v>30</v>
      </c>
      <c r="Q2293" t="s">
        <v>30</v>
      </c>
      <c r="R2293" t="s">
        <v>30</v>
      </c>
      <c r="S2293" t="s">
        <v>30</v>
      </c>
      <c r="T2293" t="s">
        <v>30</v>
      </c>
      <c r="U2293" t="s">
        <v>30</v>
      </c>
      <c r="V2293" t="s">
        <v>30</v>
      </c>
      <c r="W2293" t="s">
        <v>40</v>
      </c>
      <c r="X2293" t="s">
        <v>29</v>
      </c>
      <c r="Y2293" t="s">
        <v>29</v>
      </c>
      <c r="Z2293" t="s">
        <v>29</v>
      </c>
      <c r="AA2293" t="s">
        <v>29</v>
      </c>
      <c r="AB2293" t="s">
        <v>139</v>
      </c>
    </row>
    <row r="2294" spans="1:28" outlineLevel="1" x14ac:dyDescent="0.45">
      <c r="A2294">
        <v>8970019008</v>
      </c>
      <c r="B2294" s="1">
        <v>44345</v>
      </c>
      <c r="C2294" t="s">
        <v>5074</v>
      </c>
      <c r="D2294" t="s">
        <v>5075</v>
      </c>
      <c r="E2294" t="s">
        <v>201</v>
      </c>
      <c r="F2294" t="s">
        <v>5651</v>
      </c>
      <c r="G2294" t="s">
        <v>5670</v>
      </c>
      <c r="H2294" s="5">
        <v>235582</v>
      </c>
      <c r="J2294" t="s">
        <v>28</v>
      </c>
      <c r="K2294" t="s">
        <v>29</v>
      </c>
      <c r="L2294" t="s">
        <v>96</v>
      </c>
      <c r="M2294" t="s">
        <v>30</v>
      </c>
      <c r="N2294" t="s">
        <v>30</v>
      </c>
      <c r="O2294" t="s">
        <v>29</v>
      </c>
      <c r="P2294" t="s">
        <v>30</v>
      </c>
      <c r="Q2294" t="s">
        <v>30</v>
      </c>
      <c r="R2294" t="s">
        <v>30</v>
      </c>
      <c r="S2294" t="s">
        <v>30</v>
      </c>
      <c r="T2294" t="s">
        <v>30</v>
      </c>
      <c r="U2294" t="s">
        <v>30</v>
      </c>
      <c r="V2294" t="s">
        <v>30</v>
      </c>
      <c r="W2294" t="s">
        <v>37</v>
      </c>
      <c r="X2294" t="s">
        <v>29</v>
      </c>
      <c r="Y2294" t="s">
        <v>29</v>
      </c>
      <c r="Z2294" t="s">
        <v>29</v>
      </c>
      <c r="AA2294" t="s">
        <v>29</v>
      </c>
      <c r="AB2294" t="s">
        <v>32</v>
      </c>
    </row>
    <row r="2295" spans="1:28" outlineLevel="1" x14ac:dyDescent="0.45">
      <c r="A2295">
        <v>2355249008</v>
      </c>
      <c r="B2295" s="1">
        <v>44331</v>
      </c>
      <c r="C2295" t="s">
        <v>947</v>
      </c>
      <c r="D2295" t="s">
        <v>948</v>
      </c>
      <c r="E2295" t="s">
        <v>201</v>
      </c>
      <c r="F2295" t="s">
        <v>5651</v>
      </c>
      <c r="G2295" t="s">
        <v>5670</v>
      </c>
      <c r="H2295" s="5">
        <v>226020.06</v>
      </c>
      <c r="J2295" t="s">
        <v>28</v>
      </c>
      <c r="K2295" t="s">
        <v>29</v>
      </c>
      <c r="L2295" t="s">
        <v>96</v>
      </c>
      <c r="M2295" t="s">
        <v>30</v>
      </c>
      <c r="N2295" t="s">
        <v>30</v>
      </c>
      <c r="O2295" t="s">
        <v>29</v>
      </c>
      <c r="P2295" t="s">
        <v>30</v>
      </c>
      <c r="Q2295" t="s">
        <v>30</v>
      </c>
      <c r="R2295" t="s">
        <v>30</v>
      </c>
      <c r="S2295" t="s">
        <v>30</v>
      </c>
      <c r="T2295" t="s">
        <v>30</v>
      </c>
      <c r="U2295" t="s">
        <v>30</v>
      </c>
      <c r="V2295" t="s">
        <v>30</v>
      </c>
      <c r="W2295" t="s">
        <v>31</v>
      </c>
      <c r="X2295" t="s">
        <v>29</v>
      </c>
      <c r="Y2295" t="s">
        <v>30</v>
      </c>
      <c r="Z2295" t="s">
        <v>29</v>
      </c>
      <c r="AA2295" t="s">
        <v>29</v>
      </c>
      <c r="AB2295" t="s">
        <v>38</v>
      </c>
    </row>
    <row r="2296" spans="1:28" outlineLevel="1" x14ac:dyDescent="0.45">
      <c r="A2296">
        <v>8909599008</v>
      </c>
      <c r="B2296" s="1">
        <v>44345</v>
      </c>
      <c r="C2296" t="s">
        <v>3021</v>
      </c>
      <c r="D2296" t="s">
        <v>4805</v>
      </c>
      <c r="E2296" t="s">
        <v>201</v>
      </c>
      <c r="F2296" t="s">
        <v>5651</v>
      </c>
      <c r="G2296" t="s">
        <v>5670</v>
      </c>
      <c r="H2296" s="5">
        <v>144814.32999999999</v>
      </c>
      <c r="J2296" t="s">
        <v>28</v>
      </c>
      <c r="K2296" t="s">
        <v>29</v>
      </c>
      <c r="L2296" t="s">
        <v>96</v>
      </c>
      <c r="M2296" t="s">
        <v>29</v>
      </c>
      <c r="N2296" t="s">
        <v>30</v>
      </c>
      <c r="O2296" t="s">
        <v>29</v>
      </c>
      <c r="P2296" t="s">
        <v>30</v>
      </c>
      <c r="Q2296" t="s">
        <v>29</v>
      </c>
      <c r="R2296" t="s">
        <v>30</v>
      </c>
      <c r="S2296" t="s">
        <v>30</v>
      </c>
      <c r="T2296" t="s">
        <v>30</v>
      </c>
      <c r="U2296" t="s">
        <v>30</v>
      </c>
      <c r="V2296" t="s">
        <v>30</v>
      </c>
      <c r="W2296" t="s">
        <v>31</v>
      </c>
      <c r="X2296" t="s">
        <v>29</v>
      </c>
      <c r="Y2296" t="s">
        <v>29</v>
      </c>
      <c r="Z2296" t="s">
        <v>29</v>
      </c>
      <c r="AA2296" t="s">
        <v>29</v>
      </c>
      <c r="AB2296" t="s">
        <v>32</v>
      </c>
    </row>
    <row r="2297" spans="1:28" outlineLevel="1" x14ac:dyDescent="0.45">
      <c r="A2297">
        <v>2224449009</v>
      </c>
      <c r="B2297" s="1">
        <v>44330</v>
      </c>
      <c r="C2297" t="s">
        <v>669</v>
      </c>
      <c r="D2297" t="s">
        <v>670</v>
      </c>
      <c r="E2297" t="s">
        <v>201</v>
      </c>
      <c r="F2297" t="s">
        <v>5651</v>
      </c>
      <c r="G2297" t="s">
        <v>5670</v>
      </c>
      <c r="H2297" s="5">
        <v>130953.05</v>
      </c>
      <c r="J2297" t="s">
        <v>28</v>
      </c>
      <c r="K2297" t="s">
        <v>29</v>
      </c>
      <c r="L2297" t="s">
        <v>96</v>
      </c>
      <c r="M2297" t="s">
        <v>30</v>
      </c>
      <c r="N2297" t="s">
        <v>29</v>
      </c>
      <c r="O2297" t="s">
        <v>29</v>
      </c>
      <c r="P2297" t="s">
        <v>30</v>
      </c>
      <c r="Q2297" t="s">
        <v>30</v>
      </c>
      <c r="R2297" t="s">
        <v>30</v>
      </c>
      <c r="S2297" t="s">
        <v>30</v>
      </c>
      <c r="T2297" t="s">
        <v>30</v>
      </c>
      <c r="U2297" t="s">
        <v>30</v>
      </c>
      <c r="V2297" t="s">
        <v>30</v>
      </c>
      <c r="W2297" t="s">
        <v>40</v>
      </c>
      <c r="X2297" t="s">
        <v>29</v>
      </c>
      <c r="Y2297" t="s">
        <v>29</v>
      </c>
      <c r="Z2297" t="s">
        <v>29</v>
      </c>
      <c r="AA2297" t="s">
        <v>30</v>
      </c>
      <c r="AB2297" t="s">
        <v>671</v>
      </c>
    </row>
    <row r="2298" spans="1:28" outlineLevel="1" x14ac:dyDescent="0.45">
      <c r="A2298">
        <v>5221329006</v>
      </c>
      <c r="B2298" s="1">
        <v>44337</v>
      </c>
      <c r="C2298" t="s">
        <v>2173</v>
      </c>
      <c r="D2298" t="s">
        <v>2174</v>
      </c>
      <c r="E2298" t="s">
        <v>201</v>
      </c>
      <c r="F2298" t="s">
        <v>5651</v>
      </c>
      <c r="G2298" t="s">
        <v>5670</v>
      </c>
      <c r="H2298" s="5">
        <v>127361.84</v>
      </c>
      <c r="J2298" t="s">
        <v>28</v>
      </c>
      <c r="K2298" t="s">
        <v>29</v>
      </c>
      <c r="L2298" t="s">
        <v>96</v>
      </c>
      <c r="M2298" t="s">
        <v>30</v>
      </c>
      <c r="N2298" t="s">
        <v>30</v>
      </c>
      <c r="O2298" t="s">
        <v>30</v>
      </c>
      <c r="P2298" t="s">
        <v>30</v>
      </c>
      <c r="Q2298" t="s">
        <v>30</v>
      </c>
      <c r="R2298" t="s">
        <v>30</v>
      </c>
      <c r="S2298" t="s">
        <v>30</v>
      </c>
      <c r="T2298" t="s">
        <v>30</v>
      </c>
      <c r="U2298" t="s">
        <v>30</v>
      </c>
      <c r="V2298" t="s">
        <v>30</v>
      </c>
      <c r="W2298" t="s">
        <v>31</v>
      </c>
      <c r="X2298" t="s">
        <v>29</v>
      </c>
      <c r="Y2298" t="s">
        <v>30</v>
      </c>
      <c r="Z2298" t="s">
        <v>29</v>
      </c>
      <c r="AA2298" t="s">
        <v>29</v>
      </c>
      <c r="AB2298" t="s">
        <v>32</v>
      </c>
    </row>
    <row r="2299" spans="1:28" outlineLevel="1" x14ac:dyDescent="0.45">
      <c r="A2299">
        <v>8937089005</v>
      </c>
      <c r="B2299" s="1">
        <v>44345</v>
      </c>
      <c r="C2299" t="s">
        <v>4919</v>
      </c>
      <c r="D2299" t="s">
        <v>4920</v>
      </c>
      <c r="E2299" t="s">
        <v>201</v>
      </c>
      <c r="F2299" t="s">
        <v>5651</v>
      </c>
      <c r="G2299" t="s">
        <v>5670</v>
      </c>
      <c r="H2299" s="5">
        <v>107079.47</v>
      </c>
      <c r="J2299" t="s">
        <v>28</v>
      </c>
      <c r="K2299" t="s">
        <v>29</v>
      </c>
      <c r="L2299" t="s">
        <v>96</v>
      </c>
      <c r="M2299" t="s">
        <v>30</v>
      </c>
      <c r="N2299" t="s">
        <v>29</v>
      </c>
      <c r="O2299" t="s">
        <v>29</v>
      </c>
      <c r="P2299" t="s">
        <v>30</v>
      </c>
      <c r="Q2299" t="s">
        <v>29</v>
      </c>
      <c r="R2299" t="s">
        <v>30</v>
      </c>
      <c r="S2299" t="s">
        <v>30</v>
      </c>
      <c r="T2299" t="s">
        <v>30</v>
      </c>
      <c r="U2299" t="s">
        <v>30</v>
      </c>
      <c r="V2299" t="s">
        <v>30</v>
      </c>
      <c r="W2299" t="s">
        <v>40</v>
      </c>
      <c r="X2299" t="s">
        <v>29</v>
      </c>
      <c r="Y2299" t="s">
        <v>29</v>
      </c>
      <c r="Z2299" t="s">
        <v>29</v>
      </c>
      <c r="AA2299" t="s">
        <v>29</v>
      </c>
      <c r="AB2299" t="s">
        <v>32</v>
      </c>
    </row>
    <row r="2300" spans="1:28" outlineLevel="1" x14ac:dyDescent="0.45">
      <c r="A2300">
        <v>7538609004</v>
      </c>
      <c r="B2300" s="1">
        <v>44341</v>
      </c>
      <c r="C2300" t="s">
        <v>2865</v>
      </c>
      <c r="D2300" t="s">
        <v>2866</v>
      </c>
      <c r="E2300" t="s">
        <v>201</v>
      </c>
      <c r="F2300" t="s">
        <v>5651</v>
      </c>
      <c r="G2300" t="s">
        <v>5670</v>
      </c>
      <c r="H2300" s="5">
        <v>101311.25</v>
      </c>
      <c r="J2300" t="s">
        <v>28</v>
      </c>
      <c r="K2300" t="s">
        <v>29</v>
      </c>
      <c r="L2300" t="s">
        <v>96</v>
      </c>
      <c r="M2300" t="s">
        <v>29</v>
      </c>
      <c r="N2300" t="s">
        <v>30</v>
      </c>
      <c r="O2300" t="s">
        <v>29</v>
      </c>
      <c r="P2300" t="s">
        <v>30</v>
      </c>
      <c r="Q2300" t="s">
        <v>30</v>
      </c>
      <c r="R2300" t="s">
        <v>30</v>
      </c>
      <c r="S2300" t="s">
        <v>30</v>
      </c>
      <c r="T2300" t="s">
        <v>30</v>
      </c>
      <c r="U2300" t="s">
        <v>30</v>
      </c>
      <c r="V2300" t="s">
        <v>30</v>
      </c>
      <c r="W2300" t="s">
        <v>33</v>
      </c>
      <c r="X2300" t="s">
        <v>29</v>
      </c>
      <c r="Y2300" t="s">
        <v>30</v>
      </c>
      <c r="Z2300" t="s">
        <v>29</v>
      </c>
      <c r="AA2300" t="s">
        <v>29</v>
      </c>
      <c r="AB2300" t="s">
        <v>32</v>
      </c>
    </row>
    <row r="2301" spans="1:28" outlineLevel="1" x14ac:dyDescent="0.45">
      <c r="A2301">
        <v>2739509002</v>
      </c>
      <c r="B2301" s="1">
        <v>44334</v>
      </c>
      <c r="C2301" t="s">
        <v>1503</v>
      </c>
      <c r="D2301" t="s">
        <v>1504</v>
      </c>
      <c r="E2301" t="s">
        <v>201</v>
      </c>
      <c r="F2301" t="s">
        <v>5651</v>
      </c>
      <c r="G2301" t="s">
        <v>5670</v>
      </c>
      <c r="H2301" s="5">
        <v>91275</v>
      </c>
      <c r="J2301" t="s">
        <v>28</v>
      </c>
      <c r="K2301" t="s">
        <v>29</v>
      </c>
      <c r="L2301" t="s">
        <v>96</v>
      </c>
      <c r="M2301" t="s">
        <v>29</v>
      </c>
      <c r="N2301" t="s">
        <v>30</v>
      </c>
      <c r="O2301" t="s">
        <v>29</v>
      </c>
      <c r="P2301" t="s">
        <v>30</v>
      </c>
      <c r="Q2301" t="s">
        <v>30</v>
      </c>
      <c r="R2301" t="s">
        <v>30</v>
      </c>
      <c r="S2301" t="s">
        <v>30</v>
      </c>
      <c r="T2301" t="s">
        <v>30</v>
      </c>
      <c r="U2301" t="s">
        <v>30</v>
      </c>
      <c r="V2301" t="s">
        <v>30</v>
      </c>
      <c r="W2301" t="s">
        <v>31</v>
      </c>
      <c r="X2301" t="s">
        <v>29</v>
      </c>
      <c r="Y2301" t="s">
        <v>29</v>
      </c>
      <c r="Z2301" t="s">
        <v>29</v>
      </c>
      <c r="AA2301" t="s">
        <v>30</v>
      </c>
      <c r="AB2301" t="s">
        <v>32</v>
      </c>
    </row>
    <row r="2302" spans="1:28" outlineLevel="1" x14ac:dyDescent="0.45">
      <c r="A2302">
        <v>2343479010</v>
      </c>
      <c r="B2302" s="1">
        <v>44331</v>
      </c>
      <c r="C2302" t="s">
        <v>900</v>
      </c>
      <c r="D2302" t="s">
        <v>901</v>
      </c>
      <c r="E2302" t="s">
        <v>201</v>
      </c>
      <c r="F2302" t="s">
        <v>5651</v>
      </c>
      <c r="G2302" t="s">
        <v>5670</v>
      </c>
      <c r="H2302" s="5">
        <v>60466.96</v>
      </c>
      <c r="I2302" t="s">
        <v>128</v>
      </c>
      <c r="J2302" t="s">
        <v>28</v>
      </c>
      <c r="K2302" t="s">
        <v>29</v>
      </c>
      <c r="L2302" t="s">
        <v>96</v>
      </c>
      <c r="M2302" t="s">
        <v>29</v>
      </c>
      <c r="N2302" t="s">
        <v>29</v>
      </c>
      <c r="O2302" t="s">
        <v>30</v>
      </c>
      <c r="P2302" t="s">
        <v>30</v>
      </c>
      <c r="Q2302" t="s">
        <v>29</v>
      </c>
      <c r="R2302" t="s">
        <v>30</v>
      </c>
      <c r="S2302" t="s">
        <v>30</v>
      </c>
      <c r="T2302" t="s">
        <v>30</v>
      </c>
      <c r="U2302" t="s">
        <v>29</v>
      </c>
      <c r="V2302" t="s">
        <v>30</v>
      </c>
      <c r="W2302" t="s">
        <v>40</v>
      </c>
      <c r="X2302" t="s">
        <v>29</v>
      </c>
      <c r="Y2302" t="s">
        <v>29</v>
      </c>
      <c r="Z2302" t="s">
        <v>29</v>
      </c>
      <c r="AA2302" t="s">
        <v>30</v>
      </c>
      <c r="AB2302" t="s">
        <v>32</v>
      </c>
    </row>
    <row r="2303" spans="1:28" outlineLevel="1" x14ac:dyDescent="0.45">
      <c r="A2303">
        <v>1047559109</v>
      </c>
      <c r="B2303" s="1">
        <v>44364</v>
      </c>
      <c r="C2303" t="s">
        <v>199</v>
      </c>
      <c r="D2303" t="s">
        <v>200</v>
      </c>
      <c r="E2303" t="s">
        <v>201</v>
      </c>
      <c r="F2303" t="s">
        <v>5651</v>
      </c>
      <c r="G2303" t="s">
        <v>5670</v>
      </c>
      <c r="H2303" s="5">
        <v>51746</v>
      </c>
      <c r="J2303" t="s">
        <v>28</v>
      </c>
      <c r="K2303" t="s">
        <v>29</v>
      </c>
      <c r="L2303" t="s">
        <v>96</v>
      </c>
      <c r="M2303" t="s">
        <v>30</v>
      </c>
      <c r="N2303" t="s">
        <v>29</v>
      </c>
      <c r="O2303" t="s">
        <v>30</v>
      </c>
      <c r="P2303" t="s">
        <v>29</v>
      </c>
      <c r="Q2303" t="s">
        <v>29</v>
      </c>
      <c r="R2303" t="s">
        <v>29</v>
      </c>
      <c r="S2303" t="s">
        <v>29</v>
      </c>
      <c r="T2303" t="s">
        <v>30</v>
      </c>
      <c r="U2303" t="s">
        <v>29</v>
      </c>
      <c r="V2303" t="s">
        <v>29</v>
      </c>
      <c r="W2303" t="s">
        <v>40</v>
      </c>
      <c r="X2303" t="s">
        <v>29</v>
      </c>
      <c r="Y2303" t="s">
        <v>29</v>
      </c>
      <c r="Z2303" t="s">
        <v>29</v>
      </c>
      <c r="AA2303" t="s">
        <v>29</v>
      </c>
      <c r="AB2303" t="s">
        <v>32</v>
      </c>
    </row>
    <row r="2304" spans="1:28" outlineLevel="1" x14ac:dyDescent="0.45">
      <c r="A2304">
        <v>2774599002</v>
      </c>
      <c r="B2304" s="1">
        <v>44334</v>
      </c>
      <c r="C2304" t="s">
        <v>1663</v>
      </c>
      <c r="D2304" t="s">
        <v>1664</v>
      </c>
      <c r="E2304" t="s">
        <v>201</v>
      </c>
      <c r="F2304" t="s">
        <v>5651</v>
      </c>
      <c r="G2304" t="s">
        <v>5670</v>
      </c>
      <c r="H2304" s="5">
        <v>49993</v>
      </c>
      <c r="I2304" t="s">
        <v>35</v>
      </c>
      <c r="J2304" t="s">
        <v>28</v>
      </c>
      <c r="K2304" t="s">
        <v>30</v>
      </c>
      <c r="L2304" t="s">
        <v>96</v>
      </c>
      <c r="M2304" t="s">
        <v>29</v>
      </c>
      <c r="N2304" t="s">
        <v>29</v>
      </c>
      <c r="O2304" t="s">
        <v>29</v>
      </c>
      <c r="P2304" t="s">
        <v>30</v>
      </c>
      <c r="Q2304" t="s">
        <v>29</v>
      </c>
      <c r="R2304" t="s">
        <v>30</v>
      </c>
      <c r="S2304" t="s">
        <v>30</v>
      </c>
      <c r="T2304" t="s">
        <v>30</v>
      </c>
      <c r="U2304" t="s">
        <v>30</v>
      </c>
      <c r="V2304" t="s">
        <v>30</v>
      </c>
      <c r="W2304" t="s">
        <v>40</v>
      </c>
      <c r="X2304" t="s">
        <v>29</v>
      </c>
      <c r="Y2304" t="s">
        <v>29</v>
      </c>
      <c r="Z2304" t="s">
        <v>29</v>
      </c>
      <c r="AA2304" t="s">
        <v>30</v>
      </c>
      <c r="AB2304" t="s">
        <v>32</v>
      </c>
    </row>
    <row r="2305" spans="1:28" outlineLevel="1" x14ac:dyDescent="0.45">
      <c r="A2305">
        <v>8961789003</v>
      </c>
      <c r="B2305" s="1">
        <v>44345</v>
      </c>
      <c r="C2305" t="s">
        <v>5036</v>
      </c>
      <c r="D2305" t="s">
        <v>5037</v>
      </c>
      <c r="E2305" t="s">
        <v>201</v>
      </c>
      <c r="F2305" t="s">
        <v>5651</v>
      </c>
      <c r="G2305" t="s">
        <v>5670</v>
      </c>
      <c r="H2305" s="5">
        <v>37965.5</v>
      </c>
      <c r="J2305" t="s">
        <v>28</v>
      </c>
      <c r="K2305" t="s">
        <v>29</v>
      </c>
      <c r="L2305" t="s">
        <v>96</v>
      </c>
      <c r="M2305" t="s">
        <v>30</v>
      </c>
      <c r="N2305" t="s">
        <v>30</v>
      </c>
      <c r="O2305" t="s">
        <v>30</v>
      </c>
      <c r="P2305" t="s">
        <v>30</v>
      </c>
      <c r="Q2305" t="s">
        <v>30</v>
      </c>
      <c r="R2305" t="s">
        <v>30</v>
      </c>
      <c r="S2305" t="s">
        <v>30</v>
      </c>
      <c r="T2305" t="s">
        <v>30</v>
      </c>
      <c r="U2305" t="s">
        <v>30</v>
      </c>
      <c r="V2305" t="s">
        <v>30</v>
      </c>
      <c r="W2305" t="s">
        <v>40</v>
      </c>
      <c r="X2305" t="s">
        <v>29</v>
      </c>
      <c r="Y2305" t="s">
        <v>29</v>
      </c>
      <c r="Z2305" t="s">
        <v>29</v>
      </c>
      <c r="AA2305" t="s">
        <v>29</v>
      </c>
      <c r="AB2305" t="s">
        <v>32</v>
      </c>
    </row>
    <row r="2306" spans="1:28" outlineLevel="1" x14ac:dyDescent="0.45">
      <c r="A2306">
        <v>7644018905</v>
      </c>
      <c r="B2306" s="1">
        <v>44323</v>
      </c>
      <c r="C2306" t="s">
        <v>3659</v>
      </c>
      <c r="D2306" t="s">
        <v>3660</v>
      </c>
      <c r="E2306" t="s">
        <v>201</v>
      </c>
      <c r="F2306" t="s">
        <v>5651</v>
      </c>
      <c r="G2306" t="s">
        <v>5670</v>
      </c>
      <c r="H2306" s="5">
        <v>36998.18</v>
      </c>
      <c r="J2306" t="s">
        <v>28</v>
      </c>
      <c r="K2306" t="s">
        <v>30</v>
      </c>
      <c r="L2306" t="s">
        <v>96</v>
      </c>
      <c r="M2306" t="s">
        <v>29</v>
      </c>
      <c r="N2306" t="s">
        <v>30</v>
      </c>
      <c r="O2306" t="s">
        <v>30</v>
      </c>
      <c r="P2306" t="s">
        <v>30</v>
      </c>
      <c r="Q2306" t="s">
        <v>30</v>
      </c>
      <c r="R2306" t="s">
        <v>30</v>
      </c>
      <c r="S2306" t="s">
        <v>30</v>
      </c>
      <c r="T2306" t="s">
        <v>30</v>
      </c>
      <c r="U2306" t="s">
        <v>30</v>
      </c>
      <c r="V2306" t="s">
        <v>30</v>
      </c>
      <c r="W2306" t="s">
        <v>31</v>
      </c>
      <c r="X2306" t="s">
        <v>29</v>
      </c>
      <c r="Y2306" t="s">
        <v>30</v>
      </c>
      <c r="Z2306" t="s">
        <v>29</v>
      </c>
      <c r="AA2306" t="s">
        <v>30</v>
      </c>
      <c r="AB2306" t="s">
        <v>45</v>
      </c>
    </row>
    <row r="2307" spans="1:28" outlineLevel="1" x14ac:dyDescent="0.45">
      <c r="A2307">
        <v>7870048901</v>
      </c>
      <c r="B2307" s="1">
        <v>44327</v>
      </c>
      <c r="C2307" t="s">
        <v>3851</v>
      </c>
      <c r="D2307" t="s">
        <v>1664</v>
      </c>
      <c r="E2307" t="s">
        <v>201</v>
      </c>
      <c r="F2307" t="s">
        <v>5651</v>
      </c>
      <c r="G2307" t="s">
        <v>5670</v>
      </c>
      <c r="H2307" s="5">
        <v>27973.42</v>
      </c>
      <c r="I2307" t="s">
        <v>35</v>
      </c>
      <c r="J2307" t="s">
        <v>28</v>
      </c>
      <c r="K2307" t="s">
        <v>30</v>
      </c>
      <c r="L2307" t="s">
        <v>96</v>
      </c>
      <c r="M2307" t="s">
        <v>29</v>
      </c>
      <c r="N2307" t="s">
        <v>29</v>
      </c>
      <c r="O2307" t="s">
        <v>29</v>
      </c>
      <c r="P2307" t="s">
        <v>30</v>
      </c>
      <c r="Q2307" t="s">
        <v>30</v>
      </c>
      <c r="R2307" t="s">
        <v>30</v>
      </c>
      <c r="S2307" t="s">
        <v>30</v>
      </c>
      <c r="T2307" t="s">
        <v>30</v>
      </c>
      <c r="U2307" t="s">
        <v>30</v>
      </c>
      <c r="V2307" t="s">
        <v>30</v>
      </c>
      <c r="W2307" t="s">
        <v>33</v>
      </c>
      <c r="X2307" t="s">
        <v>29</v>
      </c>
      <c r="Y2307" t="s">
        <v>29</v>
      </c>
      <c r="Z2307" t="s">
        <v>29</v>
      </c>
      <c r="AA2307" t="s">
        <v>30</v>
      </c>
      <c r="AB2307" t="s">
        <v>32</v>
      </c>
    </row>
    <row r="2308" spans="1:28" outlineLevel="1" x14ac:dyDescent="0.45">
      <c r="A2308">
        <v>2766349008</v>
      </c>
      <c r="B2308" s="1">
        <v>44334</v>
      </c>
      <c r="C2308" t="s">
        <v>1637</v>
      </c>
      <c r="D2308" t="s">
        <v>1638</v>
      </c>
      <c r="E2308" t="s">
        <v>201</v>
      </c>
      <c r="F2308" t="s">
        <v>5651</v>
      </c>
      <c r="G2308" t="s">
        <v>5670</v>
      </c>
      <c r="H2308" s="5">
        <v>14721</v>
      </c>
      <c r="I2308" t="s">
        <v>35</v>
      </c>
      <c r="J2308" t="s">
        <v>28</v>
      </c>
      <c r="K2308" t="s">
        <v>29</v>
      </c>
      <c r="L2308" t="s">
        <v>96</v>
      </c>
      <c r="M2308" t="s">
        <v>29</v>
      </c>
      <c r="N2308" t="s">
        <v>29</v>
      </c>
      <c r="O2308" t="s">
        <v>29</v>
      </c>
      <c r="P2308" t="s">
        <v>30</v>
      </c>
      <c r="Q2308" t="s">
        <v>30</v>
      </c>
      <c r="R2308" t="s">
        <v>30</v>
      </c>
      <c r="S2308" t="s">
        <v>30</v>
      </c>
      <c r="T2308" t="s">
        <v>30</v>
      </c>
      <c r="U2308" t="s">
        <v>30</v>
      </c>
      <c r="V2308" t="s">
        <v>30</v>
      </c>
      <c r="W2308" t="s">
        <v>33</v>
      </c>
      <c r="X2308" t="s">
        <v>29</v>
      </c>
      <c r="Y2308" t="s">
        <v>29</v>
      </c>
      <c r="Z2308" t="s">
        <v>29</v>
      </c>
      <c r="AA2308" t="s">
        <v>30</v>
      </c>
      <c r="AB2308" t="s">
        <v>32</v>
      </c>
    </row>
    <row r="2309" spans="1:28" outlineLevel="1" x14ac:dyDescent="0.45">
      <c r="A2309">
        <v>3715069001</v>
      </c>
      <c r="B2309" s="1">
        <v>44335</v>
      </c>
      <c r="C2309" t="s">
        <v>1865</v>
      </c>
      <c r="D2309" t="s">
        <v>1866</v>
      </c>
      <c r="E2309" t="s">
        <v>201</v>
      </c>
      <c r="F2309" t="s">
        <v>5651</v>
      </c>
      <c r="G2309" t="s">
        <v>5670</v>
      </c>
      <c r="H2309" s="5">
        <v>9417.15</v>
      </c>
      <c r="J2309" t="s">
        <v>28</v>
      </c>
      <c r="K2309" t="s">
        <v>30</v>
      </c>
      <c r="L2309" t="s">
        <v>96</v>
      </c>
      <c r="M2309" t="s">
        <v>30</v>
      </c>
      <c r="N2309" t="s">
        <v>29</v>
      </c>
      <c r="O2309" t="s">
        <v>30</v>
      </c>
      <c r="P2309" t="s">
        <v>30</v>
      </c>
      <c r="Q2309" t="s">
        <v>29</v>
      </c>
      <c r="R2309" t="s">
        <v>29</v>
      </c>
      <c r="S2309" t="s">
        <v>29</v>
      </c>
      <c r="T2309" t="s">
        <v>30</v>
      </c>
      <c r="U2309" t="s">
        <v>30</v>
      </c>
      <c r="V2309" t="s">
        <v>29</v>
      </c>
      <c r="W2309" t="s">
        <v>31</v>
      </c>
      <c r="X2309" t="s">
        <v>29</v>
      </c>
      <c r="Y2309" t="s">
        <v>29</v>
      </c>
      <c r="Z2309" t="s">
        <v>29</v>
      </c>
      <c r="AA2309" t="s">
        <v>30</v>
      </c>
      <c r="AB2309" t="s">
        <v>69</v>
      </c>
    </row>
    <row r="2310" spans="1:28" outlineLevel="1" x14ac:dyDescent="0.45">
      <c r="A2310">
        <v>8907499009</v>
      </c>
      <c r="B2310" s="1">
        <v>44345</v>
      </c>
      <c r="C2310" t="s">
        <v>4798</v>
      </c>
      <c r="D2310" t="s">
        <v>4799</v>
      </c>
      <c r="E2310" t="s">
        <v>201</v>
      </c>
      <c r="F2310" t="s">
        <v>5651</v>
      </c>
      <c r="G2310" t="s">
        <v>5670</v>
      </c>
      <c r="H2310" s="5">
        <v>9374</v>
      </c>
      <c r="J2310" t="s">
        <v>28</v>
      </c>
      <c r="K2310" t="s">
        <v>29</v>
      </c>
      <c r="L2310" t="s">
        <v>96</v>
      </c>
      <c r="M2310" t="s">
        <v>29</v>
      </c>
      <c r="N2310" t="s">
        <v>30</v>
      </c>
      <c r="O2310" t="s">
        <v>30</v>
      </c>
      <c r="P2310" t="s">
        <v>30</v>
      </c>
      <c r="Q2310" t="s">
        <v>30</v>
      </c>
      <c r="R2310" t="s">
        <v>30</v>
      </c>
      <c r="S2310" t="s">
        <v>30</v>
      </c>
      <c r="T2310" t="s">
        <v>30</v>
      </c>
      <c r="U2310" t="s">
        <v>30</v>
      </c>
      <c r="V2310" t="s">
        <v>30</v>
      </c>
      <c r="W2310" t="s">
        <v>40</v>
      </c>
      <c r="X2310" t="s">
        <v>29</v>
      </c>
      <c r="Y2310" t="s">
        <v>29</v>
      </c>
      <c r="Z2310" t="s">
        <v>29</v>
      </c>
      <c r="AA2310" t="s">
        <v>29</v>
      </c>
      <c r="AB2310" t="s">
        <v>38</v>
      </c>
    </row>
    <row r="2311" spans="1:28" outlineLevel="1" x14ac:dyDescent="0.45">
      <c r="A2311">
        <v>7539959006</v>
      </c>
      <c r="B2311" s="1">
        <v>44341</v>
      </c>
      <c r="C2311" t="s">
        <v>2880</v>
      </c>
      <c r="D2311" t="s">
        <v>2881</v>
      </c>
      <c r="E2311" t="s">
        <v>201</v>
      </c>
      <c r="F2311" t="s">
        <v>5651</v>
      </c>
      <c r="G2311" t="s">
        <v>5670</v>
      </c>
      <c r="H2311" s="5">
        <v>5248.57</v>
      </c>
      <c r="J2311" t="s">
        <v>28</v>
      </c>
      <c r="K2311" t="s">
        <v>29</v>
      </c>
      <c r="L2311" t="s">
        <v>96</v>
      </c>
      <c r="M2311" t="s">
        <v>29</v>
      </c>
      <c r="N2311" t="s">
        <v>30</v>
      </c>
      <c r="O2311" t="s">
        <v>29</v>
      </c>
      <c r="P2311" t="s">
        <v>30</v>
      </c>
      <c r="Q2311" t="s">
        <v>30</v>
      </c>
      <c r="R2311" t="s">
        <v>30</v>
      </c>
      <c r="S2311" t="s">
        <v>29</v>
      </c>
      <c r="T2311" t="s">
        <v>30</v>
      </c>
      <c r="U2311" t="s">
        <v>30</v>
      </c>
      <c r="V2311" t="s">
        <v>29</v>
      </c>
      <c r="W2311" t="s">
        <v>40</v>
      </c>
      <c r="X2311" t="s">
        <v>29</v>
      </c>
      <c r="Y2311" t="s">
        <v>29</v>
      </c>
      <c r="Z2311" t="s">
        <v>29</v>
      </c>
      <c r="AA2311" t="s">
        <v>30</v>
      </c>
      <c r="AB2311" t="s">
        <v>73</v>
      </c>
    </row>
    <row r="2312" spans="1:28" outlineLevel="1" x14ac:dyDescent="0.45">
      <c r="A2312">
        <v>7886648909</v>
      </c>
      <c r="B2312" s="1">
        <v>44327</v>
      </c>
      <c r="C2312" t="s">
        <v>3931</v>
      </c>
      <c r="D2312" t="s">
        <v>1664</v>
      </c>
      <c r="E2312" t="s">
        <v>201</v>
      </c>
      <c r="F2312" t="s">
        <v>5651</v>
      </c>
      <c r="G2312" t="s">
        <v>5670</v>
      </c>
      <c r="H2312" s="5">
        <v>3219.36</v>
      </c>
      <c r="I2312" t="s">
        <v>35</v>
      </c>
      <c r="J2312" t="s">
        <v>28</v>
      </c>
      <c r="K2312" t="s">
        <v>30</v>
      </c>
      <c r="L2312" t="s">
        <v>96</v>
      </c>
      <c r="M2312" t="s">
        <v>29</v>
      </c>
      <c r="N2312" t="s">
        <v>29</v>
      </c>
      <c r="O2312" t="s">
        <v>29</v>
      </c>
      <c r="P2312" t="s">
        <v>30</v>
      </c>
      <c r="Q2312" t="s">
        <v>30</v>
      </c>
      <c r="R2312" t="s">
        <v>30</v>
      </c>
      <c r="S2312" t="s">
        <v>30</v>
      </c>
      <c r="T2312" t="s">
        <v>30</v>
      </c>
      <c r="U2312" t="s">
        <v>30</v>
      </c>
      <c r="V2312" t="s">
        <v>30</v>
      </c>
      <c r="W2312" t="s">
        <v>40</v>
      </c>
      <c r="X2312" t="s">
        <v>29</v>
      </c>
      <c r="Y2312" t="s">
        <v>29</v>
      </c>
      <c r="Z2312" t="s">
        <v>29</v>
      </c>
      <c r="AA2312" t="s">
        <v>30</v>
      </c>
      <c r="AB2312" t="s">
        <v>32</v>
      </c>
    </row>
    <row r="2313" spans="1:28" outlineLevel="1" x14ac:dyDescent="0.45">
      <c r="A2313">
        <v>7542399005</v>
      </c>
      <c r="B2313" s="1">
        <v>44341</v>
      </c>
      <c r="C2313" t="s">
        <v>2909</v>
      </c>
      <c r="D2313" t="s">
        <v>2910</v>
      </c>
      <c r="E2313" t="s">
        <v>1554</v>
      </c>
      <c r="F2313" t="s">
        <v>5651</v>
      </c>
      <c r="G2313" t="s">
        <v>5972</v>
      </c>
      <c r="H2313" s="5">
        <v>841063</v>
      </c>
      <c r="J2313" t="s">
        <v>42</v>
      </c>
      <c r="K2313" t="s">
        <v>30</v>
      </c>
      <c r="L2313" t="s">
        <v>77</v>
      </c>
      <c r="M2313" t="s">
        <v>29</v>
      </c>
      <c r="N2313" t="s">
        <v>29</v>
      </c>
      <c r="O2313" t="s">
        <v>30</v>
      </c>
      <c r="P2313" t="s">
        <v>30</v>
      </c>
      <c r="Q2313" t="s">
        <v>30</v>
      </c>
      <c r="R2313" t="s">
        <v>30</v>
      </c>
      <c r="S2313" t="s">
        <v>30</v>
      </c>
      <c r="T2313" t="s">
        <v>30</v>
      </c>
      <c r="U2313" t="s">
        <v>30</v>
      </c>
      <c r="V2313" t="s">
        <v>30</v>
      </c>
      <c r="W2313" t="s">
        <v>60</v>
      </c>
      <c r="X2313" t="s">
        <v>29</v>
      </c>
      <c r="Y2313" t="s">
        <v>29</v>
      </c>
      <c r="Z2313" t="s">
        <v>29</v>
      </c>
      <c r="AA2313" t="s">
        <v>30</v>
      </c>
      <c r="AB2313" t="s">
        <v>32</v>
      </c>
    </row>
    <row r="2314" spans="1:28" outlineLevel="1" x14ac:dyDescent="0.45">
      <c r="A2314">
        <v>8941859003</v>
      </c>
      <c r="B2314" s="1">
        <v>44345</v>
      </c>
      <c r="C2314" t="s">
        <v>4951</v>
      </c>
      <c r="D2314" t="s">
        <v>4952</v>
      </c>
      <c r="E2314" t="s">
        <v>1554</v>
      </c>
      <c r="F2314" t="s">
        <v>5651</v>
      </c>
      <c r="G2314" t="s">
        <v>5972</v>
      </c>
      <c r="H2314" s="5">
        <v>2539.62</v>
      </c>
      <c r="J2314" t="s">
        <v>42</v>
      </c>
      <c r="K2314" t="s">
        <v>30</v>
      </c>
      <c r="L2314" t="s">
        <v>77</v>
      </c>
      <c r="M2314" t="s">
        <v>30</v>
      </c>
      <c r="N2314" t="s">
        <v>29</v>
      </c>
      <c r="O2314" t="s">
        <v>29</v>
      </c>
      <c r="P2314" t="s">
        <v>30</v>
      </c>
      <c r="Q2314" t="s">
        <v>30</v>
      </c>
      <c r="R2314" t="s">
        <v>30</v>
      </c>
      <c r="S2314" t="s">
        <v>30</v>
      </c>
      <c r="T2314" t="s">
        <v>30</v>
      </c>
      <c r="U2314" t="s">
        <v>30</v>
      </c>
      <c r="V2314" t="s">
        <v>30</v>
      </c>
      <c r="W2314" t="s">
        <v>31</v>
      </c>
      <c r="X2314" t="s">
        <v>29</v>
      </c>
      <c r="Y2314" t="s">
        <v>29</v>
      </c>
      <c r="Z2314" t="s">
        <v>29</v>
      </c>
      <c r="AA2314" t="s">
        <v>29</v>
      </c>
      <c r="AB2314" t="s">
        <v>38</v>
      </c>
    </row>
    <row r="2315" spans="1:28" outlineLevel="1" x14ac:dyDescent="0.45">
      <c r="A2315">
        <v>4873939002</v>
      </c>
      <c r="B2315" s="1">
        <v>44336</v>
      </c>
      <c r="C2315" t="s">
        <v>1902</v>
      </c>
      <c r="D2315" t="s">
        <v>1903</v>
      </c>
      <c r="E2315" t="s">
        <v>1904</v>
      </c>
      <c r="F2315" t="s">
        <v>5651</v>
      </c>
      <c r="G2315" t="s">
        <v>5908</v>
      </c>
      <c r="H2315" s="5">
        <v>71936</v>
      </c>
      <c r="J2315" t="s">
        <v>28</v>
      </c>
      <c r="K2315" t="s">
        <v>29</v>
      </c>
      <c r="L2315" t="s">
        <v>150</v>
      </c>
      <c r="M2315" t="s">
        <v>30</v>
      </c>
      <c r="N2315" t="s">
        <v>30</v>
      </c>
      <c r="O2315" t="s">
        <v>30</v>
      </c>
      <c r="P2315" t="s">
        <v>30</v>
      </c>
      <c r="Q2315" t="s">
        <v>30</v>
      </c>
      <c r="R2315" t="s">
        <v>30</v>
      </c>
      <c r="S2315" t="s">
        <v>30</v>
      </c>
      <c r="T2315" t="s">
        <v>30</v>
      </c>
      <c r="U2315" t="s">
        <v>30</v>
      </c>
      <c r="V2315" t="s">
        <v>30</v>
      </c>
      <c r="W2315" t="s">
        <v>60</v>
      </c>
      <c r="X2315" t="s">
        <v>29</v>
      </c>
      <c r="Y2315" t="s">
        <v>29</v>
      </c>
      <c r="Z2315" t="s">
        <v>29</v>
      </c>
      <c r="AA2315" t="s">
        <v>30</v>
      </c>
      <c r="AB2315" t="s">
        <v>32</v>
      </c>
    </row>
    <row r="2316" spans="1:28" outlineLevel="1" x14ac:dyDescent="0.45">
      <c r="A2316">
        <v>7673898910</v>
      </c>
      <c r="B2316" s="1">
        <v>44323</v>
      </c>
      <c r="C2316" t="s">
        <v>3818</v>
      </c>
      <c r="D2316" t="s">
        <v>3819</v>
      </c>
      <c r="E2316" t="s">
        <v>1904</v>
      </c>
      <c r="F2316" t="s">
        <v>5651</v>
      </c>
      <c r="G2316" t="s">
        <v>5908</v>
      </c>
      <c r="H2316" s="5">
        <v>2735.5</v>
      </c>
      <c r="J2316" t="s">
        <v>28</v>
      </c>
      <c r="K2316" t="s">
        <v>29</v>
      </c>
      <c r="L2316" t="s">
        <v>150</v>
      </c>
      <c r="M2316" t="s">
        <v>29</v>
      </c>
      <c r="N2316" t="s">
        <v>30</v>
      </c>
      <c r="O2316" t="s">
        <v>29</v>
      </c>
      <c r="P2316" t="s">
        <v>30</v>
      </c>
      <c r="Q2316" t="s">
        <v>30</v>
      </c>
      <c r="R2316" t="s">
        <v>30</v>
      </c>
      <c r="S2316" t="s">
        <v>30</v>
      </c>
      <c r="T2316" t="s">
        <v>29</v>
      </c>
      <c r="U2316" t="s">
        <v>30</v>
      </c>
      <c r="V2316" t="s">
        <v>30</v>
      </c>
      <c r="W2316" t="s">
        <v>31</v>
      </c>
      <c r="X2316" t="s">
        <v>29</v>
      </c>
      <c r="Y2316" t="s">
        <v>29</v>
      </c>
      <c r="Z2316" t="s">
        <v>29</v>
      </c>
      <c r="AA2316" t="s">
        <v>30</v>
      </c>
      <c r="AB2316" t="s">
        <v>45</v>
      </c>
    </row>
    <row r="2317" spans="1:28" outlineLevel="1" x14ac:dyDescent="0.45">
      <c r="A2317">
        <v>5244449010</v>
      </c>
      <c r="B2317" s="1">
        <v>44337</v>
      </c>
      <c r="C2317" t="s">
        <v>2294</v>
      </c>
      <c r="D2317" t="s">
        <v>2295</v>
      </c>
      <c r="E2317" t="s">
        <v>2296</v>
      </c>
      <c r="F2317" t="s">
        <v>5651</v>
      </c>
      <c r="G2317" t="s">
        <v>5943</v>
      </c>
      <c r="H2317" s="5">
        <v>126583</v>
      </c>
      <c r="J2317" t="s">
        <v>28</v>
      </c>
      <c r="K2317" t="s">
        <v>30</v>
      </c>
      <c r="L2317" t="s">
        <v>77</v>
      </c>
      <c r="M2317" t="s">
        <v>29</v>
      </c>
      <c r="N2317" t="s">
        <v>29</v>
      </c>
      <c r="O2317" t="s">
        <v>29</v>
      </c>
      <c r="P2317" t="s">
        <v>30</v>
      </c>
      <c r="Q2317" t="s">
        <v>30</v>
      </c>
      <c r="R2317" t="s">
        <v>30</v>
      </c>
      <c r="S2317" t="s">
        <v>30</v>
      </c>
      <c r="T2317" t="s">
        <v>30</v>
      </c>
      <c r="U2317" t="s">
        <v>30</v>
      </c>
      <c r="V2317" t="s">
        <v>30</v>
      </c>
      <c r="W2317" t="s">
        <v>40</v>
      </c>
      <c r="X2317" t="s">
        <v>29</v>
      </c>
      <c r="Y2317" t="s">
        <v>29</v>
      </c>
      <c r="Z2317" t="s">
        <v>29</v>
      </c>
      <c r="AA2317" t="s">
        <v>30</v>
      </c>
      <c r="AB2317" t="s">
        <v>47</v>
      </c>
    </row>
    <row r="2318" spans="1:28" outlineLevel="1" x14ac:dyDescent="0.45">
      <c r="A2318">
        <v>5212919004</v>
      </c>
      <c r="B2318" s="1">
        <v>44337</v>
      </c>
      <c r="C2318" t="s">
        <v>2125</v>
      </c>
      <c r="D2318" t="s">
        <v>2126</v>
      </c>
      <c r="E2318" t="s">
        <v>611</v>
      </c>
      <c r="F2318" t="s">
        <v>5651</v>
      </c>
      <c r="G2318" t="s">
        <v>5923</v>
      </c>
      <c r="H2318" s="5">
        <v>57123.5</v>
      </c>
      <c r="J2318" t="s">
        <v>42</v>
      </c>
      <c r="K2318" t="s">
        <v>30</v>
      </c>
      <c r="L2318" t="s">
        <v>119</v>
      </c>
      <c r="M2318" t="s">
        <v>29</v>
      </c>
      <c r="N2318" t="s">
        <v>29</v>
      </c>
      <c r="O2318" t="s">
        <v>29</v>
      </c>
      <c r="P2318" t="s">
        <v>30</v>
      </c>
      <c r="Q2318" t="s">
        <v>30</v>
      </c>
      <c r="R2318" t="s">
        <v>30</v>
      </c>
      <c r="S2318" t="s">
        <v>30</v>
      </c>
      <c r="T2318" t="s">
        <v>30</v>
      </c>
      <c r="U2318" t="s">
        <v>29</v>
      </c>
      <c r="V2318" t="s">
        <v>30</v>
      </c>
      <c r="W2318" t="s">
        <v>49</v>
      </c>
      <c r="X2318" t="s">
        <v>30</v>
      </c>
      <c r="Y2318" t="s">
        <v>29</v>
      </c>
      <c r="Z2318" t="s">
        <v>30</v>
      </c>
      <c r="AA2318" t="s">
        <v>30</v>
      </c>
      <c r="AB2318" t="s">
        <v>32</v>
      </c>
    </row>
    <row r="2319" spans="1:28" outlineLevel="1" x14ac:dyDescent="0.45">
      <c r="A2319">
        <v>9896669010</v>
      </c>
      <c r="B2319" s="1">
        <v>44351</v>
      </c>
      <c r="C2319" t="s">
        <v>5331</v>
      </c>
      <c r="D2319" t="s">
        <v>814</v>
      </c>
      <c r="E2319" t="s">
        <v>66</v>
      </c>
      <c r="F2319" t="s">
        <v>5651</v>
      </c>
      <c r="G2319" t="s">
        <v>5756</v>
      </c>
      <c r="H2319" s="5">
        <v>395189.35</v>
      </c>
      <c r="J2319" t="s">
        <v>42</v>
      </c>
      <c r="K2319" t="s">
        <v>30</v>
      </c>
      <c r="L2319" t="s">
        <v>119</v>
      </c>
      <c r="M2319" t="s">
        <v>30</v>
      </c>
      <c r="N2319" t="s">
        <v>30</v>
      </c>
      <c r="O2319" t="s">
        <v>29</v>
      </c>
      <c r="P2319" t="s">
        <v>30</v>
      </c>
      <c r="Q2319" t="s">
        <v>30</v>
      </c>
      <c r="R2319" t="s">
        <v>30</v>
      </c>
      <c r="S2319" t="s">
        <v>30</v>
      </c>
      <c r="T2319" t="s">
        <v>30</v>
      </c>
      <c r="U2319" t="s">
        <v>30</v>
      </c>
      <c r="V2319" t="s">
        <v>30</v>
      </c>
      <c r="W2319" t="s">
        <v>31</v>
      </c>
      <c r="X2319" t="s">
        <v>29</v>
      </c>
      <c r="Y2319" t="s">
        <v>29</v>
      </c>
      <c r="Z2319" t="s">
        <v>29</v>
      </c>
      <c r="AA2319" t="s">
        <v>29</v>
      </c>
      <c r="AB2319" t="s">
        <v>32</v>
      </c>
    </row>
    <row r="2320" spans="1:28" outlineLevel="1" x14ac:dyDescent="0.45">
      <c r="A2320">
        <v>2217629006</v>
      </c>
      <c r="B2320" s="1">
        <v>44330</v>
      </c>
      <c r="C2320" t="s">
        <v>621</v>
      </c>
      <c r="D2320" t="s">
        <v>622</v>
      </c>
      <c r="E2320" t="s">
        <v>66</v>
      </c>
      <c r="F2320" t="s">
        <v>5651</v>
      </c>
      <c r="G2320" t="s">
        <v>5756</v>
      </c>
      <c r="H2320" s="5">
        <v>154043</v>
      </c>
      <c r="I2320" t="s">
        <v>295</v>
      </c>
      <c r="J2320" t="s">
        <v>42</v>
      </c>
      <c r="K2320" t="s">
        <v>30</v>
      </c>
      <c r="L2320" t="s">
        <v>119</v>
      </c>
      <c r="M2320" t="s">
        <v>29</v>
      </c>
      <c r="N2320" t="s">
        <v>30</v>
      </c>
      <c r="O2320" t="s">
        <v>29</v>
      </c>
      <c r="P2320" t="s">
        <v>30</v>
      </c>
      <c r="Q2320" t="s">
        <v>30</v>
      </c>
      <c r="R2320" t="s">
        <v>30</v>
      </c>
      <c r="S2320" t="s">
        <v>30</v>
      </c>
      <c r="T2320" t="s">
        <v>30</v>
      </c>
      <c r="U2320" t="s">
        <v>30</v>
      </c>
      <c r="V2320" t="s">
        <v>30</v>
      </c>
      <c r="W2320" t="s">
        <v>40</v>
      </c>
      <c r="X2320" t="s">
        <v>29</v>
      </c>
      <c r="Y2320" t="s">
        <v>29</v>
      </c>
      <c r="Z2320" t="s">
        <v>30</v>
      </c>
      <c r="AA2320" t="s">
        <v>29</v>
      </c>
      <c r="AB2320" t="s">
        <v>32</v>
      </c>
    </row>
    <row r="2321" spans="1:28" outlineLevel="1" x14ac:dyDescent="0.45">
      <c r="A2321">
        <v>7574359009</v>
      </c>
      <c r="B2321" s="1">
        <v>44341</v>
      </c>
      <c r="C2321" t="s">
        <v>3270</v>
      </c>
      <c r="D2321" t="s">
        <v>3271</v>
      </c>
      <c r="E2321" t="s">
        <v>66</v>
      </c>
      <c r="F2321" t="s">
        <v>5651</v>
      </c>
      <c r="G2321" t="s">
        <v>5756</v>
      </c>
      <c r="H2321" s="5">
        <v>152171</v>
      </c>
      <c r="J2321" t="s">
        <v>42</v>
      </c>
      <c r="K2321" t="s">
        <v>30</v>
      </c>
      <c r="L2321" t="s">
        <v>119</v>
      </c>
      <c r="M2321" t="s">
        <v>29</v>
      </c>
      <c r="N2321" t="s">
        <v>30</v>
      </c>
      <c r="O2321" t="s">
        <v>30</v>
      </c>
      <c r="P2321" t="s">
        <v>30</v>
      </c>
      <c r="Q2321" t="s">
        <v>30</v>
      </c>
      <c r="R2321" t="s">
        <v>30</v>
      </c>
      <c r="S2321" t="s">
        <v>30</v>
      </c>
      <c r="T2321" t="s">
        <v>30</v>
      </c>
      <c r="U2321" t="s">
        <v>30</v>
      </c>
      <c r="V2321" t="s">
        <v>30</v>
      </c>
      <c r="W2321" t="s">
        <v>60</v>
      </c>
      <c r="X2321" t="s">
        <v>29</v>
      </c>
      <c r="Y2321" t="s">
        <v>29</v>
      </c>
      <c r="Z2321" t="s">
        <v>29</v>
      </c>
      <c r="AA2321" t="s">
        <v>30</v>
      </c>
      <c r="AB2321" t="s">
        <v>228</v>
      </c>
    </row>
    <row r="2322" spans="1:28" outlineLevel="1" x14ac:dyDescent="0.45">
      <c r="A2322">
        <v>4904979007</v>
      </c>
      <c r="B2322" s="1">
        <v>44336</v>
      </c>
      <c r="C2322" t="s">
        <v>2067</v>
      </c>
      <c r="D2322" t="s">
        <v>2068</v>
      </c>
      <c r="E2322" t="s">
        <v>66</v>
      </c>
      <c r="F2322" t="s">
        <v>5651</v>
      </c>
      <c r="G2322" t="s">
        <v>5756</v>
      </c>
      <c r="H2322" s="5">
        <v>63012</v>
      </c>
      <c r="J2322" t="s">
        <v>42</v>
      </c>
      <c r="K2322" t="s">
        <v>29</v>
      </c>
      <c r="L2322" t="s">
        <v>119</v>
      </c>
      <c r="M2322" t="s">
        <v>29</v>
      </c>
      <c r="N2322" t="s">
        <v>30</v>
      </c>
      <c r="O2322" t="s">
        <v>30</v>
      </c>
      <c r="P2322" t="s">
        <v>30</v>
      </c>
      <c r="Q2322" t="s">
        <v>29</v>
      </c>
      <c r="R2322" t="s">
        <v>30</v>
      </c>
      <c r="S2322" t="s">
        <v>30</v>
      </c>
      <c r="T2322" t="s">
        <v>29</v>
      </c>
      <c r="U2322" t="s">
        <v>30</v>
      </c>
      <c r="V2322" t="s">
        <v>29</v>
      </c>
      <c r="W2322" t="s">
        <v>31</v>
      </c>
      <c r="X2322" t="s">
        <v>29</v>
      </c>
      <c r="Y2322" t="s">
        <v>29</v>
      </c>
      <c r="Z2322" t="s">
        <v>29</v>
      </c>
      <c r="AA2322" t="s">
        <v>30</v>
      </c>
      <c r="AB2322" t="s">
        <v>267</v>
      </c>
    </row>
    <row r="2323" spans="1:28" outlineLevel="1" x14ac:dyDescent="0.45">
      <c r="A2323">
        <v>7633718908</v>
      </c>
      <c r="B2323" s="1">
        <v>44323</v>
      </c>
      <c r="C2323" t="s">
        <v>3597</v>
      </c>
      <c r="D2323" t="s">
        <v>3598</v>
      </c>
      <c r="E2323" t="s">
        <v>66</v>
      </c>
      <c r="F2323" t="s">
        <v>5651</v>
      </c>
      <c r="G2323" t="s">
        <v>5756</v>
      </c>
      <c r="H2323" s="5">
        <v>56107</v>
      </c>
      <c r="J2323" t="s">
        <v>42</v>
      </c>
      <c r="K2323" t="s">
        <v>29</v>
      </c>
      <c r="L2323" t="s">
        <v>119</v>
      </c>
      <c r="M2323" t="s">
        <v>29</v>
      </c>
      <c r="N2323" t="s">
        <v>29</v>
      </c>
      <c r="O2323" t="s">
        <v>30</v>
      </c>
      <c r="P2323" t="s">
        <v>30</v>
      </c>
      <c r="Q2323" t="s">
        <v>30</v>
      </c>
      <c r="R2323" t="s">
        <v>30</v>
      </c>
      <c r="S2323" t="s">
        <v>30</v>
      </c>
      <c r="T2323" t="s">
        <v>30</v>
      </c>
      <c r="U2323" t="s">
        <v>30</v>
      </c>
      <c r="V2323" t="s">
        <v>30</v>
      </c>
      <c r="W2323" t="s">
        <v>31</v>
      </c>
      <c r="X2323" t="s">
        <v>29</v>
      </c>
      <c r="Y2323" t="s">
        <v>30</v>
      </c>
      <c r="Z2323" t="s">
        <v>29</v>
      </c>
      <c r="AA2323" t="s">
        <v>29</v>
      </c>
      <c r="AB2323" t="s">
        <v>45</v>
      </c>
    </row>
    <row r="2324" spans="1:28" outlineLevel="1" x14ac:dyDescent="0.45">
      <c r="A2324">
        <v>4903109002</v>
      </c>
      <c r="B2324" s="1">
        <v>44336</v>
      </c>
      <c r="C2324" t="s">
        <v>2057</v>
      </c>
      <c r="D2324" t="s">
        <v>2058</v>
      </c>
      <c r="E2324" t="s">
        <v>2059</v>
      </c>
      <c r="F2324" t="s">
        <v>5651</v>
      </c>
      <c r="G2324" t="s">
        <v>5920</v>
      </c>
      <c r="H2324" s="5">
        <v>39072</v>
      </c>
      <c r="J2324" t="s">
        <v>28</v>
      </c>
      <c r="K2324" t="s">
        <v>30</v>
      </c>
      <c r="L2324" t="s">
        <v>77</v>
      </c>
      <c r="M2324" t="s">
        <v>30</v>
      </c>
      <c r="N2324" t="s">
        <v>29</v>
      </c>
      <c r="O2324" t="s">
        <v>29</v>
      </c>
      <c r="P2324" t="s">
        <v>30</v>
      </c>
      <c r="Q2324" t="s">
        <v>30</v>
      </c>
      <c r="R2324" t="s">
        <v>29</v>
      </c>
      <c r="S2324" t="s">
        <v>30</v>
      </c>
      <c r="T2324" t="s">
        <v>30</v>
      </c>
      <c r="U2324" t="s">
        <v>30</v>
      </c>
      <c r="V2324" t="s">
        <v>30</v>
      </c>
      <c r="W2324" t="s">
        <v>31</v>
      </c>
      <c r="X2324" t="s">
        <v>29</v>
      </c>
      <c r="Y2324" t="s">
        <v>29</v>
      </c>
      <c r="Z2324" t="s">
        <v>29</v>
      </c>
      <c r="AA2324" t="s">
        <v>30</v>
      </c>
      <c r="AB2324" t="s">
        <v>32</v>
      </c>
    </row>
    <row r="2325" spans="1:28" outlineLevel="1" x14ac:dyDescent="0.45">
      <c r="A2325">
        <v>8949179005</v>
      </c>
      <c r="B2325" s="1">
        <v>44345</v>
      </c>
      <c r="C2325" t="s">
        <v>4977</v>
      </c>
      <c r="D2325" t="s">
        <v>4978</v>
      </c>
      <c r="E2325" t="s">
        <v>186</v>
      </c>
      <c r="F2325" t="s">
        <v>5651</v>
      </c>
      <c r="G2325" t="s">
        <v>5669</v>
      </c>
      <c r="H2325" s="5">
        <v>312077.58</v>
      </c>
      <c r="J2325" t="s">
        <v>28</v>
      </c>
      <c r="K2325" t="s">
        <v>30</v>
      </c>
      <c r="L2325" t="s">
        <v>155</v>
      </c>
      <c r="M2325" t="s">
        <v>30</v>
      </c>
      <c r="N2325" t="s">
        <v>29</v>
      </c>
      <c r="O2325" t="s">
        <v>30</v>
      </c>
      <c r="P2325" t="s">
        <v>30</v>
      </c>
      <c r="Q2325" t="s">
        <v>30</v>
      </c>
      <c r="R2325" t="s">
        <v>30</v>
      </c>
      <c r="S2325" t="s">
        <v>30</v>
      </c>
      <c r="T2325" t="s">
        <v>30</v>
      </c>
      <c r="U2325" t="s">
        <v>29</v>
      </c>
      <c r="V2325" t="s">
        <v>30</v>
      </c>
      <c r="W2325" t="s">
        <v>40</v>
      </c>
      <c r="X2325" t="s">
        <v>29</v>
      </c>
      <c r="Y2325" t="s">
        <v>29</v>
      </c>
      <c r="Z2325" t="s">
        <v>29</v>
      </c>
      <c r="AA2325" t="s">
        <v>29</v>
      </c>
      <c r="AB2325" t="s">
        <v>32</v>
      </c>
    </row>
    <row r="2326" spans="1:28" outlineLevel="1" x14ac:dyDescent="0.45">
      <c r="A2326">
        <v>7874278908</v>
      </c>
      <c r="B2326" s="1">
        <v>44327</v>
      </c>
      <c r="C2326" t="s">
        <v>3875</v>
      </c>
      <c r="D2326" t="s">
        <v>3876</v>
      </c>
      <c r="E2326" t="s">
        <v>186</v>
      </c>
      <c r="F2326" t="s">
        <v>5651</v>
      </c>
      <c r="G2326" t="s">
        <v>5669</v>
      </c>
      <c r="H2326" s="5">
        <v>242152</v>
      </c>
      <c r="J2326" t="s">
        <v>28</v>
      </c>
      <c r="K2326" t="s">
        <v>29</v>
      </c>
      <c r="L2326" t="s">
        <v>155</v>
      </c>
      <c r="M2326" t="s">
        <v>29</v>
      </c>
      <c r="N2326" t="s">
        <v>29</v>
      </c>
      <c r="O2326" t="s">
        <v>29</v>
      </c>
      <c r="P2326" t="s">
        <v>30</v>
      </c>
      <c r="Q2326" t="s">
        <v>30</v>
      </c>
      <c r="R2326" t="s">
        <v>30</v>
      </c>
      <c r="S2326" t="s">
        <v>30</v>
      </c>
      <c r="T2326" t="s">
        <v>30</v>
      </c>
      <c r="U2326" t="s">
        <v>30</v>
      </c>
      <c r="V2326" t="s">
        <v>30</v>
      </c>
      <c r="W2326" t="s">
        <v>40</v>
      </c>
      <c r="X2326" t="s">
        <v>29</v>
      </c>
      <c r="Y2326" t="s">
        <v>29</v>
      </c>
      <c r="Z2326" t="s">
        <v>29</v>
      </c>
      <c r="AA2326" t="s">
        <v>30</v>
      </c>
      <c r="AB2326" t="s">
        <v>38</v>
      </c>
    </row>
    <row r="2327" spans="1:28" outlineLevel="1" x14ac:dyDescent="0.45">
      <c r="A2327">
        <v>1045449107</v>
      </c>
      <c r="B2327" s="1">
        <v>44364</v>
      </c>
      <c r="C2327" t="s">
        <v>184</v>
      </c>
      <c r="D2327" t="s">
        <v>185</v>
      </c>
      <c r="E2327" t="s">
        <v>186</v>
      </c>
      <c r="F2327" t="s">
        <v>5651</v>
      </c>
      <c r="G2327" t="s">
        <v>5669</v>
      </c>
      <c r="H2327" s="5">
        <v>129228</v>
      </c>
      <c r="I2327" t="s">
        <v>187</v>
      </c>
      <c r="J2327" t="s">
        <v>28</v>
      </c>
      <c r="K2327" t="s">
        <v>29</v>
      </c>
      <c r="L2327" t="s">
        <v>155</v>
      </c>
      <c r="M2327" t="s">
        <v>29</v>
      </c>
      <c r="N2327" t="s">
        <v>30</v>
      </c>
      <c r="O2327" t="s">
        <v>29</v>
      </c>
      <c r="P2327" t="s">
        <v>30</v>
      </c>
      <c r="Q2327" t="s">
        <v>30</v>
      </c>
      <c r="R2327" t="s">
        <v>30</v>
      </c>
      <c r="S2327" t="s">
        <v>30</v>
      </c>
      <c r="T2327" t="s">
        <v>30</v>
      </c>
      <c r="U2327" t="s">
        <v>30</v>
      </c>
      <c r="V2327" t="s">
        <v>30</v>
      </c>
      <c r="W2327" t="s">
        <v>31</v>
      </c>
      <c r="X2327" t="s">
        <v>29</v>
      </c>
      <c r="Y2327" t="s">
        <v>29</v>
      </c>
      <c r="Z2327" t="s">
        <v>29</v>
      </c>
      <c r="AA2327" t="s">
        <v>29</v>
      </c>
      <c r="AB2327" t="s">
        <v>32</v>
      </c>
    </row>
    <row r="2328" spans="1:28" outlineLevel="1" x14ac:dyDescent="0.45">
      <c r="A2328">
        <v>7592198910</v>
      </c>
      <c r="B2328" s="1">
        <v>44323</v>
      </c>
      <c r="C2328" t="s">
        <v>3347</v>
      </c>
      <c r="D2328" t="s">
        <v>3348</v>
      </c>
      <c r="E2328" t="s">
        <v>186</v>
      </c>
      <c r="F2328" t="s">
        <v>5651</v>
      </c>
      <c r="G2328" t="s">
        <v>5669</v>
      </c>
      <c r="H2328" s="5">
        <v>82365</v>
      </c>
      <c r="J2328" t="s">
        <v>28</v>
      </c>
      <c r="K2328" t="s">
        <v>29</v>
      </c>
      <c r="L2328" t="s">
        <v>155</v>
      </c>
      <c r="M2328" t="s">
        <v>29</v>
      </c>
      <c r="N2328" t="s">
        <v>29</v>
      </c>
      <c r="O2328" t="s">
        <v>30</v>
      </c>
      <c r="P2328" t="s">
        <v>29</v>
      </c>
      <c r="Q2328" t="s">
        <v>29</v>
      </c>
      <c r="R2328" t="s">
        <v>29</v>
      </c>
      <c r="S2328" t="s">
        <v>30</v>
      </c>
      <c r="T2328" t="s">
        <v>30</v>
      </c>
      <c r="U2328" t="s">
        <v>29</v>
      </c>
      <c r="V2328" t="s">
        <v>30</v>
      </c>
      <c r="W2328" t="s">
        <v>31</v>
      </c>
      <c r="X2328" t="s">
        <v>29</v>
      </c>
      <c r="Y2328" t="s">
        <v>29</v>
      </c>
      <c r="Z2328" t="s">
        <v>29</v>
      </c>
      <c r="AA2328" t="s">
        <v>30</v>
      </c>
      <c r="AB2328" t="s">
        <v>164</v>
      </c>
    </row>
    <row r="2329" spans="1:28" outlineLevel="1" x14ac:dyDescent="0.45">
      <c r="A2329">
        <v>2505989003</v>
      </c>
      <c r="B2329" s="1">
        <v>44332</v>
      </c>
      <c r="C2329" t="s">
        <v>1251</v>
      </c>
      <c r="D2329" t="s">
        <v>1252</v>
      </c>
      <c r="E2329" t="s">
        <v>186</v>
      </c>
      <c r="F2329" t="s">
        <v>5651</v>
      </c>
      <c r="G2329" t="s">
        <v>5669</v>
      </c>
      <c r="H2329" s="5">
        <v>74844</v>
      </c>
      <c r="J2329" t="s">
        <v>28</v>
      </c>
      <c r="K2329" t="s">
        <v>29</v>
      </c>
      <c r="L2329" t="s">
        <v>155</v>
      </c>
      <c r="M2329" t="s">
        <v>30</v>
      </c>
      <c r="N2329" t="s">
        <v>30</v>
      </c>
      <c r="O2329" t="s">
        <v>30</v>
      </c>
      <c r="P2329" t="s">
        <v>30</v>
      </c>
      <c r="Q2329" t="s">
        <v>30</v>
      </c>
      <c r="R2329" t="s">
        <v>30</v>
      </c>
      <c r="S2329" t="s">
        <v>30</v>
      </c>
      <c r="T2329" t="s">
        <v>30</v>
      </c>
      <c r="U2329" t="s">
        <v>30</v>
      </c>
      <c r="V2329" t="s">
        <v>30</v>
      </c>
      <c r="W2329" t="s">
        <v>40</v>
      </c>
      <c r="X2329" t="s">
        <v>29</v>
      </c>
      <c r="Y2329" t="s">
        <v>30</v>
      </c>
      <c r="Z2329" t="s">
        <v>29</v>
      </c>
      <c r="AA2329" t="s">
        <v>29</v>
      </c>
      <c r="AB2329" t="s">
        <v>32</v>
      </c>
    </row>
    <row r="2330" spans="1:28" outlineLevel="1" x14ac:dyDescent="0.45">
      <c r="A2330">
        <v>8868429006</v>
      </c>
      <c r="B2330" s="1">
        <v>44345</v>
      </c>
      <c r="C2330" t="s">
        <v>4617</v>
      </c>
      <c r="D2330" t="s">
        <v>4618</v>
      </c>
      <c r="E2330" t="s">
        <v>186</v>
      </c>
      <c r="F2330" t="s">
        <v>5651</v>
      </c>
      <c r="G2330" t="s">
        <v>5669</v>
      </c>
      <c r="H2330" s="5">
        <v>54584</v>
      </c>
      <c r="J2330" t="s">
        <v>28</v>
      </c>
      <c r="K2330" t="s">
        <v>29</v>
      </c>
      <c r="L2330" t="s">
        <v>155</v>
      </c>
      <c r="M2330" t="s">
        <v>29</v>
      </c>
      <c r="N2330" t="s">
        <v>30</v>
      </c>
      <c r="O2330" t="s">
        <v>30</v>
      </c>
      <c r="P2330" t="s">
        <v>30</v>
      </c>
      <c r="Q2330" t="s">
        <v>30</v>
      </c>
      <c r="R2330" t="s">
        <v>30</v>
      </c>
      <c r="S2330" t="s">
        <v>30</v>
      </c>
      <c r="T2330" t="s">
        <v>30</v>
      </c>
      <c r="U2330" t="s">
        <v>30</v>
      </c>
      <c r="V2330" t="s">
        <v>30</v>
      </c>
      <c r="W2330" t="s">
        <v>31</v>
      </c>
      <c r="X2330" t="s">
        <v>29</v>
      </c>
      <c r="Y2330" t="s">
        <v>29</v>
      </c>
      <c r="Z2330" t="s">
        <v>29</v>
      </c>
      <c r="AA2330" t="s">
        <v>29</v>
      </c>
      <c r="AB2330" t="s">
        <v>32</v>
      </c>
    </row>
    <row r="2331" spans="1:28" outlineLevel="1" x14ac:dyDescent="0.45">
      <c r="A2331">
        <v>7532588907</v>
      </c>
      <c r="B2331" s="1">
        <v>44323</v>
      </c>
      <c r="C2331" t="s">
        <v>2802</v>
      </c>
      <c r="D2331" t="s">
        <v>2803</v>
      </c>
      <c r="E2331" t="s">
        <v>186</v>
      </c>
      <c r="F2331" t="s">
        <v>5651</v>
      </c>
      <c r="G2331" t="s">
        <v>5669</v>
      </c>
      <c r="H2331" s="5">
        <v>53717</v>
      </c>
      <c r="I2331" t="s">
        <v>241</v>
      </c>
      <c r="J2331" t="s">
        <v>28</v>
      </c>
      <c r="K2331" t="s">
        <v>29</v>
      </c>
      <c r="L2331" t="s">
        <v>155</v>
      </c>
      <c r="M2331" t="s">
        <v>29</v>
      </c>
      <c r="N2331" t="s">
        <v>30</v>
      </c>
      <c r="O2331" t="s">
        <v>30</v>
      </c>
      <c r="P2331" t="s">
        <v>30</v>
      </c>
      <c r="Q2331" t="s">
        <v>30</v>
      </c>
      <c r="R2331" t="s">
        <v>30</v>
      </c>
      <c r="S2331" t="s">
        <v>30</v>
      </c>
      <c r="T2331" t="s">
        <v>30</v>
      </c>
      <c r="U2331" t="s">
        <v>30</v>
      </c>
      <c r="V2331" t="s">
        <v>30</v>
      </c>
      <c r="W2331" t="s">
        <v>31</v>
      </c>
      <c r="X2331" t="s">
        <v>29</v>
      </c>
      <c r="Y2331" t="s">
        <v>30</v>
      </c>
      <c r="Z2331" t="s">
        <v>29</v>
      </c>
      <c r="AA2331" t="s">
        <v>29</v>
      </c>
      <c r="AB2331" t="s">
        <v>32</v>
      </c>
    </row>
    <row r="2332" spans="1:28" outlineLevel="1" x14ac:dyDescent="0.45">
      <c r="A2332">
        <v>4879849000</v>
      </c>
      <c r="B2332" s="1">
        <v>44336</v>
      </c>
      <c r="C2332" t="s">
        <v>1929</v>
      </c>
      <c r="D2332" t="s">
        <v>1930</v>
      </c>
      <c r="E2332" t="s">
        <v>186</v>
      </c>
      <c r="F2332" t="s">
        <v>5651</v>
      </c>
      <c r="G2332" t="s">
        <v>5669</v>
      </c>
      <c r="H2332" s="5">
        <v>39106.11</v>
      </c>
      <c r="I2332" t="s">
        <v>1931</v>
      </c>
      <c r="J2332" t="s">
        <v>28</v>
      </c>
      <c r="K2332" t="s">
        <v>29</v>
      </c>
      <c r="L2332" t="s">
        <v>155</v>
      </c>
      <c r="M2332" t="s">
        <v>29</v>
      </c>
      <c r="N2332" t="s">
        <v>30</v>
      </c>
      <c r="O2332" t="s">
        <v>30</v>
      </c>
      <c r="P2332" t="s">
        <v>30</v>
      </c>
      <c r="Q2332" t="s">
        <v>30</v>
      </c>
      <c r="R2332" t="s">
        <v>30</v>
      </c>
      <c r="S2332" t="s">
        <v>29</v>
      </c>
      <c r="T2332" t="s">
        <v>29</v>
      </c>
      <c r="U2332" t="s">
        <v>30</v>
      </c>
      <c r="V2332" t="s">
        <v>29</v>
      </c>
      <c r="W2332" t="s">
        <v>40</v>
      </c>
      <c r="X2332" t="s">
        <v>29</v>
      </c>
      <c r="Y2332" t="s">
        <v>29</v>
      </c>
      <c r="Z2332" t="s">
        <v>30</v>
      </c>
      <c r="AA2332" t="s">
        <v>29</v>
      </c>
      <c r="AB2332" t="s">
        <v>39</v>
      </c>
    </row>
    <row r="2333" spans="1:28" outlineLevel="1" x14ac:dyDescent="0.45">
      <c r="A2333">
        <v>7607998907</v>
      </c>
      <c r="B2333" s="1">
        <v>44323</v>
      </c>
      <c r="C2333" t="s">
        <v>3448</v>
      </c>
      <c r="D2333" t="s">
        <v>3449</v>
      </c>
      <c r="E2333" t="s">
        <v>186</v>
      </c>
      <c r="F2333" t="s">
        <v>5651</v>
      </c>
      <c r="G2333" t="s">
        <v>5669</v>
      </c>
      <c r="H2333" s="5">
        <v>24973.25</v>
      </c>
      <c r="I2333" t="s">
        <v>589</v>
      </c>
      <c r="J2333" t="s">
        <v>28</v>
      </c>
      <c r="K2333" t="s">
        <v>29</v>
      </c>
      <c r="L2333" t="s">
        <v>155</v>
      </c>
      <c r="M2333" t="s">
        <v>30</v>
      </c>
      <c r="N2333" t="s">
        <v>30</v>
      </c>
      <c r="O2333" t="s">
        <v>30</v>
      </c>
      <c r="P2333" t="s">
        <v>30</v>
      </c>
      <c r="Q2333" t="s">
        <v>30</v>
      </c>
      <c r="R2333" t="s">
        <v>30</v>
      </c>
      <c r="S2333" t="s">
        <v>30</v>
      </c>
      <c r="T2333" t="s">
        <v>30</v>
      </c>
      <c r="U2333" t="s">
        <v>30</v>
      </c>
      <c r="V2333" t="s">
        <v>30</v>
      </c>
      <c r="W2333" t="s">
        <v>33</v>
      </c>
      <c r="X2333" t="s">
        <v>29</v>
      </c>
      <c r="Y2333" t="s">
        <v>30</v>
      </c>
      <c r="Z2333" t="s">
        <v>29</v>
      </c>
      <c r="AA2333" t="s">
        <v>29</v>
      </c>
      <c r="AB2333" t="s">
        <v>32</v>
      </c>
    </row>
    <row r="2334" spans="1:28" outlineLevel="1" x14ac:dyDescent="0.45">
      <c r="A2334">
        <v>8612739001</v>
      </c>
      <c r="B2334" s="1">
        <v>44343</v>
      </c>
      <c r="C2334" t="s">
        <v>4314</v>
      </c>
      <c r="D2334" t="s">
        <v>4315</v>
      </c>
      <c r="E2334" t="s">
        <v>349</v>
      </c>
      <c r="F2334" t="s">
        <v>5651</v>
      </c>
      <c r="G2334" t="s">
        <v>5702</v>
      </c>
      <c r="H2334" s="5">
        <v>1511029.03</v>
      </c>
      <c r="I2334" t="s">
        <v>559</v>
      </c>
      <c r="J2334" t="s">
        <v>42</v>
      </c>
      <c r="K2334" t="s">
        <v>29</v>
      </c>
      <c r="L2334" t="s">
        <v>127</v>
      </c>
      <c r="M2334" t="s">
        <v>30</v>
      </c>
      <c r="N2334" t="s">
        <v>30</v>
      </c>
      <c r="O2334" t="s">
        <v>30</v>
      </c>
      <c r="P2334" t="s">
        <v>30</v>
      </c>
      <c r="Q2334" t="s">
        <v>30</v>
      </c>
      <c r="R2334" t="s">
        <v>30</v>
      </c>
      <c r="S2334" t="s">
        <v>30</v>
      </c>
      <c r="T2334" t="s">
        <v>30</v>
      </c>
      <c r="U2334" t="s">
        <v>30</v>
      </c>
      <c r="V2334" t="s">
        <v>30</v>
      </c>
      <c r="W2334" t="s">
        <v>40</v>
      </c>
      <c r="X2334" t="s">
        <v>29</v>
      </c>
      <c r="Y2334" t="s">
        <v>29</v>
      </c>
      <c r="Z2334" t="s">
        <v>29</v>
      </c>
      <c r="AA2334" t="s">
        <v>30</v>
      </c>
      <c r="AB2334" t="s">
        <v>32</v>
      </c>
    </row>
    <row r="2335" spans="1:28" outlineLevel="1" x14ac:dyDescent="0.45">
      <c r="A2335">
        <v>7238589009</v>
      </c>
      <c r="B2335" s="1">
        <v>44339</v>
      </c>
      <c r="C2335" t="s">
        <v>2527</v>
      </c>
      <c r="D2335" t="s">
        <v>2528</v>
      </c>
      <c r="E2335" t="s">
        <v>349</v>
      </c>
      <c r="F2335" t="s">
        <v>5651</v>
      </c>
      <c r="G2335" t="s">
        <v>5702</v>
      </c>
      <c r="H2335" s="5">
        <v>1162747</v>
      </c>
      <c r="J2335" t="s">
        <v>42</v>
      </c>
      <c r="K2335" t="s">
        <v>29</v>
      </c>
      <c r="L2335" t="s">
        <v>127</v>
      </c>
      <c r="M2335" t="s">
        <v>30</v>
      </c>
      <c r="N2335" t="s">
        <v>30</v>
      </c>
      <c r="O2335" t="s">
        <v>30</v>
      </c>
      <c r="P2335" t="s">
        <v>30</v>
      </c>
      <c r="Q2335" t="s">
        <v>30</v>
      </c>
      <c r="R2335" t="s">
        <v>30</v>
      </c>
      <c r="S2335" t="s">
        <v>30</v>
      </c>
      <c r="T2335" t="s">
        <v>30</v>
      </c>
      <c r="U2335" t="s">
        <v>30</v>
      </c>
      <c r="V2335" t="s">
        <v>30</v>
      </c>
      <c r="W2335" t="s">
        <v>33</v>
      </c>
      <c r="X2335" t="s">
        <v>29</v>
      </c>
      <c r="Y2335" t="s">
        <v>29</v>
      </c>
      <c r="Z2335" t="s">
        <v>29</v>
      </c>
      <c r="AA2335" t="s">
        <v>30</v>
      </c>
      <c r="AB2335" t="s">
        <v>145</v>
      </c>
    </row>
    <row r="2336" spans="1:28" outlineLevel="1" x14ac:dyDescent="0.45">
      <c r="A2336">
        <v>7656488903</v>
      </c>
      <c r="B2336" s="1">
        <v>44323</v>
      </c>
      <c r="C2336" t="s">
        <v>3736</v>
      </c>
      <c r="D2336" t="s">
        <v>3737</v>
      </c>
      <c r="E2336" t="s">
        <v>349</v>
      </c>
      <c r="F2336" t="s">
        <v>5651</v>
      </c>
      <c r="G2336" t="s">
        <v>5702</v>
      </c>
      <c r="H2336" s="5">
        <v>247904.6</v>
      </c>
      <c r="J2336" t="s">
        <v>42</v>
      </c>
      <c r="K2336" t="s">
        <v>29</v>
      </c>
      <c r="L2336" t="s">
        <v>127</v>
      </c>
      <c r="M2336" t="s">
        <v>29</v>
      </c>
      <c r="N2336" t="s">
        <v>29</v>
      </c>
      <c r="O2336" t="s">
        <v>29</v>
      </c>
      <c r="P2336" t="s">
        <v>29</v>
      </c>
      <c r="Q2336" t="s">
        <v>29</v>
      </c>
      <c r="R2336" t="s">
        <v>30</v>
      </c>
      <c r="S2336" t="s">
        <v>30</v>
      </c>
      <c r="T2336" t="s">
        <v>30</v>
      </c>
      <c r="U2336" t="s">
        <v>29</v>
      </c>
      <c r="V2336" t="s">
        <v>30</v>
      </c>
      <c r="W2336" t="s">
        <v>40</v>
      </c>
      <c r="X2336" t="s">
        <v>29</v>
      </c>
      <c r="Y2336" t="s">
        <v>30</v>
      </c>
      <c r="Z2336" t="s">
        <v>29</v>
      </c>
      <c r="AA2336" t="s">
        <v>29</v>
      </c>
      <c r="AB2336" t="s">
        <v>32</v>
      </c>
    </row>
    <row r="2337" spans="1:28" outlineLevel="1" x14ac:dyDescent="0.45">
      <c r="A2337">
        <v>8982369005</v>
      </c>
      <c r="B2337" s="1">
        <v>44345</v>
      </c>
      <c r="C2337" t="s">
        <v>5142</v>
      </c>
      <c r="D2337" t="s">
        <v>5143</v>
      </c>
      <c r="E2337" t="s">
        <v>349</v>
      </c>
      <c r="F2337" t="s">
        <v>5651</v>
      </c>
      <c r="G2337" t="s">
        <v>5702</v>
      </c>
      <c r="H2337" s="5">
        <v>227289.49</v>
      </c>
      <c r="J2337" t="s">
        <v>42</v>
      </c>
      <c r="K2337" t="s">
        <v>30</v>
      </c>
      <c r="L2337" t="s">
        <v>127</v>
      </c>
      <c r="M2337" t="s">
        <v>29</v>
      </c>
      <c r="N2337" t="s">
        <v>30</v>
      </c>
      <c r="O2337" t="s">
        <v>29</v>
      </c>
      <c r="P2337" t="s">
        <v>30</v>
      </c>
      <c r="Q2337" t="s">
        <v>30</v>
      </c>
      <c r="R2337" t="s">
        <v>30</v>
      </c>
      <c r="S2337" t="s">
        <v>30</v>
      </c>
      <c r="T2337" t="s">
        <v>30</v>
      </c>
      <c r="U2337" t="s">
        <v>30</v>
      </c>
      <c r="V2337" t="s">
        <v>30</v>
      </c>
      <c r="W2337" t="s">
        <v>31</v>
      </c>
      <c r="X2337" t="s">
        <v>29</v>
      </c>
      <c r="Y2337" t="s">
        <v>29</v>
      </c>
      <c r="Z2337" t="s">
        <v>29</v>
      </c>
      <c r="AA2337" t="s">
        <v>29</v>
      </c>
      <c r="AB2337" t="s">
        <v>32</v>
      </c>
    </row>
    <row r="2338" spans="1:28" outlineLevel="1" x14ac:dyDescent="0.45">
      <c r="A2338">
        <v>8954919007</v>
      </c>
      <c r="B2338" s="1">
        <v>44345</v>
      </c>
      <c r="C2338" t="s">
        <v>4998</v>
      </c>
      <c r="D2338" t="s">
        <v>3607</v>
      </c>
      <c r="E2338" t="s">
        <v>349</v>
      </c>
      <c r="F2338" t="s">
        <v>5651</v>
      </c>
      <c r="G2338" t="s">
        <v>5702</v>
      </c>
      <c r="H2338" s="5">
        <v>203841</v>
      </c>
      <c r="J2338" t="s">
        <v>42</v>
      </c>
      <c r="K2338" t="s">
        <v>30</v>
      </c>
      <c r="L2338" t="s">
        <v>127</v>
      </c>
      <c r="M2338" t="s">
        <v>29</v>
      </c>
      <c r="N2338" t="s">
        <v>30</v>
      </c>
      <c r="O2338" t="s">
        <v>29</v>
      </c>
      <c r="P2338" t="s">
        <v>30</v>
      </c>
      <c r="Q2338" t="s">
        <v>30</v>
      </c>
      <c r="R2338" t="s">
        <v>30</v>
      </c>
      <c r="S2338" t="s">
        <v>30</v>
      </c>
      <c r="T2338" t="s">
        <v>30</v>
      </c>
      <c r="U2338" t="s">
        <v>30</v>
      </c>
      <c r="V2338" t="s">
        <v>30</v>
      </c>
      <c r="W2338" t="s">
        <v>31</v>
      </c>
      <c r="X2338" t="s">
        <v>29</v>
      </c>
      <c r="Y2338" t="s">
        <v>29</v>
      </c>
      <c r="Z2338" t="s">
        <v>29</v>
      </c>
      <c r="AA2338" t="s">
        <v>29</v>
      </c>
      <c r="AB2338" t="s">
        <v>32</v>
      </c>
    </row>
    <row r="2339" spans="1:28" outlineLevel="1" x14ac:dyDescent="0.45">
      <c r="A2339">
        <v>7535818910</v>
      </c>
      <c r="B2339" s="1">
        <v>44323</v>
      </c>
      <c r="C2339" t="s">
        <v>2839</v>
      </c>
      <c r="D2339" t="s">
        <v>2840</v>
      </c>
      <c r="E2339" t="s">
        <v>349</v>
      </c>
      <c r="F2339" t="s">
        <v>5651</v>
      </c>
      <c r="G2339" t="s">
        <v>5702</v>
      </c>
      <c r="H2339" s="5">
        <v>73765</v>
      </c>
      <c r="J2339" t="s">
        <v>42</v>
      </c>
      <c r="K2339" t="s">
        <v>29</v>
      </c>
      <c r="L2339" t="s">
        <v>127</v>
      </c>
      <c r="M2339" t="s">
        <v>30</v>
      </c>
      <c r="N2339" t="s">
        <v>29</v>
      </c>
      <c r="O2339" t="s">
        <v>29</v>
      </c>
      <c r="P2339" t="s">
        <v>30</v>
      </c>
      <c r="Q2339" t="s">
        <v>30</v>
      </c>
      <c r="R2339" t="s">
        <v>30</v>
      </c>
      <c r="S2339" t="s">
        <v>30</v>
      </c>
      <c r="T2339" t="s">
        <v>30</v>
      </c>
      <c r="U2339" t="s">
        <v>30</v>
      </c>
      <c r="V2339" t="s">
        <v>30</v>
      </c>
      <c r="W2339" t="s">
        <v>40</v>
      </c>
      <c r="X2339" t="s">
        <v>29</v>
      </c>
      <c r="Y2339" t="s">
        <v>29</v>
      </c>
      <c r="Z2339" t="s">
        <v>29</v>
      </c>
      <c r="AA2339" t="s">
        <v>30</v>
      </c>
      <c r="AB2339" t="s">
        <v>38</v>
      </c>
    </row>
    <row r="2340" spans="1:28" outlineLevel="1" x14ac:dyDescent="0.45">
      <c r="A2340">
        <v>1090419010</v>
      </c>
      <c r="B2340" s="1">
        <v>44329</v>
      </c>
      <c r="C2340" t="s">
        <v>347</v>
      </c>
      <c r="D2340" t="s">
        <v>348</v>
      </c>
      <c r="E2340" t="s">
        <v>349</v>
      </c>
      <c r="F2340" t="s">
        <v>5651</v>
      </c>
      <c r="G2340" t="s">
        <v>5702</v>
      </c>
      <c r="H2340" s="5">
        <v>67992</v>
      </c>
      <c r="J2340" t="s">
        <v>42</v>
      </c>
      <c r="K2340" t="s">
        <v>29</v>
      </c>
      <c r="L2340" t="s">
        <v>127</v>
      </c>
      <c r="M2340" t="s">
        <v>29</v>
      </c>
      <c r="N2340" t="s">
        <v>30</v>
      </c>
      <c r="O2340" t="s">
        <v>29</v>
      </c>
      <c r="P2340" t="s">
        <v>30</v>
      </c>
      <c r="Q2340" t="s">
        <v>30</v>
      </c>
      <c r="R2340" t="s">
        <v>30</v>
      </c>
      <c r="S2340" t="s">
        <v>30</v>
      </c>
      <c r="T2340" t="s">
        <v>29</v>
      </c>
      <c r="U2340" t="s">
        <v>30</v>
      </c>
      <c r="V2340" t="s">
        <v>30</v>
      </c>
      <c r="W2340" t="s">
        <v>31</v>
      </c>
      <c r="X2340" t="s">
        <v>29</v>
      </c>
      <c r="Y2340" t="s">
        <v>29</v>
      </c>
      <c r="Z2340" t="s">
        <v>30</v>
      </c>
      <c r="AA2340" t="s">
        <v>30</v>
      </c>
      <c r="AB2340" t="s">
        <v>139</v>
      </c>
    </row>
    <row r="2341" spans="1:28" outlineLevel="1" x14ac:dyDescent="0.45">
      <c r="A2341">
        <v>3685989004</v>
      </c>
      <c r="B2341" s="1">
        <v>44335</v>
      </c>
      <c r="C2341" t="s">
        <v>1718</v>
      </c>
      <c r="D2341" t="s">
        <v>828</v>
      </c>
      <c r="E2341" t="s">
        <v>1262</v>
      </c>
      <c r="F2341" t="s">
        <v>5651</v>
      </c>
      <c r="G2341" t="s">
        <v>5855</v>
      </c>
      <c r="H2341" s="5">
        <v>811446</v>
      </c>
      <c r="J2341" t="s">
        <v>28</v>
      </c>
      <c r="K2341" t="s">
        <v>30</v>
      </c>
      <c r="L2341" t="s">
        <v>127</v>
      </c>
      <c r="M2341" t="s">
        <v>29</v>
      </c>
      <c r="N2341" t="s">
        <v>30</v>
      </c>
      <c r="O2341" t="s">
        <v>29</v>
      </c>
      <c r="P2341" t="s">
        <v>30</v>
      </c>
      <c r="Q2341" t="s">
        <v>30</v>
      </c>
      <c r="R2341" t="s">
        <v>30</v>
      </c>
      <c r="S2341" t="s">
        <v>30</v>
      </c>
      <c r="T2341" t="s">
        <v>30</v>
      </c>
      <c r="U2341" t="s">
        <v>30</v>
      </c>
      <c r="V2341" t="s">
        <v>30</v>
      </c>
      <c r="W2341" t="s">
        <v>40</v>
      </c>
      <c r="X2341" t="s">
        <v>29</v>
      </c>
      <c r="Y2341" t="s">
        <v>30</v>
      </c>
      <c r="Z2341" t="s">
        <v>29</v>
      </c>
      <c r="AA2341" t="s">
        <v>29</v>
      </c>
      <c r="AB2341" t="s">
        <v>32</v>
      </c>
    </row>
    <row r="2342" spans="1:28" outlineLevel="1" x14ac:dyDescent="0.45">
      <c r="A2342">
        <v>2506789004</v>
      </c>
      <c r="B2342" s="1">
        <v>44332</v>
      </c>
      <c r="C2342" t="s">
        <v>1260</v>
      </c>
      <c r="D2342" t="s">
        <v>1261</v>
      </c>
      <c r="E2342" t="s">
        <v>1262</v>
      </c>
      <c r="F2342" t="s">
        <v>5651</v>
      </c>
      <c r="G2342" t="s">
        <v>5855</v>
      </c>
      <c r="H2342" s="5">
        <v>611417</v>
      </c>
      <c r="J2342" t="s">
        <v>28</v>
      </c>
      <c r="K2342" t="s">
        <v>29</v>
      </c>
      <c r="L2342" t="s">
        <v>127</v>
      </c>
      <c r="M2342" t="s">
        <v>30</v>
      </c>
      <c r="N2342" t="s">
        <v>30</v>
      </c>
      <c r="O2342" t="s">
        <v>30</v>
      </c>
      <c r="P2342" t="s">
        <v>30</v>
      </c>
      <c r="Q2342" t="s">
        <v>30</v>
      </c>
      <c r="R2342" t="s">
        <v>30</v>
      </c>
      <c r="S2342" t="s">
        <v>30</v>
      </c>
      <c r="T2342" t="s">
        <v>30</v>
      </c>
      <c r="U2342" t="s">
        <v>30</v>
      </c>
      <c r="V2342" t="s">
        <v>30</v>
      </c>
      <c r="W2342" t="s">
        <v>40</v>
      </c>
      <c r="X2342" t="s">
        <v>29</v>
      </c>
      <c r="Y2342" t="s">
        <v>29</v>
      </c>
      <c r="Z2342" t="s">
        <v>29</v>
      </c>
      <c r="AA2342" t="s">
        <v>30</v>
      </c>
      <c r="AB2342" t="s">
        <v>166</v>
      </c>
    </row>
    <row r="2343" spans="1:28" outlineLevel="1" x14ac:dyDescent="0.45">
      <c r="A2343">
        <v>7594908902</v>
      </c>
      <c r="B2343" s="1">
        <v>44323</v>
      </c>
      <c r="C2343" t="s">
        <v>3364</v>
      </c>
      <c r="D2343" t="s">
        <v>3365</v>
      </c>
      <c r="E2343" t="s">
        <v>1262</v>
      </c>
      <c r="F2343" t="s">
        <v>5651</v>
      </c>
      <c r="G2343" t="s">
        <v>5855</v>
      </c>
      <c r="H2343" s="5">
        <v>344409.82</v>
      </c>
      <c r="J2343" t="s">
        <v>28</v>
      </c>
      <c r="K2343" t="s">
        <v>29</v>
      </c>
      <c r="L2343" t="s">
        <v>127</v>
      </c>
      <c r="M2343" t="s">
        <v>29</v>
      </c>
      <c r="N2343" t="s">
        <v>29</v>
      </c>
      <c r="O2343" t="s">
        <v>29</v>
      </c>
      <c r="P2343" t="s">
        <v>30</v>
      </c>
      <c r="Q2343" t="s">
        <v>30</v>
      </c>
      <c r="R2343" t="s">
        <v>30</v>
      </c>
      <c r="S2343" t="s">
        <v>30</v>
      </c>
      <c r="T2343" t="s">
        <v>30</v>
      </c>
      <c r="U2343" t="s">
        <v>30</v>
      </c>
      <c r="V2343" t="s">
        <v>30</v>
      </c>
      <c r="W2343" t="s">
        <v>31</v>
      </c>
      <c r="X2343" t="s">
        <v>29</v>
      </c>
      <c r="Y2343" t="s">
        <v>29</v>
      </c>
      <c r="Z2343" t="s">
        <v>29</v>
      </c>
      <c r="AA2343" t="s">
        <v>30</v>
      </c>
      <c r="AB2343" t="s">
        <v>45</v>
      </c>
    </row>
    <row r="2344" spans="1:28" outlineLevel="1" x14ac:dyDescent="0.45">
      <c r="A2344">
        <v>9873289000</v>
      </c>
      <c r="B2344" s="1">
        <v>44351</v>
      </c>
      <c r="C2344" t="s">
        <v>5198</v>
      </c>
      <c r="D2344" t="s">
        <v>5199</v>
      </c>
      <c r="E2344" t="s">
        <v>1262</v>
      </c>
      <c r="F2344" t="s">
        <v>5651</v>
      </c>
      <c r="G2344" t="s">
        <v>5855</v>
      </c>
      <c r="H2344" s="5">
        <v>263360.27</v>
      </c>
      <c r="J2344" t="s">
        <v>28</v>
      </c>
      <c r="K2344" t="s">
        <v>29</v>
      </c>
      <c r="L2344" t="s">
        <v>127</v>
      </c>
      <c r="M2344" t="s">
        <v>29</v>
      </c>
      <c r="N2344" t="s">
        <v>29</v>
      </c>
      <c r="O2344" t="s">
        <v>29</v>
      </c>
      <c r="P2344" t="s">
        <v>30</v>
      </c>
      <c r="Q2344" t="s">
        <v>30</v>
      </c>
      <c r="R2344" t="s">
        <v>30</v>
      </c>
      <c r="S2344" t="s">
        <v>30</v>
      </c>
      <c r="T2344" t="s">
        <v>30</v>
      </c>
      <c r="U2344" t="s">
        <v>30</v>
      </c>
      <c r="V2344" t="s">
        <v>30</v>
      </c>
      <c r="W2344" t="s">
        <v>40</v>
      </c>
      <c r="X2344" t="s">
        <v>29</v>
      </c>
      <c r="Y2344" t="s">
        <v>29</v>
      </c>
      <c r="Z2344" t="s">
        <v>29</v>
      </c>
      <c r="AA2344" t="s">
        <v>29</v>
      </c>
      <c r="AB2344" t="s">
        <v>32</v>
      </c>
    </row>
    <row r="2345" spans="1:28" outlineLevel="1" x14ac:dyDescent="0.45">
      <c r="A2345">
        <v>8873449006</v>
      </c>
      <c r="B2345" s="1">
        <v>44345</v>
      </c>
      <c r="C2345" t="s">
        <v>4656</v>
      </c>
      <c r="D2345" t="s">
        <v>4657</v>
      </c>
      <c r="E2345" t="s">
        <v>1262</v>
      </c>
      <c r="F2345" t="s">
        <v>5651</v>
      </c>
      <c r="G2345" t="s">
        <v>5855</v>
      </c>
      <c r="H2345" s="5">
        <v>128719.53</v>
      </c>
      <c r="J2345" t="s">
        <v>28</v>
      </c>
      <c r="K2345" t="s">
        <v>29</v>
      </c>
      <c r="L2345" t="s">
        <v>127</v>
      </c>
      <c r="M2345" t="s">
        <v>29</v>
      </c>
      <c r="N2345" t="s">
        <v>30</v>
      </c>
      <c r="O2345" t="s">
        <v>30</v>
      </c>
      <c r="P2345" t="s">
        <v>30</v>
      </c>
      <c r="Q2345" t="s">
        <v>30</v>
      </c>
      <c r="R2345" t="s">
        <v>30</v>
      </c>
      <c r="S2345" t="s">
        <v>30</v>
      </c>
      <c r="T2345" t="s">
        <v>30</v>
      </c>
      <c r="U2345" t="s">
        <v>30</v>
      </c>
      <c r="V2345" t="s">
        <v>30</v>
      </c>
      <c r="W2345" t="s">
        <v>40</v>
      </c>
      <c r="X2345" t="s">
        <v>29</v>
      </c>
      <c r="Y2345" t="s">
        <v>29</v>
      </c>
      <c r="Z2345" t="s">
        <v>29</v>
      </c>
      <c r="AA2345" t="s">
        <v>29</v>
      </c>
      <c r="AB2345" t="s">
        <v>73</v>
      </c>
    </row>
    <row r="2346" spans="1:28" outlineLevel="1" x14ac:dyDescent="0.45">
      <c r="A2346">
        <v>7545509007</v>
      </c>
      <c r="B2346" s="1">
        <v>44341</v>
      </c>
      <c r="C2346" t="s">
        <v>2949</v>
      </c>
      <c r="D2346" t="s">
        <v>2950</v>
      </c>
      <c r="E2346" t="s">
        <v>1262</v>
      </c>
      <c r="F2346" t="s">
        <v>5651</v>
      </c>
      <c r="G2346" t="s">
        <v>5855</v>
      </c>
      <c r="H2346" s="5">
        <v>67663</v>
      </c>
      <c r="J2346" t="s">
        <v>28</v>
      </c>
      <c r="K2346" t="s">
        <v>29</v>
      </c>
      <c r="L2346" t="s">
        <v>127</v>
      </c>
      <c r="M2346" t="s">
        <v>30</v>
      </c>
      <c r="N2346" t="s">
        <v>30</v>
      </c>
      <c r="O2346" t="s">
        <v>30</v>
      </c>
      <c r="P2346" t="s">
        <v>30</v>
      </c>
      <c r="Q2346" t="s">
        <v>30</v>
      </c>
      <c r="R2346" t="s">
        <v>30</v>
      </c>
      <c r="S2346" t="s">
        <v>30</v>
      </c>
      <c r="T2346" t="s">
        <v>30</v>
      </c>
      <c r="U2346" t="s">
        <v>30</v>
      </c>
      <c r="V2346" t="s">
        <v>30</v>
      </c>
      <c r="W2346" t="s">
        <v>40</v>
      </c>
      <c r="X2346" t="s">
        <v>29</v>
      </c>
      <c r="Y2346" t="s">
        <v>30</v>
      </c>
      <c r="Z2346" t="s">
        <v>29</v>
      </c>
      <c r="AA2346" t="s">
        <v>29</v>
      </c>
      <c r="AB2346" t="s">
        <v>32</v>
      </c>
    </row>
    <row r="2347" spans="1:28" outlineLevel="1" x14ac:dyDescent="0.45">
      <c r="A2347">
        <v>8991429001</v>
      </c>
      <c r="B2347" s="1">
        <v>44345</v>
      </c>
      <c r="C2347" t="s">
        <v>5185</v>
      </c>
      <c r="D2347" t="s">
        <v>5186</v>
      </c>
      <c r="E2347" t="s">
        <v>1262</v>
      </c>
      <c r="F2347" t="s">
        <v>5651</v>
      </c>
      <c r="G2347" t="s">
        <v>5855</v>
      </c>
      <c r="H2347" s="5">
        <v>11567</v>
      </c>
      <c r="I2347" t="s">
        <v>218</v>
      </c>
      <c r="J2347" t="s">
        <v>28</v>
      </c>
      <c r="K2347" t="s">
        <v>29</v>
      </c>
      <c r="L2347" t="s">
        <v>127</v>
      </c>
      <c r="M2347" t="s">
        <v>30</v>
      </c>
      <c r="N2347" t="s">
        <v>30</v>
      </c>
      <c r="O2347" t="s">
        <v>29</v>
      </c>
      <c r="P2347" t="s">
        <v>29</v>
      </c>
      <c r="Q2347" t="s">
        <v>30</v>
      </c>
      <c r="R2347" t="s">
        <v>30</v>
      </c>
      <c r="S2347" t="s">
        <v>30</v>
      </c>
      <c r="T2347" t="s">
        <v>30</v>
      </c>
      <c r="U2347" t="s">
        <v>30</v>
      </c>
      <c r="V2347" t="s">
        <v>30</v>
      </c>
      <c r="W2347" t="s">
        <v>40</v>
      </c>
      <c r="X2347" t="s">
        <v>29</v>
      </c>
      <c r="Y2347" t="s">
        <v>29</v>
      </c>
      <c r="Z2347" t="s">
        <v>29</v>
      </c>
      <c r="AA2347" t="s">
        <v>29</v>
      </c>
      <c r="AB2347" t="s">
        <v>32</v>
      </c>
    </row>
    <row r="2348" spans="1:28" outlineLevel="1" x14ac:dyDescent="0.45">
      <c r="A2348">
        <v>7909118907</v>
      </c>
      <c r="B2348" s="1">
        <v>44327</v>
      </c>
      <c r="C2348" t="s">
        <v>4058</v>
      </c>
      <c r="D2348" t="s">
        <v>4059</v>
      </c>
      <c r="E2348" t="s">
        <v>1278</v>
      </c>
      <c r="F2348" t="s">
        <v>5651</v>
      </c>
      <c r="G2348" t="s">
        <v>5859</v>
      </c>
      <c r="H2348" s="5">
        <v>427885.48</v>
      </c>
      <c r="J2348" t="s">
        <v>28</v>
      </c>
      <c r="K2348" t="s">
        <v>29</v>
      </c>
      <c r="L2348" t="s">
        <v>88</v>
      </c>
      <c r="M2348" t="s">
        <v>29</v>
      </c>
      <c r="N2348" t="s">
        <v>29</v>
      </c>
      <c r="O2348" t="s">
        <v>30</v>
      </c>
      <c r="P2348" t="s">
        <v>30</v>
      </c>
      <c r="Q2348" t="s">
        <v>30</v>
      </c>
      <c r="R2348" t="s">
        <v>30</v>
      </c>
      <c r="S2348" t="s">
        <v>30</v>
      </c>
      <c r="T2348" t="s">
        <v>30</v>
      </c>
      <c r="U2348" t="s">
        <v>30</v>
      </c>
      <c r="V2348" t="s">
        <v>30</v>
      </c>
      <c r="W2348" t="s">
        <v>31</v>
      </c>
      <c r="X2348" t="s">
        <v>29</v>
      </c>
      <c r="Y2348" t="s">
        <v>29</v>
      </c>
      <c r="Z2348" t="s">
        <v>29</v>
      </c>
      <c r="AA2348" t="s">
        <v>30</v>
      </c>
      <c r="AB2348" t="s">
        <v>45</v>
      </c>
    </row>
    <row r="2349" spans="1:28" outlineLevel="1" x14ac:dyDescent="0.45">
      <c r="A2349">
        <v>8902859000</v>
      </c>
      <c r="B2349" s="1">
        <v>44345</v>
      </c>
      <c r="C2349" t="s">
        <v>4774</v>
      </c>
      <c r="D2349" t="s">
        <v>4775</v>
      </c>
      <c r="E2349" t="s">
        <v>1278</v>
      </c>
      <c r="F2349" t="s">
        <v>5651</v>
      </c>
      <c r="G2349" t="s">
        <v>5859</v>
      </c>
      <c r="H2349" s="5">
        <v>259218.71</v>
      </c>
      <c r="J2349" t="s">
        <v>28</v>
      </c>
      <c r="K2349" t="s">
        <v>29</v>
      </c>
      <c r="L2349" t="s">
        <v>88</v>
      </c>
      <c r="M2349" t="s">
        <v>30</v>
      </c>
      <c r="N2349" t="s">
        <v>29</v>
      </c>
      <c r="O2349" t="s">
        <v>30</v>
      </c>
      <c r="P2349" t="s">
        <v>30</v>
      </c>
      <c r="Q2349" t="s">
        <v>30</v>
      </c>
      <c r="R2349" t="s">
        <v>30</v>
      </c>
      <c r="S2349" t="s">
        <v>30</v>
      </c>
      <c r="T2349" t="s">
        <v>29</v>
      </c>
      <c r="U2349" t="s">
        <v>30</v>
      </c>
      <c r="V2349" t="s">
        <v>29</v>
      </c>
      <c r="W2349" t="s">
        <v>31</v>
      </c>
      <c r="X2349" t="s">
        <v>29</v>
      </c>
      <c r="Y2349" t="s">
        <v>29</v>
      </c>
      <c r="Z2349" t="s">
        <v>29</v>
      </c>
      <c r="AA2349" t="s">
        <v>29</v>
      </c>
      <c r="AB2349" t="s">
        <v>32</v>
      </c>
    </row>
    <row r="2350" spans="1:28" outlineLevel="1" x14ac:dyDescent="0.45">
      <c r="A2350">
        <v>7632488909</v>
      </c>
      <c r="B2350" s="1">
        <v>44323</v>
      </c>
      <c r="C2350" t="s">
        <v>3584</v>
      </c>
      <c r="D2350" t="s">
        <v>3585</v>
      </c>
      <c r="E2350" t="s">
        <v>1278</v>
      </c>
      <c r="F2350" t="s">
        <v>5651</v>
      </c>
      <c r="G2350" t="s">
        <v>5859</v>
      </c>
      <c r="H2350" s="5">
        <v>123026.92</v>
      </c>
      <c r="J2350" t="s">
        <v>28</v>
      </c>
      <c r="K2350" t="s">
        <v>29</v>
      </c>
      <c r="L2350" t="s">
        <v>88</v>
      </c>
      <c r="M2350" t="s">
        <v>29</v>
      </c>
      <c r="N2350" t="s">
        <v>29</v>
      </c>
      <c r="O2350" t="s">
        <v>29</v>
      </c>
      <c r="P2350" t="s">
        <v>30</v>
      </c>
      <c r="Q2350" t="s">
        <v>30</v>
      </c>
      <c r="R2350" t="s">
        <v>30</v>
      </c>
      <c r="S2350" t="s">
        <v>30</v>
      </c>
      <c r="T2350" t="s">
        <v>30</v>
      </c>
      <c r="U2350" t="s">
        <v>30</v>
      </c>
      <c r="V2350" t="s">
        <v>30</v>
      </c>
      <c r="W2350" t="s">
        <v>40</v>
      </c>
      <c r="X2350" t="s">
        <v>29</v>
      </c>
      <c r="Y2350" t="s">
        <v>30</v>
      </c>
      <c r="Z2350" t="s">
        <v>30</v>
      </c>
      <c r="AA2350" t="s">
        <v>29</v>
      </c>
      <c r="AB2350" t="s">
        <v>39</v>
      </c>
    </row>
    <row r="2351" spans="1:28" outlineLevel="1" x14ac:dyDescent="0.45">
      <c r="A2351">
        <v>9919439004</v>
      </c>
      <c r="B2351" s="1">
        <v>44351</v>
      </c>
      <c r="C2351" t="s">
        <v>5434</v>
      </c>
      <c r="D2351" t="s">
        <v>5435</v>
      </c>
      <c r="E2351" t="s">
        <v>1278</v>
      </c>
      <c r="F2351" t="s">
        <v>5651</v>
      </c>
      <c r="G2351" t="s">
        <v>5859</v>
      </c>
      <c r="H2351" s="5">
        <v>47386.04</v>
      </c>
      <c r="I2351" t="s">
        <v>123</v>
      </c>
      <c r="J2351" t="s">
        <v>28</v>
      </c>
      <c r="K2351" t="s">
        <v>29</v>
      </c>
      <c r="L2351" t="s">
        <v>88</v>
      </c>
      <c r="M2351" t="s">
        <v>29</v>
      </c>
      <c r="N2351" t="s">
        <v>29</v>
      </c>
      <c r="O2351" t="s">
        <v>29</v>
      </c>
      <c r="P2351" t="s">
        <v>30</v>
      </c>
      <c r="Q2351" t="s">
        <v>30</v>
      </c>
      <c r="R2351" t="s">
        <v>30</v>
      </c>
      <c r="S2351" t="s">
        <v>30</v>
      </c>
      <c r="T2351" t="s">
        <v>30</v>
      </c>
      <c r="U2351" t="s">
        <v>30</v>
      </c>
      <c r="V2351" t="s">
        <v>30</v>
      </c>
      <c r="W2351" t="s">
        <v>31</v>
      </c>
      <c r="X2351" t="s">
        <v>29</v>
      </c>
      <c r="Y2351" t="s">
        <v>29</v>
      </c>
      <c r="Z2351" t="s">
        <v>29</v>
      </c>
      <c r="AA2351" t="s">
        <v>29</v>
      </c>
      <c r="AB2351" t="s">
        <v>39</v>
      </c>
    </row>
    <row r="2352" spans="1:28" outlineLevel="1" x14ac:dyDescent="0.45">
      <c r="A2352">
        <v>7231229003</v>
      </c>
      <c r="B2352" s="1">
        <v>44339</v>
      </c>
      <c r="C2352" t="s">
        <v>2490</v>
      </c>
      <c r="D2352" t="s">
        <v>2491</v>
      </c>
      <c r="E2352" t="s">
        <v>1278</v>
      </c>
      <c r="F2352" t="s">
        <v>5651</v>
      </c>
      <c r="G2352" t="s">
        <v>5859</v>
      </c>
      <c r="H2352" s="5">
        <v>44558</v>
      </c>
      <c r="J2352" t="s">
        <v>28</v>
      </c>
      <c r="K2352" t="s">
        <v>29</v>
      </c>
      <c r="L2352" t="s">
        <v>96</v>
      </c>
      <c r="M2352" t="s">
        <v>29</v>
      </c>
      <c r="N2352" t="s">
        <v>29</v>
      </c>
      <c r="O2352" t="s">
        <v>29</v>
      </c>
      <c r="P2352" t="s">
        <v>30</v>
      </c>
      <c r="Q2352" t="s">
        <v>30</v>
      </c>
      <c r="R2352" t="s">
        <v>30</v>
      </c>
      <c r="S2352" t="s">
        <v>29</v>
      </c>
      <c r="T2352" t="s">
        <v>30</v>
      </c>
      <c r="U2352" t="s">
        <v>30</v>
      </c>
      <c r="V2352" t="s">
        <v>29</v>
      </c>
      <c r="W2352" t="s">
        <v>60</v>
      </c>
      <c r="X2352" t="s">
        <v>29</v>
      </c>
      <c r="Y2352" t="s">
        <v>29</v>
      </c>
      <c r="Z2352" t="s">
        <v>29</v>
      </c>
      <c r="AA2352" t="s">
        <v>30</v>
      </c>
      <c r="AB2352" t="s">
        <v>39</v>
      </c>
    </row>
    <row r="2353" spans="1:28" outlineLevel="1" x14ac:dyDescent="0.45">
      <c r="A2353">
        <v>2649329003</v>
      </c>
      <c r="B2353" s="1">
        <v>44333</v>
      </c>
      <c r="C2353" t="s">
        <v>1276</v>
      </c>
      <c r="D2353" t="s">
        <v>1277</v>
      </c>
      <c r="E2353" t="s">
        <v>1278</v>
      </c>
      <c r="F2353" t="s">
        <v>5651</v>
      </c>
      <c r="G2353" t="s">
        <v>5859</v>
      </c>
      <c r="H2353" s="5">
        <v>29320</v>
      </c>
      <c r="J2353" t="s">
        <v>28</v>
      </c>
      <c r="K2353" t="s">
        <v>29</v>
      </c>
      <c r="L2353" t="s">
        <v>88</v>
      </c>
      <c r="M2353" t="s">
        <v>29</v>
      </c>
      <c r="N2353" t="s">
        <v>30</v>
      </c>
      <c r="O2353" t="s">
        <v>29</v>
      </c>
      <c r="P2353" t="s">
        <v>30</v>
      </c>
      <c r="Q2353" t="s">
        <v>30</v>
      </c>
      <c r="R2353" t="s">
        <v>30</v>
      </c>
      <c r="S2353" t="s">
        <v>30</v>
      </c>
      <c r="T2353" t="s">
        <v>30</v>
      </c>
      <c r="U2353" t="s">
        <v>30</v>
      </c>
      <c r="V2353" t="s">
        <v>30</v>
      </c>
      <c r="W2353" t="s">
        <v>40</v>
      </c>
      <c r="X2353" t="s">
        <v>29</v>
      </c>
      <c r="Y2353" t="s">
        <v>29</v>
      </c>
      <c r="Z2353" t="s">
        <v>29</v>
      </c>
      <c r="AA2353" t="s">
        <v>30</v>
      </c>
      <c r="AB2353" t="s">
        <v>32</v>
      </c>
    </row>
    <row r="2354" spans="1:28" outlineLevel="1" x14ac:dyDescent="0.45">
      <c r="A2354">
        <v>3691949010</v>
      </c>
      <c r="B2354" s="1">
        <v>44335</v>
      </c>
      <c r="C2354" t="s">
        <v>1745</v>
      </c>
      <c r="D2354" t="s">
        <v>1746</v>
      </c>
      <c r="E2354" t="s">
        <v>1278</v>
      </c>
      <c r="F2354" t="s">
        <v>5651</v>
      </c>
      <c r="G2354" t="s">
        <v>5859</v>
      </c>
      <c r="H2354" s="5">
        <v>22989.48</v>
      </c>
      <c r="J2354" t="s">
        <v>28</v>
      </c>
      <c r="K2354" t="s">
        <v>29</v>
      </c>
      <c r="L2354" t="s">
        <v>88</v>
      </c>
      <c r="M2354" t="s">
        <v>29</v>
      </c>
      <c r="N2354" t="s">
        <v>29</v>
      </c>
      <c r="O2354" t="s">
        <v>29</v>
      </c>
      <c r="P2354" t="s">
        <v>30</v>
      </c>
      <c r="Q2354" t="s">
        <v>29</v>
      </c>
      <c r="R2354" t="s">
        <v>30</v>
      </c>
      <c r="S2354" t="s">
        <v>29</v>
      </c>
      <c r="T2354" t="s">
        <v>29</v>
      </c>
      <c r="U2354" t="s">
        <v>30</v>
      </c>
      <c r="V2354" t="s">
        <v>30</v>
      </c>
      <c r="W2354" t="s">
        <v>31</v>
      </c>
      <c r="X2354" t="s">
        <v>29</v>
      </c>
      <c r="Y2354" t="s">
        <v>30</v>
      </c>
      <c r="Z2354" t="s">
        <v>29</v>
      </c>
      <c r="AA2354" t="s">
        <v>29</v>
      </c>
      <c r="AB2354" t="s">
        <v>39</v>
      </c>
    </row>
    <row r="2355" spans="1:28" outlineLevel="1" x14ac:dyDescent="0.45">
      <c r="A2355">
        <v>7653838906</v>
      </c>
      <c r="B2355" s="1">
        <v>44323</v>
      </c>
      <c r="C2355" t="s">
        <v>3722</v>
      </c>
      <c r="D2355" t="s">
        <v>3723</v>
      </c>
      <c r="E2355" t="s">
        <v>3724</v>
      </c>
      <c r="F2355" t="s">
        <v>5651</v>
      </c>
      <c r="G2355" t="s">
        <v>6001</v>
      </c>
      <c r="H2355" s="5">
        <v>84655</v>
      </c>
      <c r="J2355" t="s">
        <v>42</v>
      </c>
      <c r="K2355" t="s">
        <v>29</v>
      </c>
      <c r="L2355" t="s">
        <v>275</v>
      </c>
      <c r="M2355" t="s">
        <v>29</v>
      </c>
      <c r="N2355" t="s">
        <v>29</v>
      </c>
      <c r="O2355" t="s">
        <v>29</v>
      </c>
      <c r="P2355" t="s">
        <v>30</v>
      </c>
      <c r="Q2355" t="s">
        <v>30</v>
      </c>
      <c r="R2355" t="s">
        <v>30</v>
      </c>
      <c r="S2355" t="s">
        <v>30</v>
      </c>
      <c r="T2355" t="s">
        <v>29</v>
      </c>
      <c r="U2355" t="s">
        <v>30</v>
      </c>
      <c r="V2355" t="s">
        <v>30</v>
      </c>
      <c r="W2355" t="s">
        <v>31</v>
      </c>
      <c r="X2355" t="s">
        <v>29</v>
      </c>
      <c r="Y2355" t="s">
        <v>30</v>
      </c>
      <c r="Z2355" t="s">
        <v>29</v>
      </c>
      <c r="AA2355" t="s">
        <v>29</v>
      </c>
      <c r="AB2355" t="s">
        <v>79</v>
      </c>
    </row>
    <row r="2356" spans="1:28" outlineLevel="1" x14ac:dyDescent="0.45">
      <c r="A2356">
        <v>2778229004</v>
      </c>
      <c r="B2356" s="1">
        <v>44334</v>
      </c>
      <c r="C2356" t="s">
        <v>1681</v>
      </c>
      <c r="D2356" t="s">
        <v>1682</v>
      </c>
      <c r="E2356" t="s">
        <v>1394</v>
      </c>
      <c r="F2356" t="s">
        <v>5651</v>
      </c>
      <c r="G2356" t="s">
        <v>5871</v>
      </c>
      <c r="H2356" s="5">
        <v>774624</v>
      </c>
      <c r="J2356" t="s">
        <v>42</v>
      </c>
      <c r="K2356" t="s">
        <v>30</v>
      </c>
      <c r="L2356" t="s">
        <v>210</v>
      </c>
      <c r="M2356" t="s">
        <v>30</v>
      </c>
      <c r="N2356" t="s">
        <v>29</v>
      </c>
      <c r="O2356" t="s">
        <v>29</v>
      </c>
      <c r="P2356" t="s">
        <v>30</v>
      </c>
      <c r="Q2356" t="s">
        <v>30</v>
      </c>
      <c r="R2356" t="s">
        <v>30</v>
      </c>
      <c r="S2356" t="s">
        <v>30</v>
      </c>
      <c r="T2356" t="s">
        <v>30</v>
      </c>
      <c r="U2356" t="s">
        <v>30</v>
      </c>
      <c r="V2356" t="s">
        <v>30</v>
      </c>
      <c r="W2356" t="s">
        <v>31</v>
      </c>
      <c r="X2356" t="s">
        <v>29</v>
      </c>
      <c r="Y2356" t="s">
        <v>29</v>
      </c>
      <c r="Z2356" t="s">
        <v>30</v>
      </c>
      <c r="AA2356" t="s">
        <v>29</v>
      </c>
      <c r="AB2356" t="s">
        <v>130</v>
      </c>
    </row>
    <row r="2357" spans="1:28" outlineLevel="1" x14ac:dyDescent="0.45">
      <c r="A2357">
        <v>9935789004</v>
      </c>
      <c r="B2357" s="1">
        <v>44351</v>
      </c>
      <c r="C2357" t="s">
        <v>5545</v>
      </c>
      <c r="D2357" t="s">
        <v>5546</v>
      </c>
      <c r="E2357" t="s">
        <v>1394</v>
      </c>
      <c r="F2357" t="s">
        <v>5651</v>
      </c>
      <c r="G2357" t="s">
        <v>5871</v>
      </c>
      <c r="H2357" s="5">
        <v>370487.25</v>
      </c>
      <c r="I2357" t="s">
        <v>63</v>
      </c>
      <c r="J2357" t="s">
        <v>42</v>
      </c>
      <c r="K2357" t="s">
        <v>30</v>
      </c>
      <c r="L2357" t="s">
        <v>210</v>
      </c>
      <c r="M2357" t="s">
        <v>30</v>
      </c>
      <c r="N2357" t="s">
        <v>30</v>
      </c>
      <c r="O2357" t="s">
        <v>30</v>
      </c>
      <c r="P2357" t="s">
        <v>30</v>
      </c>
      <c r="Q2357" t="s">
        <v>30</v>
      </c>
      <c r="R2357" t="s">
        <v>30</v>
      </c>
      <c r="S2357" t="s">
        <v>30</v>
      </c>
      <c r="T2357" t="s">
        <v>30</v>
      </c>
      <c r="U2357" t="s">
        <v>30</v>
      </c>
      <c r="V2357" t="s">
        <v>30</v>
      </c>
      <c r="W2357" t="s">
        <v>33</v>
      </c>
      <c r="X2357" t="s">
        <v>29</v>
      </c>
      <c r="Y2357" t="s">
        <v>29</v>
      </c>
      <c r="Z2357" t="s">
        <v>29</v>
      </c>
      <c r="AA2357" t="s">
        <v>29</v>
      </c>
      <c r="AB2357" t="s">
        <v>32</v>
      </c>
    </row>
    <row r="2358" spans="1:28" outlineLevel="1" x14ac:dyDescent="0.45">
      <c r="A2358">
        <v>2714369001</v>
      </c>
      <c r="B2358" s="1">
        <v>44334</v>
      </c>
      <c r="C2358" t="s">
        <v>1392</v>
      </c>
      <c r="D2358" t="s">
        <v>1393</v>
      </c>
      <c r="E2358" t="s">
        <v>1394</v>
      </c>
      <c r="F2358" t="s">
        <v>5651</v>
      </c>
      <c r="G2358" t="s">
        <v>5871</v>
      </c>
      <c r="H2358" s="5">
        <v>78388.37</v>
      </c>
      <c r="J2358" t="s">
        <v>42</v>
      </c>
      <c r="K2358" t="s">
        <v>30</v>
      </c>
      <c r="L2358" t="s">
        <v>210</v>
      </c>
      <c r="M2358" t="s">
        <v>29</v>
      </c>
      <c r="N2358" t="s">
        <v>29</v>
      </c>
      <c r="O2358" t="s">
        <v>29</v>
      </c>
      <c r="P2358" t="s">
        <v>30</v>
      </c>
      <c r="Q2358" t="s">
        <v>29</v>
      </c>
      <c r="R2358" t="s">
        <v>30</v>
      </c>
      <c r="S2358" t="s">
        <v>30</v>
      </c>
      <c r="T2358" t="s">
        <v>30</v>
      </c>
      <c r="U2358" t="s">
        <v>30</v>
      </c>
      <c r="V2358" t="s">
        <v>30</v>
      </c>
      <c r="W2358" t="s">
        <v>31</v>
      </c>
      <c r="X2358" t="s">
        <v>29</v>
      </c>
      <c r="Y2358" t="s">
        <v>29</v>
      </c>
      <c r="Z2358" t="s">
        <v>29</v>
      </c>
      <c r="AA2358" t="s">
        <v>30</v>
      </c>
      <c r="AB2358" t="s">
        <v>32</v>
      </c>
    </row>
    <row r="2359" spans="1:28" outlineLevel="1" x14ac:dyDescent="0.45">
      <c r="A2359">
        <v>7869828902</v>
      </c>
      <c r="B2359" s="1">
        <v>44327</v>
      </c>
      <c r="C2359" t="s">
        <v>3849</v>
      </c>
      <c r="D2359" t="s">
        <v>3850</v>
      </c>
      <c r="E2359" t="s">
        <v>1394</v>
      </c>
      <c r="F2359" t="s">
        <v>5651</v>
      </c>
      <c r="G2359" t="s">
        <v>5871</v>
      </c>
      <c r="H2359" s="5">
        <v>57426.6</v>
      </c>
      <c r="J2359" t="s">
        <v>42</v>
      </c>
      <c r="K2359" t="s">
        <v>30</v>
      </c>
      <c r="L2359" t="s">
        <v>210</v>
      </c>
      <c r="M2359" t="s">
        <v>29</v>
      </c>
      <c r="N2359" t="s">
        <v>30</v>
      </c>
      <c r="O2359" t="s">
        <v>30</v>
      </c>
      <c r="P2359" t="s">
        <v>30</v>
      </c>
      <c r="Q2359" t="s">
        <v>30</v>
      </c>
      <c r="R2359" t="s">
        <v>30</v>
      </c>
      <c r="S2359" t="s">
        <v>30</v>
      </c>
      <c r="T2359" t="s">
        <v>30</v>
      </c>
      <c r="U2359" t="s">
        <v>30</v>
      </c>
      <c r="V2359" t="s">
        <v>30</v>
      </c>
      <c r="W2359" t="s">
        <v>31</v>
      </c>
      <c r="X2359" t="s">
        <v>29</v>
      </c>
      <c r="Y2359" t="s">
        <v>30</v>
      </c>
      <c r="Z2359" t="s">
        <v>29</v>
      </c>
      <c r="AA2359" t="s">
        <v>30</v>
      </c>
      <c r="AB2359" t="s">
        <v>32</v>
      </c>
    </row>
    <row r="2360" spans="1:28" outlineLevel="1" x14ac:dyDescent="0.45">
      <c r="A2360">
        <v>2218079009</v>
      </c>
      <c r="B2360" s="1">
        <v>44330</v>
      </c>
      <c r="C2360" t="s">
        <v>628</v>
      </c>
      <c r="D2360" t="s">
        <v>629</v>
      </c>
      <c r="E2360" t="s">
        <v>630</v>
      </c>
      <c r="F2360" t="s">
        <v>5651</v>
      </c>
      <c r="G2360" t="s">
        <v>5694</v>
      </c>
      <c r="H2360" s="5">
        <v>611528.16</v>
      </c>
      <c r="J2360" t="s">
        <v>42</v>
      </c>
      <c r="K2360" t="s">
        <v>30</v>
      </c>
      <c r="L2360" t="s">
        <v>54</v>
      </c>
      <c r="M2360" t="s">
        <v>30</v>
      </c>
      <c r="N2360" t="s">
        <v>30</v>
      </c>
      <c r="O2360" t="s">
        <v>30</v>
      </c>
      <c r="P2360" t="s">
        <v>30</v>
      </c>
      <c r="Q2360" t="s">
        <v>30</v>
      </c>
      <c r="R2360" t="s">
        <v>30</v>
      </c>
      <c r="S2360" t="s">
        <v>30</v>
      </c>
      <c r="T2360" t="s">
        <v>30</v>
      </c>
      <c r="U2360" t="s">
        <v>30</v>
      </c>
      <c r="V2360" t="s">
        <v>30</v>
      </c>
      <c r="W2360" t="s">
        <v>31</v>
      </c>
      <c r="X2360" t="s">
        <v>29</v>
      </c>
      <c r="Y2360" t="s">
        <v>29</v>
      </c>
      <c r="Z2360" t="s">
        <v>29</v>
      </c>
      <c r="AA2360" t="s">
        <v>30</v>
      </c>
      <c r="AB2360" t="s">
        <v>32</v>
      </c>
    </row>
    <row r="2361" spans="1:28" outlineLevel="1" x14ac:dyDescent="0.45">
      <c r="A2361">
        <v>2751309004</v>
      </c>
      <c r="B2361" s="1">
        <v>44334</v>
      </c>
      <c r="C2361" t="s">
        <v>1565</v>
      </c>
      <c r="D2361" t="s">
        <v>1566</v>
      </c>
      <c r="E2361" t="s">
        <v>630</v>
      </c>
      <c r="F2361" t="s">
        <v>5651</v>
      </c>
      <c r="G2361" t="s">
        <v>5694</v>
      </c>
      <c r="H2361" s="5">
        <v>75744.039999999994</v>
      </c>
      <c r="J2361" t="s">
        <v>42</v>
      </c>
      <c r="K2361" t="s">
        <v>30</v>
      </c>
      <c r="L2361" t="s">
        <v>54</v>
      </c>
      <c r="M2361" t="s">
        <v>29</v>
      </c>
      <c r="N2361" t="s">
        <v>30</v>
      </c>
      <c r="O2361" t="s">
        <v>29</v>
      </c>
      <c r="P2361" t="s">
        <v>30</v>
      </c>
      <c r="Q2361" t="s">
        <v>30</v>
      </c>
      <c r="R2361" t="s">
        <v>30</v>
      </c>
      <c r="S2361" t="s">
        <v>30</v>
      </c>
      <c r="T2361" t="s">
        <v>30</v>
      </c>
      <c r="U2361" t="s">
        <v>30</v>
      </c>
      <c r="V2361" t="s">
        <v>30</v>
      </c>
      <c r="W2361" t="s">
        <v>31</v>
      </c>
      <c r="X2361" t="s">
        <v>29</v>
      </c>
      <c r="Y2361" t="s">
        <v>29</v>
      </c>
      <c r="Z2361" t="s">
        <v>29</v>
      </c>
      <c r="AA2361" t="s">
        <v>30</v>
      </c>
      <c r="AB2361" t="s">
        <v>228</v>
      </c>
    </row>
    <row r="2362" spans="1:28" outlineLevel="1" x14ac:dyDescent="0.45">
      <c r="A2362">
        <v>7905928906</v>
      </c>
      <c r="B2362" s="1">
        <v>44327</v>
      </c>
      <c r="C2362" t="s">
        <v>4034</v>
      </c>
      <c r="D2362" t="s">
        <v>4035</v>
      </c>
      <c r="E2362" t="s">
        <v>630</v>
      </c>
      <c r="F2362" t="s">
        <v>5651</v>
      </c>
      <c r="G2362" t="s">
        <v>5694</v>
      </c>
      <c r="H2362" s="5">
        <v>60265</v>
      </c>
      <c r="J2362" t="s">
        <v>42</v>
      </c>
      <c r="K2362" t="s">
        <v>30</v>
      </c>
      <c r="L2362" t="s">
        <v>54</v>
      </c>
      <c r="M2362" t="s">
        <v>29</v>
      </c>
      <c r="N2362" t="s">
        <v>29</v>
      </c>
      <c r="O2362" t="s">
        <v>29</v>
      </c>
      <c r="P2362" t="s">
        <v>29</v>
      </c>
      <c r="Q2362" t="s">
        <v>29</v>
      </c>
      <c r="R2362" t="s">
        <v>29</v>
      </c>
      <c r="S2362" t="s">
        <v>30</v>
      </c>
      <c r="T2362" t="s">
        <v>30</v>
      </c>
      <c r="U2362" t="s">
        <v>29</v>
      </c>
      <c r="V2362" t="s">
        <v>30</v>
      </c>
      <c r="W2362" t="s">
        <v>33</v>
      </c>
      <c r="X2362" t="s">
        <v>29</v>
      </c>
      <c r="Y2362" t="s">
        <v>30</v>
      </c>
      <c r="Z2362" t="s">
        <v>29</v>
      </c>
      <c r="AA2362" t="s">
        <v>29</v>
      </c>
      <c r="AB2362" t="s">
        <v>32</v>
      </c>
    </row>
    <row r="2363" spans="1:28" outlineLevel="1" x14ac:dyDescent="0.45">
      <c r="A2363">
        <v>7895418901</v>
      </c>
      <c r="B2363" s="1">
        <v>44327</v>
      </c>
      <c r="C2363" t="s">
        <v>3977</v>
      </c>
      <c r="D2363" t="s">
        <v>3978</v>
      </c>
      <c r="E2363" t="s">
        <v>630</v>
      </c>
      <c r="F2363" t="s">
        <v>5651</v>
      </c>
      <c r="G2363" t="s">
        <v>5694</v>
      </c>
      <c r="H2363" s="5">
        <v>40826.720000000001</v>
      </c>
      <c r="J2363" t="s">
        <v>42</v>
      </c>
      <c r="K2363" t="s">
        <v>30</v>
      </c>
      <c r="L2363" t="s">
        <v>54</v>
      </c>
      <c r="M2363" t="s">
        <v>30</v>
      </c>
      <c r="N2363" t="s">
        <v>29</v>
      </c>
      <c r="O2363" t="s">
        <v>29</v>
      </c>
      <c r="P2363" t="s">
        <v>29</v>
      </c>
      <c r="Q2363" t="s">
        <v>29</v>
      </c>
      <c r="R2363" t="s">
        <v>30</v>
      </c>
      <c r="S2363" t="s">
        <v>29</v>
      </c>
      <c r="T2363" t="s">
        <v>30</v>
      </c>
      <c r="U2363" t="s">
        <v>29</v>
      </c>
      <c r="V2363" t="s">
        <v>29</v>
      </c>
      <c r="W2363" t="s">
        <v>31</v>
      </c>
      <c r="X2363" t="s">
        <v>29</v>
      </c>
      <c r="Y2363" t="s">
        <v>30</v>
      </c>
      <c r="Z2363" t="s">
        <v>29</v>
      </c>
      <c r="AA2363" t="s">
        <v>30</v>
      </c>
      <c r="AB2363" t="s">
        <v>32</v>
      </c>
    </row>
    <row r="2364" spans="1:28" outlineLevel="1" x14ac:dyDescent="0.45">
      <c r="A2364">
        <v>1080759003</v>
      </c>
      <c r="B2364" s="1">
        <v>44328</v>
      </c>
      <c r="C2364" t="s">
        <v>314</v>
      </c>
      <c r="D2364" t="s">
        <v>315</v>
      </c>
      <c r="E2364" t="s">
        <v>630</v>
      </c>
      <c r="F2364" t="s">
        <v>5651</v>
      </c>
      <c r="G2364" t="s">
        <v>5694</v>
      </c>
      <c r="H2364" s="5">
        <v>16023.96</v>
      </c>
      <c r="J2364" t="s">
        <v>42</v>
      </c>
      <c r="K2364" t="s">
        <v>30</v>
      </c>
      <c r="L2364" t="s">
        <v>54</v>
      </c>
      <c r="M2364" t="s">
        <v>29</v>
      </c>
      <c r="N2364" t="s">
        <v>29</v>
      </c>
      <c r="O2364" t="s">
        <v>29</v>
      </c>
      <c r="P2364" t="s">
        <v>29</v>
      </c>
      <c r="Q2364" t="s">
        <v>29</v>
      </c>
      <c r="R2364" t="s">
        <v>30</v>
      </c>
      <c r="S2364" t="s">
        <v>29</v>
      </c>
      <c r="T2364" t="s">
        <v>29</v>
      </c>
      <c r="U2364" t="s">
        <v>29</v>
      </c>
      <c r="V2364" t="s">
        <v>29</v>
      </c>
      <c r="W2364" t="s">
        <v>33</v>
      </c>
      <c r="X2364" t="s">
        <v>29</v>
      </c>
      <c r="Y2364" t="s">
        <v>29</v>
      </c>
      <c r="Z2364" t="s">
        <v>29</v>
      </c>
      <c r="AA2364" t="s">
        <v>30</v>
      </c>
      <c r="AB2364" t="s">
        <v>32</v>
      </c>
    </row>
    <row r="2365" spans="1:28" outlineLevel="1" x14ac:dyDescent="0.45">
      <c r="A2365">
        <v>2697419000</v>
      </c>
      <c r="B2365" s="1">
        <v>44334</v>
      </c>
      <c r="C2365" t="s">
        <v>1304</v>
      </c>
      <c r="D2365" t="s">
        <v>1305</v>
      </c>
      <c r="E2365" t="s">
        <v>630</v>
      </c>
      <c r="F2365" t="s">
        <v>5651</v>
      </c>
      <c r="G2365" t="s">
        <v>5694</v>
      </c>
      <c r="H2365" s="5">
        <v>10047</v>
      </c>
      <c r="J2365" t="s">
        <v>42</v>
      </c>
      <c r="K2365" t="s">
        <v>30</v>
      </c>
      <c r="L2365" t="s">
        <v>54</v>
      </c>
      <c r="M2365" t="s">
        <v>29</v>
      </c>
      <c r="N2365" t="s">
        <v>29</v>
      </c>
      <c r="O2365" t="s">
        <v>29</v>
      </c>
      <c r="P2365" t="s">
        <v>30</v>
      </c>
      <c r="Q2365" t="s">
        <v>30</v>
      </c>
      <c r="R2365" t="s">
        <v>30</v>
      </c>
      <c r="S2365" t="s">
        <v>30</v>
      </c>
      <c r="T2365" t="s">
        <v>30</v>
      </c>
      <c r="U2365" t="s">
        <v>30</v>
      </c>
      <c r="V2365" t="s">
        <v>30</v>
      </c>
      <c r="W2365" t="s">
        <v>31</v>
      </c>
      <c r="X2365" t="s">
        <v>29</v>
      </c>
      <c r="Y2365" t="s">
        <v>29</v>
      </c>
      <c r="Z2365" t="s">
        <v>29</v>
      </c>
      <c r="AA2365" t="s">
        <v>30</v>
      </c>
      <c r="AB2365" t="s">
        <v>32</v>
      </c>
    </row>
    <row r="2366" spans="1:28" outlineLevel="1" x14ac:dyDescent="0.45">
      <c r="A2366">
        <v>4890839009</v>
      </c>
      <c r="B2366" s="1">
        <v>44336</v>
      </c>
      <c r="C2366" t="s">
        <v>1992</v>
      </c>
      <c r="D2366" t="s">
        <v>1993</v>
      </c>
      <c r="E2366" t="s">
        <v>256</v>
      </c>
      <c r="F2366" t="s">
        <v>5651</v>
      </c>
      <c r="G2366" t="s">
        <v>5680</v>
      </c>
      <c r="H2366" s="5">
        <v>91959</v>
      </c>
      <c r="J2366" t="s">
        <v>28</v>
      </c>
      <c r="K2366" t="s">
        <v>29</v>
      </c>
      <c r="L2366" t="s">
        <v>161</v>
      </c>
      <c r="M2366" t="s">
        <v>29</v>
      </c>
      <c r="N2366" t="s">
        <v>30</v>
      </c>
      <c r="O2366" t="s">
        <v>29</v>
      </c>
      <c r="P2366" t="s">
        <v>30</v>
      </c>
      <c r="Q2366" t="s">
        <v>30</v>
      </c>
      <c r="R2366" t="s">
        <v>30</v>
      </c>
      <c r="S2366" t="s">
        <v>30</v>
      </c>
      <c r="T2366" t="s">
        <v>30</v>
      </c>
      <c r="U2366" t="s">
        <v>30</v>
      </c>
      <c r="V2366" t="s">
        <v>30</v>
      </c>
      <c r="W2366" t="s">
        <v>40</v>
      </c>
      <c r="X2366" t="s">
        <v>29</v>
      </c>
      <c r="Y2366" t="s">
        <v>30</v>
      </c>
      <c r="Z2366" t="s">
        <v>29</v>
      </c>
      <c r="AA2366" t="s">
        <v>29</v>
      </c>
      <c r="AB2366" t="s">
        <v>32</v>
      </c>
    </row>
    <row r="2367" spans="1:28" outlineLevel="1" x14ac:dyDescent="0.45">
      <c r="A2367">
        <v>1072379007</v>
      </c>
      <c r="B2367" s="1">
        <v>44328</v>
      </c>
      <c r="C2367" t="s">
        <v>254</v>
      </c>
      <c r="D2367" t="s">
        <v>255</v>
      </c>
      <c r="E2367" t="s">
        <v>256</v>
      </c>
      <c r="F2367" t="s">
        <v>5651</v>
      </c>
      <c r="G2367" t="s">
        <v>5680</v>
      </c>
      <c r="H2367" s="5">
        <v>88885</v>
      </c>
      <c r="I2367" t="s">
        <v>178</v>
      </c>
      <c r="J2367" t="s">
        <v>28</v>
      </c>
      <c r="K2367" t="s">
        <v>29</v>
      </c>
      <c r="L2367" t="s">
        <v>161</v>
      </c>
      <c r="M2367" t="s">
        <v>29</v>
      </c>
      <c r="N2367" t="s">
        <v>30</v>
      </c>
      <c r="O2367" t="s">
        <v>29</v>
      </c>
      <c r="P2367" t="s">
        <v>30</v>
      </c>
      <c r="Q2367" t="s">
        <v>30</v>
      </c>
      <c r="R2367" t="s">
        <v>30</v>
      </c>
      <c r="S2367" t="s">
        <v>30</v>
      </c>
      <c r="T2367" t="s">
        <v>30</v>
      </c>
      <c r="U2367" t="s">
        <v>30</v>
      </c>
      <c r="V2367" t="s">
        <v>30</v>
      </c>
      <c r="W2367" t="s">
        <v>31</v>
      </c>
      <c r="X2367" t="s">
        <v>29</v>
      </c>
      <c r="Y2367" t="s">
        <v>29</v>
      </c>
      <c r="Z2367" t="s">
        <v>29</v>
      </c>
      <c r="AA2367" t="s">
        <v>30</v>
      </c>
      <c r="AB2367" t="s">
        <v>59</v>
      </c>
    </row>
    <row r="2368" spans="1:28" outlineLevel="1" x14ac:dyDescent="0.45">
      <c r="A2368">
        <v>8988329005</v>
      </c>
      <c r="B2368" s="1">
        <v>44345</v>
      </c>
      <c r="C2368" t="s">
        <v>5167</v>
      </c>
      <c r="D2368" t="s">
        <v>5168</v>
      </c>
      <c r="E2368" t="s">
        <v>256</v>
      </c>
      <c r="F2368" t="s">
        <v>5651</v>
      </c>
      <c r="G2368" t="s">
        <v>5680</v>
      </c>
      <c r="H2368" s="5">
        <v>8275.23</v>
      </c>
      <c r="J2368" t="s">
        <v>28</v>
      </c>
      <c r="K2368" t="s">
        <v>29</v>
      </c>
      <c r="L2368" t="s">
        <v>161</v>
      </c>
      <c r="M2368" t="s">
        <v>29</v>
      </c>
      <c r="N2368" t="s">
        <v>30</v>
      </c>
      <c r="O2368" t="s">
        <v>29</v>
      </c>
      <c r="P2368" t="s">
        <v>29</v>
      </c>
      <c r="Q2368" t="s">
        <v>30</v>
      </c>
      <c r="R2368" t="s">
        <v>30</v>
      </c>
      <c r="S2368" t="s">
        <v>29</v>
      </c>
      <c r="T2368" t="s">
        <v>29</v>
      </c>
      <c r="U2368" t="s">
        <v>30</v>
      </c>
      <c r="V2368" t="s">
        <v>29</v>
      </c>
      <c r="W2368" t="s">
        <v>60</v>
      </c>
      <c r="X2368" t="s">
        <v>29</v>
      </c>
      <c r="Y2368" t="s">
        <v>29</v>
      </c>
      <c r="Z2368" t="s">
        <v>29</v>
      </c>
      <c r="AA2368" t="s">
        <v>29</v>
      </c>
      <c r="AB2368" t="s">
        <v>39</v>
      </c>
    </row>
    <row r="2369" spans="1:28" outlineLevel="1" x14ac:dyDescent="0.45">
      <c r="A2369">
        <v>8921439009</v>
      </c>
      <c r="B2369" s="1">
        <v>44345</v>
      </c>
      <c r="C2369" t="s">
        <v>4851</v>
      </c>
      <c r="D2369" t="s">
        <v>4852</v>
      </c>
      <c r="E2369" t="s">
        <v>1363</v>
      </c>
      <c r="F2369" t="s">
        <v>5651</v>
      </c>
      <c r="G2369" t="s">
        <v>5867</v>
      </c>
      <c r="H2369" s="5">
        <v>283025</v>
      </c>
      <c r="I2369" t="s">
        <v>143</v>
      </c>
      <c r="J2369" t="s">
        <v>42</v>
      </c>
      <c r="K2369" t="s">
        <v>29</v>
      </c>
      <c r="L2369" t="s">
        <v>210</v>
      </c>
      <c r="M2369" t="s">
        <v>29</v>
      </c>
      <c r="N2369" t="s">
        <v>30</v>
      </c>
      <c r="O2369" t="s">
        <v>30</v>
      </c>
      <c r="P2369" t="s">
        <v>30</v>
      </c>
      <c r="Q2369" t="s">
        <v>30</v>
      </c>
      <c r="R2369" t="s">
        <v>30</v>
      </c>
      <c r="S2369" t="s">
        <v>30</v>
      </c>
      <c r="T2369" t="s">
        <v>30</v>
      </c>
      <c r="U2369" t="s">
        <v>30</v>
      </c>
      <c r="V2369" t="s">
        <v>30</v>
      </c>
      <c r="W2369" t="s">
        <v>40</v>
      </c>
      <c r="X2369" t="s">
        <v>29</v>
      </c>
      <c r="Y2369" t="s">
        <v>29</v>
      </c>
      <c r="Z2369" t="s">
        <v>29</v>
      </c>
      <c r="AA2369" t="s">
        <v>29</v>
      </c>
      <c r="AB2369" t="s">
        <v>73</v>
      </c>
    </row>
    <row r="2370" spans="1:28" outlineLevel="1" x14ac:dyDescent="0.45">
      <c r="A2370">
        <v>2708439002</v>
      </c>
      <c r="B2370" s="1">
        <v>44334</v>
      </c>
      <c r="C2370" t="s">
        <v>1361</v>
      </c>
      <c r="D2370" t="s">
        <v>1362</v>
      </c>
      <c r="E2370" t="s">
        <v>1363</v>
      </c>
      <c r="F2370" t="s">
        <v>5651</v>
      </c>
      <c r="G2370" t="s">
        <v>5867</v>
      </c>
      <c r="H2370" s="5">
        <v>112628.31</v>
      </c>
      <c r="J2370" t="s">
        <v>42</v>
      </c>
      <c r="K2370" t="s">
        <v>30</v>
      </c>
      <c r="L2370" t="s">
        <v>210</v>
      </c>
      <c r="M2370" t="s">
        <v>29</v>
      </c>
      <c r="N2370" t="s">
        <v>30</v>
      </c>
      <c r="O2370" t="s">
        <v>29</v>
      </c>
      <c r="P2370" t="s">
        <v>29</v>
      </c>
      <c r="Q2370" t="s">
        <v>29</v>
      </c>
      <c r="R2370" t="s">
        <v>29</v>
      </c>
      <c r="S2370" t="s">
        <v>30</v>
      </c>
      <c r="T2370" t="s">
        <v>30</v>
      </c>
      <c r="U2370" t="s">
        <v>29</v>
      </c>
      <c r="V2370" t="s">
        <v>30</v>
      </c>
      <c r="W2370" t="s">
        <v>40</v>
      </c>
      <c r="X2370" t="s">
        <v>29</v>
      </c>
      <c r="Y2370" t="s">
        <v>30</v>
      </c>
      <c r="Z2370" t="s">
        <v>29</v>
      </c>
      <c r="AA2370" t="s">
        <v>29</v>
      </c>
      <c r="AB2370" t="s">
        <v>32</v>
      </c>
    </row>
    <row r="2371" spans="1:28" outlineLevel="1" x14ac:dyDescent="0.45">
      <c r="A2371">
        <v>5230909005</v>
      </c>
      <c r="B2371" s="1">
        <v>44337</v>
      </c>
      <c r="C2371" t="s">
        <v>2234</v>
      </c>
      <c r="D2371" t="s">
        <v>2235</v>
      </c>
      <c r="E2371" t="s">
        <v>1363</v>
      </c>
      <c r="F2371" t="s">
        <v>5651</v>
      </c>
      <c r="G2371" t="s">
        <v>5867</v>
      </c>
      <c r="H2371" s="5">
        <v>19646</v>
      </c>
      <c r="J2371" t="s">
        <v>42</v>
      </c>
      <c r="K2371" t="s">
        <v>29</v>
      </c>
      <c r="L2371" t="s">
        <v>210</v>
      </c>
      <c r="M2371" t="s">
        <v>30</v>
      </c>
      <c r="N2371" t="s">
        <v>30</v>
      </c>
      <c r="O2371" t="s">
        <v>30</v>
      </c>
      <c r="P2371" t="s">
        <v>30</v>
      </c>
      <c r="Q2371" t="s">
        <v>30</v>
      </c>
      <c r="R2371" t="s">
        <v>30</v>
      </c>
      <c r="S2371" t="s">
        <v>30</v>
      </c>
      <c r="T2371" t="s">
        <v>30</v>
      </c>
      <c r="U2371" t="s">
        <v>30</v>
      </c>
      <c r="V2371" t="s">
        <v>30</v>
      </c>
      <c r="W2371" t="s">
        <v>40</v>
      </c>
      <c r="X2371" t="s">
        <v>29</v>
      </c>
      <c r="Y2371" t="s">
        <v>30</v>
      </c>
      <c r="Z2371" t="s">
        <v>29</v>
      </c>
      <c r="AA2371" t="s">
        <v>29</v>
      </c>
      <c r="AB2371" t="s">
        <v>32</v>
      </c>
    </row>
    <row r="2372" spans="1:28" outlineLevel="1" x14ac:dyDescent="0.45">
      <c r="A2372">
        <v>1040529108</v>
      </c>
      <c r="B2372" s="1">
        <v>44364</v>
      </c>
      <c r="C2372" t="s">
        <v>115</v>
      </c>
      <c r="D2372" t="s">
        <v>116</v>
      </c>
      <c r="E2372" t="s">
        <v>117</v>
      </c>
      <c r="F2372" t="s">
        <v>5651</v>
      </c>
      <c r="G2372" t="s">
        <v>5658</v>
      </c>
      <c r="H2372" s="5">
        <v>139741</v>
      </c>
      <c r="I2372" t="s">
        <v>118</v>
      </c>
      <c r="J2372" t="s">
        <v>42</v>
      </c>
      <c r="K2372" t="s">
        <v>30</v>
      </c>
      <c r="L2372" t="s">
        <v>119</v>
      </c>
      <c r="M2372" t="s">
        <v>30</v>
      </c>
      <c r="N2372" t="s">
        <v>30</v>
      </c>
      <c r="O2372" t="s">
        <v>29</v>
      </c>
      <c r="P2372" t="s">
        <v>30</v>
      </c>
      <c r="Q2372" t="s">
        <v>30</v>
      </c>
      <c r="R2372" t="s">
        <v>30</v>
      </c>
      <c r="S2372" t="s">
        <v>30</v>
      </c>
      <c r="T2372" t="s">
        <v>30</v>
      </c>
      <c r="U2372" t="s">
        <v>30</v>
      </c>
      <c r="V2372" t="s">
        <v>30</v>
      </c>
      <c r="W2372" t="s">
        <v>31</v>
      </c>
      <c r="X2372" t="s">
        <v>29</v>
      </c>
      <c r="Y2372" t="s">
        <v>29</v>
      </c>
      <c r="Z2372" t="s">
        <v>29</v>
      </c>
      <c r="AA2372" t="s">
        <v>29</v>
      </c>
      <c r="AB2372" t="s">
        <v>32</v>
      </c>
    </row>
    <row r="2373" spans="1:28" outlineLevel="1" x14ac:dyDescent="0.45">
      <c r="A2373">
        <v>9949039003</v>
      </c>
      <c r="B2373" s="1">
        <v>44354</v>
      </c>
      <c r="C2373" t="s">
        <v>5565</v>
      </c>
      <c r="D2373" t="s">
        <v>5566</v>
      </c>
      <c r="E2373" t="s">
        <v>117</v>
      </c>
      <c r="F2373" t="s">
        <v>5651</v>
      </c>
      <c r="G2373" t="s">
        <v>5658</v>
      </c>
      <c r="H2373" s="5">
        <v>34505.57</v>
      </c>
      <c r="J2373" t="s">
        <v>42</v>
      </c>
      <c r="K2373" t="s">
        <v>30</v>
      </c>
      <c r="L2373" t="s">
        <v>119</v>
      </c>
      <c r="M2373" t="s">
        <v>30</v>
      </c>
      <c r="N2373" t="s">
        <v>30</v>
      </c>
      <c r="O2373" t="s">
        <v>30</v>
      </c>
      <c r="P2373" t="s">
        <v>30</v>
      </c>
      <c r="Q2373" t="s">
        <v>30</v>
      </c>
      <c r="R2373" t="s">
        <v>30</v>
      </c>
      <c r="S2373" t="s">
        <v>30</v>
      </c>
      <c r="T2373" t="s">
        <v>30</v>
      </c>
      <c r="U2373" t="s">
        <v>30</v>
      </c>
      <c r="V2373" t="s">
        <v>30</v>
      </c>
      <c r="W2373" t="s">
        <v>33</v>
      </c>
      <c r="X2373" t="s">
        <v>29</v>
      </c>
      <c r="Y2373" t="s">
        <v>29</v>
      </c>
      <c r="Z2373" t="s">
        <v>29</v>
      </c>
      <c r="AA2373" t="s">
        <v>29</v>
      </c>
      <c r="AB2373" t="s">
        <v>47</v>
      </c>
    </row>
    <row r="2374" spans="1:28" outlineLevel="1" x14ac:dyDescent="0.45">
      <c r="A2374">
        <v>8027119002</v>
      </c>
      <c r="B2374" s="1">
        <v>44342</v>
      </c>
      <c r="C2374" t="s">
        <v>4134</v>
      </c>
      <c r="D2374" t="s">
        <v>4135</v>
      </c>
      <c r="E2374" t="s">
        <v>117</v>
      </c>
      <c r="F2374" t="s">
        <v>5651</v>
      </c>
      <c r="G2374" t="s">
        <v>5658</v>
      </c>
      <c r="H2374" s="5">
        <v>10727.8</v>
      </c>
      <c r="J2374" t="s">
        <v>42</v>
      </c>
      <c r="K2374" t="s">
        <v>30</v>
      </c>
      <c r="L2374" t="s">
        <v>119</v>
      </c>
      <c r="M2374" t="s">
        <v>30</v>
      </c>
      <c r="N2374" t="s">
        <v>29</v>
      </c>
      <c r="O2374" t="s">
        <v>30</v>
      </c>
      <c r="P2374" t="s">
        <v>30</v>
      </c>
      <c r="Q2374" t="s">
        <v>30</v>
      </c>
      <c r="R2374" t="s">
        <v>30</v>
      </c>
      <c r="S2374" t="s">
        <v>29</v>
      </c>
      <c r="T2374" t="s">
        <v>29</v>
      </c>
      <c r="U2374" t="s">
        <v>30</v>
      </c>
      <c r="V2374" t="s">
        <v>30</v>
      </c>
      <c r="W2374" t="s">
        <v>31</v>
      </c>
      <c r="X2374" t="s">
        <v>29</v>
      </c>
      <c r="Y2374" t="s">
        <v>30</v>
      </c>
      <c r="Z2374" t="s">
        <v>29</v>
      </c>
      <c r="AA2374" t="s">
        <v>29</v>
      </c>
      <c r="AB2374" t="s">
        <v>139</v>
      </c>
    </row>
    <row r="2375" spans="1:28" outlineLevel="1" x14ac:dyDescent="0.45">
      <c r="A2375">
        <v>7655028903</v>
      </c>
      <c r="B2375" s="1">
        <v>44323</v>
      </c>
      <c r="C2375" t="s">
        <v>3729</v>
      </c>
      <c r="D2375" t="s">
        <v>3730</v>
      </c>
      <c r="E2375" t="s">
        <v>3731</v>
      </c>
      <c r="F2375" t="s">
        <v>5651</v>
      </c>
      <c r="G2375" t="s">
        <v>6002</v>
      </c>
      <c r="H2375" s="5">
        <v>83465.38</v>
      </c>
      <c r="J2375" t="s">
        <v>42</v>
      </c>
      <c r="K2375" t="s">
        <v>29</v>
      </c>
      <c r="L2375" t="s">
        <v>54</v>
      </c>
      <c r="M2375" t="s">
        <v>29</v>
      </c>
      <c r="N2375" t="s">
        <v>29</v>
      </c>
      <c r="O2375" t="s">
        <v>30</v>
      </c>
      <c r="P2375" t="s">
        <v>30</v>
      </c>
      <c r="Q2375" t="s">
        <v>30</v>
      </c>
      <c r="R2375" t="s">
        <v>30</v>
      </c>
      <c r="S2375" t="s">
        <v>30</v>
      </c>
      <c r="T2375" t="s">
        <v>29</v>
      </c>
      <c r="U2375" t="s">
        <v>30</v>
      </c>
      <c r="V2375" t="s">
        <v>30</v>
      </c>
      <c r="W2375" t="s">
        <v>31</v>
      </c>
      <c r="X2375" t="s">
        <v>29</v>
      </c>
      <c r="Y2375" t="s">
        <v>30</v>
      </c>
      <c r="Z2375" t="s">
        <v>29</v>
      </c>
      <c r="AA2375" t="s">
        <v>30</v>
      </c>
      <c r="AB2375" t="s">
        <v>2857</v>
      </c>
    </row>
    <row r="2376" spans="1:28" outlineLevel="1" x14ac:dyDescent="0.45">
      <c r="A2376">
        <v>9895849003</v>
      </c>
      <c r="B2376" s="1">
        <v>44351</v>
      </c>
      <c r="C2376" t="s">
        <v>5325</v>
      </c>
      <c r="D2376" t="s">
        <v>5326</v>
      </c>
      <c r="E2376" t="s">
        <v>52</v>
      </c>
      <c r="F2376" t="s">
        <v>5651</v>
      </c>
      <c r="G2376" t="s">
        <v>5708</v>
      </c>
      <c r="H2376" s="5">
        <v>3643630.5</v>
      </c>
      <c r="I2376" t="s">
        <v>131</v>
      </c>
      <c r="J2376" t="s">
        <v>28</v>
      </c>
      <c r="K2376" t="s">
        <v>30</v>
      </c>
      <c r="L2376" t="s">
        <v>54</v>
      </c>
      <c r="M2376" t="s">
        <v>30</v>
      </c>
      <c r="N2376" t="s">
        <v>30</v>
      </c>
      <c r="O2376" t="s">
        <v>30</v>
      </c>
      <c r="P2376" t="s">
        <v>30</v>
      </c>
      <c r="Q2376" t="s">
        <v>30</v>
      </c>
      <c r="R2376" t="s">
        <v>30</v>
      </c>
      <c r="S2376" t="s">
        <v>30</v>
      </c>
      <c r="T2376" t="s">
        <v>30</v>
      </c>
      <c r="U2376" t="s">
        <v>30</v>
      </c>
      <c r="V2376" t="s">
        <v>30</v>
      </c>
      <c r="W2376" t="s">
        <v>40</v>
      </c>
      <c r="X2376" t="s">
        <v>30</v>
      </c>
      <c r="Y2376" t="s">
        <v>29</v>
      </c>
      <c r="Z2376" t="s">
        <v>29</v>
      </c>
      <c r="AA2376" t="s">
        <v>29</v>
      </c>
      <c r="AB2376" t="s">
        <v>32</v>
      </c>
    </row>
    <row r="2377" spans="1:28" outlineLevel="1" x14ac:dyDescent="0.45">
      <c r="A2377">
        <v>9885129006</v>
      </c>
      <c r="B2377" s="1">
        <v>44351</v>
      </c>
      <c r="C2377" t="s">
        <v>5264</v>
      </c>
      <c r="D2377" t="s">
        <v>5265</v>
      </c>
      <c r="E2377" t="s">
        <v>52</v>
      </c>
      <c r="F2377" t="s">
        <v>5651</v>
      </c>
      <c r="G2377" t="s">
        <v>5652</v>
      </c>
      <c r="H2377" s="5">
        <v>1020010</v>
      </c>
      <c r="J2377" t="s">
        <v>28</v>
      </c>
      <c r="K2377" t="s">
        <v>30</v>
      </c>
      <c r="L2377" t="s">
        <v>54</v>
      </c>
      <c r="M2377" t="s">
        <v>30</v>
      </c>
      <c r="N2377" t="s">
        <v>30</v>
      </c>
      <c r="O2377" t="s">
        <v>30</v>
      </c>
      <c r="P2377" t="s">
        <v>30</v>
      </c>
      <c r="Q2377" t="s">
        <v>30</v>
      </c>
      <c r="R2377" t="s">
        <v>30</v>
      </c>
      <c r="S2377" t="s">
        <v>30</v>
      </c>
      <c r="T2377" t="s">
        <v>30</v>
      </c>
      <c r="U2377" t="s">
        <v>30</v>
      </c>
      <c r="V2377" t="s">
        <v>30</v>
      </c>
      <c r="W2377" t="s">
        <v>31</v>
      </c>
      <c r="X2377" t="s">
        <v>29</v>
      </c>
      <c r="Y2377" t="s">
        <v>29</v>
      </c>
      <c r="Z2377" t="s">
        <v>29</v>
      </c>
      <c r="AA2377" t="s">
        <v>29</v>
      </c>
      <c r="AB2377" t="s">
        <v>32</v>
      </c>
    </row>
    <row r="2378" spans="1:28" outlineLevel="1" x14ac:dyDescent="0.45">
      <c r="A2378">
        <v>9892859000</v>
      </c>
      <c r="B2378" s="1">
        <v>44351</v>
      </c>
      <c r="C2378" t="s">
        <v>5303</v>
      </c>
      <c r="D2378" t="s">
        <v>5304</v>
      </c>
      <c r="E2378" t="s">
        <v>52</v>
      </c>
      <c r="F2378" t="s">
        <v>5651</v>
      </c>
      <c r="G2378" t="s">
        <v>5652</v>
      </c>
      <c r="H2378" s="5">
        <v>940844</v>
      </c>
      <c r="J2378" t="s">
        <v>28</v>
      </c>
      <c r="K2378" t="s">
        <v>30</v>
      </c>
      <c r="L2378" t="s">
        <v>54</v>
      </c>
      <c r="M2378" t="s">
        <v>30</v>
      </c>
      <c r="N2378" t="s">
        <v>30</v>
      </c>
      <c r="O2378" t="s">
        <v>30</v>
      </c>
      <c r="P2378" t="s">
        <v>30</v>
      </c>
      <c r="Q2378" t="s">
        <v>30</v>
      </c>
      <c r="R2378" t="s">
        <v>30</v>
      </c>
      <c r="S2378" t="s">
        <v>30</v>
      </c>
      <c r="T2378" t="s">
        <v>30</v>
      </c>
      <c r="U2378" t="s">
        <v>30</v>
      </c>
      <c r="V2378" t="s">
        <v>30</v>
      </c>
      <c r="W2378" t="s">
        <v>49</v>
      </c>
      <c r="X2378" t="s">
        <v>29</v>
      </c>
      <c r="Y2378" t="s">
        <v>29</v>
      </c>
      <c r="Z2378" t="s">
        <v>29</v>
      </c>
      <c r="AA2378" t="s">
        <v>29</v>
      </c>
      <c r="AB2378" t="s">
        <v>32</v>
      </c>
    </row>
    <row r="2379" spans="1:28" outlineLevel="1" x14ac:dyDescent="0.45">
      <c r="A2379">
        <v>6607379007</v>
      </c>
      <c r="B2379" s="1">
        <v>44338</v>
      </c>
      <c r="C2379" t="s">
        <v>2424</v>
      </c>
      <c r="D2379" t="s">
        <v>2425</v>
      </c>
      <c r="E2379" t="s">
        <v>52</v>
      </c>
      <c r="F2379" t="s">
        <v>5651</v>
      </c>
      <c r="G2379" t="s">
        <v>5708</v>
      </c>
      <c r="H2379" s="5">
        <v>880182</v>
      </c>
      <c r="J2379" t="s">
        <v>28</v>
      </c>
      <c r="K2379" t="s">
        <v>29</v>
      </c>
      <c r="L2379" t="s">
        <v>54</v>
      </c>
      <c r="M2379" t="s">
        <v>30</v>
      </c>
      <c r="N2379" t="s">
        <v>30</v>
      </c>
      <c r="O2379" t="s">
        <v>30</v>
      </c>
      <c r="P2379" t="s">
        <v>30</v>
      </c>
      <c r="Q2379" t="s">
        <v>30</v>
      </c>
      <c r="R2379" t="s">
        <v>30</v>
      </c>
      <c r="S2379" t="s">
        <v>30</v>
      </c>
      <c r="T2379" t="s">
        <v>30</v>
      </c>
      <c r="U2379" t="s">
        <v>30</v>
      </c>
      <c r="V2379" t="s">
        <v>30</v>
      </c>
      <c r="W2379" t="s">
        <v>40</v>
      </c>
      <c r="X2379" t="s">
        <v>30</v>
      </c>
      <c r="Y2379" t="s">
        <v>29</v>
      </c>
      <c r="Z2379" t="s">
        <v>29</v>
      </c>
      <c r="AA2379" t="s">
        <v>30</v>
      </c>
      <c r="AB2379" t="s">
        <v>47</v>
      </c>
    </row>
    <row r="2380" spans="1:28" outlineLevel="1" x14ac:dyDescent="0.45">
      <c r="A2380">
        <v>3704149006</v>
      </c>
      <c r="B2380" s="1">
        <v>44335</v>
      </c>
      <c r="C2380" t="s">
        <v>1800</v>
      </c>
      <c r="D2380" t="s">
        <v>1801</v>
      </c>
      <c r="E2380" t="s">
        <v>52</v>
      </c>
      <c r="F2380" t="s">
        <v>5651</v>
      </c>
      <c r="G2380" t="s">
        <v>5708</v>
      </c>
      <c r="H2380" s="5">
        <v>680791</v>
      </c>
      <c r="J2380" t="s">
        <v>28</v>
      </c>
      <c r="K2380" t="s">
        <v>29</v>
      </c>
      <c r="L2380" t="s">
        <v>54</v>
      </c>
      <c r="M2380" t="s">
        <v>30</v>
      </c>
      <c r="N2380" t="s">
        <v>29</v>
      </c>
      <c r="O2380" t="s">
        <v>29</v>
      </c>
      <c r="P2380" t="s">
        <v>29</v>
      </c>
      <c r="Q2380" t="s">
        <v>30</v>
      </c>
      <c r="R2380" t="s">
        <v>30</v>
      </c>
      <c r="S2380" t="s">
        <v>30</v>
      </c>
      <c r="T2380" t="s">
        <v>30</v>
      </c>
      <c r="U2380" t="s">
        <v>29</v>
      </c>
      <c r="V2380" t="s">
        <v>30</v>
      </c>
      <c r="W2380" t="s">
        <v>40</v>
      </c>
      <c r="X2380" t="s">
        <v>30</v>
      </c>
      <c r="Y2380" t="s">
        <v>29</v>
      </c>
      <c r="Z2380" t="s">
        <v>29</v>
      </c>
      <c r="AA2380" t="s">
        <v>30</v>
      </c>
      <c r="AB2380" t="s">
        <v>32</v>
      </c>
    </row>
    <row r="2381" spans="1:28" outlineLevel="1" x14ac:dyDescent="0.45">
      <c r="A2381">
        <v>1124439102</v>
      </c>
      <c r="B2381" s="1">
        <v>44372</v>
      </c>
      <c r="C2381" t="s">
        <v>523</v>
      </c>
      <c r="D2381" t="s">
        <v>524</v>
      </c>
      <c r="E2381" t="s">
        <v>52</v>
      </c>
      <c r="F2381" t="s">
        <v>5651</v>
      </c>
      <c r="G2381" t="s">
        <v>5708</v>
      </c>
      <c r="H2381" s="5">
        <v>557889</v>
      </c>
      <c r="J2381" t="s">
        <v>28</v>
      </c>
      <c r="K2381" t="s">
        <v>29</v>
      </c>
      <c r="L2381" t="s">
        <v>54</v>
      </c>
      <c r="M2381" t="s">
        <v>29</v>
      </c>
      <c r="N2381" t="s">
        <v>30</v>
      </c>
      <c r="O2381" t="s">
        <v>29</v>
      </c>
      <c r="P2381" t="s">
        <v>30</v>
      </c>
      <c r="Q2381" t="s">
        <v>30</v>
      </c>
      <c r="R2381" t="s">
        <v>30</v>
      </c>
      <c r="S2381" t="s">
        <v>30</v>
      </c>
      <c r="T2381" t="s">
        <v>30</v>
      </c>
      <c r="U2381" t="s">
        <v>30</v>
      </c>
      <c r="V2381" t="s">
        <v>30</v>
      </c>
      <c r="W2381" t="s">
        <v>40</v>
      </c>
      <c r="X2381" t="s">
        <v>30</v>
      </c>
      <c r="Y2381" t="s">
        <v>29</v>
      </c>
      <c r="Z2381" t="s">
        <v>29</v>
      </c>
      <c r="AA2381" t="s">
        <v>29</v>
      </c>
      <c r="AB2381" t="s">
        <v>32</v>
      </c>
    </row>
    <row r="2382" spans="1:28" outlineLevel="1" x14ac:dyDescent="0.45">
      <c r="A2382">
        <v>9951609007</v>
      </c>
      <c r="B2382" s="1">
        <v>44354</v>
      </c>
      <c r="C2382" t="s">
        <v>5571</v>
      </c>
      <c r="D2382" t="s">
        <v>5572</v>
      </c>
      <c r="E2382" t="s">
        <v>52</v>
      </c>
      <c r="F2382" t="s">
        <v>5651</v>
      </c>
      <c r="G2382" t="s">
        <v>5708</v>
      </c>
      <c r="H2382" s="5">
        <v>546959</v>
      </c>
      <c r="J2382" t="s">
        <v>28</v>
      </c>
      <c r="K2382" t="s">
        <v>30</v>
      </c>
      <c r="L2382" t="s">
        <v>54</v>
      </c>
      <c r="M2382" t="s">
        <v>30</v>
      </c>
      <c r="N2382" t="s">
        <v>30</v>
      </c>
      <c r="O2382" t="s">
        <v>30</v>
      </c>
      <c r="P2382" t="s">
        <v>30</v>
      </c>
      <c r="Q2382" t="s">
        <v>30</v>
      </c>
      <c r="R2382" t="s">
        <v>30</v>
      </c>
      <c r="S2382" t="s">
        <v>29</v>
      </c>
      <c r="T2382" t="s">
        <v>30</v>
      </c>
      <c r="U2382" t="s">
        <v>30</v>
      </c>
      <c r="V2382" t="s">
        <v>30</v>
      </c>
      <c r="W2382" t="s">
        <v>40</v>
      </c>
      <c r="X2382" t="s">
        <v>30</v>
      </c>
      <c r="Y2382" t="s">
        <v>29</v>
      </c>
      <c r="Z2382" t="s">
        <v>29</v>
      </c>
      <c r="AA2382" t="s">
        <v>29</v>
      </c>
      <c r="AB2382" t="s">
        <v>32</v>
      </c>
    </row>
    <row r="2383" spans="1:28" outlineLevel="1" x14ac:dyDescent="0.45">
      <c r="A2383">
        <v>9958769001</v>
      </c>
      <c r="B2383" s="1">
        <v>44354</v>
      </c>
      <c r="C2383" t="s">
        <v>1059</v>
      </c>
      <c r="D2383" t="s">
        <v>5597</v>
      </c>
      <c r="E2383" t="s">
        <v>52</v>
      </c>
      <c r="F2383" t="s">
        <v>5651</v>
      </c>
      <c r="G2383" t="s">
        <v>5708</v>
      </c>
      <c r="H2383" s="5">
        <v>483902</v>
      </c>
      <c r="J2383" t="s">
        <v>28</v>
      </c>
      <c r="K2383" t="s">
        <v>30</v>
      </c>
      <c r="L2383" t="s">
        <v>54</v>
      </c>
      <c r="M2383" t="s">
        <v>30</v>
      </c>
      <c r="N2383" t="s">
        <v>30</v>
      </c>
      <c r="O2383" t="s">
        <v>29</v>
      </c>
      <c r="P2383" t="s">
        <v>30</v>
      </c>
      <c r="Q2383" t="s">
        <v>30</v>
      </c>
      <c r="R2383" t="s">
        <v>30</v>
      </c>
      <c r="S2383" t="s">
        <v>30</v>
      </c>
      <c r="T2383" t="s">
        <v>30</v>
      </c>
      <c r="U2383" t="s">
        <v>30</v>
      </c>
      <c r="V2383" t="s">
        <v>30</v>
      </c>
      <c r="W2383" t="s">
        <v>33</v>
      </c>
      <c r="X2383" t="s">
        <v>30</v>
      </c>
      <c r="Y2383" t="s">
        <v>29</v>
      </c>
      <c r="Z2383" t="s">
        <v>29</v>
      </c>
      <c r="AA2383" t="s">
        <v>29</v>
      </c>
      <c r="AB2383" t="s">
        <v>43</v>
      </c>
    </row>
    <row r="2384" spans="1:28" outlineLevel="1" x14ac:dyDescent="0.45">
      <c r="A2384">
        <v>9881349005</v>
      </c>
      <c r="B2384" s="1">
        <v>44351</v>
      </c>
      <c r="C2384" t="s">
        <v>5246</v>
      </c>
      <c r="D2384" t="s">
        <v>5247</v>
      </c>
      <c r="E2384" t="s">
        <v>52</v>
      </c>
      <c r="F2384" t="s">
        <v>5651</v>
      </c>
      <c r="G2384" t="s">
        <v>5652</v>
      </c>
      <c r="H2384" s="5">
        <v>479586</v>
      </c>
      <c r="J2384" t="s">
        <v>28</v>
      </c>
      <c r="K2384" t="s">
        <v>30</v>
      </c>
      <c r="L2384" t="s">
        <v>54</v>
      </c>
      <c r="M2384" t="s">
        <v>30</v>
      </c>
      <c r="N2384" t="s">
        <v>30</v>
      </c>
      <c r="O2384" t="s">
        <v>30</v>
      </c>
      <c r="P2384" t="s">
        <v>30</v>
      </c>
      <c r="Q2384" t="s">
        <v>30</v>
      </c>
      <c r="R2384" t="s">
        <v>30</v>
      </c>
      <c r="S2384" t="s">
        <v>30</v>
      </c>
      <c r="T2384" t="s">
        <v>30</v>
      </c>
      <c r="U2384" t="s">
        <v>30</v>
      </c>
      <c r="V2384" t="s">
        <v>30</v>
      </c>
      <c r="W2384" t="s">
        <v>40</v>
      </c>
      <c r="X2384" t="s">
        <v>29</v>
      </c>
      <c r="Y2384" t="s">
        <v>29</v>
      </c>
      <c r="Z2384" t="s">
        <v>29</v>
      </c>
      <c r="AA2384" t="s">
        <v>29</v>
      </c>
      <c r="AB2384" t="s">
        <v>38</v>
      </c>
    </row>
    <row r="2385" spans="1:28" outlineLevel="1" x14ac:dyDescent="0.45">
      <c r="A2385">
        <v>9917699008</v>
      </c>
      <c r="B2385" s="1">
        <v>44351</v>
      </c>
      <c r="C2385" t="s">
        <v>5422</v>
      </c>
      <c r="D2385" t="s">
        <v>5423</v>
      </c>
      <c r="E2385" t="s">
        <v>52</v>
      </c>
      <c r="F2385" t="s">
        <v>5651</v>
      </c>
      <c r="G2385" t="s">
        <v>5652</v>
      </c>
      <c r="H2385" s="5">
        <v>458818</v>
      </c>
      <c r="J2385" t="s">
        <v>28</v>
      </c>
      <c r="K2385" t="s">
        <v>30</v>
      </c>
      <c r="L2385" t="s">
        <v>54</v>
      </c>
      <c r="M2385" t="s">
        <v>29</v>
      </c>
      <c r="N2385" t="s">
        <v>29</v>
      </c>
      <c r="O2385" t="s">
        <v>29</v>
      </c>
      <c r="P2385" t="s">
        <v>30</v>
      </c>
      <c r="Q2385" t="s">
        <v>30</v>
      </c>
      <c r="R2385" t="s">
        <v>30</v>
      </c>
      <c r="S2385" t="s">
        <v>30</v>
      </c>
      <c r="T2385" t="s">
        <v>30</v>
      </c>
      <c r="U2385" t="s">
        <v>30</v>
      </c>
      <c r="V2385" t="s">
        <v>30</v>
      </c>
      <c r="W2385" t="s">
        <v>31</v>
      </c>
      <c r="X2385" t="s">
        <v>29</v>
      </c>
      <c r="Y2385" t="s">
        <v>29</v>
      </c>
      <c r="Z2385" t="s">
        <v>29</v>
      </c>
      <c r="AA2385" t="s">
        <v>29</v>
      </c>
      <c r="AB2385" t="s">
        <v>43</v>
      </c>
    </row>
    <row r="2386" spans="1:28" outlineLevel="1" x14ac:dyDescent="0.45">
      <c r="A2386">
        <v>1037109110</v>
      </c>
      <c r="B2386" s="1">
        <v>44364</v>
      </c>
      <c r="C2386" t="s">
        <v>50</v>
      </c>
      <c r="D2386" t="s">
        <v>51</v>
      </c>
      <c r="E2386" t="s">
        <v>52</v>
      </c>
      <c r="F2386" t="s">
        <v>5651</v>
      </c>
      <c r="G2386" t="s">
        <v>5652</v>
      </c>
      <c r="H2386" s="5">
        <v>433090.6</v>
      </c>
      <c r="I2386" t="s">
        <v>53</v>
      </c>
      <c r="J2386" t="s">
        <v>28</v>
      </c>
      <c r="K2386" t="s">
        <v>30</v>
      </c>
      <c r="L2386" t="s">
        <v>54</v>
      </c>
      <c r="M2386" t="s">
        <v>29</v>
      </c>
      <c r="N2386" t="s">
        <v>30</v>
      </c>
      <c r="O2386" t="s">
        <v>30</v>
      </c>
      <c r="P2386" t="s">
        <v>30</v>
      </c>
      <c r="Q2386" t="s">
        <v>30</v>
      </c>
      <c r="R2386" t="s">
        <v>30</v>
      </c>
      <c r="S2386" t="s">
        <v>30</v>
      </c>
      <c r="T2386" t="s">
        <v>30</v>
      </c>
      <c r="U2386" t="s">
        <v>30</v>
      </c>
      <c r="V2386" t="s">
        <v>30</v>
      </c>
      <c r="W2386" t="s">
        <v>33</v>
      </c>
      <c r="X2386" t="s">
        <v>29</v>
      </c>
      <c r="Y2386" t="s">
        <v>29</v>
      </c>
      <c r="Z2386" t="s">
        <v>29</v>
      </c>
      <c r="AA2386" t="s">
        <v>29</v>
      </c>
      <c r="AB2386" t="s">
        <v>32</v>
      </c>
    </row>
    <row r="2387" spans="1:28" outlineLevel="1" x14ac:dyDescent="0.45">
      <c r="A2387">
        <v>7507769003</v>
      </c>
      <c r="B2387" s="1">
        <v>44341</v>
      </c>
      <c r="C2387" t="s">
        <v>2564</v>
      </c>
      <c r="D2387" t="s">
        <v>2565</v>
      </c>
      <c r="E2387" t="s">
        <v>52</v>
      </c>
      <c r="F2387" t="s">
        <v>5651</v>
      </c>
      <c r="G2387" t="s">
        <v>5708</v>
      </c>
      <c r="H2387" s="5">
        <v>398206</v>
      </c>
      <c r="J2387" t="s">
        <v>28</v>
      </c>
      <c r="K2387" t="s">
        <v>30</v>
      </c>
      <c r="L2387" t="s">
        <v>54</v>
      </c>
      <c r="M2387" t="s">
        <v>30</v>
      </c>
      <c r="N2387" t="s">
        <v>30</v>
      </c>
      <c r="O2387" t="s">
        <v>30</v>
      </c>
      <c r="P2387" t="s">
        <v>30</v>
      </c>
      <c r="Q2387" t="s">
        <v>30</v>
      </c>
      <c r="R2387" t="s">
        <v>30</v>
      </c>
      <c r="S2387" t="s">
        <v>30</v>
      </c>
      <c r="T2387" t="s">
        <v>30</v>
      </c>
      <c r="U2387" t="s">
        <v>30</v>
      </c>
      <c r="V2387" t="s">
        <v>30</v>
      </c>
      <c r="W2387" t="s">
        <v>40</v>
      </c>
      <c r="X2387" t="s">
        <v>30</v>
      </c>
      <c r="Y2387" t="s">
        <v>30</v>
      </c>
      <c r="Z2387" t="s">
        <v>29</v>
      </c>
      <c r="AA2387" t="s">
        <v>30</v>
      </c>
      <c r="AB2387" t="s">
        <v>32</v>
      </c>
    </row>
    <row r="2388" spans="1:28" outlineLevel="1" x14ac:dyDescent="0.45">
      <c r="A2388">
        <v>8033009000</v>
      </c>
      <c r="B2388" s="1">
        <v>44342</v>
      </c>
      <c r="C2388" t="s">
        <v>4178</v>
      </c>
      <c r="D2388" t="s">
        <v>4179</v>
      </c>
      <c r="E2388" t="s">
        <v>52</v>
      </c>
      <c r="F2388" t="s">
        <v>5651</v>
      </c>
      <c r="G2388" t="s">
        <v>5652</v>
      </c>
      <c r="H2388" s="5">
        <v>373760</v>
      </c>
      <c r="J2388" t="s">
        <v>28</v>
      </c>
      <c r="K2388" t="s">
        <v>29</v>
      </c>
      <c r="L2388" t="s">
        <v>54</v>
      </c>
      <c r="M2388" t="s">
        <v>29</v>
      </c>
      <c r="N2388" t="s">
        <v>30</v>
      </c>
      <c r="O2388" t="s">
        <v>30</v>
      </c>
      <c r="P2388" t="s">
        <v>30</v>
      </c>
      <c r="Q2388" t="s">
        <v>30</v>
      </c>
      <c r="R2388" t="s">
        <v>30</v>
      </c>
      <c r="S2388" t="s">
        <v>30</v>
      </c>
      <c r="T2388" t="s">
        <v>30</v>
      </c>
      <c r="U2388" t="s">
        <v>30</v>
      </c>
      <c r="V2388" t="s">
        <v>30</v>
      </c>
      <c r="W2388" t="s">
        <v>31</v>
      </c>
      <c r="X2388" t="s">
        <v>29</v>
      </c>
      <c r="Y2388" t="s">
        <v>30</v>
      </c>
      <c r="Z2388" t="s">
        <v>29</v>
      </c>
      <c r="AA2388" t="s">
        <v>29</v>
      </c>
      <c r="AB2388" t="s">
        <v>32</v>
      </c>
    </row>
    <row r="2389" spans="1:28" outlineLevel="1" x14ac:dyDescent="0.45">
      <c r="A2389">
        <v>1125679106</v>
      </c>
      <c r="B2389" s="1">
        <v>44372</v>
      </c>
      <c r="C2389" t="s">
        <v>536</v>
      </c>
      <c r="D2389" t="s">
        <v>537</v>
      </c>
      <c r="E2389" t="s">
        <v>52</v>
      </c>
      <c r="F2389" t="s">
        <v>5651</v>
      </c>
      <c r="G2389" t="s">
        <v>5652</v>
      </c>
      <c r="H2389" s="5">
        <v>367909.72</v>
      </c>
      <c r="J2389" t="s">
        <v>28</v>
      </c>
      <c r="K2389" t="s">
        <v>30</v>
      </c>
      <c r="L2389" t="s">
        <v>54</v>
      </c>
      <c r="M2389" t="s">
        <v>30</v>
      </c>
      <c r="N2389" t="s">
        <v>30</v>
      </c>
      <c r="O2389" t="s">
        <v>30</v>
      </c>
      <c r="P2389" t="s">
        <v>30</v>
      </c>
      <c r="Q2389" t="s">
        <v>30</v>
      </c>
      <c r="R2389" t="s">
        <v>30</v>
      </c>
      <c r="S2389" t="s">
        <v>30</v>
      </c>
      <c r="T2389" t="s">
        <v>30</v>
      </c>
      <c r="U2389" t="s">
        <v>30</v>
      </c>
      <c r="V2389" t="s">
        <v>30</v>
      </c>
      <c r="W2389" t="s">
        <v>31</v>
      </c>
      <c r="X2389" t="s">
        <v>29</v>
      </c>
      <c r="Y2389" t="s">
        <v>29</v>
      </c>
      <c r="Z2389" t="s">
        <v>29</v>
      </c>
      <c r="AA2389" t="s">
        <v>29</v>
      </c>
      <c r="AB2389" t="s">
        <v>43</v>
      </c>
    </row>
    <row r="2390" spans="1:28" outlineLevel="1" x14ac:dyDescent="0.45">
      <c r="A2390">
        <v>7569698909</v>
      </c>
      <c r="B2390" s="1">
        <v>44323</v>
      </c>
      <c r="C2390" t="s">
        <v>3227</v>
      </c>
      <c r="D2390" t="s">
        <v>3228</v>
      </c>
      <c r="E2390" t="s">
        <v>52</v>
      </c>
      <c r="F2390" t="s">
        <v>5651</v>
      </c>
      <c r="G2390" t="s">
        <v>5652</v>
      </c>
      <c r="H2390" s="5">
        <v>355616</v>
      </c>
      <c r="J2390" t="s">
        <v>28</v>
      </c>
      <c r="K2390" t="s">
        <v>30</v>
      </c>
      <c r="L2390" t="s">
        <v>54</v>
      </c>
      <c r="M2390" t="s">
        <v>29</v>
      </c>
      <c r="N2390" t="s">
        <v>30</v>
      </c>
      <c r="O2390" t="s">
        <v>29</v>
      </c>
      <c r="P2390" t="s">
        <v>30</v>
      </c>
      <c r="Q2390" t="s">
        <v>30</v>
      </c>
      <c r="R2390" t="s">
        <v>30</v>
      </c>
      <c r="S2390" t="s">
        <v>30</v>
      </c>
      <c r="T2390" t="s">
        <v>30</v>
      </c>
      <c r="U2390" t="s">
        <v>30</v>
      </c>
      <c r="V2390" t="s">
        <v>30</v>
      </c>
      <c r="W2390" t="s">
        <v>31</v>
      </c>
      <c r="X2390" t="s">
        <v>29</v>
      </c>
      <c r="Y2390" t="s">
        <v>29</v>
      </c>
      <c r="Z2390" t="s">
        <v>30</v>
      </c>
      <c r="AA2390" t="s">
        <v>29</v>
      </c>
      <c r="AB2390" t="s">
        <v>43</v>
      </c>
    </row>
    <row r="2391" spans="1:28" outlineLevel="1" x14ac:dyDescent="0.45">
      <c r="A2391">
        <v>7576498906</v>
      </c>
      <c r="B2391" s="1">
        <v>44323</v>
      </c>
      <c r="C2391" t="s">
        <v>3286</v>
      </c>
      <c r="D2391" t="s">
        <v>3287</v>
      </c>
      <c r="E2391" t="s">
        <v>52</v>
      </c>
      <c r="F2391" t="s">
        <v>5651</v>
      </c>
      <c r="G2391" t="s">
        <v>5966</v>
      </c>
      <c r="H2391" s="5">
        <v>354161</v>
      </c>
      <c r="J2391" t="s">
        <v>28</v>
      </c>
      <c r="K2391" t="s">
        <v>29</v>
      </c>
      <c r="L2391" t="s">
        <v>54</v>
      </c>
      <c r="M2391" t="s">
        <v>29</v>
      </c>
      <c r="N2391" t="s">
        <v>29</v>
      </c>
      <c r="O2391" t="s">
        <v>30</v>
      </c>
      <c r="P2391" t="s">
        <v>30</v>
      </c>
      <c r="Q2391" t="s">
        <v>30</v>
      </c>
      <c r="R2391" t="s">
        <v>30</v>
      </c>
      <c r="S2391" t="s">
        <v>30</v>
      </c>
      <c r="T2391" t="s">
        <v>30</v>
      </c>
      <c r="U2391" t="s">
        <v>30</v>
      </c>
      <c r="V2391" t="s">
        <v>30</v>
      </c>
      <c r="W2391" t="s">
        <v>31</v>
      </c>
      <c r="X2391" t="s">
        <v>29</v>
      </c>
      <c r="Y2391" t="s">
        <v>30</v>
      </c>
      <c r="Z2391" t="s">
        <v>29</v>
      </c>
      <c r="AA2391" t="s">
        <v>30</v>
      </c>
      <c r="AB2391" t="s">
        <v>43</v>
      </c>
    </row>
    <row r="2392" spans="1:28" outlineLevel="1" x14ac:dyDescent="0.45">
      <c r="A2392">
        <v>7536319007</v>
      </c>
      <c r="B2392" s="1">
        <v>44341</v>
      </c>
      <c r="C2392" t="s">
        <v>2843</v>
      </c>
      <c r="D2392" t="s">
        <v>2844</v>
      </c>
      <c r="E2392" t="s">
        <v>52</v>
      </c>
      <c r="F2392" t="s">
        <v>5651</v>
      </c>
      <c r="G2392" t="s">
        <v>5966</v>
      </c>
      <c r="H2392" s="5">
        <v>348554</v>
      </c>
      <c r="J2392" t="s">
        <v>28</v>
      </c>
      <c r="K2392" t="s">
        <v>30</v>
      </c>
      <c r="L2392" t="s">
        <v>54</v>
      </c>
      <c r="M2392" t="s">
        <v>29</v>
      </c>
      <c r="N2392" t="s">
        <v>29</v>
      </c>
      <c r="O2392" t="s">
        <v>30</v>
      </c>
      <c r="P2392" t="s">
        <v>30</v>
      </c>
      <c r="Q2392" t="s">
        <v>30</v>
      </c>
      <c r="R2392" t="s">
        <v>30</v>
      </c>
      <c r="S2392" t="s">
        <v>30</v>
      </c>
      <c r="T2392" t="s">
        <v>30</v>
      </c>
      <c r="U2392" t="s">
        <v>30</v>
      </c>
      <c r="V2392" t="s">
        <v>30</v>
      </c>
      <c r="W2392" t="s">
        <v>60</v>
      </c>
      <c r="X2392" t="s">
        <v>29</v>
      </c>
      <c r="Y2392" t="s">
        <v>29</v>
      </c>
      <c r="Z2392" t="s">
        <v>29</v>
      </c>
      <c r="AA2392" t="s">
        <v>30</v>
      </c>
      <c r="AB2392" t="s">
        <v>43</v>
      </c>
    </row>
    <row r="2393" spans="1:28" outlineLevel="1" x14ac:dyDescent="0.45">
      <c r="A2393">
        <v>8872189009</v>
      </c>
      <c r="B2393" s="1">
        <v>44345</v>
      </c>
      <c r="C2393" t="s">
        <v>4647</v>
      </c>
      <c r="D2393" t="s">
        <v>4648</v>
      </c>
      <c r="E2393" t="s">
        <v>52</v>
      </c>
      <c r="F2393" t="s">
        <v>5651</v>
      </c>
      <c r="G2393" t="s">
        <v>5652</v>
      </c>
      <c r="H2393" s="5">
        <v>338710.97</v>
      </c>
      <c r="J2393" t="s">
        <v>28</v>
      </c>
      <c r="K2393" t="s">
        <v>30</v>
      </c>
      <c r="L2393" t="s">
        <v>54</v>
      </c>
      <c r="M2393" t="s">
        <v>29</v>
      </c>
      <c r="N2393" t="s">
        <v>30</v>
      </c>
      <c r="O2393" t="s">
        <v>29</v>
      </c>
      <c r="P2393" t="s">
        <v>30</v>
      </c>
      <c r="Q2393" t="s">
        <v>29</v>
      </c>
      <c r="R2393" t="s">
        <v>30</v>
      </c>
      <c r="S2393" t="s">
        <v>30</v>
      </c>
      <c r="T2393" t="s">
        <v>30</v>
      </c>
      <c r="U2393" t="s">
        <v>29</v>
      </c>
      <c r="V2393" t="s">
        <v>30</v>
      </c>
      <c r="W2393" t="s">
        <v>31</v>
      </c>
      <c r="X2393" t="s">
        <v>29</v>
      </c>
      <c r="Y2393" t="s">
        <v>29</v>
      </c>
      <c r="Z2393" t="s">
        <v>29</v>
      </c>
      <c r="AA2393" t="s">
        <v>29</v>
      </c>
      <c r="AB2393" t="s">
        <v>70</v>
      </c>
    </row>
    <row r="2394" spans="1:28" outlineLevel="1" x14ac:dyDescent="0.45">
      <c r="A2394">
        <v>7242209003</v>
      </c>
      <c r="B2394" s="1">
        <v>44339</v>
      </c>
      <c r="C2394" t="s">
        <v>2543</v>
      </c>
      <c r="D2394" t="s">
        <v>2544</v>
      </c>
      <c r="E2394" t="s">
        <v>52</v>
      </c>
      <c r="F2394" t="s">
        <v>5651</v>
      </c>
      <c r="G2394" t="s">
        <v>5708</v>
      </c>
      <c r="H2394" s="5">
        <v>336422</v>
      </c>
      <c r="J2394" t="s">
        <v>28</v>
      </c>
      <c r="K2394" t="s">
        <v>29</v>
      </c>
      <c r="L2394" t="s">
        <v>54</v>
      </c>
      <c r="M2394" t="s">
        <v>30</v>
      </c>
      <c r="N2394" t="s">
        <v>30</v>
      </c>
      <c r="O2394" t="s">
        <v>29</v>
      </c>
      <c r="P2394" t="s">
        <v>30</v>
      </c>
      <c r="Q2394" t="s">
        <v>30</v>
      </c>
      <c r="R2394" t="s">
        <v>30</v>
      </c>
      <c r="S2394" t="s">
        <v>30</v>
      </c>
      <c r="T2394" t="s">
        <v>30</v>
      </c>
      <c r="U2394" t="s">
        <v>30</v>
      </c>
      <c r="V2394" t="s">
        <v>30</v>
      </c>
      <c r="W2394" t="s">
        <v>40</v>
      </c>
      <c r="X2394" t="s">
        <v>30</v>
      </c>
      <c r="Y2394" t="s">
        <v>30</v>
      </c>
      <c r="Z2394" t="s">
        <v>29</v>
      </c>
      <c r="AA2394" t="s">
        <v>29</v>
      </c>
      <c r="AB2394" t="s">
        <v>32</v>
      </c>
    </row>
    <row r="2395" spans="1:28" outlineLevel="1" x14ac:dyDescent="0.45">
      <c r="A2395">
        <v>9903059003</v>
      </c>
      <c r="B2395" s="1">
        <v>44351</v>
      </c>
      <c r="C2395" t="s">
        <v>5362</v>
      </c>
      <c r="D2395" t="s">
        <v>5363</v>
      </c>
      <c r="E2395" t="s">
        <v>52</v>
      </c>
      <c r="F2395" t="s">
        <v>5651</v>
      </c>
      <c r="G2395" t="s">
        <v>5788</v>
      </c>
      <c r="H2395" s="5">
        <v>336130.63</v>
      </c>
      <c r="I2395" t="s">
        <v>699</v>
      </c>
      <c r="J2395" t="s">
        <v>28</v>
      </c>
      <c r="K2395" t="s">
        <v>29</v>
      </c>
      <c r="L2395" t="s">
        <v>54</v>
      </c>
      <c r="M2395" t="s">
        <v>29</v>
      </c>
      <c r="N2395" t="s">
        <v>29</v>
      </c>
      <c r="O2395" t="s">
        <v>29</v>
      </c>
      <c r="P2395" t="s">
        <v>29</v>
      </c>
      <c r="Q2395" t="s">
        <v>29</v>
      </c>
      <c r="R2395" t="s">
        <v>29</v>
      </c>
      <c r="S2395" t="s">
        <v>30</v>
      </c>
      <c r="T2395" t="s">
        <v>30</v>
      </c>
      <c r="U2395" t="s">
        <v>29</v>
      </c>
      <c r="V2395" t="s">
        <v>30</v>
      </c>
      <c r="W2395" t="s">
        <v>31</v>
      </c>
      <c r="X2395" t="s">
        <v>29</v>
      </c>
      <c r="Y2395" t="s">
        <v>29</v>
      </c>
      <c r="Z2395" t="s">
        <v>29</v>
      </c>
      <c r="AA2395" t="s">
        <v>29</v>
      </c>
      <c r="AB2395" t="s">
        <v>257</v>
      </c>
    </row>
    <row r="2396" spans="1:28" outlineLevel="1" x14ac:dyDescent="0.45">
      <c r="A2396">
        <v>7546988910</v>
      </c>
      <c r="B2396" s="1">
        <v>44323</v>
      </c>
      <c r="C2396" t="s">
        <v>2965</v>
      </c>
      <c r="D2396" t="s">
        <v>2966</v>
      </c>
      <c r="E2396" t="s">
        <v>52</v>
      </c>
      <c r="F2396" t="s">
        <v>5651</v>
      </c>
      <c r="G2396" t="s">
        <v>5652</v>
      </c>
      <c r="H2396" s="5">
        <v>323612.7</v>
      </c>
      <c r="J2396" t="s">
        <v>28</v>
      </c>
      <c r="K2396" t="s">
        <v>30</v>
      </c>
      <c r="L2396" t="s">
        <v>54</v>
      </c>
      <c r="M2396" t="s">
        <v>30</v>
      </c>
      <c r="N2396" t="s">
        <v>30</v>
      </c>
      <c r="O2396" t="s">
        <v>30</v>
      </c>
      <c r="P2396" t="s">
        <v>30</v>
      </c>
      <c r="Q2396" t="s">
        <v>30</v>
      </c>
      <c r="R2396" t="s">
        <v>30</v>
      </c>
      <c r="S2396" t="s">
        <v>30</v>
      </c>
      <c r="T2396" t="s">
        <v>30</v>
      </c>
      <c r="U2396" t="s">
        <v>30</v>
      </c>
      <c r="V2396" t="s">
        <v>30</v>
      </c>
      <c r="W2396" t="s">
        <v>49</v>
      </c>
      <c r="X2396" t="s">
        <v>29</v>
      </c>
      <c r="Y2396" t="s">
        <v>29</v>
      </c>
      <c r="Z2396" t="s">
        <v>30</v>
      </c>
      <c r="AA2396" t="s">
        <v>29</v>
      </c>
      <c r="AB2396" t="s">
        <v>43</v>
      </c>
    </row>
    <row r="2397" spans="1:28" outlineLevel="1" x14ac:dyDescent="0.45">
      <c r="A2397">
        <v>8943139003</v>
      </c>
      <c r="B2397" s="1">
        <v>44345</v>
      </c>
      <c r="C2397" t="s">
        <v>4957</v>
      </c>
      <c r="D2397" t="s">
        <v>4958</v>
      </c>
      <c r="E2397" t="s">
        <v>52</v>
      </c>
      <c r="F2397" t="s">
        <v>5651</v>
      </c>
      <c r="G2397" t="s">
        <v>5652</v>
      </c>
      <c r="H2397" s="5">
        <v>309154</v>
      </c>
      <c r="J2397" t="s">
        <v>28</v>
      </c>
      <c r="K2397" t="s">
        <v>30</v>
      </c>
      <c r="L2397" t="s">
        <v>54</v>
      </c>
      <c r="M2397" t="s">
        <v>29</v>
      </c>
      <c r="N2397" t="s">
        <v>29</v>
      </c>
      <c r="O2397" t="s">
        <v>29</v>
      </c>
      <c r="P2397" t="s">
        <v>30</v>
      </c>
      <c r="Q2397" t="s">
        <v>29</v>
      </c>
      <c r="R2397" t="s">
        <v>30</v>
      </c>
      <c r="S2397" t="s">
        <v>30</v>
      </c>
      <c r="T2397" t="s">
        <v>30</v>
      </c>
      <c r="U2397" t="s">
        <v>29</v>
      </c>
      <c r="V2397" t="s">
        <v>30</v>
      </c>
      <c r="W2397" t="s">
        <v>31</v>
      </c>
      <c r="X2397" t="s">
        <v>29</v>
      </c>
      <c r="Y2397" t="s">
        <v>29</v>
      </c>
      <c r="Z2397" t="s">
        <v>29</v>
      </c>
      <c r="AA2397" t="s">
        <v>29</v>
      </c>
      <c r="AB2397" t="s">
        <v>32</v>
      </c>
    </row>
    <row r="2398" spans="1:28" outlineLevel="1" x14ac:dyDescent="0.45">
      <c r="A2398">
        <v>2334229003</v>
      </c>
      <c r="B2398" s="1">
        <v>44331</v>
      </c>
      <c r="C2398" t="s">
        <v>861</v>
      </c>
      <c r="D2398" t="s">
        <v>862</v>
      </c>
      <c r="E2398" t="s">
        <v>52</v>
      </c>
      <c r="F2398" t="s">
        <v>5651</v>
      </c>
      <c r="G2398" t="s">
        <v>5708</v>
      </c>
      <c r="H2398" s="5">
        <v>302958</v>
      </c>
      <c r="J2398" t="s">
        <v>28</v>
      </c>
      <c r="K2398" t="s">
        <v>29</v>
      </c>
      <c r="L2398" t="s">
        <v>54</v>
      </c>
      <c r="M2398" t="s">
        <v>29</v>
      </c>
      <c r="N2398" t="s">
        <v>30</v>
      </c>
      <c r="O2398" t="s">
        <v>29</v>
      </c>
      <c r="P2398" t="s">
        <v>30</v>
      </c>
      <c r="Q2398" t="s">
        <v>29</v>
      </c>
      <c r="R2398" t="s">
        <v>30</v>
      </c>
      <c r="S2398" t="s">
        <v>30</v>
      </c>
      <c r="T2398" t="s">
        <v>30</v>
      </c>
      <c r="U2398" t="s">
        <v>30</v>
      </c>
      <c r="V2398" t="s">
        <v>30</v>
      </c>
      <c r="W2398" t="s">
        <v>31</v>
      </c>
      <c r="X2398" t="s">
        <v>30</v>
      </c>
      <c r="Y2398" t="s">
        <v>29</v>
      </c>
      <c r="Z2398" t="s">
        <v>30</v>
      </c>
      <c r="AA2398" t="s">
        <v>30</v>
      </c>
      <c r="AB2398" t="s">
        <v>32</v>
      </c>
    </row>
    <row r="2399" spans="1:28" outlineLevel="1" x14ac:dyDescent="0.45">
      <c r="A2399">
        <v>8831569009</v>
      </c>
      <c r="B2399" s="1">
        <v>44345</v>
      </c>
      <c r="C2399" t="s">
        <v>4393</v>
      </c>
      <c r="D2399" t="s">
        <v>4394</v>
      </c>
      <c r="E2399" t="s">
        <v>52</v>
      </c>
      <c r="F2399" t="s">
        <v>5651</v>
      </c>
      <c r="G2399" t="s">
        <v>5652</v>
      </c>
      <c r="H2399" s="5">
        <v>298825.32</v>
      </c>
      <c r="J2399" t="s">
        <v>28</v>
      </c>
      <c r="K2399" t="s">
        <v>30</v>
      </c>
      <c r="L2399" t="s">
        <v>54</v>
      </c>
      <c r="M2399" t="s">
        <v>29</v>
      </c>
      <c r="N2399" t="s">
        <v>29</v>
      </c>
      <c r="O2399" t="s">
        <v>29</v>
      </c>
      <c r="P2399" t="s">
        <v>30</v>
      </c>
      <c r="Q2399" t="s">
        <v>30</v>
      </c>
      <c r="R2399" t="s">
        <v>30</v>
      </c>
      <c r="S2399" t="s">
        <v>30</v>
      </c>
      <c r="T2399" t="s">
        <v>30</v>
      </c>
      <c r="U2399" t="s">
        <v>29</v>
      </c>
      <c r="V2399" t="s">
        <v>30</v>
      </c>
      <c r="W2399" t="s">
        <v>33</v>
      </c>
      <c r="X2399" t="s">
        <v>29</v>
      </c>
      <c r="Y2399" t="s">
        <v>29</v>
      </c>
      <c r="Z2399" t="s">
        <v>29</v>
      </c>
      <c r="AA2399" t="s">
        <v>29</v>
      </c>
      <c r="AB2399" t="s">
        <v>139</v>
      </c>
    </row>
    <row r="2400" spans="1:28" outlineLevel="1" x14ac:dyDescent="0.45">
      <c r="A2400">
        <v>4893349010</v>
      </c>
      <c r="B2400" s="1">
        <v>44336</v>
      </c>
      <c r="C2400" t="s">
        <v>2007</v>
      </c>
      <c r="D2400" t="s">
        <v>2008</v>
      </c>
      <c r="E2400" t="s">
        <v>52</v>
      </c>
      <c r="F2400" t="s">
        <v>5651</v>
      </c>
      <c r="G2400" t="s">
        <v>5708</v>
      </c>
      <c r="H2400" s="5">
        <v>288348</v>
      </c>
      <c r="J2400" t="s">
        <v>28</v>
      </c>
      <c r="K2400" t="s">
        <v>29</v>
      </c>
      <c r="L2400" t="s">
        <v>54</v>
      </c>
      <c r="M2400" t="s">
        <v>30</v>
      </c>
      <c r="N2400" t="s">
        <v>29</v>
      </c>
      <c r="O2400" t="s">
        <v>29</v>
      </c>
      <c r="P2400" t="s">
        <v>30</v>
      </c>
      <c r="Q2400" t="s">
        <v>30</v>
      </c>
      <c r="R2400" t="s">
        <v>30</v>
      </c>
      <c r="S2400" t="s">
        <v>30</v>
      </c>
      <c r="T2400" t="s">
        <v>30</v>
      </c>
      <c r="U2400" t="s">
        <v>30</v>
      </c>
      <c r="V2400" t="s">
        <v>30</v>
      </c>
      <c r="W2400" t="s">
        <v>31</v>
      </c>
      <c r="X2400" t="s">
        <v>30</v>
      </c>
      <c r="Y2400" t="s">
        <v>29</v>
      </c>
      <c r="Z2400" t="s">
        <v>30</v>
      </c>
      <c r="AA2400" t="s">
        <v>29</v>
      </c>
      <c r="AB2400" t="s">
        <v>43</v>
      </c>
    </row>
    <row r="2401" spans="1:28" outlineLevel="1" x14ac:dyDescent="0.45">
      <c r="A2401">
        <v>8930309007</v>
      </c>
      <c r="B2401" s="1">
        <v>44345</v>
      </c>
      <c r="C2401" t="s">
        <v>4903</v>
      </c>
      <c r="D2401" t="s">
        <v>4904</v>
      </c>
      <c r="E2401" t="s">
        <v>52</v>
      </c>
      <c r="F2401" t="s">
        <v>5651</v>
      </c>
      <c r="G2401" t="s">
        <v>5652</v>
      </c>
      <c r="H2401" s="5">
        <v>280176.78000000003</v>
      </c>
      <c r="J2401" t="s">
        <v>28</v>
      </c>
      <c r="K2401" t="s">
        <v>30</v>
      </c>
      <c r="L2401" t="s">
        <v>54</v>
      </c>
      <c r="M2401" t="s">
        <v>30</v>
      </c>
      <c r="N2401" t="s">
        <v>30</v>
      </c>
      <c r="O2401" t="s">
        <v>30</v>
      </c>
      <c r="P2401" t="s">
        <v>30</v>
      </c>
      <c r="Q2401" t="s">
        <v>30</v>
      </c>
      <c r="R2401" t="s">
        <v>30</v>
      </c>
      <c r="S2401" t="s">
        <v>30</v>
      </c>
      <c r="T2401" t="s">
        <v>30</v>
      </c>
      <c r="U2401" t="s">
        <v>30</v>
      </c>
      <c r="V2401" t="s">
        <v>30</v>
      </c>
      <c r="W2401" t="s">
        <v>31</v>
      </c>
      <c r="X2401" t="s">
        <v>29</v>
      </c>
      <c r="Y2401" t="s">
        <v>29</v>
      </c>
      <c r="Z2401" t="s">
        <v>29</v>
      </c>
      <c r="AA2401" t="s">
        <v>29</v>
      </c>
      <c r="AB2401" t="s">
        <v>32</v>
      </c>
    </row>
    <row r="2402" spans="1:28" outlineLevel="1" x14ac:dyDescent="0.45">
      <c r="A2402">
        <v>2505559003</v>
      </c>
      <c r="B2402" s="1">
        <v>44332</v>
      </c>
      <c r="C2402" t="s">
        <v>1249</v>
      </c>
      <c r="D2402" t="s">
        <v>1250</v>
      </c>
      <c r="E2402" t="s">
        <v>52</v>
      </c>
      <c r="F2402" t="s">
        <v>5651</v>
      </c>
      <c r="G2402" t="s">
        <v>5788</v>
      </c>
      <c r="H2402" s="5">
        <v>272075</v>
      </c>
      <c r="J2402" t="s">
        <v>28</v>
      </c>
      <c r="K2402" t="s">
        <v>29</v>
      </c>
      <c r="L2402" t="s">
        <v>54</v>
      </c>
      <c r="M2402" t="s">
        <v>30</v>
      </c>
      <c r="N2402" t="s">
        <v>30</v>
      </c>
      <c r="O2402" t="s">
        <v>29</v>
      </c>
      <c r="P2402" t="s">
        <v>30</v>
      </c>
      <c r="Q2402" t="s">
        <v>30</v>
      </c>
      <c r="R2402" t="s">
        <v>30</v>
      </c>
      <c r="S2402" t="s">
        <v>30</v>
      </c>
      <c r="T2402" t="s">
        <v>30</v>
      </c>
      <c r="U2402" t="s">
        <v>30</v>
      </c>
      <c r="V2402" t="s">
        <v>30</v>
      </c>
      <c r="W2402" t="s">
        <v>31</v>
      </c>
      <c r="X2402" t="s">
        <v>29</v>
      </c>
      <c r="Y2402" t="s">
        <v>29</v>
      </c>
      <c r="Z2402" t="s">
        <v>30</v>
      </c>
      <c r="AA2402" t="s">
        <v>30</v>
      </c>
      <c r="AB2402" t="s">
        <v>47</v>
      </c>
    </row>
    <row r="2403" spans="1:28" outlineLevel="1" x14ac:dyDescent="0.45">
      <c r="A2403">
        <v>9919269001</v>
      </c>
      <c r="B2403" s="1">
        <v>44351</v>
      </c>
      <c r="C2403" t="s">
        <v>5432</v>
      </c>
      <c r="D2403" t="s">
        <v>5433</v>
      </c>
      <c r="E2403" t="s">
        <v>52</v>
      </c>
      <c r="F2403" t="s">
        <v>5651</v>
      </c>
      <c r="G2403" t="s">
        <v>5807</v>
      </c>
      <c r="H2403" s="5">
        <v>250776.8</v>
      </c>
      <c r="J2403" t="s">
        <v>28</v>
      </c>
      <c r="K2403" t="s">
        <v>29</v>
      </c>
      <c r="L2403" t="s">
        <v>54</v>
      </c>
      <c r="M2403" t="s">
        <v>29</v>
      </c>
      <c r="N2403" t="s">
        <v>29</v>
      </c>
      <c r="O2403" t="s">
        <v>29</v>
      </c>
      <c r="P2403" t="s">
        <v>30</v>
      </c>
      <c r="Q2403" t="s">
        <v>29</v>
      </c>
      <c r="R2403" t="s">
        <v>30</v>
      </c>
      <c r="S2403" t="s">
        <v>30</v>
      </c>
      <c r="T2403" t="s">
        <v>30</v>
      </c>
      <c r="U2403" t="s">
        <v>29</v>
      </c>
      <c r="V2403" t="s">
        <v>30</v>
      </c>
      <c r="W2403" t="s">
        <v>40</v>
      </c>
      <c r="X2403" t="s">
        <v>29</v>
      </c>
      <c r="Y2403" t="s">
        <v>29</v>
      </c>
      <c r="Z2403" t="s">
        <v>29</v>
      </c>
      <c r="AA2403" t="s">
        <v>29</v>
      </c>
      <c r="AB2403" t="s">
        <v>32</v>
      </c>
    </row>
    <row r="2404" spans="1:28" outlineLevel="1" x14ac:dyDescent="0.45">
      <c r="A2404">
        <v>8031749006</v>
      </c>
      <c r="B2404" s="1">
        <v>44342</v>
      </c>
      <c r="C2404" t="s">
        <v>4166</v>
      </c>
      <c r="D2404" t="s">
        <v>4167</v>
      </c>
      <c r="E2404" t="s">
        <v>52</v>
      </c>
      <c r="F2404" t="s">
        <v>5651</v>
      </c>
      <c r="G2404" t="s">
        <v>5652</v>
      </c>
      <c r="H2404" s="5">
        <v>244883</v>
      </c>
      <c r="J2404" t="s">
        <v>28</v>
      </c>
      <c r="K2404" t="s">
        <v>30</v>
      </c>
      <c r="L2404" t="s">
        <v>54</v>
      </c>
      <c r="M2404" t="s">
        <v>30</v>
      </c>
      <c r="N2404" t="s">
        <v>30</v>
      </c>
      <c r="O2404" t="s">
        <v>30</v>
      </c>
      <c r="P2404" t="s">
        <v>30</v>
      </c>
      <c r="Q2404" t="s">
        <v>30</v>
      </c>
      <c r="R2404" t="s">
        <v>30</v>
      </c>
      <c r="S2404" t="s">
        <v>30</v>
      </c>
      <c r="T2404" t="s">
        <v>30</v>
      </c>
      <c r="U2404" t="s">
        <v>30</v>
      </c>
      <c r="V2404" t="s">
        <v>30</v>
      </c>
      <c r="W2404" t="s">
        <v>40</v>
      </c>
      <c r="X2404" t="s">
        <v>29</v>
      </c>
      <c r="Y2404" t="s">
        <v>30</v>
      </c>
      <c r="Z2404" t="s">
        <v>29</v>
      </c>
      <c r="AA2404" t="s">
        <v>29</v>
      </c>
      <c r="AB2404" t="s">
        <v>32</v>
      </c>
    </row>
    <row r="2405" spans="1:28" outlineLevel="1" x14ac:dyDescent="0.45">
      <c r="A2405">
        <v>8889799000</v>
      </c>
      <c r="B2405" s="1">
        <v>44345</v>
      </c>
      <c r="C2405" t="s">
        <v>4731</v>
      </c>
      <c r="D2405" t="s">
        <v>4732</v>
      </c>
      <c r="E2405" t="s">
        <v>52</v>
      </c>
      <c r="F2405" t="s">
        <v>5651</v>
      </c>
      <c r="G2405" t="s">
        <v>5708</v>
      </c>
      <c r="H2405" s="5">
        <v>243747.5</v>
      </c>
      <c r="J2405" t="s">
        <v>28</v>
      </c>
      <c r="K2405" t="s">
        <v>29</v>
      </c>
      <c r="L2405" t="s">
        <v>54</v>
      </c>
      <c r="M2405" t="s">
        <v>30</v>
      </c>
      <c r="N2405" t="s">
        <v>30</v>
      </c>
      <c r="O2405" t="s">
        <v>30</v>
      </c>
      <c r="P2405" t="s">
        <v>30</v>
      </c>
      <c r="Q2405" t="s">
        <v>30</v>
      </c>
      <c r="R2405" t="s">
        <v>30</v>
      </c>
      <c r="S2405" t="s">
        <v>30</v>
      </c>
      <c r="T2405" t="s">
        <v>30</v>
      </c>
      <c r="U2405" t="s">
        <v>30</v>
      </c>
      <c r="V2405" t="s">
        <v>30</v>
      </c>
      <c r="W2405" t="s">
        <v>40</v>
      </c>
      <c r="X2405" t="s">
        <v>30</v>
      </c>
      <c r="Y2405" t="s">
        <v>29</v>
      </c>
      <c r="Z2405" t="s">
        <v>29</v>
      </c>
      <c r="AA2405" t="s">
        <v>29</v>
      </c>
      <c r="AB2405" t="s">
        <v>32</v>
      </c>
    </row>
    <row r="2406" spans="1:28" outlineLevel="1" x14ac:dyDescent="0.45">
      <c r="A2406">
        <v>8972859006</v>
      </c>
      <c r="B2406" s="1">
        <v>44345</v>
      </c>
      <c r="C2406" t="s">
        <v>5099</v>
      </c>
      <c r="D2406" t="s">
        <v>5100</v>
      </c>
      <c r="E2406" t="s">
        <v>52</v>
      </c>
      <c r="F2406" t="s">
        <v>5651</v>
      </c>
      <c r="G2406" t="s">
        <v>5708</v>
      </c>
      <c r="H2406" s="5">
        <v>240348.3</v>
      </c>
      <c r="J2406" t="s">
        <v>28</v>
      </c>
      <c r="K2406" t="s">
        <v>29</v>
      </c>
      <c r="L2406" t="s">
        <v>54</v>
      </c>
      <c r="M2406" t="s">
        <v>30</v>
      </c>
      <c r="N2406" t="s">
        <v>30</v>
      </c>
      <c r="O2406" t="s">
        <v>30</v>
      </c>
      <c r="P2406" t="s">
        <v>29</v>
      </c>
      <c r="Q2406" t="s">
        <v>30</v>
      </c>
      <c r="R2406" t="s">
        <v>30</v>
      </c>
      <c r="S2406" t="s">
        <v>30</v>
      </c>
      <c r="T2406" t="s">
        <v>30</v>
      </c>
      <c r="U2406" t="s">
        <v>30</v>
      </c>
      <c r="V2406" t="s">
        <v>30</v>
      </c>
      <c r="W2406" t="s">
        <v>40</v>
      </c>
      <c r="X2406" t="s">
        <v>30</v>
      </c>
      <c r="Y2406" t="s">
        <v>29</v>
      </c>
      <c r="Z2406" t="s">
        <v>29</v>
      </c>
      <c r="AA2406" t="s">
        <v>29</v>
      </c>
      <c r="AB2406" t="s">
        <v>32</v>
      </c>
    </row>
    <row r="2407" spans="1:28" outlineLevel="1" x14ac:dyDescent="0.45">
      <c r="A2407">
        <v>9883179006</v>
      </c>
      <c r="B2407" s="1">
        <v>44351</v>
      </c>
      <c r="C2407" t="s">
        <v>5256</v>
      </c>
      <c r="D2407" t="s">
        <v>5257</v>
      </c>
      <c r="E2407" t="s">
        <v>52</v>
      </c>
      <c r="F2407" t="s">
        <v>5651</v>
      </c>
      <c r="G2407" t="s">
        <v>5763</v>
      </c>
      <c r="H2407" s="5">
        <v>236833</v>
      </c>
      <c r="J2407" t="s">
        <v>28</v>
      </c>
      <c r="K2407" t="s">
        <v>29</v>
      </c>
      <c r="L2407" t="s">
        <v>54</v>
      </c>
      <c r="M2407" t="s">
        <v>29</v>
      </c>
      <c r="N2407" t="s">
        <v>29</v>
      </c>
      <c r="O2407" t="s">
        <v>29</v>
      </c>
      <c r="P2407" t="s">
        <v>30</v>
      </c>
      <c r="Q2407" t="s">
        <v>29</v>
      </c>
      <c r="R2407" t="s">
        <v>30</v>
      </c>
      <c r="S2407" t="s">
        <v>30</v>
      </c>
      <c r="T2407" t="s">
        <v>30</v>
      </c>
      <c r="U2407" t="s">
        <v>29</v>
      </c>
      <c r="V2407" t="s">
        <v>30</v>
      </c>
      <c r="W2407" t="s">
        <v>60</v>
      </c>
      <c r="X2407" t="s">
        <v>29</v>
      </c>
      <c r="Y2407" t="s">
        <v>29</v>
      </c>
      <c r="Z2407" t="s">
        <v>29</v>
      </c>
      <c r="AA2407" t="s">
        <v>29</v>
      </c>
      <c r="AB2407" t="s">
        <v>32</v>
      </c>
    </row>
    <row r="2408" spans="1:28" outlineLevel="1" x14ac:dyDescent="0.45">
      <c r="A2408">
        <v>7539799006</v>
      </c>
      <c r="B2408" s="1">
        <v>44341</v>
      </c>
      <c r="C2408" t="s">
        <v>2878</v>
      </c>
      <c r="D2408" t="s">
        <v>2879</v>
      </c>
      <c r="E2408" t="s">
        <v>52</v>
      </c>
      <c r="F2408" t="s">
        <v>5651</v>
      </c>
      <c r="G2408" t="s">
        <v>5652</v>
      </c>
      <c r="H2408" s="5">
        <v>234795</v>
      </c>
      <c r="J2408" t="s">
        <v>28</v>
      </c>
      <c r="K2408" t="s">
        <v>30</v>
      </c>
      <c r="L2408" t="s">
        <v>54</v>
      </c>
      <c r="M2408" t="s">
        <v>29</v>
      </c>
      <c r="N2408" t="s">
        <v>30</v>
      </c>
      <c r="O2408" t="s">
        <v>29</v>
      </c>
      <c r="P2408" t="s">
        <v>30</v>
      </c>
      <c r="Q2408" t="s">
        <v>29</v>
      </c>
      <c r="R2408" t="s">
        <v>30</v>
      </c>
      <c r="S2408" t="s">
        <v>30</v>
      </c>
      <c r="T2408" t="s">
        <v>30</v>
      </c>
      <c r="U2408" t="s">
        <v>30</v>
      </c>
      <c r="V2408" t="s">
        <v>30</v>
      </c>
      <c r="W2408" t="s">
        <v>40</v>
      </c>
      <c r="X2408" t="s">
        <v>29</v>
      </c>
      <c r="Y2408" t="s">
        <v>29</v>
      </c>
      <c r="Z2408" t="s">
        <v>30</v>
      </c>
      <c r="AA2408" t="s">
        <v>29</v>
      </c>
      <c r="AB2408" t="s">
        <v>32</v>
      </c>
    </row>
    <row r="2409" spans="1:28" outlineLevel="1" x14ac:dyDescent="0.45">
      <c r="A2409">
        <v>8939239006</v>
      </c>
      <c r="B2409" s="1">
        <v>44345</v>
      </c>
      <c r="C2409" t="s">
        <v>4929</v>
      </c>
      <c r="D2409" t="s">
        <v>4930</v>
      </c>
      <c r="E2409" t="s">
        <v>52</v>
      </c>
      <c r="F2409" t="s">
        <v>5651</v>
      </c>
      <c r="G2409" t="s">
        <v>5708</v>
      </c>
      <c r="H2409" s="5">
        <v>205263</v>
      </c>
      <c r="J2409" t="s">
        <v>28</v>
      </c>
      <c r="K2409" t="s">
        <v>30</v>
      </c>
      <c r="L2409" t="s">
        <v>54</v>
      </c>
      <c r="M2409" t="s">
        <v>30</v>
      </c>
      <c r="N2409" t="s">
        <v>30</v>
      </c>
      <c r="O2409" t="s">
        <v>30</v>
      </c>
      <c r="P2409" t="s">
        <v>30</v>
      </c>
      <c r="Q2409" t="s">
        <v>30</v>
      </c>
      <c r="R2409" t="s">
        <v>30</v>
      </c>
      <c r="S2409" t="s">
        <v>30</v>
      </c>
      <c r="T2409" t="s">
        <v>30</v>
      </c>
      <c r="U2409" t="s">
        <v>30</v>
      </c>
      <c r="V2409" t="s">
        <v>30</v>
      </c>
      <c r="W2409" t="s">
        <v>33</v>
      </c>
      <c r="X2409" t="s">
        <v>30</v>
      </c>
      <c r="Y2409" t="s">
        <v>29</v>
      </c>
      <c r="Z2409" t="s">
        <v>29</v>
      </c>
      <c r="AA2409" t="s">
        <v>29</v>
      </c>
      <c r="AB2409" t="s">
        <v>43</v>
      </c>
    </row>
    <row r="2410" spans="1:28" outlineLevel="1" x14ac:dyDescent="0.45">
      <c r="A2410">
        <v>8877919002</v>
      </c>
      <c r="B2410" s="1">
        <v>44345</v>
      </c>
      <c r="C2410" t="s">
        <v>4685</v>
      </c>
      <c r="D2410" t="s">
        <v>4686</v>
      </c>
      <c r="E2410" t="s">
        <v>52</v>
      </c>
      <c r="F2410" t="s">
        <v>5651</v>
      </c>
      <c r="G2410" t="s">
        <v>5708</v>
      </c>
      <c r="H2410" s="5">
        <v>190411.2</v>
      </c>
      <c r="I2410" t="s">
        <v>276</v>
      </c>
      <c r="J2410" t="s">
        <v>28</v>
      </c>
      <c r="K2410" t="s">
        <v>30</v>
      </c>
      <c r="L2410" t="s">
        <v>54</v>
      </c>
      <c r="M2410" t="s">
        <v>29</v>
      </c>
      <c r="N2410" t="s">
        <v>29</v>
      </c>
      <c r="O2410" t="s">
        <v>29</v>
      </c>
      <c r="P2410" t="s">
        <v>30</v>
      </c>
      <c r="Q2410" t="s">
        <v>30</v>
      </c>
      <c r="R2410" t="s">
        <v>30</v>
      </c>
      <c r="S2410" t="s">
        <v>30</v>
      </c>
      <c r="T2410" t="s">
        <v>30</v>
      </c>
      <c r="U2410" t="s">
        <v>30</v>
      </c>
      <c r="V2410" t="s">
        <v>30</v>
      </c>
      <c r="W2410" t="s">
        <v>40</v>
      </c>
      <c r="X2410" t="s">
        <v>30</v>
      </c>
      <c r="Y2410" t="s">
        <v>29</v>
      </c>
      <c r="Z2410" t="s">
        <v>29</v>
      </c>
      <c r="AA2410" t="s">
        <v>29</v>
      </c>
      <c r="AB2410" t="s">
        <v>32</v>
      </c>
    </row>
    <row r="2411" spans="1:28" outlineLevel="1" x14ac:dyDescent="0.45">
      <c r="A2411">
        <v>7564498909</v>
      </c>
      <c r="B2411" s="1">
        <v>44323</v>
      </c>
      <c r="C2411" t="s">
        <v>3177</v>
      </c>
      <c r="D2411" t="s">
        <v>3178</v>
      </c>
      <c r="E2411" t="s">
        <v>52</v>
      </c>
      <c r="F2411" t="s">
        <v>5651</v>
      </c>
      <c r="G2411" t="s">
        <v>5652</v>
      </c>
      <c r="H2411" s="5">
        <v>189665</v>
      </c>
      <c r="J2411" t="s">
        <v>28</v>
      </c>
      <c r="K2411" t="s">
        <v>30</v>
      </c>
      <c r="L2411" t="s">
        <v>54</v>
      </c>
      <c r="M2411" t="s">
        <v>30</v>
      </c>
      <c r="N2411" t="s">
        <v>30</v>
      </c>
      <c r="O2411" t="s">
        <v>30</v>
      </c>
      <c r="P2411" t="s">
        <v>30</v>
      </c>
      <c r="Q2411" t="s">
        <v>30</v>
      </c>
      <c r="R2411" t="s">
        <v>30</v>
      </c>
      <c r="S2411" t="s">
        <v>30</v>
      </c>
      <c r="T2411" t="s">
        <v>30</v>
      </c>
      <c r="U2411" t="s">
        <v>30</v>
      </c>
      <c r="V2411" t="s">
        <v>30</v>
      </c>
      <c r="W2411" t="s">
        <v>40</v>
      </c>
      <c r="X2411" t="s">
        <v>29</v>
      </c>
      <c r="Y2411" t="s">
        <v>29</v>
      </c>
      <c r="Z2411" t="s">
        <v>30</v>
      </c>
      <c r="AA2411" t="s">
        <v>30</v>
      </c>
      <c r="AB2411" t="s">
        <v>32</v>
      </c>
    </row>
    <row r="2412" spans="1:28" outlineLevel="1" x14ac:dyDescent="0.45">
      <c r="A2412">
        <v>5247019005</v>
      </c>
      <c r="B2412" s="1">
        <v>44337</v>
      </c>
      <c r="C2412" t="s">
        <v>2309</v>
      </c>
      <c r="D2412" t="s">
        <v>2310</v>
      </c>
      <c r="E2412" t="s">
        <v>52</v>
      </c>
      <c r="F2412" t="s">
        <v>5651</v>
      </c>
      <c r="G2412" t="s">
        <v>5708</v>
      </c>
      <c r="H2412" s="5">
        <v>180876.31</v>
      </c>
      <c r="J2412" t="s">
        <v>28</v>
      </c>
      <c r="K2412" t="s">
        <v>29</v>
      </c>
      <c r="L2412" t="s">
        <v>54</v>
      </c>
      <c r="M2412" t="s">
        <v>29</v>
      </c>
      <c r="N2412" t="s">
        <v>30</v>
      </c>
      <c r="O2412" t="s">
        <v>29</v>
      </c>
      <c r="P2412" t="s">
        <v>30</v>
      </c>
      <c r="Q2412" t="s">
        <v>30</v>
      </c>
      <c r="R2412" t="s">
        <v>30</v>
      </c>
      <c r="S2412" t="s">
        <v>29</v>
      </c>
      <c r="T2412" t="s">
        <v>30</v>
      </c>
      <c r="U2412" t="s">
        <v>30</v>
      </c>
      <c r="V2412" t="s">
        <v>30</v>
      </c>
      <c r="W2412" t="s">
        <v>31</v>
      </c>
      <c r="X2412" t="s">
        <v>30</v>
      </c>
      <c r="Y2412" t="s">
        <v>29</v>
      </c>
      <c r="Z2412" t="s">
        <v>29</v>
      </c>
      <c r="AA2412" t="s">
        <v>30</v>
      </c>
      <c r="AB2412" t="s">
        <v>32</v>
      </c>
    </row>
    <row r="2413" spans="1:28" outlineLevel="1" x14ac:dyDescent="0.45">
      <c r="A2413">
        <v>7564288905</v>
      </c>
      <c r="B2413" s="1">
        <v>44323</v>
      </c>
      <c r="C2413" t="s">
        <v>3176</v>
      </c>
      <c r="D2413" t="s">
        <v>1438</v>
      </c>
      <c r="E2413" t="s">
        <v>52</v>
      </c>
      <c r="F2413" t="s">
        <v>5651</v>
      </c>
      <c r="G2413" t="s">
        <v>5763</v>
      </c>
      <c r="H2413" s="5">
        <v>170627.87</v>
      </c>
      <c r="I2413" t="s">
        <v>128</v>
      </c>
      <c r="J2413" t="s">
        <v>28</v>
      </c>
      <c r="K2413" t="s">
        <v>29</v>
      </c>
      <c r="L2413" t="s">
        <v>54</v>
      </c>
      <c r="M2413" t="s">
        <v>30</v>
      </c>
      <c r="N2413" t="s">
        <v>30</v>
      </c>
      <c r="O2413" t="s">
        <v>30</v>
      </c>
      <c r="P2413" t="s">
        <v>30</v>
      </c>
      <c r="Q2413" t="s">
        <v>30</v>
      </c>
      <c r="R2413" t="s">
        <v>30</v>
      </c>
      <c r="S2413" t="s">
        <v>30</v>
      </c>
      <c r="T2413" t="s">
        <v>30</v>
      </c>
      <c r="U2413" t="s">
        <v>30</v>
      </c>
      <c r="V2413" t="s">
        <v>30</v>
      </c>
      <c r="W2413" t="s">
        <v>31</v>
      </c>
      <c r="X2413" t="s">
        <v>29</v>
      </c>
      <c r="Y2413" t="s">
        <v>30</v>
      </c>
      <c r="Z2413" t="s">
        <v>29</v>
      </c>
      <c r="AA2413" t="s">
        <v>29</v>
      </c>
      <c r="AB2413" t="s">
        <v>32</v>
      </c>
    </row>
    <row r="2414" spans="1:28" outlineLevel="1" x14ac:dyDescent="0.45">
      <c r="A2414">
        <v>7882268905</v>
      </c>
      <c r="B2414" s="1">
        <v>44327</v>
      </c>
      <c r="C2414" t="s">
        <v>3907</v>
      </c>
      <c r="D2414" t="s">
        <v>3908</v>
      </c>
      <c r="E2414" t="s">
        <v>52</v>
      </c>
      <c r="F2414" t="s">
        <v>5651</v>
      </c>
      <c r="G2414" t="s">
        <v>5763</v>
      </c>
      <c r="H2414" s="5">
        <v>169091.65</v>
      </c>
      <c r="J2414" t="s">
        <v>28</v>
      </c>
      <c r="K2414" t="s">
        <v>29</v>
      </c>
      <c r="L2414" t="s">
        <v>54</v>
      </c>
      <c r="M2414" t="s">
        <v>30</v>
      </c>
      <c r="N2414" t="s">
        <v>30</v>
      </c>
      <c r="O2414" t="s">
        <v>30</v>
      </c>
      <c r="P2414" t="s">
        <v>30</v>
      </c>
      <c r="Q2414" t="s">
        <v>30</v>
      </c>
      <c r="R2414" t="s">
        <v>30</v>
      </c>
      <c r="S2414" t="s">
        <v>30</v>
      </c>
      <c r="T2414" t="s">
        <v>30</v>
      </c>
      <c r="U2414" t="s">
        <v>30</v>
      </c>
      <c r="V2414" t="s">
        <v>30</v>
      </c>
      <c r="W2414" t="s">
        <v>40</v>
      </c>
      <c r="X2414" t="s">
        <v>29</v>
      </c>
      <c r="Y2414" t="s">
        <v>29</v>
      </c>
      <c r="Z2414" t="s">
        <v>29</v>
      </c>
      <c r="AA2414" t="s">
        <v>30</v>
      </c>
      <c r="AB2414" t="s">
        <v>32</v>
      </c>
    </row>
    <row r="2415" spans="1:28" outlineLevel="1" x14ac:dyDescent="0.45">
      <c r="A2415">
        <v>8871569003</v>
      </c>
      <c r="B2415" s="1">
        <v>44345</v>
      </c>
      <c r="C2415" t="s">
        <v>4643</v>
      </c>
      <c r="D2415" t="s">
        <v>4644</v>
      </c>
      <c r="E2415" t="s">
        <v>52</v>
      </c>
      <c r="F2415" t="s">
        <v>5651</v>
      </c>
      <c r="G2415" t="s">
        <v>5708</v>
      </c>
      <c r="H2415" s="5">
        <v>168872</v>
      </c>
      <c r="J2415" t="s">
        <v>28</v>
      </c>
      <c r="K2415" t="s">
        <v>29</v>
      </c>
      <c r="L2415" t="s">
        <v>54</v>
      </c>
      <c r="M2415" t="s">
        <v>29</v>
      </c>
      <c r="N2415" t="s">
        <v>29</v>
      </c>
      <c r="O2415" t="s">
        <v>29</v>
      </c>
      <c r="P2415" t="s">
        <v>30</v>
      </c>
      <c r="Q2415" t="s">
        <v>29</v>
      </c>
      <c r="R2415" t="s">
        <v>30</v>
      </c>
      <c r="S2415" t="s">
        <v>30</v>
      </c>
      <c r="T2415" t="s">
        <v>30</v>
      </c>
      <c r="U2415" t="s">
        <v>30</v>
      </c>
      <c r="V2415" t="s">
        <v>30</v>
      </c>
      <c r="W2415" t="s">
        <v>31</v>
      </c>
      <c r="X2415" t="s">
        <v>30</v>
      </c>
      <c r="Y2415" t="s">
        <v>29</v>
      </c>
      <c r="Z2415" t="s">
        <v>29</v>
      </c>
      <c r="AA2415" t="s">
        <v>29</v>
      </c>
      <c r="AB2415" t="s">
        <v>32</v>
      </c>
    </row>
    <row r="2416" spans="1:28" outlineLevel="1" x14ac:dyDescent="0.45">
      <c r="A2416">
        <v>7596328909</v>
      </c>
      <c r="B2416" s="1">
        <v>44323</v>
      </c>
      <c r="C2416" t="s">
        <v>3370</v>
      </c>
      <c r="D2416" t="s">
        <v>3371</v>
      </c>
      <c r="E2416" t="s">
        <v>52</v>
      </c>
      <c r="F2416" t="s">
        <v>5651</v>
      </c>
      <c r="G2416" t="s">
        <v>5807</v>
      </c>
      <c r="H2416" s="5">
        <v>168004</v>
      </c>
      <c r="J2416" t="s">
        <v>28</v>
      </c>
      <c r="K2416" t="s">
        <v>29</v>
      </c>
      <c r="L2416" t="s">
        <v>54</v>
      </c>
      <c r="M2416" t="s">
        <v>30</v>
      </c>
      <c r="N2416" t="s">
        <v>30</v>
      </c>
      <c r="O2416" t="s">
        <v>30</v>
      </c>
      <c r="P2416" t="s">
        <v>30</v>
      </c>
      <c r="Q2416" t="s">
        <v>30</v>
      </c>
      <c r="R2416" t="s">
        <v>30</v>
      </c>
      <c r="S2416" t="s">
        <v>30</v>
      </c>
      <c r="T2416" t="s">
        <v>30</v>
      </c>
      <c r="U2416" t="s">
        <v>30</v>
      </c>
      <c r="V2416" t="s">
        <v>30</v>
      </c>
      <c r="W2416" t="s">
        <v>31</v>
      </c>
      <c r="X2416" t="s">
        <v>29</v>
      </c>
      <c r="Y2416" t="s">
        <v>29</v>
      </c>
      <c r="Z2416" t="s">
        <v>29</v>
      </c>
      <c r="AA2416" t="s">
        <v>30</v>
      </c>
      <c r="AB2416" t="s">
        <v>32</v>
      </c>
    </row>
    <row r="2417" spans="1:28" outlineLevel="1" x14ac:dyDescent="0.45">
      <c r="A2417">
        <v>2368919007</v>
      </c>
      <c r="B2417" s="1">
        <v>44331</v>
      </c>
      <c r="C2417" t="s">
        <v>1026</v>
      </c>
      <c r="D2417" t="s">
        <v>1027</v>
      </c>
      <c r="E2417" t="s">
        <v>52</v>
      </c>
      <c r="F2417" t="s">
        <v>5651</v>
      </c>
      <c r="G2417" t="s">
        <v>5788</v>
      </c>
      <c r="H2417" s="5">
        <v>155661.5</v>
      </c>
      <c r="J2417" t="s">
        <v>28</v>
      </c>
      <c r="K2417" t="s">
        <v>29</v>
      </c>
      <c r="L2417" t="s">
        <v>54</v>
      </c>
      <c r="M2417" t="s">
        <v>30</v>
      </c>
      <c r="N2417" t="s">
        <v>30</v>
      </c>
      <c r="O2417" t="s">
        <v>30</v>
      </c>
      <c r="P2417" t="s">
        <v>30</v>
      </c>
      <c r="Q2417" t="s">
        <v>30</v>
      </c>
      <c r="R2417" t="s">
        <v>30</v>
      </c>
      <c r="S2417" t="s">
        <v>30</v>
      </c>
      <c r="T2417" t="s">
        <v>30</v>
      </c>
      <c r="U2417" t="s">
        <v>30</v>
      </c>
      <c r="V2417" t="s">
        <v>30</v>
      </c>
      <c r="W2417" t="s">
        <v>33</v>
      </c>
      <c r="X2417" t="s">
        <v>29</v>
      </c>
      <c r="Y2417" t="s">
        <v>29</v>
      </c>
      <c r="Z2417" t="s">
        <v>29</v>
      </c>
      <c r="AA2417" t="s">
        <v>30</v>
      </c>
      <c r="AB2417" t="s">
        <v>130</v>
      </c>
    </row>
    <row r="2418" spans="1:28" outlineLevel="1" x14ac:dyDescent="0.45">
      <c r="A2418">
        <v>8967289007</v>
      </c>
      <c r="B2418" s="1">
        <v>44345</v>
      </c>
      <c r="C2418" t="s">
        <v>5057</v>
      </c>
      <c r="D2418" t="s">
        <v>5058</v>
      </c>
      <c r="E2418" t="s">
        <v>52</v>
      </c>
      <c r="F2418" t="s">
        <v>5651</v>
      </c>
      <c r="G2418" t="s">
        <v>5652</v>
      </c>
      <c r="H2418" s="5">
        <v>149286</v>
      </c>
      <c r="J2418" t="s">
        <v>28</v>
      </c>
      <c r="K2418" t="s">
        <v>30</v>
      </c>
      <c r="L2418" t="s">
        <v>54</v>
      </c>
      <c r="M2418" t="s">
        <v>29</v>
      </c>
      <c r="N2418" t="s">
        <v>29</v>
      </c>
      <c r="O2418" t="s">
        <v>29</v>
      </c>
      <c r="P2418" t="s">
        <v>30</v>
      </c>
      <c r="Q2418" t="s">
        <v>30</v>
      </c>
      <c r="R2418" t="s">
        <v>30</v>
      </c>
      <c r="S2418" t="s">
        <v>30</v>
      </c>
      <c r="T2418" t="s">
        <v>30</v>
      </c>
      <c r="U2418" t="s">
        <v>30</v>
      </c>
      <c r="V2418" t="s">
        <v>30</v>
      </c>
      <c r="W2418" t="s">
        <v>40</v>
      </c>
      <c r="X2418" t="s">
        <v>29</v>
      </c>
      <c r="Y2418" t="s">
        <v>29</v>
      </c>
      <c r="Z2418" t="s">
        <v>29</v>
      </c>
      <c r="AA2418" t="s">
        <v>29</v>
      </c>
      <c r="AB2418" t="s">
        <v>32</v>
      </c>
    </row>
    <row r="2419" spans="1:28" outlineLevel="1" x14ac:dyDescent="0.45">
      <c r="A2419">
        <v>7658658910</v>
      </c>
      <c r="B2419" s="1">
        <v>44323</v>
      </c>
      <c r="C2419" t="s">
        <v>3748</v>
      </c>
      <c r="D2419" t="s">
        <v>3749</v>
      </c>
      <c r="E2419" t="s">
        <v>52</v>
      </c>
      <c r="F2419" t="s">
        <v>5651</v>
      </c>
      <c r="G2419" t="s">
        <v>5708</v>
      </c>
      <c r="H2419" s="5">
        <v>146308.37</v>
      </c>
      <c r="J2419" t="s">
        <v>28</v>
      </c>
      <c r="K2419" t="s">
        <v>29</v>
      </c>
      <c r="L2419" t="s">
        <v>54</v>
      </c>
      <c r="M2419" t="s">
        <v>30</v>
      </c>
      <c r="N2419" t="s">
        <v>30</v>
      </c>
      <c r="O2419" t="s">
        <v>29</v>
      </c>
      <c r="P2419" t="s">
        <v>30</v>
      </c>
      <c r="Q2419" t="s">
        <v>30</v>
      </c>
      <c r="R2419" t="s">
        <v>30</v>
      </c>
      <c r="S2419" t="s">
        <v>30</v>
      </c>
      <c r="T2419" t="s">
        <v>30</v>
      </c>
      <c r="U2419" t="s">
        <v>30</v>
      </c>
      <c r="V2419" t="s">
        <v>30</v>
      </c>
      <c r="W2419" t="s">
        <v>31</v>
      </c>
      <c r="X2419" t="s">
        <v>30</v>
      </c>
      <c r="Y2419" t="s">
        <v>29</v>
      </c>
      <c r="Z2419" t="s">
        <v>30</v>
      </c>
      <c r="AA2419" t="s">
        <v>30</v>
      </c>
      <c r="AB2419" t="s">
        <v>47</v>
      </c>
    </row>
    <row r="2420" spans="1:28" outlineLevel="1" x14ac:dyDescent="0.45">
      <c r="A2420">
        <v>7886948905</v>
      </c>
      <c r="B2420" s="1">
        <v>44327</v>
      </c>
      <c r="C2420" t="s">
        <v>3932</v>
      </c>
      <c r="D2420" t="s">
        <v>3933</v>
      </c>
      <c r="E2420" t="s">
        <v>52</v>
      </c>
      <c r="F2420" t="s">
        <v>5651</v>
      </c>
      <c r="G2420" t="s">
        <v>5763</v>
      </c>
      <c r="H2420" s="5">
        <v>138052.47</v>
      </c>
      <c r="J2420" t="s">
        <v>28</v>
      </c>
      <c r="K2420" t="s">
        <v>29</v>
      </c>
      <c r="L2420" t="s">
        <v>54</v>
      </c>
      <c r="M2420" t="s">
        <v>29</v>
      </c>
      <c r="N2420" t="s">
        <v>30</v>
      </c>
      <c r="O2420" t="s">
        <v>29</v>
      </c>
      <c r="P2420" t="s">
        <v>30</v>
      </c>
      <c r="Q2420" t="s">
        <v>29</v>
      </c>
      <c r="R2420" t="s">
        <v>30</v>
      </c>
      <c r="S2420" t="s">
        <v>30</v>
      </c>
      <c r="T2420" t="s">
        <v>30</v>
      </c>
      <c r="U2420" t="s">
        <v>30</v>
      </c>
      <c r="V2420" t="s">
        <v>30</v>
      </c>
      <c r="W2420" t="s">
        <v>40</v>
      </c>
      <c r="X2420" t="s">
        <v>29</v>
      </c>
      <c r="Y2420" t="s">
        <v>29</v>
      </c>
      <c r="Z2420" t="s">
        <v>29</v>
      </c>
      <c r="AA2420" t="s">
        <v>30</v>
      </c>
      <c r="AB2420" t="s">
        <v>47</v>
      </c>
    </row>
    <row r="2421" spans="1:28" outlineLevel="1" x14ac:dyDescent="0.45">
      <c r="A2421">
        <v>7597808902</v>
      </c>
      <c r="B2421" s="1">
        <v>44323</v>
      </c>
      <c r="C2421" t="s">
        <v>3384</v>
      </c>
      <c r="D2421" t="s">
        <v>3385</v>
      </c>
      <c r="E2421" t="s">
        <v>52</v>
      </c>
      <c r="F2421" t="s">
        <v>5651</v>
      </c>
      <c r="G2421" t="s">
        <v>5708</v>
      </c>
      <c r="H2421" s="5">
        <v>134461.22</v>
      </c>
      <c r="J2421" t="s">
        <v>28</v>
      </c>
      <c r="K2421" t="s">
        <v>30</v>
      </c>
      <c r="L2421" t="s">
        <v>54</v>
      </c>
      <c r="M2421" t="s">
        <v>30</v>
      </c>
      <c r="N2421" t="s">
        <v>29</v>
      </c>
      <c r="O2421" t="s">
        <v>29</v>
      </c>
      <c r="P2421" t="s">
        <v>30</v>
      </c>
      <c r="Q2421" t="s">
        <v>30</v>
      </c>
      <c r="R2421" t="s">
        <v>30</v>
      </c>
      <c r="S2421" t="s">
        <v>30</v>
      </c>
      <c r="T2421" t="s">
        <v>30</v>
      </c>
      <c r="U2421" t="s">
        <v>29</v>
      </c>
      <c r="V2421" t="s">
        <v>30</v>
      </c>
      <c r="W2421" t="s">
        <v>31</v>
      </c>
      <c r="X2421" t="s">
        <v>30</v>
      </c>
      <c r="Y2421" t="s">
        <v>30</v>
      </c>
      <c r="Z2421" t="s">
        <v>29</v>
      </c>
      <c r="AA2421" t="s">
        <v>29</v>
      </c>
      <c r="AB2421" t="s">
        <v>32</v>
      </c>
    </row>
    <row r="2422" spans="1:28" outlineLevel="1" x14ac:dyDescent="0.45">
      <c r="A2422">
        <v>7610008904</v>
      </c>
      <c r="B2422" s="1">
        <v>44323</v>
      </c>
      <c r="C2422" t="s">
        <v>3462</v>
      </c>
      <c r="D2422" t="s">
        <v>3463</v>
      </c>
      <c r="E2422" t="s">
        <v>52</v>
      </c>
      <c r="F2422" t="s">
        <v>5651</v>
      </c>
      <c r="G2422" t="s">
        <v>5652</v>
      </c>
      <c r="H2422" s="5">
        <v>129058</v>
      </c>
      <c r="J2422" t="s">
        <v>28</v>
      </c>
      <c r="K2422" t="s">
        <v>30</v>
      </c>
      <c r="L2422" t="s">
        <v>54</v>
      </c>
      <c r="M2422" t="s">
        <v>29</v>
      </c>
      <c r="N2422" t="s">
        <v>29</v>
      </c>
      <c r="O2422" t="s">
        <v>30</v>
      </c>
      <c r="P2422" t="s">
        <v>30</v>
      </c>
      <c r="Q2422" t="s">
        <v>30</v>
      </c>
      <c r="R2422" t="s">
        <v>30</v>
      </c>
      <c r="S2422" t="s">
        <v>30</v>
      </c>
      <c r="T2422" t="s">
        <v>30</v>
      </c>
      <c r="U2422" t="s">
        <v>30</v>
      </c>
      <c r="V2422" t="s">
        <v>30</v>
      </c>
      <c r="W2422" t="s">
        <v>31</v>
      </c>
      <c r="X2422" t="s">
        <v>29</v>
      </c>
      <c r="Y2422" t="s">
        <v>30</v>
      </c>
      <c r="Z2422" t="s">
        <v>29</v>
      </c>
      <c r="AA2422" t="s">
        <v>29</v>
      </c>
      <c r="AB2422" t="s">
        <v>32</v>
      </c>
    </row>
    <row r="2423" spans="1:28" outlineLevel="1" x14ac:dyDescent="0.45">
      <c r="A2423">
        <v>2768839006</v>
      </c>
      <c r="B2423" s="1">
        <v>44334</v>
      </c>
      <c r="C2423" t="s">
        <v>1647</v>
      </c>
      <c r="D2423" t="s">
        <v>1648</v>
      </c>
      <c r="E2423" t="s">
        <v>52</v>
      </c>
      <c r="F2423" t="s">
        <v>5651</v>
      </c>
      <c r="G2423" t="s">
        <v>5890</v>
      </c>
      <c r="H2423" s="5">
        <v>128554.01</v>
      </c>
      <c r="J2423" t="s">
        <v>28</v>
      </c>
      <c r="K2423" t="s">
        <v>29</v>
      </c>
      <c r="L2423" t="s">
        <v>54</v>
      </c>
      <c r="M2423" t="s">
        <v>29</v>
      </c>
      <c r="N2423" t="s">
        <v>29</v>
      </c>
      <c r="O2423" t="s">
        <v>30</v>
      </c>
      <c r="P2423" t="s">
        <v>30</v>
      </c>
      <c r="Q2423" t="s">
        <v>30</v>
      </c>
      <c r="R2423" t="s">
        <v>30</v>
      </c>
      <c r="S2423" t="s">
        <v>29</v>
      </c>
      <c r="T2423" t="s">
        <v>30</v>
      </c>
      <c r="U2423" t="s">
        <v>30</v>
      </c>
      <c r="V2423" t="s">
        <v>29</v>
      </c>
      <c r="W2423" t="s">
        <v>31</v>
      </c>
      <c r="X2423" t="s">
        <v>29</v>
      </c>
      <c r="Y2423" t="s">
        <v>30</v>
      </c>
      <c r="Z2423" t="s">
        <v>29</v>
      </c>
      <c r="AA2423" t="s">
        <v>29</v>
      </c>
      <c r="AB2423" t="s">
        <v>38</v>
      </c>
    </row>
    <row r="2424" spans="1:28" outlineLevel="1" x14ac:dyDescent="0.45">
      <c r="A2424">
        <v>5244819003</v>
      </c>
      <c r="B2424" s="1">
        <v>44337</v>
      </c>
      <c r="C2424" t="s">
        <v>2297</v>
      </c>
      <c r="D2424" t="s">
        <v>2298</v>
      </c>
      <c r="E2424" t="s">
        <v>52</v>
      </c>
      <c r="F2424" t="s">
        <v>5651</v>
      </c>
      <c r="G2424" t="s">
        <v>5807</v>
      </c>
      <c r="H2424" s="5">
        <v>128390.96</v>
      </c>
      <c r="J2424" t="s">
        <v>28</v>
      </c>
      <c r="K2424" t="s">
        <v>29</v>
      </c>
      <c r="L2424" t="s">
        <v>54</v>
      </c>
      <c r="M2424" t="s">
        <v>30</v>
      </c>
      <c r="N2424" t="s">
        <v>29</v>
      </c>
      <c r="O2424" t="s">
        <v>29</v>
      </c>
      <c r="P2424" t="s">
        <v>30</v>
      </c>
      <c r="Q2424" t="s">
        <v>30</v>
      </c>
      <c r="R2424" t="s">
        <v>30</v>
      </c>
      <c r="S2424" t="s">
        <v>30</v>
      </c>
      <c r="T2424" t="s">
        <v>30</v>
      </c>
      <c r="U2424" t="s">
        <v>30</v>
      </c>
      <c r="V2424" t="s">
        <v>30</v>
      </c>
      <c r="W2424" t="s">
        <v>40</v>
      </c>
      <c r="X2424" t="s">
        <v>29</v>
      </c>
      <c r="Y2424" t="s">
        <v>29</v>
      </c>
      <c r="Z2424" t="s">
        <v>30</v>
      </c>
      <c r="AA2424" t="s">
        <v>30</v>
      </c>
      <c r="AB2424" t="s">
        <v>43</v>
      </c>
    </row>
    <row r="2425" spans="1:28" outlineLevel="1" x14ac:dyDescent="0.45">
      <c r="A2425">
        <v>1075989008</v>
      </c>
      <c r="B2425" s="1">
        <v>44328</v>
      </c>
      <c r="C2425" t="s">
        <v>277</v>
      </c>
      <c r="D2425" t="s">
        <v>278</v>
      </c>
      <c r="E2425" t="s">
        <v>52</v>
      </c>
      <c r="F2425" t="s">
        <v>5651</v>
      </c>
      <c r="G2425" t="s">
        <v>5652</v>
      </c>
      <c r="H2425" s="5">
        <v>109166</v>
      </c>
      <c r="J2425" t="s">
        <v>28</v>
      </c>
      <c r="K2425" t="s">
        <v>30</v>
      </c>
      <c r="L2425" t="s">
        <v>54</v>
      </c>
      <c r="M2425" t="s">
        <v>29</v>
      </c>
      <c r="N2425" t="s">
        <v>29</v>
      </c>
      <c r="O2425" t="s">
        <v>29</v>
      </c>
      <c r="P2425" t="s">
        <v>29</v>
      </c>
      <c r="Q2425" t="s">
        <v>30</v>
      </c>
      <c r="R2425" t="s">
        <v>30</v>
      </c>
      <c r="S2425" t="s">
        <v>30</v>
      </c>
      <c r="T2425" t="s">
        <v>30</v>
      </c>
      <c r="U2425" t="s">
        <v>29</v>
      </c>
      <c r="V2425" t="s">
        <v>30</v>
      </c>
      <c r="W2425" t="s">
        <v>33</v>
      </c>
      <c r="X2425" t="s">
        <v>29</v>
      </c>
      <c r="Y2425" t="s">
        <v>29</v>
      </c>
      <c r="Z2425" t="s">
        <v>29</v>
      </c>
      <c r="AA2425" t="s">
        <v>30</v>
      </c>
      <c r="AB2425" t="s">
        <v>32</v>
      </c>
    </row>
    <row r="2426" spans="1:28" outlineLevel="1" x14ac:dyDescent="0.45">
      <c r="A2426">
        <v>7599898900</v>
      </c>
      <c r="B2426" s="1">
        <v>44323</v>
      </c>
      <c r="C2426" t="s">
        <v>3397</v>
      </c>
      <c r="D2426" t="s">
        <v>3398</v>
      </c>
      <c r="E2426" t="s">
        <v>52</v>
      </c>
      <c r="F2426" t="s">
        <v>5651</v>
      </c>
      <c r="G2426" t="s">
        <v>5708</v>
      </c>
      <c r="H2426" s="5">
        <v>103547.17</v>
      </c>
      <c r="J2426" t="s">
        <v>28</v>
      </c>
      <c r="K2426" t="s">
        <v>30</v>
      </c>
      <c r="L2426" t="s">
        <v>54</v>
      </c>
      <c r="M2426" t="s">
        <v>29</v>
      </c>
      <c r="N2426" t="s">
        <v>29</v>
      </c>
      <c r="O2426" t="s">
        <v>29</v>
      </c>
      <c r="P2426" t="s">
        <v>29</v>
      </c>
      <c r="Q2426" t="s">
        <v>29</v>
      </c>
      <c r="R2426" t="s">
        <v>30</v>
      </c>
      <c r="S2426" t="s">
        <v>30</v>
      </c>
      <c r="T2426" t="s">
        <v>30</v>
      </c>
      <c r="U2426" t="s">
        <v>29</v>
      </c>
      <c r="V2426" t="s">
        <v>30</v>
      </c>
      <c r="W2426" t="s">
        <v>40</v>
      </c>
      <c r="X2426" t="s">
        <v>30</v>
      </c>
      <c r="Y2426" t="s">
        <v>29</v>
      </c>
      <c r="Z2426" t="s">
        <v>29</v>
      </c>
      <c r="AA2426" t="s">
        <v>30</v>
      </c>
      <c r="AB2426" t="s">
        <v>32</v>
      </c>
    </row>
    <row r="2427" spans="1:28" outlineLevel="1" x14ac:dyDescent="0.45">
      <c r="A2427">
        <v>2320819002</v>
      </c>
      <c r="B2427" s="1">
        <v>44331</v>
      </c>
      <c r="C2427" t="s">
        <v>785</v>
      </c>
      <c r="D2427" t="s">
        <v>786</v>
      </c>
      <c r="E2427" t="s">
        <v>52</v>
      </c>
      <c r="F2427" t="s">
        <v>5651</v>
      </c>
      <c r="G2427" t="s">
        <v>5788</v>
      </c>
      <c r="H2427" s="5">
        <v>102219</v>
      </c>
      <c r="J2427" t="s">
        <v>28</v>
      </c>
      <c r="K2427" t="s">
        <v>29</v>
      </c>
      <c r="L2427" t="s">
        <v>54</v>
      </c>
      <c r="M2427" t="s">
        <v>29</v>
      </c>
      <c r="N2427" t="s">
        <v>30</v>
      </c>
      <c r="O2427" t="s">
        <v>30</v>
      </c>
      <c r="P2427" t="s">
        <v>30</v>
      </c>
      <c r="Q2427" t="s">
        <v>30</v>
      </c>
      <c r="R2427" t="s">
        <v>30</v>
      </c>
      <c r="S2427" t="s">
        <v>30</v>
      </c>
      <c r="T2427" t="s">
        <v>30</v>
      </c>
      <c r="U2427" t="s">
        <v>30</v>
      </c>
      <c r="V2427" t="s">
        <v>30</v>
      </c>
      <c r="W2427" t="s">
        <v>31</v>
      </c>
      <c r="X2427" t="s">
        <v>29</v>
      </c>
      <c r="Y2427" t="s">
        <v>29</v>
      </c>
      <c r="Z2427" t="s">
        <v>29</v>
      </c>
      <c r="AA2427" t="s">
        <v>30</v>
      </c>
      <c r="AB2427" t="s">
        <v>32</v>
      </c>
    </row>
    <row r="2428" spans="1:28" outlineLevel="1" x14ac:dyDescent="0.45">
      <c r="A2428">
        <v>2723489004</v>
      </c>
      <c r="B2428" s="1">
        <v>44334</v>
      </c>
      <c r="C2428" t="s">
        <v>1437</v>
      </c>
      <c r="D2428" t="s">
        <v>1438</v>
      </c>
      <c r="E2428" t="s">
        <v>52</v>
      </c>
      <c r="F2428" t="s">
        <v>5651</v>
      </c>
      <c r="G2428" t="s">
        <v>5763</v>
      </c>
      <c r="H2428" s="5">
        <v>100455.43</v>
      </c>
      <c r="I2428" t="s">
        <v>128</v>
      </c>
      <c r="J2428" t="s">
        <v>28</v>
      </c>
      <c r="K2428" t="s">
        <v>29</v>
      </c>
      <c r="L2428" t="s">
        <v>54</v>
      </c>
      <c r="M2428" t="s">
        <v>30</v>
      </c>
      <c r="N2428" t="s">
        <v>30</v>
      </c>
      <c r="O2428" t="s">
        <v>30</v>
      </c>
      <c r="P2428" t="s">
        <v>30</v>
      </c>
      <c r="Q2428" t="s">
        <v>30</v>
      </c>
      <c r="R2428" t="s">
        <v>30</v>
      </c>
      <c r="S2428" t="s">
        <v>30</v>
      </c>
      <c r="T2428" t="s">
        <v>30</v>
      </c>
      <c r="U2428" t="s">
        <v>30</v>
      </c>
      <c r="V2428" t="s">
        <v>30</v>
      </c>
      <c r="W2428" t="s">
        <v>31</v>
      </c>
      <c r="X2428" t="s">
        <v>29</v>
      </c>
      <c r="Y2428" t="s">
        <v>30</v>
      </c>
      <c r="Z2428" t="s">
        <v>29</v>
      </c>
      <c r="AA2428" t="s">
        <v>29</v>
      </c>
      <c r="AB2428" t="s">
        <v>32</v>
      </c>
    </row>
    <row r="2429" spans="1:28" outlineLevel="1" x14ac:dyDescent="0.45">
      <c r="A2429">
        <v>1094839004</v>
      </c>
      <c r="B2429" s="1">
        <v>44329</v>
      </c>
      <c r="C2429" t="s">
        <v>384</v>
      </c>
      <c r="D2429" t="s">
        <v>385</v>
      </c>
      <c r="E2429" t="s">
        <v>52</v>
      </c>
      <c r="F2429" t="s">
        <v>5651</v>
      </c>
      <c r="G2429" t="s">
        <v>5708</v>
      </c>
      <c r="H2429" s="5">
        <v>98506.91</v>
      </c>
      <c r="J2429" t="s">
        <v>28</v>
      </c>
      <c r="K2429" t="s">
        <v>29</v>
      </c>
      <c r="L2429" t="s">
        <v>54</v>
      </c>
      <c r="M2429" t="s">
        <v>29</v>
      </c>
      <c r="N2429" t="s">
        <v>29</v>
      </c>
      <c r="O2429" t="s">
        <v>29</v>
      </c>
      <c r="P2429" t="s">
        <v>30</v>
      </c>
      <c r="Q2429" t="s">
        <v>30</v>
      </c>
      <c r="R2429" t="s">
        <v>30</v>
      </c>
      <c r="S2429" t="s">
        <v>30</v>
      </c>
      <c r="T2429" t="s">
        <v>30</v>
      </c>
      <c r="U2429" t="s">
        <v>30</v>
      </c>
      <c r="V2429" t="s">
        <v>30</v>
      </c>
      <c r="W2429" t="s">
        <v>31</v>
      </c>
      <c r="X2429" t="s">
        <v>30</v>
      </c>
      <c r="Y2429" t="s">
        <v>29</v>
      </c>
      <c r="Z2429" t="s">
        <v>29</v>
      </c>
      <c r="AA2429" t="s">
        <v>30</v>
      </c>
      <c r="AB2429" t="s">
        <v>32</v>
      </c>
    </row>
    <row r="2430" spans="1:28" outlineLevel="1" x14ac:dyDescent="0.45">
      <c r="A2430">
        <v>7879538902</v>
      </c>
      <c r="B2430" s="1">
        <v>44327</v>
      </c>
      <c r="C2430" t="s">
        <v>3893</v>
      </c>
      <c r="D2430" t="s">
        <v>3894</v>
      </c>
      <c r="E2430" t="s">
        <v>52</v>
      </c>
      <c r="F2430" t="s">
        <v>5651</v>
      </c>
      <c r="G2430" t="s">
        <v>5652</v>
      </c>
      <c r="H2430" s="5">
        <v>98083</v>
      </c>
      <c r="I2430" t="s">
        <v>36</v>
      </c>
      <c r="J2430" t="s">
        <v>28</v>
      </c>
      <c r="K2430" t="s">
        <v>30</v>
      </c>
      <c r="L2430" t="s">
        <v>54</v>
      </c>
      <c r="M2430" t="s">
        <v>29</v>
      </c>
      <c r="N2430" t="s">
        <v>29</v>
      </c>
      <c r="O2430" t="s">
        <v>30</v>
      </c>
      <c r="P2430" t="s">
        <v>29</v>
      </c>
      <c r="Q2430" t="s">
        <v>29</v>
      </c>
      <c r="R2430" t="s">
        <v>30</v>
      </c>
      <c r="S2430" t="s">
        <v>30</v>
      </c>
      <c r="T2430" t="s">
        <v>30</v>
      </c>
      <c r="U2430" t="s">
        <v>29</v>
      </c>
      <c r="V2430" t="s">
        <v>30</v>
      </c>
      <c r="W2430" t="s">
        <v>33</v>
      </c>
      <c r="X2430" t="s">
        <v>29</v>
      </c>
      <c r="Y2430" t="s">
        <v>30</v>
      </c>
      <c r="Z2430" t="s">
        <v>29</v>
      </c>
      <c r="AA2430" t="s">
        <v>30</v>
      </c>
      <c r="AB2430" t="s">
        <v>32</v>
      </c>
    </row>
    <row r="2431" spans="1:28" outlineLevel="1" x14ac:dyDescent="0.45">
      <c r="A2431">
        <v>7555338905</v>
      </c>
      <c r="B2431" s="1">
        <v>44323</v>
      </c>
      <c r="C2431" t="s">
        <v>3065</v>
      </c>
      <c r="D2431" t="s">
        <v>3066</v>
      </c>
      <c r="E2431" t="s">
        <v>52</v>
      </c>
      <c r="F2431" t="s">
        <v>5651</v>
      </c>
      <c r="G2431" t="s">
        <v>5763</v>
      </c>
      <c r="H2431" s="5">
        <v>96937.11</v>
      </c>
      <c r="J2431" t="s">
        <v>28</v>
      </c>
      <c r="K2431" t="s">
        <v>29</v>
      </c>
      <c r="L2431" t="s">
        <v>54</v>
      </c>
      <c r="M2431" t="s">
        <v>29</v>
      </c>
      <c r="N2431" t="s">
        <v>30</v>
      </c>
      <c r="O2431" t="s">
        <v>29</v>
      </c>
      <c r="P2431" t="s">
        <v>30</v>
      </c>
      <c r="Q2431" t="s">
        <v>29</v>
      </c>
      <c r="R2431" t="s">
        <v>30</v>
      </c>
      <c r="S2431" t="s">
        <v>30</v>
      </c>
      <c r="T2431" t="s">
        <v>30</v>
      </c>
      <c r="U2431" t="s">
        <v>30</v>
      </c>
      <c r="V2431" t="s">
        <v>30</v>
      </c>
      <c r="W2431" t="s">
        <v>31</v>
      </c>
      <c r="X2431" t="s">
        <v>29</v>
      </c>
      <c r="Y2431" t="s">
        <v>30</v>
      </c>
      <c r="Z2431" t="s">
        <v>29</v>
      </c>
      <c r="AA2431" t="s">
        <v>29</v>
      </c>
      <c r="AB2431" t="s">
        <v>32</v>
      </c>
    </row>
    <row r="2432" spans="1:28" outlineLevel="1" x14ac:dyDescent="0.45">
      <c r="A2432">
        <v>7535698900</v>
      </c>
      <c r="B2432" s="1">
        <v>44323</v>
      </c>
      <c r="C2432" t="s">
        <v>2837</v>
      </c>
      <c r="D2432" t="s">
        <v>2838</v>
      </c>
      <c r="E2432" t="s">
        <v>52</v>
      </c>
      <c r="F2432" t="s">
        <v>5651</v>
      </c>
      <c r="G2432" t="s">
        <v>5966</v>
      </c>
      <c r="H2432" s="5">
        <v>95440.22</v>
      </c>
      <c r="J2432" t="s">
        <v>28</v>
      </c>
      <c r="K2432" t="s">
        <v>29</v>
      </c>
      <c r="L2432" t="s">
        <v>54</v>
      </c>
      <c r="M2432" t="s">
        <v>29</v>
      </c>
      <c r="N2432" t="s">
        <v>30</v>
      </c>
      <c r="O2432" t="s">
        <v>29</v>
      </c>
      <c r="P2432" t="s">
        <v>30</v>
      </c>
      <c r="Q2432" t="s">
        <v>30</v>
      </c>
      <c r="R2432" t="s">
        <v>30</v>
      </c>
      <c r="S2432" t="s">
        <v>30</v>
      </c>
      <c r="T2432" t="s">
        <v>30</v>
      </c>
      <c r="U2432" t="s">
        <v>30</v>
      </c>
      <c r="V2432" t="s">
        <v>30</v>
      </c>
      <c r="W2432" t="s">
        <v>31</v>
      </c>
      <c r="X2432" t="s">
        <v>29</v>
      </c>
      <c r="Y2432" t="s">
        <v>29</v>
      </c>
      <c r="Z2432" t="s">
        <v>29</v>
      </c>
      <c r="AA2432" t="s">
        <v>30</v>
      </c>
      <c r="AB2432" t="s">
        <v>45</v>
      </c>
    </row>
    <row r="2433" spans="1:28" outlineLevel="1" x14ac:dyDescent="0.45">
      <c r="A2433">
        <v>2495349005</v>
      </c>
      <c r="B2433" s="1">
        <v>44332</v>
      </c>
      <c r="C2433" t="s">
        <v>1198</v>
      </c>
      <c r="D2433" t="s">
        <v>1199</v>
      </c>
      <c r="E2433" t="s">
        <v>52</v>
      </c>
      <c r="F2433" t="s">
        <v>5651</v>
      </c>
      <c r="G2433" t="s">
        <v>5652</v>
      </c>
      <c r="H2433" s="5">
        <v>94878.02</v>
      </c>
      <c r="J2433" t="s">
        <v>28</v>
      </c>
      <c r="K2433" t="s">
        <v>30</v>
      </c>
      <c r="L2433" t="s">
        <v>54</v>
      </c>
      <c r="M2433" t="s">
        <v>29</v>
      </c>
      <c r="N2433" t="s">
        <v>29</v>
      </c>
      <c r="O2433" t="s">
        <v>29</v>
      </c>
      <c r="P2433" t="s">
        <v>30</v>
      </c>
      <c r="Q2433" t="s">
        <v>30</v>
      </c>
      <c r="R2433" t="s">
        <v>30</v>
      </c>
      <c r="S2433" t="s">
        <v>30</v>
      </c>
      <c r="T2433" t="s">
        <v>30</v>
      </c>
      <c r="U2433" t="s">
        <v>30</v>
      </c>
      <c r="V2433" t="s">
        <v>30</v>
      </c>
      <c r="W2433" t="s">
        <v>33</v>
      </c>
      <c r="X2433" t="s">
        <v>29</v>
      </c>
      <c r="Y2433" t="s">
        <v>29</v>
      </c>
      <c r="Z2433" t="s">
        <v>29</v>
      </c>
      <c r="AA2433" t="s">
        <v>30</v>
      </c>
      <c r="AB2433" t="s">
        <v>43</v>
      </c>
    </row>
    <row r="2434" spans="1:28" outlineLevel="1" x14ac:dyDescent="0.45">
      <c r="A2434">
        <v>8910359003</v>
      </c>
      <c r="B2434" s="1">
        <v>44345</v>
      </c>
      <c r="C2434" t="s">
        <v>4806</v>
      </c>
      <c r="D2434" t="s">
        <v>4807</v>
      </c>
      <c r="E2434" t="s">
        <v>52</v>
      </c>
      <c r="F2434" t="s">
        <v>5651</v>
      </c>
      <c r="G2434" t="s">
        <v>5788</v>
      </c>
      <c r="H2434" s="5">
        <v>92829.35</v>
      </c>
      <c r="I2434" t="s">
        <v>916</v>
      </c>
      <c r="J2434" t="s">
        <v>28</v>
      </c>
      <c r="K2434" t="s">
        <v>29</v>
      </c>
      <c r="L2434" t="s">
        <v>54</v>
      </c>
      <c r="M2434" t="s">
        <v>29</v>
      </c>
      <c r="N2434" t="s">
        <v>29</v>
      </c>
      <c r="O2434" t="s">
        <v>29</v>
      </c>
      <c r="P2434" t="s">
        <v>30</v>
      </c>
      <c r="Q2434" t="s">
        <v>29</v>
      </c>
      <c r="R2434" t="s">
        <v>29</v>
      </c>
      <c r="S2434" t="s">
        <v>30</v>
      </c>
      <c r="T2434" t="s">
        <v>30</v>
      </c>
      <c r="U2434" t="s">
        <v>30</v>
      </c>
      <c r="V2434" t="s">
        <v>29</v>
      </c>
      <c r="W2434" t="s">
        <v>31</v>
      </c>
      <c r="X2434" t="s">
        <v>29</v>
      </c>
      <c r="Y2434" t="s">
        <v>29</v>
      </c>
      <c r="Z2434" t="s">
        <v>29</v>
      </c>
      <c r="AA2434" t="s">
        <v>29</v>
      </c>
      <c r="AB2434" t="s">
        <v>32</v>
      </c>
    </row>
    <row r="2435" spans="1:28" outlineLevel="1" x14ac:dyDescent="0.45">
      <c r="A2435">
        <v>9882909009</v>
      </c>
      <c r="B2435" s="1">
        <v>44351</v>
      </c>
      <c r="C2435" t="s">
        <v>5254</v>
      </c>
      <c r="D2435" t="s">
        <v>5255</v>
      </c>
      <c r="E2435" t="s">
        <v>52</v>
      </c>
      <c r="F2435" t="s">
        <v>5651</v>
      </c>
      <c r="G2435" t="s">
        <v>5708</v>
      </c>
      <c r="H2435" s="5">
        <v>80793</v>
      </c>
      <c r="J2435" t="s">
        <v>28</v>
      </c>
      <c r="K2435" t="s">
        <v>30</v>
      </c>
      <c r="L2435" t="s">
        <v>54</v>
      </c>
      <c r="M2435" t="s">
        <v>30</v>
      </c>
      <c r="N2435" t="s">
        <v>30</v>
      </c>
      <c r="O2435" t="s">
        <v>30</v>
      </c>
      <c r="P2435" t="s">
        <v>30</v>
      </c>
      <c r="Q2435" t="s">
        <v>30</v>
      </c>
      <c r="R2435" t="s">
        <v>30</v>
      </c>
      <c r="S2435" t="s">
        <v>30</v>
      </c>
      <c r="T2435" t="s">
        <v>30</v>
      </c>
      <c r="U2435" t="s">
        <v>30</v>
      </c>
      <c r="V2435" t="s">
        <v>30</v>
      </c>
      <c r="W2435" t="s">
        <v>40</v>
      </c>
      <c r="X2435" t="s">
        <v>30</v>
      </c>
      <c r="Y2435" t="s">
        <v>29</v>
      </c>
      <c r="Z2435" t="s">
        <v>29</v>
      </c>
      <c r="AA2435" t="s">
        <v>29</v>
      </c>
      <c r="AB2435" t="s">
        <v>32</v>
      </c>
    </row>
    <row r="2436" spans="1:28" outlineLevel="1" x14ac:dyDescent="0.45">
      <c r="A2436">
        <v>8837979004</v>
      </c>
      <c r="B2436" s="1">
        <v>44345</v>
      </c>
      <c r="C2436" t="s">
        <v>4425</v>
      </c>
      <c r="D2436" t="s">
        <v>4426</v>
      </c>
      <c r="E2436" t="s">
        <v>52</v>
      </c>
      <c r="F2436" t="s">
        <v>5651</v>
      </c>
      <c r="G2436" t="s">
        <v>5652</v>
      </c>
      <c r="H2436" s="5">
        <v>78348</v>
      </c>
      <c r="J2436" t="s">
        <v>28</v>
      </c>
      <c r="K2436" t="s">
        <v>30</v>
      </c>
      <c r="L2436" t="s">
        <v>54</v>
      </c>
      <c r="M2436" t="s">
        <v>30</v>
      </c>
      <c r="N2436" t="s">
        <v>30</v>
      </c>
      <c r="O2436" t="s">
        <v>30</v>
      </c>
      <c r="P2436" t="s">
        <v>30</v>
      </c>
      <c r="Q2436" t="s">
        <v>30</v>
      </c>
      <c r="R2436" t="s">
        <v>30</v>
      </c>
      <c r="S2436" t="s">
        <v>30</v>
      </c>
      <c r="T2436" t="s">
        <v>30</v>
      </c>
      <c r="U2436" t="s">
        <v>30</v>
      </c>
      <c r="V2436" t="s">
        <v>30</v>
      </c>
      <c r="W2436" t="s">
        <v>31</v>
      </c>
      <c r="X2436" t="s">
        <v>29</v>
      </c>
      <c r="Y2436" t="s">
        <v>29</v>
      </c>
      <c r="Z2436" t="s">
        <v>29</v>
      </c>
      <c r="AA2436" t="s">
        <v>29</v>
      </c>
      <c r="AB2436" t="s">
        <v>43</v>
      </c>
    </row>
    <row r="2437" spans="1:28" outlineLevel="1" x14ac:dyDescent="0.45">
      <c r="A2437">
        <v>3705669000</v>
      </c>
      <c r="B2437" s="1">
        <v>44335</v>
      </c>
      <c r="C2437" t="s">
        <v>1810</v>
      </c>
      <c r="D2437" t="s">
        <v>1811</v>
      </c>
      <c r="E2437" t="s">
        <v>52</v>
      </c>
      <c r="F2437" t="s">
        <v>5651</v>
      </c>
      <c r="G2437" t="s">
        <v>5652</v>
      </c>
      <c r="H2437" s="5">
        <v>74366.25</v>
      </c>
      <c r="J2437" t="s">
        <v>28</v>
      </c>
      <c r="K2437" t="s">
        <v>30</v>
      </c>
      <c r="L2437" t="s">
        <v>54</v>
      </c>
      <c r="M2437" t="s">
        <v>30</v>
      </c>
      <c r="N2437" t="s">
        <v>30</v>
      </c>
      <c r="O2437" t="s">
        <v>30</v>
      </c>
      <c r="P2437" t="s">
        <v>30</v>
      </c>
      <c r="Q2437" t="s">
        <v>30</v>
      </c>
      <c r="R2437" t="s">
        <v>30</v>
      </c>
      <c r="S2437" t="s">
        <v>30</v>
      </c>
      <c r="T2437" t="s">
        <v>30</v>
      </c>
      <c r="U2437" t="s">
        <v>30</v>
      </c>
      <c r="V2437" t="s">
        <v>30</v>
      </c>
      <c r="W2437" t="s">
        <v>40</v>
      </c>
      <c r="X2437" t="s">
        <v>29</v>
      </c>
      <c r="Y2437" t="s">
        <v>29</v>
      </c>
      <c r="Z2437" t="s">
        <v>29</v>
      </c>
      <c r="AA2437" t="s">
        <v>30</v>
      </c>
      <c r="AB2437" t="s">
        <v>43</v>
      </c>
    </row>
    <row r="2438" spans="1:28" outlineLevel="1" x14ac:dyDescent="0.45">
      <c r="A2438">
        <v>6613059001</v>
      </c>
      <c r="B2438" s="1">
        <v>44338</v>
      </c>
      <c r="C2438" t="s">
        <v>2449</v>
      </c>
      <c r="D2438" t="s">
        <v>2450</v>
      </c>
      <c r="E2438" t="s">
        <v>52</v>
      </c>
      <c r="F2438" t="s">
        <v>5651</v>
      </c>
      <c r="G2438" t="s">
        <v>5708</v>
      </c>
      <c r="H2438" s="5">
        <v>71316</v>
      </c>
      <c r="I2438" t="s">
        <v>804</v>
      </c>
      <c r="J2438" t="s">
        <v>28</v>
      </c>
      <c r="K2438" t="s">
        <v>29</v>
      </c>
      <c r="L2438" t="s">
        <v>54</v>
      </c>
      <c r="M2438" t="s">
        <v>29</v>
      </c>
      <c r="N2438" t="s">
        <v>30</v>
      </c>
      <c r="O2438" t="s">
        <v>29</v>
      </c>
      <c r="P2438" t="s">
        <v>30</v>
      </c>
      <c r="Q2438" t="s">
        <v>30</v>
      </c>
      <c r="R2438" t="s">
        <v>30</v>
      </c>
      <c r="S2438" t="s">
        <v>30</v>
      </c>
      <c r="T2438" t="s">
        <v>30</v>
      </c>
      <c r="U2438" t="s">
        <v>30</v>
      </c>
      <c r="V2438" t="s">
        <v>30</v>
      </c>
      <c r="W2438" t="s">
        <v>31</v>
      </c>
      <c r="X2438" t="s">
        <v>30</v>
      </c>
      <c r="Y2438" t="s">
        <v>29</v>
      </c>
      <c r="Z2438" t="s">
        <v>30</v>
      </c>
      <c r="AA2438" t="s">
        <v>29</v>
      </c>
      <c r="AB2438" t="s">
        <v>32</v>
      </c>
    </row>
    <row r="2439" spans="1:28" outlineLevel="1" x14ac:dyDescent="0.45">
      <c r="A2439">
        <v>7539229010</v>
      </c>
      <c r="B2439" s="1">
        <v>44341</v>
      </c>
      <c r="C2439" t="s">
        <v>2871</v>
      </c>
      <c r="D2439" t="s">
        <v>2872</v>
      </c>
      <c r="E2439" t="s">
        <v>52</v>
      </c>
      <c r="F2439" t="s">
        <v>5651</v>
      </c>
      <c r="G2439" t="s">
        <v>5763</v>
      </c>
      <c r="H2439" s="5">
        <v>69560.44</v>
      </c>
      <c r="J2439" t="s">
        <v>28</v>
      </c>
      <c r="K2439" t="s">
        <v>30</v>
      </c>
      <c r="L2439" t="s">
        <v>54</v>
      </c>
      <c r="M2439" t="s">
        <v>29</v>
      </c>
      <c r="N2439" t="s">
        <v>30</v>
      </c>
      <c r="O2439" t="s">
        <v>29</v>
      </c>
      <c r="P2439" t="s">
        <v>30</v>
      </c>
      <c r="Q2439" t="s">
        <v>30</v>
      </c>
      <c r="R2439" t="s">
        <v>30</v>
      </c>
      <c r="S2439" t="s">
        <v>29</v>
      </c>
      <c r="T2439" t="s">
        <v>30</v>
      </c>
      <c r="U2439" t="s">
        <v>30</v>
      </c>
      <c r="V2439" t="s">
        <v>30</v>
      </c>
      <c r="W2439" t="s">
        <v>31</v>
      </c>
      <c r="X2439" t="s">
        <v>29</v>
      </c>
      <c r="Y2439" t="s">
        <v>30</v>
      </c>
      <c r="Z2439" t="s">
        <v>29</v>
      </c>
      <c r="AA2439" t="s">
        <v>29</v>
      </c>
      <c r="AB2439" t="s">
        <v>45</v>
      </c>
    </row>
    <row r="2440" spans="1:28" outlineLevel="1" x14ac:dyDescent="0.45">
      <c r="A2440">
        <v>2772079006</v>
      </c>
      <c r="B2440" s="1">
        <v>44334</v>
      </c>
      <c r="C2440" t="s">
        <v>1659</v>
      </c>
      <c r="D2440" t="s">
        <v>1660</v>
      </c>
      <c r="E2440" t="s">
        <v>52</v>
      </c>
      <c r="F2440" t="s">
        <v>5651</v>
      </c>
      <c r="G2440" t="s">
        <v>5652</v>
      </c>
      <c r="H2440" s="5">
        <v>63547</v>
      </c>
      <c r="J2440" t="s">
        <v>28</v>
      </c>
      <c r="K2440" t="s">
        <v>30</v>
      </c>
      <c r="L2440" t="s">
        <v>54</v>
      </c>
      <c r="M2440" t="s">
        <v>29</v>
      </c>
      <c r="N2440" t="s">
        <v>30</v>
      </c>
      <c r="O2440" t="s">
        <v>29</v>
      </c>
      <c r="P2440" t="s">
        <v>30</v>
      </c>
      <c r="Q2440" t="s">
        <v>30</v>
      </c>
      <c r="R2440" t="s">
        <v>30</v>
      </c>
      <c r="S2440" t="s">
        <v>30</v>
      </c>
      <c r="T2440" t="s">
        <v>29</v>
      </c>
      <c r="U2440" t="s">
        <v>30</v>
      </c>
      <c r="V2440" t="s">
        <v>30</v>
      </c>
      <c r="W2440" t="s">
        <v>60</v>
      </c>
      <c r="X2440" t="s">
        <v>29</v>
      </c>
      <c r="Y2440" t="s">
        <v>30</v>
      </c>
      <c r="Z2440" t="s">
        <v>29</v>
      </c>
      <c r="AA2440" t="s">
        <v>29</v>
      </c>
      <c r="AB2440" t="s">
        <v>236</v>
      </c>
    </row>
    <row r="2441" spans="1:28" outlineLevel="1" x14ac:dyDescent="0.45">
      <c r="A2441">
        <v>7233049001</v>
      </c>
      <c r="B2441" s="1">
        <v>44339</v>
      </c>
      <c r="C2441" t="s">
        <v>2500</v>
      </c>
      <c r="D2441" t="s">
        <v>2501</v>
      </c>
      <c r="E2441" t="s">
        <v>52</v>
      </c>
      <c r="F2441" t="s">
        <v>5651</v>
      </c>
      <c r="G2441" t="s">
        <v>5763</v>
      </c>
      <c r="H2441" s="5">
        <v>56281.61</v>
      </c>
      <c r="J2441" t="s">
        <v>28</v>
      </c>
      <c r="K2441" t="s">
        <v>29</v>
      </c>
      <c r="L2441" t="s">
        <v>54</v>
      </c>
      <c r="M2441" t="s">
        <v>30</v>
      </c>
      <c r="N2441" t="s">
        <v>29</v>
      </c>
      <c r="O2441" t="s">
        <v>29</v>
      </c>
      <c r="P2441" t="s">
        <v>29</v>
      </c>
      <c r="Q2441" t="s">
        <v>29</v>
      </c>
      <c r="R2441" t="s">
        <v>30</v>
      </c>
      <c r="S2441" t="s">
        <v>30</v>
      </c>
      <c r="T2441" t="s">
        <v>30</v>
      </c>
      <c r="U2441" t="s">
        <v>29</v>
      </c>
      <c r="V2441" t="s">
        <v>30</v>
      </c>
      <c r="W2441" t="s">
        <v>270</v>
      </c>
      <c r="X2441" t="s">
        <v>29</v>
      </c>
      <c r="Y2441" t="s">
        <v>29</v>
      </c>
      <c r="Z2441" t="s">
        <v>29</v>
      </c>
      <c r="AA2441" t="s">
        <v>30</v>
      </c>
      <c r="AB2441" t="s">
        <v>32</v>
      </c>
    </row>
    <row r="2442" spans="1:28" outlineLevel="1" x14ac:dyDescent="0.45">
      <c r="A2442">
        <v>8856699009</v>
      </c>
      <c r="B2442" s="1">
        <v>44345</v>
      </c>
      <c r="C2442" t="s">
        <v>4535</v>
      </c>
      <c r="D2442" t="s">
        <v>4536</v>
      </c>
      <c r="E2442" t="s">
        <v>52</v>
      </c>
      <c r="F2442" t="s">
        <v>5651</v>
      </c>
      <c r="G2442" t="s">
        <v>5652</v>
      </c>
      <c r="H2442" s="5">
        <v>56228</v>
      </c>
      <c r="J2442" t="s">
        <v>28</v>
      </c>
      <c r="K2442" t="s">
        <v>30</v>
      </c>
      <c r="L2442" t="s">
        <v>54</v>
      </c>
      <c r="M2442" t="s">
        <v>29</v>
      </c>
      <c r="N2442" t="s">
        <v>30</v>
      </c>
      <c r="O2442" t="s">
        <v>29</v>
      </c>
      <c r="P2442" t="s">
        <v>29</v>
      </c>
      <c r="Q2442" t="s">
        <v>30</v>
      </c>
      <c r="R2442" t="s">
        <v>30</v>
      </c>
      <c r="S2442" t="s">
        <v>30</v>
      </c>
      <c r="T2442" t="s">
        <v>30</v>
      </c>
      <c r="U2442" t="s">
        <v>30</v>
      </c>
      <c r="V2442" t="s">
        <v>30</v>
      </c>
      <c r="W2442" t="s">
        <v>40</v>
      </c>
      <c r="X2442" t="s">
        <v>29</v>
      </c>
      <c r="Y2442" t="s">
        <v>29</v>
      </c>
      <c r="Z2442" t="s">
        <v>29</v>
      </c>
      <c r="AA2442" t="s">
        <v>29</v>
      </c>
      <c r="AB2442" t="s">
        <v>102</v>
      </c>
    </row>
    <row r="2443" spans="1:28" outlineLevel="1" x14ac:dyDescent="0.45">
      <c r="A2443">
        <v>2784939001</v>
      </c>
      <c r="B2443" s="1">
        <v>44334</v>
      </c>
      <c r="C2443" t="s">
        <v>1703</v>
      </c>
      <c r="D2443" t="s">
        <v>1704</v>
      </c>
      <c r="E2443" t="s">
        <v>52</v>
      </c>
      <c r="F2443" t="s">
        <v>5651</v>
      </c>
      <c r="G2443" t="s">
        <v>5652</v>
      </c>
      <c r="H2443" s="5">
        <v>55433.7</v>
      </c>
      <c r="J2443" t="s">
        <v>28</v>
      </c>
      <c r="K2443" t="s">
        <v>30</v>
      </c>
      <c r="L2443" t="s">
        <v>54</v>
      </c>
      <c r="M2443" t="s">
        <v>30</v>
      </c>
      <c r="N2443" t="s">
        <v>29</v>
      </c>
      <c r="O2443" t="s">
        <v>30</v>
      </c>
      <c r="P2443" t="s">
        <v>30</v>
      </c>
      <c r="Q2443" t="s">
        <v>29</v>
      </c>
      <c r="R2443" t="s">
        <v>30</v>
      </c>
      <c r="S2443" t="s">
        <v>30</v>
      </c>
      <c r="T2443" t="s">
        <v>30</v>
      </c>
      <c r="U2443" t="s">
        <v>30</v>
      </c>
      <c r="V2443" t="s">
        <v>29</v>
      </c>
      <c r="W2443" t="s">
        <v>31</v>
      </c>
      <c r="X2443" t="s">
        <v>29</v>
      </c>
      <c r="Y2443" t="s">
        <v>29</v>
      </c>
      <c r="Z2443" t="s">
        <v>29</v>
      </c>
      <c r="AA2443" t="s">
        <v>30</v>
      </c>
      <c r="AB2443" t="s">
        <v>38</v>
      </c>
    </row>
    <row r="2444" spans="1:28" outlineLevel="1" x14ac:dyDescent="0.45">
      <c r="A2444">
        <v>2498769008</v>
      </c>
      <c r="B2444" s="1">
        <v>44332</v>
      </c>
      <c r="C2444" t="s">
        <v>1212</v>
      </c>
      <c r="D2444" t="s">
        <v>1213</v>
      </c>
      <c r="E2444" t="s">
        <v>52</v>
      </c>
      <c r="F2444" t="s">
        <v>5651</v>
      </c>
      <c r="G2444" t="s">
        <v>5763</v>
      </c>
      <c r="H2444" s="5">
        <v>43044</v>
      </c>
      <c r="J2444" t="s">
        <v>28</v>
      </c>
      <c r="K2444" t="s">
        <v>29</v>
      </c>
      <c r="L2444" t="s">
        <v>54</v>
      </c>
      <c r="M2444" t="s">
        <v>29</v>
      </c>
      <c r="N2444" t="s">
        <v>29</v>
      </c>
      <c r="O2444" t="s">
        <v>29</v>
      </c>
      <c r="P2444" t="s">
        <v>29</v>
      </c>
      <c r="Q2444" t="s">
        <v>29</v>
      </c>
      <c r="R2444" t="s">
        <v>29</v>
      </c>
      <c r="S2444" t="s">
        <v>30</v>
      </c>
      <c r="T2444" t="s">
        <v>30</v>
      </c>
      <c r="U2444" t="s">
        <v>29</v>
      </c>
      <c r="V2444" t="s">
        <v>30</v>
      </c>
      <c r="W2444" t="s">
        <v>40</v>
      </c>
      <c r="X2444" t="s">
        <v>29</v>
      </c>
      <c r="Y2444" t="s">
        <v>29</v>
      </c>
      <c r="Z2444" t="s">
        <v>30</v>
      </c>
      <c r="AA2444" t="s">
        <v>29</v>
      </c>
      <c r="AB2444" t="s">
        <v>38</v>
      </c>
    </row>
    <row r="2445" spans="1:28" outlineLevel="1" x14ac:dyDescent="0.45">
      <c r="A2445">
        <v>7559968903</v>
      </c>
      <c r="B2445" s="1">
        <v>44323</v>
      </c>
      <c r="C2445" t="s">
        <v>3119</v>
      </c>
      <c r="D2445" t="s">
        <v>3120</v>
      </c>
      <c r="E2445" t="s">
        <v>52</v>
      </c>
      <c r="F2445" t="s">
        <v>5651</v>
      </c>
      <c r="G2445" t="s">
        <v>5763</v>
      </c>
      <c r="H2445" s="5">
        <v>40188</v>
      </c>
      <c r="I2445" t="s">
        <v>3121</v>
      </c>
      <c r="J2445" t="s">
        <v>28</v>
      </c>
      <c r="K2445" t="s">
        <v>29</v>
      </c>
      <c r="L2445" t="s">
        <v>54</v>
      </c>
      <c r="M2445" t="s">
        <v>29</v>
      </c>
      <c r="N2445" t="s">
        <v>29</v>
      </c>
      <c r="O2445" t="s">
        <v>29</v>
      </c>
      <c r="P2445" t="s">
        <v>29</v>
      </c>
      <c r="Q2445" t="s">
        <v>29</v>
      </c>
      <c r="R2445" t="s">
        <v>30</v>
      </c>
      <c r="S2445" t="s">
        <v>30</v>
      </c>
      <c r="T2445" t="s">
        <v>30</v>
      </c>
      <c r="U2445" t="s">
        <v>29</v>
      </c>
      <c r="V2445" t="s">
        <v>30</v>
      </c>
      <c r="W2445" t="s">
        <v>31</v>
      </c>
      <c r="X2445" t="s">
        <v>29</v>
      </c>
      <c r="Y2445" t="s">
        <v>30</v>
      </c>
      <c r="Z2445" t="s">
        <v>29</v>
      </c>
      <c r="AA2445" t="s">
        <v>29</v>
      </c>
      <c r="AB2445" t="s">
        <v>32</v>
      </c>
    </row>
    <row r="2446" spans="1:28" outlineLevel="1" x14ac:dyDescent="0.45">
      <c r="A2446">
        <v>7554028904</v>
      </c>
      <c r="B2446" s="1">
        <v>44323</v>
      </c>
      <c r="C2446" t="s">
        <v>3046</v>
      </c>
      <c r="D2446" t="s">
        <v>3047</v>
      </c>
      <c r="E2446" t="s">
        <v>52</v>
      </c>
      <c r="F2446" t="s">
        <v>5651</v>
      </c>
      <c r="G2446" t="s">
        <v>5788</v>
      </c>
      <c r="H2446" s="5">
        <v>38188</v>
      </c>
      <c r="J2446" t="s">
        <v>28</v>
      </c>
      <c r="K2446" t="s">
        <v>30</v>
      </c>
      <c r="L2446" t="s">
        <v>54</v>
      </c>
      <c r="M2446" t="s">
        <v>29</v>
      </c>
      <c r="N2446" t="s">
        <v>30</v>
      </c>
      <c r="O2446" t="s">
        <v>29</v>
      </c>
      <c r="P2446" t="s">
        <v>30</v>
      </c>
      <c r="Q2446" t="s">
        <v>29</v>
      </c>
      <c r="R2446" t="s">
        <v>30</v>
      </c>
      <c r="S2446" t="s">
        <v>30</v>
      </c>
      <c r="T2446" t="s">
        <v>30</v>
      </c>
      <c r="U2446" t="s">
        <v>30</v>
      </c>
      <c r="V2446" t="s">
        <v>30</v>
      </c>
      <c r="W2446" t="s">
        <v>31</v>
      </c>
      <c r="X2446" t="s">
        <v>29</v>
      </c>
      <c r="Y2446" t="s">
        <v>30</v>
      </c>
      <c r="Z2446" t="s">
        <v>29</v>
      </c>
      <c r="AA2446" t="s">
        <v>30</v>
      </c>
      <c r="AB2446" t="s">
        <v>56</v>
      </c>
    </row>
    <row r="2447" spans="1:28" outlineLevel="1" x14ac:dyDescent="0.45">
      <c r="A2447">
        <v>7605758901</v>
      </c>
      <c r="B2447" s="1">
        <v>44323</v>
      </c>
      <c r="C2447" t="s">
        <v>3424</v>
      </c>
      <c r="D2447" t="s">
        <v>3425</v>
      </c>
      <c r="E2447" t="s">
        <v>52</v>
      </c>
      <c r="F2447" t="s">
        <v>5651</v>
      </c>
      <c r="G2447" t="s">
        <v>5652</v>
      </c>
      <c r="H2447" s="5">
        <v>36048.5</v>
      </c>
      <c r="J2447" t="s">
        <v>28</v>
      </c>
      <c r="K2447" t="s">
        <v>30</v>
      </c>
      <c r="L2447" t="s">
        <v>54</v>
      </c>
      <c r="M2447" t="s">
        <v>30</v>
      </c>
      <c r="N2447" t="s">
        <v>29</v>
      </c>
      <c r="O2447" t="s">
        <v>29</v>
      </c>
      <c r="P2447" t="s">
        <v>29</v>
      </c>
      <c r="Q2447" t="s">
        <v>30</v>
      </c>
      <c r="R2447" t="s">
        <v>30</v>
      </c>
      <c r="S2447" t="s">
        <v>29</v>
      </c>
      <c r="T2447" t="s">
        <v>29</v>
      </c>
      <c r="U2447" t="s">
        <v>29</v>
      </c>
      <c r="V2447" t="s">
        <v>29</v>
      </c>
      <c r="W2447" t="s">
        <v>40</v>
      </c>
      <c r="X2447" t="s">
        <v>29</v>
      </c>
      <c r="Y2447" t="s">
        <v>29</v>
      </c>
      <c r="Z2447" t="s">
        <v>30</v>
      </c>
      <c r="AA2447" t="s">
        <v>30</v>
      </c>
      <c r="AB2447" t="s">
        <v>164</v>
      </c>
    </row>
    <row r="2448" spans="1:28" outlineLevel="1" x14ac:dyDescent="0.45">
      <c r="A2448">
        <v>8866899003</v>
      </c>
      <c r="B2448" s="1">
        <v>44345</v>
      </c>
      <c r="C2448" t="s">
        <v>4608</v>
      </c>
      <c r="D2448" t="s">
        <v>4609</v>
      </c>
      <c r="E2448" t="s">
        <v>52</v>
      </c>
      <c r="F2448" t="s">
        <v>5651</v>
      </c>
      <c r="G2448" t="s">
        <v>5807</v>
      </c>
      <c r="H2448" s="5">
        <v>32245</v>
      </c>
      <c r="J2448" t="s">
        <v>28</v>
      </c>
      <c r="K2448" t="s">
        <v>29</v>
      </c>
      <c r="L2448" t="s">
        <v>54</v>
      </c>
      <c r="M2448" t="s">
        <v>29</v>
      </c>
      <c r="N2448" t="s">
        <v>29</v>
      </c>
      <c r="O2448" t="s">
        <v>29</v>
      </c>
      <c r="P2448" t="s">
        <v>30</v>
      </c>
      <c r="Q2448" t="s">
        <v>30</v>
      </c>
      <c r="R2448" t="s">
        <v>30</v>
      </c>
      <c r="S2448" t="s">
        <v>30</v>
      </c>
      <c r="T2448" t="s">
        <v>30</v>
      </c>
      <c r="U2448" t="s">
        <v>29</v>
      </c>
      <c r="V2448" t="s">
        <v>30</v>
      </c>
      <c r="W2448" t="s">
        <v>33</v>
      </c>
      <c r="X2448" t="s">
        <v>29</v>
      </c>
      <c r="Y2448" t="s">
        <v>29</v>
      </c>
      <c r="Z2448" t="s">
        <v>29</v>
      </c>
      <c r="AA2448" t="s">
        <v>29</v>
      </c>
      <c r="AB2448" t="s">
        <v>39</v>
      </c>
    </row>
    <row r="2449" spans="1:28" outlineLevel="1" x14ac:dyDescent="0.45">
      <c r="A2449">
        <v>5235869005</v>
      </c>
      <c r="B2449" s="1">
        <v>44337</v>
      </c>
      <c r="C2449" t="s">
        <v>2257</v>
      </c>
      <c r="D2449" t="s">
        <v>2258</v>
      </c>
      <c r="E2449" t="s">
        <v>52</v>
      </c>
      <c r="F2449" t="s">
        <v>5651</v>
      </c>
      <c r="G2449" t="s">
        <v>5708</v>
      </c>
      <c r="H2449" s="5">
        <v>32099</v>
      </c>
      <c r="J2449" t="s">
        <v>28</v>
      </c>
      <c r="K2449" t="s">
        <v>30</v>
      </c>
      <c r="L2449" t="s">
        <v>54</v>
      </c>
      <c r="M2449" t="s">
        <v>29</v>
      </c>
      <c r="N2449" t="s">
        <v>29</v>
      </c>
      <c r="O2449" t="s">
        <v>29</v>
      </c>
      <c r="P2449" t="s">
        <v>30</v>
      </c>
      <c r="Q2449" t="s">
        <v>30</v>
      </c>
      <c r="R2449" t="s">
        <v>30</v>
      </c>
      <c r="S2449" t="s">
        <v>30</v>
      </c>
      <c r="T2449" t="s">
        <v>30</v>
      </c>
      <c r="U2449" t="s">
        <v>30</v>
      </c>
      <c r="V2449" t="s">
        <v>30</v>
      </c>
      <c r="W2449" t="s">
        <v>33</v>
      </c>
      <c r="X2449" t="s">
        <v>30</v>
      </c>
      <c r="Y2449" t="s">
        <v>29</v>
      </c>
      <c r="Z2449" t="s">
        <v>29</v>
      </c>
      <c r="AA2449" t="s">
        <v>30</v>
      </c>
      <c r="AB2449" t="s">
        <v>32</v>
      </c>
    </row>
    <row r="2450" spans="1:28" outlineLevel="1" x14ac:dyDescent="0.45">
      <c r="A2450">
        <v>8924999008</v>
      </c>
      <c r="B2450" s="1">
        <v>44345</v>
      </c>
      <c r="C2450" t="s">
        <v>4865</v>
      </c>
      <c r="D2450" t="s">
        <v>4866</v>
      </c>
      <c r="E2450" t="s">
        <v>52</v>
      </c>
      <c r="F2450" t="s">
        <v>5651</v>
      </c>
      <c r="G2450" t="s">
        <v>5763</v>
      </c>
      <c r="H2450" s="5">
        <v>28685.05</v>
      </c>
      <c r="J2450" t="s">
        <v>28</v>
      </c>
      <c r="K2450" t="s">
        <v>29</v>
      </c>
      <c r="L2450" t="s">
        <v>54</v>
      </c>
      <c r="M2450" t="s">
        <v>29</v>
      </c>
      <c r="N2450" t="s">
        <v>29</v>
      </c>
      <c r="O2450" t="s">
        <v>30</v>
      </c>
      <c r="P2450" t="s">
        <v>30</v>
      </c>
      <c r="Q2450" t="s">
        <v>30</v>
      </c>
      <c r="R2450" t="s">
        <v>30</v>
      </c>
      <c r="S2450" t="s">
        <v>30</v>
      </c>
      <c r="T2450" t="s">
        <v>30</v>
      </c>
      <c r="U2450" t="s">
        <v>30</v>
      </c>
      <c r="V2450" t="s">
        <v>30</v>
      </c>
      <c r="W2450" t="s">
        <v>33</v>
      </c>
      <c r="X2450" t="s">
        <v>29</v>
      </c>
      <c r="Y2450" t="s">
        <v>29</v>
      </c>
      <c r="Z2450" t="s">
        <v>29</v>
      </c>
      <c r="AA2450" t="s">
        <v>29</v>
      </c>
      <c r="AB2450" t="s">
        <v>32</v>
      </c>
    </row>
    <row r="2451" spans="1:28" outlineLevel="1" x14ac:dyDescent="0.45">
      <c r="A2451">
        <v>2228159002</v>
      </c>
      <c r="B2451" s="1">
        <v>44330</v>
      </c>
      <c r="C2451" t="s">
        <v>692</v>
      </c>
      <c r="D2451" t="s">
        <v>693</v>
      </c>
      <c r="E2451" t="s">
        <v>52</v>
      </c>
      <c r="F2451" t="s">
        <v>5651</v>
      </c>
      <c r="G2451" t="s">
        <v>5708</v>
      </c>
      <c r="H2451" s="5">
        <v>27316</v>
      </c>
      <c r="J2451" t="s">
        <v>28</v>
      </c>
      <c r="K2451" t="s">
        <v>30</v>
      </c>
      <c r="L2451" t="s">
        <v>54</v>
      </c>
      <c r="M2451" t="s">
        <v>29</v>
      </c>
      <c r="N2451" t="s">
        <v>30</v>
      </c>
      <c r="O2451" t="s">
        <v>30</v>
      </c>
      <c r="P2451" t="s">
        <v>30</v>
      </c>
      <c r="Q2451" t="s">
        <v>30</v>
      </c>
      <c r="R2451" t="s">
        <v>30</v>
      </c>
      <c r="S2451" t="s">
        <v>30</v>
      </c>
      <c r="T2451" t="s">
        <v>30</v>
      </c>
      <c r="U2451" t="s">
        <v>30</v>
      </c>
      <c r="V2451" t="s">
        <v>30</v>
      </c>
      <c r="W2451" t="s">
        <v>31</v>
      </c>
      <c r="X2451" t="s">
        <v>30</v>
      </c>
      <c r="Y2451" t="s">
        <v>29</v>
      </c>
      <c r="Z2451" t="s">
        <v>29</v>
      </c>
      <c r="AA2451" t="s">
        <v>30</v>
      </c>
      <c r="AB2451" t="s">
        <v>32</v>
      </c>
    </row>
    <row r="2452" spans="1:28" outlineLevel="1" x14ac:dyDescent="0.45">
      <c r="A2452">
        <v>2219209002</v>
      </c>
      <c r="B2452" s="1">
        <v>44330</v>
      </c>
      <c r="C2452" t="s">
        <v>648</v>
      </c>
      <c r="D2452" t="s">
        <v>649</v>
      </c>
      <c r="E2452" t="s">
        <v>52</v>
      </c>
      <c r="F2452" t="s">
        <v>5651</v>
      </c>
      <c r="G2452" t="s">
        <v>5763</v>
      </c>
      <c r="H2452" s="5">
        <v>27145</v>
      </c>
      <c r="J2452" t="s">
        <v>28</v>
      </c>
      <c r="K2452" t="s">
        <v>29</v>
      </c>
      <c r="L2452" t="s">
        <v>54</v>
      </c>
      <c r="M2452" t="s">
        <v>29</v>
      </c>
      <c r="N2452" t="s">
        <v>29</v>
      </c>
      <c r="O2452" t="s">
        <v>29</v>
      </c>
      <c r="P2452" t="s">
        <v>29</v>
      </c>
      <c r="Q2452" t="s">
        <v>29</v>
      </c>
      <c r="R2452" t="s">
        <v>29</v>
      </c>
      <c r="S2452" t="s">
        <v>30</v>
      </c>
      <c r="T2452" t="s">
        <v>30</v>
      </c>
      <c r="U2452" t="s">
        <v>29</v>
      </c>
      <c r="V2452" t="s">
        <v>30</v>
      </c>
      <c r="W2452" t="s">
        <v>31</v>
      </c>
      <c r="X2452" t="s">
        <v>29</v>
      </c>
      <c r="Y2452" t="s">
        <v>29</v>
      </c>
      <c r="Z2452" t="s">
        <v>29</v>
      </c>
      <c r="AA2452" t="s">
        <v>30</v>
      </c>
      <c r="AB2452" t="s">
        <v>32</v>
      </c>
    </row>
    <row r="2453" spans="1:28" outlineLevel="1" x14ac:dyDescent="0.45">
      <c r="A2453">
        <v>8840699004</v>
      </c>
      <c r="B2453" s="1">
        <v>44345</v>
      </c>
      <c r="C2453" t="s">
        <v>4439</v>
      </c>
      <c r="D2453" t="s">
        <v>4440</v>
      </c>
      <c r="E2453" t="s">
        <v>52</v>
      </c>
      <c r="F2453" t="s">
        <v>5651</v>
      </c>
      <c r="G2453" t="s">
        <v>5708</v>
      </c>
      <c r="H2453" s="5">
        <v>25258.05</v>
      </c>
      <c r="J2453" t="s">
        <v>28</v>
      </c>
      <c r="K2453" t="s">
        <v>30</v>
      </c>
      <c r="L2453" t="s">
        <v>54</v>
      </c>
      <c r="M2453" t="s">
        <v>29</v>
      </c>
      <c r="N2453" t="s">
        <v>30</v>
      </c>
      <c r="O2453" t="s">
        <v>29</v>
      </c>
      <c r="P2453" t="s">
        <v>29</v>
      </c>
      <c r="Q2453" t="s">
        <v>29</v>
      </c>
      <c r="R2453" t="s">
        <v>30</v>
      </c>
      <c r="S2453" t="s">
        <v>30</v>
      </c>
      <c r="T2453" t="s">
        <v>30</v>
      </c>
      <c r="U2453" t="s">
        <v>29</v>
      </c>
      <c r="V2453" t="s">
        <v>30</v>
      </c>
      <c r="W2453" t="s">
        <v>40</v>
      </c>
      <c r="X2453" t="s">
        <v>30</v>
      </c>
      <c r="Y2453" t="s">
        <v>29</v>
      </c>
      <c r="Z2453" t="s">
        <v>29</v>
      </c>
      <c r="AA2453" t="s">
        <v>29</v>
      </c>
      <c r="AB2453" t="s">
        <v>101</v>
      </c>
    </row>
    <row r="2454" spans="1:28" outlineLevel="1" x14ac:dyDescent="0.45">
      <c r="A2454">
        <v>2348829007</v>
      </c>
      <c r="B2454" s="1">
        <v>44331</v>
      </c>
      <c r="C2454" t="s">
        <v>919</v>
      </c>
      <c r="D2454" t="s">
        <v>920</v>
      </c>
      <c r="E2454" t="s">
        <v>52</v>
      </c>
      <c r="F2454" t="s">
        <v>5651</v>
      </c>
      <c r="G2454" t="s">
        <v>5807</v>
      </c>
      <c r="H2454" s="5">
        <v>21354.09</v>
      </c>
      <c r="J2454" t="s">
        <v>28</v>
      </c>
      <c r="K2454" t="s">
        <v>29</v>
      </c>
      <c r="L2454" t="s">
        <v>54</v>
      </c>
      <c r="M2454" t="s">
        <v>29</v>
      </c>
      <c r="N2454" t="s">
        <v>30</v>
      </c>
      <c r="O2454" t="s">
        <v>29</v>
      </c>
      <c r="P2454" t="s">
        <v>30</v>
      </c>
      <c r="Q2454" t="s">
        <v>30</v>
      </c>
      <c r="R2454" t="s">
        <v>30</v>
      </c>
      <c r="S2454" t="s">
        <v>30</v>
      </c>
      <c r="T2454" t="s">
        <v>30</v>
      </c>
      <c r="U2454" t="s">
        <v>30</v>
      </c>
      <c r="V2454" t="s">
        <v>30</v>
      </c>
      <c r="W2454" t="s">
        <v>31</v>
      </c>
      <c r="X2454" t="s">
        <v>29</v>
      </c>
      <c r="Y2454" t="s">
        <v>29</v>
      </c>
      <c r="Z2454" t="s">
        <v>29</v>
      </c>
      <c r="AA2454" t="s">
        <v>30</v>
      </c>
      <c r="AB2454" t="s">
        <v>59</v>
      </c>
    </row>
    <row r="2455" spans="1:28" outlineLevel="1" x14ac:dyDescent="0.45">
      <c r="A2455">
        <v>7611558907</v>
      </c>
      <c r="B2455" s="1">
        <v>44323</v>
      </c>
      <c r="C2455" t="s">
        <v>3470</v>
      </c>
      <c r="D2455" t="s">
        <v>3471</v>
      </c>
      <c r="E2455" t="s">
        <v>52</v>
      </c>
      <c r="F2455" t="s">
        <v>5651</v>
      </c>
      <c r="G2455" t="s">
        <v>5708</v>
      </c>
      <c r="H2455" s="5">
        <v>19611.330000000002</v>
      </c>
      <c r="J2455" t="s">
        <v>28</v>
      </c>
      <c r="K2455" t="s">
        <v>30</v>
      </c>
      <c r="L2455" t="s">
        <v>54</v>
      </c>
      <c r="M2455" t="s">
        <v>29</v>
      </c>
      <c r="N2455" t="s">
        <v>30</v>
      </c>
      <c r="O2455" t="s">
        <v>30</v>
      </c>
      <c r="P2455" t="s">
        <v>30</v>
      </c>
      <c r="Q2455" t="s">
        <v>30</v>
      </c>
      <c r="R2455" t="s">
        <v>30</v>
      </c>
      <c r="S2455" t="s">
        <v>30</v>
      </c>
      <c r="T2455" t="s">
        <v>30</v>
      </c>
      <c r="U2455" t="s">
        <v>30</v>
      </c>
      <c r="V2455" t="s">
        <v>30</v>
      </c>
      <c r="W2455" t="s">
        <v>60</v>
      </c>
      <c r="X2455" t="s">
        <v>30</v>
      </c>
      <c r="Y2455" t="s">
        <v>29</v>
      </c>
      <c r="Z2455" t="s">
        <v>29</v>
      </c>
      <c r="AA2455" t="s">
        <v>30</v>
      </c>
      <c r="AB2455" t="s">
        <v>39</v>
      </c>
    </row>
    <row r="2456" spans="1:28" outlineLevel="1" x14ac:dyDescent="0.45">
      <c r="A2456">
        <v>8864229008</v>
      </c>
      <c r="B2456" s="1">
        <v>44345</v>
      </c>
      <c r="C2456" t="s">
        <v>4585</v>
      </c>
      <c r="D2456" t="s">
        <v>4586</v>
      </c>
      <c r="E2456" t="s">
        <v>52</v>
      </c>
      <c r="F2456" t="s">
        <v>5651</v>
      </c>
      <c r="G2456" t="s">
        <v>5652</v>
      </c>
      <c r="H2456" s="5">
        <v>14336.03</v>
      </c>
      <c r="J2456" t="s">
        <v>28</v>
      </c>
      <c r="K2456" t="s">
        <v>30</v>
      </c>
      <c r="L2456" t="s">
        <v>54</v>
      </c>
      <c r="M2456" t="s">
        <v>29</v>
      </c>
      <c r="N2456" t="s">
        <v>30</v>
      </c>
      <c r="O2456" t="s">
        <v>29</v>
      </c>
      <c r="P2456" t="s">
        <v>30</v>
      </c>
      <c r="Q2456" t="s">
        <v>30</v>
      </c>
      <c r="R2456" t="s">
        <v>30</v>
      </c>
      <c r="S2456" t="s">
        <v>30</v>
      </c>
      <c r="T2456" t="s">
        <v>30</v>
      </c>
      <c r="U2456" t="s">
        <v>30</v>
      </c>
      <c r="V2456" t="s">
        <v>30</v>
      </c>
      <c r="W2456" t="s">
        <v>31</v>
      </c>
      <c r="X2456" t="s">
        <v>29</v>
      </c>
      <c r="Y2456" t="s">
        <v>29</v>
      </c>
      <c r="Z2456" t="s">
        <v>29</v>
      </c>
      <c r="AA2456" t="s">
        <v>29</v>
      </c>
      <c r="AB2456" t="s">
        <v>73</v>
      </c>
    </row>
    <row r="2457" spans="1:28" outlineLevel="1" x14ac:dyDescent="0.45">
      <c r="A2457">
        <v>7901618910</v>
      </c>
      <c r="B2457" s="1">
        <v>44327</v>
      </c>
      <c r="C2457" t="s">
        <v>4009</v>
      </c>
      <c r="D2457" t="s">
        <v>4010</v>
      </c>
      <c r="E2457" t="s">
        <v>52</v>
      </c>
      <c r="F2457" t="s">
        <v>5651</v>
      </c>
      <c r="G2457" t="s">
        <v>5788</v>
      </c>
      <c r="H2457" s="5">
        <v>7341</v>
      </c>
      <c r="I2457" t="s">
        <v>36</v>
      </c>
      <c r="J2457" t="s">
        <v>28</v>
      </c>
      <c r="K2457" t="s">
        <v>29</v>
      </c>
      <c r="L2457" t="s">
        <v>54</v>
      </c>
      <c r="M2457" t="s">
        <v>29</v>
      </c>
      <c r="N2457" t="s">
        <v>29</v>
      </c>
      <c r="O2457" t="s">
        <v>30</v>
      </c>
      <c r="P2457" t="s">
        <v>29</v>
      </c>
      <c r="Q2457" t="s">
        <v>30</v>
      </c>
      <c r="R2457" t="s">
        <v>30</v>
      </c>
      <c r="S2457" t="s">
        <v>30</v>
      </c>
      <c r="T2457" t="s">
        <v>30</v>
      </c>
      <c r="U2457" t="s">
        <v>29</v>
      </c>
      <c r="V2457" t="s">
        <v>30</v>
      </c>
      <c r="W2457" t="s">
        <v>40</v>
      </c>
      <c r="X2457" t="s">
        <v>29</v>
      </c>
      <c r="Y2457" t="s">
        <v>30</v>
      </c>
      <c r="Z2457" t="s">
        <v>29</v>
      </c>
      <c r="AA2457" t="s">
        <v>30</v>
      </c>
      <c r="AB2457" t="s">
        <v>32</v>
      </c>
    </row>
    <row r="2458" spans="1:28" outlineLevel="1" x14ac:dyDescent="0.45">
      <c r="A2458">
        <v>2718999010</v>
      </c>
      <c r="B2458" s="1">
        <v>44334</v>
      </c>
      <c r="C2458" t="s">
        <v>1412</v>
      </c>
      <c r="D2458" t="s">
        <v>1413</v>
      </c>
      <c r="E2458" t="s">
        <v>946</v>
      </c>
      <c r="F2458" t="s">
        <v>5651</v>
      </c>
      <c r="G2458" t="s">
        <v>5812</v>
      </c>
      <c r="H2458" s="5">
        <v>273388</v>
      </c>
      <c r="J2458" t="s">
        <v>42</v>
      </c>
      <c r="K2458" t="s">
        <v>30</v>
      </c>
      <c r="L2458" t="s">
        <v>119</v>
      </c>
      <c r="M2458" t="s">
        <v>29</v>
      </c>
      <c r="N2458" t="s">
        <v>29</v>
      </c>
      <c r="O2458" t="s">
        <v>29</v>
      </c>
      <c r="P2458" t="s">
        <v>30</v>
      </c>
      <c r="Q2458" t="s">
        <v>29</v>
      </c>
      <c r="R2458" t="s">
        <v>30</v>
      </c>
      <c r="S2458" t="s">
        <v>30</v>
      </c>
      <c r="T2458" t="s">
        <v>30</v>
      </c>
      <c r="U2458" t="s">
        <v>30</v>
      </c>
      <c r="V2458" t="s">
        <v>30</v>
      </c>
      <c r="W2458" t="s">
        <v>31</v>
      </c>
      <c r="X2458" t="s">
        <v>30</v>
      </c>
      <c r="Y2458" t="s">
        <v>29</v>
      </c>
      <c r="Z2458" t="s">
        <v>29</v>
      </c>
      <c r="AA2458" t="s">
        <v>30</v>
      </c>
      <c r="AB2458" t="s">
        <v>32</v>
      </c>
    </row>
    <row r="2459" spans="1:28" outlineLevel="1" x14ac:dyDescent="0.45">
      <c r="A2459">
        <v>7593438901</v>
      </c>
      <c r="B2459" s="1">
        <v>44323</v>
      </c>
      <c r="C2459" t="s">
        <v>3358</v>
      </c>
      <c r="D2459" t="s">
        <v>3359</v>
      </c>
      <c r="E2459" t="s">
        <v>946</v>
      </c>
      <c r="F2459" t="s">
        <v>5651</v>
      </c>
      <c r="G2459" t="s">
        <v>5988</v>
      </c>
      <c r="H2459" s="5">
        <v>166177.66</v>
      </c>
      <c r="J2459" t="s">
        <v>42</v>
      </c>
      <c r="K2459" t="s">
        <v>30</v>
      </c>
      <c r="L2459" t="s">
        <v>119</v>
      </c>
      <c r="M2459" t="s">
        <v>30</v>
      </c>
      <c r="N2459" t="s">
        <v>30</v>
      </c>
      <c r="O2459" t="s">
        <v>30</v>
      </c>
      <c r="P2459" t="s">
        <v>30</v>
      </c>
      <c r="Q2459" t="s">
        <v>30</v>
      </c>
      <c r="R2459" t="s">
        <v>30</v>
      </c>
      <c r="S2459" t="s">
        <v>30</v>
      </c>
      <c r="T2459" t="s">
        <v>30</v>
      </c>
      <c r="U2459" t="s">
        <v>30</v>
      </c>
      <c r="V2459" t="s">
        <v>30</v>
      </c>
      <c r="W2459" t="s">
        <v>40</v>
      </c>
      <c r="X2459" t="s">
        <v>29</v>
      </c>
      <c r="Y2459" t="s">
        <v>30</v>
      </c>
      <c r="Z2459" t="s">
        <v>29</v>
      </c>
      <c r="AA2459" t="s">
        <v>30</v>
      </c>
      <c r="AB2459" t="s">
        <v>32</v>
      </c>
    </row>
    <row r="2460" spans="1:28" outlineLevel="1" x14ac:dyDescent="0.45">
      <c r="A2460">
        <v>2354309000</v>
      </c>
      <c r="B2460" s="1">
        <v>44331</v>
      </c>
      <c r="C2460" t="s">
        <v>944</v>
      </c>
      <c r="D2460" t="s">
        <v>945</v>
      </c>
      <c r="E2460" t="s">
        <v>946</v>
      </c>
      <c r="F2460" t="s">
        <v>5651</v>
      </c>
      <c r="G2460" t="s">
        <v>5812</v>
      </c>
      <c r="H2460" s="5">
        <v>157792.64000000001</v>
      </c>
      <c r="J2460" t="s">
        <v>42</v>
      </c>
      <c r="K2460" t="s">
        <v>30</v>
      </c>
      <c r="L2460" t="s">
        <v>119</v>
      </c>
      <c r="M2460" t="s">
        <v>29</v>
      </c>
      <c r="N2460" t="s">
        <v>29</v>
      </c>
      <c r="O2460" t="s">
        <v>29</v>
      </c>
      <c r="P2460" t="s">
        <v>30</v>
      </c>
      <c r="Q2460" t="s">
        <v>30</v>
      </c>
      <c r="R2460" t="s">
        <v>30</v>
      </c>
      <c r="S2460" t="s">
        <v>30</v>
      </c>
      <c r="T2460" t="s">
        <v>30</v>
      </c>
      <c r="U2460" t="s">
        <v>30</v>
      </c>
      <c r="V2460" t="s">
        <v>30</v>
      </c>
      <c r="W2460" t="s">
        <v>40</v>
      </c>
      <c r="X2460" t="s">
        <v>30</v>
      </c>
      <c r="Y2460" t="s">
        <v>30</v>
      </c>
      <c r="Z2460" t="s">
        <v>29</v>
      </c>
      <c r="AA2460" t="s">
        <v>30</v>
      </c>
      <c r="AB2460" t="s">
        <v>32</v>
      </c>
    </row>
    <row r="2461" spans="1:28" outlineLevel="1" x14ac:dyDescent="0.45">
      <c r="A2461">
        <v>7569018904</v>
      </c>
      <c r="B2461" s="1">
        <v>44323</v>
      </c>
      <c r="C2461" t="s">
        <v>3223</v>
      </c>
      <c r="D2461" t="s">
        <v>3224</v>
      </c>
      <c r="E2461" t="s">
        <v>946</v>
      </c>
      <c r="F2461" t="s">
        <v>5651</v>
      </c>
      <c r="G2461" t="s">
        <v>5812</v>
      </c>
      <c r="H2461" s="5">
        <v>125627.22</v>
      </c>
      <c r="J2461" t="s">
        <v>42</v>
      </c>
      <c r="K2461" t="s">
        <v>30</v>
      </c>
      <c r="L2461" t="s">
        <v>119</v>
      </c>
      <c r="M2461" t="s">
        <v>30</v>
      </c>
      <c r="N2461" t="s">
        <v>30</v>
      </c>
      <c r="O2461" t="s">
        <v>30</v>
      </c>
      <c r="P2461" t="s">
        <v>30</v>
      </c>
      <c r="Q2461" t="s">
        <v>30</v>
      </c>
      <c r="R2461" t="s">
        <v>30</v>
      </c>
      <c r="S2461" t="s">
        <v>30</v>
      </c>
      <c r="T2461" t="s">
        <v>30</v>
      </c>
      <c r="U2461" t="s">
        <v>30</v>
      </c>
      <c r="V2461" t="s">
        <v>30</v>
      </c>
      <c r="W2461" t="s">
        <v>33</v>
      </c>
      <c r="X2461" t="s">
        <v>30</v>
      </c>
      <c r="Y2461" t="s">
        <v>29</v>
      </c>
      <c r="Z2461" t="s">
        <v>29</v>
      </c>
      <c r="AA2461" t="s">
        <v>30</v>
      </c>
      <c r="AB2461" t="s">
        <v>32</v>
      </c>
    </row>
    <row r="2462" spans="1:28" outlineLevel="1" x14ac:dyDescent="0.45">
      <c r="A2462">
        <v>7872218908</v>
      </c>
      <c r="B2462" s="1">
        <v>44327</v>
      </c>
      <c r="C2462" t="s">
        <v>3862</v>
      </c>
      <c r="D2462" t="s">
        <v>1868</v>
      </c>
      <c r="E2462" t="s">
        <v>946</v>
      </c>
      <c r="F2462" t="s">
        <v>5651</v>
      </c>
      <c r="G2462" t="s">
        <v>5812</v>
      </c>
      <c r="H2462" s="5">
        <v>112493</v>
      </c>
      <c r="J2462" t="s">
        <v>42</v>
      </c>
      <c r="K2462" t="s">
        <v>30</v>
      </c>
      <c r="L2462" t="s">
        <v>119</v>
      </c>
      <c r="M2462" t="s">
        <v>29</v>
      </c>
      <c r="N2462" t="s">
        <v>29</v>
      </c>
      <c r="O2462" t="s">
        <v>29</v>
      </c>
      <c r="P2462" t="s">
        <v>30</v>
      </c>
      <c r="Q2462" t="s">
        <v>30</v>
      </c>
      <c r="R2462" t="s">
        <v>30</v>
      </c>
      <c r="S2462" t="s">
        <v>30</v>
      </c>
      <c r="T2462" t="s">
        <v>30</v>
      </c>
      <c r="U2462" t="s">
        <v>30</v>
      </c>
      <c r="V2462" t="s">
        <v>30</v>
      </c>
      <c r="W2462" t="s">
        <v>40</v>
      </c>
      <c r="X2462" t="s">
        <v>30</v>
      </c>
      <c r="Y2462" t="s">
        <v>30</v>
      </c>
      <c r="Z2462" t="s">
        <v>29</v>
      </c>
      <c r="AA2462" t="s">
        <v>29</v>
      </c>
      <c r="AB2462" t="s">
        <v>32</v>
      </c>
    </row>
    <row r="2463" spans="1:28" outlineLevel="1" x14ac:dyDescent="0.45">
      <c r="A2463">
        <v>3715629003</v>
      </c>
      <c r="B2463" s="1">
        <v>44335</v>
      </c>
      <c r="C2463" t="s">
        <v>1867</v>
      </c>
      <c r="D2463" t="s">
        <v>1868</v>
      </c>
      <c r="E2463" t="s">
        <v>946</v>
      </c>
      <c r="F2463" t="s">
        <v>5651</v>
      </c>
      <c r="G2463" t="s">
        <v>5812</v>
      </c>
      <c r="H2463" s="5">
        <v>90259</v>
      </c>
      <c r="J2463" t="s">
        <v>42</v>
      </c>
      <c r="K2463" t="s">
        <v>30</v>
      </c>
      <c r="L2463" t="s">
        <v>119</v>
      </c>
      <c r="M2463" t="s">
        <v>29</v>
      </c>
      <c r="N2463" t="s">
        <v>29</v>
      </c>
      <c r="O2463" t="s">
        <v>29</v>
      </c>
      <c r="P2463" t="s">
        <v>30</v>
      </c>
      <c r="Q2463" t="s">
        <v>30</v>
      </c>
      <c r="R2463" t="s">
        <v>30</v>
      </c>
      <c r="S2463" t="s">
        <v>30</v>
      </c>
      <c r="T2463" t="s">
        <v>30</v>
      </c>
      <c r="U2463" t="s">
        <v>30</v>
      </c>
      <c r="V2463" t="s">
        <v>29</v>
      </c>
      <c r="W2463" t="s">
        <v>270</v>
      </c>
      <c r="X2463" t="s">
        <v>30</v>
      </c>
      <c r="Y2463" t="s">
        <v>30</v>
      </c>
      <c r="Z2463" t="s">
        <v>29</v>
      </c>
      <c r="AA2463" t="s">
        <v>29</v>
      </c>
      <c r="AB2463" t="s">
        <v>45</v>
      </c>
    </row>
    <row r="2464" spans="1:28" outlineLevel="1" x14ac:dyDescent="0.45">
      <c r="A2464">
        <v>7513459000</v>
      </c>
      <c r="B2464" s="1">
        <v>44341</v>
      </c>
      <c r="C2464" t="s">
        <v>2582</v>
      </c>
      <c r="D2464" t="s">
        <v>2583</v>
      </c>
      <c r="E2464" t="s">
        <v>946</v>
      </c>
      <c r="F2464" t="s">
        <v>5651</v>
      </c>
      <c r="G2464" t="s">
        <v>5812</v>
      </c>
      <c r="H2464" s="5">
        <v>68836</v>
      </c>
      <c r="J2464" t="s">
        <v>42</v>
      </c>
      <c r="K2464" t="s">
        <v>30</v>
      </c>
      <c r="L2464" t="s">
        <v>119</v>
      </c>
      <c r="M2464" t="s">
        <v>29</v>
      </c>
      <c r="N2464" t="s">
        <v>29</v>
      </c>
      <c r="O2464" t="s">
        <v>30</v>
      </c>
      <c r="P2464" t="s">
        <v>30</v>
      </c>
      <c r="Q2464" t="s">
        <v>30</v>
      </c>
      <c r="R2464" t="s">
        <v>30</v>
      </c>
      <c r="S2464" t="s">
        <v>30</v>
      </c>
      <c r="T2464" t="s">
        <v>30</v>
      </c>
      <c r="U2464" t="s">
        <v>29</v>
      </c>
      <c r="V2464" t="s">
        <v>30</v>
      </c>
      <c r="W2464" t="s">
        <v>40</v>
      </c>
      <c r="X2464" t="s">
        <v>30</v>
      </c>
      <c r="Y2464" t="s">
        <v>30</v>
      </c>
      <c r="Z2464" t="s">
        <v>29</v>
      </c>
      <c r="AA2464" t="s">
        <v>29</v>
      </c>
      <c r="AB2464" t="s">
        <v>32</v>
      </c>
    </row>
    <row r="2465" spans="1:28" outlineLevel="1" x14ac:dyDescent="0.45">
      <c r="A2465">
        <v>8025159010</v>
      </c>
      <c r="B2465" s="1">
        <v>44342</v>
      </c>
      <c r="C2465" t="s">
        <v>4126</v>
      </c>
      <c r="D2465" t="s">
        <v>4127</v>
      </c>
      <c r="E2465" t="s">
        <v>946</v>
      </c>
      <c r="F2465" t="s">
        <v>5651</v>
      </c>
      <c r="G2465" t="s">
        <v>5988</v>
      </c>
      <c r="H2465" s="5">
        <v>67769.38</v>
      </c>
      <c r="J2465" t="s">
        <v>42</v>
      </c>
      <c r="K2465" t="s">
        <v>30</v>
      </c>
      <c r="L2465" t="s">
        <v>119</v>
      </c>
      <c r="M2465" t="s">
        <v>30</v>
      </c>
      <c r="N2465" t="s">
        <v>30</v>
      </c>
      <c r="O2465" t="s">
        <v>30</v>
      </c>
      <c r="P2465" t="s">
        <v>30</v>
      </c>
      <c r="Q2465" t="s">
        <v>30</v>
      </c>
      <c r="R2465" t="s">
        <v>30</v>
      </c>
      <c r="S2465" t="s">
        <v>30</v>
      </c>
      <c r="T2465" t="s">
        <v>30</v>
      </c>
      <c r="U2465" t="s">
        <v>30</v>
      </c>
      <c r="V2465" t="s">
        <v>30</v>
      </c>
      <c r="W2465" t="s">
        <v>60</v>
      </c>
      <c r="X2465" t="s">
        <v>29</v>
      </c>
      <c r="Y2465" t="s">
        <v>30</v>
      </c>
      <c r="Z2465" t="s">
        <v>29</v>
      </c>
      <c r="AA2465" t="s">
        <v>29</v>
      </c>
      <c r="AB2465" t="s">
        <v>32</v>
      </c>
    </row>
    <row r="2466" spans="1:28" outlineLevel="1" x14ac:dyDescent="0.45">
      <c r="A2466">
        <v>8846049009</v>
      </c>
      <c r="B2466" s="1">
        <v>44345</v>
      </c>
      <c r="C2466" t="s">
        <v>4479</v>
      </c>
      <c r="D2466" t="s">
        <v>4480</v>
      </c>
      <c r="E2466" t="s">
        <v>946</v>
      </c>
      <c r="F2466" t="s">
        <v>5651</v>
      </c>
      <c r="G2466" t="s">
        <v>5988</v>
      </c>
      <c r="H2466" s="5">
        <v>65419.12</v>
      </c>
      <c r="I2466" t="s">
        <v>35</v>
      </c>
      <c r="J2466" t="s">
        <v>42</v>
      </c>
      <c r="K2466" t="s">
        <v>30</v>
      </c>
      <c r="L2466" t="s">
        <v>119</v>
      </c>
      <c r="M2466" t="s">
        <v>30</v>
      </c>
      <c r="N2466" t="s">
        <v>30</v>
      </c>
      <c r="O2466" t="s">
        <v>30</v>
      </c>
      <c r="P2466" t="s">
        <v>30</v>
      </c>
      <c r="Q2466" t="s">
        <v>30</v>
      </c>
      <c r="R2466" t="s">
        <v>30</v>
      </c>
      <c r="S2466" t="s">
        <v>30</v>
      </c>
      <c r="T2466" t="s">
        <v>30</v>
      </c>
      <c r="U2466" t="s">
        <v>30</v>
      </c>
      <c r="V2466" t="s">
        <v>30</v>
      </c>
      <c r="W2466" t="s">
        <v>31</v>
      </c>
      <c r="X2466" t="s">
        <v>29</v>
      </c>
      <c r="Y2466" t="s">
        <v>29</v>
      </c>
      <c r="Z2466" t="s">
        <v>29</v>
      </c>
      <c r="AA2466" t="s">
        <v>29</v>
      </c>
      <c r="AB2466" t="s">
        <v>32</v>
      </c>
    </row>
    <row r="2467" spans="1:28" outlineLevel="1" x14ac:dyDescent="0.45">
      <c r="A2467">
        <v>7543958906</v>
      </c>
      <c r="B2467" s="1">
        <v>44323</v>
      </c>
      <c r="C2467" t="s">
        <v>2923</v>
      </c>
      <c r="D2467" t="s">
        <v>2924</v>
      </c>
      <c r="E2467" t="s">
        <v>946</v>
      </c>
      <c r="F2467" t="s">
        <v>5651</v>
      </c>
      <c r="G2467" t="s">
        <v>5812</v>
      </c>
      <c r="H2467" s="5">
        <v>38732.42</v>
      </c>
      <c r="J2467" t="s">
        <v>42</v>
      </c>
      <c r="K2467" t="s">
        <v>30</v>
      </c>
      <c r="L2467" t="s">
        <v>119</v>
      </c>
      <c r="M2467" t="s">
        <v>29</v>
      </c>
      <c r="N2467" t="s">
        <v>29</v>
      </c>
      <c r="O2467" t="s">
        <v>30</v>
      </c>
      <c r="P2467" t="s">
        <v>29</v>
      </c>
      <c r="Q2467" t="s">
        <v>30</v>
      </c>
      <c r="R2467" t="s">
        <v>30</v>
      </c>
      <c r="S2467" t="s">
        <v>30</v>
      </c>
      <c r="T2467" t="s">
        <v>30</v>
      </c>
      <c r="U2467" t="s">
        <v>30</v>
      </c>
      <c r="V2467" t="s">
        <v>30</v>
      </c>
      <c r="W2467" t="s">
        <v>31</v>
      </c>
      <c r="X2467" t="s">
        <v>30</v>
      </c>
      <c r="Y2467" t="s">
        <v>30</v>
      </c>
      <c r="Z2467" t="s">
        <v>29</v>
      </c>
      <c r="AA2467" t="s">
        <v>29</v>
      </c>
      <c r="AB2467" t="s">
        <v>32</v>
      </c>
    </row>
    <row r="2468" spans="1:28" outlineLevel="1" x14ac:dyDescent="0.45">
      <c r="A2468">
        <v>7906018906</v>
      </c>
      <c r="B2468" s="1">
        <v>44327</v>
      </c>
      <c r="C2468" t="s">
        <v>4036</v>
      </c>
      <c r="D2468" t="s">
        <v>4037</v>
      </c>
      <c r="E2468" t="s">
        <v>497</v>
      </c>
      <c r="F2468" t="s">
        <v>5651</v>
      </c>
      <c r="G2468" t="s">
        <v>5846</v>
      </c>
      <c r="H2468" s="5">
        <v>20701</v>
      </c>
      <c r="J2468" t="s">
        <v>42</v>
      </c>
      <c r="K2468" t="s">
        <v>30</v>
      </c>
      <c r="L2468" t="s">
        <v>119</v>
      </c>
      <c r="M2468" t="s">
        <v>29</v>
      </c>
      <c r="N2468" t="s">
        <v>29</v>
      </c>
      <c r="O2468" t="s">
        <v>29</v>
      </c>
      <c r="P2468" t="s">
        <v>29</v>
      </c>
      <c r="Q2468" t="s">
        <v>30</v>
      </c>
      <c r="R2468" t="s">
        <v>30</v>
      </c>
      <c r="S2468" t="s">
        <v>30</v>
      </c>
      <c r="T2468" t="s">
        <v>29</v>
      </c>
      <c r="U2468" t="s">
        <v>29</v>
      </c>
      <c r="V2468" t="s">
        <v>30</v>
      </c>
      <c r="W2468" t="s">
        <v>60</v>
      </c>
      <c r="X2468" t="s">
        <v>29</v>
      </c>
      <c r="Y2468" t="s">
        <v>29</v>
      </c>
      <c r="Z2468" t="s">
        <v>30</v>
      </c>
      <c r="AA2468" t="s">
        <v>29</v>
      </c>
      <c r="AB2468" t="s">
        <v>32</v>
      </c>
    </row>
    <row r="2469" spans="1:28" outlineLevel="1" x14ac:dyDescent="0.45">
      <c r="A2469">
        <v>2492989003</v>
      </c>
      <c r="B2469" s="1">
        <v>44332</v>
      </c>
      <c r="C2469" t="s">
        <v>1182</v>
      </c>
      <c r="D2469" t="s">
        <v>1183</v>
      </c>
      <c r="E2469" t="s">
        <v>497</v>
      </c>
      <c r="F2469" t="s">
        <v>5651</v>
      </c>
      <c r="G2469" t="s">
        <v>5846</v>
      </c>
      <c r="H2469" s="5">
        <v>17018</v>
      </c>
      <c r="J2469" t="s">
        <v>42</v>
      </c>
      <c r="K2469" t="s">
        <v>30</v>
      </c>
      <c r="L2469" t="s">
        <v>119</v>
      </c>
      <c r="M2469" t="s">
        <v>29</v>
      </c>
      <c r="N2469" t="s">
        <v>30</v>
      </c>
      <c r="O2469" t="s">
        <v>29</v>
      </c>
      <c r="P2469" t="s">
        <v>30</v>
      </c>
      <c r="Q2469" t="s">
        <v>30</v>
      </c>
      <c r="R2469" t="s">
        <v>30</v>
      </c>
      <c r="S2469" t="s">
        <v>30</v>
      </c>
      <c r="T2469" t="s">
        <v>30</v>
      </c>
      <c r="U2469" t="s">
        <v>30</v>
      </c>
      <c r="V2469" t="s">
        <v>30</v>
      </c>
      <c r="W2469" t="s">
        <v>40</v>
      </c>
      <c r="X2469" t="s">
        <v>29</v>
      </c>
      <c r="Y2469" t="s">
        <v>30</v>
      </c>
      <c r="Z2469" t="s">
        <v>29</v>
      </c>
      <c r="AA2469" t="s">
        <v>30</v>
      </c>
      <c r="AB2469" t="s">
        <v>32</v>
      </c>
    </row>
    <row r="2470" spans="1:28" outlineLevel="1" x14ac:dyDescent="0.45">
      <c r="A2470">
        <v>4916179000</v>
      </c>
      <c r="B2470" s="1">
        <v>44336</v>
      </c>
      <c r="C2470" t="s">
        <v>2119</v>
      </c>
      <c r="D2470" t="s">
        <v>2120</v>
      </c>
      <c r="E2470" t="s">
        <v>497</v>
      </c>
      <c r="F2470" t="s">
        <v>5651</v>
      </c>
      <c r="G2470" t="s">
        <v>5846</v>
      </c>
      <c r="H2470" s="5">
        <v>15342</v>
      </c>
      <c r="J2470" t="s">
        <v>42</v>
      </c>
      <c r="K2470" t="s">
        <v>30</v>
      </c>
      <c r="L2470" t="s">
        <v>119</v>
      </c>
      <c r="M2470" t="s">
        <v>29</v>
      </c>
      <c r="N2470" t="s">
        <v>30</v>
      </c>
      <c r="O2470" t="s">
        <v>29</v>
      </c>
      <c r="P2470" t="s">
        <v>30</v>
      </c>
      <c r="Q2470" t="s">
        <v>30</v>
      </c>
      <c r="R2470" t="s">
        <v>30</v>
      </c>
      <c r="S2470" t="s">
        <v>30</v>
      </c>
      <c r="T2470" t="s">
        <v>30</v>
      </c>
      <c r="U2470" t="s">
        <v>30</v>
      </c>
      <c r="V2470" t="s">
        <v>30</v>
      </c>
      <c r="W2470" t="s">
        <v>40</v>
      </c>
      <c r="X2470" t="s">
        <v>29</v>
      </c>
      <c r="Y2470" t="s">
        <v>29</v>
      </c>
      <c r="Z2470" t="s">
        <v>29</v>
      </c>
      <c r="AA2470" t="s">
        <v>30</v>
      </c>
      <c r="AB2470" t="s">
        <v>45</v>
      </c>
    </row>
    <row r="2471" spans="1:28" outlineLevel="1" x14ac:dyDescent="0.45">
      <c r="A2471">
        <v>8940479005</v>
      </c>
      <c r="B2471" s="1">
        <v>44345</v>
      </c>
      <c r="C2471" t="s">
        <v>4933</v>
      </c>
      <c r="D2471" t="s">
        <v>4934</v>
      </c>
      <c r="E2471" t="s">
        <v>497</v>
      </c>
      <c r="F2471" t="s">
        <v>5651</v>
      </c>
      <c r="G2471" t="s">
        <v>5846</v>
      </c>
      <c r="H2471" s="5">
        <v>15265.81</v>
      </c>
      <c r="I2471" t="s">
        <v>35</v>
      </c>
      <c r="J2471" t="s">
        <v>42</v>
      </c>
      <c r="K2471" t="s">
        <v>29</v>
      </c>
      <c r="L2471" t="s">
        <v>119</v>
      </c>
      <c r="M2471" t="s">
        <v>30</v>
      </c>
      <c r="N2471" t="s">
        <v>30</v>
      </c>
      <c r="O2471" t="s">
        <v>30</v>
      </c>
      <c r="P2471" t="s">
        <v>30</v>
      </c>
      <c r="Q2471" t="s">
        <v>30</v>
      </c>
      <c r="R2471" t="s">
        <v>30</v>
      </c>
      <c r="S2471" t="s">
        <v>30</v>
      </c>
      <c r="T2471" t="s">
        <v>30</v>
      </c>
      <c r="U2471" t="s">
        <v>30</v>
      </c>
      <c r="V2471" t="s">
        <v>30</v>
      </c>
      <c r="W2471" t="s">
        <v>33</v>
      </c>
      <c r="X2471" t="s">
        <v>29</v>
      </c>
      <c r="Y2471" t="s">
        <v>29</v>
      </c>
      <c r="Z2471" t="s">
        <v>29</v>
      </c>
      <c r="AA2471" t="s">
        <v>29</v>
      </c>
      <c r="AB2471" t="s">
        <v>32</v>
      </c>
    </row>
    <row r="2472" spans="1:28" outlineLevel="1" x14ac:dyDescent="0.45">
      <c r="A2472">
        <v>2744709008</v>
      </c>
      <c r="B2472" s="1">
        <v>44334</v>
      </c>
      <c r="C2472" t="s">
        <v>1532</v>
      </c>
      <c r="D2472" t="s">
        <v>1533</v>
      </c>
      <c r="E2472" t="s">
        <v>1534</v>
      </c>
      <c r="F2472" t="s">
        <v>5651</v>
      </c>
      <c r="G2472" t="s">
        <v>5880</v>
      </c>
      <c r="H2472" s="5">
        <v>5019</v>
      </c>
      <c r="J2472" t="s">
        <v>42</v>
      </c>
      <c r="K2472" t="s">
        <v>29</v>
      </c>
      <c r="L2472" t="s">
        <v>54</v>
      </c>
      <c r="M2472" t="s">
        <v>30</v>
      </c>
      <c r="N2472" t="s">
        <v>29</v>
      </c>
      <c r="O2472" t="s">
        <v>29</v>
      </c>
      <c r="P2472" t="s">
        <v>30</v>
      </c>
      <c r="Q2472" t="s">
        <v>29</v>
      </c>
      <c r="R2472" t="s">
        <v>30</v>
      </c>
      <c r="S2472" t="s">
        <v>29</v>
      </c>
      <c r="T2472" t="s">
        <v>30</v>
      </c>
      <c r="U2472" t="s">
        <v>30</v>
      </c>
      <c r="V2472" t="s">
        <v>30</v>
      </c>
      <c r="W2472" t="s">
        <v>31</v>
      </c>
      <c r="X2472" t="s">
        <v>29</v>
      </c>
      <c r="Y2472" t="s">
        <v>30</v>
      </c>
      <c r="Z2472" t="s">
        <v>30</v>
      </c>
      <c r="AA2472" t="s">
        <v>29</v>
      </c>
      <c r="AB2472" t="s">
        <v>45</v>
      </c>
    </row>
    <row r="2473" spans="1:28" outlineLevel="1" x14ac:dyDescent="0.45">
      <c r="A2473">
        <v>9950229009</v>
      </c>
      <c r="B2473" s="1">
        <v>44354</v>
      </c>
      <c r="C2473" t="s">
        <v>5567</v>
      </c>
      <c r="D2473" t="s">
        <v>5568</v>
      </c>
      <c r="E2473" t="s">
        <v>1938</v>
      </c>
      <c r="F2473" t="s">
        <v>5651</v>
      </c>
      <c r="G2473">
        <v>27103</v>
      </c>
      <c r="H2473" s="5">
        <v>10000000</v>
      </c>
      <c r="I2473" t="s">
        <v>131</v>
      </c>
      <c r="J2473" t="s">
        <v>28</v>
      </c>
      <c r="K2473" t="s">
        <v>30</v>
      </c>
      <c r="L2473" t="s">
        <v>161</v>
      </c>
      <c r="M2473" t="s">
        <v>29</v>
      </c>
      <c r="N2473" t="s">
        <v>30</v>
      </c>
      <c r="O2473" t="s">
        <v>30</v>
      </c>
      <c r="P2473" t="s">
        <v>30</v>
      </c>
      <c r="Q2473" t="s">
        <v>30</v>
      </c>
      <c r="R2473" t="s">
        <v>30</v>
      </c>
      <c r="S2473" t="s">
        <v>30</v>
      </c>
      <c r="T2473" t="s">
        <v>30</v>
      </c>
      <c r="U2473" t="s">
        <v>30</v>
      </c>
      <c r="V2473" t="s">
        <v>30</v>
      </c>
      <c r="W2473" t="s">
        <v>40</v>
      </c>
      <c r="X2473" t="s">
        <v>29</v>
      </c>
      <c r="Y2473" t="s">
        <v>29</v>
      </c>
      <c r="Z2473" t="s">
        <v>29</v>
      </c>
      <c r="AA2473" t="s">
        <v>29</v>
      </c>
      <c r="AB2473" t="s">
        <v>32</v>
      </c>
    </row>
    <row r="2474" spans="1:28" outlineLevel="1" x14ac:dyDescent="0.45">
      <c r="A2474">
        <v>9914109000</v>
      </c>
      <c r="B2474" s="1">
        <v>44351</v>
      </c>
      <c r="C2474" t="s">
        <v>5403</v>
      </c>
      <c r="D2474" t="s">
        <v>5404</v>
      </c>
      <c r="E2474" t="s">
        <v>1938</v>
      </c>
      <c r="F2474" t="s">
        <v>5651</v>
      </c>
      <c r="G2474" t="s">
        <v>5784</v>
      </c>
      <c r="H2474" s="5">
        <v>994969</v>
      </c>
      <c r="J2474" t="s">
        <v>28</v>
      </c>
      <c r="K2474" t="s">
        <v>30</v>
      </c>
      <c r="L2474" t="s">
        <v>161</v>
      </c>
      <c r="M2474" t="s">
        <v>29</v>
      </c>
      <c r="N2474" t="s">
        <v>30</v>
      </c>
      <c r="O2474" t="s">
        <v>30</v>
      </c>
      <c r="P2474" t="s">
        <v>30</v>
      </c>
      <c r="Q2474" t="s">
        <v>30</v>
      </c>
      <c r="R2474" t="s">
        <v>30</v>
      </c>
      <c r="S2474" t="s">
        <v>30</v>
      </c>
      <c r="T2474" t="s">
        <v>30</v>
      </c>
      <c r="U2474" t="s">
        <v>30</v>
      </c>
      <c r="V2474" t="s">
        <v>30</v>
      </c>
      <c r="W2474" t="s">
        <v>31</v>
      </c>
      <c r="X2474" t="s">
        <v>30</v>
      </c>
      <c r="Y2474" t="s">
        <v>29</v>
      </c>
      <c r="Z2474" t="s">
        <v>29</v>
      </c>
      <c r="AA2474" t="s">
        <v>29</v>
      </c>
      <c r="AB2474" t="s">
        <v>38</v>
      </c>
    </row>
    <row r="2475" spans="1:28" outlineLevel="1" x14ac:dyDescent="0.45">
      <c r="A2475">
        <v>2499299000</v>
      </c>
      <c r="B2475" s="1">
        <v>44332</v>
      </c>
      <c r="C2475" t="s">
        <v>1218</v>
      </c>
      <c r="D2475" t="s">
        <v>1219</v>
      </c>
      <c r="E2475" t="s">
        <v>1938</v>
      </c>
      <c r="F2475" t="s">
        <v>5651</v>
      </c>
      <c r="G2475" t="s">
        <v>5784</v>
      </c>
      <c r="H2475" s="5">
        <v>889474.5</v>
      </c>
      <c r="J2475" t="s">
        <v>28</v>
      </c>
      <c r="K2475" t="s">
        <v>30</v>
      </c>
      <c r="L2475" t="s">
        <v>161</v>
      </c>
      <c r="M2475" t="s">
        <v>30</v>
      </c>
      <c r="N2475" t="s">
        <v>30</v>
      </c>
      <c r="O2475" t="s">
        <v>29</v>
      </c>
      <c r="P2475" t="s">
        <v>30</v>
      </c>
      <c r="Q2475" t="s">
        <v>30</v>
      </c>
      <c r="R2475" t="s">
        <v>30</v>
      </c>
      <c r="S2475" t="s">
        <v>30</v>
      </c>
      <c r="T2475" t="s">
        <v>30</v>
      </c>
      <c r="U2475" t="s">
        <v>30</v>
      </c>
      <c r="V2475" t="s">
        <v>30</v>
      </c>
      <c r="W2475" t="s">
        <v>31</v>
      </c>
      <c r="X2475" t="s">
        <v>30</v>
      </c>
      <c r="Y2475" t="s">
        <v>29</v>
      </c>
      <c r="Z2475" t="s">
        <v>29</v>
      </c>
      <c r="AA2475" t="s">
        <v>30</v>
      </c>
      <c r="AB2475" t="s">
        <v>79</v>
      </c>
    </row>
    <row r="2476" spans="1:28" outlineLevel="1" x14ac:dyDescent="0.45">
      <c r="A2476">
        <v>1134649110</v>
      </c>
      <c r="B2476" s="1">
        <v>44372</v>
      </c>
      <c r="C2476" t="s">
        <v>593</v>
      </c>
      <c r="D2476" t="s">
        <v>594</v>
      </c>
      <c r="E2476" t="s">
        <v>1938</v>
      </c>
      <c r="F2476" t="s">
        <v>5651</v>
      </c>
      <c r="G2476">
        <v>27103</v>
      </c>
      <c r="H2476" s="5">
        <v>704890</v>
      </c>
      <c r="J2476" t="s">
        <v>28</v>
      </c>
      <c r="K2476" t="s">
        <v>29</v>
      </c>
      <c r="L2476" t="s">
        <v>161</v>
      </c>
      <c r="M2476" t="s">
        <v>29</v>
      </c>
      <c r="N2476" t="s">
        <v>29</v>
      </c>
      <c r="O2476" t="s">
        <v>30</v>
      </c>
      <c r="P2476" t="s">
        <v>30</v>
      </c>
      <c r="Q2476" t="s">
        <v>30</v>
      </c>
      <c r="R2476" t="s">
        <v>30</v>
      </c>
      <c r="S2476" t="s">
        <v>30</v>
      </c>
      <c r="T2476" t="s">
        <v>30</v>
      </c>
      <c r="U2476" t="s">
        <v>29</v>
      </c>
      <c r="V2476" t="s">
        <v>30</v>
      </c>
      <c r="W2476" t="s">
        <v>40</v>
      </c>
      <c r="X2476" t="s">
        <v>29</v>
      </c>
      <c r="Y2476" t="s">
        <v>29</v>
      </c>
      <c r="Z2476" t="s">
        <v>29</v>
      </c>
      <c r="AA2476" t="s">
        <v>29</v>
      </c>
      <c r="AB2476" t="s">
        <v>47</v>
      </c>
    </row>
    <row r="2477" spans="1:28" outlineLevel="1" x14ac:dyDescent="0.45">
      <c r="A2477">
        <v>4881669004</v>
      </c>
      <c r="B2477" s="1">
        <v>44336</v>
      </c>
      <c r="C2477" t="s">
        <v>1936</v>
      </c>
      <c r="D2477" t="s">
        <v>1937</v>
      </c>
      <c r="E2477" t="s">
        <v>1938</v>
      </c>
      <c r="F2477" t="s">
        <v>5651</v>
      </c>
      <c r="G2477" t="s">
        <v>5784</v>
      </c>
      <c r="H2477" s="5">
        <v>600763.98</v>
      </c>
      <c r="J2477" t="s">
        <v>28</v>
      </c>
      <c r="K2477" t="s">
        <v>30</v>
      </c>
      <c r="L2477" t="s">
        <v>161</v>
      </c>
      <c r="M2477" t="s">
        <v>30</v>
      </c>
      <c r="N2477" t="s">
        <v>29</v>
      </c>
      <c r="O2477" t="s">
        <v>30</v>
      </c>
      <c r="P2477" t="s">
        <v>30</v>
      </c>
      <c r="Q2477" t="s">
        <v>29</v>
      </c>
      <c r="R2477" t="s">
        <v>30</v>
      </c>
      <c r="S2477" t="s">
        <v>30</v>
      </c>
      <c r="T2477" t="s">
        <v>30</v>
      </c>
      <c r="U2477" t="s">
        <v>29</v>
      </c>
      <c r="V2477" t="s">
        <v>30</v>
      </c>
      <c r="W2477" t="s">
        <v>33</v>
      </c>
      <c r="X2477" t="s">
        <v>30</v>
      </c>
      <c r="Y2477" t="s">
        <v>29</v>
      </c>
      <c r="Z2477" t="s">
        <v>29</v>
      </c>
      <c r="AA2477" t="s">
        <v>30</v>
      </c>
      <c r="AB2477" t="s">
        <v>228</v>
      </c>
    </row>
    <row r="2478" spans="1:28" outlineLevel="1" x14ac:dyDescent="0.45">
      <c r="A2478">
        <v>3707979003</v>
      </c>
      <c r="B2478" s="1">
        <v>44335</v>
      </c>
      <c r="C2478" t="s">
        <v>1819</v>
      </c>
      <c r="D2478" t="s">
        <v>1820</v>
      </c>
      <c r="E2478" t="s">
        <v>1938</v>
      </c>
      <c r="F2478" t="s">
        <v>5651</v>
      </c>
      <c r="G2478" t="s">
        <v>5784</v>
      </c>
      <c r="H2478" s="5">
        <v>575701</v>
      </c>
      <c r="J2478" t="s">
        <v>28</v>
      </c>
      <c r="K2478" t="s">
        <v>30</v>
      </c>
      <c r="L2478" t="s">
        <v>161</v>
      </c>
      <c r="M2478" t="s">
        <v>30</v>
      </c>
      <c r="N2478" t="s">
        <v>29</v>
      </c>
      <c r="O2478" t="s">
        <v>29</v>
      </c>
      <c r="P2478" t="s">
        <v>29</v>
      </c>
      <c r="Q2478" t="s">
        <v>30</v>
      </c>
      <c r="R2478" t="s">
        <v>30</v>
      </c>
      <c r="S2478" t="s">
        <v>30</v>
      </c>
      <c r="T2478" t="s">
        <v>30</v>
      </c>
      <c r="U2478" t="s">
        <v>29</v>
      </c>
      <c r="V2478" t="s">
        <v>30</v>
      </c>
      <c r="W2478" t="s">
        <v>40</v>
      </c>
      <c r="X2478" t="s">
        <v>30</v>
      </c>
      <c r="Y2478" t="s">
        <v>29</v>
      </c>
      <c r="Z2478" t="s">
        <v>29</v>
      </c>
      <c r="AA2478" t="s">
        <v>30</v>
      </c>
      <c r="AB2478" t="s">
        <v>32</v>
      </c>
    </row>
    <row r="2479" spans="1:28" outlineLevel="1" x14ac:dyDescent="0.45">
      <c r="A2479">
        <v>9888349008</v>
      </c>
      <c r="B2479" s="1">
        <v>44351</v>
      </c>
      <c r="C2479" t="s">
        <v>5283</v>
      </c>
      <c r="D2479" t="s">
        <v>5284</v>
      </c>
      <c r="E2479" t="s">
        <v>1938</v>
      </c>
      <c r="F2479" t="s">
        <v>5651</v>
      </c>
      <c r="G2479" t="s">
        <v>5730</v>
      </c>
      <c r="H2479" s="5">
        <v>567177</v>
      </c>
      <c r="J2479" t="s">
        <v>28</v>
      </c>
      <c r="K2479" t="s">
        <v>29</v>
      </c>
      <c r="L2479" t="s">
        <v>161</v>
      </c>
      <c r="M2479" t="s">
        <v>29</v>
      </c>
      <c r="N2479" t="s">
        <v>29</v>
      </c>
      <c r="O2479" t="s">
        <v>29</v>
      </c>
      <c r="P2479" t="s">
        <v>30</v>
      </c>
      <c r="Q2479" t="s">
        <v>30</v>
      </c>
      <c r="R2479" t="s">
        <v>30</v>
      </c>
      <c r="S2479" t="s">
        <v>30</v>
      </c>
      <c r="T2479" t="s">
        <v>30</v>
      </c>
      <c r="U2479" t="s">
        <v>30</v>
      </c>
      <c r="V2479" t="s">
        <v>30</v>
      </c>
      <c r="W2479" t="s">
        <v>40</v>
      </c>
      <c r="X2479" t="s">
        <v>29</v>
      </c>
      <c r="Y2479" t="s">
        <v>29</v>
      </c>
      <c r="Z2479" t="s">
        <v>29</v>
      </c>
      <c r="AA2479" t="s">
        <v>29</v>
      </c>
      <c r="AB2479" t="s">
        <v>32</v>
      </c>
    </row>
    <row r="2480" spans="1:28" outlineLevel="1" x14ac:dyDescent="0.45">
      <c r="A2480">
        <v>8990489006</v>
      </c>
      <c r="B2480" s="1">
        <v>44345</v>
      </c>
      <c r="C2480" t="s">
        <v>5177</v>
      </c>
      <c r="D2480" t="s">
        <v>5178</v>
      </c>
      <c r="E2480" t="s">
        <v>1938</v>
      </c>
      <c r="F2480" t="s">
        <v>5651</v>
      </c>
      <c r="G2480" t="s">
        <v>5784</v>
      </c>
      <c r="H2480" s="5">
        <v>505267.13</v>
      </c>
      <c r="J2480" t="s">
        <v>28</v>
      </c>
      <c r="K2480" t="s">
        <v>30</v>
      </c>
      <c r="L2480" t="s">
        <v>161</v>
      </c>
      <c r="M2480" t="s">
        <v>30</v>
      </c>
      <c r="N2480" t="s">
        <v>29</v>
      </c>
      <c r="O2480" t="s">
        <v>30</v>
      </c>
      <c r="P2480" t="s">
        <v>29</v>
      </c>
      <c r="Q2480" t="s">
        <v>30</v>
      </c>
      <c r="R2480" t="s">
        <v>29</v>
      </c>
      <c r="S2480" t="s">
        <v>30</v>
      </c>
      <c r="T2480" t="s">
        <v>30</v>
      </c>
      <c r="U2480" t="s">
        <v>29</v>
      </c>
      <c r="V2480" t="s">
        <v>30</v>
      </c>
      <c r="W2480" t="s">
        <v>40</v>
      </c>
      <c r="X2480" t="s">
        <v>30</v>
      </c>
      <c r="Y2480" t="s">
        <v>29</v>
      </c>
      <c r="Z2480" t="s">
        <v>29</v>
      </c>
      <c r="AA2480" t="s">
        <v>29</v>
      </c>
      <c r="AB2480" t="s">
        <v>32</v>
      </c>
    </row>
    <row r="2481" spans="1:28" outlineLevel="1" x14ac:dyDescent="0.45">
      <c r="A2481">
        <v>9953879000</v>
      </c>
      <c r="B2481" s="1">
        <v>44354</v>
      </c>
      <c r="C2481" t="s">
        <v>5585</v>
      </c>
      <c r="D2481" t="s">
        <v>5586</v>
      </c>
      <c r="E2481" t="s">
        <v>1938</v>
      </c>
      <c r="F2481" t="s">
        <v>5651</v>
      </c>
      <c r="G2481" t="s">
        <v>5784</v>
      </c>
      <c r="H2481" s="5">
        <v>460351.76</v>
      </c>
      <c r="J2481" t="s">
        <v>28</v>
      </c>
      <c r="K2481" t="s">
        <v>30</v>
      </c>
      <c r="L2481" t="s">
        <v>161</v>
      </c>
      <c r="M2481" t="s">
        <v>30</v>
      </c>
      <c r="N2481" t="s">
        <v>29</v>
      </c>
      <c r="O2481" t="s">
        <v>29</v>
      </c>
      <c r="P2481" t="s">
        <v>30</v>
      </c>
      <c r="Q2481" t="s">
        <v>30</v>
      </c>
      <c r="R2481" t="s">
        <v>30</v>
      </c>
      <c r="S2481" t="s">
        <v>30</v>
      </c>
      <c r="T2481" t="s">
        <v>30</v>
      </c>
      <c r="U2481" t="s">
        <v>30</v>
      </c>
      <c r="V2481" t="s">
        <v>30</v>
      </c>
      <c r="W2481" t="s">
        <v>40</v>
      </c>
      <c r="X2481" t="s">
        <v>30</v>
      </c>
      <c r="Y2481" t="s">
        <v>29</v>
      </c>
      <c r="Z2481" t="s">
        <v>29</v>
      </c>
      <c r="AA2481" t="s">
        <v>29</v>
      </c>
      <c r="AB2481" t="s">
        <v>43</v>
      </c>
    </row>
    <row r="2482" spans="1:28" outlineLevel="1" x14ac:dyDescent="0.45">
      <c r="A2482">
        <v>7224229005</v>
      </c>
      <c r="B2482" s="1">
        <v>44339</v>
      </c>
      <c r="C2482" t="s">
        <v>2464</v>
      </c>
      <c r="D2482" t="s">
        <v>2465</v>
      </c>
      <c r="E2482" t="s">
        <v>1938</v>
      </c>
      <c r="F2482" t="s">
        <v>5651</v>
      </c>
      <c r="G2482" t="s">
        <v>5784</v>
      </c>
      <c r="H2482" s="5">
        <v>458022.5</v>
      </c>
      <c r="J2482" t="s">
        <v>28</v>
      </c>
      <c r="K2482" t="s">
        <v>30</v>
      </c>
      <c r="L2482" t="s">
        <v>161</v>
      </c>
      <c r="M2482" t="s">
        <v>29</v>
      </c>
      <c r="N2482" t="s">
        <v>30</v>
      </c>
      <c r="O2482" t="s">
        <v>30</v>
      </c>
      <c r="P2482" t="s">
        <v>30</v>
      </c>
      <c r="Q2482" t="s">
        <v>30</v>
      </c>
      <c r="R2482" t="s">
        <v>30</v>
      </c>
      <c r="S2482" t="s">
        <v>30</v>
      </c>
      <c r="T2482" t="s">
        <v>30</v>
      </c>
      <c r="U2482" t="s">
        <v>30</v>
      </c>
      <c r="V2482" t="s">
        <v>30</v>
      </c>
      <c r="W2482" t="s">
        <v>31</v>
      </c>
      <c r="X2482" t="s">
        <v>30</v>
      </c>
      <c r="Y2482" t="s">
        <v>29</v>
      </c>
      <c r="Z2482" t="s">
        <v>29</v>
      </c>
      <c r="AA2482" t="s">
        <v>30</v>
      </c>
      <c r="AB2482" t="s">
        <v>43</v>
      </c>
    </row>
    <row r="2483" spans="1:28" outlineLevel="1" x14ac:dyDescent="0.45">
      <c r="A2483">
        <v>1132989103</v>
      </c>
      <c r="B2483" s="1">
        <v>44372</v>
      </c>
      <c r="C2483" t="s">
        <v>587</v>
      </c>
      <c r="D2483" t="s">
        <v>588</v>
      </c>
      <c r="E2483" t="s">
        <v>1938</v>
      </c>
      <c r="F2483" t="s">
        <v>5651</v>
      </c>
      <c r="G2483">
        <v>27106</v>
      </c>
      <c r="H2483" s="5">
        <v>455327.68</v>
      </c>
      <c r="I2483" t="s">
        <v>146</v>
      </c>
      <c r="J2483" t="s">
        <v>28</v>
      </c>
      <c r="K2483" t="s">
        <v>30</v>
      </c>
      <c r="L2483" t="s">
        <v>161</v>
      </c>
      <c r="M2483" t="s">
        <v>29</v>
      </c>
      <c r="N2483" t="s">
        <v>30</v>
      </c>
      <c r="O2483" t="s">
        <v>30</v>
      </c>
      <c r="P2483" t="s">
        <v>30</v>
      </c>
      <c r="Q2483" t="s">
        <v>30</v>
      </c>
      <c r="R2483" t="s">
        <v>30</v>
      </c>
      <c r="S2483" t="s">
        <v>30</v>
      </c>
      <c r="T2483" t="s">
        <v>30</v>
      </c>
      <c r="U2483" t="s">
        <v>30</v>
      </c>
      <c r="V2483" t="s">
        <v>30</v>
      </c>
      <c r="W2483" t="s">
        <v>31</v>
      </c>
      <c r="X2483" t="s">
        <v>29</v>
      </c>
      <c r="Y2483" t="s">
        <v>29</v>
      </c>
      <c r="Z2483" t="s">
        <v>29</v>
      </c>
      <c r="AA2483" t="s">
        <v>29</v>
      </c>
      <c r="AB2483" t="s">
        <v>32</v>
      </c>
    </row>
    <row r="2484" spans="1:28" outlineLevel="1" x14ac:dyDescent="0.45">
      <c r="A2484">
        <v>2731209001</v>
      </c>
      <c r="B2484" s="1">
        <v>44334</v>
      </c>
      <c r="C2484" t="s">
        <v>1468</v>
      </c>
      <c r="D2484" t="s">
        <v>1469</v>
      </c>
      <c r="E2484" t="s">
        <v>1938</v>
      </c>
      <c r="F2484" t="s">
        <v>5651</v>
      </c>
      <c r="G2484" t="s">
        <v>5784</v>
      </c>
      <c r="H2484" s="5">
        <v>443360</v>
      </c>
      <c r="J2484" t="s">
        <v>28</v>
      </c>
      <c r="K2484" t="s">
        <v>30</v>
      </c>
      <c r="L2484" t="s">
        <v>161</v>
      </c>
      <c r="M2484" t="s">
        <v>30</v>
      </c>
      <c r="N2484" t="s">
        <v>30</v>
      </c>
      <c r="O2484" t="s">
        <v>29</v>
      </c>
      <c r="P2484" t="s">
        <v>30</v>
      </c>
      <c r="Q2484" t="s">
        <v>30</v>
      </c>
      <c r="R2484" t="s">
        <v>30</v>
      </c>
      <c r="S2484" t="s">
        <v>30</v>
      </c>
      <c r="T2484" t="s">
        <v>30</v>
      </c>
      <c r="U2484" t="s">
        <v>30</v>
      </c>
      <c r="V2484" t="s">
        <v>30</v>
      </c>
      <c r="W2484" t="s">
        <v>40</v>
      </c>
      <c r="X2484" t="s">
        <v>30</v>
      </c>
      <c r="Y2484" t="s">
        <v>29</v>
      </c>
      <c r="Z2484" t="s">
        <v>29</v>
      </c>
      <c r="AA2484" t="s">
        <v>30</v>
      </c>
      <c r="AB2484" t="s">
        <v>38</v>
      </c>
    </row>
    <row r="2485" spans="1:28" outlineLevel="1" x14ac:dyDescent="0.45">
      <c r="A2485">
        <v>4892709009</v>
      </c>
      <c r="B2485" s="1">
        <v>44336</v>
      </c>
      <c r="C2485" t="s">
        <v>2000</v>
      </c>
      <c r="D2485" t="s">
        <v>2001</v>
      </c>
      <c r="E2485" t="s">
        <v>1938</v>
      </c>
      <c r="F2485" t="s">
        <v>5651</v>
      </c>
      <c r="G2485" t="s">
        <v>5784</v>
      </c>
      <c r="H2485" s="5">
        <v>428902.78</v>
      </c>
      <c r="J2485" t="s">
        <v>28</v>
      </c>
      <c r="K2485" t="s">
        <v>30</v>
      </c>
      <c r="L2485" t="s">
        <v>161</v>
      </c>
      <c r="M2485" t="s">
        <v>30</v>
      </c>
      <c r="N2485" t="s">
        <v>30</v>
      </c>
      <c r="O2485" t="s">
        <v>30</v>
      </c>
      <c r="P2485" t="s">
        <v>30</v>
      </c>
      <c r="Q2485" t="s">
        <v>30</v>
      </c>
      <c r="R2485" t="s">
        <v>30</v>
      </c>
      <c r="S2485" t="s">
        <v>30</v>
      </c>
      <c r="T2485" t="s">
        <v>30</v>
      </c>
      <c r="U2485" t="s">
        <v>30</v>
      </c>
      <c r="V2485" t="s">
        <v>30</v>
      </c>
      <c r="W2485" t="s">
        <v>31</v>
      </c>
      <c r="X2485" t="s">
        <v>30</v>
      </c>
      <c r="Y2485" t="s">
        <v>29</v>
      </c>
      <c r="Z2485" t="s">
        <v>30</v>
      </c>
      <c r="AA2485" t="s">
        <v>29</v>
      </c>
      <c r="AB2485" t="s">
        <v>43</v>
      </c>
    </row>
    <row r="2486" spans="1:28" outlineLevel="1" x14ac:dyDescent="0.45">
      <c r="A2486">
        <v>9934869002</v>
      </c>
      <c r="B2486" s="1">
        <v>44351</v>
      </c>
      <c r="C2486" t="s">
        <v>5537</v>
      </c>
      <c r="D2486" t="s">
        <v>5538</v>
      </c>
      <c r="E2486" t="s">
        <v>1938</v>
      </c>
      <c r="F2486" t="s">
        <v>5651</v>
      </c>
      <c r="G2486" t="s">
        <v>5784</v>
      </c>
      <c r="H2486" s="5">
        <v>424881.4</v>
      </c>
      <c r="J2486" t="s">
        <v>28</v>
      </c>
      <c r="K2486" t="s">
        <v>30</v>
      </c>
      <c r="L2486" t="s">
        <v>161</v>
      </c>
      <c r="M2486" t="s">
        <v>30</v>
      </c>
      <c r="N2486" t="s">
        <v>29</v>
      </c>
      <c r="O2486" t="s">
        <v>30</v>
      </c>
      <c r="P2486" t="s">
        <v>30</v>
      </c>
      <c r="Q2486" t="s">
        <v>30</v>
      </c>
      <c r="R2486" t="s">
        <v>30</v>
      </c>
      <c r="S2486" t="s">
        <v>30</v>
      </c>
      <c r="T2486" t="s">
        <v>30</v>
      </c>
      <c r="U2486" t="s">
        <v>30</v>
      </c>
      <c r="V2486" t="s">
        <v>30</v>
      </c>
      <c r="W2486" t="s">
        <v>40</v>
      </c>
      <c r="X2486" t="s">
        <v>30</v>
      </c>
      <c r="Y2486" t="s">
        <v>29</v>
      </c>
      <c r="Z2486" t="s">
        <v>29</v>
      </c>
      <c r="AA2486" t="s">
        <v>29</v>
      </c>
      <c r="AB2486" t="s">
        <v>43</v>
      </c>
    </row>
    <row r="2487" spans="1:28" outlineLevel="1" x14ac:dyDescent="0.45">
      <c r="A2487">
        <v>3702079005</v>
      </c>
      <c r="B2487" s="1">
        <v>44335</v>
      </c>
      <c r="C2487" t="s">
        <v>1787</v>
      </c>
      <c r="D2487" t="s">
        <v>1788</v>
      </c>
      <c r="E2487" t="s">
        <v>1938</v>
      </c>
      <c r="F2487" t="s">
        <v>5651</v>
      </c>
      <c r="G2487">
        <v>27103</v>
      </c>
      <c r="H2487" s="5">
        <v>415798.92</v>
      </c>
      <c r="J2487" t="s">
        <v>28</v>
      </c>
      <c r="K2487" t="s">
        <v>29</v>
      </c>
      <c r="L2487" t="s">
        <v>161</v>
      </c>
      <c r="M2487" t="s">
        <v>29</v>
      </c>
      <c r="N2487" t="s">
        <v>30</v>
      </c>
      <c r="O2487" t="s">
        <v>29</v>
      </c>
      <c r="P2487" t="s">
        <v>30</v>
      </c>
      <c r="Q2487" t="s">
        <v>29</v>
      </c>
      <c r="R2487" t="s">
        <v>30</v>
      </c>
      <c r="S2487" t="s">
        <v>30</v>
      </c>
      <c r="T2487" t="s">
        <v>30</v>
      </c>
      <c r="U2487" t="s">
        <v>30</v>
      </c>
      <c r="V2487" t="s">
        <v>30</v>
      </c>
      <c r="W2487" t="s">
        <v>33</v>
      </c>
      <c r="X2487" t="s">
        <v>29</v>
      </c>
      <c r="Y2487" t="s">
        <v>30</v>
      </c>
      <c r="Z2487" t="s">
        <v>29</v>
      </c>
      <c r="AA2487" t="s">
        <v>29</v>
      </c>
      <c r="AB2487" t="s">
        <v>32</v>
      </c>
    </row>
    <row r="2488" spans="1:28" outlineLevel="1" x14ac:dyDescent="0.45">
      <c r="A2488">
        <v>5213509001</v>
      </c>
      <c r="B2488" s="1">
        <v>44337</v>
      </c>
      <c r="C2488" t="s">
        <v>2127</v>
      </c>
      <c r="D2488" t="s">
        <v>2128</v>
      </c>
      <c r="E2488" t="s">
        <v>1938</v>
      </c>
      <c r="F2488" t="s">
        <v>5651</v>
      </c>
      <c r="G2488" t="s">
        <v>5784</v>
      </c>
      <c r="H2488" s="5">
        <v>407696.08</v>
      </c>
      <c r="J2488" t="s">
        <v>28</v>
      </c>
      <c r="K2488" t="s">
        <v>30</v>
      </c>
      <c r="L2488" t="s">
        <v>161</v>
      </c>
      <c r="M2488" t="s">
        <v>30</v>
      </c>
      <c r="N2488" t="s">
        <v>30</v>
      </c>
      <c r="O2488" t="s">
        <v>30</v>
      </c>
      <c r="P2488" t="s">
        <v>30</v>
      </c>
      <c r="Q2488" t="s">
        <v>30</v>
      </c>
      <c r="R2488" t="s">
        <v>30</v>
      </c>
      <c r="S2488" t="s">
        <v>30</v>
      </c>
      <c r="T2488" t="s">
        <v>30</v>
      </c>
      <c r="U2488" t="s">
        <v>30</v>
      </c>
      <c r="V2488" t="s">
        <v>30</v>
      </c>
      <c r="W2488" t="s">
        <v>31</v>
      </c>
      <c r="X2488" t="s">
        <v>30</v>
      </c>
      <c r="Y2488" t="s">
        <v>29</v>
      </c>
      <c r="Z2488" t="s">
        <v>29</v>
      </c>
      <c r="AA2488" t="s">
        <v>30</v>
      </c>
      <c r="AB2488" t="s">
        <v>32</v>
      </c>
    </row>
    <row r="2489" spans="1:28" outlineLevel="1" x14ac:dyDescent="0.45">
      <c r="A2489">
        <v>2473189004</v>
      </c>
      <c r="B2489" s="1">
        <v>44332</v>
      </c>
      <c r="C2489" t="s">
        <v>1090</v>
      </c>
      <c r="D2489" t="s">
        <v>1091</v>
      </c>
      <c r="E2489" t="s">
        <v>1938</v>
      </c>
      <c r="F2489" t="s">
        <v>5651</v>
      </c>
      <c r="G2489">
        <v>27103</v>
      </c>
      <c r="H2489" s="5">
        <v>391483</v>
      </c>
      <c r="J2489" t="s">
        <v>28</v>
      </c>
      <c r="K2489" t="s">
        <v>29</v>
      </c>
      <c r="L2489" t="s">
        <v>161</v>
      </c>
      <c r="M2489" t="s">
        <v>29</v>
      </c>
      <c r="N2489" t="s">
        <v>30</v>
      </c>
      <c r="O2489" t="s">
        <v>29</v>
      </c>
      <c r="P2489" t="s">
        <v>30</v>
      </c>
      <c r="Q2489" t="s">
        <v>30</v>
      </c>
      <c r="R2489" t="s">
        <v>30</v>
      </c>
      <c r="S2489" t="s">
        <v>30</v>
      </c>
      <c r="T2489" t="s">
        <v>30</v>
      </c>
      <c r="U2489" t="s">
        <v>30</v>
      </c>
      <c r="V2489" t="s">
        <v>30</v>
      </c>
      <c r="W2489" t="s">
        <v>31</v>
      </c>
      <c r="X2489" t="s">
        <v>29</v>
      </c>
      <c r="Y2489" t="s">
        <v>29</v>
      </c>
      <c r="Z2489" t="s">
        <v>29</v>
      </c>
      <c r="AA2489" t="s">
        <v>30</v>
      </c>
      <c r="AB2489" t="s">
        <v>45</v>
      </c>
    </row>
    <row r="2490" spans="1:28" outlineLevel="1" x14ac:dyDescent="0.45">
      <c r="A2490">
        <v>5229419003</v>
      </c>
      <c r="B2490" s="1">
        <v>44337</v>
      </c>
      <c r="C2490" t="s">
        <v>2217</v>
      </c>
      <c r="D2490" t="s">
        <v>2218</v>
      </c>
      <c r="E2490" t="s">
        <v>1938</v>
      </c>
      <c r="F2490" t="s">
        <v>5651</v>
      </c>
      <c r="G2490">
        <v>27106</v>
      </c>
      <c r="H2490" s="5">
        <v>366715</v>
      </c>
      <c r="J2490" t="s">
        <v>28</v>
      </c>
      <c r="K2490" t="s">
        <v>29</v>
      </c>
      <c r="L2490" t="s">
        <v>161</v>
      </c>
      <c r="M2490" t="s">
        <v>29</v>
      </c>
      <c r="N2490" t="s">
        <v>30</v>
      </c>
      <c r="O2490" t="s">
        <v>29</v>
      </c>
      <c r="P2490" t="s">
        <v>30</v>
      </c>
      <c r="Q2490" t="s">
        <v>30</v>
      </c>
      <c r="R2490" t="s">
        <v>30</v>
      </c>
      <c r="S2490" t="s">
        <v>30</v>
      </c>
      <c r="T2490" t="s">
        <v>30</v>
      </c>
      <c r="U2490" t="s">
        <v>29</v>
      </c>
      <c r="V2490" t="s">
        <v>30</v>
      </c>
      <c r="W2490" t="s">
        <v>40</v>
      </c>
      <c r="X2490" t="s">
        <v>29</v>
      </c>
      <c r="Y2490" t="s">
        <v>29</v>
      </c>
      <c r="Z2490" t="s">
        <v>29</v>
      </c>
      <c r="AA2490" t="s">
        <v>30</v>
      </c>
      <c r="AB2490" t="s">
        <v>32</v>
      </c>
    </row>
    <row r="2491" spans="1:28" outlineLevel="1" x14ac:dyDescent="0.45">
      <c r="A2491">
        <v>8889339002</v>
      </c>
      <c r="B2491" s="1">
        <v>44345</v>
      </c>
      <c r="C2491" t="s">
        <v>4729</v>
      </c>
      <c r="D2491" t="s">
        <v>4730</v>
      </c>
      <c r="E2491" t="s">
        <v>1938</v>
      </c>
      <c r="F2491" t="s">
        <v>5651</v>
      </c>
      <c r="G2491" t="s">
        <v>5730</v>
      </c>
      <c r="H2491" s="5">
        <v>349288.13</v>
      </c>
      <c r="J2491" t="s">
        <v>28</v>
      </c>
      <c r="K2491" t="s">
        <v>29</v>
      </c>
      <c r="L2491" t="s">
        <v>161</v>
      </c>
      <c r="M2491" t="s">
        <v>29</v>
      </c>
      <c r="N2491" t="s">
        <v>30</v>
      </c>
      <c r="O2491" t="s">
        <v>30</v>
      </c>
      <c r="P2491" t="s">
        <v>30</v>
      </c>
      <c r="Q2491" t="s">
        <v>30</v>
      </c>
      <c r="R2491" t="s">
        <v>30</v>
      </c>
      <c r="S2491" t="s">
        <v>30</v>
      </c>
      <c r="T2491" t="s">
        <v>30</v>
      </c>
      <c r="U2491" t="s">
        <v>30</v>
      </c>
      <c r="V2491" t="s">
        <v>30</v>
      </c>
      <c r="W2491" t="s">
        <v>40</v>
      </c>
      <c r="X2491" t="s">
        <v>29</v>
      </c>
      <c r="Y2491" t="s">
        <v>29</v>
      </c>
      <c r="Z2491" t="s">
        <v>29</v>
      </c>
      <c r="AA2491" t="s">
        <v>29</v>
      </c>
      <c r="AB2491" t="s">
        <v>32</v>
      </c>
    </row>
    <row r="2492" spans="1:28" outlineLevel="1" x14ac:dyDescent="0.45">
      <c r="A2492">
        <v>8858179010</v>
      </c>
      <c r="B2492" s="1">
        <v>44345</v>
      </c>
      <c r="C2492" t="s">
        <v>4543</v>
      </c>
      <c r="D2492" t="s">
        <v>4544</v>
      </c>
      <c r="E2492" t="s">
        <v>1938</v>
      </c>
      <c r="F2492" t="s">
        <v>5651</v>
      </c>
      <c r="G2492" t="s">
        <v>5784</v>
      </c>
      <c r="H2492" s="5">
        <v>331423</v>
      </c>
      <c r="J2492" t="s">
        <v>28</v>
      </c>
      <c r="K2492" t="s">
        <v>30</v>
      </c>
      <c r="L2492" t="s">
        <v>161</v>
      </c>
      <c r="M2492" t="s">
        <v>30</v>
      </c>
      <c r="N2492" t="s">
        <v>29</v>
      </c>
      <c r="O2492" t="s">
        <v>30</v>
      </c>
      <c r="P2492" t="s">
        <v>29</v>
      </c>
      <c r="Q2492" t="s">
        <v>29</v>
      </c>
      <c r="R2492" t="s">
        <v>30</v>
      </c>
      <c r="S2492" t="s">
        <v>30</v>
      </c>
      <c r="T2492" t="s">
        <v>30</v>
      </c>
      <c r="U2492" t="s">
        <v>29</v>
      </c>
      <c r="V2492" t="s">
        <v>29</v>
      </c>
      <c r="W2492" t="s">
        <v>40</v>
      </c>
      <c r="X2492" t="s">
        <v>30</v>
      </c>
      <c r="Y2492" t="s">
        <v>29</v>
      </c>
      <c r="Z2492" t="s">
        <v>29</v>
      </c>
      <c r="AA2492" t="s">
        <v>29</v>
      </c>
      <c r="AB2492" t="s">
        <v>43</v>
      </c>
    </row>
    <row r="2493" spans="1:28" outlineLevel="1" x14ac:dyDescent="0.45">
      <c r="A2493">
        <v>7540899009</v>
      </c>
      <c r="B2493" s="1">
        <v>44341</v>
      </c>
      <c r="C2493" t="s">
        <v>2892</v>
      </c>
      <c r="D2493" t="s">
        <v>2893</v>
      </c>
      <c r="E2493" t="s">
        <v>1938</v>
      </c>
      <c r="F2493" t="s">
        <v>5651</v>
      </c>
      <c r="G2493">
        <v>27103</v>
      </c>
      <c r="H2493" s="5">
        <v>320702.8</v>
      </c>
      <c r="J2493" t="s">
        <v>28</v>
      </c>
      <c r="K2493" t="s">
        <v>29</v>
      </c>
      <c r="L2493" t="s">
        <v>161</v>
      </c>
      <c r="M2493" t="s">
        <v>29</v>
      </c>
      <c r="N2493" t="s">
        <v>30</v>
      </c>
      <c r="O2493" t="s">
        <v>30</v>
      </c>
      <c r="P2493" t="s">
        <v>30</v>
      </c>
      <c r="Q2493" t="s">
        <v>30</v>
      </c>
      <c r="R2493" t="s">
        <v>30</v>
      </c>
      <c r="S2493" t="s">
        <v>30</v>
      </c>
      <c r="T2493" t="s">
        <v>30</v>
      </c>
      <c r="U2493" t="s">
        <v>30</v>
      </c>
      <c r="V2493" t="s">
        <v>30</v>
      </c>
      <c r="W2493" t="s">
        <v>40</v>
      </c>
      <c r="X2493" t="s">
        <v>29</v>
      </c>
      <c r="Y2493" t="s">
        <v>29</v>
      </c>
      <c r="Z2493" t="s">
        <v>29</v>
      </c>
      <c r="AA2493" t="s">
        <v>30</v>
      </c>
      <c r="AB2493" t="s">
        <v>32</v>
      </c>
    </row>
    <row r="2494" spans="1:28" outlineLevel="1" x14ac:dyDescent="0.45">
      <c r="A2494">
        <v>8843829001</v>
      </c>
      <c r="B2494" s="1">
        <v>44345</v>
      </c>
      <c r="C2494" t="s">
        <v>4467</v>
      </c>
      <c r="D2494" t="s">
        <v>4468</v>
      </c>
      <c r="E2494" t="s">
        <v>1938</v>
      </c>
      <c r="F2494" t="s">
        <v>5651</v>
      </c>
      <c r="G2494">
        <v>27127</v>
      </c>
      <c r="H2494" s="5">
        <v>315338.81</v>
      </c>
      <c r="J2494" t="s">
        <v>28</v>
      </c>
      <c r="K2494" t="s">
        <v>29</v>
      </c>
      <c r="L2494" t="s">
        <v>161</v>
      </c>
      <c r="M2494" t="s">
        <v>30</v>
      </c>
      <c r="N2494" t="s">
        <v>30</v>
      </c>
      <c r="O2494" t="s">
        <v>30</v>
      </c>
      <c r="P2494" t="s">
        <v>30</v>
      </c>
      <c r="Q2494" t="s">
        <v>30</v>
      </c>
      <c r="R2494" t="s">
        <v>30</v>
      </c>
      <c r="S2494" t="s">
        <v>30</v>
      </c>
      <c r="T2494" t="s">
        <v>30</v>
      </c>
      <c r="U2494" t="s">
        <v>30</v>
      </c>
      <c r="V2494" t="s">
        <v>30</v>
      </c>
      <c r="W2494" t="s">
        <v>40</v>
      </c>
      <c r="X2494" t="s">
        <v>29</v>
      </c>
      <c r="Y2494" t="s">
        <v>29</v>
      </c>
      <c r="Z2494" t="s">
        <v>29</v>
      </c>
      <c r="AA2494" t="s">
        <v>29</v>
      </c>
      <c r="AB2494" t="s">
        <v>32</v>
      </c>
    </row>
    <row r="2495" spans="1:28" outlineLevel="1" x14ac:dyDescent="0.45">
      <c r="A2495">
        <v>7664958902</v>
      </c>
      <c r="B2495" s="1">
        <v>44323</v>
      </c>
      <c r="C2495" t="s">
        <v>3787</v>
      </c>
      <c r="D2495" t="s">
        <v>3788</v>
      </c>
      <c r="E2495" t="s">
        <v>1938</v>
      </c>
      <c r="F2495" t="s">
        <v>5651</v>
      </c>
      <c r="G2495">
        <v>27106</v>
      </c>
      <c r="H2495" s="5">
        <v>311582.14</v>
      </c>
      <c r="J2495" t="s">
        <v>28</v>
      </c>
      <c r="K2495" t="s">
        <v>30</v>
      </c>
      <c r="L2495" t="s">
        <v>161</v>
      </c>
      <c r="M2495" t="s">
        <v>29</v>
      </c>
      <c r="N2495" t="s">
        <v>30</v>
      </c>
      <c r="O2495" t="s">
        <v>29</v>
      </c>
      <c r="P2495" t="s">
        <v>30</v>
      </c>
      <c r="Q2495" t="s">
        <v>30</v>
      </c>
      <c r="R2495" t="s">
        <v>30</v>
      </c>
      <c r="S2495" t="s">
        <v>30</v>
      </c>
      <c r="T2495" t="s">
        <v>30</v>
      </c>
      <c r="U2495" t="s">
        <v>30</v>
      </c>
      <c r="V2495" t="s">
        <v>30</v>
      </c>
      <c r="W2495" t="s">
        <v>40</v>
      </c>
      <c r="X2495" t="s">
        <v>29</v>
      </c>
      <c r="Y2495" t="s">
        <v>29</v>
      </c>
      <c r="Z2495" t="s">
        <v>29</v>
      </c>
      <c r="AA2495" t="s">
        <v>30</v>
      </c>
      <c r="AB2495" t="s">
        <v>45</v>
      </c>
    </row>
    <row r="2496" spans="1:28" outlineLevel="1" x14ac:dyDescent="0.45">
      <c r="A2496">
        <v>8886629000</v>
      </c>
      <c r="B2496" s="1">
        <v>44345</v>
      </c>
      <c r="C2496" t="s">
        <v>4713</v>
      </c>
      <c r="D2496" t="s">
        <v>4468</v>
      </c>
      <c r="E2496" t="s">
        <v>1938</v>
      </c>
      <c r="F2496" t="s">
        <v>5651</v>
      </c>
      <c r="G2496">
        <v>27127</v>
      </c>
      <c r="H2496" s="5">
        <v>301225.45</v>
      </c>
      <c r="J2496" t="s">
        <v>28</v>
      </c>
      <c r="K2496" t="s">
        <v>29</v>
      </c>
      <c r="L2496" t="s">
        <v>161</v>
      </c>
      <c r="M2496" t="s">
        <v>30</v>
      </c>
      <c r="N2496" t="s">
        <v>30</v>
      </c>
      <c r="O2496" t="s">
        <v>30</v>
      </c>
      <c r="P2496" t="s">
        <v>30</v>
      </c>
      <c r="Q2496" t="s">
        <v>30</v>
      </c>
      <c r="R2496" t="s">
        <v>30</v>
      </c>
      <c r="S2496" t="s">
        <v>30</v>
      </c>
      <c r="T2496" t="s">
        <v>30</v>
      </c>
      <c r="U2496" t="s">
        <v>30</v>
      </c>
      <c r="V2496" t="s">
        <v>30</v>
      </c>
      <c r="W2496" t="s">
        <v>40</v>
      </c>
      <c r="X2496" t="s">
        <v>29</v>
      </c>
      <c r="Y2496" t="s">
        <v>29</v>
      </c>
      <c r="Z2496" t="s">
        <v>29</v>
      </c>
      <c r="AA2496" t="s">
        <v>29</v>
      </c>
      <c r="AB2496" t="s">
        <v>32</v>
      </c>
    </row>
    <row r="2497" spans="1:28" outlineLevel="1" x14ac:dyDescent="0.45">
      <c r="A2497">
        <v>7504199003</v>
      </c>
      <c r="B2497" s="1">
        <v>44341</v>
      </c>
      <c r="C2497" t="s">
        <v>2558</v>
      </c>
      <c r="D2497" t="s">
        <v>2559</v>
      </c>
      <c r="E2497" t="s">
        <v>1938</v>
      </c>
      <c r="F2497" t="s">
        <v>5651</v>
      </c>
      <c r="G2497" t="s">
        <v>5784</v>
      </c>
      <c r="H2497" s="5">
        <v>290330</v>
      </c>
      <c r="J2497" t="s">
        <v>28</v>
      </c>
      <c r="K2497" t="s">
        <v>30</v>
      </c>
      <c r="L2497" t="s">
        <v>161</v>
      </c>
      <c r="M2497" t="s">
        <v>29</v>
      </c>
      <c r="N2497" t="s">
        <v>30</v>
      </c>
      <c r="O2497" t="s">
        <v>29</v>
      </c>
      <c r="P2497" t="s">
        <v>30</v>
      </c>
      <c r="Q2497" t="s">
        <v>30</v>
      </c>
      <c r="R2497" t="s">
        <v>30</v>
      </c>
      <c r="S2497" t="s">
        <v>30</v>
      </c>
      <c r="T2497" t="s">
        <v>30</v>
      </c>
      <c r="U2497" t="s">
        <v>30</v>
      </c>
      <c r="V2497" t="s">
        <v>30</v>
      </c>
      <c r="W2497" t="s">
        <v>31</v>
      </c>
      <c r="X2497" t="s">
        <v>30</v>
      </c>
      <c r="Y2497" t="s">
        <v>29</v>
      </c>
      <c r="Z2497" t="s">
        <v>29</v>
      </c>
      <c r="AA2497" t="s">
        <v>30</v>
      </c>
      <c r="AB2497" t="s">
        <v>47</v>
      </c>
    </row>
    <row r="2498" spans="1:28" outlineLevel="1" x14ac:dyDescent="0.45">
      <c r="A2498">
        <v>9950679004</v>
      </c>
      <c r="B2498" s="1">
        <v>44354</v>
      </c>
      <c r="C2498" t="s">
        <v>5569</v>
      </c>
      <c r="D2498" t="s">
        <v>5570</v>
      </c>
      <c r="E2498" t="s">
        <v>1938</v>
      </c>
      <c r="F2498" t="s">
        <v>5651</v>
      </c>
      <c r="G2498" t="s">
        <v>5784</v>
      </c>
      <c r="H2498" s="5">
        <v>288398.09000000003</v>
      </c>
      <c r="J2498" t="s">
        <v>28</v>
      </c>
      <c r="K2498" t="s">
        <v>30</v>
      </c>
      <c r="L2498" t="s">
        <v>161</v>
      </c>
      <c r="M2498" t="s">
        <v>29</v>
      </c>
      <c r="N2498" t="s">
        <v>29</v>
      </c>
      <c r="O2498" t="s">
        <v>30</v>
      </c>
      <c r="P2498" t="s">
        <v>30</v>
      </c>
      <c r="Q2498" t="s">
        <v>30</v>
      </c>
      <c r="R2498" t="s">
        <v>30</v>
      </c>
      <c r="S2498" t="s">
        <v>30</v>
      </c>
      <c r="T2498" t="s">
        <v>30</v>
      </c>
      <c r="U2498" t="s">
        <v>30</v>
      </c>
      <c r="V2498" t="s">
        <v>30</v>
      </c>
      <c r="W2498" t="s">
        <v>31</v>
      </c>
      <c r="X2498" t="s">
        <v>30</v>
      </c>
      <c r="Y2498" t="s">
        <v>29</v>
      </c>
      <c r="Z2498" t="s">
        <v>29</v>
      </c>
      <c r="AA2498" t="s">
        <v>29</v>
      </c>
      <c r="AB2498" t="s">
        <v>32</v>
      </c>
    </row>
    <row r="2499" spans="1:28" outlineLevel="1" x14ac:dyDescent="0.45">
      <c r="A2499">
        <v>2495169010</v>
      </c>
      <c r="B2499" s="1">
        <v>44332</v>
      </c>
      <c r="C2499" t="s">
        <v>1196</v>
      </c>
      <c r="D2499" t="s">
        <v>1197</v>
      </c>
      <c r="E2499" t="s">
        <v>1938</v>
      </c>
      <c r="F2499" t="s">
        <v>5651</v>
      </c>
      <c r="G2499">
        <v>27103</v>
      </c>
      <c r="H2499" s="5">
        <v>266182.40000000002</v>
      </c>
      <c r="J2499" t="s">
        <v>28</v>
      </c>
      <c r="K2499" t="s">
        <v>30</v>
      </c>
      <c r="L2499" t="s">
        <v>161</v>
      </c>
      <c r="M2499" t="s">
        <v>29</v>
      </c>
      <c r="N2499" t="s">
        <v>30</v>
      </c>
      <c r="O2499" t="s">
        <v>29</v>
      </c>
      <c r="P2499" t="s">
        <v>30</v>
      </c>
      <c r="Q2499" t="s">
        <v>30</v>
      </c>
      <c r="R2499" t="s">
        <v>30</v>
      </c>
      <c r="S2499" t="s">
        <v>30</v>
      </c>
      <c r="T2499" t="s">
        <v>30</v>
      </c>
      <c r="U2499" t="s">
        <v>30</v>
      </c>
      <c r="V2499" t="s">
        <v>30</v>
      </c>
      <c r="W2499" t="s">
        <v>31</v>
      </c>
      <c r="X2499" t="s">
        <v>29</v>
      </c>
      <c r="Y2499" t="s">
        <v>30</v>
      </c>
      <c r="Z2499" t="s">
        <v>29</v>
      </c>
      <c r="AA2499" t="s">
        <v>29</v>
      </c>
      <c r="AB2499" t="s">
        <v>32</v>
      </c>
    </row>
    <row r="2500" spans="1:28" outlineLevel="1" x14ac:dyDescent="0.45">
      <c r="A2500">
        <v>8970709003</v>
      </c>
      <c r="B2500" s="1">
        <v>44345</v>
      </c>
      <c r="C2500" t="s">
        <v>5082</v>
      </c>
      <c r="D2500" t="s">
        <v>5083</v>
      </c>
      <c r="E2500" t="s">
        <v>1938</v>
      </c>
      <c r="F2500" t="s">
        <v>5651</v>
      </c>
      <c r="G2500" t="s">
        <v>5730</v>
      </c>
      <c r="H2500" s="5">
        <v>248530</v>
      </c>
      <c r="J2500" t="s">
        <v>28</v>
      </c>
      <c r="K2500" t="s">
        <v>29</v>
      </c>
      <c r="L2500" t="s">
        <v>161</v>
      </c>
      <c r="M2500" t="s">
        <v>29</v>
      </c>
      <c r="N2500" t="s">
        <v>29</v>
      </c>
      <c r="O2500" t="s">
        <v>29</v>
      </c>
      <c r="P2500" t="s">
        <v>30</v>
      </c>
      <c r="Q2500" t="s">
        <v>30</v>
      </c>
      <c r="R2500" t="s">
        <v>30</v>
      </c>
      <c r="S2500" t="s">
        <v>30</v>
      </c>
      <c r="T2500" t="s">
        <v>30</v>
      </c>
      <c r="U2500" t="s">
        <v>29</v>
      </c>
      <c r="V2500" t="s">
        <v>30</v>
      </c>
      <c r="W2500" t="s">
        <v>40</v>
      </c>
      <c r="X2500" t="s">
        <v>29</v>
      </c>
      <c r="Y2500" t="s">
        <v>29</v>
      </c>
      <c r="Z2500" t="s">
        <v>29</v>
      </c>
      <c r="AA2500" t="s">
        <v>29</v>
      </c>
      <c r="AB2500" t="s">
        <v>38</v>
      </c>
    </row>
    <row r="2501" spans="1:28" outlineLevel="1" x14ac:dyDescent="0.45">
      <c r="A2501">
        <v>2481829006</v>
      </c>
      <c r="B2501" s="1">
        <v>44332</v>
      </c>
      <c r="C2501" t="s">
        <v>1138</v>
      </c>
      <c r="D2501" t="s">
        <v>1139</v>
      </c>
      <c r="E2501" t="s">
        <v>1938</v>
      </c>
      <c r="F2501" t="s">
        <v>5651</v>
      </c>
      <c r="G2501">
        <v>27103</v>
      </c>
      <c r="H2501" s="5">
        <v>248035</v>
      </c>
      <c r="J2501" t="s">
        <v>28</v>
      </c>
      <c r="K2501" t="s">
        <v>30</v>
      </c>
      <c r="L2501" t="s">
        <v>161</v>
      </c>
      <c r="M2501" t="s">
        <v>29</v>
      </c>
      <c r="N2501" t="s">
        <v>29</v>
      </c>
      <c r="O2501" t="s">
        <v>29</v>
      </c>
      <c r="P2501" t="s">
        <v>30</v>
      </c>
      <c r="Q2501" t="s">
        <v>29</v>
      </c>
      <c r="R2501" t="s">
        <v>30</v>
      </c>
      <c r="S2501" t="s">
        <v>30</v>
      </c>
      <c r="T2501" t="s">
        <v>30</v>
      </c>
      <c r="U2501" t="s">
        <v>30</v>
      </c>
      <c r="V2501" t="s">
        <v>30</v>
      </c>
      <c r="W2501" t="s">
        <v>33</v>
      </c>
      <c r="X2501" t="s">
        <v>29</v>
      </c>
      <c r="Y2501" t="s">
        <v>30</v>
      </c>
      <c r="Z2501" t="s">
        <v>29</v>
      </c>
      <c r="AA2501" t="s">
        <v>29</v>
      </c>
      <c r="AB2501" t="s">
        <v>32</v>
      </c>
    </row>
    <row r="2502" spans="1:28" outlineLevel="1" x14ac:dyDescent="0.45">
      <c r="A2502">
        <v>2781549007</v>
      </c>
      <c r="B2502" s="1">
        <v>44334</v>
      </c>
      <c r="C2502" t="s">
        <v>1692</v>
      </c>
      <c r="D2502" t="s">
        <v>1693</v>
      </c>
      <c r="E2502" t="s">
        <v>1938</v>
      </c>
      <c r="F2502" t="s">
        <v>5651</v>
      </c>
      <c r="G2502">
        <v>27103</v>
      </c>
      <c r="H2502" s="5">
        <v>246228</v>
      </c>
      <c r="J2502" t="s">
        <v>28</v>
      </c>
      <c r="K2502" t="s">
        <v>30</v>
      </c>
      <c r="L2502" t="s">
        <v>161</v>
      </c>
      <c r="M2502" t="s">
        <v>30</v>
      </c>
      <c r="N2502" t="s">
        <v>30</v>
      </c>
      <c r="O2502" t="s">
        <v>30</v>
      </c>
      <c r="P2502" t="s">
        <v>30</v>
      </c>
      <c r="Q2502" t="s">
        <v>30</v>
      </c>
      <c r="R2502" t="s">
        <v>30</v>
      </c>
      <c r="S2502" t="s">
        <v>30</v>
      </c>
      <c r="T2502" t="s">
        <v>30</v>
      </c>
      <c r="U2502" t="s">
        <v>30</v>
      </c>
      <c r="V2502" t="s">
        <v>30</v>
      </c>
      <c r="W2502" t="s">
        <v>40</v>
      </c>
      <c r="X2502" t="s">
        <v>29</v>
      </c>
      <c r="Y2502" t="s">
        <v>29</v>
      </c>
      <c r="Z2502" t="s">
        <v>29</v>
      </c>
      <c r="AA2502" t="s">
        <v>30</v>
      </c>
      <c r="AB2502" t="s">
        <v>43</v>
      </c>
    </row>
    <row r="2503" spans="1:28" outlineLevel="1" x14ac:dyDescent="0.45">
      <c r="A2503">
        <v>2725049005</v>
      </c>
      <c r="B2503" s="1">
        <v>44334</v>
      </c>
      <c r="C2503" t="s">
        <v>1453</v>
      </c>
      <c r="D2503" t="s">
        <v>1454</v>
      </c>
      <c r="E2503" t="s">
        <v>1938</v>
      </c>
      <c r="F2503" t="s">
        <v>5651</v>
      </c>
      <c r="G2503">
        <v>27127</v>
      </c>
      <c r="H2503" s="5">
        <v>235789.82</v>
      </c>
      <c r="J2503" t="s">
        <v>28</v>
      </c>
      <c r="K2503" t="s">
        <v>29</v>
      </c>
      <c r="L2503" t="s">
        <v>161</v>
      </c>
      <c r="M2503" t="s">
        <v>29</v>
      </c>
      <c r="N2503" t="s">
        <v>29</v>
      </c>
      <c r="O2503" t="s">
        <v>29</v>
      </c>
      <c r="P2503" t="s">
        <v>29</v>
      </c>
      <c r="Q2503" t="s">
        <v>29</v>
      </c>
      <c r="R2503" t="s">
        <v>30</v>
      </c>
      <c r="S2503" t="s">
        <v>30</v>
      </c>
      <c r="T2503" t="s">
        <v>30</v>
      </c>
      <c r="U2503" t="s">
        <v>29</v>
      </c>
      <c r="V2503" t="s">
        <v>30</v>
      </c>
      <c r="W2503" t="s">
        <v>31</v>
      </c>
      <c r="X2503" t="s">
        <v>29</v>
      </c>
      <c r="Y2503" t="s">
        <v>30</v>
      </c>
      <c r="Z2503" t="s">
        <v>29</v>
      </c>
      <c r="AA2503" t="s">
        <v>29</v>
      </c>
      <c r="AB2503" t="s">
        <v>43</v>
      </c>
    </row>
    <row r="2504" spans="1:28" outlineLevel="1" x14ac:dyDescent="0.45">
      <c r="A2504">
        <v>8960079000</v>
      </c>
      <c r="B2504" s="1">
        <v>44345</v>
      </c>
      <c r="C2504" t="s">
        <v>5021</v>
      </c>
      <c r="D2504" t="s">
        <v>5022</v>
      </c>
      <c r="E2504" t="s">
        <v>1938</v>
      </c>
      <c r="F2504" t="s">
        <v>5651</v>
      </c>
      <c r="G2504">
        <v>27103</v>
      </c>
      <c r="H2504" s="5">
        <v>232621.13</v>
      </c>
      <c r="J2504" t="s">
        <v>28</v>
      </c>
      <c r="K2504" t="s">
        <v>30</v>
      </c>
      <c r="L2504" t="s">
        <v>161</v>
      </c>
      <c r="M2504" t="s">
        <v>29</v>
      </c>
      <c r="N2504" t="s">
        <v>29</v>
      </c>
      <c r="O2504" t="s">
        <v>29</v>
      </c>
      <c r="P2504" t="s">
        <v>29</v>
      </c>
      <c r="Q2504" t="s">
        <v>29</v>
      </c>
      <c r="R2504" t="s">
        <v>30</v>
      </c>
      <c r="S2504" t="s">
        <v>30</v>
      </c>
      <c r="T2504" t="s">
        <v>30</v>
      </c>
      <c r="U2504" t="s">
        <v>29</v>
      </c>
      <c r="V2504" t="s">
        <v>30</v>
      </c>
      <c r="W2504" t="s">
        <v>40</v>
      </c>
      <c r="X2504" t="s">
        <v>29</v>
      </c>
      <c r="Y2504" t="s">
        <v>29</v>
      </c>
      <c r="Z2504" t="s">
        <v>29</v>
      </c>
      <c r="AA2504" t="s">
        <v>29</v>
      </c>
      <c r="AB2504" t="s">
        <v>32</v>
      </c>
    </row>
    <row r="2505" spans="1:28" outlineLevel="1" x14ac:dyDescent="0.45">
      <c r="A2505">
        <v>8015189004</v>
      </c>
      <c r="B2505" s="1">
        <v>44342</v>
      </c>
      <c r="C2505" t="s">
        <v>4088</v>
      </c>
      <c r="D2505" t="s">
        <v>4089</v>
      </c>
      <c r="E2505" t="s">
        <v>1938</v>
      </c>
      <c r="F2505" t="s">
        <v>5651</v>
      </c>
      <c r="G2505" t="s">
        <v>5784</v>
      </c>
      <c r="H2505" s="5">
        <v>216917.58</v>
      </c>
      <c r="J2505" t="s">
        <v>28</v>
      </c>
      <c r="K2505" t="s">
        <v>30</v>
      </c>
      <c r="L2505" t="s">
        <v>161</v>
      </c>
      <c r="M2505" t="s">
        <v>29</v>
      </c>
      <c r="N2505" t="s">
        <v>30</v>
      </c>
      <c r="O2505" t="s">
        <v>29</v>
      </c>
      <c r="P2505" t="s">
        <v>30</v>
      </c>
      <c r="Q2505" t="s">
        <v>30</v>
      </c>
      <c r="R2505" t="s">
        <v>30</v>
      </c>
      <c r="S2505" t="s">
        <v>30</v>
      </c>
      <c r="T2505" t="s">
        <v>30</v>
      </c>
      <c r="U2505" t="s">
        <v>30</v>
      </c>
      <c r="V2505" t="s">
        <v>30</v>
      </c>
      <c r="W2505" t="s">
        <v>40</v>
      </c>
      <c r="X2505" t="s">
        <v>30</v>
      </c>
      <c r="Y2505" t="s">
        <v>30</v>
      </c>
      <c r="Z2505" t="s">
        <v>29</v>
      </c>
      <c r="AA2505" t="s">
        <v>29</v>
      </c>
      <c r="AB2505" t="s">
        <v>32</v>
      </c>
    </row>
    <row r="2506" spans="1:28" outlineLevel="1" x14ac:dyDescent="0.45">
      <c r="A2506">
        <v>8861039004</v>
      </c>
      <c r="B2506" s="1">
        <v>44345</v>
      </c>
      <c r="C2506" t="s">
        <v>4562</v>
      </c>
      <c r="D2506" t="s">
        <v>4563</v>
      </c>
      <c r="E2506" t="s">
        <v>1938</v>
      </c>
      <c r="F2506" t="s">
        <v>5651</v>
      </c>
      <c r="G2506" t="s">
        <v>5784</v>
      </c>
      <c r="H2506" s="5">
        <v>213230</v>
      </c>
      <c r="J2506" t="s">
        <v>28</v>
      </c>
      <c r="K2506" t="s">
        <v>30</v>
      </c>
      <c r="L2506" t="s">
        <v>161</v>
      </c>
      <c r="M2506" t="s">
        <v>29</v>
      </c>
      <c r="N2506" t="s">
        <v>30</v>
      </c>
      <c r="O2506" t="s">
        <v>30</v>
      </c>
      <c r="P2506" t="s">
        <v>30</v>
      </c>
      <c r="Q2506" t="s">
        <v>30</v>
      </c>
      <c r="R2506" t="s">
        <v>30</v>
      </c>
      <c r="S2506" t="s">
        <v>30</v>
      </c>
      <c r="T2506" t="s">
        <v>30</v>
      </c>
      <c r="U2506" t="s">
        <v>30</v>
      </c>
      <c r="V2506" t="s">
        <v>30</v>
      </c>
      <c r="W2506" t="s">
        <v>31</v>
      </c>
      <c r="X2506" t="s">
        <v>30</v>
      </c>
      <c r="Y2506" t="s">
        <v>29</v>
      </c>
      <c r="Z2506" t="s">
        <v>29</v>
      </c>
      <c r="AA2506" t="s">
        <v>29</v>
      </c>
      <c r="AB2506" t="s">
        <v>32</v>
      </c>
    </row>
    <row r="2507" spans="1:28" outlineLevel="1" x14ac:dyDescent="0.45">
      <c r="A2507">
        <v>2346759006</v>
      </c>
      <c r="B2507" s="1">
        <v>44331</v>
      </c>
      <c r="C2507" t="s">
        <v>904</v>
      </c>
      <c r="D2507" t="s">
        <v>905</v>
      </c>
      <c r="E2507" t="s">
        <v>1938</v>
      </c>
      <c r="F2507" t="s">
        <v>5651</v>
      </c>
      <c r="G2507" t="s">
        <v>5806</v>
      </c>
      <c r="H2507" s="5">
        <v>211693</v>
      </c>
      <c r="J2507" t="s">
        <v>28</v>
      </c>
      <c r="K2507" t="s">
        <v>29</v>
      </c>
      <c r="L2507" t="s">
        <v>161</v>
      </c>
      <c r="M2507" t="s">
        <v>29</v>
      </c>
      <c r="N2507" t="s">
        <v>29</v>
      </c>
      <c r="O2507" t="s">
        <v>29</v>
      </c>
      <c r="P2507" t="s">
        <v>30</v>
      </c>
      <c r="Q2507" t="s">
        <v>30</v>
      </c>
      <c r="R2507" t="s">
        <v>30</v>
      </c>
      <c r="S2507" t="s">
        <v>30</v>
      </c>
      <c r="T2507" t="s">
        <v>30</v>
      </c>
      <c r="U2507" t="s">
        <v>30</v>
      </c>
      <c r="V2507" t="s">
        <v>30</v>
      </c>
      <c r="W2507" t="s">
        <v>31</v>
      </c>
      <c r="X2507" t="s">
        <v>30</v>
      </c>
      <c r="Y2507" t="s">
        <v>29</v>
      </c>
      <c r="Z2507" t="s">
        <v>29</v>
      </c>
      <c r="AA2507" t="s">
        <v>30</v>
      </c>
      <c r="AB2507" t="s">
        <v>32</v>
      </c>
    </row>
    <row r="2508" spans="1:28" outlineLevel="1" x14ac:dyDescent="0.45">
      <c r="A2508">
        <v>2472299000</v>
      </c>
      <c r="B2508" s="1">
        <v>44332</v>
      </c>
      <c r="C2508" t="s">
        <v>1084</v>
      </c>
      <c r="D2508" t="s">
        <v>1085</v>
      </c>
      <c r="E2508" t="s">
        <v>1938</v>
      </c>
      <c r="F2508" t="s">
        <v>5651</v>
      </c>
      <c r="G2508" t="s">
        <v>5730</v>
      </c>
      <c r="H2508" s="5">
        <v>203392.58</v>
      </c>
      <c r="J2508" t="s">
        <v>28</v>
      </c>
      <c r="K2508" t="s">
        <v>30</v>
      </c>
      <c r="L2508" t="s">
        <v>161</v>
      </c>
      <c r="M2508" t="s">
        <v>29</v>
      </c>
      <c r="N2508" t="s">
        <v>30</v>
      </c>
      <c r="O2508" t="s">
        <v>30</v>
      </c>
      <c r="P2508" t="s">
        <v>30</v>
      </c>
      <c r="Q2508" t="s">
        <v>30</v>
      </c>
      <c r="R2508" t="s">
        <v>30</v>
      </c>
      <c r="S2508" t="s">
        <v>30</v>
      </c>
      <c r="T2508" t="s">
        <v>30</v>
      </c>
      <c r="U2508" t="s">
        <v>30</v>
      </c>
      <c r="V2508" t="s">
        <v>30</v>
      </c>
      <c r="W2508" t="s">
        <v>40</v>
      </c>
      <c r="X2508" t="s">
        <v>29</v>
      </c>
      <c r="Y2508" t="s">
        <v>30</v>
      </c>
      <c r="Z2508" t="s">
        <v>29</v>
      </c>
      <c r="AA2508" t="s">
        <v>29</v>
      </c>
      <c r="AB2508" t="s">
        <v>45</v>
      </c>
    </row>
    <row r="2509" spans="1:28" outlineLevel="1" x14ac:dyDescent="0.45">
      <c r="A2509">
        <v>7519578910</v>
      </c>
      <c r="B2509" s="1">
        <v>44323</v>
      </c>
      <c r="C2509" t="s">
        <v>2652</v>
      </c>
      <c r="D2509" t="s">
        <v>2653</v>
      </c>
      <c r="E2509" t="s">
        <v>1938</v>
      </c>
      <c r="F2509" t="s">
        <v>5651</v>
      </c>
      <c r="G2509" t="s">
        <v>5784</v>
      </c>
      <c r="H2509" s="5">
        <v>182340.36</v>
      </c>
      <c r="J2509" t="s">
        <v>28</v>
      </c>
      <c r="K2509" t="s">
        <v>30</v>
      </c>
      <c r="L2509" t="s">
        <v>161</v>
      </c>
      <c r="M2509" t="s">
        <v>29</v>
      </c>
      <c r="N2509" t="s">
        <v>30</v>
      </c>
      <c r="O2509" t="s">
        <v>29</v>
      </c>
      <c r="P2509" t="s">
        <v>30</v>
      </c>
      <c r="Q2509" t="s">
        <v>30</v>
      </c>
      <c r="R2509" t="s">
        <v>30</v>
      </c>
      <c r="S2509" t="s">
        <v>30</v>
      </c>
      <c r="T2509" t="s">
        <v>30</v>
      </c>
      <c r="U2509" t="s">
        <v>30</v>
      </c>
      <c r="V2509" t="s">
        <v>30</v>
      </c>
      <c r="W2509" t="s">
        <v>31</v>
      </c>
      <c r="X2509" t="s">
        <v>30</v>
      </c>
      <c r="Y2509" t="s">
        <v>30</v>
      </c>
      <c r="Z2509" t="s">
        <v>29</v>
      </c>
      <c r="AA2509" t="s">
        <v>29</v>
      </c>
      <c r="AB2509" t="s">
        <v>32</v>
      </c>
    </row>
    <row r="2510" spans="1:28" outlineLevel="1" x14ac:dyDescent="0.45">
      <c r="A2510">
        <v>2473619002</v>
      </c>
      <c r="B2510" s="1">
        <v>44332</v>
      </c>
      <c r="C2510" t="s">
        <v>1098</v>
      </c>
      <c r="D2510" t="s">
        <v>1099</v>
      </c>
      <c r="E2510" t="s">
        <v>1938</v>
      </c>
      <c r="F2510" t="s">
        <v>5651</v>
      </c>
      <c r="G2510">
        <v>27103</v>
      </c>
      <c r="H2510" s="5">
        <v>178723</v>
      </c>
      <c r="J2510" t="s">
        <v>28</v>
      </c>
      <c r="K2510" t="s">
        <v>30</v>
      </c>
      <c r="L2510" t="s">
        <v>161</v>
      </c>
      <c r="M2510" t="s">
        <v>29</v>
      </c>
      <c r="N2510" t="s">
        <v>30</v>
      </c>
      <c r="O2510" t="s">
        <v>30</v>
      </c>
      <c r="P2510" t="s">
        <v>30</v>
      </c>
      <c r="Q2510" t="s">
        <v>30</v>
      </c>
      <c r="R2510" t="s">
        <v>30</v>
      </c>
      <c r="S2510" t="s">
        <v>30</v>
      </c>
      <c r="T2510" t="s">
        <v>30</v>
      </c>
      <c r="U2510" t="s">
        <v>30</v>
      </c>
      <c r="V2510" t="s">
        <v>30</v>
      </c>
      <c r="W2510" t="s">
        <v>31</v>
      </c>
      <c r="X2510" t="s">
        <v>29</v>
      </c>
      <c r="Y2510" t="s">
        <v>30</v>
      </c>
      <c r="Z2510" t="s">
        <v>29</v>
      </c>
      <c r="AA2510" t="s">
        <v>29</v>
      </c>
      <c r="AB2510" t="s">
        <v>32</v>
      </c>
    </row>
    <row r="2511" spans="1:28" outlineLevel="1" x14ac:dyDescent="0.45">
      <c r="A2511">
        <v>7594918905</v>
      </c>
      <c r="B2511" s="1">
        <v>44323</v>
      </c>
      <c r="C2511" t="s">
        <v>3366</v>
      </c>
      <c r="D2511" t="s">
        <v>3367</v>
      </c>
      <c r="E2511" t="s">
        <v>1938</v>
      </c>
      <c r="F2511" t="s">
        <v>5651</v>
      </c>
      <c r="G2511" t="s">
        <v>5784</v>
      </c>
      <c r="H2511" s="5">
        <v>176433</v>
      </c>
      <c r="J2511" t="s">
        <v>28</v>
      </c>
      <c r="K2511" t="s">
        <v>30</v>
      </c>
      <c r="L2511" t="s">
        <v>161</v>
      </c>
      <c r="M2511" t="s">
        <v>30</v>
      </c>
      <c r="N2511" t="s">
        <v>30</v>
      </c>
      <c r="O2511" t="s">
        <v>29</v>
      </c>
      <c r="P2511" t="s">
        <v>30</v>
      </c>
      <c r="Q2511" t="s">
        <v>30</v>
      </c>
      <c r="R2511" t="s">
        <v>30</v>
      </c>
      <c r="S2511" t="s">
        <v>30</v>
      </c>
      <c r="T2511" t="s">
        <v>30</v>
      </c>
      <c r="U2511" t="s">
        <v>30</v>
      </c>
      <c r="V2511" t="s">
        <v>30</v>
      </c>
      <c r="W2511" t="s">
        <v>40</v>
      </c>
      <c r="X2511" t="s">
        <v>30</v>
      </c>
      <c r="Y2511" t="s">
        <v>29</v>
      </c>
      <c r="Z2511" t="s">
        <v>29</v>
      </c>
      <c r="AA2511" t="s">
        <v>30</v>
      </c>
      <c r="AB2511" t="s">
        <v>32</v>
      </c>
    </row>
    <row r="2512" spans="1:28" outlineLevel="1" x14ac:dyDescent="0.45">
      <c r="A2512">
        <v>8984439006</v>
      </c>
      <c r="B2512" s="1">
        <v>44345</v>
      </c>
      <c r="C2512" t="s">
        <v>5155</v>
      </c>
      <c r="D2512" t="s">
        <v>5156</v>
      </c>
      <c r="E2512" t="s">
        <v>1938</v>
      </c>
      <c r="F2512" t="s">
        <v>5651</v>
      </c>
      <c r="G2512" t="s">
        <v>5784</v>
      </c>
      <c r="H2512" s="5">
        <v>162239.74</v>
      </c>
      <c r="J2512" t="s">
        <v>28</v>
      </c>
      <c r="K2512" t="s">
        <v>30</v>
      </c>
      <c r="L2512" t="s">
        <v>161</v>
      </c>
      <c r="M2512" t="s">
        <v>29</v>
      </c>
      <c r="N2512" t="s">
        <v>29</v>
      </c>
      <c r="O2512" t="s">
        <v>29</v>
      </c>
      <c r="P2512" t="s">
        <v>30</v>
      </c>
      <c r="Q2512" t="s">
        <v>30</v>
      </c>
      <c r="R2512" t="s">
        <v>30</v>
      </c>
      <c r="S2512" t="s">
        <v>30</v>
      </c>
      <c r="T2512" t="s">
        <v>30</v>
      </c>
      <c r="U2512" t="s">
        <v>30</v>
      </c>
      <c r="V2512" t="s">
        <v>30</v>
      </c>
      <c r="W2512" t="s">
        <v>31</v>
      </c>
      <c r="X2512" t="s">
        <v>30</v>
      </c>
      <c r="Y2512" t="s">
        <v>29</v>
      </c>
      <c r="Z2512" t="s">
        <v>29</v>
      </c>
      <c r="AA2512" t="s">
        <v>29</v>
      </c>
      <c r="AB2512" t="s">
        <v>43</v>
      </c>
    </row>
    <row r="2513" spans="1:28" outlineLevel="1" x14ac:dyDescent="0.45">
      <c r="A2513">
        <v>4884799003</v>
      </c>
      <c r="B2513" s="1">
        <v>44336</v>
      </c>
      <c r="C2513" t="s">
        <v>1954</v>
      </c>
      <c r="D2513" t="s">
        <v>1955</v>
      </c>
      <c r="E2513" t="s">
        <v>1938</v>
      </c>
      <c r="F2513" t="s">
        <v>5651</v>
      </c>
      <c r="G2513">
        <v>27103</v>
      </c>
      <c r="H2513" s="5">
        <v>161439</v>
      </c>
      <c r="I2513" t="s">
        <v>177</v>
      </c>
      <c r="J2513" t="s">
        <v>28</v>
      </c>
      <c r="K2513" t="s">
        <v>29</v>
      </c>
      <c r="L2513" t="s">
        <v>161</v>
      </c>
      <c r="M2513" t="s">
        <v>29</v>
      </c>
      <c r="N2513" t="s">
        <v>30</v>
      </c>
      <c r="O2513" t="s">
        <v>30</v>
      </c>
      <c r="P2513" t="s">
        <v>30</v>
      </c>
      <c r="Q2513" t="s">
        <v>30</v>
      </c>
      <c r="R2513" t="s">
        <v>30</v>
      </c>
      <c r="S2513" t="s">
        <v>30</v>
      </c>
      <c r="T2513" t="s">
        <v>30</v>
      </c>
      <c r="U2513" t="s">
        <v>30</v>
      </c>
      <c r="V2513" t="s">
        <v>30</v>
      </c>
      <c r="W2513" t="s">
        <v>31</v>
      </c>
      <c r="X2513" t="s">
        <v>29</v>
      </c>
      <c r="Y2513" t="s">
        <v>30</v>
      </c>
      <c r="Z2513" t="s">
        <v>29</v>
      </c>
      <c r="AA2513" t="s">
        <v>30</v>
      </c>
      <c r="AB2513" t="s">
        <v>32</v>
      </c>
    </row>
    <row r="2514" spans="1:28" outlineLevel="1" x14ac:dyDescent="0.45">
      <c r="A2514">
        <v>6603819000</v>
      </c>
      <c r="B2514" s="1">
        <v>44338</v>
      </c>
      <c r="C2514" t="s">
        <v>2412</v>
      </c>
      <c r="D2514" t="s">
        <v>2413</v>
      </c>
      <c r="E2514" t="s">
        <v>1938</v>
      </c>
      <c r="F2514" t="s">
        <v>5651</v>
      </c>
      <c r="G2514">
        <v>27103</v>
      </c>
      <c r="H2514" s="5">
        <v>153656</v>
      </c>
      <c r="J2514" t="s">
        <v>28</v>
      </c>
      <c r="K2514" t="s">
        <v>29</v>
      </c>
      <c r="L2514" t="s">
        <v>161</v>
      </c>
      <c r="M2514" t="s">
        <v>29</v>
      </c>
      <c r="N2514" t="s">
        <v>29</v>
      </c>
      <c r="O2514" t="s">
        <v>29</v>
      </c>
      <c r="P2514" t="s">
        <v>29</v>
      </c>
      <c r="Q2514" t="s">
        <v>30</v>
      </c>
      <c r="R2514" t="s">
        <v>29</v>
      </c>
      <c r="S2514" t="s">
        <v>30</v>
      </c>
      <c r="T2514" t="s">
        <v>30</v>
      </c>
      <c r="U2514" t="s">
        <v>29</v>
      </c>
      <c r="V2514" t="s">
        <v>30</v>
      </c>
      <c r="W2514" t="s">
        <v>40</v>
      </c>
      <c r="X2514" t="s">
        <v>29</v>
      </c>
      <c r="Y2514" t="s">
        <v>29</v>
      </c>
      <c r="Z2514" t="s">
        <v>29</v>
      </c>
      <c r="AA2514" t="s">
        <v>30</v>
      </c>
      <c r="AB2514" t="s">
        <v>47</v>
      </c>
    </row>
    <row r="2515" spans="1:28" outlineLevel="1" x14ac:dyDescent="0.45">
      <c r="A2515">
        <v>8969199008</v>
      </c>
      <c r="B2515" s="1">
        <v>44345</v>
      </c>
      <c r="C2515" t="s">
        <v>5069</v>
      </c>
      <c r="D2515" t="s">
        <v>5070</v>
      </c>
      <c r="E2515" t="s">
        <v>1938</v>
      </c>
      <c r="F2515" t="s">
        <v>5651</v>
      </c>
      <c r="G2515" t="s">
        <v>5784</v>
      </c>
      <c r="H2515" s="5">
        <v>151731.5</v>
      </c>
      <c r="J2515" t="s">
        <v>28</v>
      </c>
      <c r="K2515" t="s">
        <v>30</v>
      </c>
      <c r="L2515" t="s">
        <v>161</v>
      </c>
      <c r="M2515" t="s">
        <v>30</v>
      </c>
      <c r="N2515" t="s">
        <v>30</v>
      </c>
      <c r="O2515" t="s">
        <v>29</v>
      </c>
      <c r="P2515" t="s">
        <v>30</v>
      </c>
      <c r="Q2515" t="s">
        <v>30</v>
      </c>
      <c r="R2515" t="s">
        <v>30</v>
      </c>
      <c r="S2515" t="s">
        <v>30</v>
      </c>
      <c r="T2515" t="s">
        <v>30</v>
      </c>
      <c r="U2515" t="s">
        <v>30</v>
      </c>
      <c r="V2515" t="s">
        <v>30</v>
      </c>
      <c r="W2515" t="s">
        <v>40</v>
      </c>
      <c r="X2515" t="s">
        <v>30</v>
      </c>
      <c r="Y2515" t="s">
        <v>29</v>
      </c>
      <c r="Z2515" t="s">
        <v>29</v>
      </c>
      <c r="AA2515" t="s">
        <v>29</v>
      </c>
      <c r="AB2515" t="s">
        <v>144</v>
      </c>
    </row>
    <row r="2516" spans="1:28" outlineLevel="1" x14ac:dyDescent="0.45">
      <c r="A2516">
        <v>8902289006</v>
      </c>
      <c r="B2516" s="1">
        <v>44345</v>
      </c>
      <c r="C2516" t="s">
        <v>4768</v>
      </c>
      <c r="D2516" t="s">
        <v>4769</v>
      </c>
      <c r="E2516" t="s">
        <v>1938</v>
      </c>
      <c r="F2516" t="s">
        <v>5651</v>
      </c>
      <c r="G2516">
        <v>27106</v>
      </c>
      <c r="H2516" s="5">
        <v>139209</v>
      </c>
      <c r="J2516" t="s">
        <v>28</v>
      </c>
      <c r="K2516" t="s">
        <v>29</v>
      </c>
      <c r="L2516" t="s">
        <v>161</v>
      </c>
      <c r="M2516" t="s">
        <v>30</v>
      </c>
      <c r="N2516" t="s">
        <v>29</v>
      </c>
      <c r="O2516" t="s">
        <v>29</v>
      </c>
      <c r="P2516" t="s">
        <v>30</v>
      </c>
      <c r="Q2516" t="s">
        <v>30</v>
      </c>
      <c r="R2516" t="s">
        <v>30</v>
      </c>
      <c r="S2516" t="s">
        <v>30</v>
      </c>
      <c r="T2516" t="s">
        <v>30</v>
      </c>
      <c r="U2516" t="s">
        <v>29</v>
      </c>
      <c r="V2516" t="s">
        <v>30</v>
      </c>
      <c r="W2516" t="s">
        <v>40</v>
      </c>
      <c r="X2516" t="s">
        <v>29</v>
      </c>
      <c r="Y2516" t="s">
        <v>29</v>
      </c>
      <c r="Z2516" t="s">
        <v>29</v>
      </c>
      <c r="AA2516" t="s">
        <v>29</v>
      </c>
      <c r="AB2516" t="s">
        <v>641</v>
      </c>
    </row>
    <row r="2517" spans="1:28" outlineLevel="1" x14ac:dyDescent="0.45">
      <c r="A2517">
        <v>8972789009</v>
      </c>
      <c r="B2517" s="1">
        <v>44345</v>
      </c>
      <c r="C2517" t="s">
        <v>5097</v>
      </c>
      <c r="D2517" t="s">
        <v>5098</v>
      </c>
      <c r="E2517" t="s">
        <v>1938</v>
      </c>
      <c r="F2517" t="s">
        <v>5651</v>
      </c>
      <c r="G2517">
        <v>27127</v>
      </c>
      <c r="H2517" s="5">
        <v>137333</v>
      </c>
      <c r="J2517" t="s">
        <v>28</v>
      </c>
      <c r="K2517" t="s">
        <v>29</v>
      </c>
      <c r="L2517" t="s">
        <v>161</v>
      </c>
      <c r="M2517" t="s">
        <v>30</v>
      </c>
      <c r="N2517" t="s">
        <v>30</v>
      </c>
      <c r="O2517" t="s">
        <v>29</v>
      </c>
      <c r="P2517" t="s">
        <v>30</v>
      </c>
      <c r="Q2517" t="s">
        <v>30</v>
      </c>
      <c r="R2517" t="s">
        <v>30</v>
      </c>
      <c r="S2517" t="s">
        <v>30</v>
      </c>
      <c r="T2517" t="s">
        <v>30</v>
      </c>
      <c r="U2517" t="s">
        <v>30</v>
      </c>
      <c r="V2517" t="s">
        <v>30</v>
      </c>
      <c r="W2517" t="s">
        <v>31</v>
      </c>
      <c r="X2517" t="s">
        <v>29</v>
      </c>
      <c r="Y2517" t="s">
        <v>29</v>
      </c>
      <c r="Z2517" t="s">
        <v>29</v>
      </c>
      <c r="AA2517" t="s">
        <v>29</v>
      </c>
      <c r="AB2517" t="s">
        <v>43</v>
      </c>
    </row>
    <row r="2518" spans="1:28" outlineLevel="1" x14ac:dyDescent="0.45">
      <c r="A2518">
        <v>2767569006</v>
      </c>
      <c r="B2518" s="1">
        <v>44334</v>
      </c>
      <c r="C2518" t="s">
        <v>1641</v>
      </c>
      <c r="D2518" t="s">
        <v>1642</v>
      </c>
      <c r="E2518" t="s">
        <v>1938</v>
      </c>
      <c r="F2518" t="s">
        <v>5651</v>
      </c>
      <c r="G2518" t="s">
        <v>5784</v>
      </c>
      <c r="H2518" s="5">
        <v>136566.16</v>
      </c>
      <c r="J2518" t="s">
        <v>28</v>
      </c>
      <c r="K2518" t="s">
        <v>30</v>
      </c>
      <c r="L2518" t="s">
        <v>161</v>
      </c>
      <c r="M2518" t="s">
        <v>29</v>
      </c>
      <c r="N2518" t="s">
        <v>29</v>
      </c>
      <c r="O2518" t="s">
        <v>30</v>
      </c>
      <c r="P2518" t="s">
        <v>29</v>
      </c>
      <c r="Q2518" t="s">
        <v>29</v>
      </c>
      <c r="R2518" t="s">
        <v>30</v>
      </c>
      <c r="S2518" t="s">
        <v>30</v>
      </c>
      <c r="T2518" t="s">
        <v>30</v>
      </c>
      <c r="U2518" t="s">
        <v>29</v>
      </c>
      <c r="V2518" t="s">
        <v>30</v>
      </c>
      <c r="W2518" t="s">
        <v>31</v>
      </c>
      <c r="X2518" t="s">
        <v>30</v>
      </c>
      <c r="Y2518" t="s">
        <v>30</v>
      </c>
      <c r="Z2518" t="s">
        <v>29</v>
      </c>
      <c r="AA2518" t="s">
        <v>29</v>
      </c>
      <c r="AB2518" t="s">
        <v>32</v>
      </c>
    </row>
    <row r="2519" spans="1:28" outlineLevel="1" x14ac:dyDescent="0.45">
      <c r="A2519">
        <v>6603009004</v>
      </c>
      <c r="B2519" s="1">
        <v>44338</v>
      </c>
      <c r="C2519" t="s">
        <v>2404</v>
      </c>
      <c r="D2519" t="s">
        <v>2405</v>
      </c>
      <c r="E2519" t="s">
        <v>1938</v>
      </c>
      <c r="F2519" t="s">
        <v>5651</v>
      </c>
      <c r="G2519">
        <v>27127</v>
      </c>
      <c r="H2519" s="5">
        <v>133998</v>
      </c>
      <c r="J2519" t="s">
        <v>28</v>
      </c>
      <c r="K2519" t="s">
        <v>29</v>
      </c>
      <c r="L2519" t="s">
        <v>161</v>
      </c>
      <c r="M2519" t="s">
        <v>29</v>
      </c>
      <c r="N2519" t="s">
        <v>30</v>
      </c>
      <c r="O2519" t="s">
        <v>30</v>
      </c>
      <c r="P2519" t="s">
        <v>30</v>
      </c>
      <c r="Q2519" t="s">
        <v>30</v>
      </c>
      <c r="R2519" t="s">
        <v>30</v>
      </c>
      <c r="S2519" t="s">
        <v>30</v>
      </c>
      <c r="T2519" t="s">
        <v>30</v>
      </c>
      <c r="U2519" t="s">
        <v>30</v>
      </c>
      <c r="V2519" t="s">
        <v>30</v>
      </c>
      <c r="W2519" t="s">
        <v>49</v>
      </c>
      <c r="X2519" t="s">
        <v>29</v>
      </c>
      <c r="Y2519" t="s">
        <v>29</v>
      </c>
      <c r="Z2519" t="s">
        <v>29</v>
      </c>
      <c r="AA2519" t="s">
        <v>30</v>
      </c>
      <c r="AB2519" t="s">
        <v>43</v>
      </c>
    </row>
    <row r="2520" spans="1:28" outlineLevel="1" x14ac:dyDescent="0.45">
      <c r="A2520">
        <v>2348459003</v>
      </c>
      <c r="B2520" s="1">
        <v>44331</v>
      </c>
      <c r="C2520" t="s">
        <v>914</v>
      </c>
      <c r="D2520" t="s">
        <v>915</v>
      </c>
      <c r="E2520" t="s">
        <v>1938</v>
      </c>
      <c r="F2520" t="s">
        <v>5651</v>
      </c>
      <c r="G2520">
        <v>27127</v>
      </c>
      <c r="H2520" s="5">
        <v>128954</v>
      </c>
      <c r="I2520" t="s">
        <v>64</v>
      </c>
      <c r="J2520" t="s">
        <v>28</v>
      </c>
      <c r="K2520" t="s">
        <v>29</v>
      </c>
      <c r="L2520" t="s">
        <v>161</v>
      </c>
      <c r="M2520" t="s">
        <v>29</v>
      </c>
      <c r="N2520" t="s">
        <v>30</v>
      </c>
      <c r="O2520" t="s">
        <v>29</v>
      </c>
      <c r="P2520" t="s">
        <v>30</v>
      </c>
      <c r="Q2520" t="s">
        <v>30</v>
      </c>
      <c r="R2520" t="s">
        <v>30</v>
      </c>
      <c r="S2520" t="s">
        <v>30</v>
      </c>
      <c r="T2520" t="s">
        <v>30</v>
      </c>
      <c r="U2520" t="s">
        <v>30</v>
      </c>
      <c r="V2520" t="s">
        <v>30</v>
      </c>
      <c r="W2520" t="s">
        <v>33</v>
      </c>
      <c r="X2520" t="s">
        <v>29</v>
      </c>
      <c r="Y2520" t="s">
        <v>30</v>
      </c>
      <c r="Z2520" t="s">
        <v>29</v>
      </c>
      <c r="AA2520" t="s">
        <v>29</v>
      </c>
      <c r="AB2520" t="s">
        <v>32</v>
      </c>
    </row>
    <row r="2521" spans="1:28" outlineLevel="1" x14ac:dyDescent="0.45">
      <c r="A2521">
        <v>3718499007</v>
      </c>
      <c r="B2521" s="1">
        <v>44335</v>
      </c>
      <c r="C2521" t="s">
        <v>1884</v>
      </c>
      <c r="D2521" t="s">
        <v>1885</v>
      </c>
      <c r="E2521" t="s">
        <v>1938</v>
      </c>
      <c r="F2521" t="s">
        <v>5651</v>
      </c>
      <c r="G2521">
        <v>27103</v>
      </c>
      <c r="H2521" s="5">
        <v>124062.5</v>
      </c>
      <c r="J2521" t="s">
        <v>28</v>
      </c>
      <c r="K2521" t="s">
        <v>30</v>
      </c>
      <c r="L2521" t="s">
        <v>161</v>
      </c>
      <c r="M2521" t="s">
        <v>29</v>
      </c>
      <c r="N2521" t="s">
        <v>30</v>
      </c>
      <c r="O2521" t="s">
        <v>30</v>
      </c>
      <c r="P2521" t="s">
        <v>30</v>
      </c>
      <c r="Q2521" t="s">
        <v>30</v>
      </c>
      <c r="R2521" t="s">
        <v>30</v>
      </c>
      <c r="S2521" t="s">
        <v>30</v>
      </c>
      <c r="T2521" t="s">
        <v>30</v>
      </c>
      <c r="U2521" t="s">
        <v>30</v>
      </c>
      <c r="V2521" t="s">
        <v>30</v>
      </c>
      <c r="W2521" t="s">
        <v>40</v>
      </c>
      <c r="X2521" t="s">
        <v>29</v>
      </c>
      <c r="Y2521" t="s">
        <v>29</v>
      </c>
      <c r="Z2521" t="s">
        <v>29</v>
      </c>
      <c r="AA2521" t="s">
        <v>30</v>
      </c>
      <c r="AB2521" t="s">
        <v>32</v>
      </c>
    </row>
    <row r="2522" spans="1:28" outlineLevel="1" x14ac:dyDescent="0.45">
      <c r="A2522">
        <v>8940989005</v>
      </c>
      <c r="B2522" s="1">
        <v>44345</v>
      </c>
      <c r="C2522" t="s">
        <v>4937</v>
      </c>
      <c r="D2522" t="s">
        <v>4938</v>
      </c>
      <c r="E2522" t="s">
        <v>1938</v>
      </c>
      <c r="F2522" t="s">
        <v>5651</v>
      </c>
      <c r="G2522" t="s">
        <v>5784</v>
      </c>
      <c r="H2522" s="5">
        <v>123565.98</v>
      </c>
      <c r="J2522" t="s">
        <v>28</v>
      </c>
      <c r="K2522" t="s">
        <v>30</v>
      </c>
      <c r="L2522" t="s">
        <v>161</v>
      </c>
      <c r="M2522" t="s">
        <v>29</v>
      </c>
      <c r="N2522" t="s">
        <v>29</v>
      </c>
      <c r="O2522" t="s">
        <v>29</v>
      </c>
      <c r="P2522" t="s">
        <v>30</v>
      </c>
      <c r="Q2522" t="s">
        <v>29</v>
      </c>
      <c r="R2522" t="s">
        <v>30</v>
      </c>
      <c r="S2522" t="s">
        <v>30</v>
      </c>
      <c r="T2522" t="s">
        <v>30</v>
      </c>
      <c r="U2522" t="s">
        <v>29</v>
      </c>
      <c r="V2522" t="s">
        <v>30</v>
      </c>
      <c r="W2522" t="s">
        <v>60</v>
      </c>
      <c r="X2522" t="s">
        <v>30</v>
      </c>
      <c r="Y2522" t="s">
        <v>29</v>
      </c>
      <c r="Z2522" t="s">
        <v>29</v>
      </c>
      <c r="AA2522" t="s">
        <v>29</v>
      </c>
      <c r="AB2522" t="s">
        <v>62</v>
      </c>
    </row>
    <row r="2523" spans="1:28" outlineLevel="1" x14ac:dyDescent="0.45">
      <c r="A2523">
        <v>7573839009</v>
      </c>
      <c r="B2523" s="1">
        <v>44341</v>
      </c>
      <c r="C2523" t="s">
        <v>3268</v>
      </c>
      <c r="D2523" t="s">
        <v>3269</v>
      </c>
      <c r="E2523" t="s">
        <v>1938</v>
      </c>
      <c r="F2523" t="s">
        <v>5651</v>
      </c>
      <c r="G2523">
        <v>27106</v>
      </c>
      <c r="H2523" s="5">
        <v>121348.96</v>
      </c>
      <c r="J2523" t="s">
        <v>28</v>
      </c>
      <c r="K2523" t="s">
        <v>30</v>
      </c>
      <c r="L2523" t="s">
        <v>161</v>
      </c>
      <c r="M2523" t="s">
        <v>30</v>
      </c>
      <c r="N2523" t="s">
        <v>30</v>
      </c>
      <c r="O2523" t="s">
        <v>30</v>
      </c>
      <c r="P2523" t="s">
        <v>30</v>
      </c>
      <c r="Q2523" t="s">
        <v>30</v>
      </c>
      <c r="R2523" t="s">
        <v>30</v>
      </c>
      <c r="S2523" t="s">
        <v>30</v>
      </c>
      <c r="T2523" t="s">
        <v>30</v>
      </c>
      <c r="U2523" t="s">
        <v>30</v>
      </c>
      <c r="V2523" t="s">
        <v>30</v>
      </c>
      <c r="W2523" t="s">
        <v>40</v>
      </c>
      <c r="X2523" t="s">
        <v>29</v>
      </c>
      <c r="Y2523" t="s">
        <v>29</v>
      </c>
      <c r="Z2523" t="s">
        <v>29</v>
      </c>
      <c r="AA2523" t="s">
        <v>30</v>
      </c>
      <c r="AB2523" t="s">
        <v>32</v>
      </c>
    </row>
    <row r="2524" spans="1:28" outlineLevel="1" x14ac:dyDescent="0.45">
      <c r="A2524">
        <v>2722979007</v>
      </c>
      <c r="B2524" s="1">
        <v>44334</v>
      </c>
      <c r="C2524" t="s">
        <v>1431</v>
      </c>
      <c r="D2524" t="s">
        <v>1432</v>
      </c>
      <c r="E2524" t="s">
        <v>1938</v>
      </c>
      <c r="F2524" t="s">
        <v>5651</v>
      </c>
      <c r="G2524" t="s">
        <v>5784</v>
      </c>
      <c r="H2524" s="5">
        <v>116947</v>
      </c>
      <c r="J2524" t="s">
        <v>28</v>
      </c>
      <c r="K2524" t="s">
        <v>30</v>
      </c>
      <c r="L2524" t="s">
        <v>161</v>
      </c>
      <c r="M2524" t="s">
        <v>29</v>
      </c>
      <c r="N2524" t="s">
        <v>29</v>
      </c>
      <c r="O2524" t="s">
        <v>29</v>
      </c>
      <c r="P2524" t="s">
        <v>30</v>
      </c>
      <c r="Q2524" t="s">
        <v>30</v>
      </c>
      <c r="R2524" t="s">
        <v>30</v>
      </c>
      <c r="S2524" t="s">
        <v>29</v>
      </c>
      <c r="T2524" t="s">
        <v>30</v>
      </c>
      <c r="U2524" t="s">
        <v>29</v>
      </c>
      <c r="V2524" t="s">
        <v>29</v>
      </c>
      <c r="W2524" t="s">
        <v>270</v>
      </c>
      <c r="X2524" t="s">
        <v>30</v>
      </c>
      <c r="Y2524" t="s">
        <v>29</v>
      </c>
      <c r="Z2524" t="s">
        <v>29</v>
      </c>
      <c r="AA2524" t="s">
        <v>30</v>
      </c>
      <c r="AB2524" t="s">
        <v>253</v>
      </c>
    </row>
    <row r="2525" spans="1:28" outlineLevel="1" x14ac:dyDescent="0.45">
      <c r="A2525">
        <v>7600558901</v>
      </c>
      <c r="B2525" s="1">
        <v>44323</v>
      </c>
      <c r="C2525" t="s">
        <v>3403</v>
      </c>
      <c r="D2525" t="s">
        <v>3404</v>
      </c>
      <c r="E2525" t="s">
        <v>1938</v>
      </c>
      <c r="F2525" t="s">
        <v>5651</v>
      </c>
      <c r="G2525">
        <v>27127</v>
      </c>
      <c r="H2525" s="5">
        <v>114667</v>
      </c>
      <c r="J2525" t="s">
        <v>28</v>
      </c>
      <c r="K2525" t="s">
        <v>29</v>
      </c>
      <c r="L2525" t="s">
        <v>161</v>
      </c>
      <c r="M2525" t="s">
        <v>29</v>
      </c>
      <c r="N2525" t="s">
        <v>29</v>
      </c>
      <c r="O2525" t="s">
        <v>29</v>
      </c>
      <c r="P2525" t="s">
        <v>30</v>
      </c>
      <c r="Q2525" t="s">
        <v>30</v>
      </c>
      <c r="R2525" t="s">
        <v>30</v>
      </c>
      <c r="S2525" t="s">
        <v>30</v>
      </c>
      <c r="T2525" t="s">
        <v>30</v>
      </c>
      <c r="U2525" t="s">
        <v>30</v>
      </c>
      <c r="V2525" t="s">
        <v>30</v>
      </c>
      <c r="W2525" t="s">
        <v>31</v>
      </c>
      <c r="X2525" t="s">
        <v>29</v>
      </c>
      <c r="Y2525" t="s">
        <v>30</v>
      </c>
      <c r="Z2525" t="s">
        <v>29</v>
      </c>
      <c r="AA2525" t="s">
        <v>30</v>
      </c>
      <c r="AB2525" t="s">
        <v>38</v>
      </c>
    </row>
    <row r="2526" spans="1:28" outlineLevel="1" x14ac:dyDescent="0.45">
      <c r="A2526">
        <v>8955619002</v>
      </c>
      <c r="B2526" s="1">
        <v>44345</v>
      </c>
      <c r="C2526" t="s">
        <v>5003</v>
      </c>
      <c r="D2526" t="s">
        <v>5004</v>
      </c>
      <c r="E2526" t="s">
        <v>1938</v>
      </c>
      <c r="F2526" t="s">
        <v>5651</v>
      </c>
      <c r="G2526" t="s">
        <v>5730</v>
      </c>
      <c r="H2526" s="5">
        <v>112826.49</v>
      </c>
      <c r="J2526" t="s">
        <v>28</v>
      </c>
      <c r="K2526" t="s">
        <v>29</v>
      </c>
      <c r="L2526" t="s">
        <v>161</v>
      </c>
      <c r="M2526" t="s">
        <v>29</v>
      </c>
      <c r="N2526" t="s">
        <v>29</v>
      </c>
      <c r="O2526" t="s">
        <v>29</v>
      </c>
      <c r="P2526" t="s">
        <v>30</v>
      </c>
      <c r="Q2526" t="s">
        <v>29</v>
      </c>
      <c r="R2526" t="s">
        <v>30</v>
      </c>
      <c r="S2526" t="s">
        <v>30</v>
      </c>
      <c r="T2526" t="s">
        <v>30</v>
      </c>
      <c r="U2526" t="s">
        <v>29</v>
      </c>
      <c r="V2526" t="s">
        <v>30</v>
      </c>
      <c r="W2526" t="s">
        <v>40</v>
      </c>
      <c r="X2526" t="s">
        <v>29</v>
      </c>
      <c r="Y2526" t="s">
        <v>29</v>
      </c>
      <c r="Z2526" t="s">
        <v>29</v>
      </c>
      <c r="AA2526" t="s">
        <v>29</v>
      </c>
      <c r="AB2526" t="s">
        <v>43</v>
      </c>
    </row>
    <row r="2527" spans="1:28" outlineLevel="1" x14ac:dyDescent="0.45">
      <c r="A2527">
        <v>8984519006</v>
      </c>
      <c r="B2527" s="1">
        <v>44345</v>
      </c>
      <c r="C2527" t="s">
        <v>5157</v>
      </c>
      <c r="D2527" t="s">
        <v>5158</v>
      </c>
      <c r="E2527" t="s">
        <v>1938</v>
      </c>
      <c r="F2527" t="s">
        <v>5651</v>
      </c>
      <c r="G2527" t="s">
        <v>5784</v>
      </c>
      <c r="H2527" s="5">
        <v>111919</v>
      </c>
      <c r="J2527" t="s">
        <v>28</v>
      </c>
      <c r="K2527" t="s">
        <v>30</v>
      </c>
      <c r="L2527" t="s">
        <v>161</v>
      </c>
      <c r="M2527" t="s">
        <v>30</v>
      </c>
      <c r="N2527" t="s">
        <v>30</v>
      </c>
      <c r="O2527" t="s">
        <v>29</v>
      </c>
      <c r="P2527" t="s">
        <v>30</v>
      </c>
      <c r="Q2527" t="s">
        <v>30</v>
      </c>
      <c r="R2527" t="s">
        <v>30</v>
      </c>
      <c r="S2527" t="s">
        <v>30</v>
      </c>
      <c r="T2527" t="s">
        <v>30</v>
      </c>
      <c r="U2527" t="s">
        <v>30</v>
      </c>
      <c r="V2527" t="s">
        <v>30</v>
      </c>
      <c r="W2527" t="s">
        <v>31</v>
      </c>
      <c r="X2527" t="s">
        <v>30</v>
      </c>
      <c r="Y2527" t="s">
        <v>29</v>
      </c>
      <c r="Z2527" t="s">
        <v>29</v>
      </c>
      <c r="AA2527" t="s">
        <v>29</v>
      </c>
      <c r="AB2527" t="s">
        <v>32</v>
      </c>
    </row>
    <row r="2528" spans="1:28" outlineLevel="1" x14ac:dyDescent="0.45">
      <c r="A2528">
        <v>7238399000</v>
      </c>
      <c r="B2528" s="1">
        <v>44339</v>
      </c>
      <c r="C2528" t="s">
        <v>2525</v>
      </c>
      <c r="D2528" t="s">
        <v>2526</v>
      </c>
      <c r="E2528" t="s">
        <v>1938</v>
      </c>
      <c r="F2528" t="s">
        <v>5651</v>
      </c>
      <c r="G2528">
        <v>27106</v>
      </c>
      <c r="H2528" s="5">
        <v>105000</v>
      </c>
      <c r="J2528" t="s">
        <v>28</v>
      </c>
      <c r="K2528" t="s">
        <v>30</v>
      </c>
      <c r="L2528" t="s">
        <v>161</v>
      </c>
      <c r="M2528" t="s">
        <v>29</v>
      </c>
      <c r="N2528" t="s">
        <v>29</v>
      </c>
      <c r="O2528" t="s">
        <v>29</v>
      </c>
      <c r="P2528" t="s">
        <v>29</v>
      </c>
      <c r="Q2528" t="s">
        <v>30</v>
      </c>
      <c r="R2528" t="s">
        <v>29</v>
      </c>
      <c r="S2528" t="s">
        <v>30</v>
      </c>
      <c r="T2528" t="s">
        <v>29</v>
      </c>
      <c r="U2528" t="s">
        <v>29</v>
      </c>
      <c r="V2528" t="s">
        <v>30</v>
      </c>
      <c r="W2528" t="s">
        <v>229</v>
      </c>
      <c r="X2528" t="s">
        <v>29</v>
      </c>
      <c r="Y2528" t="s">
        <v>29</v>
      </c>
      <c r="Z2528" t="s">
        <v>30</v>
      </c>
      <c r="AA2528" t="s">
        <v>30</v>
      </c>
      <c r="AB2528" t="s">
        <v>45</v>
      </c>
    </row>
    <row r="2529" spans="1:28" outlineLevel="1" x14ac:dyDescent="0.45">
      <c r="A2529">
        <v>8870219001</v>
      </c>
      <c r="B2529" s="1">
        <v>44345</v>
      </c>
      <c r="C2529" t="s">
        <v>4629</v>
      </c>
      <c r="D2529" t="s">
        <v>4630</v>
      </c>
      <c r="E2529" t="s">
        <v>1938</v>
      </c>
      <c r="F2529" t="s">
        <v>5651</v>
      </c>
      <c r="G2529" t="s">
        <v>5806</v>
      </c>
      <c r="H2529" s="5">
        <v>104156.68</v>
      </c>
      <c r="J2529" t="s">
        <v>28</v>
      </c>
      <c r="K2529" t="s">
        <v>30</v>
      </c>
      <c r="L2529" t="s">
        <v>161</v>
      </c>
      <c r="M2529" t="s">
        <v>30</v>
      </c>
      <c r="N2529" t="s">
        <v>29</v>
      </c>
      <c r="O2529" t="s">
        <v>30</v>
      </c>
      <c r="P2529" t="s">
        <v>30</v>
      </c>
      <c r="Q2529" t="s">
        <v>30</v>
      </c>
      <c r="R2529" t="s">
        <v>30</v>
      </c>
      <c r="S2529" t="s">
        <v>30</v>
      </c>
      <c r="T2529" t="s">
        <v>30</v>
      </c>
      <c r="U2529" t="s">
        <v>30</v>
      </c>
      <c r="V2529" t="s">
        <v>30</v>
      </c>
      <c r="W2529" t="s">
        <v>40</v>
      </c>
      <c r="X2529" t="s">
        <v>30</v>
      </c>
      <c r="Y2529" t="s">
        <v>29</v>
      </c>
      <c r="Z2529" t="s">
        <v>29</v>
      </c>
      <c r="AA2529" t="s">
        <v>29</v>
      </c>
      <c r="AB2529" t="s">
        <v>43</v>
      </c>
    </row>
    <row r="2530" spans="1:28" outlineLevel="1" x14ac:dyDescent="0.45">
      <c r="A2530">
        <v>4890929001</v>
      </c>
      <c r="B2530" s="1">
        <v>44336</v>
      </c>
      <c r="C2530" t="s">
        <v>1994</v>
      </c>
      <c r="D2530" t="s">
        <v>1995</v>
      </c>
      <c r="E2530" t="s">
        <v>1938</v>
      </c>
      <c r="F2530" t="s">
        <v>5651</v>
      </c>
      <c r="G2530" t="s">
        <v>5806</v>
      </c>
      <c r="H2530" s="5">
        <v>100422.56</v>
      </c>
      <c r="J2530" t="s">
        <v>28</v>
      </c>
      <c r="K2530" t="s">
        <v>30</v>
      </c>
      <c r="L2530" t="s">
        <v>161</v>
      </c>
      <c r="M2530" t="s">
        <v>29</v>
      </c>
      <c r="N2530" t="s">
        <v>30</v>
      </c>
      <c r="O2530" t="s">
        <v>30</v>
      </c>
      <c r="P2530" t="s">
        <v>30</v>
      </c>
      <c r="Q2530" t="s">
        <v>30</v>
      </c>
      <c r="R2530" t="s">
        <v>30</v>
      </c>
      <c r="S2530" t="s">
        <v>30</v>
      </c>
      <c r="T2530" t="s">
        <v>30</v>
      </c>
      <c r="U2530" t="s">
        <v>30</v>
      </c>
      <c r="V2530" t="s">
        <v>30</v>
      </c>
      <c r="W2530" t="s">
        <v>40</v>
      </c>
      <c r="X2530" t="s">
        <v>30</v>
      </c>
      <c r="Y2530" t="s">
        <v>30</v>
      </c>
      <c r="Z2530" t="s">
        <v>29</v>
      </c>
      <c r="AA2530" t="s">
        <v>29</v>
      </c>
      <c r="AB2530" t="s">
        <v>32</v>
      </c>
    </row>
    <row r="2531" spans="1:28" outlineLevel="1" x14ac:dyDescent="0.45">
      <c r="A2531">
        <v>8615759002</v>
      </c>
      <c r="B2531" s="1">
        <v>44343</v>
      </c>
      <c r="C2531" t="s">
        <v>4330</v>
      </c>
      <c r="D2531" t="s">
        <v>4331</v>
      </c>
      <c r="E2531" t="s">
        <v>1938</v>
      </c>
      <c r="F2531" t="s">
        <v>5651</v>
      </c>
      <c r="G2531">
        <v>27103</v>
      </c>
      <c r="H2531" s="5">
        <v>97654.73</v>
      </c>
      <c r="J2531" t="s">
        <v>28</v>
      </c>
      <c r="K2531" t="s">
        <v>30</v>
      </c>
      <c r="L2531" t="s">
        <v>161</v>
      </c>
      <c r="M2531" t="s">
        <v>29</v>
      </c>
      <c r="N2531" t="s">
        <v>29</v>
      </c>
      <c r="O2531" t="s">
        <v>29</v>
      </c>
      <c r="P2531" t="s">
        <v>29</v>
      </c>
      <c r="Q2531" t="s">
        <v>29</v>
      </c>
      <c r="R2531" t="s">
        <v>30</v>
      </c>
      <c r="S2531" t="s">
        <v>30</v>
      </c>
      <c r="T2531" t="s">
        <v>30</v>
      </c>
      <c r="U2531" t="s">
        <v>30</v>
      </c>
      <c r="V2531" t="s">
        <v>30</v>
      </c>
      <c r="W2531" t="s">
        <v>31</v>
      </c>
      <c r="X2531" t="s">
        <v>29</v>
      </c>
      <c r="Y2531" t="s">
        <v>29</v>
      </c>
      <c r="Z2531" t="s">
        <v>29</v>
      </c>
      <c r="AA2531" t="s">
        <v>29</v>
      </c>
      <c r="AB2531" t="s">
        <v>1157</v>
      </c>
    </row>
    <row r="2532" spans="1:28" outlineLevel="1" x14ac:dyDescent="0.45">
      <c r="A2532">
        <v>7643958903</v>
      </c>
      <c r="B2532" s="1">
        <v>44323</v>
      </c>
      <c r="C2532" t="s">
        <v>3657</v>
      </c>
      <c r="D2532" t="s">
        <v>3658</v>
      </c>
      <c r="E2532" t="s">
        <v>1938</v>
      </c>
      <c r="F2532" t="s">
        <v>5651</v>
      </c>
      <c r="G2532">
        <v>27127</v>
      </c>
      <c r="H2532" s="5">
        <v>92294.75</v>
      </c>
      <c r="J2532" t="s">
        <v>28</v>
      </c>
      <c r="K2532" t="s">
        <v>29</v>
      </c>
      <c r="L2532" t="s">
        <v>161</v>
      </c>
      <c r="M2532" t="s">
        <v>29</v>
      </c>
      <c r="N2532" t="s">
        <v>29</v>
      </c>
      <c r="O2532" t="s">
        <v>30</v>
      </c>
      <c r="P2532" t="s">
        <v>30</v>
      </c>
      <c r="Q2532" t="s">
        <v>30</v>
      </c>
      <c r="R2532" t="s">
        <v>30</v>
      </c>
      <c r="S2532" t="s">
        <v>30</v>
      </c>
      <c r="T2532" t="s">
        <v>30</v>
      </c>
      <c r="U2532" t="s">
        <v>30</v>
      </c>
      <c r="V2532" t="s">
        <v>30</v>
      </c>
      <c r="W2532" t="s">
        <v>31</v>
      </c>
      <c r="X2532" t="s">
        <v>29</v>
      </c>
      <c r="Y2532" t="s">
        <v>29</v>
      </c>
      <c r="Z2532" t="s">
        <v>29</v>
      </c>
      <c r="AA2532" t="s">
        <v>30</v>
      </c>
      <c r="AB2532" t="s">
        <v>67</v>
      </c>
    </row>
    <row r="2533" spans="1:28" outlineLevel="1" x14ac:dyDescent="0.45">
      <c r="A2533">
        <v>8020819008</v>
      </c>
      <c r="B2533" s="1">
        <v>44342</v>
      </c>
      <c r="C2533" t="s">
        <v>4106</v>
      </c>
      <c r="D2533" t="s">
        <v>4107</v>
      </c>
      <c r="E2533" t="s">
        <v>1938</v>
      </c>
      <c r="F2533" t="s">
        <v>5651</v>
      </c>
      <c r="G2533">
        <v>27103</v>
      </c>
      <c r="H2533" s="5">
        <v>86746</v>
      </c>
      <c r="J2533" t="s">
        <v>28</v>
      </c>
      <c r="K2533" t="s">
        <v>29</v>
      </c>
      <c r="L2533" t="s">
        <v>161</v>
      </c>
      <c r="M2533" t="s">
        <v>29</v>
      </c>
      <c r="N2533" t="s">
        <v>29</v>
      </c>
      <c r="O2533" t="s">
        <v>29</v>
      </c>
      <c r="P2533" t="s">
        <v>30</v>
      </c>
      <c r="Q2533" t="s">
        <v>30</v>
      </c>
      <c r="R2533" t="s">
        <v>30</v>
      </c>
      <c r="S2533" t="s">
        <v>30</v>
      </c>
      <c r="T2533" t="s">
        <v>30</v>
      </c>
      <c r="U2533" t="s">
        <v>30</v>
      </c>
      <c r="V2533" t="s">
        <v>30</v>
      </c>
      <c r="W2533" t="s">
        <v>40</v>
      </c>
      <c r="X2533" t="s">
        <v>29</v>
      </c>
      <c r="Y2533" t="s">
        <v>29</v>
      </c>
      <c r="Z2533" t="s">
        <v>29</v>
      </c>
      <c r="AA2533" t="s">
        <v>30</v>
      </c>
      <c r="AB2533" t="s">
        <v>144</v>
      </c>
    </row>
    <row r="2534" spans="1:28" outlineLevel="1" x14ac:dyDescent="0.45">
      <c r="A2534">
        <v>7899138908</v>
      </c>
      <c r="B2534" s="1">
        <v>44327</v>
      </c>
      <c r="C2534" t="s">
        <v>3999</v>
      </c>
      <c r="D2534" t="s">
        <v>4000</v>
      </c>
      <c r="E2534" t="s">
        <v>1938</v>
      </c>
      <c r="F2534" t="s">
        <v>5651</v>
      </c>
      <c r="G2534">
        <v>27106</v>
      </c>
      <c r="H2534" s="5">
        <v>82910.22</v>
      </c>
      <c r="J2534" t="s">
        <v>28</v>
      </c>
      <c r="K2534" t="s">
        <v>30</v>
      </c>
      <c r="L2534" t="s">
        <v>161</v>
      </c>
      <c r="M2534" t="s">
        <v>30</v>
      </c>
      <c r="N2534" t="s">
        <v>30</v>
      </c>
      <c r="O2534" t="s">
        <v>30</v>
      </c>
      <c r="P2534" t="s">
        <v>30</v>
      </c>
      <c r="Q2534" t="s">
        <v>30</v>
      </c>
      <c r="R2534" t="s">
        <v>30</v>
      </c>
      <c r="S2534" t="s">
        <v>30</v>
      </c>
      <c r="T2534" t="s">
        <v>30</v>
      </c>
      <c r="U2534" t="s">
        <v>30</v>
      </c>
      <c r="V2534" t="s">
        <v>30</v>
      </c>
      <c r="W2534" t="s">
        <v>40</v>
      </c>
      <c r="X2534" t="s">
        <v>29</v>
      </c>
      <c r="Y2534" t="s">
        <v>30</v>
      </c>
      <c r="Z2534" t="s">
        <v>29</v>
      </c>
      <c r="AA2534" t="s">
        <v>29</v>
      </c>
      <c r="AB2534" t="s">
        <v>32</v>
      </c>
    </row>
    <row r="2535" spans="1:28" outlineLevel="1" x14ac:dyDescent="0.45">
      <c r="A2535">
        <v>2324739010</v>
      </c>
      <c r="B2535" s="1">
        <v>44331</v>
      </c>
      <c r="C2535" t="s">
        <v>812</v>
      </c>
      <c r="D2535" t="s">
        <v>813</v>
      </c>
      <c r="E2535" t="s">
        <v>1938</v>
      </c>
      <c r="F2535" t="s">
        <v>5651</v>
      </c>
      <c r="G2535" t="s">
        <v>5730</v>
      </c>
      <c r="H2535" s="5">
        <v>80597</v>
      </c>
      <c r="J2535" t="s">
        <v>28</v>
      </c>
      <c r="K2535" t="s">
        <v>30</v>
      </c>
      <c r="L2535" t="s">
        <v>161</v>
      </c>
      <c r="M2535" t="s">
        <v>29</v>
      </c>
      <c r="N2535" t="s">
        <v>30</v>
      </c>
      <c r="O2535" t="s">
        <v>30</v>
      </c>
      <c r="P2535" t="s">
        <v>30</v>
      </c>
      <c r="Q2535" t="s">
        <v>30</v>
      </c>
      <c r="R2535" t="s">
        <v>30</v>
      </c>
      <c r="S2535" t="s">
        <v>30</v>
      </c>
      <c r="T2535" t="s">
        <v>30</v>
      </c>
      <c r="U2535" t="s">
        <v>30</v>
      </c>
      <c r="V2535" t="s">
        <v>30</v>
      </c>
      <c r="W2535" t="s">
        <v>31</v>
      </c>
      <c r="X2535" t="s">
        <v>29</v>
      </c>
      <c r="Y2535" t="s">
        <v>29</v>
      </c>
      <c r="Z2535" t="s">
        <v>29</v>
      </c>
      <c r="AA2535" t="s">
        <v>30</v>
      </c>
      <c r="AB2535" t="s">
        <v>32</v>
      </c>
    </row>
    <row r="2536" spans="1:28" outlineLevel="1" x14ac:dyDescent="0.45">
      <c r="A2536">
        <v>7517478900</v>
      </c>
      <c r="B2536" s="1">
        <v>44323</v>
      </c>
      <c r="C2536" t="s">
        <v>2632</v>
      </c>
      <c r="D2536" t="s">
        <v>2633</v>
      </c>
      <c r="E2536" t="s">
        <v>1938</v>
      </c>
      <c r="F2536" t="s">
        <v>5651</v>
      </c>
      <c r="G2536">
        <v>27103</v>
      </c>
      <c r="H2536" s="5">
        <v>80361.279999999999</v>
      </c>
      <c r="J2536" t="s">
        <v>28</v>
      </c>
      <c r="K2536" t="s">
        <v>30</v>
      </c>
      <c r="L2536" t="s">
        <v>161</v>
      </c>
      <c r="M2536" t="s">
        <v>30</v>
      </c>
      <c r="N2536" t="s">
        <v>30</v>
      </c>
      <c r="O2536" t="s">
        <v>30</v>
      </c>
      <c r="P2536" t="s">
        <v>30</v>
      </c>
      <c r="Q2536" t="s">
        <v>30</v>
      </c>
      <c r="R2536" t="s">
        <v>30</v>
      </c>
      <c r="S2536" t="s">
        <v>30</v>
      </c>
      <c r="T2536" t="s">
        <v>30</v>
      </c>
      <c r="U2536" t="s">
        <v>30</v>
      </c>
      <c r="V2536" t="s">
        <v>30</v>
      </c>
      <c r="W2536" t="s">
        <v>40</v>
      </c>
      <c r="X2536" t="s">
        <v>29</v>
      </c>
      <c r="Y2536" t="s">
        <v>29</v>
      </c>
      <c r="Z2536" t="s">
        <v>29</v>
      </c>
      <c r="AA2536" t="s">
        <v>30</v>
      </c>
      <c r="AB2536" t="s">
        <v>32</v>
      </c>
    </row>
    <row r="2537" spans="1:28" outlineLevel="1" x14ac:dyDescent="0.45">
      <c r="A2537">
        <v>2723369003</v>
      </c>
      <c r="B2537" s="1">
        <v>44334</v>
      </c>
      <c r="C2537" t="s">
        <v>1433</v>
      </c>
      <c r="D2537" t="s">
        <v>1434</v>
      </c>
      <c r="E2537" t="s">
        <v>1938</v>
      </c>
      <c r="F2537" t="s">
        <v>5651</v>
      </c>
      <c r="G2537" t="s">
        <v>5730</v>
      </c>
      <c r="H2537" s="5">
        <v>75305.34</v>
      </c>
      <c r="J2537" t="s">
        <v>28</v>
      </c>
      <c r="K2537" t="s">
        <v>29</v>
      </c>
      <c r="L2537" t="s">
        <v>161</v>
      </c>
      <c r="M2537" t="s">
        <v>30</v>
      </c>
      <c r="N2537" t="s">
        <v>30</v>
      </c>
      <c r="O2537" t="s">
        <v>30</v>
      </c>
      <c r="P2537" t="s">
        <v>30</v>
      </c>
      <c r="Q2537" t="s">
        <v>30</v>
      </c>
      <c r="R2537" t="s">
        <v>30</v>
      </c>
      <c r="S2537" t="s">
        <v>30</v>
      </c>
      <c r="T2537" t="s">
        <v>30</v>
      </c>
      <c r="U2537" t="s">
        <v>30</v>
      </c>
      <c r="V2537" t="s">
        <v>30</v>
      </c>
      <c r="W2537" t="s">
        <v>40</v>
      </c>
      <c r="X2537" t="s">
        <v>29</v>
      </c>
      <c r="Y2537" t="s">
        <v>30</v>
      </c>
      <c r="Z2537" t="s">
        <v>29</v>
      </c>
      <c r="AA2537" t="s">
        <v>29</v>
      </c>
      <c r="AB2537" t="s">
        <v>32</v>
      </c>
    </row>
    <row r="2538" spans="1:28" outlineLevel="1" x14ac:dyDescent="0.45">
      <c r="A2538">
        <v>8971719008</v>
      </c>
      <c r="B2538" s="1">
        <v>44345</v>
      </c>
      <c r="C2538" t="s">
        <v>5090</v>
      </c>
      <c r="D2538" t="s">
        <v>5091</v>
      </c>
      <c r="E2538" t="s">
        <v>1938</v>
      </c>
      <c r="F2538" t="s">
        <v>5651</v>
      </c>
      <c r="G2538">
        <v>27103</v>
      </c>
      <c r="H2538" s="5">
        <v>72166</v>
      </c>
      <c r="J2538" t="s">
        <v>28</v>
      </c>
      <c r="K2538" t="s">
        <v>30</v>
      </c>
      <c r="L2538" t="s">
        <v>161</v>
      </c>
      <c r="M2538" t="s">
        <v>29</v>
      </c>
      <c r="N2538" t="s">
        <v>29</v>
      </c>
      <c r="O2538" t="s">
        <v>29</v>
      </c>
      <c r="P2538" t="s">
        <v>29</v>
      </c>
      <c r="Q2538" t="s">
        <v>29</v>
      </c>
      <c r="R2538" t="s">
        <v>29</v>
      </c>
      <c r="S2538" t="s">
        <v>30</v>
      </c>
      <c r="T2538" t="s">
        <v>29</v>
      </c>
      <c r="U2538" t="s">
        <v>29</v>
      </c>
      <c r="V2538" t="s">
        <v>29</v>
      </c>
      <c r="W2538" t="s">
        <v>40</v>
      </c>
      <c r="X2538" t="s">
        <v>29</v>
      </c>
      <c r="Y2538" t="s">
        <v>29</v>
      </c>
      <c r="Z2538" t="s">
        <v>29</v>
      </c>
      <c r="AA2538" t="s">
        <v>29</v>
      </c>
      <c r="AB2538" t="s">
        <v>47</v>
      </c>
    </row>
    <row r="2539" spans="1:28" outlineLevel="1" x14ac:dyDescent="0.45">
      <c r="A2539">
        <v>8960539007</v>
      </c>
      <c r="B2539" s="1">
        <v>44345</v>
      </c>
      <c r="C2539" t="s">
        <v>5025</v>
      </c>
      <c r="D2539" t="s">
        <v>5026</v>
      </c>
      <c r="E2539" t="s">
        <v>1938</v>
      </c>
      <c r="F2539" t="s">
        <v>5651</v>
      </c>
      <c r="G2539">
        <v>27127</v>
      </c>
      <c r="H2539" s="5">
        <v>71755.789999999994</v>
      </c>
      <c r="J2539" t="s">
        <v>28</v>
      </c>
      <c r="K2539" t="s">
        <v>29</v>
      </c>
      <c r="L2539" t="s">
        <v>161</v>
      </c>
      <c r="M2539" t="s">
        <v>29</v>
      </c>
      <c r="N2539" t="s">
        <v>30</v>
      </c>
      <c r="O2539" t="s">
        <v>29</v>
      </c>
      <c r="P2539" t="s">
        <v>30</v>
      </c>
      <c r="Q2539" t="s">
        <v>29</v>
      </c>
      <c r="R2539" t="s">
        <v>30</v>
      </c>
      <c r="S2539" t="s">
        <v>30</v>
      </c>
      <c r="T2539" t="s">
        <v>29</v>
      </c>
      <c r="U2539" t="s">
        <v>30</v>
      </c>
      <c r="V2539" t="s">
        <v>30</v>
      </c>
      <c r="W2539" t="s">
        <v>31</v>
      </c>
      <c r="X2539" t="s">
        <v>29</v>
      </c>
      <c r="Y2539" t="s">
        <v>29</v>
      </c>
      <c r="Z2539" t="s">
        <v>29</v>
      </c>
      <c r="AA2539" t="s">
        <v>29</v>
      </c>
      <c r="AB2539" t="s">
        <v>32</v>
      </c>
    </row>
    <row r="2540" spans="1:28" outlineLevel="1" x14ac:dyDescent="0.45">
      <c r="A2540">
        <v>5251089007</v>
      </c>
      <c r="B2540" s="1">
        <v>44337</v>
      </c>
      <c r="C2540" t="s">
        <v>2335</v>
      </c>
      <c r="D2540" t="s">
        <v>2336</v>
      </c>
      <c r="E2540" t="s">
        <v>1938</v>
      </c>
      <c r="F2540" t="s">
        <v>5651</v>
      </c>
      <c r="G2540" t="s">
        <v>5806</v>
      </c>
      <c r="H2540" s="5">
        <v>71540</v>
      </c>
      <c r="J2540" t="s">
        <v>28</v>
      </c>
      <c r="K2540" t="s">
        <v>29</v>
      </c>
      <c r="L2540" t="s">
        <v>161</v>
      </c>
      <c r="M2540" t="s">
        <v>29</v>
      </c>
      <c r="N2540" t="s">
        <v>30</v>
      </c>
      <c r="O2540" t="s">
        <v>30</v>
      </c>
      <c r="P2540" t="s">
        <v>30</v>
      </c>
      <c r="Q2540" t="s">
        <v>30</v>
      </c>
      <c r="R2540" t="s">
        <v>30</v>
      </c>
      <c r="S2540" t="s">
        <v>30</v>
      </c>
      <c r="T2540" t="s">
        <v>30</v>
      </c>
      <c r="U2540" t="s">
        <v>30</v>
      </c>
      <c r="V2540" t="s">
        <v>30</v>
      </c>
      <c r="W2540" t="s">
        <v>40</v>
      </c>
      <c r="X2540" t="s">
        <v>30</v>
      </c>
      <c r="Y2540" t="s">
        <v>29</v>
      </c>
      <c r="Z2540" t="s">
        <v>30</v>
      </c>
      <c r="AA2540" t="s">
        <v>29</v>
      </c>
      <c r="AB2540" t="s">
        <v>32</v>
      </c>
    </row>
    <row r="2541" spans="1:28" outlineLevel="1" x14ac:dyDescent="0.45">
      <c r="A2541">
        <v>7521458908</v>
      </c>
      <c r="B2541" s="1">
        <v>44323</v>
      </c>
      <c r="C2541" t="s">
        <v>2669</v>
      </c>
      <c r="D2541" t="s">
        <v>2670</v>
      </c>
      <c r="E2541" t="s">
        <v>1938</v>
      </c>
      <c r="F2541" t="s">
        <v>5651</v>
      </c>
      <c r="G2541">
        <v>27103</v>
      </c>
      <c r="H2541" s="5">
        <v>66632.320000000007</v>
      </c>
      <c r="J2541" t="s">
        <v>28</v>
      </c>
      <c r="K2541" t="s">
        <v>29</v>
      </c>
      <c r="L2541" t="s">
        <v>161</v>
      </c>
      <c r="M2541" t="s">
        <v>29</v>
      </c>
      <c r="N2541" t="s">
        <v>29</v>
      </c>
      <c r="O2541" t="s">
        <v>29</v>
      </c>
      <c r="P2541" t="s">
        <v>29</v>
      </c>
      <c r="Q2541" t="s">
        <v>29</v>
      </c>
      <c r="R2541" t="s">
        <v>29</v>
      </c>
      <c r="S2541" t="s">
        <v>30</v>
      </c>
      <c r="T2541" t="s">
        <v>30</v>
      </c>
      <c r="U2541" t="s">
        <v>29</v>
      </c>
      <c r="V2541" t="s">
        <v>29</v>
      </c>
      <c r="W2541" t="s">
        <v>40</v>
      </c>
      <c r="X2541" t="s">
        <v>29</v>
      </c>
      <c r="Y2541" t="s">
        <v>30</v>
      </c>
      <c r="Z2541" t="s">
        <v>29</v>
      </c>
      <c r="AA2541" t="s">
        <v>29</v>
      </c>
      <c r="AB2541" t="s">
        <v>32</v>
      </c>
    </row>
    <row r="2542" spans="1:28" outlineLevel="1" x14ac:dyDescent="0.45">
      <c r="A2542">
        <v>8979199001</v>
      </c>
      <c r="B2542" s="1">
        <v>44345</v>
      </c>
      <c r="C2542" t="s">
        <v>5132</v>
      </c>
      <c r="D2542" t="s">
        <v>5133</v>
      </c>
      <c r="E2542" t="s">
        <v>1938</v>
      </c>
      <c r="F2542" t="s">
        <v>5651</v>
      </c>
      <c r="G2542">
        <v>27103</v>
      </c>
      <c r="H2542" s="5">
        <v>63577.1</v>
      </c>
      <c r="J2542" t="s">
        <v>28</v>
      </c>
      <c r="K2542" t="s">
        <v>29</v>
      </c>
      <c r="L2542" t="s">
        <v>161</v>
      </c>
      <c r="M2542" t="s">
        <v>29</v>
      </c>
      <c r="N2542" t="s">
        <v>29</v>
      </c>
      <c r="O2542" t="s">
        <v>29</v>
      </c>
      <c r="P2542" t="s">
        <v>30</v>
      </c>
      <c r="Q2542" t="s">
        <v>29</v>
      </c>
      <c r="R2542" t="s">
        <v>29</v>
      </c>
      <c r="S2542" t="s">
        <v>30</v>
      </c>
      <c r="T2542" t="s">
        <v>30</v>
      </c>
      <c r="U2542" t="s">
        <v>29</v>
      </c>
      <c r="V2542" t="s">
        <v>30</v>
      </c>
      <c r="W2542" t="s">
        <v>60</v>
      </c>
      <c r="X2542" t="s">
        <v>29</v>
      </c>
      <c r="Y2542" t="s">
        <v>29</v>
      </c>
      <c r="Z2542" t="s">
        <v>29</v>
      </c>
      <c r="AA2542" t="s">
        <v>29</v>
      </c>
      <c r="AB2542" t="s">
        <v>73</v>
      </c>
    </row>
    <row r="2543" spans="1:28" outlineLevel="1" x14ac:dyDescent="0.45">
      <c r="A2543">
        <v>9900759006</v>
      </c>
      <c r="B2543" s="1">
        <v>44351</v>
      </c>
      <c r="C2543" t="s">
        <v>5348</v>
      </c>
      <c r="D2543" t="s">
        <v>5349</v>
      </c>
      <c r="E2543" t="s">
        <v>1938</v>
      </c>
      <c r="F2543" t="s">
        <v>5651</v>
      </c>
      <c r="G2543" t="s">
        <v>5784</v>
      </c>
      <c r="H2543" s="5">
        <v>59043</v>
      </c>
      <c r="J2543" t="s">
        <v>28</v>
      </c>
      <c r="K2543" t="s">
        <v>30</v>
      </c>
      <c r="L2543" t="s">
        <v>161</v>
      </c>
      <c r="M2543" t="s">
        <v>30</v>
      </c>
      <c r="N2543" t="s">
        <v>29</v>
      </c>
      <c r="O2543" t="s">
        <v>29</v>
      </c>
      <c r="P2543" t="s">
        <v>29</v>
      </c>
      <c r="Q2543" t="s">
        <v>29</v>
      </c>
      <c r="R2543" t="s">
        <v>30</v>
      </c>
      <c r="S2543" t="s">
        <v>30</v>
      </c>
      <c r="T2543" t="s">
        <v>30</v>
      </c>
      <c r="U2543" t="s">
        <v>29</v>
      </c>
      <c r="V2543" t="s">
        <v>30</v>
      </c>
      <c r="W2543" t="s">
        <v>31</v>
      </c>
      <c r="X2543" t="s">
        <v>30</v>
      </c>
      <c r="Y2543" t="s">
        <v>29</v>
      </c>
      <c r="Z2543" t="s">
        <v>29</v>
      </c>
      <c r="AA2543" t="s">
        <v>29</v>
      </c>
      <c r="AB2543" t="s">
        <v>139</v>
      </c>
    </row>
    <row r="2544" spans="1:28" outlineLevel="1" x14ac:dyDescent="0.45">
      <c r="A2544">
        <v>9988699005</v>
      </c>
      <c r="B2544" s="1">
        <v>44358</v>
      </c>
      <c r="C2544" t="s">
        <v>5622</v>
      </c>
      <c r="D2544" t="s">
        <v>5623</v>
      </c>
      <c r="E2544" t="s">
        <v>1938</v>
      </c>
      <c r="F2544" t="s">
        <v>5651</v>
      </c>
      <c r="G2544">
        <v>27127</v>
      </c>
      <c r="H2544" s="5">
        <v>57018.09</v>
      </c>
      <c r="J2544" t="s">
        <v>28</v>
      </c>
      <c r="K2544" t="s">
        <v>29</v>
      </c>
      <c r="L2544" t="s">
        <v>161</v>
      </c>
      <c r="M2544" t="s">
        <v>30</v>
      </c>
      <c r="N2544" t="s">
        <v>30</v>
      </c>
      <c r="O2544" t="s">
        <v>29</v>
      </c>
      <c r="P2544" t="s">
        <v>30</v>
      </c>
      <c r="Q2544" t="s">
        <v>30</v>
      </c>
      <c r="R2544" t="s">
        <v>30</v>
      </c>
      <c r="S2544" t="s">
        <v>30</v>
      </c>
      <c r="T2544" t="s">
        <v>30</v>
      </c>
      <c r="U2544" t="s">
        <v>30</v>
      </c>
      <c r="V2544" t="s">
        <v>30</v>
      </c>
      <c r="W2544" t="s">
        <v>31</v>
      </c>
      <c r="X2544" t="s">
        <v>29</v>
      </c>
      <c r="Y2544" t="s">
        <v>29</v>
      </c>
      <c r="Z2544" t="s">
        <v>29</v>
      </c>
      <c r="AA2544" t="s">
        <v>29</v>
      </c>
      <c r="AB2544" t="s">
        <v>43</v>
      </c>
    </row>
    <row r="2545" spans="1:28" outlineLevel="1" x14ac:dyDescent="0.45">
      <c r="A2545">
        <v>4894539010</v>
      </c>
      <c r="B2545" s="1">
        <v>44336</v>
      </c>
      <c r="C2545" t="s">
        <v>2019</v>
      </c>
      <c r="D2545" t="s">
        <v>2020</v>
      </c>
      <c r="E2545" t="s">
        <v>1938</v>
      </c>
      <c r="F2545" t="s">
        <v>5651</v>
      </c>
      <c r="G2545" t="s">
        <v>5784</v>
      </c>
      <c r="H2545" s="5">
        <v>56880</v>
      </c>
      <c r="J2545" t="s">
        <v>28</v>
      </c>
      <c r="K2545" t="s">
        <v>29</v>
      </c>
      <c r="L2545" t="s">
        <v>161</v>
      </c>
      <c r="M2545" t="s">
        <v>30</v>
      </c>
      <c r="N2545" t="s">
        <v>29</v>
      </c>
      <c r="O2545" t="s">
        <v>29</v>
      </c>
      <c r="P2545" t="s">
        <v>29</v>
      </c>
      <c r="Q2545" t="s">
        <v>29</v>
      </c>
      <c r="R2545" t="s">
        <v>30</v>
      </c>
      <c r="S2545" t="s">
        <v>30</v>
      </c>
      <c r="T2545" t="s">
        <v>30</v>
      </c>
      <c r="U2545" t="s">
        <v>29</v>
      </c>
      <c r="V2545" t="s">
        <v>29</v>
      </c>
      <c r="W2545" t="s">
        <v>31</v>
      </c>
      <c r="X2545" t="s">
        <v>30</v>
      </c>
      <c r="Y2545" t="s">
        <v>29</v>
      </c>
      <c r="Z2545" t="s">
        <v>29</v>
      </c>
      <c r="AA2545" t="s">
        <v>30</v>
      </c>
      <c r="AB2545" t="s">
        <v>32</v>
      </c>
    </row>
    <row r="2546" spans="1:28" outlineLevel="1" x14ac:dyDescent="0.45">
      <c r="A2546">
        <v>1110149010</v>
      </c>
      <c r="B2546" s="1">
        <v>44329</v>
      </c>
      <c r="C2546" t="s">
        <v>498</v>
      </c>
      <c r="D2546" t="s">
        <v>499</v>
      </c>
      <c r="E2546" t="s">
        <v>1938</v>
      </c>
      <c r="F2546" t="s">
        <v>5651</v>
      </c>
      <c r="G2546" t="s">
        <v>5730</v>
      </c>
      <c r="H2546" s="5">
        <v>52077.98</v>
      </c>
      <c r="J2546" t="s">
        <v>28</v>
      </c>
      <c r="K2546" t="s">
        <v>29</v>
      </c>
      <c r="L2546" t="s">
        <v>161</v>
      </c>
      <c r="M2546" t="s">
        <v>29</v>
      </c>
      <c r="N2546" t="s">
        <v>30</v>
      </c>
      <c r="O2546" t="s">
        <v>29</v>
      </c>
      <c r="P2546" t="s">
        <v>30</v>
      </c>
      <c r="Q2546" t="s">
        <v>30</v>
      </c>
      <c r="R2546" t="s">
        <v>30</v>
      </c>
      <c r="S2546" t="s">
        <v>30</v>
      </c>
      <c r="T2546" t="s">
        <v>30</v>
      </c>
      <c r="U2546" t="s">
        <v>30</v>
      </c>
      <c r="V2546" t="s">
        <v>30</v>
      </c>
      <c r="W2546" t="s">
        <v>33</v>
      </c>
      <c r="X2546" t="s">
        <v>29</v>
      </c>
      <c r="Y2546" t="s">
        <v>30</v>
      </c>
      <c r="Z2546" t="s">
        <v>29</v>
      </c>
      <c r="AA2546" t="s">
        <v>30</v>
      </c>
      <c r="AB2546" t="s">
        <v>32</v>
      </c>
    </row>
    <row r="2547" spans="1:28" outlineLevel="1" x14ac:dyDescent="0.45">
      <c r="A2547">
        <v>2473499003</v>
      </c>
      <c r="B2547" s="1">
        <v>44332</v>
      </c>
      <c r="C2547" t="s">
        <v>1094</v>
      </c>
      <c r="D2547" t="s">
        <v>1095</v>
      </c>
      <c r="E2547" t="s">
        <v>1938</v>
      </c>
      <c r="F2547" t="s">
        <v>5651</v>
      </c>
      <c r="G2547" t="s">
        <v>5784</v>
      </c>
      <c r="H2547" s="5">
        <v>45613.31</v>
      </c>
      <c r="J2547" t="s">
        <v>28</v>
      </c>
      <c r="K2547" t="s">
        <v>30</v>
      </c>
      <c r="L2547" t="s">
        <v>161</v>
      </c>
      <c r="M2547" t="s">
        <v>29</v>
      </c>
      <c r="N2547" t="s">
        <v>30</v>
      </c>
      <c r="O2547" t="s">
        <v>29</v>
      </c>
      <c r="P2547" t="s">
        <v>30</v>
      </c>
      <c r="Q2547" t="s">
        <v>30</v>
      </c>
      <c r="R2547" t="s">
        <v>30</v>
      </c>
      <c r="S2547" t="s">
        <v>30</v>
      </c>
      <c r="T2547" t="s">
        <v>30</v>
      </c>
      <c r="U2547" t="s">
        <v>30</v>
      </c>
      <c r="V2547" t="s">
        <v>30</v>
      </c>
      <c r="W2547" t="s">
        <v>40</v>
      </c>
      <c r="X2547" t="s">
        <v>30</v>
      </c>
      <c r="Y2547" t="s">
        <v>30</v>
      </c>
      <c r="Z2547" t="s">
        <v>29</v>
      </c>
      <c r="AA2547" t="s">
        <v>29</v>
      </c>
      <c r="AB2547" t="s">
        <v>32</v>
      </c>
    </row>
    <row r="2548" spans="1:28" outlineLevel="1" x14ac:dyDescent="0.45">
      <c r="A2548">
        <v>8964059002</v>
      </c>
      <c r="B2548" s="1">
        <v>44345</v>
      </c>
      <c r="C2548" t="s">
        <v>5044</v>
      </c>
      <c r="D2548" t="s">
        <v>5045</v>
      </c>
      <c r="E2548" t="s">
        <v>1938</v>
      </c>
      <c r="F2548" t="s">
        <v>5651</v>
      </c>
      <c r="G2548">
        <v>27103</v>
      </c>
      <c r="H2548" s="5">
        <v>41490.32</v>
      </c>
      <c r="J2548" t="s">
        <v>28</v>
      </c>
      <c r="K2548" t="s">
        <v>30</v>
      </c>
      <c r="L2548" t="s">
        <v>161</v>
      </c>
      <c r="M2548" t="s">
        <v>29</v>
      </c>
      <c r="N2548" t="s">
        <v>29</v>
      </c>
      <c r="O2548" t="s">
        <v>29</v>
      </c>
      <c r="P2548" t="s">
        <v>30</v>
      </c>
      <c r="Q2548" t="s">
        <v>30</v>
      </c>
      <c r="R2548" t="s">
        <v>30</v>
      </c>
      <c r="S2548" t="s">
        <v>30</v>
      </c>
      <c r="T2548" t="s">
        <v>30</v>
      </c>
      <c r="U2548" t="s">
        <v>30</v>
      </c>
      <c r="V2548" t="s">
        <v>29</v>
      </c>
      <c r="W2548" t="s">
        <v>31</v>
      </c>
      <c r="X2548" t="s">
        <v>29</v>
      </c>
      <c r="Y2548" t="s">
        <v>29</v>
      </c>
      <c r="Z2548" t="s">
        <v>29</v>
      </c>
      <c r="AA2548" t="s">
        <v>29</v>
      </c>
      <c r="AB2548" t="s">
        <v>73</v>
      </c>
    </row>
    <row r="2549" spans="1:28" outlineLevel="1" x14ac:dyDescent="0.45">
      <c r="A2549">
        <v>2493369007</v>
      </c>
      <c r="B2549" s="1">
        <v>44332</v>
      </c>
      <c r="C2549" t="s">
        <v>1186</v>
      </c>
      <c r="D2549" t="s">
        <v>1187</v>
      </c>
      <c r="E2549" t="s">
        <v>1938</v>
      </c>
      <c r="F2549" t="s">
        <v>5651</v>
      </c>
      <c r="G2549">
        <v>27103</v>
      </c>
      <c r="H2549" s="5">
        <v>40029.620000000003</v>
      </c>
      <c r="J2549" t="s">
        <v>28</v>
      </c>
      <c r="K2549" t="s">
        <v>29</v>
      </c>
      <c r="L2549" t="s">
        <v>161</v>
      </c>
      <c r="M2549" t="s">
        <v>30</v>
      </c>
      <c r="N2549" t="s">
        <v>30</v>
      </c>
      <c r="O2549" t="s">
        <v>29</v>
      </c>
      <c r="P2549" t="s">
        <v>30</v>
      </c>
      <c r="Q2549" t="s">
        <v>30</v>
      </c>
      <c r="R2549" t="s">
        <v>30</v>
      </c>
      <c r="S2549" t="s">
        <v>30</v>
      </c>
      <c r="T2549" t="s">
        <v>30</v>
      </c>
      <c r="U2549" t="s">
        <v>30</v>
      </c>
      <c r="V2549" t="s">
        <v>30</v>
      </c>
      <c r="W2549" t="s">
        <v>40</v>
      </c>
      <c r="X2549" t="s">
        <v>29</v>
      </c>
      <c r="Y2549" t="s">
        <v>29</v>
      </c>
      <c r="Z2549" t="s">
        <v>29</v>
      </c>
      <c r="AA2549" t="s">
        <v>30</v>
      </c>
      <c r="AB2549" t="s">
        <v>32</v>
      </c>
    </row>
    <row r="2550" spans="1:28" outlineLevel="1" x14ac:dyDescent="0.45">
      <c r="A2550">
        <v>2241699005</v>
      </c>
      <c r="B2550" s="1">
        <v>44330</v>
      </c>
      <c r="C2550" t="s">
        <v>765</v>
      </c>
      <c r="D2550" t="s">
        <v>766</v>
      </c>
      <c r="E2550" t="s">
        <v>1938</v>
      </c>
      <c r="F2550" t="s">
        <v>5651</v>
      </c>
      <c r="G2550" t="s">
        <v>5784</v>
      </c>
      <c r="H2550" s="5">
        <v>40019.06</v>
      </c>
      <c r="J2550" t="s">
        <v>28</v>
      </c>
      <c r="K2550" t="s">
        <v>30</v>
      </c>
      <c r="L2550" t="s">
        <v>161</v>
      </c>
      <c r="M2550" t="s">
        <v>29</v>
      </c>
      <c r="N2550" t="s">
        <v>29</v>
      </c>
      <c r="O2550" t="s">
        <v>29</v>
      </c>
      <c r="P2550" t="s">
        <v>29</v>
      </c>
      <c r="Q2550" t="s">
        <v>29</v>
      </c>
      <c r="R2550" t="s">
        <v>29</v>
      </c>
      <c r="S2550" t="s">
        <v>30</v>
      </c>
      <c r="T2550" t="s">
        <v>30</v>
      </c>
      <c r="U2550" t="s">
        <v>29</v>
      </c>
      <c r="V2550" t="s">
        <v>29</v>
      </c>
      <c r="W2550" t="s">
        <v>31</v>
      </c>
      <c r="X2550" t="s">
        <v>30</v>
      </c>
      <c r="Y2550" t="s">
        <v>29</v>
      </c>
      <c r="Z2550" t="s">
        <v>29</v>
      </c>
      <c r="AA2550" t="s">
        <v>30</v>
      </c>
      <c r="AB2550" t="s">
        <v>62</v>
      </c>
    </row>
    <row r="2551" spans="1:28" outlineLevel="1" x14ac:dyDescent="0.45">
      <c r="A2551">
        <v>7608408907</v>
      </c>
      <c r="B2551" s="1">
        <v>44323</v>
      </c>
      <c r="C2551" t="s">
        <v>3450</v>
      </c>
      <c r="D2551" t="s">
        <v>3451</v>
      </c>
      <c r="E2551" t="s">
        <v>1938</v>
      </c>
      <c r="F2551" t="s">
        <v>5651</v>
      </c>
      <c r="G2551" t="s">
        <v>5806</v>
      </c>
      <c r="H2551" s="5">
        <v>36757.949999999997</v>
      </c>
      <c r="J2551" t="s">
        <v>28</v>
      </c>
      <c r="K2551" t="s">
        <v>30</v>
      </c>
      <c r="L2551" t="s">
        <v>161</v>
      </c>
      <c r="M2551" t="s">
        <v>29</v>
      </c>
      <c r="N2551" t="s">
        <v>29</v>
      </c>
      <c r="O2551" t="s">
        <v>29</v>
      </c>
      <c r="P2551" t="s">
        <v>30</v>
      </c>
      <c r="Q2551" t="s">
        <v>29</v>
      </c>
      <c r="R2551" t="s">
        <v>30</v>
      </c>
      <c r="S2551" t="s">
        <v>29</v>
      </c>
      <c r="T2551" t="s">
        <v>30</v>
      </c>
      <c r="U2551" t="s">
        <v>30</v>
      </c>
      <c r="V2551" t="s">
        <v>30</v>
      </c>
      <c r="W2551" t="s">
        <v>31</v>
      </c>
      <c r="X2551" t="s">
        <v>30</v>
      </c>
      <c r="Y2551" t="s">
        <v>29</v>
      </c>
      <c r="Z2551" t="s">
        <v>29</v>
      </c>
      <c r="AA2551" t="s">
        <v>30</v>
      </c>
      <c r="AB2551" t="s">
        <v>32</v>
      </c>
    </row>
    <row r="2552" spans="1:28" outlineLevel="1" x14ac:dyDescent="0.45">
      <c r="A2552">
        <v>9904579008</v>
      </c>
      <c r="B2552" s="1">
        <v>44351</v>
      </c>
      <c r="C2552" t="s">
        <v>5374</v>
      </c>
      <c r="D2552" t="s">
        <v>5375</v>
      </c>
      <c r="E2552" t="s">
        <v>1938</v>
      </c>
      <c r="F2552" t="s">
        <v>5651</v>
      </c>
      <c r="G2552" t="s">
        <v>5730</v>
      </c>
      <c r="H2552" s="5">
        <v>34419</v>
      </c>
      <c r="J2552" t="s">
        <v>28</v>
      </c>
      <c r="K2552" t="s">
        <v>29</v>
      </c>
      <c r="L2552" t="s">
        <v>161</v>
      </c>
      <c r="M2552" t="s">
        <v>29</v>
      </c>
      <c r="N2552" t="s">
        <v>30</v>
      </c>
      <c r="O2552" t="s">
        <v>30</v>
      </c>
      <c r="P2552" t="s">
        <v>30</v>
      </c>
      <c r="Q2552" t="s">
        <v>30</v>
      </c>
      <c r="R2552" t="s">
        <v>30</v>
      </c>
      <c r="S2552" t="s">
        <v>30</v>
      </c>
      <c r="T2552" t="s">
        <v>30</v>
      </c>
      <c r="U2552" t="s">
        <v>30</v>
      </c>
      <c r="V2552" t="s">
        <v>30</v>
      </c>
      <c r="W2552" t="s">
        <v>31</v>
      </c>
      <c r="X2552" t="s">
        <v>29</v>
      </c>
      <c r="Y2552" t="s">
        <v>29</v>
      </c>
      <c r="Z2552" t="s">
        <v>29</v>
      </c>
      <c r="AA2552" t="s">
        <v>29</v>
      </c>
      <c r="AB2552" t="s">
        <v>47</v>
      </c>
    </row>
    <row r="2553" spans="1:28" outlineLevel="1" x14ac:dyDescent="0.45">
      <c r="A2553">
        <v>8038559000</v>
      </c>
      <c r="B2553" s="1">
        <v>44342</v>
      </c>
      <c r="C2553" t="s">
        <v>4203</v>
      </c>
      <c r="D2553" t="s">
        <v>4204</v>
      </c>
      <c r="E2553" t="s">
        <v>1938</v>
      </c>
      <c r="F2553" t="s">
        <v>5651</v>
      </c>
      <c r="G2553" t="s">
        <v>5784</v>
      </c>
      <c r="H2553" s="5">
        <v>33221</v>
      </c>
      <c r="J2553" t="s">
        <v>28</v>
      </c>
      <c r="K2553" t="s">
        <v>30</v>
      </c>
      <c r="L2553" t="s">
        <v>161</v>
      </c>
      <c r="M2553" t="s">
        <v>29</v>
      </c>
      <c r="N2553" t="s">
        <v>30</v>
      </c>
      <c r="O2553" t="s">
        <v>30</v>
      </c>
      <c r="P2553" t="s">
        <v>30</v>
      </c>
      <c r="Q2553" t="s">
        <v>30</v>
      </c>
      <c r="R2553" t="s">
        <v>30</v>
      </c>
      <c r="S2553" t="s">
        <v>30</v>
      </c>
      <c r="T2553" t="s">
        <v>30</v>
      </c>
      <c r="U2553" t="s">
        <v>30</v>
      </c>
      <c r="V2553" t="s">
        <v>30</v>
      </c>
      <c r="W2553" t="s">
        <v>49</v>
      </c>
      <c r="X2553" t="s">
        <v>30</v>
      </c>
      <c r="Y2553" t="s">
        <v>29</v>
      </c>
      <c r="Z2553" t="s">
        <v>29</v>
      </c>
      <c r="AA2553" t="s">
        <v>30</v>
      </c>
      <c r="AB2553" t="s">
        <v>32</v>
      </c>
    </row>
    <row r="2554" spans="1:28" outlineLevel="1" x14ac:dyDescent="0.45">
      <c r="A2554">
        <v>2723419005</v>
      </c>
      <c r="B2554" s="1">
        <v>44334</v>
      </c>
      <c r="C2554" t="s">
        <v>1435</v>
      </c>
      <c r="D2554" t="s">
        <v>1436</v>
      </c>
      <c r="E2554" t="s">
        <v>1938</v>
      </c>
      <c r="F2554" t="s">
        <v>5651</v>
      </c>
      <c r="G2554">
        <v>27127</v>
      </c>
      <c r="H2554" s="5">
        <v>32783.620000000003</v>
      </c>
      <c r="J2554" t="s">
        <v>28</v>
      </c>
      <c r="K2554" t="s">
        <v>29</v>
      </c>
      <c r="L2554" t="s">
        <v>161</v>
      </c>
      <c r="M2554" t="s">
        <v>30</v>
      </c>
      <c r="N2554" t="s">
        <v>30</v>
      </c>
      <c r="O2554" t="s">
        <v>29</v>
      </c>
      <c r="P2554" t="s">
        <v>30</v>
      </c>
      <c r="Q2554" t="s">
        <v>30</v>
      </c>
      <c r="R2554" t="s">
        <v>30</v>
      </c>
      <c r="S2554" t="s">
        <v>30</v>
      </c>
      <c r="T2554" t="s">
        <v>30</v>
      </c>
      <c r="U2554" t="s">
        <v>30</v>
      </c>
      <c r="V2554" t="s">
        <v>30</v>
      </c>
      <c r="W2554" t="s">
        <v>31</v>
      </c>
      <c r="X2554" t="s">
        <v>29</v>
      </c>
      <c r="Y2554" t="s">
        <v>30</v>
      </c>
      <c r="Z2554" t="s">
        <v>29</v>
      </c>
      <c r="AA2554" t="s">
        <v>30</v>
      </c>
      <c r="AB2554" t="s">
        <v>47</v>
      </c>
    </row>
    <row r="2555" spans="1:28" outlineLevel="1" x14ac:dyDescent="0.45">
      <c r="A2555">
        <v>2504479001</v>
      </c>
      <c r="B2555" s="1">
        <v>44332</v>
      </c>
      <c r="C2555" t="s">
        <v>1238</v>
      </c>
      <c r="D2555" t="s">
        <v>1239</v>
      </c>
      <c r="E2555" t="s">
        <v>1938</v>
      </c>
      <c r="F2555" t="s">
        <v>5651</v>
      </c>
      <c r="G2555">
        <v>27103</v>
      </c>
      <c r="H2555" s="5">
        <v>27121.96</v>
      </c>
      <c r="J2555" t="s">
        <v>28</v>
      </c>
      <c r="K2555" t="s">
        <v>29</v>
      </c>
      <c r="L2555" t="s">
        <v>161</v>
      </c>
      <c r="M2555" t="s">
        <v>30</v>
      </c>
      <c r="N2555" t="s">
        <v>29</v>
      </c>
      <c r="O2555" t="s">
        <v>30</v>
      </c>
      <c r="P2555" t="s">
        <v>29</v>
      </c>
      <c r="Q2555" t="s">
        <v>30</v>
      </c>
      <c r="R2555" t="s">
        <v>30</v>
      </c>
      <c r="S2555" t="s">
        <v>30</v>
      </c>
      <c r="T2555" t="s">
        <v>30</v>
      </c>
      <c r="U2555" t="s">
        <v>30</v>
      </c>
      <c r="V2555" t="s">
        <v>30</v>
      </c>
      <c r="W2555" t="s">
        <v>31</v>
      </c>
      <c r="X2555" t="s">
        <v>29</v>
      </c>
      <c r="Y2555" t="s">
        <v>29</v>
      </c>
      <c r="Z2555" t="s">
        <v>29</v>
      </c>
      <c r="AA2555" t="s">
        <v>30</v>
      </c>
      <c r="AB2555" t="s">
        <v>67</v>
      </c>
    </row>
    <row r="2556" spans="1:28" outlineLevel="1" x14ac:dyDescent="0.45">
      <c r="A2556">
        <v>8930139004</v>
      </c>
      <c r="B2556" s="1">
        <v>44345</v>
      </c>
      <c r="C2556" t="s">
        <v>4901</v>
      </c>
      <c r="D2556" t="s">
        <v>4902</v>
      </c>
      <c r="E2556" t="s">
        <v>1938</v>
      </c>
      <c r="F2556" t="s">
        <v>5651</v>
      </c>
      <c r="G2556">
        <v>27127</v>
      </c>
      <c r="H2556" s="5">
        <v>18981</v>
      </c>
      <c r="J2556" t="s">
        <v>28</v>
      </c>
      <c r="K2556" t="s">
        <v>29</v>
      </c>
      <c r="L2556" t="s">
        <v>161</v>
      </c>
      <c r="M2556" t="s">
        <v>30</v>
      </c>
      <c r="N2556" t="s">
        <v>29</v>
      </c>
      <c r="O2556" t="s">
        <v>29</v>
      </c>
      <c r="P2556" t="s">
        <v>30</v>
      </c>
      <c r="Q2556" t="s">
        <v>30</v>
      </c>
      <c r="R2556" t="s">
        <v>30</v>
      </c>
      <c r="S2556" t="s">
        <v>30</v>
      </c>
      <c r="T2556" t="s">
        <v>30</v>
      </c>
      <c r="U2556" t="s">
        <v>30</v>
      </c>
      <c r="V2556" t="s">
        <v>30</v>
      </c>
      <c r="W2556" t="s">
        <v>40</v>
      </c>
      <c r="X2556" t="s">
        <v>29</v>
      </c>
      <c r="Y2556" t="s">
        <v>29</v>
      </c>
      <c r="Z2556" t="s">
        <v>29</v>
      </c>
      <c r="AA2556" t="s">
        <v>29</v>
      </c>
      <c r="AB2556" t="s">
        <v>32</v>
      </c>
    </row>
    <row r="2557" spans="1:28" outlineLevel="1" x14ac:dyDescent="0.45">
      <c r="A2557">
        <v>2710429009</v>
      </c>
      <c r="B2557" s="1">
        <v>44334</v>
      </c>
      <c r="C2557" t="s">
        <v>1374</v>
      </c>
      <c r="D2557" t="s">
        <v>1375</v>
      </c>
      <c r="E2557" t="s">
        <v>1938</v>
      </c>
      <c r="F2557" t="s">
        <v>5651</v>
      </c>
      <c r="G2557">
        <v>27103</v>
      </c>
      <c r="H2557" s="5">
        <v>18414.12</v>
      </c>
      <c r="I2557" t="s">
        <v>457</v>
      </c>
      <c r="J2557" t="s">
        <v>28</v>
      </c>
      <c r="K2557" t="s">
        <v>29</v>
      </c>
      <c r="L2557" t="s">
        <v>161</v>
      </c>
      <c r="M2557" t="s">
        <v>30</v>
      </c>
      <c r="N2557" t="s">
        <v>30</v>
      </c>
      <c r="O2557" t="s">
        <v>30</v>
      </c>
      <c r="P2557" t="s">
        <v>30</v>
      </c>
      <c r="Q2557" t="s">
        <v>30</v>
      </c>
      <c r="R2557" t="s">
        <v>30</v>
      </c>
      <c r="S2557" t="s">
        <v>30</v>
      </c>
      <c r="T2557" t="s">
        <v>30</v>
      </c>
      <c r="U2557" t="s">
        <v>30</v>
      </c>
      <c r="V2557" t="s">
        <v>30</v>
      </c>
      <c r="W2557" t="s">
        <v>31</v>
      </c>
      <c r="X2557" t="s">
        <v>29</v>
      </c>
      <c r="Y2557" t="s">
        <v>30</v>
      </c>
      <c r="Z2557" t="s">
        <v>29</v>
      </c>
      <c r="AA2557" t="s">
        <v>29</v>
      </c>
      <c r="AB2557" t="s">
        <v>32</v>
      </c>
    </row>
    <row r="2558" spans="1:28" outlineLevel="1" x14ac:dyDescent="0.45">
      <c r="A2558">
        <v>7513399006</v>
      </c>
      <c r="B2558" s="1">
        <v>44341</v>
      </c>
      <c r="C2558" t="s">
        <v>2580</v>
      </c>
      <c r="D2558" t="s">
        <v>2581</v>
      </c>
      <c r="E2558" t="s">
        <v>1938</v>
      </c>
      <c r="F2558" t="s">
        <v>5651</v>
      </c>
      <c r="G2558">
        <v>27103</v>
      </c>
      <c r="H2558" s="5">
        <v>11297</v>
      </c>
      <c r="J2558" t="s">
        <v>28</v>
      </c>
      <c r="K2558" t="s">
        <v>30</v>
      </c>
      <c r="L2558" t="s">
        <v>161</v>
      </c>
      <c r="M2558" t="s">
        <v>30</v>
      </c>
      <c r="N2558" t="s">
        <v>30</v>
      </c>
      <c r="O2558" t="s">
        <v>30</v>
      </c>
      <c r="P2558" t="s">
        <v>30</v>
      </c>
      <c r="Q2558" t="s">
        <v>30</v>
      </c>
      <c r="R2558" t="s">
        <v>30</v>
      </c>
      <c r="S2558" t="s">
        <v>30</v>
      </c>
      <c r="T2558" t="s">
        <v>30</v>
      </c>
      <c r="U2558" t="s">
        <v>30</v>
      </c>
      <c r="V2558" t="s">
        <v>30</v>
      </c>
      <c r="W2558" t="s">
        <v>40</v>
      </c>
      <c r="X2558" t="s">
        <v>29</v>
      </c>
      <c r="Y2558" t="s">
        <v>30</v>
      </c>
      <c r="Z2558" t="s">
        <v>29</v>
      </c>
      <c r="AA2558" t="s">
        <v>29</v>
      </c>
      <c r="AB2558" t="s">
        <v>32</v>
      </c>
    </row>
    <row r="2559" spans="1:28" outlineLevel="1" x14ac:dyDescent="0.45">
      <c r="A2559">
        <v>2775219006</v>
      </c>
      <c r="B2559" s="1">
        <v>44334</v>
      </c>
      <c r="C2559" t="s">
        <v>1669</v>
      </c>
      <c r="D2559" t="s">
        <v>1670</v>
      </c>
      <c r="E2559" t="s">
        <v>1938</v>
      </c>
      <c r="F2559" t="s">
        <v>5651</v>
      </c>
      <c r="G2559" t="s">
        <v>5891</v>
      </c>
      <c r="H2559" s="5">
        <v>6974.68</v>
      </c>
      <c r="J2559" t="s">
        <v>28</v>
      </c>
      <c r="K2559" t="s">
        <v>30</v>
      </c>
      <c r="L2559" t="s">
        <v>161</v>
      </c>
      <c r="M2559" t="s">
        <v>29</v>
      </c>
      <c r="N2559" t="s">
        <v>29</v>
      </c>
      <c r="O2559" t="s">
        <v>29</v>
      </c>
      <c r="P2559" t="s">
        <v>30</v>
      </c>
      <c r="Q2559" t="s">
        <v>29</v>
      </c>
      <c r="R2559" t="s">
        <v>30</v>
      </c>
      <c r="S2559" t="s">
        <v>29</v>
      </c>
      <c r="T2559" t="s">
        <v>30</v>
      </c>
      <c r="U2559" t="s">
        <v>30</v>
      </c>
      <c r="V2559" t="s">
        <v>29</v>
      </c>
      <c r="W2559" t="s">
        <v>31</v>
      </c>
      <c r="X2559" t="s">
        <v>30</v>
      </c>
      <c r="Y2559" t="s">
        <v>29</v>
      </c>
      <c r="Z2559" t="s">
        <v>29</v>
      </c>
      <c r="AA2559" t="s">
        <v>30</v>
      </c>
      <c r="AB2559" t="s">
        <v>45</v>
      </c>
    </row>
    <row r="2560" spans="1:28" outlineLevel="1" x14ac:dyDescent="0.45">
      <c r="A2560">
        <v>8905219002</v>
      </c>
      <c r="B2560" s="1">
        <v>44345</v>
      </c>
      <c r="C2560" t="s">
        <v>4788</v>
      </c>
      <c r="D2560" t="s">
        <v>4789</v>
      </c>
      <c r="E2560" t="s">
        <v>1938</v>
      </c>
      <c r="F2560" t="s">
        <v>5651</v>
      </c>
      <c r="G2560" t="s">
        <v>5730</v>
      </c>
      <c r="H2560" s="5">
        <v>6891</v>
      </c>
      <c r="J2560" t="s">
        <v>28</v>
      </c>
      <c r="K2560" t="s">
        <v>29</v>
      </c>
      <c r="L2560" t="s">
        <v>161</v>
      </c>
      <c r="M2560" t="s">
        <v>29</v>
      </c>
      <c r="N2560" t="s">
        <v>29</v>
      </c>
      <c r="O2560" t="s">
        <v>29</v>
      </c>
      <c r="P2560" t="s">
        <v>30</v>
      </c>
      <c r="Q2560" t="s">
        <v>30</v>
      </c>
      <c r="R2560" t="s">
        <v>30</v>
      </c>
      <c r="S2560" t="s">
        <v>30</v>
      </c>
      <c r="T2560" t="s">
        <v>30</v>
      </c>
      <c r="U2560" t="s">
        <v>30</v>
      </c>
      <c r="V2560" t="s">
        <v>30</v>
      </c>
      <c r="W2560" t="s">
        <v>40</v>
      </c>
      <c r="X2560" t="s">
        <v>29</v>
      </c>
      <c r="Y2560" t="s">
        <v>29</v>
      </c>
      <c r="Z2560" t="s">
        <v>29</v>
      </c>
      <c r="AA2560" t="s">
        <v>29</v>
      </c>
      <c r="AB2560" t="s">
        <v>32</v>
      </c>
    </row>
    <row r="2561" spans="1:28" outlineLevel="1" x14ac:dyDescent="0.45">
      <c r="A2561">
        <v>5216199010</v>
      </c>
      <c r="B2561" s="1">
        <v>44337</v>
      </c>
      <c r="C2561" t="s">
        <v>2148</v>
      </c>
      <c r="D2561" t="s">
        <v>2149</v>
      </c>
      <c r="E2561" t="s">
        <v>2150</v>
      </c>
      <c r="F2561" t="s">
        <v>5651</v>
      </c>
      <c r="G2561" t="s">
        <v>5926</v>
      </c>
      <c r="H2561" s="5">
        <v>170923</v>
      </c>
      <c r="J2561" t="s">
        <v>28</v>
      </c>
      <c r="K2561" t="s">
        <v>29</v>
      </c>
      <c r="L2561" t="s">
        <v>119</v>
      </c>
      <c r="M2561" t="s">
        <v>29</v>
      </c>
      <c r="N2561" t="s">
        <v>30</v>
      </c>
      <c r="O2561" t="s">
        <v>30</v>
      </c>
      <c r="P2561" t="s">
        <v>30</v>
      </c>
      <c r="Q2561" t="s">
        <v>30</v>
      </c>
      <c r="R2561" t="s">
        <v>30</v>
      </c>
      <c r="S2561" t="s">
        <v>30</v>
      </c>
      <c r="T2561" t="s">
        <v>30</v>
      </c>
      <c r="U2561" t="s">
        <v>30</v>
      </c>
      <c r="V2561" t="s">
        <v>30</v>
      </c>
      <c r="W2561" t="s">
        <v>31</v>
      </c>
      <c r="X2561" t="s">
        <v>29</v>
      </c>
      <c r="Y2561" t="s">
        <v>30</v>
      </c>
      <c r="Z2561" t="s">
        <v>30</v>
      </c>
      <c r="AA2561" t="s">
        <v>30</v>
      </c>
      <c r="AB2561" t="s">
        <v>32</v>
      </c>
    </row>
    <row r="2562" spans="1:28" outlineLevel="1" x14ac:dyDescent="0.45">
      <c r="A2562">
        <v>8976359006</v>
      </c>
      <c r="B2562" s="1">
        <v>44345</v>
      </c>
      <c r="C2562" t="s">
        <v>5115</v>
      </c>
      <c r="D2562" t="s">
        <v>5116</v>
      </c>
      <c r="E2562" t="s">
        <v>2150</v>
      </c>
      <c r="F2562" t="s">
        <v>5651</v>
      </c>
      <c r="G2562" t="s">
        <v>5926</v>
      </c>
      <c r="H2562" s="5">
        <v>115394</v>
      </c>
      <c r="J2562" t="s">
        <v>28</v>
      </c>
      <c r="K2562" t="s">
        <v>29</v>
      </c>
      <c r="L2562" t="s">
        <v>119</v>
      </c>
      <c r="M2562" t="s">
        <v>30</v>
      </c>
      <c r="N2562" t="s">
        <v>29</v>
      </c>
      <c r="O2562" t="s">
        <v>29</v>
      </c>
      <c r="P2562" t="s">
        <v>29</v>
      </c>
      <c r="Q2562" t="s">
        <v>30</v>
      </c>
      <c r="R2562" t="s">
        <v>30</v>
      </c>
      <c r="S2562" t="s">
        <v>30</v>
      </c>
      <c r="T2562" t="s">
        <v>30</v>
      </c>
      <c r="U2562" t="s">
        <v>30</v>
      </c>
      <c r="V2562" t="s">
        <v>30</v>
      </c>
      <c r="W2562" t="s">
        <v>31</v>
      </c>
      <c r="X2562" t="s">
        <v>29</v>
      </c>
      <c r="Y2562" t="s">
        <v>29</v>
      </c>
      <c r="Z2562" t="s">
        <v>29</v>
      </c>
      <c r="AA2562" t="s">
        <v>29</v>
      </c>
      <c r="AB2562" t="s">
        <v>43</v>
      </c>
    </row>
    <row r="2563" spans="1:28" outlineLevel="1" x14ac:dyDescent="0.45">
      <c r="A2563">
        <v>5248329006</v>
      </c>
      <c r="B2563" s="1">
        <v>44337</v>
      </c>
      <c r="C2563" t="s">
        <v>2317</v>
      </c>
      <c r="D2563" t="s">
        <v>1825</v>
      </c>
      <c r="E2563" t="s">
        <v>2150</v>
      </c>
      <c r="F2563" t="s">
        <v>5651</v>
      </c>
      <c r="G2563" t="s">
        <v>5926</v>
      </c>
      <c r="H2563" s="5">
        <v>64287.11</v>
      </c>
      <c r="J2563" t="s">
        <v>28</v>
      </c>
      <c r="K2563" t="s">
        <v>29</v>
      </c>
      <c r="L2563" t="s">
        <v>119</v>
      </c>
      <c r="M2563" t="s">
        <v>30</v>
      </c>
      <c r="N2563" t="s">
        <v>30</v>
      </c>
      <c r="O2563" t="s">
        <v>30</v>
      </c>
      <c r="P2563" t="s">
        <v>30</v>
      </c>
      <c r="Q2563" t="s">
        <v>30</v>
      </c>
      <c r="R2563" t="s">
        <v>30</v>
      </c>
      <c r="S2563" t="s">
        <v>30</v>
      </c>
      <c r="T2563" t="s">
        <v>30</v>
      </c>
      <c r="U2563" t="s">
        <v>30</v>
      </c>
      <c r="V2563" t="s">
        <v>30</v>
      </c>
      <c r="W2563" t="s">
        <v>31</v>
      </c>
      <c r="X2563" t="s">
        <v>29</v>
      </c>
      <c r="Y2563" t="s">
        <v>29</v>
      </c>
      <c r="Z2563" t="s">
        <v>30</v>
      </c>
      <c r="AA2563" t="s">
        <v>30</v>
      </c>
      <c r="AB2563" t="s">
        <v>164</v>
      </c>
    </row>
    <row r="2564" spans="1:28" outlineLevel="1" x14ac:dyDescent="0.45">
      <c r="A2564">
        <v>8887939001</v>
      </c>
      <c r="B2564" s="1">
        <v>44345</v>
      </c>
      <c r="C2564" t="s">
        <v>4720</v>
      </c>
      <c r="D2564" t="s">
        <v>4721</v>
      </c>
      <c r="E2564" t="s">
        <v>4722</v>
      </c>
      <c r="F2564" t="s">
        <v>5651</v>
      </c>
      <c r="G2564" t="s">
        <v>5663</v>
      </c>
      <c r="H2564" s="5">
        <v>20652.849999999999</v>
      </c>
      <c r="J2564" t="s">
        <v>28</v>
      </c>
      <c r="K2564" t="s">
        <v>30</v>
      </c>
      <c r="L2564" t="s">
        <v>127</v>
      </c>
      <c r="M2564" t="s">
        <v>29</v>
      </c>
      <c r="N2564" t="s">
        <v>29</v>
      </c>
      <c r="O2564" t="s">
        <v>30</v>
      </c>
      <c r="P2564" t="s">
        <v>30</v>
      </c>
      <c r="Q2564" t="s">
        <v>30</v>
      </c>
      <c r="R2564" t="s">
        <v>30</v>
      </c>
      <c r="S2564" t="s">
        <v>30</v>
      </c>
      <c r="T2564" t="s">
        <v>30</v>
      </c>
      <c r="U2564" t="s">
        <v>30</v>
      </c>
      <c r="V2564" t="s">
        <v>30</v>
      </c>
      <c r="W2564" t="s">
        <v>40</v>
      </c>
      <c r="X2564" t="s">
        <v>29</v>
      </c>
      <c r="Y2564" t="s">
        <v>29</v>
      </c>
      <c r="Z2564" t="s">
        <v>29</v>
      </c>
      <c r="AA2564" t="s">
        <v>29</v>
      </c>
      <c r="AB2564" t="s">
        <v>43</v>
      </c>
    </row>
    <row r="2565" spans="1:28" outlineLevel="1" x14ac:dyDescent="0.45">
      <c r="A2565">
        <v>2235589000</v>
      </c>
      <c r="B2565" s="1">
        <v>44330</v>
      </c>
      <c r="C2565" t="s">
        <v>729</v>
      </c>
      <c r="D2565" t="s">
        <v>730</v>
      </c>
      <c r="E2565" t="s">
        <v>731</v>
      </c>
      <c r="F2565" t="s">
        <v>5651</v>
      </c>
      <c r="G2565" t="s">
        <v>5777</v>
      </c>
      <c r="H2565" s="5">
        <v>117088</v>
      </c>
      <c r="J2565" t="s">
        <v>42</v>
      </c>
      <c r="K2565" t="s">
        <v>30</v>
      </c>
      <c r="L2565" t="s">
        <v>150</v>
      </c>
      <c r="M2565" t="s">
        <v>30</v>
      </c>
      <c r="N2565" t="s">
        <v>30</v>
      </c>
      <c r="O2565" t="s">
        <v>30</v>
      </c>
      <c r="P2565" t="s">
        <v>30</v>
      </c>
      <c r="Q2565" t="s">
        <v>30</v>
      </c>
      <c r="R2565" t="s">
        <v>30</v>
      </c>
      <c r="S2565" t="s">
        <v>30</v>
      </c>
      <c r="T2565" t="s">
        <v>30</v>
      </c>
      <c r="U2565" t="s">
        <v>30</v>
      </c>
      <c r="V2565" t="s">
        <v>30</v>
      </c>
      <c r="W2565" t="s">
        <v>40</v>
      </c>
      <c r="X2565" t="s">
        <v>29</v>
      </c>
      <c r="Y2565" t="s">
        <v>29</v>
      </c>
      <c r="Z2565" t="s">
        <v>29</v>
      </c>
      <c r="AA2565" t="s">
        <v>30</v>
      </c>
      <c r="AB2565" t="s">
        <v>32</v>
      </c>
    </row>
    <row r="2566" spans="1:28" outlineLevel="1" x14ac:dyDescent="0.45">
      <c r="A2566">
        <v>8941739002</v>
      </c>
      <c r="B2566" s="1">
        <v>44345</v>
      </c>
      <c r="C2566" t="s">
        <v>4949</v>
      </c>
      <c r="D2566" t="s">
        <v>4950</v>
      </c>
      <c r="E2566" t="s">
        <v>731</v>
      </c>
      <c r="F2566" t="s">
        <v>5651</v>
      </c>
      <c r="G2566" t="s">
        <v>5777</v>
      </c>
      <c r="H2566" s="5">
        <v>83656</v>
      </c>
      <c r="J2566" t="s">
        <v>42</v>
      </c>
      <c r="K2566" t="s">
        <v>30</v>
      </c>
      <c r="L2566" t="s">
        <v>150</v>
      </c>
      <c r="M2566" t="s">
        <v>29</v>
      </c>
      <c r="N2566" t="s">
        <v>29</v>
      </c>
      <c r="O2566" t="s">
        <v>29</v>
      </c>
      <c r="P2566" t="s">
        <v>29</v>
      </c>
      <c r="Q2566" t="s">
        <v>29</v>
      </c>
      <c r="R2566" t="s">
        <v>29</v>
      </c>
      <c r="S2566" t="s">
        <v>30</v>
      </c>
      <c r="T2566" t="s">
        <v>30</v>
      </c>
      <c r="U2566" t="s">
        <v>29</v>
      </c>
      <c r="V2566" t="s">
        <v>30</v>
      </c>
      <c r="W2566" t="s">
        <v>33</v>
      </c>
      <c r="X2566" t="s">
        <v>29</v>
      </c>
      <c r="Y2566" t="s">
        <v>29</v>
      </c>
      <c r="Z2566" t="s">
        <v>29</v>
      </c>
      <c r="AA2566" t="s">
        <v>29</v>
      </c>
      <c r="AB2566" t="s">
        <v>32</v>
      </c>
    </row>
    <row r="2567" spans="1:28" outlineLevel="1" x14ac:dyDescent="0.45">
      <c r="A2567">
        <v>7558788906</v>
      </c>
      <c r="B2567" s="1">
        <v>44323</v>
      </c>
      <c r="C2567" t="s">
        <v>3098</v>
      </c>
      <c r="D2567" t="s">
        <v>3099</v>
      </c>
      <c r="E2567" t="s">
        <v>722</v>
      </c>
      <c r="F2567" t="s">
        <v>5651</v>
      </c>
      <c r="G2567" t="s">
        <v>5977</v>
      </c>
      <c r="H2567" s="5">
        <v>39690.15</v>
      </c>
      <c r="J2567" t="s">
        <v>42</v>
      </c>
      <c r="K2567" t="s">
        <v>29</v>
      </c>
      <c r="L2567" t="s">
        <v>96</v>
      </c>
      <c r="M2567" t="s">
        <v>29</v>
      </c>
      <c r="N2567" t="s">
        <v>29</v>
      </c>
      <c r="O2567" t="s">
        <v>29</v>
      </c>
      <c r="P2567" t="s">
        <v>29</v>
      </c>
      <c r="Q2567" t="s">
        <v>29</v>
      </c>
      <c r="R2567" t="s">
        <v>30</v>
      </c>
      <c r="S2567" t="s">
        <v>30</v>
      </c>
      <c r="T2567" t="s">
        <v>29</v>
      </c>
      <c r="U2567" t="s">
        <v>29</v>
      </c>
      <c r="V2567" t="s">
        <v>29</v>
      </c>
      <c r="W2567" t="s">
        <v>60</v>
      </c>
      <c r="X2567" t="s">
        <v>29</v>
      </c>
      <c r="Y2567" t="s">
        <v>29</v>
      </c>
      <c r="Z2567" t="s">
        <v>29</v>
      </c>
      <c r="AA2567" t="s">
        <v>30</v>
      </c>
      <c r="AB2567" t="s">
        <v>39</v>
      </c>
    </row>
    <row r="2568" spans="1:28" outlineLevel="1" x14ac:dyDescent="0.45">
      <c r="A2568">
        <v>2238299002</v>
      </c>
      <c r="B2568" s="1">
        <v>44330</v>
      </c>
      <c r="C2568" t="s">
        <v>746</v>
      </c>
      <c r="D2568" t="s">
        <v>747</v>
      </c>
      <c r="E2568" t="s">
        <v>748</v>
      </c>
      <c r="F2568" t="s">
        <v>5651</v>
      </c>
      <c r="G2568" t="s">
        <v>5781</v>
      </c>
      <c r="H2568" s="5">
        <v>274636.2</v>
      </c>
      <c r="J2568" t="s">
        <v>42</v>
      </c>
      <c r="K2568" t="s">
        <v>29</v>
      </c>
      <c r="L2568" t="s">
        <v>119</v>
      </c>
      <c r="M2568" t="s">
        <v>30</v>
      </c>
      <c r="N2568" t="s">
        <v>30</v>
      </c>
      <c r="O2568" t="s">
        <v>29</v>
      </c>
      <c r="P2568" t="s">
        <v>30</v>
      </c>
      <c r="Q2568" t="s">
        <v>30</v>
      </c>
      <c r="R2568" t="s">
        <v>30</v>
      </c>
      <c r="S2568" t="s">
        <v>30</v>
      </c>
      <c r="T2568" t="s">
        <v>30</v>
      </c>
      <c r="U2568" t="s">
        <v>30</v>
      </c>
      <c r="V2568" t="s">
        <v>30</v>
      </c>
      <c r="W2568" t="s">
        <v>40</v>
      </c>
      <c r="X2568" t="s">
        <v>29</v>
      </c>
      <c r="Y2568" t="s">
        <v>29</v>
      </c>
      <c r="Z2568" t="s">
        <v>30</v>
      </c>
      <c r="AA2568" t="s">
        <v>30</v>
      </c>
      <c r="AB2568" t="s">
        <v>32</v>
      </c>
    </row>
    <row r="2569" spans="1:28" outlineLevel="1" x14ac:dyDescent="0.45">
      <c r="A2569">
        <v>2746799006</v>
      </c>
      <c r="B2569" s="1">
        <v>44334</v>
      </c>
      <c r="C2569" t="s">
        <v>1548</v>
      </c>
      <c r="D2569" t="s">
        <v>1549</v>
      </c>
      <c r="E2569" t="s">
        <v>748</v>
      </c>
      <c r="F2569" t="s">
        <v>5651</v>
      </c>
      <c r="G2569" t="s">
        <v>5781</v>
      </c>
      <c r="H2569" s="5">
        <v>239096</v>
      </c>
      <c r="J2569" t="s">
        <v>42</v>
      </c>
      <c r="K2569" t="s">
        <v>30</v>
      </c>
      <c r="L2569" t="s">
        <v>119</v>
      </c>
      <c r="M2569" t="s">
        <v>29</v>
      </c>
      <c r="N2569" t="s">
        <v>30</v>
      </c>
      <c r="O2569" t="s">
        <v>29</v>
      </c>
      <c r="P2569" t="s">
        <v>30</v>
      </c>
      <c r="Q2569" t="s">
        <v>30</v>
      </c>
      <c r="R2569" t="s">
        <v>30</v>
      </c>
      <c r="S2569" t="s">
        <v>30</v>
      </c>
      <c r="T2569" t="s">
        <v>30</v>
      </c>
      <c r="U2569" t="s">
        <v>30</v>
      </c>
      <c r="V2569" t="s">
        <v>30</v>
      </c>
      <c r="W2569" t="s">
        <v>40</v>
      </c>
      <c r="X2569" t="s">
        <v>29</v>
      </c>
      <c r="Y2569" t="s">
        <v>30</v>
      </c>
      <c r="Z2569" t="s">
        <v>29</v>
      </c>
      <c r="AA2569" t="s">
        <v>30</v>
      </c>
      <c r="AB2569" t="s">
        <v>32</v>
      </c>
    </row>
    <row r="2570" spans="1:28" x14ac:dyDescent="0.45">
      <c r="B2570" s="1"/>
      <c r="H2570" s="5">
        <f>SUM(Table1[GrantAmount])</f>
        <v>645610228.63000095</v>
      </c>
    </row>
  </sheetData>
  <phoneticPr fontId="18"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location - priority group</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Revels</dc:creator>
  <cp:lastModifiedBy>lizzy</cp:lastModifiedBy>
  <dcterms:created xsi:type="dcterms:W3CDTF">2021-09-16T18:16:47Z</dcterms:created>
  <dcterms:modified xsi:type="dcterms:W3CDTF">2021-10-08T07:01:08Z</dcterms:modified>
</cp:coreProperties>
</file>